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Ex2.xml" ContentType="application/vnd.ms-office.chartex+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hidePivotFieldList="1" defaultThemeVersion="202300"/>
  <mc:AlternateContent xmlns:mc="http://schemas.openxmlformats.org/markup-compatibility/2006">
    <mc:Choice Requires="x15">
      <x15ac:absPath xmlns:x15ac="http://schemas.microsoft.com/office/spreadsheetml/2010/11/ac" url="/Users/kenjifarre/Downloads/"/>
    </mc:Choice>
  </mc:AlternateContent>
  <xr:revisionPtr revIDLastSave="0" documentId="13_ncr:1_{3DC6E154-9B5F-E14E-8920-D4991E47FA45}" xr6:coauthVersionLast="47" xr6:coauthVersionMax="47" xr10:uidLastSave="{00000000-0000-0000-0000-000000000000}"/>
  <bookViews>
    <workbookView xWindow="0" yWindow="660" windowWidth="30240" windowHeight="18980" activeTab="1" xr2:uid="{898BC839-F2CA-4348-948C-D75AD4BD2CFC}"/>
  </bookViews>
  <sheets>
    <sheet name="Cover Page" sheetId="4" r:id="rId1"/>
    <sheet name="Data" sheetId="1" r:id="rId2"/>
    <sheet name="Analyze" sheetId="3" r:id="rId3"/>
    <sheet name="Dashboard" sheetId="2" r:id="rId4"/>
  </sheets>
  <externalReferences>
    <externalReference r:id="rId5"/>
  </externalReferences>
  <definedNames>
    <definedName name="_xlchart.v5.0" hidden="1">Analyze!$E$29</definedName>
    <definedName name="_xlchart.v5.1" hidden="1">Analyze!$E$30:$E$46</definedName>
    <definedName name="_xlchart.v5.2" hidden="1">Analyze!$F$29</definedName>
    <definedName name="_xlchart.v5.3" hidden="1">Analyze!$F$30:$F$46</definedName>
    <definedName name="_xlchart.v5.4" hidden="1">Analyze!$E$29</definedName>
    <definedName name="_xlchart.v5.5" hidden="1">Analyze!$E$30:$E$46</definedName>
    <definedName name="_xlchart.v5.6" hidden="1">Analyze!$F$29</definedName>
    <definedName name="_xlchart.v5.7" hidden="1">Analyze!$F$30:$F$46</definedName>
    <definedName name="age">#REF!</definedName>
    <definedName name="count">#REF!</definedName>
    <definedName name="NativeTimeline_Order_Date">#N/A</definedName>
    <definedName name="Slicer_Customer_Type">#N/A</definedName>
    <definedName name="Slicer_Region">#N/A</definedName>
    <definedName name="Slicer_Sales_Channel">#N/A</definedName>
    <definedName name="worth">#REF!</definedName>
  </definedNames>
  <calcPr calcId="191029"/>
  <pivotCaches>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31" i="3" l="1"/>
  <c r="F31" i="3"/>
  <c r="E32" i="3"/>
  <c r="F32" i="3"/>
  <c r="E33" i="3"/>
  <c r="F33" i="3"/>
  <c r="E34" i="3"/>
  <c r="F34" i="3"/>
  <c r="E35" i="3"/>
  <c r="F35" i="3"/>
  <c r="E36" i="3"/>
  <c r="F36" i="3"/>
  <c r="E37" i="3"/>
  <c r="F37" i="3"/>
  <c r="E38" i="3"/>
  <c r="F38" i="3"/>
  <c r="E39" i="3"/>
  <c r="F39" i="3"/>
  <c r="E40" i="3"/>
  <c r="F40" i="3"/>
  <c r="E41" i="3"/>
  <c r="F41" i="3"/>
  <c r="E42" i="3"/>
  <c r="F42" i="3"/>
  <c r="E43" i="3"/>
  <c r="F43" i="3"/>
  <c r="E44" i="3"/>
  <c r="F44" i="3"/>
  <c r="E45" i="3"/>
  <c r="F45" i="3"/>
  <c r="E46" i="3"/>
  <c r="F46" i="3"/>
  <c r="F30" i="3"/>
  <c r="E30" i="3"/>
  <c r="D12" i="3"/>
  <c r="D9" i="3"/>
  <c r="D6" i="3"/>
  <c r="D3" i="3"/>
  <c r="T2708" i="1"/>
  <c r="S2708" i="1"/>
  <c r="R2708" i="1"/>
  <c r="Q2708" i="1"/>
  <c r="N2708" i="1"/>
  <c r="M2708" i="1"/>
  <c r="O2708" i="1" s="1"/>
  <c r="P2708" i="1" s="1"/>
  <c r="T2707" i="1"/>
  <c r="S2707" i="1"/>
  <c r="R2707" i="1"/>
  <c r="Q2707" i="1"/>
  <c r="N2707" i="1"/>
  <c r="M2707" i="1"/>
  <c r="O2707" i="1" s="1"/>
  <c r="P2707" i="1" s="1"/>
  <c r="T2706" i="1"/>
  <c r="S2706" i="1"/>
  <c r="R2706" i="1"/>
  <c r="Q2706" i="1"/>
  <c r="N2706" i="1"/>
  <c r="M2706" i="1"/>
  <c r="O2706" i="1" s="1"/>
  <c r="P2706" i="1" s="1"/>
  <c r="T2705" i="1"/>
  <c r="S2705" i="1"/>
  <c r="R2705" i="1"/>
  <c r="Q2705" i="1"/>
  <c r="N2705" i="1"/>
  <c r="M2705" i="1"/>
  <c r="O2705" i="1" s="1"/>
  <c r="P2705" i="1" s="1"/>
  <c r="T2704" i="1"/>
  <c r="S2704" i="1"/>
  <c r="R2704" i="1"/>
  <c r="Q2704" i="1"/>
  <c r="N2704" i="1"/>
  <c r="M2704" i="1"/>
  <c r="O2704" i="1" s="1"/>
  <c r="P2704" i="1" s="1"/>
  <c r="T2703" i="1"/>
  <c r="S2703" i="1"/>
  <c r="R2703" i="1"/>
  <c r="Q2703" i="1"/>
  <c r="N2703" i="1"/>
  <c r="M2703" i="1"/>
  <c r="O2703" i="1" s="1"/>
  <c r="P2703" i="1" s="1"/>
  <c r="T2702" i="1"/>
  <c r="S2702" i="1"/>
  <c r="R2702" i="1"/>
  <c r="Q2702" i="1"/>
  <c r="N2702" i="1"/>
  <c r="M2702" i="1"/>
  <c r="O2702" i="1" s="1"/>
  <c r="P2702" i="1" s="1"/>
  <c r="T2701" i="1"/>
  <c r="S2701" i="1"/>
  <c r="R2701" i="1"/>
  <c r="Q2701" i="1"/>
  <c r="N2701" i="1"/>
  <c r="M2701" i="1"/>
  <c r="O2701" i="1" s="1"/>
  <c r="P2701" i="1" s="1"/>
  <c r="T2700" i="1"/>
  <c r="S2700" i="1"/>
  <c r="R2700" i="1"/>
  <c r="Q2700" i="1"/>
  <c r="N2700" i="1"/>
  <c r="M2700" i="1"/>
  <c r="O2700" i="1" s="1"/>
  <c r="P2700" i="1" s="1"/>
  <c r="T2699" i="1"/>
  <c r="S2699" i="1"/>
  <c r="R2699" i="1"/>
  <c r="Q2699" i="1"/>
  <c r="N2699" i="1"/>
  <c r="M2699" i="1"/>
  <c r="O2699" i="1" s="1"/>
  <c r="P2699" i="1" s="1"/>
  <c r="T2698" i="1"/>
  <c r="S2698" i="1"/>
  <c r="R2698" i="1"/>
  <c r="Q2698" i="1"/>
  <c r="N2698" i="1"/>
  <c r="M2698" i="1"/>
  <c r="O2698" i="1" s="1"/>
  <c r="P2698" i="1" s="1"/>
  <c r="T2697" i="1"/>
  <c r="S2697" i="1"/>
  <c r="R2697" i="1"/>
  <c r="Q2697" i="1"/>
  <c r="N2697" i="1"/>
  <c r="M2697" i="1"/>
  <c r="O2697" i="1" s="1"/>
  <c r="P2697" i="1" s="1"/>
  <c r="T2696" i="1"/>
  <c r="S2696" i="1"/>
  <c r="R2696" i="1"/>
  <c r="Q2696" i="1"/>
  <c r="N2696" i="1"/>
  <c r="M2696" i="1"/>
  <c r="O2696" i="1" s="1"/>
  <c r="P2696" i="1" s="1"/>
  <c r="T2695" i="1"/>
  <c r="S2695" i="1"/>
  <c r="R2695" i="1"/>
  <c r="Q2695" i="1"/>
  <c r="N2695" i="1"/>
  <c r="M2695" i="1"/>
  <c r="O2695" i="1" s="1"/>
  <c r="P2695" i="1" s="1"/>
  <c r="T2694" i="1"/>
  <c r="S2694" i="1"/>
  <c r="R2694" i="1"/>
  <c r="Q2694" i="1"/>
  <c r="N2694" i="1"/>
  <c r="M2694" i="1"/>
  <c r="O2694" i="1" s="1"/>
  <c r="P2694" i="1" s="1"/>
  <c r="T2693" i="1"/>
  <c r="S2693" i="1"/>
  <c r="R2693" i="1"/>
  <c r="Q2693" i="1"/>
  <c r="N2693" i="1"/>
  <c r="M2693" i="1"/>
  <c r="O2693" i="1" s="1"/>
  <c r="P2693" i="1" s="1"/>
  <c r="T2692" i="1"/>
  <c r="S2692" i="1"/>
  <c r="R2692" i="1"/>
  <c r="Q2692" i="1"/>
  <c r="N2692" i="1"/>
  <c r="M2692" i="1"/>
  <c r="O2692" i="1" s="1"/>
  <c r="P2692" i="1" s="1"/>
  <c r="T2691" i="1"/>
  <c r="S2691" i="1"/>
  <c r="R2691" i="1"/>
  <c r="Q2691" i="1"/>
  <c r="N2691" i="1"/>
  <c r="M2691" i="1"/>
  <c r="O2691" i="1" s="1"/>
  <c r="P2691" i="1" s="1"/>
  <c r="T2690" i="1"/>
  <c r="S2690" i="1"/>
  <c r="R2690" i="1"/>
  <c r="Q2690" i="1"/>
  <c r="N2690" i="1"/>
  <c r="M2690" i="1"/>
  <c r="O2690" i="1" s="1"/>
  <c r="P2690" i="1" s="1"/>
  <c r="T2689" i="1"/>
  <c r="S2689" i="1"/>
  <c r="R2689" i="1"/>
  <c r="Q2689" i="1"/>
  <c r="N2689" i="1"/>
  <c r="M2689" i="1"/>
  <c r="O2689" i="1" s="1"/>
  <c r="P2689" i="1" s="1"/>
  <c r="T2688" i="1"/>
  <c r="S2688" i="1"/>
  <c r="R2688" i="1"/>
  <c r="Q2688" i="1"/>
  <c r="N2688" i="1"/>
  <c r="M2688" i="1"/>
  <c r="O2688" i="1" s="1"/>
  <c r="P2688" i="1" s="1"/>
  <c r="T2687" i="1"/>
  <c r="S2687" i="1"/>
  <c r="R2687" i="1"/>
  <c r="Q2687" i="1"/>
  <c r="N2687" i="1"/>
  <c r="M2687" i="1"/>
  <c r="O2687" i="1" s="1"/>
  <c r="P2687" i="1" s="1"/>
  <c r="T2686" i="1"/>
  <c r="S2686" i="1"/>
  <c r="R2686" i="1"/>
  <c r="Q2686" i="1"/>
  <c r="N2686" i="1"/>
  <c r="M2686" i="1"/>
  <c r="O2686" i="1" s="1"/>
  <c r="P2686" i="1" s="1"/>
  <c r="T2685" i="1"/>
  <c r="S2685" i="1"/>
  <c r="R2685" i="1"/>
  <c r="Q2685" i="1"/>
  <c r="N2685" i="1"/>
  <c r="M2685" i="1"/>
  <c r="O2685" i="1" s="1"/>
  <c r="P2685" i="1" s="1"/>
  <c r="T2684" i="1"/>
  <c r="S2684" i="1"/>
  <c r="R2684" i="1"/>
  <c r="Q2684" i="1"/>
  <c r="N2684" i="1"/>
  <c r="M2684" i="1"/>
  <c r="O2684" i="1" s="1"/>
  <c r="P2684" i="1" s="1"/>
  <c r="T2683" i="1"/>
  <c r="S2683" i="1"/>
  <c r="R2683" i="1"/>
  <c r="Q2683" i="1"/>
  <c r="N2683" i="1"/>
  <c r="M2683" i="1"/>
  <c r="O2683" i="1" s="1"/>
  <c r="P2683" i="1" s="1"/>
  <c r="T2682" i="1"/>
  <c r="S2682" i="1"/>
  <c r="R2682" i="1"/>
  <c r="Q2682" i="1"/>
  <c r="N2682" i="1"/>
  <c r="M2682" i="1"/>
  <c r="O2682" i="1" s="1"/>
  <c r="P2682" i="1" s="1"/>
  <c r="T2681" i="1"/>
  <c r="S2681" i="1"/>
  <c r="R2681" i="1"/>
  <c r="Q2681" i="1"/>
  <c r="N2681" i="1"/>
  <c r="M2681" i="1"/>
  <c r="O2681" i="1" s="1"/>
  <c r="P2681" i="1" s="1"/>
  <c r="T2680" i="1"/>
  <c r="S2680" i="1"/>
  <c r="R2680" i="1"/>
  <c r="Q2680" i="1"/>
  <c r="N2680" i="1"/>
  <c r="M2680" i="1"/>
  <c r="O2680" i="1" s="1"/>
  <c r="P2680" i="1" s="1"/>
  <c r="T2679" i="1"/>
  <c r="S2679" i="1"/>
  <c r="R2679" i="1"/>
  <c r="Q2679" i="1"/>
  <c r="N2679" i="1"/>
  <c r="M2679" i="1"/>
  <c r="O2679" i="1" s="1"/>
  <c r="P2679" i="1" s="1"/>
  <c r="T2678" i="1"/>
  <c r="S2678" i="1"/>
  <c r="R2678" i="1"/>
  <c r="Q2678" i="1"/>
  <c r="N2678" i="1"/>
  <c r="M2678" i="1"/>
  <c r="O2678" i="1" s="1"/>
  <c r="P2678" i="1" s="1"/>
  <c r="T2677" i="1"/>
  <c r="S2677" i="1"/>
  <c r="R2677" i="1"/>
  <c r="Q2677" i="1"/>
  <c r="N2677" i="1"/>
  <c r="M2677" i="1"/>
  <c r="O2677" i="1" s="1"/>
  <c r="P2677" i="1" s="1"/>
  <c r="T2676" i="1"/>
  <c r="S2676" i="1"/>
  <c r="R2676" i="1"/>
  <c r="Q2676" i="1"/>
  <c r="N2676" i="1"/>
  <c r="M2676" i="1"/>
  <c r="O2676" i="1" s="1"/>
  <c r="P2676" i="1" s="1"/>
  <c r="T2675" i="1"/>
  <c r="S2675" i="1"/>
  <c r="R2675" i="1"/>
  <c r="Q2675" i="1"/>
  <c r="N2675" i="1"/>
  <c r="M2675" i="1"/>
  <c r="O2675" i="1" s="1"/>
  <c r="P2675" i="1" s="1"/>
  <c r="T2674" i="1"/>
  <c r="S2674" i="1"/>
  <c r="R2674" i="1"/>
  <c r="Q2674" i="1"/>
  <c r="N2674" i="1"/>
  <c r="M2674" i="1"/>
  <c r="O2674" i="1" s="1"/>
  <c r="P2674" i="1" s="1"/>
  <c r="T2673" i="1"/>
  <c r="S2673" i="1"/>
  <c r="R2673" i="1"/>
  <c r="Q2673" i="1"/>
  <c r="N2673" i="1"/>
  <c r="M2673" i="1"/>
  <c r="O2673" i="1" s="1"/>
  <c r="P2673" i="1" s="1"/>
  <c r="T2672" i="1"/>
  <c r="S2672" i="1"/>
  <c r="R2672" i="1"/>
  <c r="Q2672" i="1"/>
  <c r="N2672" i="1"/>
  <c r="M2672" i="1"/>
  <c r="O2672" i="1" s="1"/>
  <c r="P2672" i="1" s="1"/>
  <c r="T2671" i="1"/>
  <c r="S2671" i="1"/>
  <c r="R2671" i="1"/>
  <c r="Q2671" i="1"/>
  <c r="N2671" i="1"/>
  <c r="M2671" i="1"/>
  <c r="O2671" i="1" s="1"/>
  <c r="P2671" i="1" s="1"/>
  <c r="T2670" i="1"/>
  <c r="S2670" i="1"/>
  <c r="R2670" i="1"/>
  <c r="Q2670" i="1"/>
  <c r="N2670" i="1"/>
  <c r="M2670" i="1"/>
  <c r="O2670" i="1" s="1"/>
  <c r="P2670" i="1" s="1"/>
  <c r="T2669" i="1"/>
  <c r="S2669" i="1"/>
  <c r="R2669" i="1"/>
  <c r="Q2669" i="1"/>
  <c r="N2669" i="1"/>
  <c r="M2669" i="1"/>
  <c r="O2669" i="1" s="1"/>
  <c r="P2669" i="1" s="1"/>
  <c r="T2668" i="1"/>
  <c r="S2668" i="1"/>
  <c r="R2668" i="1"/>
  <c r="Q2668" i="1"/>
  <c r="N2668" i="1"/>
  <c r="M2668" i="1"/>
  <c r="O2668" i="1" s="1"/>
  <c r="P2668" i="1" s="1"/>
  <c r="T2667" i="1"/>
  <c r="S2667" i="1"/>
  <c r="R2667" i="1"/>
  <c r="Q2667" i="1"/>
  <c r="N2667" i="1"/>
  <c r="M2667" i="1"/>
  <c r="O2667" i="1" s="1"/>
  <c r="P2667" i="1" s="1"/>
  <c r="T2666" i="1"/>
  <c r="S2666" i="1"/>
  <c r="R2666" i="1"/>
  <c r="Q2666" i="1"/>
  <c r="N2666" i="1"/>
  <c r="M2666" i="1"/>
  <c r="O2666" i="1" s="1"/>
  <c r="P2666" i="1" s="1"/>
  <c r="T2665" i="1"/>
  <c r="S2665" i="1"/>
  <c r="R2665" i="1"/>
  <c r="Q2665" i="1"/>
  <c r="N2665" i="1"/>
  <c r="M2665" i="1"/>
  <c r="O2665" i="1" s="1"/>
  <c r="P2665" i="1" s="1"/>
  <c r="T2664" i="1"/>
  <c r="S2664" i="1"/>
  <c r="R2664" i="1"/>
  <c r="Q2664" i="1"/>
  <c r="N2664" i="1"/>
  <c r="M2664" i="1"/>
  <c r="O2664" i="1" s="1"/>
  <c r="P2664" i="1" s="1"/>
  <c r="T2663" i="1"/>
  <c r="S2663" i="1"/>
  <c r="R2663" i="1"/>
  <c r="Q2663" i="1"/>
  <c r="N2663" i="1"/>
  <c r="M2663" i="1"/>
  <c r="O2663" i="1" s="1"/>
  <c r="P2663" i="1" s="1"/>
  <c r="T2662" i="1"/>
  <c r="S2662" i="1"/>
  <c r="R2662" i="1"/>
  <c r="Q2662" i="1"/>
  <c r="N2662" i="1"/>
  <c r="M2662" i="1"/>
  <c r="O2662" i="1" s="1"/>
  <c r="P2662" i="1" s="1"/>
  <c r="T2661" i="1"/>
  <c r="S2661" i="1"/>
  <c r="R2661" i="1"/>
  <c r="Q2661" i="1"/>
  <c r="N2661" i="1"/>
  <c r="M2661" i="1"/>
  <c r="O2661" i="1" s="1"/>
  <c r="P2661" i="1" s="1"/>
  <c r="T2660" i="1"/>
  <c r="S2660" i="1"/>
  <c r="R2660" i="1"/>
  <c r="Q2660" i="1"/>
  <c r="N2660" i="1"/>
  <c r="M2660" i="1"/>
  <c r="O2660" i="1" s="1"/>
  <c r="P2660" i="1" s="1"/>
  <c r="T2659" i="1"/>
  <c r="S2659" i="1"/>
  <c r="R2659" i="1"/>
  <c r="Q2659" i="1"/>
  <c r="N2659" i="1"/>
  <c r="M2659" i="1"/>
  <c r="O2659" i="1" s="1"/>
  <c r="P2659" i="1" s="1"/>
  <c r="T2658" i="1"/>
  <c r="S2658" i="1"/>
  <c r="R2658" i="1"/>
  <c r="Q2658" i="1"/>
  <c r="N2658" i="1"/>
  <c r="M2658" i="1"/>
  <c r="O2658" i="1" s="1"/>
  <c r="P2658" i="1" s="1"/>
  <c r="T2657" i="1"/>
  <c r="S2657" i="1"/>
  <c r="R2657" i="1"/>
  <c r="Q2657" i="1"/>
  <c r="N2657" i="1"/>
  <c r="M2657" i="1"/>
  <c r="O2657" i="1" s="1"/>
  <c r="P2657" i="1" s="1"/>
  <c r="T2656" i="1"/>
  <c r="S2656" i="1"/>
  <c r="R2656" i="1"/>
  <c r="Q2656" i="1"/>
  <c r="N2656" i="1"/>
  <c r="M2656" i="1"/>
  <c r="O2656" i="1" s="1"/>
  <c r="P2656" i="1" s="1"/>
  <c r="T2655" i="1"/>
  <c r="S2655" i="1"/>
  <c r="R2655" i="1"/>
  <c r="Q2655" i="1"/>
  <c r="N2655" i="1"/>
  <c r="M2655" i="1"/>
  <c r="O2655" i="1" s="1"/>
  <c r="P2655" i="1" s="1"/>
  <c r="T2654" i="1"/>
  <c r="S2654" i="1"/>
  <c r="R2654" i="1"/>
  <c r="Q2654" i="1"/>
  <c r="N2654" i="1"/>
  <c r="M2654" i="1"/>
  <c r="O2654" i="1" s="1"/>
  <c r="P2654" i="1" s="1"/>
  <c r="T2653" i="1"/>
  <c r="S2653" i="1"/>
  <c r="R2653" i="1"/>
  <c r="Q2653" i="1"/>
  <c r="N2653" i="1"/>
  <c r="M2653" i="1"/>
  <c r="O2653" i="1" s="1"/>
  <c r="P2653" i="1" s="1"/>
  <c r="T2652" i="1"/>
  <c r="S2652" i="1"/>
  <c r="R2652" i="1"/>
  <c r="Q2652" i="1"/>
  <c r="N2652" i="1"/>
  <c r="M2652" i="1"/>
  <c r="O2652" i="1" s="1"/>
  <c r="P2652" i="1" s="1"/>
  <c r="T2651" i="1"/>
  <c r="S2651" i="1"/>
  <c r="R2651" i="1"/>
  <c r="Q2651" i="1"/>
  <c r="N2651" i="1"/>
  <c r="M2651" i="1"/>
  <c r="O2651" i="1" s="1"/>
  <c r="P2651" i="1" s="1"/>
  <c r="T2650" i="1"/>
  <c r="S2650" i="1"/>
  <c r="R2650" i="1"/>
  <c r="Q2650" i="1"/>
  <c r="N2650" i="1"/>
  <c r="M2650" i="1"/>
  <c r="O2650" i="1" s="1"/>
  <c r="P2650" i="1" s="1"/>
  <c r="T2649" i="1"/>
  <c r="S2649" i="1"/>
  <c r="R2649" i="1"/>
  <c r="Q2649" i="1"/>
  <c r="N2649" i="1"/>
  <c r="M2649" i="1"/>
  <c r="O2649" i="1" s="1"/>
  <c r="P2649" i="1" s="1"/>
  <c r="T2648" i="1"/>
  <c r="S2648" i="1"/>
  <c r="R2648" i="1"/>
  <c r="Q2648" i="1"/>
  <c r="N2648" i="1"/>
  <c r="M2648" i="1"/>
  <c r="O2648" i="1" s="1"/>
  <c r="P2648" i="1" s="1"/>
  <c r="T2647" i="1"/>
  <c r="S2647" i="1"/>
  <c r="R2647" i="1"/>
  <c r="Q2647" i="1"/>
  <c r="N2647" i="1"/>
  <c r="M2647" i="1"/>
  <c r="O2647" i="1" s="1"/>
  <c r="P2647" i="1" s="1"/>
  <c r="T2646" i="1"/>
  <c r="S2646" i="1"/>
  <c r="R2646" i="1"/>
  <c r="Q2646" i="1"/>
  <c r="N2646" i="1"/>
  <c r="M2646" i="1"/>
  <c r="O2646" i="1" s="1"/>
  <c r="P2646" i="1" s="1"/>
  <c r="T2645" i="1"/>
  <c r="S2645" i="1"/>
  <c r="R2645" i="1"/>
  <c r="Q2645" i="1"/>
  <c r="N2645" i="1"/>
  <c r="M2645" i="1"/>
  <c r="O2645" i="1" s="1"/>
  <c r="P2645" i="1" s="1"/>
  <c r="T2644" i="1"/>
  <c r="S2644" i="1"/>
  <c r="R2644" i="1"/>
  <c r="Q2644" i="1"/>
  <c r="N2644" i="1"/>
  <c r="M2644" i="1"/>
  <c r="O2644" i="1" s="1"/>
  <c r="P2644" i="1" s="1"/>
  <c r="T2643" i="1"/>
  <c r="S2643" i="1"/>
  <c r="R2643" i="1"/>
  <c r="Q2643" i="1"/>
  <c r="N2643" i="1"/>
  <c r="M2643" i="1"/>
  <c r="O2643" i="1" s="1"/>
  <c r="P2643" i="1" s="1"/>
  <c r="T2642" i="1"/>
  <c r="S2642" i="1"/>
  <c r="R2642" i="1"/>
  <c r="Q2642" i="1"/>
  <c r="N2642" i="1"/>
  <c r="M2642" i="1"/>
  <c r="O2642" i="1" s="1"/>
  <c r="P2642" i="1" s="1"/>
  <c r="T2641" i="1"/>
  <c r="S2641" i="1"/>
  <c r="R2641" i="1"/>
  <c r="Q2641" i="1"/>
  <c r="N2641" i="1"/>
  <c r="M2641" i="1"/>
  <c r="O2641" i="1" s="1"/>
  <c r="P2641" i="1" s="1"/>
  <c r="T2640" i="1"/>
  <c r="S2640" i="1"/>
  <c r="R2640" i="1"/>
  <c r="Q2640" i="1"/>
  <c r="N2640" i="1"/>
  <c r="M2640" i="1"/>
  <c r="O2640" i="1" s="1"/>
  <c r="P2640" i="1" s="1"/>
  <c r="T2639" i="1"/>
  <c r="S2639" i="1"/>
  <c r="R2639" i="1"/>
  <c r="Q2639" i="1"/>
  <c r="N2639" i="1"/>
  <c r="M2639" i="1"/>
  <c r="O2639" i="1" s="1"/>
  <c r="P2639" i="1" s="1"/>
  <c r="T2638" i="1"/>
  <c r="S2638" i="1"/>
  <c r="R2638" i="1"/>
  <c r="Q2638" i="1"/>
  <c r="N2638" i="1"/>
  <c r="M2638" i="1"/>
  <c r="O2638" i="1" s="1"/>
  <c r="P2638" i="1" s="1"/>
  <c r="T2637" i="1"/>
  <c r="S2637" i="1"/>
  <c r="R2637" i="1"/>
  <c r="Q2637" i="1"/>
  <c r="N2637" i="1"/>
  <c r="M2637" i="1"/>
  <c r="O2637" i="1" s="1"/>
  <c r="P2637" i="1" s="1"/>
  <c r="T2636" i="1"/>
  <c r="S2636" i="1"/>
  <c r="R2636" i="1"/>
  <c r="Q2636" i="1"/>
  <c r="N2636" i="1"/>
  <c r="M2636" i="1"/>
  <c r="O2636" i="1" s="1"/>
  <c r="P2636" i="1" s="1"/>
  <c r="T2635" i="1"/>
  <c r="S2635" i="1"/>
  <c r="R2635" i="1"/>
  <c r="Q2635" i="1"/>
  <c r="N2635" i="1"/>
  <c r="M2635" i="1"/>
  <c r="O2635" i="1" s="1"/>
  <c r="P2635" i="1" s="1"/>
  <c r="T2634" i="1"/>
  <c r="S2634" i="1"/>
  <c r="R2634" i="1"/>
  <c r="Q2634" i="1"/>
  <c r="N2634" i="1"/>
  <c r="M2634" i="1"/>
  <c r="O2634" i="1" s="1"/>
  <c r="P2634" i="1" s="1"/>
  <c r="T2633" i="1"/>
  <c r="S2633" i="1"/>
  <c r="R2633" i="1"/>
  <c r="Q2633" i="1"/>
  <c r="N2633" i="1"/>
  <c r="M2633" i="1"/>
  <c r="O2633" i="1" s="1"/>
  <c r="P2633" i="1" s="1"/>
  <c r="T2632" i="1"/>
  <c r="S2632" i="1"/>
  <c r="R2632" i="1"/>
  <c r="Q2632" i="1"/>
  <c r="N2632" i="1"/>
  <c r="M2632" i="1"/>
  <c r="O2632" i="1" s="1"/>
  <c r="P2632" i="1" s="1"/>
  <c r="T2631" i="1"/>
  <c r="S2631" i="1"/>
  <c r="R2631" i="1"/>
  <c r="Q2631" i="1"/>
  <c r="N2631" i="1"/>
  <c r="M2631" i="1"/>
  <c r="O2631" i="1" s="1"/>
  <c r="P2631" i="1" s="1"/>
  <c r="T2630" i="1"/>
  <c r="S2630" i="1"/>
  <c r="R2630" i="1"/>
  <c r="Q2630" i="1"/>
  <c r="N2630" i="1"/>
  <c r="M2630" i="1"/>
  <c r="O2630" i="1" s="1"/>
  <c r="P2630" i="1" s="1"/>
  <c r="T2629" i="1"/>
  <c r="S2629" i="1"/>
  <c r="R2629" i="1"/>
  <c r="Q2629" i="1"/>
  <c r="N2629" i="1"/>
  <c r="M2629" i="1"/>
  <c r="O2629" i="1" s="1"/>
  <c r="P2629" i="1" s="1"/>
  <c r="T2628" i="1"/>
  <c r="S2628" i="1"/>
  <c r="R2628" i="1"/>
  <c r="Q2628" i="1"/>
  <c r="N2628" i="1"/>
  <c r="M2628" i="1"/>
  <c r="O2628" i="1" s="1"/>
  <c r="P2628" i="1" s="1"/>
  <c r="T2627" i="1"/>
  <c r="S2627" i="1"/>
  <c r="R2627" i="1"/>
  <c r="Q2627" i="1"/>
  <c r="N2627" i="1"/>
  <c r="M2627" i="1"/>
  <c r="O2627" i="1" s="1"/>
  <c r="P2627" i="1" s="1"/>
  <c r="T2626" i="1"/>
  <c r="S2626" i="1"/>
  <c r="R2626" i="1"/>
  <c r="Q2626" i="1"/>
  <c r="N2626" i="1"/>
  <c r="M2626" i="1"/>
  <c r="O2626" i="1" s="1"/>
  <c r="P2626" i="1" s="1"/>
  <c r="T2625" i="1"/>
  <c r="S2625" i="1"/>
  <c r="R2625" i="1"/>
  <c r="Q2625" i="1"/>
  <c r="N2625" i="1"/>
  <c r="M2625" i="1"/>
  <c r="O2625" i="1" s="1"/>
  <c r="P2625" i="1" s="1"/>
  <c r="T2624" i="1"/>
  <c r="S2624" i="1"/>
  <c r="R2624" i="1"/>
  <c r="Q2624" i="1"/>
  <c r="N2624" i="1"/>
  <c r="M2624" i="1"/>
  <c r="O2624" i="1" s="1"/>
  <c r="P2624" i="1" s="1"/>
  <c r="T2623" i="1"/>
  <c r="S2623" i="1"/>
  <c r="R2623" i="1"/>
  <c r="Q2623" i="1"/>
  <c r="N2623" i="1"/>
  <c r="M2623" i="1"/>
  <c r="O2623" i="1" s="1"/>
  <c r="P2623" i="1" s="1"/>
  <c r="T2622" i="1"/>
  <c r="S2622" i="1"/>
  <c r="R2622" i="1"/>
  <c r="Q2622" i="1"/>
  <c r="N2622" i="1"/>
  <c r="M2622" i="1"/>
  <c r="O2622" i="1" s="1"/>
  <c r="P2622" i="1" s="1"/>
  <c r="T2621" i="1"/>
  <c r="S2621" i="1"/>
  <c r="R2621" i="1"/>
  <c r="Q2621" i="1"/>
  <c r="N2621" i="1"/>
  <c r="M2621" i="1"/>
  <c r="O2621" i="1" s="1"/>
  <c r="P2621" i="1" s="1"/>
  <c r="T2620" i="1"/>
  <c r="S2620" i="1"/>
  <c r="R2620" i="1"/>
  <c r="Q2620" i="1"/>
  <c r="N2620" i="1"/>
  <c r="M2620" i="1"/>
  <c r="O2620" i="1" s="1"/>
  <c r="P2620" i="1" s="1"/>
  <c r="T2619" i="1"/>
  <c r="S2619" i="1"/>
  <c r="R2619" i="1"/>
  <c r="Q2619" i="1"/>
  <c r="N2619" i="1"/>
  <c r="M2619" i="1"/>
  <c r="O2619" i="1" s="1"/>
  <c r="P2619" i="1" s="1"/>
  <c r="T2618" i="1"/>
  <c r="S2618" i="1"/>
  <c r="R2618" i="1"/>
  <c r="Q2618" i="1"/>
  <c r="N2618" i="1"/>
  <c r="M2618" i="1"/>
  <c r="O2618" i="1" s="1"/>
  <c r="P2618" i="1" s="1"/>
  <c r="T2617" i="1"/>
  <c r="S2617" i="1"/>
  <c r="R2617" i="1"/>
  <c r="Q2617" i="1"/>
  <c r="N2617" i="1"/>
  <c r="M2617" i="1"/>
  <c r="O2617" i="1" s="1"/>
  <c r="P2617" i="1" s="1"/>
  <c r="T2616" i="1"/>
  <c r="S2616" i="1"/>
  <c r="R2616" i="1"/>
  <c r="Q2616" i="1"/>
  <c r="N2616" i="1"/>
  <c r="M2616" i="1"/>
  <c r="O2616" i="1" s="1"/>
  <c r="P2616" i="1" s="1"/>
  <c r="T2615" i="1"/>
  <c r="S2615" i="1"/>
  <c r="R2615" i="1"/>
  <c r="Q2615" i="1"/>
  <c r="N2615" i="1"/>
  <c r="M2615" i="1"/>
  <c r="O2615" i="1" s="1"/>
  <c r="P2615" i="1" s="1"/>
  <c r="T2614" i="1"/>
  <c r="S2614" i="1"/>
  <c r="R2614" i="1"/>
  <c r="Q2614" i="1"/>
  <c r="N2614" i="1"/>
  <c r="M2614" i="1"/>
  <c r="O2614" i="1" s="1"/>
  <c r="P2614" i="1" s="1"/>
  <c r="T2613" i="1"/>
  <c r="S2613" i="1"/>
  <c r="R2613" i="1"/>
  <c r="Q2613" i="1"/>
  <c r="N2613" i="1"/>
  <c r="M2613" i="1"/>
  <c r="O2613" i="1" s="1"/>
  <c r="P2613" i="1" s="1"/>
  <c r="T2612" i="1"/>
  <c r="S2612" i="1"/>
  <c r="R2612" i="1"/>
  <c r="Q2612" i="1"/>
  <c r="N2612" i="1"/>
  <c r="M2612" i="1"/>
  <c r="O2612" i="1" s="1"/>
  <c r="P2612" i="1" s="1"/>
  <c r="T2611" i="1"/>
  <c r="S2611" i="1"/>
  <c r="R2611" i="1"/>
  <c r="Q2611" i="1"/>
  <c r="N2611" i="1"/>
  <c r="M2611" i="1"/>
  <c r="O2611" i="1" s="1"/>
  <c r="P2611" i="1" s="1"/>
  <c r="T2610" i="1"/>
  <c r="S2610" i="1"/>
  <c r="R2610" i="1"/>
  <c r="Q2610" i="1"/>
  <c r="N2610" i="1"/>
  <c r="M2610" i="1"/>
  <c r="O2610" i="1" s="1"/>
  <c r="P2610" i="1" s="1"/>
  <c r="T2609" i="1"/>
  <c r="S2609" i="1"/>
  <c r="R2609" i="1"/>
  <c r="Q2609" i="1"/>
  <c r="N2609" i="1"/>
  <c r="M2609" i="1"/>
  <c r="O2609" i="1" s="1"/>
  <c r="P2609" i="1" s="1"/>
  <c r="T2608" i="1"/>
  <c r="S2608" i="1"/>
  <c r="R2608" i="1"/>
  <c r="Q2608" i="1"/>
  <c r="N2608" i="1"/>
  <c r="M2608" i="1"/>
  <c r="O2608" i="1" s="1"/>
  <c r="P2608" i="1" s="1"/>
  <c r="T2607" i="1"/>
  <c r="S2607" i="1"/>
  <c r="R2607" i="1"/>
  <c r="Q2607" i="1"/>
  <c r="N2607" i="1"/>
  <c r="M2607" i="1"/>
  <c r="O2607" i="1" s="1"/>
  <c r="P2607" i="1" s="1"/>
  <c r="T2606" i="1"/>
  <c r="S2606" i="1"/>
  <c r="R2606" i="1"/>
  <c r="Q2606" i="1"/>
  <c r="N2606" i="1"/>
  <c r="M2606" i="1"/>
  <c r="O2606" i="1" s="1"/>
  <c r="P2606" i="1" s="1"/>
  <c r="T2605" i="1"/>
  <c r="S2605" i="1"/>
  <c r="R2605" i="1"/>
  <c r="Q2605" i="1"/>
  <c r="N2605" i="1"/>
  <c r="M2605" i="1"/>
  <c r="O2605" i="1" s="1"/>
  <c r="P2605" i="1" s="1"/>
  <c r="T2604" i="1"/>
  <c r="S2604" i="1"/>
  <c r="R2604" i="1"/>
  <c r="Q2604" i="1"/>
  <c r="N2604" i="1"/>
  <c r="M2604" i="1"/>
  <c r="O2604" i="1" s="1"/>
  <c r="P2604" i="1" s="1"/>
  <c r="T2603" i="1"/>
  <c r="S2603" i="1"/>
  <c r="R2603" i="1"/>
  <c r="Q2603" i="1"/>
  <c r="N2603" i="1"/>
  <c r="M2603" i="1"/>
  <c r="O2603" i="1" s="1"/>
  <c r="P2603" i="1" s="1"/>
  <c r="T2602" i="1"/>
  <c r="S2602" i="1"/>
  <c r="R2602" i="1"/>
  <c r="Q2602" i="1"/>
  <c r="N2602" i="1"/>
  <c r="M2602" i="1"/>
  <c r="O2602" i="1" s="1"/>
  <c r="P2602" i="1" s="1"/>
  <c r="T2601" i="1"/>
  <c r="S2601" i="1"/>
  <c r="R2601" i="1"/>
  <c r="Q2601" i="1"/>
  <c r="N2601" i="1"/>
  <c r="M2601" i="1"/>
  <c r="O2601" i="1" s="1"/>
  <c r="P2601" i="1" s="1"/>
  <c r="T2600" i="1"/>
  <c r="S2600" i="1"/>
  <c r="R2600" i="1"/>
  <c r="Q2600" i="1"/>
  <c r="N2600" i="1"/>
  <c r="M2600" i="1"/>
  <c r="O2600" i="1" s="1"/>
  <c r="P2600" i="1" s="1"/>
  <c r="T2599" i="1"/>
  <c r="S2599" i="1"/>
  <c r="R2599" i="1"/>
  <c r="Q2599" i="1"/>
  <c r="N2599" i="1"/>
  <c r="M2599" i="1"/>
  <c r="O2599" i="1" s="1"/>
  <c r="P2599" i="1" s="1"/>
  <c r="T2598" i="1"/>
  <c r="S2598" i="1"/>
  <c r="R2598" i="1"/>
  <c r="Q2598" i="1"/>
  <c r="N2598" i="1"/>
  <c r="M2598" i="1"/>
  <c r="O2598" i="1" s="1"/>
  <c r="P2598" i="1" s="1"/>
  <c r="T2597" i="1"/>
  <c r="S2597" i="1"/>
  <c r="R2597" i="1"/>
  <c r="Q2597" i="1"/>
  <c r="N2597" i="1"/>
  <c r="M2597" i="1"/>
  <c r="O2597" i="1" s="1"/>
  <c r="P2597" i="1" s="1"/>
  <c r="T2596" i="1"/>
  <c r="S2596" i="1"/>
  <c r="R2596" i="1"/>
  <c r="Q2596" i="1"/>
  <c r="N2596" i="1"/>
  <c r="M2596" i="1"/>
  <c r="O2596" i="1" s="1"/>
  <c r="P2596" i="1" s="1"/>
  <c r="T2595" i="1"/>
  <c r="S2595" i="1"/>
  <c r="R2595" i="1"/>
  <c r="Q2595" i="1"/>
  <c r="N2595" i="1"/>
  <c r="M2595" i="1"/>
  <c r="O2595" i="1" s="1"/>
  <c r="P2595" i="1" s="1"/>
  <c r="T2594" i="1"/>
  <c r="S2594" i="1"/>
  <c r="R2594" i="1"/>
  <c r="Q2594" i="1"/>
  <c r="N2594" i="1"/>
  <c r="M2594" i="1"/>
  <c r="O2594" i="1" s="1"/>
  <c r="P2594" i="1" s="1"/>
  <c r="T2593" i="1"/>
  <c r="S2593" i="1"/>
  <c r="R2593" i="1"/>
  <c r="Q2593" i="1"/>
  <c r="N2593" i="1"/>
  <c r="M2593" i="1"/>
  <c r="O2593" i="1" s="1"/>
  <c r="P2593" i="1" s="1"/>
  <c r="T2592" i="1"/>
  <c r="S2592" i="1"/>
  <c r="R2592" i="1"/>
  <c r="Q2592" i="1"/>
  <c r="N2592" i="1"/>
  <c r="M2592" i="1"/>
  <c r="O2592" i="1" s="1"/>
  <c r="P2592" i="1" s="1"/>
  <c r="T2591" i="1"/>
  <c r="S2591" i="1"/>
  <c r="R2591" i="1"/>
  <c r="Q2591" i="1"/>
  <c r="N2591" i="1"/>
  <c r="M2591" i="1"/>
  <c r="O2591" i="1" s="1"/>
  <c r="P2591" i="1" s="1"/>
  <c r="T2590" i="1"/>
  <c r="S2590" i="1"/>
  <c r="R2590" i="1"/>
  <c r="Q2590" i="1"/>
  <c r="N2590" i="1"/>
  <c r="M2590" i="1"/>
  <c r="O2590" i="1" s="1"/>
  <c r="P2590" i="1" s="1"/>
  <c r="T2589" i="1"/>
  <c r="S2589" i="1"/>
  <c r="R2589" i="1"/>
  <c r="Q2589" i="1"/>
  <c r="N2589" i="1"/>
  <c r="M2589" i="1"/>
  <c r="O2589" i="1" s="1"/>
  <c r="P2589" i="1" s="1"/>
  <c r="T2588" i="1"/>
  <c r="S2588" i="1"/>
  <c r="R2588" i="1"/>
  <c r="Q2588" i="1"/>
  <c r="N2588" i="1"/>
  <c r="M2588" i="1"/>
  <c r="O2588" i="1" s="1"/>
  <c r="P2588" i="1" s="1"/>
  <c r="T2587" i="1"/>
  <c r="S2587" i="1"/>
  <c r="R2587" i="1"/>
  <c r="Q2587" i="1"/>
  <c r="N2587" i="1"/>
  <c r="M2587" i="1"/>
  <c r="O2587" i="1" s="1"/>
  <c r="P2587" i="1" s="1"/>
  <c r="T2586" i="1"/>
  <c r="S2586" i="1"/>
  <c r="R2586" i="1"/>
  <c r="Q2586" i="1"/>
  <c r="N2586" i="1"/>
  <c r="M2586" i="1"/>
  <c r="O2586" i="1" s="1"/>
  <c r="P2586" i="1" s="1"/>
  <c r="T2585" i="1"/>
  <c r="S2585" i="1"/>
  <c r="R2585" i="1"/>
  <c r="Q2585" i="1"/>
  <c r="N2585" i="1"/>
  <c r="M2585" i="1"/>
  <c r="O2585" i="1" s="1"/>
  <c r="P2585" i="1" s="1"/>
  <c r="T2584" i="1"/>
  <c r="S2584" i="1"/>
  <c r="R2584" i="1"/>
  <c r="Q2584" i="1"/>
  <c r="N2584" i="1"/>
  <c r="M2584" i="1"/>
  <c r="O2584" i="1" s="1"/>
  <c r="P2584" i="1" s="1"/>
  <c r="T2583" i="1"/>
  <c r="S2583" i="1"/>
  <c r="R2583" i="1"/>
  <c r="Q2583" i="1"/>
  <c r="N2583" i="1"/>
  <c r="M2583" i="1"/>
  <c r="O2583" i="1" s="1"/>
  <c r="P2583" i="1" s="1"/>
  <c r="T2582" i="1"/>
  <c r="S2582" i="1"/>
  <c r="R2582" i="1"/>
  <c r="Q2582" i="1"/>
  <c r="N2582" i="1"/>
  <c r="M2582" i="1"/>
  <c r="O2582" i="1" s="1"/>
  <c r="P2582" i="1" s="1"/>
  <c r="T2581" i="1"/>
  <c r="S2581" i="1"/>
  <c r="R2581" i="1"/>
  <c r="Q2581" i="1"/>
  <c r="N2581" i="1"/>
  <c r="M2581" i="1"/>
  <c r="O2581" i="1" s="1"/>
  <c r="P2581" i="1" s="1"/>
  <c r="T2580" i="1"/>
  <c r="S2580" i="1"/>
  <c r="R2580" i="1"/>
  <c r="Q2580" i="1"/>
  <c r="N2580" i="1"/>
  <c r="M2580" i="1"/>
  <c r="O2580" i="1" s="1"/>
  <c r="P2580" i="1" s="1"/>
  <c r="T2579" i="1"/>
  <c r="S2579" i="1"/>
  <c r="R2579" i="1"/>
  <c r="Q2579" i="1"/>
  <c r="N2579" i="1"/>
  <c r="M2579" i="1"/>
  <c r="O2579" i="1" s="1"/>
  <c r="P2579" i="1" s="1"/>
  <c r="T2578" i="1"/>
  <c r="S2578" i="1"/>
  <c r="R2578" i="1"/>
  <c r="Q2578" i="1"/>
  <c r="N2578" i="1"/>
  <c r="M2578" i="1"/>
  <c r="O2578" i="1" s="1"/>
  <c r="P2578" i="1" s="1"/>
  <c r="T2577" i="1"/>
  <c r="S2577" i="1"/>
  <c r="R2577" i="1"/>
  <c r="Q2577" i="1"/>
  <c r="N2577" i="1"/>
  <c r="M2577" i="1"/>
  <c r="O2577" i="1" s="1"/>
  <c r="P2577" i="1" s="1"/>
  <c r="T2576" i="1"/>
  <c r="S2576" i="1"/>
  <c r="R2576" i="1"/>
  <c r="Q2576" i="1"/>
  <c r="N2576" i="1"/>
  <c r="M2576" i="1"/>
  <c r="O2576" i="1" s="1"/>
  <c r="P2576" i="1" s="1"/>
  <c r="T2575" i="1"/>
  <c r="S2575" i="1"/>
  <c r="R2575" i="1"/>
  <c r="Q2575" i="1"/>
  <c r="N2575" i="1"/>
  <c r="M2575" i="1"/>
  <c r="O2575" i="1" s="1"/>
  <c r="P2575" i="1" s="1"/>
  <c r="T2574" i="1"/>
  <c r="S2574" i="1"/>
  <c r="R2574" i="1"/>
  <c r="Q2574" i="1"/>
  <c r="N2574" i="1"/>
  <c r="M2574" i="1"/>
  <c r="O2574" i="1" s="1"/>
  <c r="P2574" i="1" s="1"/>
  <c r="T2573" i="1"/>
  <c r="S2573" i="1"/>
  <c r="R2573" i="1"/>
  <c r="Q2573" i="1"/>
  <c r="N2573" i="1"/>
  <c r="M2573" i="1"/>
  <c r="O2573" i="1" s="1"/>
  <c r="P2573" i="1" s="1"/>
  <c r="T2572" i="1"/>
  <c r="S2572" i="1"/>
  <c r="R2572" i="1"/>
  <c r="Q2572" i="1"/>
  <c r="N2572" i="1"/>
  <c r="M2572" i="1"/>
  <c r="O2572" i="1" s="1"/>
  <c r="P2572" i="1" s="1"/>
  <c r="T2571" i="1"/>
  <c r="S2571" i="1"/>
  <c r="R2571" i="1"/>
  <c r="Q2571" i="1"/>
  <c r="N2571" i="1"/>
  <c r="M2571" i="1"/>
  <c r="O2571" i="1" s="1"/>
  <c r="P2571" i="1" s="1"/>
  <c r="T2570" i="1"/>
  <c r="S2570" i="1"/>
  <c r="R2570" i="1"/>
  <c r="Q2570" i="1"/>
  <c r="N2570" i="1"/>
  <c r="M2570" i="1"/>
  <c r="O2570" i="1" s="1"/>
  <c r="P2570" i="1" s="1"/>
  <c r="T2569" i="1"/>
  <c r="S2569" i="1"/>
  <c r="R2569" i="1"/>
  <c r="Q2569" i="1"/>
  <c r="N2569" i="1"/>
  <c r="M2569" i="1"/>
  <c r="O2569" i="1" s="1"/>
  <c r="P2569" i="1" s="1"/>
  <c r="T2568" i="1"/>
  <c r="S2568" i="1"/>
  <c r="R2568" i="1"/>
  <c r="Q2568" i="1"/>
  <c r="N2568" i="1"/>
  <c r="M2568" i="1"/>
  <c r="O2568" i="1" s="1"/>
  <c r="P2568" i="1" s="1"/>
  <c r="T2567" i="1"/>
  <c r="S2567" i="1"/>
  <c r="R2567" i="1"/>
  <c r="Q2567" i="1"/>
  <c r="N2567" i="1"/>
  <c r="M2567" i="1"/>
  <c r="O2567" i="1" s="1"/>
  <c r="P2567" i="1" s="1"/>
  <c r="T2566" i="1"/>
  <c r="S2566" i="1"/>
  <c r="R2566" i="1"/>
  <c r="Q2566" i="1"/>
  <c r="N2566" i="1"/>
  <c r="M2566" i="1"/>
  <c r="O2566" i="1" s="1"/>
  <c r="P2566" i="1" s="1"/>
  <c r="T2565" i="1"/>
  <c r="S2565" i="1"/>
  <c r="R2565" i="1"/>
  <c r="Q2565" i="1"/>
  <c r="N2565" i="1"/>
  <c r="M2565" i="1"/>
  <c r="O2565" i="1" s="1"/>
  <c r="P2565" i="1" s="1"/>
  <c r="T2564" i="1"/>
  <c r="S2564" i="1"/>
  <c r="R2564" i="1"/>
  <c r="Q2564" i="1"/>
  <c r="N2564" i="1"/>
  <c r="M2564" i="1"/>
  <c r="O2564" i="1" s="1"/>
  <c r="P2564" i="1" s="1"/>
  <c r="T2563" i="1"/>
  <c r="S2563" i="1"/>
  <c r="R2563" i="1"/>
  <c r="Q2563" i="1"/>
  <c r="N2563" i="1"/>
  <c r="M2563" i="1"/>
  <c r="O2563" i="1" s="1"/>
  <c r="P2563" i="1" s="1"/>
  <c r="T2562" i="1"/>
  <c r="S2562" i="1"/>
  <c r="R2562" i="1"/>
  <c r="Q2562" i="1"/>
  <c r="N2562" i="1"/>
  <c r="M2562" i="1"/>
  <c r="O2562" i="1" s="1"/>
  <c r="P2562" i="1" s="1"/>
  <c r="T2561" i="1"/>
  <c r="S2561" i="1"/>
  <c r="R2561" i="1"/>
  <c r="Q2561" i="1"/>
  <c r="N2561" i="1"/>
  <c r="M2561" i="1"/>
  <c r="O2561" i="1" s="1"/>
  <c r="P2561" i="1" s="1"/>
  <c r="T2560" i="1"/>
  <c r="S2560" i="1"/>
  <c r="R2560" i="1"/>
  <c r="Q2560" i="1"/>
  <c r="N2560" i="1"/>
  <c r="M2560" i="1"/>
  <c r="O2560" i="1" s="1"/>
  <c r="P2560" i="1" s="1"/>
  <c r="T2559" i="1"/>
  <c r="S2559" i="1"/>
  <c r="R2559" i="1"/>
  <c r="Q2559" i="1"/>
  <c r="N2559" i="1"/>
  <c r="M2559" i="1"/>
  <c r="O2559" i="1" s="1"/>
  <c r="P2559" i="1" s="1"/>
  <c r="T2558" i="1"/>
  <c r="S2558" i="1"/>
  <c r="R2558" i="1"/>
  <c r="Q2558" i="1"/>
  <c r="N2558" i="1"/>
  <c r="M2558" i="1"/>
  <c r="O2558" i="1" s="1"/>
  <c r="P2558" i="1" s="1"/>
  <c r="T2557" i="1"/>
  <c r="S2557" i="1"/>
  <c r="R2557" i="1"/>
  <c r="Q2557" i="1"/>
  <c r="N2557" i="1"/>
  <c r="M2557" i="1"/>
  <c r="O2557" i="1" s="1"/>
  <c r="P2557" i="1" s="1"/>
  <c r="T2556" i="1"/>
  <c r="S2556" i="1"/>
  <c r="R2556" i="1"/>
  <c r="Q2556" i="1"/>
  <c r="N2556" i="1"/>
  <c r="M2556" i="1"/>
  <c r="O2556" i="1" s="1"/>
  <c r="P2556" i="1" s="1"/>
  <c r="T2555" i="1"/>
  <c r="S2555" i="1"/>
  <c r="R2555" i="1"/>
  <c r="Q2555" i="1"/>
  <c r="N2555" i="1"/>
  <c r="M2555" i="1"/>
  <c r="O2555" i="1" s="1"/>
  <c r="P2555" i="1" s="1"/>
  <c r="T2554" i="1"/>
  <c r="S2554" i="1"/>
  <c r="R2554" i="1"/>
  <c r="Q2554" i="1"/>
  <c r="N2554" i="1"/>
  <c r="M2554" i="1"/>
  <c r="O2554" i="1" s="1"/>
  <c r="P2554" i="1" s="1"/>
  <c r="T2553" i="1"/>
  <c r="S2553" i="1"/>
  <c r="R2553" i="1"/>
  <c r="Q2553" i="1"/>
  <c r="N2553" i="1"/>
  <c r="M2553" i="1"/>
  <c r="O2553" i="1" s="1"/>
  <c r="P2553" i="1" s="1"/>
  <c r="T2552" i="1"/>
  <c r="S2552" i="1"/>
  <c r="R2552" i="1"/>
  <c r="Q2552" i="1"/>
  <c r="N2552" i="1"/>
  <c r="M2552" i="1"/>
  <c r="O2552" i="1" s="1"/>
  <c r="P2552" i="1" s="1"/>
  <c r="T2551" i="1"/>
  <c r="S2551" i="1"/>
  <c r="R2551" i="1"/>
  <c r="Q2551" i="1"/>
  <c r="N2551" i="1"/>
  <c r="M2551" i="1"/>
  <c r="O2551" i="1" s="1"/>
  <c r="P2551" i="1" s="1"/>
  <c r="T2550" i="1"/>
  <c r="S2550" i="1"/>
  <c r="R2550" i="1"/>
  <c r="Q2550" i="1"/>
  <c r="N2550" i="1"/>
  <c r="M2550" i="1"/>
  <c r="O2550" i="1" s="1"/>
  <c r="P2550" i="1" s="1"/>
  <c r="T2549" i="1"/>
  <c r="S2549" i="1"/>
  <c r="R2549" i="1"/>
  <c r="Q2549" i="1"/>
  <c r="N2549" i="1"/>
  <c r="M2549" i="1"/>
  <c r="O2549" i="1" s="1"/>
  <c r="P2549" i="1" s="1"/>
  <c r="T2548" i="1"/>
  <c r="S2548" i="1"/>
  <c r="R2548" i="1"/>
  <c r="Q2548" i="1"/>
  <c r="N2548" i="1"/>
  <c r="M2548" i="1"/>
  <c r="O2548" i="1" s="1"/>
  <c r="P2548" i="1" s="1"/>
  <c r="T2547" i="1"/>
  <c r="S2547" i="1"/>
  <c r="R2547" i="1"/>
  <c r="Q2547" i="1"/>
  <c r="N2547" i="1"/>
  <c r="M2547" i="1"/>
  <c r="O2547" i="1" s="1"/>
  <c r="P2547" i="1" s="1"/>
  <c r="T2546" i="1"/>
  <c r="S2546" i="1"/>
  <c r="R2546" i="1"/>
  <c r="Q2546" i="1"/>
  <c r="N2546" i="1"/>
  <c r="M2546" i="1"/>
  <c r="O2546" i="1" s="1"/>
  <c r="P2546" i="1" s="1"/>
  <c r="T2545" i="1"/>
  <c r="S2545" i="1"/>
  <c r="R2545" i="1"/>
  <c r="Q2545" i="1"/>
  <c r="N2545" i="1"/>
  <c r="M2545" i="1"/>
  <c r="O2545" i="1" s="1"/>
  <c r="P2545" i="1" s="1"/>
  <c r="T2544" i="1"/>
  <c r="S2544" i="1"/>
  <c r="R2544" i="1"/>
  <c r="Q2544" i="1"/>
  <c r="N2544" i="1"/>
  <c r="M2544" i="1"/>
  <c r="O2544" i="1" s="1"/>
  <c r="P2544" i="1" s="1"/>
  <c r="T2543" i="1"/>
  <c r="S2543" i="1"/>
  <c r="R2543" i="1"/>
  <c r="Q2543" i="1"/>
  <c r="N2543" i="1"/>
  <c r="M2543" i="1"/>
  <c r="O2543" i="1" s="1"/>
  <c r="P2543" i="1" s="1"/>
  <c r="T2542" i="1"/>
  <c r="S2542" i="1"/>
  <c r="R2542" i="1"/>
  <c r="Q2542" i="1"/>
  <c r="N2542" i="1"/>
  <c r="M2542" i="1"/>
  <c r="O2542" i="1" s="1"/>
  <c r="P2542" i="1" s="1"/>
  <c r="T2541" i="1"/>
  <c r="S2541" i="1"/>
  <c r="R2541" i="1"/>
  <c r="Q2541" i="1"/>
  <c r="N2541" i="1"/>
  <c r="M2541" i="1"/>
  <c r="O2541" i="1" s="1"/>
  <c r="P2541" i="1" s="1"/>
  <c r="T2540" i="1"/>
  <c r="S2540" i="1"/>
  <c r="R2540" i="1"/>
  <c r="Q2540" i="1"/>
  <c r="N2540" i="1"/>
  <c r="M2540" i="1"/>
  <c r="O2540" i="1" s="1"/>
  <c r="P2540" i="1" s="1"/>
  <c r="T2539" i="1"/>
  <c r="S2539" i="1"/>
  <c r="R2539" i="1"/>
  <c r="Q2539" i="1"/>
  <c r="N2539" i="1"/>
  <c r="M2539" i="1"/>
  <c r="O2539" i="1" s="1"/>
  <c r="P2539" i="1" s="1"/>
  <c r="T2538" i="1"/>
  <c r="S2538" i="1"/>
  <c r="R2538" i="1"/>
  <c r="Q2538" i="1"/>
  <c r="N2538" i="1"/>
  <c r="M2538" i="1"/>
  <c r="O2538" i="1" s="1"/>
  <c r="P2538" i="1" s="1"/>
  <c r="T2537" i="1"/>
  <c r="S2537" i="1"/>
  <c r="R2537" i="1"/>
  <c r="Q2537" i="1"/>
  <c r="N2537" i="1"/>
  <c r="M2537" i="1"/>
  <c r="O2537" i="1" s="1"/>
  <c r="P2537" i="1" s="1"/>
  <c r="T2536" i="1"/>
  <c r="S2536" i="1"/>
  <c r="R2536" i="1"/>
  <c r="Q2536" i="1"/>
  <c r="N2536" i="1"/>
  <c r="M2536" i="1"/>
  <c r="O2536" i="1" s="1"/>
  <c r="P2536" i="1" s="1"/>
  <c r="T2535" i="1"/>
  <c r="S2535" i="1"/>
  <c r="R2535" i="1"/>
  <c r="Q2535" i="1"/>
  <c r="N2535" i="1"/>
  <c r="M2535" i="1"/>
  <c r="O2535" i="1" s="1"/>
  <c r="P2535" i="1" s="1"/>
  <c r="T2534" i="1"/>
  <c r="S2534" i="1"/>
  <c r="R2534" i="1"/>
  <c r="Q2534" i="1"/>
  <c r="N2534" i="1"/>
  <c r="M2534" i="1"/>
  <c r="O2534" i="1" s="1"/>
  <c r="P2534" i="1" s="1"/>
  <c r="T2533" i="1"/>
  <c r="S2533" i="1"/>
  <c r="R2533" i="1"/>
  <c r="Q2533" i="1"/>
  <c r="N2533" i="1"/>
  <c r="M2533" i="1"/>
  <c r="O2533" i="1" s="1"/>
  <c r="P2533" i="1" s="1"/>
  <c r="T2532" i="1"/>
  <c r="S2532" i="1"/>
  <c r="R2532" i="1"/>
  <c r="Q2532" i="1"/>
  <c r="N2532" i="1"/>
  <c r="M2532" i="1"/>
  <c r="O2532" i="1" s="1"/>
  <c r="P2532" i="1" s="1"/>
  <c r="T2531" i="1"/>
  <c r="S2531" i="1"/>
  <c r="R2531" i="1"/>
  <c r="Q2531" i="1"/>
  <c r="N2531" i="1"/>
  <c r="M2531" i="1"/>
  <c r="O2531" i="1" s="1"/>
  <c r="P2531" i="1" s="1"/>
  <c r="T2530" i="1"/>
  <c r="S2530" i="1"/>
  <c r="R2530" i="1"/>
  <c r="Q2530" i="1"/>
  <c r="N2530" i="1"/>
  <c r="M2530" i="1"/>
  <c r="O2530" i="1" s="1"/>
  <c r="P2530" i="1" s="1"/>
  <c r="T2529" i="1"/>
  <c r="S2529" i="1"/>
  <c r="R2529" i="1"/>
  <c r="Q2529" i="1"/>
  <c r="N2529" i="1"/>
  <c r="M2529" i="1"/>
  <c r="O2529" i="1" s="1"/>
  <c r="P2529" i="1" s="1"/>
  <c r="T2528" i="1"/>
  <c r="S2528" i="1"/>
  <c r="R2528" i="1"/>
  <c r="Q2528" i="1"/>
  <c r="N2528" i="1"/>
  <c r="M2528" i="1"/>
  <c r="O2528" i="1" s="1"/>
  <c r="P2528" i="1" s="1"/>
  <c r="T2527" i="1"/>
  <c r="S2527" i="1"/>
  <c r="R2527" i="1"/>
  <c r="Q2527" i="1"/>
  <c r="N2527" i="1"/>
  <c r="M2527" i="1"/>
  <c r="O2527" i="1" s="1"/>
  <c r="P2527" i="1" s="1"/>
  <c r="T2526" i="1"/>
  <c r="S2526" i="1"/>
  <c r="R2526" i="1"/>
  <c r="Q2526" i="1"/>
  <c r="N2526" i="1"/>
  <c r="M2526" i="1"/>
  <c r="O2526" i="1" s="1"/>
  <c r="P2526" i="1" s="1"/>
  <c r="T2525" i="1"/>
  <c r="S2525" i="1"/>
  <c r="R2525" i="1"/>
  <c r="Q2525" i="1"/>
  <c r="N2525" i="1"/>
  <c r="M2525" i="1"/>
  <c r="O2525" i="1" s="1"/>
  <c r="P2525" i="1" s="1"/>
  <c r="T2524" i="1"/>
  <c r="S2524" i="1"/>
  <c r="R2524" i="1"/>
  <c r="Q2524" i="1"/>
  <c r="N2524" i="1"/>
  <c r="M2524" i="1"/>
  <c r="O2524" i="1" s="1"/>
  <c r="P2524" i="1" s="1"/>
  <c r="T2523" i="1"/>
  <c r="S2523" i="1"/>
  <c r="R2523" i="1"/>
  <c r="Q2523" i="1"/>
  <c r="N2523" i="1"/>
  <c r="M2523" i="1"/>
  <c r="O2523" i="1" s="1"/>
  <c r="P2523" i="1" s="1"/>
  <c r="T2522" i="1"/>
  <c r="S2522" i="1"/>
  <c r="R2522" i="1"/>
  <c r="Q2522" i="1"/>
  <c r="N2522" i="1"/>
  <c r="M2522" i="1"/>
  <c r="O2522" i="1" s="1"/>
  <c r="P2522" i="1" s="1"/>
  <c r="T2521" i="1"/>
  <c r="S2521" i="1"/>
  <c r="R2521" i="1"/>
  <c r="Q2521" i="1"/>
  <c r="N2521" i="1"/>
  <c r="M2521" i="1"/>
  <c r="O2521" i="1" s="1"/>
  <c r="P2521" i="1" s="1"/>
  <c r="T2520" i="1"/>
  <c r="S2520" i="1"/>
  <c r="R2520" i="1"/>
  <c r="Q2520" i="1"/>
  <c r="N2520" i="1"/>
  <c r="M2520" i="1"/>
  <c r="O2520" i="1" s="1"/>
  <c r="P2520" i="1" s="1"/>
  <c r="T2519" i="1"/>
  <c r="S2519" i="1"/>
  <c r="R2519" i="1"/>
  <c r="Q2519" i="1"/>
  <c r="N2519" i="1"/>
  <c r="M2519" i="1"/>
  <c r="O2519" i="1" s="1"/>
  <c r="P2519" i="1" s="1"/>
  <c r="T2518" i="1"/>
  <c r="S2518" i="1"/>
  <c r="R2518" i="1"/>
  <c r="Q2518" i="1"/>
  <c r="N2518" i="1"/>
  <c r="M2518" i="1"/>
  <c r="O2518" i="1" s="1"/>
  <c r="P2518" i="1" s="1"/>
  <c r="T2517" i="1"/>
  <c r="S2517" i="1"/>
  <c r="R2517" i="1"/>
  <c r="Q2517" i="1"/>
  <c r="N2517" i="1"/>
  <c r="M2517" i="1"/>
  <c r="O2517" i="1" s="1"/>
  <c r="P2517" i="1" s="1"/>
  <c r="T2516" i="1"/>
  <c r="S2516" i="1"/>
  <c r="R2516" i="1"/>
  <c r="Q2516" i="1"/>
  <c r="N2516" i="1"/>
  <c r="M2516" i="1"/>
  <c r="O2516" i="1" s="1"/>
  <c r="P2516" i="1" s="1"/>
  <c r="T2515" i="1"/>
  <c r="S2515" i="1"/>
  <c r="R2515" i="1"/>
  <c r="Q2515" i="1"/>
  <c r="N2515" i="1"/>
  <c r="M2515" i="1"/>
  <c r="O2515" i="1" s="1"/>
  <c r="P2515" i="1" s="1"/>
  <c r="T2514" i="1"/>
  <c r="S2514" i="1"/>
  <c r="R2514" i="1"/>
  <c r="Q2514" i="1"/>
  <c r="N2514" i="1"/>
  <c r="M2514" i="1"/>
  <c r="O2514" i="1" s="1"/>
  <c r="P2514" i="1" s="1"/>
  <c r="T2513" i="1"/>
  <c r="S2513" i="1"/>
  <c r="R2513" i="1"/>
  <c r="Q2513" i="1"/>
  <c r="N2513" i="1"/>
  <c r="M2513" i="1"/>
  <c r="O2513" i="1" s="1"/>
  <c r="P2513" i="1" s="1"/>
  <c r="T2512" i="1"/>
  <c r="S2512" i="1"/>
  <c r="R2512" i="1"/>
  <c r="Q2512" i="1"/>
  <c r="N2512" i="1"/>
  <c r="M2512" i="1"/>
  <c r="O2512" i="1" s="1"/>
  <c r="P2512" i="1" s="1"/>
  <c r="T2511" i="1"/>
  <c r="S2511" i="1"/>
  <c r="R2511" i="1"/>
  <c r="Q2511" i="1"/>
  <c r="N2511" i="1"/>
  <c r="M2511" i="1"/>
  <c r="O2511" i="1" s="1"/>
  <c r="P2511" i="1" s="1"/>
  <c r="T2510" i="1"/>
  <c r="S2510" i="1"/>
  <c r="R2510" i="1"/>
  <c r="Q2510" i="1"/>
  <c r="N2510" i="1"/>
  <c r="M2510" i="1"/>
  <c r="O2510" i="1" s="1"/>
  <c r="P2510" i="1" s="1"/>
  <c r="T2509" i="1"/>
  <c r="S2509" i="1"/>
  <c r="R2509" i="1"/>
  <c r="Q2509" i="1"/>
  <c r="N2509" i="1"/>
  <c r="M2509" i="1"/>
  <c r="O2509" i="1" s="1"/>
  <c r="P2509" i="1" s="1"/>
  <c r="T2508" i="1"/>
  <c r="S2508" i="1"/>
  <c r="R2508" i="1"/>
  <c r="Q2508" i="1"/>
  <c r="N2508" i="1"/>
  <c r="M2508" i="1"/>
  <c r="O2508" i="1" s="1"/>
  <c r="P2508" i="1" s="1"/>
  <c r="T2507" i="1"/>
  <c r="S2507" i="1"/>
  <c r="R2507" i="1"/>
  <c r="Q2507" i="1"/>
  <c r="N2507" i="1"/>
  <c r="M2507" i="1"/>
  <c r="O2507" i="1" s="1"/>
  <c r="P2507" i="1" s="1"/>
  <c r="T2506" i="1"/>
  <c r="S2506" i="1"/>
  <c r="R2506" i="1"/>
  <c r="Q2506" i="1"/>
  <c r="N2506" i="1"/>
  <c r="M2506" i="1"/>
  <c r="O2506" i="1" s="1"/>
  <c r="P2506" i="1" s="1"/>
  <c r="T2505" i="1"/>
  <c r="S2505" i="1"/>
  <c r="R2505" i="1"/>
  <c r="Q2505" i="1"/>
  <c r="N2505" i="1"/>
  <c r="M2505" i="1"/>
  <c r="O2505" i="1" s="1"/>
  <c r="P2505" i="1" s="1"/>
  <c r="T2504" i="1"/>
  <c r="S2504" i="1"/>
  <c r="R2504" i="1"/>
  <c r="Q2504" i="1"/>
  <c r="N2504" i="1"/>
  <c r="M2504" i="1"/>
  <c r="O2504" i="1" s="1"/>
  <c r="P2504" i="1" s="1"/>
  <c r="T2503" i="1"/>
  <c r="S2503" i="1"/>
  <c r="R2503" i="1"/>
  <c r="Q2503" i="1"/>
  <c r="N2503" i="1"/>
  <c r="M2503" i="1"/>
  <c r="O2503" i="1" s="1"/>
  <c r="P2503" i="1" s="1"/>
  <c r="T2502" i="1"/>
  <c r="S2502" i="1"/>
  <c r="R2502" i="1"/>
  <c r="Q2502" i="1"/>
  <c r="N2502" i="1"/>
  <c r="M2502" i="1"/>
  <c r="O2502" i="1" s="1"/>
  <c r="P2502" i="1" s="1"/>
  <c r="T2501" i="1"/>
  <c r="S2501" i="1"/>
  <c r="R2501" i="1"/>
  <c r="Q2501" i="1"/>
  <c r="N2501" i="1"/>
  <c r="M2501" i="1"/>
  <c r="O2501" i="1" s="1"/>
  <c r="P2501" i="1" s="1"/>
  <c r="T2500" i="1"/>
  <c r="S2500" i="1"/>
  <c r="R2500" i="1"/>
  <c r="Q2500" i="1"/>
  <c r="N2500" i="1"/>
  <c r="M2500" i="1"/>
  <c r="O2500" i="1" s="1"/>
  <c r="P2500" i="1" s="1"/>
  <c r="T2499" i="1"/>
  <c r="S2499" i="1"/>
  <c r="R2499" i="1"/>
  <c r="Q2499" i="1"/>
  <c r="N2499" i="1"/>
  <c r="M2499" i="1"/>
  <c r="O2499" i="1" s="1"/>
  <c r="P2499" i="1" s="1"/>
  <c r="T2498" i="1"/>
  <c r="S2498" i="1"/>
  <c r="R2498" i="1"/>
  <c r="Q2498" i="1"/>
  <c r="N2498" i="1"/>
  <c r="M2498" i="1"/>
  <c r="O2498" i="1" s="1"/>
  <c r="P2498" i="1" s="1"/>
  <c r="T2497" i="1"/>
  <c r="S2497" i="1"/>
  <c r="R2497" i="1"/>
  <c r="Q2497" i="1"/>
  <c r="N2497" i="1"/>
  <c r="M2497" i="1"/>
  <c r="O2497" i="1" s="1"/>
  <c r="P2497" i="1" s="1"/>
  <c r="T2496" i="1"/>
  <c r="S2496" i="1"/>
  <c r="R2496" i="1"/>
  <c r="Q2496" i="1"/>
  <c r="N2496" i="1"/>
  <c r="M2496" i="1"/>
  <c r="O2496" i="1" s="1"/>
  <c r="P2496" i="1" s="1"/>
  <c r="T2495" i="1"/>
  <c r="S2495" i="1"/>
  <c r="R2495" i="1"/>
  <c r="Q2495" i="1"/>
  <c r="N2495" i="1"/>
  <c r="M2495" i="1"/>
  <c r="O2495" i="1" s="1"/>
  <c r="P2495" i="1" s="1"/>
  <c r="T2494" i="1"/>
  <c r="S2494" i="1"/>
  <c r="R2494" i="1"/>
  <c r="Q2494" i="1"/>
  <c r="N2494" i="1"/>
  <c r="M2494" i="1"/>
  <c r="O2494" i="1" s="1"/>
  <c r="P2494" i="1" s="1"/>
  <c r="T2493" i="1"/>
  <c r="S2493" i="1"/>
  <c r="R2493" i="1"/>
  <c r="Q2493" i="1"/>
  <c r="N2493" i="1"/>
  <c r="M2493" i="1"/>
  <c r="O2493" i="1" s="1"/>
  <c r="P2493" i="1" s="1"/>
  <c r="T2492" i="1"/>
  <c r="S2492" i="1"/>
  <c r="R2492" i="1"/>
  <c r="Q2492" i="1"/>
  <c r="N2492" i="1"/>
  <c r="M2492" i="1"/>
  <c r="O2492" i="1" s="1"/>
  <c r="P2492" i="1" s="1"/>
  <c r="T2491" i="1"/>
  <c r="S2491" i="1"/>
  <c r="R2491" i="1"/>
  <c r="Q2491" i="1"/>
  <c r="N2491" i="1"/>
  <c r="M2491" i="1"/>
  <c r="O2491" i="1" s="1"/>
  <c r="P2491" i="1" s="1"/>
  <c r="T2490" i="1"/>
  <c r="S2490" i="1"/>
  <c r="R2490" i="1"/>
  <c r="Q2490" i="1"/>
  <c r="N2490" i="1"/>
  <c r="M2490" i="1"/>
  <c r="O2490" i="1" s="1"/>
  <c r="P2490" i="1" s="1"/>
  <c r="T2489" i="1"/>
  <c r="S2489" i="1"/>
  <c r="R2489" i="1"/>
  <c r="Q2489" i="1"/>
  <c r="N2489" i="1"/>
  <c r="M2489" i="1"/>
  <c r="O2489" i="1" s="1"/>
  <c r="P2489" i="1" s="1"/>
  <c r="T2488" i="1"/>
  <c r="S2488" i="1"/>
  <c r="R2488" i="1"/>
  <c r="Q2488" i="1"/>
  <c r="N2488" i="1"/>
  <c r="M2488" i="1"/>
  <c r="O2488" i="1" s="1"/>
  <c r="P2488" i="1" s="1"/>
  <c r="T2487" i="1"/>
  <c r="S2487" i="1"/>
  <c r="R2487" i="1"/>
  <c r="Q2487" i="1"/>
  <c r="N2487" i="1"/>
  <c r="M2487" i="1"/>
  <c r="O2487" i="1" s="1"/>
  <c r="P2487" i="1" s="1"/>
  <c r="T2486" i="1"/>
  <c r="S2486" i="1"/>
  <c r="R2486" i="1"/>
  <c r="Q2486" i="1"/>
  <c r="N2486" i="1"/>
  <c r="M2486" i="1"/>
  <c r="O2486" i="1" s="1"/>
  <c r="P2486" i="1" s="1"/>
  <c r="T2485" i="1"/>
  <c r="S2485" i="1"/>
  <c r="R2485" i="1"/>
  <c r="Q2485" i="1"/>
  <c r="N2485" i="1"/>
  <c r="M2485" i="1"/>
  <c r="O2485" i="1" s="1"/>
  <c r="P2485" i="1" s="1"/>
  <c r="T2484" i="1"/>
  <c r="S2484" i="1"/>
  <c r="R2484" i="1"/>
  <c r="Q2484" i="1"/>
  <c r="N2484" i="1"/>
  <c r="M2484" i="1"/>
  <c r="O2484" i="1" s="1"/>
  <c r="P2484" i="1" s="1"/>
  <c r="T2483" i="1"/>
  <c r="S2483" i="1"/>
  <c r="R2483" i="1"/>
  <c r="Q2483" i="1"/>
  <c r="N2483" i="1"/>
  <c r="M2483" i="1"/>
  <c r="O2483" i="1" s="1"/>
  <c r="P2483" i="1" s="1"/>
  <c r="T2482" i="1"/>
  <c r="S2482" i="1"/>
  <c r="R2482" i="1"/>
  <c r="Q2482" i="1"/>
  <c r="N2482" i="1"/>
  <c r="M2482" i="1"/>
  <c r="O2482" i="1" s="1"/>
  <c r="P2482" i="1" s="1"/>
  <c r="T2481" i="1"/>
  <c r="S2481" i="1"/>
  <c r="R2481" i="1"/>
  <c r="Q2481" i="1"/>
  <c r="N2481" i="1"/>
  <c r="M2481" i="1"/>
  <c r="O2481" i="1" s="1"/>
  <c r="P2481" i="1" s="1"/>
  <c r="T2480" i="1"/>
  <c r="S2480" i="1"/>
  <c r="R2480" i="1"/>
  <c r="Q2480" i="1"/>
  <c r="N2480" i="1"/>
  <c r="M2480" i="1"/>
  <c r="O2480" i="1" s="1"/>
  <c r="P2480" i="1" s="1"/>
  <c r="T2479" i="1"/>
  <c r="S2479" i="1"/>
  <c r="R2479" i="1"/>
  <c r="Q2479" i="1"/>
  <c r="N2479" i="1"/>
  <c r="M2479" i="1"/>
  <c r="O2479" i="1" s="1"/>
  <c r="P2479" i="1" s="1"/>
  <c r="T2478" i="1"/>
  <c r="S2478" i="1"/>
  <c r="R2478" i="1"/>
  <c r="Q2478" i="1"/>
  <c r="N2478" i="1"/>
  <c r="M2478" i="1"/>
  <c r="O2478" i="1" s="1"/>
  <c r="P2478" i="1" s="1"/>
  <c r="T2477" i="1"/>
  <c r="S2477" i="1"/>
  <c r="R2477" i="1"/>
  <c r="Q2477" i="1"/>
  <c r="N2477" i="1"/>
  <c r="M2477" i="1"/>
  <c r="O2477" i="1" s="1"/>
  <c r="P2477" i="1" s="1"/>
  <c r="T2476" i="1"/>
  <c r="S2476" i="1"/>
  <c r="R2476" i="1"/>
  <c r="Q2476" i="1"/>
  <c r="N2476" i="1"/>
  <c r="M2476" i="1"/>
  <c r="O2476" i="1" s="1"/>
  <c r="P2476" i="1" s="1"/>
  <c r="T2475" i="1"/>
  <c r="S2475" i="1"/>
  <c r="R2475" i="1"/>
  <c r="Q2475" i="1"/>
  <c r="N2475" i="1"/>
  <c r="M2475" i="1"/>
  <c r="O2475" i="1" s="1"/>
  <c r="P2475" i="1" s="1"/>
  <c r="T2474" i="1"/>
  <c r="S2474" i="1"/>
  <c r="R2474" i="1"/>
  <c r="Q2474" i="1"/>
  <c r="N2474" i="1"/>
  <c r="M2474" i="1"/>
  <c r="O2474" i="1" s="1"/>
  <c r="P2474" i="1" s="1"/>
  <c r="T2473" i="1"/>
  <c r="S2473" i="1"/>
  <c r="R2473" i="1"/>
  <c r="Q2473" i="1"/>
  <c r="N2473" i="1"/>
  <c r="M2473" i="1"/>
  <c r="O2473" i="1" s="1"/>
  <c r="P2473" i="1" s="1"/>
  <c r="T2472" i="1"/>
  <c r="S2472" i="1"/>
  <c r="R2472" i="1"/>
  <c r="Q2472" i="1"/>
  <c r="N2472" i="1"/>
  <c r="M2472" i="1"/>
  <c r="O2472" i="1" s="1"/>
  <c r="P2472" i="1" s="1"/>
  <c r="T2471" i="1"/>
  <c r="S2471" i="1"/>
  <c r="R2471" i="1"/>
  <c r="Q2471" i="1"/>
  <c r="N2471" i="1"/>
  <c r="M2471" i="1"/>
  <c r="O2471" i="1" s="1"/>
  <c r="P2471" i="1" s="1"/>
  <c r="T2470" i="1"/>
  <c r="S2470" i="1"/>
  <c r="R2470" i="1"/>
  <c r="Q2470" i="1"/>
  <c r="N2470" i="1"/>
  <c r="M2470" i="1"/>
  <c r="O2470" i="1" s="1"/>
  <c r="P2470" i="1" s="1"/>
  <c r="T2469" i="1"/>
  <c r="S2469" i="1"/>
  <c r="R2469" i="1"/>
  <c r="Q2469" i="1"/>
  <c r="N2469" i="1"/>
  <c r="M2469" i="1"/>
  <c r="O2469" i="1" s="1"/>
  <c r="P2469" i="1" s="1"/>
  <c r="T2468" i="1"/>
  <c r="S2468" i="1"/>
  <c r="R2468" i="1"/>
  <c r="Q2468" i="1"/>
  <c r="N2468" i="1"/>
  <c r="M2468" i="1"/>
  <c r="O2468" i="1" s="1"/>
  <c r="P2468" i="1" s="1"/>
  <c r="T2467" i="1"/>
  <c r="S2467" i="1"/>
  <c r="R2467" i="1"/>
  <c r="Q2467" i="1"/>
  <c r="N2467" i="1"/>
  <c r="M2467" i="1"/>
  <c r="O2467" i="1" s="1"/>
  <c r="P2467" i="1" s="1"/>
  <c r="T2466" i="1"/>
  <c r="S2466" i="1"/>
  <c r="R2466" i="1"/>
  <c r="Q2466" i="1"/>
  <c r="N2466" i="1"/>
  <c r="M2466" i="1"/>
  <c r="O2466" i="1" s="1"/>
  <c r="P2466" i="1" s="1"/>
  <c r="T2465" i="1"/>
  <c r="S2465" i="1"/>
  <c r="R2465" i="1"/>
  <c r="Q2465" i="1"/>
  <c r="N2465" i="1"/>
  <c r="M2465" i="1"/>
  <c r="O2465" i="1" s="1"/>
  <c r="P2465" i="1" s="1"/>
  <c r="T2464" i="1"/>
  <c r="S2464" i="1"/>
  <c r="R2464" i="1"/>
  <c r="Q2464" i="1"/>
  <c r="N2464" i="1"/>
  <c r="M2464" i="1"/>
  <c r="O2464" i="1" s="1"/>
  <c r="P2464" i="1" s="1"/>
  <c r="T2463" i="1"/>
  <c r="S2463" i="1"/>
  <c r="R2463" i="1"/>
  <c r="Q2463" i="1"/>
  <c r="N2463" i="1"/>
  <c r="M2463" i="1"/>
  <c r="O2463" i="1" s="1"/>
  <c r="P2463" i="1" s="1"/>
  <c r="T2462" i="1"/>
  <c r="S2462" i="1"/>
  <c r="R2462" i="1"/>
  <c r="Q2462" i="1"/>
  <c r="N2462" i="1"/>
  <c r="M2462" i="1"/>
  <c r="O2462" i="1" s="1"/>
  <c r="P2462" i="1" s="1"/>
  <c r="T2461" i="1"/>
  <c r="S2461" i="1"/>
  <c r="R2461" i="1"/>
  <c r="Q2461" i="1"/>
  <c r="N2461" i="1"/>
  <c r="M2461" i="1"/>
  <c r="O2461" i="1" s="1"/>
  <c r="P2461" i="1" s="1"/>
  <c r="T2460" i="1"/>
  <c r="S2460" i="1"/>
  <c r="R2460" i="1"/>
  <c r="Q2460" i="1"/>
  <c r="N2460" i="1"/>
  <c r="M2460" i="1"/>
  <c r="O2460" i="1" s="1"/>
  <c r="P2460" i="1" s="1"/>
  <c r="T2459" i="1"/>
  <c r="S2459" i="1"/>
  <c r="R2459" i="1"/>
  <c r="Q2459" i="1"/>
  <c r="N2459" i="1"/>
  <c r="M2459" i="1"/>
  <c r="O2459" i="1" s="1"/>
  <c r="P2459" i="1" s="1"/>
  <c r="T2458" i="1"/>
  <c r="S2458" i="1"/>
  <c r="R2458" i="1"/>
  <c r="Q2458" i="1"/>
  <c r="N2458" i="1"/>
  <c r="M2458" i="1"/>
  <c r="O2458" i="1" s="1"/>
  <c r="P2458" i="1" s="1"/>
  <c r="T2457" i="1"/>
  <c r="S2457" i="1"/>
  <c r="R2457" i="1"/>
  <c r="Q2457" i="1"/>
  <c r="N2457" i="1"/>
  <c r="M2457" i="1"/>
  <c r="O2457" i="1" s="1"/>
  <c r="P2457" i="1" s="1"/>
  <c r="T2456" i="1"/>
  <c r="S2456" i="1"/>
  <c r="R2456" i="1"/>
  <c r="Q2456" i="1"/>
  <c r="N2456" i="1"/>
  <c r="M2456" i="1"/>
  <c r="O2456" i="1" s="1"/>
  <c r="P2456" i="1" s="1"/>
  <c r="T2455" i="1"/>
  <c r="S2455" i="1"/>
  <c r="R2455" i="1"/>
  <c r="Q2455" i="1"/>
  <c r="N2455" i="1"/>
  <c r="M2455" i="1"/>
  <c r="O2455" i="1" s="1"/>
  <c r="P2455" i="1" s="1"/>
  <c r="T2454" i="1"/>
  <c r="S2454" i="1"/>
  <c r="R2454" i="1"/>
  <c r="Q2454" i="1"/>
  <c r="N2454" i="1"/>
  <c r="M2454" i="1"/>
  <c r="O2454" i="1" s="1"/>
  <c r="P2454" i="1" s="1"/>
  <c r="T2453" i="1"/>
  <c r="S2453" i="1"/>
  <c r="R2453" i="1"/>
  <c r="Q2453" i="1"/>
  <c r="N2453" i="1"/>
  <c r="M2453" i="1"/>
  <c r="O2453" i="1" s="1"/>
  <c r="P2453" i="1" s="1"/>
  <c r="T2452" i="1"/>
  <c r="S2452" i="1"/>
  <c r="R2452" i="1"/>
  <c r="Q2452" i="1"/>
  <c r="N2452" i="1"/>
  <c r="M2452" i="1"/>
  <c r="O2452" i="1" s="1"/>
  <c r="P2452" i="1" s="1"/>
  <c r="T2451" i="1"/>
  <c r="S2451" i="1"/>
  <c r="R2451" i="1"/>
  <c r="Q2451" i="1"/>
  <c r="N2451" i="1"/>
  <c r="M2451" i="1"/>
  <c r="O2451" i="1" s="1"/>
  <c r="P2451" i="1" s="1"/>
  <c r="T2450" i="1"/>
  <c r="S2450" i="1"/>
  <c r="R2450" i="1"/>
  <c r="Q2450" i="1"/>
  <c r="N2450" i="1"/>
  <c r="M2450" i="1"/>
  <c r="O2450" i="1" s="1"/>
  <c r="P2450" i="1" s="1"/>
  <c r="T2449" i="1"/>
  <c r="S2449" i="1"/>
  <c r="R2449" i="1"/>
  <c r="Q2449" i="1"/>
  <c r="N2449" i="1"/>
  <c r="M2449" i="1"/>
  <c r="O2449" i="1" s="1"/>
  <c r="P2449" i="1" s="1"/>
  <c r="T2448" i="1"/>
  <c r="S2448" i="1"/>
  <c r="R2448" i="1"/>
  <c r="Q2448" i="1"/>
  <c r="N2448" i="1"/>
  <c r="M2448" i="1"/>
  <c r="O2448" i="1" s="1"/>
  <c r="P2448" i="1" s="1"/>
  <c r="T2447" i="1"/>
  <c r="S2447" i="1"/>
  <c r="R2447" i="1"/>
  <c r="Q2447" i="1"/>
  <c r="N2447" i="1"/>
  <c r="M2447" i="1"/>
  <c r="O2447" i="1" s="1"/>
  <c r="P2447" i="1" s="1"/>
  <c r="T2446" i="1"/>
  <c r="S2446" i="1"/>
  <c r="R2446" i="1"/>
  <c r="Q2446" i="1"/>
  <c r="N2446" i="1"/>
  <c r="M2446" i="1"/>
  <c r="O2446" i="1" s="1"/>
  <c r="P2446" i="1" s="1"/>
  <c r="T2445" i="1"/>
  <c r="S2445" i="1"/>
  <c r="R2445" i="1"/>
  <c r="Q2445" i="1"/>
  <c r="N2445" i="1"/>
  <c r="M2445" i="1"/>
  <c r="O2445" i="1" s="1"/>
  <c r="P2445" i="1" s="1"/>
  <c r="T2444" i="1"/>
  <c r="S2444" i="1"/>
  <c r="R2444" i="1"/>
  <c r="Q2444" i="1"/>
  <c r="N2444" i="1"/>
  <c r="M2444" i="1"/>
  <c r="O2444" i="1" s="1"/>
  <c r="P2444" i="1" s="1"/>
  <c r="T2443" i="1"/>
  <c r="S2443" i="1"/>
  <c r="R2443" i="1"/>
  <c r="Q2443" i="1"/>
  <c r="N2443" i="1"/>
  <c r="M2443" i="1"/>
  <c r="O2443" i="1" s="1"/>
  <c r="P2443" i="1" s="1"/>
  <c r="T2442" i="1"/>
  <c r="S2442" i="1"/>
  <c r="R2442" i="1"/>
  <c r="Q2442" i="1"/>
  <c r="N2442" i="1"/>
  <c r="M2442" i="1"/>
  <c r="O2442" i="1" s="1"/>
  <c r="P2442" i="1" s="1"/>
  <c r="T2441" i="1"/>
  <c r="S2441" i="1"/>
  <c r="R2441" i="1"/>
  <c r="Q2441" i="1"/>
  <c r="N2441" i="1"/>
  <c r="M2441" i="1"/>
  <c r="O2441" i="1" s="1"/>
  <c r="P2441" i="1" s="1"/>
  <c r="T2440" i="1"/>
  <c r="S2440" i="1"/>
  <c r="R2440" i="1"/>
  <c r="Q2440" i="1"/>
  <c r="N2440" i="1"/>
  <c r="M2440" i="1"/>
  <c r="O2440" i="1" s="1"/>
  <c r="P2440" i="1" s="1"/>
  <c r="T2439" i="1"/>
  <c r="S2439" i="1"/>
  <c r="R2439" i="1"/>
  <c r="Q2439" i="1"/>
  <c r="N2439" i="1"/>
  <c r="M2439" i="1"/>
  <c r="O2439" i="1" s="1"/>
  <c r="P2439" i="1" s="1"/>
  <c r="T2438" i="1"/>
  <c r="S2438" i="1"/>
  <c r="R2438" i="1"/>
  <c r="Q2438" i="1"/>
  <c r="N2438" i="1"/>
  <c r="M2438" i="1"/>
  <c r="O2438" i="1" s="1"/>
  <c r="P2438" i="1" s="1"/>
  <c r="T2437" i="1"/>
  <c r="S2437" i="1"/>
  <c r="R2437" i="1"/>
  <c r="Q2437" i="1"/>
  <c r="N2437" i="1"/>
  <c r="M2437" i="1"/>
  <c r="O2437" i="1" s="1"/>
  <c r="P2437" i="1" s="1"/>
  <c r="T2436" i="1"/>
  <c r="S2436" i="1"/>
  <c r="R2436" i="1"/>
  <c r="Q2436" i="1"/>
  <c r="N2436" i="1"/>
  <c r="M2436" i="1"/>
  <c r="O2436" i="1" s="1"/>
  <c r="P2436" i="1" s="1"/>
  <c r="T2435" i="1"/>
  <c r="S2435" i="1"/>
  <c r="R2435" i="1"/>
  <c r="Q2435" i="1"/>
  <c r="N2435" i="1"/>
  <c r="M2435" i="1"/>
  <c r="O2435" i="1" s="1"/>
  <c r="P2435" i="1" s="1"/>
  <c r="T2434" i="1"/>
  <c r="S2434" i="1"/>
  <c r="R2434" i="1"/>
  <c r="Q2434" i="1"/>
  <c r="N2434" i="1"/>
  <c r="M2434" i="1"/>
  <c r="O2434" i="1" s="1"/>
  <c r="P2434" i="1" s="1"/>
  <c r="T2433" i="1"/>
  <c r="S2433" i="1"/>
  <c r="R2433" i="1"/>
  <c r="Q2433" i="1"/>
  <c r="N2433" i="1"/>
  <c r="M2433" i="1"/>
  <c r="O2433" i="1" s="1"/>
  <c r="P2433" i="1" s="1"/>
  <c r="T2432" i="1"/>
  <c r="S2432" i="1"/>
  <c r="R2432" i="1"/>
  <c r="Q2432" i="1"/>
  <c r="N2432" i="1"/>
  <c r="M2432" i="1"/>
  <c r="O2432" i="1" s="1"/>
  <c r="P2432" i="1" s="1"/>
  <c r="T2431" i="1"/>
  <c r="S2431" i="1"/>
  <c r="R2431" i="1"/>
  <c r="Q2431" i="1"/>
  <c r="N2431" i="1"/>
  <c r="M2431" i="1"/>
  <c r="O2431" i="1" s="1"/>
  <c r="P2431" i="1" s="1"/>
  <c r="T2430" i="1"/>
  <c r="S2430" i="1"/>
  <c r="R2430" i="1"/>
  <c r="Q2430" i="1"/>
  <c r="N2430" i="1"/>
  <c r="M2430" i="1"/>
  <c r="O2430" i="1" s="1"/>
  <c r="P2430" i="1" s="1"/>
  <c r="T2429" i="1"/>
  <c r="S2429" i="1"/>
  <c r="R2429" i="1"/>
  <c r="Q2429" i="1"/>
  <c r="N2429" i="1"/>
  <c r="M2429" i="1"/>
  <c r="O2429" i="1" s="1"/>
  <c r="P2429" i="1" s="1"/>
  <c r="T2428" i="1"/>
  <c r="S2428" i="1"/>
  <c r="R2428" i="1"/>
  <c r="Q2428" i="1"/>
  <c r="N2428" i="1"/>
  <c r="M2428" i="1"/>
  <c r="O2428" i="1" s="1"/>
  <c r="P2428" i="1" s="1"/>
  <c r="T2427" i="1"/>
  <c r="S2427" i="1"/>
  <c r="R2427" i="1"/>
  <c r="Q2427" i="1"/>
  <c r="N2427" i="1"/>
  <c r="M2427" i="1"/>
  <c r="O2427" i="1" s="1"/>
  <c r="P2427" i="1" s="1"/>
  <c r="T2426" i="1"/>
  <c r="S2426" i="1"/>
  <c r="R2426" i="1"/>
  <c r="Q2426" i="1"/>
  <c r="N2426" i="1"/>
  <c r="M2426" i="1"/>
  <c r="O2426" i="1" s="1"/>
  <c r="P2426" i="1" s="1"/>
  <c r="T2425" i="1"/>
  <c r="S2425" i="1"/>
  <c r="R2425" i="1"/>
  <c r="Q2425" i="1"/>
  <c r="N2425" i="1"/>
  <c r="M2425" i="1"/>
  <c r="O2425" i="1" s="1"/>
  <c r="P2425" i="1" s="1"/>
  <c r="T2424" i="1"/>
  <c r="S2424" i="1"/>
  <c r="R2424" i="1"/>
  <c r="Q2424" i="1"/>
  <c r="N2424" i="1"/>
  <c r="M2424" i="1"/>
  <c r="O2424" i="1" s="1"/>
  <c r="P2424" i="1" s="1"/>
  <c r="T2423" i="1"/>
  <c r="S2423" i="1"/>
  <c r="R2423" i="1"/>
  <c r="Q2423" i="1"/>
  <c r="N2423" i="1"/>
  <c r="M2423" i="1"/>
  <c r="O2423" i="1" s="1"/>
  <c r="P2423" i="1" s="1"/>
  <c r="T2422" i="1"/>
  <c r="S2422" i="1"/>
  <c r="R2422" i="1"/>
  <c r="Q2422" i="1"/>
  <c r="N2422" i="1"/>
  <c r="M2422" i="1"/>
  <c r="O2422" i="1" s="1"/>
  <c r="P2422" i="1" s="1"/>
  <c r="T2421" i="1"/>
  <c r="S2421" i="1"/>
  <c r="R2421" i="1"/>
  <c r="Q2421" i="1"/>
  <c r="N2421" i="1"/>
  <c r="M2421" i="1"/>
  <c r="O2421" i="1" s="1"/>
  <c r="P2421" i="1" s="1"/>
  <c r="T2420" i="1"/>
  <c r="S2420" i="1"/>
  <c r="R2420" i="1"/>
  <c r="Q2420" i="1"/>
  <c r="N2420" i="1"/>
  <c r="M2420" i="1"/>
  <c r="O2420" i="1" s="1"/>
  <c r="P2420" i="1" s="1"/>
  <c r="T2419" i="1"/>
  <c r="S2419" i="1"/>
  <c r="R2419" i="1"/>
  <c r="Q2419" i="1"/>
  <c r="N2419" i="1"/>
  <c r="M2419" i="1"/>
  <c r="O2419" i="1" s="1"/>
  <c r="P2419" i="1" s="1"/>
  <c r="T2418" i="1"/>
  <c r="S2418" i="1"/>
  <c r="R2418" i="1"/>
  <c r="Q2418" i="1"/>
  <c r="N2418" i="1"/>
  <c r="M2418" i="1"/>
  <c r="O2418" i="1" s="1"/>
  <c r="P2418" i="1" s="1"/>
  <c r="T2417" i="1"/>
  <c r="S2417" i="1"/>
  <c r="R2417" i="1"/>
  <c r="Q2417" i="1"/>
  <c r="N2417" i="1"/>
  <c r="M2417" i="1"/>
  <c r="O2417" i="1" s="1"/>
  <c r="P2417" i="1" s="1"/>
  <c r="T2416" i="1"/>
  <c r="S2416" i="1"/>
  <c r="R2416" i="1"/>
  <c r="Q2416" i="1"/>
  <c r="N2416" i="1"/>
  <c r="M2416" i="1"/>
  <c r="O2416" i="1" s="1"/>
  <c r="P2416" i="1" s="1"/>
  <c r="T2415" i="1"/>
  <c r="S2415" i="1"/>
  <c r="R2415" i="1"/>
  <c r="Q2415" i="1"/>
  <c r="N2415" i="1"/>
  <c r="M2415" i="1"/>
  <c r="O2415" i="1" s="1"/>
  <c r="P2415" i="1" s="1"/>
  <c r="T2414" i="1"/>
  <c r="S2414" i="1"/>
  <c r="R2414" i="1"/>
  <c r="Q2414" i="1"/>
  <c r="N2414" i="1"/>
  <c r="M2414" i="1"/>
  <c r="O2414" i="1" s="1"/>
  <c r="P2414" i="1" s="1"/>
  <c r="T2413" i="1"/>
  <c r="S2413" i="1"/>
  <c r="R2413" i="1"/>
  <c r="Q2413" i="1"/>
  <c r="N2413" i="1"/>
  <c r="M2413" i="1"/>
  <c r="O2413" i="1" s="1"/>
  <c r="P2413" i="1" s="1"/>
  <c r="T2412" i="1"/>
  <c r="S2412" i="1"/>
  <c r="R2412" i="1"/>
  <c r="Q2412" i="1"/>
  <c r="N2412" i="1"/>
  <c r="M2412" i="1"/>
  <c r="O2412" i="1" s="1"/>
  <c r="P2412" i="1" s="1"/>
  <c r="T2411" i="1"/>
  <c r="S2411" i="1"/>
  <c r="R2411" i="1"/>
  <c r="Q2411" i="1"/>
  <c r="N2411" i="1"/>
  <c r="M2411" i="1"/>
  <c r="O2411" i="1" s="1"/>
  <c r="P2411" i="1" s="1"/>
  <c r="T2410" i="1"/>
  <c r="S2410" i="1"/>
  <c r="R2410" i="1"/>
  <c r="Q2410" i="1"/>
  <c r="N2410" i="1"/>
  <c r="M2410" i="1"/>
  <c r="O2410" i="1" s="1"/>
  <c r="P2410" i="1" s="1"/>
  <c r="T2409" i="1"/>
  <c r="S2409" i="1"/>
  <c r="R2409" i="1"/>
  <c r="Q2409" i="1"/>
  <c r="N2409" i="1"/>
  <c r="M2409" i="1"/>
  <c r="O2409" i="1" s="1"/>
  <c r="P2409" i="1" s="1"/>
  <c r="T2408" i="1"/>
  <c r="S2408" i="1"/>
  <c r="R2408" i="1"/>
  <c r="Q2408" i="1"/>
  <c r="N2408" i="1"/>
  <c r="M2408" i="1"/>
  <c r="O2408" i="1" s="1"/>
  <c r="P2408" i="1" s="1"/>
  <c r="T2407" i="1"/>
  <c r="S2407" i="1"/>
  <c r="R2407" i="1"/>
  <c r="Q2407" i="1"/>
  <c r="N2407" i="1"/>
  <c r="M2407" i="1"/>
  <c r="O2407" i="1" s="1"/>
  <c r="P2407" i="1" s="1"/>
  <c r="T2406" i="1"/>
  <c r="S2406" i="1"/>
  <c r="R2406" i="1"/>
  <c r="Q2406" i="1"/>
  <c r="N2406" i="1"/>
  <c r="M2406" i="1"/>
  <c r="O2406" i="1" s="1"/>
  <c r="P2406" i="1" s="1"/>
  <c r="T2405" i="1"/>
  <c r="S2405" i="1"/>
  <c r="R2405" i="1"/>
  <c r="Q2405" i="1"/>
  <c r="N2405" i="1"/>
  <c r="M2405" i="1"/>
  <c r="O2405" i="1" s="1"/>
  <c r="P2405" i="1" s="1"/>
  <c r="T2404" i="1"/>
  <c r="S2404" i="1"/>
  <c r="R2404" i="1"/>
  <c r="Q2404" i="1"/>
  <c r="N2404" i="1"/>
  <c r="M2404" i="1"/>
  <c r="O2404" i="1" s="1"/>
  <c r="P2404" i="1" s="1"/>
  <c r="T2403" i="1"/>
  <c r="S2403" i="1"/>
  <c r="R2403" i="1"/>
  <c r="Q2403" i="1"/>
  <c r="N2403" i="1"/>
  <c r="M2403" i="1"/>
  <c r="O2403" i="1" s="1"/>
  <c r="P2403" i="1" s="1"/>
  <c r="T2402" i="1"/>
  <c r="S2402" i="1"/>
  <c r="R2402" i="1"/>
  <c r="Q2402" i="1"/>
  <c r="N2402" i="1"/>
  <c r="M2402" i="1"/>
  <c r="O2402" i="1" s="1"/>
  <c r="P2402" i="1" s="1"/>
  <c r="T2401" i="1"/>
  <c r="S2401" i="1"/>
  <c r="R2401" i="1"/>
  <c r="Q2401" i="1"/>
  <c r="N2401" i="1"/>
  <c r="M2401" i="1"/>
  <c r="O2401" i="1" s="1"/>
  <c r="P2401" i="1" s="1"/>
  <c r="T2400" i="1"/>
  <c r="S2400" i="1"/>
  <c r="R2400" i="1"/>
  <c r="Q2400" i="1"/>
  <c r="N2400" i="1"/>
  <c r="M2400" i="1"/>
  <c r="O2400" i="1" s="1"/>
  <c r="P2400" i="1" s="1"/>
  <c r="T2399" i="1"/>
  <c r="S2399" i="1"/>
  <c r="R2399" i="1"/>
  <c r="Q2399" i="1"/>
  <c r="N2399" i="1"/>
  <c r="M2399" i="1"/>
  <c r="O2399" i="1" s="1"/>
  <c r="P2399" i="1" s="1"/>
  <c r="T2398" i="1"/>
  <c r="S2398" i="1"/>
  <c r="R2398" i="1"/>
  <c r="Q2398" i="1"/>
  <c r="N2398" i="1"/>
  <c r="M2398" i="1"/>
  <c r="O2398" i="1" s="1"/>
  <c r="P2398" i="1" s="1"/>
  <c r="T2397" i="1"/>
  <c r="S2397" i="1"/>
  <c r="R2397" i="1"/>
  <c r="Q2397" i="1"/>
  <c r="N2397" i="1"/>
  <c r="M2397" i="1"/>
  <c r="O2397" i="1" s="1"/>
  <c r="P2397" i="1" s="1"/>
  <c r="T2396" i="1"/>
  <c r="S2396" i="1"/>
  <c r="R2396" i="1"/>
  <c r="Q2396" i="1"/>
  <c r="N2396" i="1"/>
  <c r="M2396" i="1"/>
  <c r="O2396" i="1" s="1"/>
  <c r="P2396" i="1" s="1"/>
  <c r="T2395" i="1"/>
  <c r="S2395" i="1"/>
  <c r="R2395" i="1"/>
  <c r="Q2395" i="1"/>
  <c r="N2395" i="1"/>
  <c r="M2395" i="1"/>
  <c r="O2395" i="1" s="1"/>
  <c r="P2395" i="1" s="1"/>
  <c r="T2394" i="1"/>
  <c r="S2394" i="1"/>
  <c r="R2394" i="1"/>
  <c r="Q2394" i="1"/>
  <c r="N2394" i="1"/>
  <c r="M2394" i="1"/>
  <c r="O2394" i="1" s="1"/>
  <c r="P2394" i="1" s="1"/>
  <c r="T2393" i="1"/>
  <c r="S2393" i="1"/>
  <c r="R2393" i="1"/>
  <c r="Q2393" i="1"/>
  <c r="N2393" i="1"/>
  <c r="M2393" i="1"/>
  <c r="O2393" i="1" s="1"/>
  <c r="P2393" i="1" s="1"/>
  <c r="T2392" i="1"/>
  <c r="S2392" i="1"/>
  <c r="R2392" i="1"/>
  <c r="Q2392" i="1"/>
  <c r="N2392" i="1"/>
  <c r="M2392" i="1"/>
  <c r="O2392" i="1" s="1"/>
  <c r="P2392" i="1" s="1"/>
  <c r="T2391" i="1"/>
  <c r="S2391" i="1"/>
  <c r="R2391" i="1"/>
  <c r="Q2391" i="1"/>
  <c r="N2391" i="1"/>
  <c r="M2391" i="1"/>
  <c r="O2391" i="1" s="1"/>
  <c r="P2391" i="1" s="1"/>
  <c r="T2390" i="1"/>
  <c r="S2390" i="1"/>
  <c r="R2390" i="1"/>
  <c r="Q2390" i="1"/>
  <c r="N2390" i="1"/>
  <c r="M2390" i="1"/>
  <c r="O2390" i="1" s="1"/>
  <c r="P2390" i="1" s="1"/>
  <c r="T2389" i="1"/>
  <c r="S2389" i="1"/>
  <c r="R2389" i="1"/>
  <c r="Q2389" i="1"/>
  <c r="N2389" i="1"/>
  <c r="M2389" i="1"/>
  <c r="O2389" i="1" s="1"/>
  <c r="P2389" i="1" s="1"/>
  <c r="T2388" i="1"/>
  <c r="S2388" i="1"/>
  <c r="R2388" i="1"/>
  <c r="Q2388" i="1"/>
  <c r="N2388" i="1"/>
  <c r="M2388" i="1"/>
  <c r="O2388" i="1" s="1"/>
  <c r="P2388" i="1" s="1"/>
  <c r="T2387" i="1"/>
  <c r="S2387" i="1"/>
  <c r="R2387" i="1"/>
  <c r="Q2387" i="1"/>
  <c r="N2387" i="1"/>
  <c r="M2387" i="1"/>
  <c r="O2387" i="1" s="1"/>
  <c r="P2387" i="1" s="1"/>
  <c r="T2386" i="1"/>
  <c r="S2386" i="1"/>
  <c r="R2386" i="1"/>
  <c r="Q2386" i="1"/>
  <c r="N2386" i="1"/>
  <c r="M2386" i="1"/>
  <c r="O2386" i="1" s="1"/>
  <c r="P2386" i="1" s="1"/>
  <c r="T2385" i="1"/>
  <c r="S2385" i="1"/>
  <c r="R2385" i="1"/>
  <c r="Q2385" i="1"/>
  <c r="N2385" i="1"/>
  <c r="M2385" i="1"/>
  <c r="O2385" i="1" s="1"/>
  <c r="P2385" i="1" s="1"/>
  <c r="T2384" i="1"/>
  <c r="S2384" i="1"/>
  <c r="R2384" i="1"/>
  <c r="Q2384" i="1"/>
  <c r="N2384" i="1"/>
  <c r="M2384" i="1"/>
  <c r="O2384" i="1" s="1"/>
  <c r="P2384" i="1" s="1"/>
  <c r="T2383" i="1"/>
  <c r="S2383" i="1"/>
  <c r="R2383" i="1"/>
  <c r="Q2383" i="1"/>
  <c r="N2383" i="1"/>
  <c r="M2383" i="1"/>
  <c r="O2383" i="1" s="1"/>
  <c r="P2383" i="1" s="1"/>
  <c r="T2382" i="1"/>
  <c r="S2382" i="1"/>
  <c r="R2382" i="1"/>
  <c r="Q2382" i="1"/>
  <c r="N2382" i="1"/>
  <c r="M2382" i="1"/>
  <c r="O2382" i="1" s="1"/>
  <c r="P2382" i="1" s="1"/>
  <c r="T2381" i="1"/>
  <c r="S2381" i="1"/>
  <c r="R2381" i="1"/>
  <c r="Q2381" i="1"/>
  <c r="N2381" i="1"/>
  <c r="M2381" i="1"/>
  <c r="O2381" i="1" s="1"/>
  <c r="P2381" i="1" s="1"/>
  <c r="T2380" i="1"/>
  <c r="S2380" i="1"/>
  <c r="R2380" i="1"/>
  <c r="Q2380" i="1"/>
  <c r="N2380" i="1"/>
  <c r="M2380" i="1"/>
  <c r="O2380" i="1" s="1"/>
  <c r="P2380" i="1" s="1"/>
  <c r="T2379" i="1"/>
  <c r="S2379" i="1"/>
  <c r="R2379" i="1"/>
  <c r="Q2379" i="1"/>
  <c r="N2379" i="1"/>
  <c r="M2379" i="1"/>
  <c r="O2379" i="1" s="1"/>
  <c r="P2379" i="1" s="1"/>
  <c r="T2378" i="1"/>
  <c r="S2378" i="1"/>
  <c r="R2378" i="1"/>
  <c r="Q2378" i="1"/>
  <c r="N2378" i="1"/>
  <c r="M2378" i="1"/>
  <c r="O2378" i="1" s="1"/>
  <c r="P2378" i="1" s="1"/>
  <c r="T2377" i="1"/>
  <c r="S2377" i="1"/>
  <c r="R2377" i="1"/>
  <c r="Q2377" i="1"/>
  <c r="N2377" i="1"/>
  <c r="M2377" i="1"/>
  <c r="O2377" i="1" s="1"/>
  <c r="P2377" i="1" s="1"/>
  <c r="T2376" i="1"/>
  <c r="S2376" i="1"/>
  <c r="R2376" i="1"/>
  <c r="Q2376" i="1"/>
  <c r="N2376" i="1"/>
  <c r="M2376" i="1"/>
  <c r="O2376" i="1" s="1"/>
  <c r="P2376" i="1" s="1"/>
  <c r="T2375" i="1"/>
  <c r="S2375" i="1"/>
  <c r="R2375" i="1"/>
  <c r="Q2375" i="1"/>
  <c r="N2375" i="1"/>
  <c r="M2375" i="1"/>
  <c r="O2375" i="1" s="1"/>
  <c r="P2375" i="1" s="1"/>
  <c r="T2374" i="1"/>
  <c r="S2374" i="1"/>
  <c r="R2374" i="1"/>
  <c r="Q2374" i="1"/>
  <c r="N2374" i="1"/>
  <c r="M2374" i="1"/>
  <c r="O2374" i="1" s="1"/>
  <c r="P2374" i="1" s="1"/>
  <c r="T2373" i="1"/>
  <c r="S2373" i="1"/>
  <c r="R2373" i="1"/>
  <c r="Q2373" i="1"/>
  <c r="N2373" i="1"/>
  <c r="M2373" i="1"/>
  <c r="O2373" i="1" s="1"/>
  <c r="P2373" i="1" s="1"/>
  <c r="T2372" i="1"/>
  <c r="S2372" i="1"/>
  <c r="R2372" i="1"/>
  <c r="Q2372" i="1"/>
  <c r="N2372" i="1"/>
  <c r="M2372" i="1"/>
  <c r="O2372" i="1" s="1"/>
  <c r="P2372" i="1" s="1"/>
  <c r="T2371" i="1"/>
  <c r="S2371" i="1"/>
  <c r="R2371" i="1"/>
  <c r="Q2371" i="1"/>
  <c r="N2371" i="1"/>
  <c r="M2371" i="1"/>
  <c r="O2371" i="1" s="1"/>
  <c r="P2371" i="1" s="1"/>
  <c r="T2370" i="1"/>
  <c r="S2370" i="1"/>
  <c r="R2370" i="1"/>
  <c r="Q2370" i="1"/>
  <c r="N2370" i="1"/>
  <c r="M2370" i="1"/>
  <c r="O2370" i="1" s="1"/>
  <c r="P2370" i="1" s="1"/>
  <c r="T2369" i="1"/>
  <c r="S2369" i="1"/>
  <c r="R2369" i="1"/>
  <c r="Q2369" i="1"/>
  <c r="N2369" i="1"/>
  <c r="M2369" i="1"/>
  <c r="O2369" i="1" s="1"/>
  <c r="P2369" i="1" s="1"/>
  <c r="T2368" i="1"/>
  <c r="S2368" i="1"/>
  <c r="R2368" i="1"/>
  <c r="Q2368" i="1"/>
  <c r="N2368" i="1"/>
  <c r="M2368" i="1"/>
  <c r="O2368" i="1" s="1"/>
  <c r="P2368" i="1" s="1"/>
  <c r="T2367" i="1"/>
  <c r="S2367" i="1"/>
  <c r="R2367" i="1"/>
  <c r="Q2367" i="1"/>
  <c r="N2367" i="1"/>
  <c r="M2367" i="1"/>
  <c r="O2367" i="1" s="1"/>
  <c r="P2367" i="1" s="1"/>
  <c r="T2366" i="1"/>
  <c r="S2366" i="1"/>
  <c r="R2366" i="1"/>
  <c r="Q2366" i="1"/>
  <c r="N2366" i="1"/>
  <c r="M2366" i="1"/>
  <c r="O2366" i="1" s="1"/>
  <c r="P2366" i="1" s="1"/>
  <c r="T2365" i="1"/>
  <c r="S2365" i="1"/>
  <c r="R2365" i="1"/>
  <c r="Q2365" i="1"/>
  <c r="N2365" i="1"/>
  <c r="M2365" i="1"/>
  <c r="O2365" i="1" s="1"/>
  <c r="P2365" i="1" s="1"/>
  <c r="T2364" i="1"/>
  <c r="S2364" i="1"/>
  <c r="R2364" i="1"/>
  <c r="Q2364" i="1"/>
  <c r="N2364" i="1"/>
  <c r="M2364" i="1"/>
  <c r="O2364" i="1" s="1"/>
  <c r="P2364" i="1" s="1"/>
  <c r="T2363" i="1"/>
  <c r="S2363" i="1"/>
  <c r="R2363" i="1"/>
  <c r="Q2363" i="1"/>
  <c r="N2363" i="1"/>
  <c r="M2363" i="1"/>
  <c r="O2363" i="1" s="1"/>
  <c r="P2363" i="1" s="1"/>
  <c r="T2362" i="1"/>
  <c r="S2362" i="1"/>
  <c r="R2362" i="1"/>
  <c r="Q2362" i="1"/>
  <c r="N2362" i="1"/>
  <c r="M2362" i="1"/>
  <c r="O2362" i="1" s="1"/>
  <c r="P2362" i="1" s="1"/>
  <c r="T2361" i="1"/>
  <c r="S2361" i="1"/>
  <c r="R2361" i="1"/>
  <c r="Q2361" i="1"/>
  <c r="N2361" i="1"/>
  <c r="M2361" i="1"/>
  <c r="O2361" i="1" s="1"/>
  <c r="P2361" i="1" s="1"/>
  <c r="T2360" i="1"/>
  <c r="S2360" i="1"/>
  <c r="R2360" i="1"/>
  <c r="Q2360" i="1"/>
  <c r="N2360" i="1"/>
  <c r="M2360" i="1"/>
  <c r="O2360" i="1" s="1"/>
  <c r="P2360" i="1" s="1"/>
  <c r="T2359" i="1"/>
  <c r="S2359" i="1"/>
  <c r="R2359" i="1"/>
  <c r="Q2359" i="1"/>
  <c r="N2359" i="1"/>
  <c r="M2359" i="1"/>
  <c r="O2359" i="1" s="1"/>
  <c r="P2359" i="1" s="1"/>
  <c r="T2358" i="1"/>
  <c r="S2358" i="1"/>
  <c r="R2358" i="1"/>
  <c r="Q2358" i="1"/>
  <c r="N2358" i="1"/>
  <c r="M2358" i="1"/>
  <c r="O2358" i="1" s="1"/>
  <c r="P2358" i="1" s="1"/>
  <c r="T2357" i="1"/>
  <c r="S2357" i="1"/>
  <c r="R2357" i="1"/>
  <c r="Q2357" i="1"/>
  <c r="N2357" i="1"/>
  <c r="M2357" i="1"/>
  <c r="O2357" i="1" s="1"/>
  <c r="P2357" i="1" s="1"/>
  <c r="T2356" i="1"/>
  <c r="S2356" i="1"/>
  <c r="R2356" i="1"/>
  <c r="Q2356" i="1"/>
  <c r="N2356" i="1"/>
  <c r="M2356" i="1"/>
  <c r="O2356" i="1" s="1"/>
  <c r="P2356" i="1" s="1"/>
  <c r="T2355" i="1"/>
  <c r="S2355" i="1"/>
  <c r="R2355" i="1"/>
  <c r="Q2355" i="1"/>
  <c r="N2355" i="1"/>
  <c r="M2355" i="1"/>
  <c r="O2355" i="1" s="1"/>
  <c r="P2355" i="1" s="1"/>
  <c r="T2354" i="1"/>
  <c r="S2354" i="1"/>
  <c r="R2354" i="1"/>
  <c r="Q2354" i="1"/>
  <c r="N2354" i="1"/>
  <c r="M2354" i="1"/>
  <c r="O2354" i="1" s="1"/>
  <c r="P2354" i="1" s="1"/>
  <c r="T2353" i="1"/>
  <c r="S2353" i="1"/>
  <c r="R2353" i="1"/>
  <c r="Q2353" i="1"/>
  <c r="N2353" i="1"/>
  <c r="M2353" i="1"/>
  <c r="O2353" i="1" s="1"/>
  <c r="P2353" i="1" s="1"/>
  <c r="T2352" i="1"/>
  <c r="S2352" i="1"/>
  <c r="R2352" i="1"/>
  <c r="Q2352" i="1"/>
  <c r="N2352" i="1"/>
  <c r="M2352" i="1"/>
  <c r="O2352" i="1" s="1"/>
  <c r="P2352" i="1" s="1"/>
  <c r="T2351" i="1"/>
  <c r="S2351" i="1"/>
  <c r="R2351" i="1"/>
  <c r="Q2351" i="1"/>
  <c r="N2351" i="1"/>
  <c r="M2351" i="1"/>
  <c r="O2351" i="1" s="1"/>
  <c r="P2351" i="1" s="1"/>
  <c r="T2350" i="1"/>
  <c r="S2350" i="1"/>
  <c r="R2350" i="1"/>
  <c r="Q2350" i="1"/>
  <c r="N2350" i="1"/>
  <c r="M2350" i="1"/>
  <c r="O2350" i="1" s="1"/>
  <c r="P2350" i="1" s="1"/>
  <c r="T2349" i="1"/>
  <c r="S2349" i="1"/>
  <c r="R2349" i="1"/>
  <c r="Q2349" i="1"/>
  <c r="N2349" i="1"/>
  <c r="M2349" i="1"/>
  <c r="O2349" i="1" s="1"/>
  <c r="P2349" i="1" s="1"/>
  <c r="T2348" i="1"/>
  <c r="S2348" i="1"/>
  <c r="R2348" i="1"/>
  <c r="Q2348" i="1"/>
  <c r="N2348" i="1"/>
  <c r="M2348" i="1"/>
  <c r="O2348" i="1" s="1"/>
  <c r="P2348" i="1" s="1"/>
  <c r="T2347" i="1"/>
  <c r="S2347" i="1"/>
  <c r="R2347" i="1"/>
  <c r="Q2347" i="1"/>
  <c r="N2347" i="1"/>
  <c r="M2347" i="1"/>
  <c r="O2347" i="1" s="1"/>
  <c r="P2347" i="1" s="1"/>
  <c r="T2346" i="1"/>
  <c r="S2346" i="1"/>
  <c r="R2346" i="1"/>
  <c r="Q2346" i="1"/>
  <c r="N2346" i="1"/>
  <c r="M2346" i="1"/>
  <c r="O2346" i="1" s="1"/>
  <c r="P2346" i="1" s="1"/>
  <c r="T2345" i="1"/>
  <c r="S2345" i="1"/>
  <c r="R2345" i="1"/>
  <c r="Q2345" i="1"/>
  <c r="N2345" i="1"/>
  <c r="M2345" i="1"/>
  <c r="O2345" i="1" s="1"/>
  <c r="P2345" i="1" s="1"/>
  <c r="T2344" i="1"/>
  <c r="S2344" i="1"/>
  <c r="R2344" i="1"/>
  <c r="Q2344" i="1"/>
  <c r="N2344" i="1"/>
  <c r="M2344" i="1"/>
  <c r="O2344" i="1" s="1"/>
  <c r="P2344" i="1" s="1"/>
  <c r="T2343" i="1"/>
  <c r="S2343" i="1"/>
  <c r="R2343" i="1"/>
  <c r="Q2343" i="1"/>
  <c r="N2343" i="1"/>
  <c r="M2343" i="1"/>
  <c r="O2343" i="1" s="1"/>
  <c r="P2343" i="1" s="1"/>
  <c r="T2342" i="1"/>
  <c r="S2342" i="1"/>
  <c r="R2342" i="1"/>
  <c r="Q2342" i="1"/>
  <c r="N2342" i="1"/>
  <c r="M2342" i="1"/>
  <c r="O2342" i="1" s="1"/>
  <c r="P2342" i="1" s="1"/>
  <c r="T2341" i="1"/>
  <c r="S2341" i="1"/>
  <c r="R2341" i="1"/>
  <c r="Q2341" i="1"/>
  <c r="N2341" i="1"/>
  <c r="M2341" i="1"/>
  <c r="O2341" i="1" s="1"/>
  <c r="P2341" i="1" s="1"/>
  <c r="T2340" i="1"/>
  <c r="S2340" i="1"/>
  <c r="R2340" i="1"/>
  <c r="Q2340" i="1"/>
  <c r="N2340" i="1"/>
  <c r="M2340" i="1"/>
  <c r="O2340" i="1" s="1"/>
  <c r="P2340" i="1" s="1"/>
  <c r="T2339" i="1"/>
  <c r="S2339" i="1"/>
  <c r="R2339" i="1"/>
  <c r="Q2339" i="1"/>
  <c r="N2339" i="1"/>
  <c r="M2339" i="1"/>
  <c r="O2339" i="1" s="1"/>
  <c r="P2339" i="1" s="1"/>
  <c r="T2338" i="1"/>
  <c r="S2338" i="1"/>
  <c r="R2338" i="1"/>
  <c r="Q2338" i="1"/>
  <c r="N2338" i="1"/>
  <c r="M2338" i="1"/>
  <c r="O2338" i="1" s="1"/>
  <c r="P2338" i="1" s="1"/>
  <c r="T2337" i="1"/>
  <c r="S2337" i="1"/>
  <c r="R2337" i="1"/>
  <c r="Q2337" i="1"/>
  <c r="N2337" i="1"/>
  <c r="M2337" i="1"/>
  <c r="O2337" i="1" s="1"/>
  <c r="P2337" i="1" s="1"/>
  <c r="T2336" i="1"/>
  <c r="S2336" i="1"/>
  <c r="R2336" i="1"/>
  <c r="Q2336" i="1"/>
  <c r="N2336" i="1"/>
  <c r="M2336" i="1"/>
  <c r="O2336" i="1" s="1"/>
  <c r="P2336" i="1" s="1"/>
  <c r="T2335" i="1"/>
  <c r="S2335" i="1"/>
  <c r="R2335" i="1"/>
  <c r="Q2335" i="1"/>
  <c r="N2335" i="1"/>
  <c r="M2335" i="1"/>
  <c r="O2335" i="1" s="1"/>
  <c r="P2335" i="1" s="1"/>
  <c r="T2334" i="1"/>
  <c r="S2334" i="1"/>
  <c r="R2334" i="1"/>
  <c r="Q2334" i="1"/>
  <c r="N2334" i="1"/>
  <c r="M2334" i="1"/>
  <c r="O2334" i="1" s="1"/>
  <c r="P2334" i="1" s="1"/>
  <c r="T2333" i="1"/>
  <c r="S2333" i="1"/>
  <c r="R2333" i="1"/>
  <c r="Q2333" i="1"/>
  <c r="N2333" i="1"/>
  <c r="M2333" i="1"/>
  <c r="O2333" i="1" s="1"/>
  <c r="P2333" i="1" s="1"/>
  <c r="T2332" i="1"/>
  <c r="S2332" i="1"/>
  <c r="R2332" i="1"/>
  <c r="Q2332" i="1"/>
  <c r="N2332" i="1"/>
  <c r="M2332" i="1"/>
  <c r="O2332" i="1" s="1"/>
  <c r="P2332" i="1" s="1"/>
  <c r="T2331" i="1"/>
  <c r="S2331" i="1"/>
  <c r="R2331" i="1"/>
  <c r="Q2331" i="1"/>
  <c r="N2331" i="1"/>
  <c r="M2331" i="1"/>
  <c r="O2331" i="1" s="1"/>
  <c r="P2331" i="1" s="1"/>
  <c r="T2330" i="1"/>
  <c r="S2330" i="1"/>
  <c r="R2330" i="1"/>
  <c r="Q2330" i="1"/>
  <c r="N2330" i="1"/>
  <c r="M2330" i="1"/>
  <c r="O2330" i="1" s="1"/>
  <c r="P2330" i="1" s="1"/>
  <c r="T2329" i="1"/>
  <c r="S2329" i="1"/>
  <c r="R2329" i="1"/>
  <c r="Q2329" i="1"/>
  <c r="N2329" i="1"/>
  <c r="M2329" i="1"/>
  <c r="O2329" i="1" s="1"/>
  <c r="P2329" i="1" s="1"/>
  <c r="T2328" i="1"/>
  <c r="S2328" i="1"/>
  <c r="R2328" i="1"/>
  <c r="Q2328" i="1"/>
  <c r="N2328" i="1"/>
  <c r="M2328" i="1"/>
  <c r="O2328" i="1" s="1"/>
  <c r="P2328" i="1" s="1"/>
  <c r="T2327" i="1"/>
  <c r="S2327" i="1"/>
  <c r="R2327" i="1"/>
  <c r="Q2327" i="1"/>
  <c r="N2327" i="1"/>
  <c r="M2327" i="1"/>
  <c r="O2327" i="1" s="1"/>
  <c r="P2327" i="1" s="1"/>
  <c r="T2326" i="1"/>
  <c r="S2326" i="1"/>
  <c r="R2326" i="1"/>
  <c r="Q2326" i="1"/>
  <c r="N2326" i="1"/>
  <c r="M2326" i="1"/>
  <c r="O2326" i="1" s="1"/>
  <c r="P2326" i="1" s="1"/>
  <c r="T2325" i="1"/>
  <c r="S2325" i="1"/>
  <c r="R2325" i="1"/>
  <c r="Q2325" i="1"/>
  <c r="N2325" i="1"/>
  <c r="M2325" i="1"/>
  <c r="O2325" i="1" s="1"/>
  <c r="P2325" i="1" s="1"/>
  <c r="T2324" i="1"/>
  <c r="S2324" i="1"/>
  <c r="R2324" i="1"/>
  <c r="Q2324" i="1"/>
  <c r="N2324" i="1"/>
  <c r="M2324" i="1"/>
  <c r="O2324" i="1" s="1"/>
  <c r="P2324" i="1" s="1"/>
  <c r="T2323" i="1"/>
  <c r="S2323" i="1"/>
  <c r="R2323" i="1"/>
  <c r="Q2323" i="1"/>
  <c r="N2323" i="1"/>
  <c r="M2323" i="1"/>
  <c r="O2323" i="1" s="1"/>
  <c r="P2323" i="1" s="1"/>
  <c r="T2322" i="1"/>
  <c r="S2322" i="1"/>
  <c r="R2322" i="1"/>
  <c r="Q2322" i="1"/>
  <c r="N2322" i="1"/>
  <c r="M2322" i="1"/>
  <c r="O2322" i="1" s="1"/>
  <c r="P2322" i="1" s="1"/>
  <c r="T2321" i="1"/>
  <c r="S2321" i="1"/>
  <c r="R2321" i="1"/>
  <c r="Q2321" i="1"/>
  <c r="N2321" i="1"/>
  <c r="M2321" i="1"/>
  <c r="O2321" i="1" s="1"/>
  <c r="P2321" i="1" s="1"/>
  <c r="T2320" i="1"/>
  <c r="S2320" i="1"/>
  <c r="R2320" i="1"/>
  <c r="Q2320" i="1"/>
  <c r="N2320" i="1"/>
  <c r="M2320" i="1"/>
  <c r="O2320" i="1" s="1"/>
  <c r="P2320" i="1" s="1"/>
  <c r="T2319" i="1"/>
  <c r="S2319" i="1"/>
  <c r="R2319" i="1"/>
  <c r="Q2319" i="1"/>
  <c r="N2319" i="1"/>
  <c r="M2319" i="1"/>
  <c r="O2319" i="1" s="1"/>
  <c r="P2319" i="1" s="1"/>
  <c r="T2318" i="1"/>
  <c r="S2318" i="1"/>
  <c r="R2318" i="1"/>
  <c r="Q2318" i="1"/>
  <c r="N2318" i="1"/>
  <c r="M2318" i="1"/>
  <c r="O2318" i="1" s="1"/>
  <c r="P2318" i="1" s="1"/>
  <c r="T2317" i="1"/>
  <c r="S2317" i="1"/>
  <c r="R2317" i="1"/>
  <c r="Q2317" i="1"/>
  <c r="N2317" i="1"/>
  <c r="M2317" i="1"/>
  <c r="O2317" i="1" s="1"/>
  <c r="P2317" i="1" s="1"/>
  <c r="T2316" i="1"/>
  <c r="S2316" i="1"/>
  <c r="R2316" i="1"/>
  <c r="Q2316" i="1"/>
  <c r="N2316" i="1"/>
  <c r="M2316" i="1"/>
  <c r="O2316" i="1" s="1"/>
  <c r="P2316" i="1" s="1"/>
  <c r="T2315" i="1"/>
  <c r="S2315" i="1"/>
  <c r="R2315" i="1"/>
  <c r="Q2315" i="1"/>
  <c r="N2315" i="1"/>
  <c r="M2315" i="1"/>
  <c r="O2315" i="1" s="1"/>
  <c r="P2315" i="1" s="1"/>
  <c r="T2314" i="1"/>
  <c r="S2314" i="1"/>
  <c r="R2314" i="1"/>
  <c r="Q2314" i="1"/>
  <c r="N2314" i="1"/>
  <c r="M2314" i="1"/>
  <c r="O2314" i="1" s="1"/>
  <c r="P2314" i="1" s="1"/>
  <c r="T2313" i="1"/>
  <c r="S2313" i="1"/>
  <c r="R2313" i="1"/>
  <c r="Q2313" i="1"/>
  <c r="N2313" i="1"/>
  <c r="M2313" i="1"/>
  <c r="O2313" i="1" s="1"/>
  <c r="P2313" i="1" s="1"/>
  <c r="T2312" i="1"/>
  <c r="S2312" i="1"/>
  <c r="R2312" i="1"/>
  <c r="Q2312" i="1"/>
  <c r="N2312" i="1"/>
  <c r="M2312" i="1"/>
  <c r="O2312" i="1" s="1"/>
  <c r="P2312" i="1" s="1"/>
  <c r="T2311" i="1"/>
  <c r="S2311" i="1"/>
  <c r="R2311" i="1"/>
  <c r="Q2311" i="1"/>
  <c r="N2311" i="1"/>
  <c r="M2311" i="1"/>
  <c r="O2311" i="1" s="1"/>
  <c r="P2311" i="1" s="1"/>
  <c r="T2310" i="1"/>
  <c r="S2310" i="1"/>
  <c r="R2310" i="1"/>
  <c r="Q2310" i="1"/>
  <c r="N2310" i="1"/>
  <c r="M2310" i="1"/>
  <c r="O2310" i="1" s="1"/>
  <c r="P2310" i="1" s="1"/>
  <c r="T2309" i="1"/>
  <c r="S2309" i="1"/>
  <c r="R2309" i="1"/>
  <c r="Q2309" i="1"/>
  <c r="N2309" i="1"/>
  <c r="M2309" i="1"/>
  <c r="O2309" i="1" s="1"/>
  <c r="P2309" i="1" s="1"/>
  <c r="T2308" i="1"/>
  <c r="S2308" i="1"/>
  <c r="R2308" i="1"/>
  <c r="Q2308" i="1"/>
  <c r="N2308" i="1"/>
  <c r="M2308" i="1"/>
  <c r="O2308" i="1" s="1"/>
  <c r="P2308" i="1" s="1"/>
  <c r="T2307" i="1"/>
  <c r="S2307" i="1"/>
  <c r="R2307" i="1"/>
  <c r="Q2307" i="1"/>
  <c r="N2307" i="1"/>
  <c r="M2307" i="1"/>
  <c r="O2307" i="1" s="1"/>
  <c r="P2307" i="1" s="1"/>
  <c r="T2306" i="1"/>
  <c r="S2306" i="1"/>
  <c r="R2306" i="1"/>
  <c r="Q2306" i="1"/>
  <c r="N2306" i="1"/>
  <c r="M2306" i="1"/>
  <c r="O2306" i="1" s="1"/>
  <c r="P2306" i="1" s="1"/>
  <c r="T2305" i="1"/>
  <c r="S2305" i="1"/>
  <c r="R2305" i="1"/>
  <c r="Q2305" i="1"/>
  <c r="N2305" i="1"/>
  <c r="M2305" i="1"/>
  <c r="O2305" i="1" s="1"/>
  <c r="P2305" i="1" s="1"/>
  <c r="T2304" i="1"/>
  <c r="S2304" i="1"/>
  <c r="R2304" i="1"/>
  <c r="Q2304" i="1"/>
  <c r="N2304" i="1"/>
  <c r="M2304" i="1"/>
  <c r="O2304" i="1" s="1"/>
  <c r="P2304" i="1" s="1"/>
  <c r="T2303" i="1"/>
  <c r="S2303" i="1"/>
  <c r="R2303" i="1"/>
  <c r="Q2303" i="1"/>
  <c r="N2303" i="1"/>
  <c r="M2303" i="1"/>
  <c r="O2303" i="1" s="1"/>
  <c r="P2303" i="1" s="1"/>
  <c r="T2302" i="1"/>
  <c r="S2302" i="1"/>
  <c r="R2302" i="1"/>
  <c r="Q2302" i="1"/>
  <c r="N2302" i="1"/>
  <c r="M2302" i="1"/>
  <c r="O2302" i="1" s="1"/>
  <c r="P2302" i="1" s="1"/>
  <c r="T2301" i="1"/>
  <c r="S2301" i="1"/>
  <c r="R2301" i="1"/>
  <c r="Q2301" i="1"/>
  <c r="N2301" i="1"/>
  <c r="M2301" i="1"/>
  <c r="O2301" i="1" s="1"/>
  <c r="P2301" i="1" s="1"/>
  <c r="T2300" i="1"/>
  <c r="S2300" i="1"/>
  <c r="R2300" i="1"/>
  <c r="Q2300" i="1"/>
  <c r="N2300" i="1"/>
  <c r="M2300" i="1"/>
  <c r="O2300" i="1" s="1"/>
  <c r="P2300" i="1" s="1"/>
  <c r="T2299" i="1"/>
  <c r="S2299" i="1"/>
  <c r="R2299" i="1"/>
  <c r="Q2299" i="1"/>
  <c r="N2299" i="1"/>
  <c r="M2299" i="1"/>
  <c r="O2299" i="1" s="1"/>
  <c r="P2299" i="1" s="1"/>
  <c r="T2298" i="1"/>
  <c r="S2298" i="1"/>
  <c r="R2298" i="1"/>
  <c r="Q2298" i="1"/>
  <c r="N2298" i="1"/>
  <c r="M2298" i="1"/>
  <c r="O2298" i="1" s="1"/>
  <c r="P2298" i="1" s="1"/>
  <c r="T2297" i="1"/>
  <c r="S2297" i="1"/>
  <c r="R2297" i="1"/>
  <c r="Q2297" i="1"/>
  <c r="N2297" i="1"/>
  <c r="M2297" i="1"/>
  <c r="O2297" i="1" s="1"/>
  <c r="P2297" i="1" s="1"/>
  <c r="T2296" i="1"/>
  <c r="S2296" i="1"/>
  <c r="R2296" i="1"/>
  <c r="Q2296" i="1"/>
  <c r="N2296" i="1"/>
  <c r="M2296" i="1"/>
  <c r="O2296" i="1" s="1"/>
  <c r="P2296" i="1" s="1"/>
  <c r="T2295" i="1"/>
  <c r="S2295" i="1"/>
  <c r="R2295" i="1"/>
  <c r="Q2295" i="1"/>
  <c r="N2295" i="1"/>
  <c r="M2295" i="1"/>
  <c r="O2295" i="1" s="1"/>
  <c r="P2295" i="1" s="1"/>
  <c r="T2294" i="1"/>
  <c r="S2294" i="1"/>
  <c r="R2294" i="1"/>
  <c r="Q2294" i="1"/>
  <c r="N2294" i="1"/>
  <c r="M2294" i="1"/>
  <c r="O2294" i="1" s="1"/>
  <c r="P2294" i="1" s="1"/>
  <c r="T2293" i="1"/>
  <c r="S2293" i="1"/>
  <c r="R2293" i="1"/>
  <c r="Q2293" i="1"/>
  <c r="N2293" i="1"/>
  <c r="M2293" i="1"/>
  <c r="O2293" i="1" s="1"/>
  <c r="P2293" i="1" s="1"/>
  <c r="T2292" i="1"/>
  <c r="S2292" i="1"/>
  <c r="R2292" i="1"/>
  <c r="Q2292" i="1"/>
  <c r="N2292" i="1"/>
  <c r="M2292" i="1"/>
  <c r="O2292" i="1" s="1"/>
  <c r="P2292" i="1" s="1"/>
  <c r="T2291" i="1"/>
  <c r="S2291" i="1"/>
  <c r="R2291" i="1"/>
  <c r="Q2291" i="1"/>
  <c r="N2291" i="1"/>
  <c r="M2291" i="1"/>
  <c r="O2291" i="1" s="1"/>
  <c r="P2291" i="1" s="1"/>
  <c r="T2290" i="1"/>
  <c r="S2290" i="1"/>
  <c r="R2290" i="1"/>
  <c r="Q2290" i="1"/>
  <c r="N2290" i="1"/>
  <c r="M2290" i="1"/>
  <c r="O2290" i="1" s="1"/>
  <c r="P2290" i="1" s="1"/>
  <c r="T2289" i="1"/>
  <c r="S2289" i="1"/>
  <c r="R2289" i="1"/>
  <c r="Q2289" i="1"/>
  <c r="N2289" i="1"/>
  <c r="M2289" i="1"/>
  <c r="O2289" i="1" s="1"/>
  <c r="P2289" i="1" s="1"/>
  <c r="T2288" i="1"/>
  <c r="S2288" i="1"/>
  <c r="R2288" i="1"/>
  <c r="Q2288" i="1"/>
  <c r="N2288" i="1"/>
  <c r="M2288" i="1"/>
  <c r="O2288" i="1" s="1"/>
  <c r="P2288" i="1" s="1"/>
  <c r="T2287" i="1"/>
  <c r="S2287" i="1"/>
  <c r="R2287" i="1"/>
  <c r="Q2287" i="1"/>
  <c r="N2287" i="1"/>
  <c r="M2287" i="1"/>
  <c r="O2287" i="1" s="1"/>
  <c r="P2287" i="1" s="1"/>
  <c r="T2286" i="1"/>
  <c r="S2286" i="1"/>
  <c r="R2286" i="1"/>
  <c r="Q2286" i="1"/>
  <c r="N2286" i="1"/>
  <c r="M2286" i="1"/>
  <c r="O2286" i="1" s="1"/>
  <c r="P2286" i="1" s="1"/>
  <c r="T2285" i="1"/>
  <c r="S2285" i="1"/>
  <c r="R2285" i="1"/>
  <c r="Q2285" i="1"/>
  <c r="N2285" i="1"/>
  <c r="M2285" i="1"/>
  <c r="O2285" i="1" s="1"/>
  <c r="P2285" i="1" s="1"/>
  <c r="T2284" i="1"/>
  <c r="S2284" i="1"/>
  <c r="R2284" i="1"/>
  <c r="Q2284" i="1"/>
  <c r="N2284" i="1"/>
  <c r="M2284" i="1"/>
  <c r="O2284" i="1" s="1"/>
  <c r="P2284" i="1" s="1"/>
  <c r="T2283" i="1"/>
  <c r="S2283" i="1"/>
  <c r="R2283" i="1"/>
  <c r="Q2283" i="1"/>
  <c r="N2283" i="1"/>
  <c r="M2283" i="1"/>
  <c r="O2283" i="1" s="1"/>
  <c r="P2283" i="1" s="1"/>
  <c r="T2282" i="1"/>
  <c r="S2282" i="1"/>
  <c r="R2282" i="1"/>
  <c r="Q2282" i="1"/>
  <c r="N2282" i="1"/>
  <c r="M2282" i="1"/>
  <c r="O2282" i="1" s="1"/>
  <c r="P2282" i="1" s="1"/>
  <c r="T2281" i="1"/>
  <c r="S2281" i="1"/>
  <c r="R2281" i="1"/>
  <c r="Q2281" i="1"/>
  <c r="N2281" i="1"/>
  <c r="M2281" i="1"/>
  <c r="O2281" i="1" s="1"/>
  <c r="P2281" i="1" s="1"/>
  <c r="T2280" i="1"/>
  <c r="S2280" i="1"/>
  <c r="R2280" i="1"/>
  <c r="Q2280" i="1"/>
  <c r="N2280" i="1"/>
  <c r="M2280" i="1"/>
  <c r="O2280" i="1" s="1"/>
  <c r="P2280" i="1" s="1"/>
  <c r="T2279" i="1"/>
  <c r="S2279" i="1"/>
  <c r="R2279" i="1"/>
  <c r="Q2279" i="1"/>
  <c r="N2279" i="1"/>
  <c r="M2279" i="1"/>
  <c r="O2279" i="1" s="1"/>
  <c r="P2279" i="1" s="1"/>
  <c r="T2278" i="1"/>
  <c r="S2278" i="1"/>
  <c r="R2278" i="1"/>
  <c r="Q2278" i="1"/>
  <c r="N2278" i="1"/>
  <c r="M2278" i="1"/>
  <c r="O2278" i="1" s="1"/>
  <c r="P2278" i="1" s="1"/>
  <c r="T2277" i="1"/>
  <c r="S2277" i="1"/>
  <c r="R2277" i="1"/>
  <c r="Q2277" i="1"/>
  <c r="N2277" i="1"/>
  <c r="M2277" i="1"/>
  <c r="O2277" i="1" s="1"/>
  <c r="P2277" i="1" s="1"/>
  <c r="T2276" i="1"/>
  <c r="S2276" i="1"/>
  <c r="R2276" i="1"/>
  <c r="Q2276" i="1"/>
  <c r="N2276" i="1"/>
  <c r="M2276" i="1"/>
  <c r="O2276" i="1" s="1"/>
  <c r="P2276" i="1" s="1"/>
  <c r="T2275" i="1"/>
  <c r="S2275" i="1"/>
  <c r="R2275" i="1"/>
  <c r="Q2275" i="1"/>
  <c r="N2275" i="1"/>
  <c r="M2275" i="1"/>
  <c r="O2275" i="1" s="1"/>
  <c r="P2275" i="1" s="1"/>
  <c r="T2274" i="1"/>
  <c r="S2274" i="1"/>
  <c r="R2274" i="1"/>
  <c r="Q2274" i="1"/>
  <c r="N2274" i="1"/>
  <c r="M2274" i="1"/>
  <c r="O2274" i="1" s="1"/>
  <c r="P2274" i="1" s="1"/>
  <c r="T2273" i="1"/>
  <c r="S2273" i="1"/>
  <c r="R2273" i="1"/>
  <c r="Q2273" i="1"/>
  <c r="N2273" i="1"/>
  <c r="M2273" i="1"/>
  <c r="O2273" i="1" s="1"/>
  <c r="P2273" i="1" s="1"/>
  <c r="T2272" i="1"/>
  <c r="S2272" i="1"/>
  <c r="R2272" i="1"/>
  <c r="Q2272" i="1"/>
  <c r="N2272" i="1"/>
  <c r="M2272" i="1"/>
  <c r="O2272" i="1" s="1"/>
  <c r="P2272" i="1" s="1"/>
  <c r="T2271" i="1"/>
  <c r="S2271" i="1"/>
  <c r="R2271" i="1"/>
  <c r="Q2271" i="1"/>
  <c r="N2271" i="1"/>
  <c r="M2271" i="1"/>
  <c r="O2271" i="1" s="1"/>
  <c r="P2271" i="1" s="1"/>
  <c r="T2270" i="1"/>
  <c r="S2270" i="1"/>
  <c r="R2270" i="1"/>
  <c r="Q2270" i="1"/>
  <c r="N2270" i="1"/>
  <c r="M2270" i="1"/>
  <c r="O2270" i="1" s="1"/>
  <c r="P2270" i="1" s="1"/>
  <c r="T2269" i="1"/>
  <c r="S2269" i="1"/>
  <c r="R2269" i="1"/>
  <c r="Q2269" i="1"/>
  <c r="N2269" i="1"/>
  <c r="M2269" i="1"/>
  <c r="O2269" i="1" s="1"/>
  <c r="P2269" i="1" s="1"/>
  <c r="T2268" i="1"/>
  <c r="S2268" i="1"/>
  <c r="R2268" i="1"/>
  <c r="Q2268" i="1"/>
  <c r="N2268" i="1"/>
  <c r="M2268" i="1"/>
  <c r="O2268" i="1" s="1"/>
  <c r="P2268" i="1" s="1"/>
  <c r="T2267" i="1"/>
  <c r="S2267" i="1"/>
  <c r="R2267" i="1"/>
  <c r="Q2267" i="1"/>
  <c r="N2267" i="1"/>
  <c r="M2267" i="1"/>
  <c r="O2267" i="1" s="1"/>
  <c r="P2267" i="1" s="1"/>
  <c r="T2266" i="1"/>
  <c r="S2266" i="1"/>
  <c r="R2266" i="1"/>
  <c r="Q2266" i="1"/>
  <c r="N2266" i="1"/>
  <c r="M2266" i="1"/>
  <c r="O2266" i="1" s="1"/>
  <c r="P2266" i="1" s="1"/>
  <c r="T2265" i="1"/>
  <c r="S2265" i="1"/>
  <c r="R2265" i="1"/>
  <c r="Q2265" i="1"/>
  <c r="N2265" i="1"/>
  <c r="M2265" i="1"/>
  <c r="O2265" i="1" s="1"/>
  <c r="P2265" i="1" s="1"/>
  <c r="T2264" i="1"/>
  <c r="S2264" i="1"/>
  <c r="R2264" i="1"/>
  <c r="Q2264" i="1"/>
  <c r="N2264" i="1"/>
  <c r="M2264" i="1"/>
  <c r="O2264" i="1" s="1"/>
  <c r="P2264" i="1" s="1"/>
  <c r="T2263" i="1"/>
  <c r="S2263" i="1"/>
  <c r="R2263" i="1"/>
  <c r="Q2263" i="1"/>
  <c r="N2263" i="1"/>
  <c r="M2263" i="1"/>
  <c r="O2263" i="1" s="1"/>
  <c r="P2263" i="1" s="1"/>
  <c r="T2262" i="1"/>
  <c r="S2262" i="1"/>
  <c r="R2262" i="1"/>
  <c r="Q2262" i="1"/>
  <c r="N2262" i="1"/>
  <c r="M2262" i="1"/>
  <c r="O2262" i="1" s="1"/>
  <c r="P2262" i="1" s="1"/>
  <c r="T2261" i="1"/>
  <c r="S2261" i="1"/>
  <c r="R2261" i="1"/>
  <c r="Q2261" i="1"/>
  <c r="N2261" i="1"/>
  <c r="M2261" i="1"/>
  <c r="O2261" i="1" s="1"/>
  <c r="P2261" i="1" s="1"/>
  <c r="T2260" i="1"/>
  <c r="S2260" i="1"/>
  <c r="R2260" i="1"/>
  <c r="Q2260" i="1"/>
  <c r="N2260" i="1"/>
  <c r="M2260" i="1"/>
  <c r="O2260" i="1" s="1"/>
  <c r="P2260" i="1" s="1"/>
  <c r="T2259" i="1"/>
  <c r="S2259" i="1"/>
  <c r="R2259" i="1"/>
  <c r="Q2259" i="1"/>
  <c r="N2259" i="1"/>
  <c r="M2259" i="1"/>
  <c r="O2259" i="1" s="1"/>
  <c r="P2259" i="1" s="1"/>
  <c r="T2258" i="1"/>
  <c r="S2258" i="1"/>
  <c r="R2258" i="1"/>
  <c r="Q2258" i="1"/>
  <c r="N2258" i="1"/>
  <c r="M2258" i="1"/>
  <c r="O2258" i="1" s="1"/>
  <c r="P2258" i="1" s="1"/>
  <c r="T2257" i="1"/>
  <c r="S2257" i="1"/>
  <c r="R2257" i="1"/>
  <c r="Q2257" i="1"/>
  <c r="N2257" i="1"/>
  <c r="M2257" i="1"/>
  <c r="O2257" i="1" s="1"/>
  <c r="P2257" i="1" s="1"/>
  <c r="T2256" i="1"/>
  <c r="S2256" i="1"/>
  <c r="R2256" i="1"/>
  <c r="Q2256" i="1"/>
  <c r="N2256" i="1"/>
  <c r="M2256" i="1"/>
  <c r="O2256" i="1" s="1"/>
  <c r="P2256" i="1" s="1"/>
  <c r="T2255" i="1"/>
  <c r="S2255" i="1"/>
  <c r="R2255" i="1"/>
  <c r="Q2255" i="1"/>
  <c r="N2255" i="1"/>
  <c r="M2255" i="1"/>
  <c r="O2255" i="1" s="1"/>
  <c r="P2255" i="1" s="1"/>
  <c r="T2254" i="1"/>
  <c r="S2254" i="1"/>
  <c r="R2254" i="1"/>
  <c r="Q2254" i="1"/>
  <c r="N2254" i="1"/>
  <c r="M2254" i="1"/>
  <c r="O2254" i="1" s="1"/>
  <c r="P2254" i="1" s="1"/>
  <c r="T2253" i="1"/>
  <c r="S2253" i="1"/>
  <c r="R2253" i="1"/>
  <c r="Q2253" i="1"/>
  <c r="N2253" i="1"/>
  <c r="M2253" i="1"/>
  <c r="O2253" i="1" s="1"/>
  <c r="P2253" i="1" s="1"/>
  <c r="T2252" i="1"/>
  <c r="S2252" i="1"/>
  <c r="R2252" i="1"/>
  <c r="Q2252" i="1"/>
  <c r="N2252" i="1"/>
  <c r="M2252" i="1"/>
  <c r="O2252" i="1" s="1"/>
  <c r="P2252" i="1" s="1"/>
  <c r="T2251" i="1"/>
  <c r="S2251" i="1"/>
  <c r="R2251" i="1"/>
  <c r="Q2251" i="1"/>
  <c r="N2251" i="1"/>
  <c r="M2251" i="1"/>
  <c r="O2251" i="1" s="1"/>
  <c r="P2251" i="1" s="1"/>
  <c r="T2250" i="1"/>
  <c r="S2250" i="1"/>
  <c r="R2250" i="1"/>
  <c r="Q2250" i="1"/>
  <c r="N2250" i="1"/>
  <c r="M2250" i="1"/>
  <c r="O2250" i="1" s="1"/>
  <c r="P2250" i="1" s="1"/>
  <c r="T2249" i="1"/>
  <c r="S2249" i="1"/>
  <c r="R2249" i="1"/>
  <c r="Q2249" i="1"/>
  <c r="N2249" i="1"/>
  <c r="M2249" i="1"/>
  <c r="O2249" i="1" s="1"/>
  <c r="P2249" i="1" s="1"/>
  <c r="T2248" i="1"/>
  <c r="S2248" i="1"/>
  <c r="R2248" i="1"/>
  <c r="Q2248" i="1"/>
  <c r="N2248" i="1"/>
  <c r="M2248" i="1"/>
  <c r="O2248" i="1" s="1"/>
  <c r="P2248" i="1" s="1"/>
  <c r="T2247" i="1"/>
  <c r="S2247" i="1"/>
  <c r="R2247" i="1"/>
  <c r="Q2247" i="1"/>
  <c r="N2247" i="1"/>
  <c r="M2247" i="1"/>
  <c r="O2247" i="1" s="1"/>
  <c r="P2247" i="1" s="1"/>
  <c r="T2246" i="1"/>
  <c r="S2246" i="1"/>
  <c r="R2246" i="1"/>
  <c r="Q2246" i="1"/>
  <c r="N2246" i="1"/>
  <c r="M2246" i="1"/>
  <c r="O2246" i="1" s="1"/>
  <c r="P2246" i="1" s="1"/>
  <c r="T2245" i="1"/>
  <c r="S2245" i="1"/>
  <c r="R2245" i="1"/>
  <c r="Q2245" i="1"/>
  <c r="N2245" i="1"/>
  <c r="M2245" i="1"/>
  <c r="O2245" i="1" s="1"/>
  <c r="P2245" i="1" s="1"/>
  <c r="T2244" i="1"/>
  <c r="S2244" i="1"/>
  <c r="R2244" i="1"/>
  <c r="Q2244" i="1"/>
  <c r="N2244" i="1"/>
  <c r="M2244" i="1"/>
  <c r="O2244" i="1" s="1"/>
  <c r="P2244" i="1" s="1"/>
  <c r="T2243" i="1"/>
  <c r="S2243" i="1"/>
  <c r="R2243" i="1"/>
  <c r="Q2243" i="1"/>
  <c r="N2243" i="1"/>
  <c r="M2243" i="1"/>
  <c r="O2243" i="1" s="1"/>
  <c r="P2243" i="1" s="1"/>
  <c r="T2242" i="1"/>
  <c r="S2242" i="1"/>
  <c r="R2242" i="1"/>
  <c r="Q2242" i="1"/>
  <c r="N2242" i="1"/>
  <c r="M2242" i="1"/>
  <c r="O2242" i="1" s="1"/>
  <c r="P2242" i="1" s="1"/>
  <c r="T2241" i="1"/>
  <c r="S2241" i="1"/>
  <c r="R2241" i="1"/>
  <c r="Q2241" i="1"/>
  <c r="N2241" i="1"/>
  <c r="M2241" i="1"/>
  <c r="O2241" i="1" s="1"/>
  <c r="P2241" i="1" s="1"/>
  <c r="T2240" i="1"/>
  <c r="S2240" i="1"/>
  <c r="R2240" i="1"/>
  <c r="Q2240" i="1"/>
  <c r="N2240" i="1"/>
  <c r="M2240" i="1"/>
  <c r="O2240" i="1" s="1"/>
  <c r="P2240" i="1" s="1"/>
  <c r="T2239" i="1"/>
  <c r="S2239" i="1"/>
  <c r="R2239" i="1"/>
  <c r="Q2239" i="1"/>
  <c r="N2239" i="1"/>
  <c r="M2239" i="1"/>
  <c r="O2239" i="1" s="1"/>
  <c r="P2239" i="1" s="1"/>
  <c r="T2238" i="1"/>
  <c r="S2238" i="1"/>
  <c r="R2238" i="1"/>
  <c r="Q2238" i="1"/>
  <c r="N2238" i="1"/>
  <c r="M2238" i="1"/>
  <c r="O2238" i="1" s="1"/>
  <c r="P2238" i="1" s="1"/>
  <c r="T2237" i="1"/>
  <c r="S2237" i="1"/>
  <c r="R2237" i="1"/>
  <c r="Q2237" i="1"/>
  <c r="N2237" i="1"/>
  <c r="M2237" i="1"/>
  <c r="O2237" i="1" s="1"/>
  <c r="P2237" i="1" s="1"/>
  <c r="T2236" i="1"/>
  <c r="S2236" i="1"/>
  <c r="R2236" i="1"/>
  <c r="Q2236" i="1"/>
  <c r="N2236" i="1"/>
  <c r="M2236" i="1"/>
  <c r="O2236" i="1" s="1"/>
  <c r="P2236" i="1" s="1"/>
  <c r="T2235" i="1"/>
  <c r="S2235" i="1"/>
  <c r="R2235" i="1"/>
  <c r="Q2235" i="1"/>
  <c r="N2235" i="1"/>
  <c r="M2235" i="1"/>
  <c r="O2235" i="1" s="1"/>
  <c r="P2235" i="1" s="1"/>
  <c r="T2234" i="1"/>
  <c r="S2234" i="1"/>
  <c r="R2234" i="1"/>
  <c r="Q2234" i="1"/>
  <c r="N2234" i="1"/>
  <c r="M2234" i="1"/>
  <c r="O2234" i="1" s="1"/>
  <c r="P2234" i="1" s="1"/>
  <c r="T2233" i="1"/>
  <c r="S2233" i="1"/>
  <c r="R2233" i="1"/>
  <c r="Q2233" i="1"/>
  <c r="N2233" i="1"/>
  <c r="M2233" i="1"/>
  <c r="O2233" i="1" s="1"/>
  <c r="P2233" i="1" s="1"/>
  <c r="T2232" i="1"/>
  <c r="S2232" i="1"/>
  <c r="R2232" i="1"/>
  <c r="Q2232" i="1"/>
  <c r="N2232" i="1"/>
  <c r="M2232" i="1"/>
  <c r="O2232" i="1" s="1"/>
  <c r="P2232" i="1" s="1"/>
  <c r="T2231" i="1"/>
  <c r="S2231" i="1"/>
  <c r="R2231" i="1"/>
  <c r="Q2231" i="1"/>
  <c r="N2231" i="1"/>
  <c r="M2231" i="1"/>
  <c r="O2231" i="1" s="1"/>
  <c r="P2231" i="1" s="1"/>
  <c r="T2230" i="1"/>
  <c r="S2230" i="1"/>
  <c r="R2230" i="1"/>
  <c r="Q2230" i="1"/>
  <c r="N2230" i="1"/>
  <c r="M2230" i="1"/>
  <c r="O2230" i="1" s="1"/>
  <c r="P2230" i="1" s="1"/>
  <c r="T2229" i="1"/>
  <c r="S2229" i="1"/>
  <c r="R2229" i="1"/>
  <c r="Q2229" i="1"/>
  <c r="N2229" i="1"/>
  <c r="M2229" i="1"/>
  <c r="O2229" i="1" s="1"/>
  <c r="P2229" i="1" s="1"/>
  <c r="T2228" i="1"/>
  <c r="S2228" i="1"/>
  <c r="R2228" i="1"/>
  <c r="Q2228" i="1"/>
  <c r="N2228" i="1"/>
  <c r="M2228" i="1"/>
  <c r="O2228" i="1" s="1"/>
  <c r="P2228" i="1" s="1"/>
  <c r="T2227" i="1"/>
  <c r="S2227" i="1"/>
  <c r="R2227" i="1"/>
  <c r="Q2227" i="1"/>
  <c r="N2227" i="1"/>
  <c r="M2227" i="1"/>
  <c r="O2227" i="1" s="1"/>
  <c r="P2227" i="1" s="1"/>
  <c r="T2226" i="1"/>
  <c r="S2226" i="1"/>
  <c r="R2226" i="1"/>
  <c r="Q2226" i="1"/>
  <c r="N2226" i="1"/>
  <c r="M2226" i="1"/>
  <c r="O2226" i="1" s="1"/>
  <c r="P2226" i="1" s="1"/>
  <c r="T2225" i="1"/>
  <c r="S2225" i="1"/>
  <c r="R2225" i="1"/>
  <c r="Q2225" i="1"/>
  <c r="N2225" i="1"/>
  <c r="M2225" i="1"/>
  <c r="O2225" i="1" s="1"/>
  <c r="P2225" i="1" s="1"/>
  <c r="T2224" i="1"/>
  <c r="S2224" i="1"/>
  <c r="R2224" i="1"/>
  <c r="Q2224" i="1"/>
  <c r="N2224" i="1"/>
  <c r="M2224" i="1"/>
  <c r="O2224" i="1" s="1"/>
  <c r="P2224" i="1" s="1"/>
  <c r="T2223" i="1"/>
  <c r="S2223" i="1"/>
  <c r="R2223" i="1"/>
  <c r="Q2223" i="1"/>
  <c r="N2223" i="1"/>
  <c r="M2223" i="1"/>
  <c r="O2223" i="1" s="1"/>
  <c r="P2223" i="1" s="1"/>
  <c r="T2222" i="1"/>
  <c r="S2222" i="1"/>
  <c r="R2222" i="1"/>
  <c r="Q2222" i="1"/>
  <c r="N2222" i="1"/>
  <c r="M2222" i="1"/>
  <c r="O2222" i="1" s="1"/>
  <c r="P2222" i="1" s="1"/>
  <c r="T2221" i="1"/>
  <c r="S2221" i="1"/>
  <c r="R2221" i="1"/>
  <c r="Q2221" i="1"/>
  <c r="N2221" i="1"/>
  <c r="M2221" i="1"/>
  <c r="O2221" i="1" s="1"/>
  <c r="P2221" i="1" s="1"/>
  <c r="T2220" i="1"/>
  <c r="S2220" i="1"/>
  <c r="R2220" i="1"/>
  <c r="Q2220" i="1"/>
  <c r="N2220" i="1"/>
  <c r="M2220" i="1"/>
  <c r="O2220" i="1" s="1"/>
  <c r="P2220" i="1" s="1"/>
  <c r="T2219" i="1"/>
  <c r="S2219" i="1"/>
  <c r="R2219" i="1"/>
  <c r="Q2219" i="1"/>
  <c r="N2219" i="1"/>
  <c r="M2219" i="1"/>
  <c r="O2219" i="1" s="1"/>
  <c r="P2219" i="1" s="1"/>
  <c r="T2218" i="1"/>
  <c r="S2218" i="1"/>
  <c r="R2218" i="1"/>
  <c r="Q2218" i="1"/>
  <c r="N2218" i="1"/>
  <c r="M2218" i="1"/>
  <c r="O2218" i="1" s="1"/>
  <c r="P2218" i="1" s="1"/>
  <c r="T2217" i="1"/>
  <c r="S2217" i="1"/>
  <c r="R2217" i="1"/>
  <c r="Q2217" i="1"/>
  <c r="N2217" i="1"/>
  <c r="M2217" i="1"/>
  <c r="O2217" i="1" s="1"/>
  <c r="P2217" i="1" s="1"/>
  <c r="T2216" i="1"/>
  <c r="S2216" i="1"/>
  <c r="R2216" i="1"/>
  <c r="Q2216" i="1"/>
  <c r="N2216" i="1"/>
  <c r="M2216" i="1"/>
  <c r="O2216" i="1" s="1"/>
  <c r="P2216" i="1" s="1"/>
  <c r="T2215" i="1"/>
  <c r="S2215" i="1"/>
  <c r="R2215" i="1"/>
  <c r="Q2215" i="1"/>
  <c r="N2215" i="1"/>
  <c r="M2215" i="1"/>
  <c r="O2215" i="1" s="1"/>
  <c r="P2215" i="1" s="1"/>
  <c r="T2214" i="1"/>
  <c r="S2214" i="1"/>
  <c r="R2214" i="1"/>
  <c r="Q2214" i="1"/>
  <c r="N2214" i="1"/>
  <c r="M2214" i="1"/>
  <c r="O2214" i="1" s="1"/>
  <c r="P2214" i="1" s="1"/>
  <c r="T2213" i="1"/>
  <c r="S2213" i="1"/>
  <c r="R2213" i="1"/>
  <c r="Q2213" i="1"/>
  <c r="N2213" i="1"/>
  <c r="M2213" i="1"/>
  <c r="O2213" i="1" s="1"/>
  <c r="P2213" i="1" s="1"/>
  <c r="T2212" i="1"/>
  <c r="S2212" i="1"/>
  <c r="R2212" i="1"/>
  <c r="Q2212" i="1"/>
  <c r="N2212" i="1"/>
  <c r="M2212" i="1"/>
  <c r="O2212" i="1" s="1"/>
  <c r="P2212" i="1" s="1"/>
  <c r="T2211" i="1"/>
  <c r="S2211" i="1"/>
  <c r="R2211" i="1"/>
  <c r="Q2211" i="1"/>
  <c r="N2211" i="1"/>
  <c r="M2211" i="1"/>
  <c r="O2211" i="1" s="1"/>
  <c r="P2211" i="1" s="1"/>
  <c r="T2210" i="1"/>
  <c r="S2210" i="1"/>
  <c r="R2210" i="1"/>
  <c r="Q2210" i="1"/>
  <c r="N2210" i="1"/>
  <c r="M2210" i="1"/>
  <c r="O2210" i="1" s="1"/>
  <c r="P2210" i="1" s="1"/>
  <c r="T2209" i="1"/>
  <c r="S2209" i="1"/>
  <c r="R2209" i="1"/>
  <c r="Q2209" i="1"/>
  <c r="N2209" i="1"/>
  <c r="M2209" i="1"/>
  <c r="O2209" i="1" s="1"/>
  <c r="P2209" i="1" s="1"/>
  <c r="T2208" i="1"/>
  <c r="S2208" i="1"/>
  <c r="R2208" i="1"/>
  <c r="Q2208" i="1"/>
  <c r="N2208" i="1"/>
  <c r="M2208" i="1"/>
  <c r="O2208" i="1" s="1"/>
  <c r="P2208" i="1" s="1"/>
  <c r="T2207" i="1"/>
  <c r="S2207" i="1"/>
  <c r="R2207" i="1"/>
  <c r="Q2207" i="1"/>
  <c r="N2207" i="1"/>
  <c r="M2207" i="1"/>
  <c r="O2207" i="1" s="1"/>
  <c r="P2207" i="1" s="1"/>
  <c r="T2206" i="1"/>
  <c r="S2206" i="1"/>
  <c r="R2206" i="1"/>
  <c r="Q2206" i="1"/>
  <c r="N2206" i="1"/>
  <c r="M2206" i="1"/>
  <c r="O2206" i="1" s="1"/>
  <c r="P2206" i="1" s="1"/>
  <c r="T2205" i="1"/>
  <c r="S2205" i="1"/>
  <c r="R2205" i="1"/>
  <c r="Q2205" i="1"/>
  <c r="N2205" i="1"/>
  <c r="M2205" i="1"/>
  <c r="O2205" i="1" s="1"/>
  <c r="P2205" i="1" s="1"/>
  <c r="T2204" i="1"/>
  <c r="S2204" i="1"/>
  <c r="R2204" i="1"/>
  <c r="Q2204" i="1"/>
  <c r="N2204" i="1"/>
  <c r="M2204" i="1"/>
  <c r="O2204" i="1" s="1"/>
  <c r="P2204" i="1" s="1"/>
  <c r="T2203" i="1"/>
  <c r="S2203" i="1"/>
  <c r="R2203" i="1"/>
  <c r="Q2203" i="1"/>
  <c r="N2203" i="1"/>
  <c r="M2203" i="1"/>
  <c r="O2203" i="1" s="1"/>
  <c r="P2203" i="1" s="1"/>
  <c r="T2202" i="1"/>
  <c r="S2202" i="1"/>
  <c r="R2202" i="1"/>
  <c r="Q2202" i="1"/>
  <c r="N2202" i="1"/>
  <c r="M2202" i="1"/>
  <c r="O2202" i="1" s="1"/>
  <c r="P2202" i="1" s="1"/>
  <c r="T2201" i="1"/>
  <c r="S2201" i="1"/>
  <c r="R2201" i="1"/>
  <c r="Q2201" i="1"/>
  <c r="N2201" i="1"/>
  <c r="M2201" i="1"/>
  <c r="O2201" i="1" s="1"/>
  <c r="P2201" i="1" s="1"/>
  <c r="T2200" i="1"/>
  <c r="S2200" i="1"/>
  <c r="R2200" i="1"/>
  <c r="Q2200" i="1"/>
  <c r="N2200" i="1"/>
  <c r="M2200" i="1"/>
  <c r="O2200" i="1" s="1"/>
  <c r="P2200" i="1" s="1"/>
  <c r="T2199" i="1"/>
  <c r="S2199" i="1"/>
  <c r="R2199" i="1"/>
  <c r="Q2199" i="1"/>
  <c r="N2199" i="1"/>
  <c r="M2199" i="1"/>
  <c r="O2199" i="1" s="1"/>
  <c r="P2199" i="1" s="1"/>
  <c r="T2198" i="1"/>
  <c r="S2198" i="1"/>
  <c r="R2198" i="1"/>
  <c r="Q2198" i="1"/>
  <c r="N2198" i="1"/>
  <c r="M2198" i="1"/>
  <c r="O2198" i="1" s="1"/>
  <c r="P2198" i="1" s="1"/>
  <c r="T2197" i="1"/>
  <c r="S2197" i="1"/>
  <c r="R2197" i="1"/>
  <c r="Q2197" i="1"/>
  <c r="N2197" i="1"/>
  <c r="M2197" i="1"/>
  <c r="O2197" i="1" s="1"/>
  <c r="P2197" i="1" s="1"/>
  <c r="T2196" i="1"/>
  <c r="S2196" i="1"/>
  <c r="R2196" i="1"/>
  <c r="Q2196" i="1"/>
  <c r="N2196" i="1"/>
  <c r="M2196" i="1"/>
  <c r="O2196" i="1" s="1"/>
  <c r="P2196" i="1" s="1"/>
  <c r="T2195" i="1"/>
  <c r="S2195" i="1"/>
  <c r="R2195" i="1"/>
  <c r="Q2195" i="1"/>
  <c r="N2195" i="1"/>
  <c r="M2195" i="1"/>
  <c r="O2195" i="1" s="1"/>
  <c r="P2195" i="1" s="1"/>
  <c r="T2194" i="1"/>
  <c r="S2194" i="1"/>
  <c r="R2194" i="1"/>
  <c r="Q2194" i="1"/>
  <c r="N2194" i="1"/>
  <c r="M2194" i="1"/>
  <c r="O2194" i="1" s="1"/>
  <c r="P2194" i="1" s="1"/>
  <c r="T2193" i="1"/>
  <c r="S2193" i="1"/>
  <c r="R2193" i="1"/>
  <c r="Q2193" i="1"/>
  <c r="N2193" i="1"/>
  <c r="M2193" i="1"/>
  <c r="O2193" i="1" s="1"/>
  <c r="P2193" i="1" s="1"/>
  <c r="T2192" i="1"/>
  <c r="S2192" i="1"/>
  <c r="R2192" i="1"/>
  <c r="Q2192" i="1"/>
  <c r="N2192" i="1"/>
  <c r="M2192" i="1"/>
  <c r="O2192" i="1" s="1"/>
  <c r="P2192" i="1" s="1"/>
  <c r="T2191" i="1"/>
  <c r="S2191" i="1"/>
  <c r="R2191" i="1"/>
  <c r="Q2191" i="1"/>
  <c r="N2191" i="1"/>
  <c r="M2191" i="1"/>
  <c r="O2191" i="1" s="1"/>
  <c r="P2191" i="1" s="1"/>
  <c r="T2190" i="1"/>
  <c r="S2190" i="1"/>
  <c r="R2190" i="1"/>
  <c r="Q2190" i="1"/>
  <c r="N2190" i="1"/>
  <c r="M2190" i="1"/>
  <c r="O2190" i="1" s="1"/>
  <c r="P2190" i="1" s="1"/>
  <c r="T2189" i="1"/>
  <c r="S2189" i="1"/>
  <c r="R2189" i="1"/>
  <c r="Q2189" i="1"/>
  <c r="N2189" i="1"/>
  <c r="M2189" i="1"/>
  <c r="O2189" i="1" s="1"/>
  <c r="P2189" i="1" s="1"/>
  <c r="T2188" i="1"/>
  <c r="S2188" i="1"/>
  <c r="R2188" i="1"/>
  <c r="Q2188" i="1"/>
  <c r="N2188" i="1"/>
  <c r="M2188" i="1"/>
  <c r="O2188" i="1" s="1"/>
  <c r="P2188" i="1" s="1"/>
  <c r="T2187" i="1"/>
  <c r="S2187" i="1"/>
  <c r="R2187" i="1"/>
  <c r="Q2187" i="1"/>
  <c r="N2187" i="1"/>
  <c r="M2187" i="1"/>
  <c r="O2187" i="1" s="1"/>
  <c r="P2187" i="1" s="1"/>
  <c r="T2186" i="1"/>
  <c r="S2186" i="1"/>
  <c r="R2186" i="1"/>
  <c r="Q2186" i="1"/>
  <c r="N2186" i="1"/>
  <c r="M2186" i="1"/>
  <c r="O2186" i="1" s="1"/>
  <c r="P2186" i="1" s="1"/>
  <c r="T2185" i="1"/>
  <c r="S2185" i="1"/>
  <c r="R2185" i="1"/>
  <c r="Q2185" i="1"/>
  <c r="N2185" i="1"/>
  <c r="M2185" i="1"/>
  <c r="O2185" i="1" s="1"/>
  <c r="P2185" i="1" s="1"/>
  <c r="T2184" i="1"/>
  <c r="S2184" i="1"/>
  <c r="R2184" i="1"/>
  <c r="Q2184" i="1"/>
  <c r="N2184" i="1"/>
  <c r="M2184" i="1"/>
  <c r="O2184" i="1" s="1"/>
  <c r="P2184" i="1" s="1"/>
  <c r="T2183" i="1"/>
  <c r="S2183" i="1"/>
  <c r="R2183" i="1"/>
  <c r="Q2183" i="1"/>
  <c r="N2183" i="1"/>
  <c r="M2183" i="1"/>
  <c r="O2183" i="1" s="1"/>
  <c r="P2183" i="1" s="1"/>
  <c r="T2182" i="1"/>
  <c r="S2182" i="1"/>
  <c r="R2182" i="1"/>
  <c r="Q2182" i="1"/>
  <c r="N2182" i="1"/>
  <c r="M2182" i="1"/>
  <c r="O2182" i="1" s="1"/>
  <c r="P2182" i="1" s="1"/>
  <c r="T2181" i="1"/>
  <c r="S2181" i="1"/>
  <c r="R2181" i="1"/>
  <c r="Q2181" i="1"/>
  <c r="N2181" i="1"/>
  <c r="M2181" i="1"/>
  <c r="O2181" i="1" s="1"/>
  <c r="P2181" i="1" s="1"/>
  <c r="T2180" i="1"/>
  <c r="S2180" i="1"/>
  <c r="R2180" i="1"/>
  <c r="Q2180" i="1"/>
  <c r="N2180" i="1"/>
  <c r="M2180" i="1"/>
  <c r="O2180" i="1" s="1"/>
  <c r="P2180" i="1" s="1"/>
  <c r="T2179" i="1"/>
  <c r="S2179" i="1"/>
  <c r="R2179" i="1"/>
  <c r="Q2179" i="1"/>
  <c r="N2179" i="1"/>
  <c r="M2179" i="1"/>
  <c r="O2179" i="1" s="1"/>
  <c r="P2179" i="1" s="1"/>
  <c r="T2178" i="1"/>
  <c r="S2178" i="1"/>
  <c r="R2178" i="1"/>
  <c r="Q2178" i="1"/>
  <c r="N2178" i="1"/>
  <c r="M2178" i="1"/>
  <c r="O2178" i="1" s="1"/>
  <c r="P2178" i="1" s="1"/>
  <c r="T2177" i="1"/>
  <c r="S2177" i="1"/>
  <c r="R2177" i="1"/>
  <c r="Q2177" i="1"/>
  <c r="N2177" i="1"/>
  <c r="M2177" i="1"/>
  <c r="O2177" i="1" s="1"/>
  <c r="P2177" i="1" s="1"/>
  <c r="T2176" i="1"/>
  <c r="S2176" i="1"/>
  <c r="R2176" i="1"/>
  <c r="Q2176" i="1"/>
  <c r="N2176" i="1"/>
  <c r="M2176" i="1"/>
  <c r="O2176" i="1" s="1"/>
  <c r="P2176" i="1" s="1"/>
  <c r="T2175" i="1"/>
  <c r="S2175" i="1"/>
  <c r="R2175" i="1"/>
  <c r="Q2175" i="1"/>
  <c r="N2175" i="1"/>
  <c r="M2175" i="1"/>
  <c r="O2175" i="1" s="1"/>
  <c r="P2175" i="1" s="1"/>
  <c r="T2174" i="1"/>
  <c r="S2174" i="1"/>
  <c r="R2174" i="1"/>
  <c r="Q2174" i="1"/>
  <c r="N2174" i="1"/>
  <c r="M2174" i="1"/>
  <c r="O2174" i="1" s="1"/>
  <c r="P2174" i="1" s="1"/>
  <c r="T2173" i="1"/>
  <c r="S2173" i="1"/>
  <c r="R2173" i="1"/>
  <c r="Q2173" i="1"/>
  <c r="N2173" i="1"/>
  <c r="M2173" i="1"/>
  <c r="O2173" i="1" s="1"/>
  <c r="P2173" i="1" s="1"/>
  <c r="T2172" i="1"/>
  <c r="S2172" i="1"/>
  <c r="R2172" i="1"/>
  <c r="Q2172" i="1"/>
  <c r="N2172" i="1"/>
  <c r="M2172" i="1"/>
  <c r="O2172" i="1" s="1"/>
  <c r="P2172" i="1" s="1"/>
  <c r="T2171" i="1"/>
  <c r="S2171" i="1"/>
  <c r="R2171" i="1"/>
  <c r="Q2171" i="1"/>
  <c r="N2171" i="1"/>
  <c r="M2171" i="1"/>
  <c r="O2171" i="1" s="1"/>
  <c r="P2171" i="1" s="1"/>
  <c r="T2170" i="1"/>
  <c r="S2170" i="1"/>
  <c r="R2170" i="1"/>
  <c r="Q2170" i="1"/>
  <c r="N2170" i="1"/>
  <c r="M2170" i="1"/>
  <c r="O2170" i="1" s="1"/>
  <c r="P2170" i="1" s="1"/>
  <c r="T2169" i="1"/>
  <c r="S2169" i="1"/>
  <c r="R2169" i="1"/>
  <c r="Q2169" i="1"/>
  <c r="N2169" i="1"/>
  <c r="M2169" i="1"/>
  <c r="O2169" i="1" s="1"/>
  <c r="P2169" i="1" s="1"/>
  <c r="T2168" i="1"/>
  <c r="S2168" i="1"/>
  <c r="R2168" i="1"/>
  <c r="Q2168" i="1"/>
  <c r="N2168" i="1"/>
  <c r="M2168" i="1"/>
  <c r="O2168" i="1" s="1"/>
  <c r="P2168" i="1" s="1"/>
  <c r="T2167" i="1"/>
  <c r="S2167" i="1"/>
  <c r="R2167" i="1"/>
  <c r="Q2167" i="1"/>
  <c r="N2167" i="1"/>
  <c r="M2167" i="1"/>
  <c r="O2167" i="1" s="1"/>
  <c r="P2167" i="1" s="1"/>
  <c r="T2166" i="1"/>
  <c r="S2166" i="1"/>
  <c r="R2166" i="1"/>
  <c r="Q2166" i="1"/>
  <c r="N2166" i="1"/>
  <c r="M2166" i="1"/>
  <c r="O2166" i="1" s="1"/>
  <c r="P2166" i="1" s="1"/>
  <c r="T2165" i="1"/>
  <c r="S2165" i="1"/>
  <c r="R2165" i="1"/>
  <c r="Q2165" i="1"/>
  <c r="N2165" i="1"/>
  <c r="M2165" i="1"/>
  <c r="O2165" i="1" s="1"/>
  <c r="P2165" i="1" s="1"/>
  <c r="T2164" i="1"/>
  <c r="S2164" i="1"/>
  <c r="R2164" i="1"/>
  <c r="Q2164" i="1"/>
  <c r="N2164" i="1"/>
  <c r="M2164" i="1"/>
  <c r="O2164" i="1" s="1"/>
  <c r="P2164" i="1" s="1"/>
  <c r="T2163" i="1"/>
  <c r="S2163" i="1"/>
  <c r="R2163" i="1"/>
  <c r="Q2163" i="1"/>
  <c r="N2163" i="1"/>
  <c r="M2163" i="1"/>
  <c r="O2163" i="1" s="1"/>
  <c r="P2163" i="1" s="1"/>
  <c r="T2162" i="1"/>
  <c r="S2162" i="1"/>
  <c r="R2162" i="1"/>
  <c r="Q2162" i="1"/>
  <c r="N2162" i="1"/>
  <c r="M2162" i="1"/>
  <c r="O2162" i="1" s="1"/>
  <c r="P2162" i="1" s="1"/>
  <c r="T2161" i="1"/>
  <c r="S2161" i="1"/>
  <c r="R2161" i="1"/>
  <c r="Q2161" i="1"/>
  <c r="N2161" i="1"/>
  <c r="M2161" i="1"/>
  <c r="O2161" i="1" s="1"/>
  <c r="P2161" i="1" s="1"/>
  <c r="T2160" i="1"/>
  <c r="S2160" i="1"/>
  <c r="R2160" i="1"/>
  <c r="Q2160" i="1"/>
  <c r="N2160" i="1"/>
  <c r="M2160" i="1"/>
  <c r="O2160" i="1" s="1"/>
  <c r="P2160" i="1" s="1"/>
  <c r="T2159" i="1"/>
  <c r="S2159" i="1"/>
  <c r="R2159" i="1"/>
  <c r="Q2159" i="1"/>
  <c r="N2159" i="1"/>
  <c r="M2159" i="1"/>
  <c r="O2159" i="1" s="1"/>
  <c r="P2159" i="1" s="1"/>
  <c r="T2158" i="1"/>
  <c r="S2158" i="1"/>
  <c r="R2158" i="1"/>
  <c r="Q2158" i="1"/>
  <c r="N2158" i="1"/>
  <c r="M2158" i="1"/>
  <c r="O2158" i="1" s="1"/>
  <c r="P2158" i="1" s="1"/>
  <c r="T2157" i="1"/>
  <c r="S2157" i="1"/>
  <c r="R2157" i="1"/>
  <c r="Q2157" i="1"/>
  <c r="N2157" i="1"/>
  <c r="M2157" i="1"/>
  <c r="O2157" i="1" s="1"/>
  <c r="P2157" i="1" s="1"/>
  <c r="T2156" i="1"/>
  <c r="S2156" i="1"/>
  <c r="R2156" i="1"/>
  <c r="Q2156" i="1"/>
  <c r="N2156" i="1"/>
  <c r="M2156" i="1"/>
  <c r="O2156" i="1" s="1"/>
  <c r="P2156" i="1" s="1"/>
  <c r="T2155" i="1"/>
  <c r="S2155" i="1"/>
  <c r="R2155" i="1"/>
  <c r="Q2155" i="1"/>
  <c r="N2155" i="1"/>
  <c r="M2155" i="1"/>
  <c r="O2155" i="1" s="1"/>
  <c r="P2155" i="1" s="1"/>
  <c r="T2154" i="1"/>
  <c r="S2154" i="1"/>
  <c r="R2154" i="1"/>
  <c r="Q2154" i="1"/>
  <c r="N2154" i="1"/>
  <c r="M2154" i="1"/>
  <c r="O2154" i="1" s="1"/>
  <c r="P2154" i="1" s="1"/>
  <c r="T2153" i="1"/>
  <c r="S2153" i="1"/>
  <c r="R2153" i="1"/>
  <c r="Q2153" i="1"/>
  <c r="N2153" i="1"/>
  <c r="M2153" i="1"/>
  <c r="O2153" i="1" s="1"/>
  <c r="P2153" i="1" s="1"/>
  <c r="T2152" i="1"/>
  <c r="S2152" i="1"/>
  <c r="R2152" i="1"/>
  <c r="Q2152" i="1"/>
  <c r="N2152" i="1"/>
  <c r="M2152" i="1"/>
  <c r="O2152" i="1" s="1"/>
  <c r="P2152" i="1" s="1"/>
  <c r="T2151" i="1"/>
  <c r="S2151" i="1"/>
  <c r="R2151" i="1"/>
  <c r="Q2151" i="1"/>
  <c r="N2151" i="1"/>
  <c r="M2151" i="1"/>
  <c r="O2151" i="1" s="1"/>
  <c r="P2151" i="1" s="1"/>
  <c r="T2150" i="1"/>
  <c r="S2150" i="1"/>
  <c r="R2150" i="1"/>
  <c r="Q2150" i="1"/>
  <c r="N2150" i="1"/>
  <c r="M2150" i="1"/>
  <c r="O2150" i="1" s="1"/>
  <c r="P2150" i="1" s="1"/>
  <c r="T2149" i="1"/>
  <c r="S2149" i="1"/>
  <c r="R2149" i="1"/>
  <c r="Q2149" i="1"/>
  <c r="N2149" i="1"/>
  <c r="M2149" i="1"/>
  <c r="O2149" i="1" s="1"/>
  <c r="P2149" i="1" s="1"/>
  <c r="T2148" i="1"/>
  <c r="S2148" i="1"/>
  <c r="R2148" i="1"/>
  <c r="Q2148" i="1"/>
  <c r="N2148" i="1"/>
  <c r="M2148" i="1"/>
  <c r="O2148" i="1" s="1"/>
  <c r="P2148" i="1" s="1"/>
  <c r="T2147" i="1"/>
  <c r="S2147" i="1"/>
  <c r="R2147" i="1"/>
  <c r="Q2147" i="1"/>
  <c r="N2147" i="1"/>
  <c r="M2147" i="1"/>
  <c r="O2147" i="1" s="1"/>
  <c r="P2147" i="1" s="1"/>
  <c r="T2146" i="1"/>
  <c r="S2146" i="1"/>
  <c r="R2146" i="1"/>
  <c r="Q2146" i="1"/>
  <c r="N2146" i="1"/>
  <c r="M2146" i="1"/>
  <c r="O2146" i="1" s="1"/>
  <c r="P2146" i="1" s="1"/>
  <c r="T2145" i="1"/>
  <c r="S2145" i="1"/>
  <c r="R2145" i="1"/>
  <c r="Q2145" i="1"/>
  <c r="N2145" i="1"/>
  <c r="M2145" i="1"/>
  <c r="O2145" i="1" s="1"/>
  <c r="P2145" i="1" s="1"/>
  <c r="T2144" i="1"/>
  <c r="S2144" i="1"/>
  <c r="R2144" i="1"/>
  <c r="Q2144" i="1"/>
  <c r="N2144" i="1"/>
  <c r="M2144" i="1"/>
  <c r="O2144" i="1" s="1"/>
  <c r="P2144" i="1" s="1"/>
  <c r="T2143" i="1"/>
  <c r="S2143" i="1"/>
  <c r="R2143" i="1"/>
  <c r="Q2143" i="1"/>
  <c r="N2143" i="1"/>
  <c r="M2143" i="1"/>
  <c r="O2143" i="1" s="1"/>
  <c r="P2143" i="1" s="1"/>
  <c r="T2142" i="1"/>
  <c r="S2142" i="1"/>
  <c r="R2142" i="1"/>
  <c r="Q2142" i="1"/>
  <c r="N2142" i="1"/>
  <c r="M2142" i="1"/>
  <c r="O2142" i="1" s="1"/>
  <c r="P2142" i="1" s="1"/>
  <c r="T2141" i="1"/>
  <c r="S2141" i="1"/>
  <c r="R2141" i="1"/>
  <c r="Q2141" i="1"/>
  <c r="N2141" i="1"/>
  <c r="M2141" i="1"/>
  <c r="O2141" i="1" s="1"/>
  <c r="P2141" i="1" s="1"/>
  <c r="T2140" i="1"/>
  <c r="S2140" i="1"/>
  <c r="R2140" i="1"/>
  <c r="Q2140" i="1"/>
  <c r="N2140" i="1"/>
  <c r="M2140" i="1"/>
  <c r="O2140" i="1" s="1"/>
  <c r="P2140" i="1" s="1"/>
  <c r="T2139" i="1"/>
  <c r="S2139" i="1"/>
  <c r="R2139" i="1"/>
  <c r="Q2139" i="1"/>
  <c r="N2139" i="1"/>
  <c r="M2139" i="1"/>
  <c r="O2139" i="1" s="1"/>
  <c r="P2139" i="1" s="1"/>
  <c r="T2138" i="1"/>
  <c r="S2138" i="1"/>
  <c r="R2138" i="1"/>
  <c r="Q2138" i="1"/>
  <c r="N2138" i="1"/>
  <c r="M2138" i="1"/>
  <c r="O2138" i="1" s="1"/>
  <c r="P2138" i="1" s="1"/>
  <c r="T2137" i="1"/>
  <c r="S2137" i="1"/>
  <c r="R2137" i="1"/>
  <c r="Q2137" i="1"/>
  <c r="N2137" i="1"/>
  <c r="M2137" i="1"/>
  <c r="O2137" i="1" s="1"/>
  <c r="P2137" i="1" s="1"/>
  <c r="T2136" i="1"/>
  <c r="S2136" i="1"/>
  <c r="R2136" i="1"/>
  <c r="Q2136" i="1"/>
  <c r="N2136" i="1"/>
  <c r="M2136" i="1"/>
  <c r="O2136" i="1" s="1"/>
  <c r="P2136" i="1" s="1"/>
  <c r="T2135" i="1"/>
  <c r="S2135" i="1"/>
  <c r="R2135" i="1"/>
  <c r="Q2135" i="1"/>
  <c r="N2135" i="1"/>
  <c r="M2135" i="1"/>
  <c r="O2135" i="1" s="1"/>
  <c r="P2135" i="1" s="1"/>
  <c r="T2134" i="1"/>
  <c r="S2134" i="1"/>
  <c r="R2134" i="1"/>
  <c r="Q2134" i="1"/>
  <c r="N2134" i="1"/>
  <c r="M2134" i="1"/>
  <c r="O2134" i="1" s="1"/>
  <c r="P2134" i="1" s="1"/>
  <c r="T2133" i="1"/>
  <c r="S2133" i="1"/>
  <c r="R2133" i="1"/>
  <c r="Q2133" i="1"/>
  <c r="N2133" i="1"/>
  <c r="M2133" i="1"/>
  <c r="O2133" i="1" s="1"/>
  <c r="P2133" i="1" s="1"/>
  <c r="T2132" i="1"/>
  <c r="S2132" i="1"/>
  <c r="R2132" i="1"/>
  <c r="Q2132" i="1"/>
  <c r="N2132" i="1"/>
  <c r="M2132" i="1"/>
  <c r="O2132" i="1" s="1"/>
  <c r="P2132" i="1" s="1"/>
  <c r="T2131" i="1"/>
  <c r="S2131" i="1"/>
  <c r="R2131" i="1"/>
  <c r="Q2131" i="1"/>
  <c r="N2131" i="1"/>
  <c r="M2131" i="1"/>
  <c r="O2131" i="1" s="1"/>
  <c r="P2131" i="1" s="1"/>
  <c r="T2130" i="1"/>
  <c r="S2130" i="1"/>
  <c r="R2130" i="1"/>
  <c r="Q2130" i="1"/>
  <c r="N2130" i="1"/>
  <c r="M2130" i="1"/>
  <c r="O2130" i="1" s="1"/>
  <c r="P2130" i="1" s="1"/>
  <c r="T2129" i="1"/>
  <c r="S2129" i="1"/>
  <c r="R2129" i="1"/>
  <c r="Q2129" i="1"/>
  <c r="N2129" i="1"/>
  <c r="M2129" i="1"/>
  <c r="O2129" i="1" s="1"/>
  <c r="P2129" i="1" s="1"/>
  <c r="T2128" i="1"/>
  <c r="S2128" i="1"/>
  <c r="R2128" i="1"/>
  <c r="Q2128" i="1"/>
  <c r="N2128" i="1"/>
  <c r="M2128" i="1"/>
  <c r="O2128" i="1" s="1"/>
  <c r="P2128" i="1" s="1"/>
  <c r="T2127" i="1"/>
  <c r="S2127" i="1"/>
  <c r="R2127" i="1"/>
  <c r="Q2127" i="1"/>
  <c r="N2127" i="1"/>
  <c r="M2127" i="1"/>
  <c r="O2127" i="1" s="1"/>
  <c r="P2127" i="1" s="1"/>
  <c r="T2126" i="1"/>
  <c r="S2126" i="1"/>
  <c r="R2126" i="1"/>
  <c r="Q2126" i="1"/>
  <c r="N2126" i="1"/>
  <c r="M2126" i="1"/>
  <c r="O2126" i="1" s="1"/>
  <c r="P2126" i="1" s="1"/>
  <c r="T2125" i="1"/>
  <c r="S2125" i="1"/>
  <c r="R2125" i="1"/>
  <c r="Q2125" i="1"/>
  <c r="N2125" i="1"/>
  <c r="M2125" i="1"/>
  <c r="O2125" i="1" s="1"/>
  <c r="P2125" i="1" s="1"/>
  <c r="T2124" i="1"/>
  <c r="S2124" i="1"/>
  <c r="R2124" i="1"/>
  <c r="Q2124" i="1"/>
  <c r="N2124" i="1"/>
  <c r="M2124" i="1"/>
  <c r="O2124" i="1" s="1"/>
  <c r="P2124" i="1" s="1"/>
  <c r="T2123" i="1"/>
  <c r="S2123" i="1"/>
  <c r="R2123" i="1"/>
  <c r="Q2123" i="1"/>
  <c r="N2123" i="1"/>
  <c r="M2123" i="1"/>
  <c r="O2123" i="1" s="1"/>
  <c r="P2123" i="1" s="1"/>
  <c r="T2122" i="1"/>
  <c r="S2122" i="1"/>
  <c r="R2122" i="1"/>
  <c r="Q2122" i="1"/>
  <c r="N2122" i="1"/>
  <c r="M2122" i="1"/>
  <c r="O2122" i="1" s="1"/>
  <c r="P2122" i="1" s="1"/>
  <c r="T2121" i="1"/>
  <c r="S2121" i="1"/>
  <c r="R2121" i="1"/>
  <c r="Q2121" i="1"/>
  <c r="N2121" i="1"/>
  <c r="M2121" i="1"/>
  <c r="O2121" i="1" s="1"/>
  <c r="P2121" i="1" s="1"/>
  <c r="T2120" i="1"/>
  <c r="S2120" i="1"/>
  <c r="R2120" i="1"/>
  <c r="Q2120" i="1"/>
  <c r="N2120" i="1"/>
  <c r="M2120" i="1"/>
  <c r="O2120" i="1" s="1"/>
  <c r="P2120" i="1" s="1"/>
  <c r="T2119" i="1"/>
  <c r="S2119" i="1"/>
  <c r="R2119" i="1"/>
  <c r="Q2119" i="1"/>
  <c r="N2119" i="1"/>
  <c r="M2119" i="1"/>
  <c r="O2119" i="1" s="1"/>
  <c r="P2119" i="1" s="1"/>
  <c r="T2118" i="1"/>
  <c r="S2118" i="1"/>
  <c r="R2118" i="1"/>
  <c r="Q2118" i="1"/>
  <c r="N2118" i="1"/>
  <c r="M2118" i="1"/>
  <c r="O2118" i="1" s="1"/>
  <c r="P2118" i="1" s="1"/>
  <c r="T2117" i="1"/>
  <c r="S2117" i="1"/>
  <c r="R2117" i="1"/>
  <c r="Q2117" i="1"/>
  <c r="N2117" i="1"/>
  <c r="M2117" i="1"/>
  <c r="O2117" i="1" s="1"/>
  <c r="P2117" i="1" s="1"/>
  <c r="T2116" i="1"/>
  <c r="S2116" i="1"/>
  <c r="R2116" i="1"/>
  <c r="Q2116" i="1"/>
  <c r="N2116" i="1"/>
  <c r="M2116" i="1"/>
  <c r="O2116" i="1" s="1"/>
  <c r="P2116" i="1" s="1"/>
  <c r="T2115" i="1"/>
  <c r="S2115" i="1"/>
  <c r="R2115" i="1"/>
  <c r="Q2115" i="1"/>
  <c r="N2115" i="1"/>
  <c r="M2115" i="1"/>
  <c r="O2115" i="1" s="1"/>
  <c r="P2115" i="1" s="1"/>
  <c r="T2114" i="1"/>
  <c r="S2114" i="1"/>
  <c r="R2114" i="1"/>
  <c r="Q2114" i="1"/>
  <c r="N2114" i="1"/>
  <c r="M2114" i="1"/>
  <c r="O2114" i="1" s="1"/>
  <c r="P2114" i="1" s="1"/>
  <c r="T2113" i="1"/>
  <c r="S2113" i="1"/>
  <c r="R2113" i="1"/>
  <c r="Q2113" i="1"/>
  <c r="N2113" i="1"/>
  <c r="M2113" i="1"/>
  <c r="O2113" i="1" s="1"/>
  <c r="P2113" i="1" s="1"/>
  <c r="T2112" i="1"/>
  <c r="S2112" i="1"/>
  <c r="R2112" i="1"/>
  <c r="Q2112" i="1"/>
  <c r="N2112" i="1"/>
  <c r="M2112" i="1"/>
  <c r="O2112" i="1" s="1"/>
  <c r="P2112" i="1" s="1"/>
  <c r="T2111" i="1"/>
  <c r="S2111" i="1"/>
  <c r="R2111" i="1"/>
  <c r="Q2111" i="1"/>
  <c r="N2111" i="1"/>
  <c r="M2111" i="1"/>
  <c r="O2111" i="1" s="1"/>
  <c r="P2111" i="1" s="1"/>
  <c r="T2110" i="1"/>
  <c r="S2110" i="1"/>
  <c r="R2110" i="1"/>
  <c r="Q2110" i="1"/>
  <c r="N2110" i="1"/>
  <c r="M2110" i="1"/>
  <c r="O2110" i="1" s="1"/>
  <c r="P2110" i="1" s="1"/>
  <c r="T2109" i="1"/>
  <c r="S2109" i="1"/>
  <c r="R2109" i="1"/>
  <c r="Q2109" i="1"/>
  <c r="N2109" i="1"/>
  <c r="M2109" i="1"/>
  <c r="O2109" i="1" s="1"/>
  <c r="P2109" i="1" s="1"/>
  <c r="T2108" i="1"/>
  <c r="S2108" i="1"/>
  <c r="R2108" i="1"/>
  <c r="Q2108" i="1"/>
  <c r="N2108" i="1"/>
  <c r="M2108" i="1"/>
  <c r="O2108" i="1" s="1"/>
  <c r="P2108" i="1" s="1"/>
  <c r="T2107" i="1"/>
  <c r="S2107" i="1"/>
  <c r="R2107" i="1"/>
  <c r="Q2107" i="1"/>
  <c r="N2107" i="1"/>
  <c r="M2107" i="1"/>
  <c r="O2107" i="1" s="1"/>
  <c r="P2107" i="1" s="1"/>
  <c r="T2106" i="1"/>
  <c r="S2106" i="1"/>
  <c r="R2106" i="1"/>
  <c r="Q2106" i="1"/>
  <c r="N2106" i="1"/>
  <c r="M2106" i="1"/>
  <c r="O2106" i="1" s="1"/>
  <c r="P2106" i="1" s="1"/>
  <c r="T2105" i="1"/>
  <c r="S2105" i="1"/>
  <c r="R2105" i="1"/>
  <c r="Q2105" i="1"/>
  <c r="N2105" i="1"/>
  <c r="M2105" i="1"/>
  <c r="O2105" i="1" s="1"/>
  <c r="P2105" i="1" s="1"/>
  <c r="T2104" i="1"/>
  <c r="S2104" i="1"/>
  <c r="R2104" i="1"/>
  <c r="Q2104" i="1"/>
  <c r="N2104" i="1"/>
  <c r="M2104" i="1"/>
  <c r="O2104" i="1" s="1"/>
  <c r="P2104" i="1" s="1"/>
  <c r="T2103" i="1"/>
  <c r="S2103" i="1"/>
  <c r="R2103" i="1"/>
  <c r="Q2103" i="1"/>
  <c r="N2103" i="1"/>
  <c r="M2103" i="1"/>
  <c r="O2103" i="1" s="1"/>
  <c r="P2103" i="1" s="1"/>
  <c r="T2102" i="1"/>
  <c r="S2102" i="1"/>
  <c r="R2102" i="1"/>
  <c r="Q2102" i="1"/>
  <c r="N2102" i="1"/>
  <c r="M2102" i="1"/>
  <c r="O2102" i="1" s="1"/>
  <c r="P2102" i="1" s="1"/>
  <c r="T2101" i="1"/>
  <c r="S2101" i="1"/>
  <c r="R2101" i="1"/>
  <c r="Q2101" i="1"/>
  <c r="N2101" i="1"/>
  <c r="M2101" i="1"/>
  <c r="O2101" i="1" s="1"/>
  <c r="P2101" i="1" s="1"/>
  <c r="T2100" i="1"/>
  <c r="S2100" i="1"/>
  <c r="R2100" i="1"/>
  <c r="Q2100" i="1"/>
  <c r="N2100" i="1"/>
  <c r="M2100" i="1"/>
  <c r="O2100" i="1" s="1"/>
  <c r="P2100" i="1" s="1"/>
  <c r="T2099" i="1"/>
  <c r="S2099" i="1"/>
  <c r="R2099" i="1"/>
  <c r="Q2099" i="1"/>
  <c r="N2099" i="1"/>
  <c r="M2099" i="1"/>
  <c r="O2099" i="1" s="1"/>
  <c r="P2099" i="1" s="1"/>
  <c r="T2098" i="1"/>
  <c r="S2098" i="1"/>
  <c r="R2098" i="1"/>
  <c r="Q2098" i="1"/>
  <c r="N2098" i="1"/>
  <c r="M2098" i="1"/>
  <c r="O2098" i="1" s="1"/>
  <c r="P2098" i="1" s="1"/>
  <c r="T2097" i="1"/>
  <c r="S2097" i="1"/>
  <c r="R2097" i="1"/>
  <c r="Q2097" i="1"/>
  <c r="N2097" i="1"/>
  <c r="M2097" i="1"/>
  <c r="O2097" i="1" s="1"/>
  <c r="P2097" i="1" s="1"/>
  <c r="T2096" i="1"/>
  <c r="S2096" i="1"/>
  <c r="R2096" i="1"/>
  <c r="Q2096" i="1"/>
  <c r="N2096" i="1"/>
  <c r="M2096" i="1"/>
  <c r="O2096" i="1" s="1"/>
  <c r="P2096" i="1" s="1"/>
  <c r="T2095" i="1"/>
  <c r="S2095" i="1"/>
  <c r="R2095" i="1"/>
  <c r="Q2095" i="1"/>
  <c r="N2095" i="1"/>
  <c r="M2095" i="1"/>
  <c r="O2095" i="1" s="1"/>
  <c r="P2095" i="1" s="1"/>
  <c r="T2094" i="1"/>
  <c r="S2094" i="1"/>
  <c r="R2094" i="1"/>
  <c r="Q2094" i="1"/>
  <c r="N2094" i="1"/>
  <c r="M2094" i="1"/>
  <c r="O2094" i="1" s="1"/>
  <c r="P2094" i="1" s="1"/>
  <c r="T2093" i="1"/>
  <c r="S2093" i="1"/>
  <c r="R2093" i="1"/>
  <c r="Q2093" i="1"/>
  <c r="N2093" i="1"/>
  <c r="M2093" i="1"/>
  <c r="O2093" i="1" s="1"/>
  <c r="P2093" i="1" s="1"/>
  <c r="T2092" i="1"/>
  <c r="S2092" i="1"/>
  <c r="R2092" i="1"/>
  <c r="Q2092" i="1"/>
  <c r="N2092" i="1"/>
  <c r="M2092" i="1"/>
  <c r="O2092" i="1" s="1"/>
  <c r="P2092" i="1" s="1"/>
  <c r="T2091" i="1"/>
  <c r="S2091" i="1"/>
  <c r="R2091" i="1"/>
  <c r="Q2091" i="1"/>
  <c r="N2091" i="1"/>
  <c r="M2091" i="1"/>
  <c r="O2091" i="1" s="1"/>
  <c r="P2091" i="1" s="1"/>
  <c r="T2090" i="1"/>
  <c r="S2090" i="1"/>
  <c r="R2090" i="1"/>
  <c r="Q2090" i="1"/>
  <c r="N2090" i="1"/>
  <c r="M2090" i="1"/>
  <c r="O2090" i="1" s="1"/>
  <c r="P2090" i="1" s="1"/>
  <c r="T2089" i="1"/>
  <c r="S2089" i="1"/>
  <c r="R2089" i="1"/>
  <c r="Q2089" i="1"/>
  <c r="N2089" i="1"/>
  <c r="M2089" i="1"/>
  <c r="O2089" i="1" s="1"/>
  <c r="P2089" i="1" s="1"/>
  <c r="T2088" i="1"/>
  <c r="S2088" i="1"/>
  <c r="R2088" i="1"/>
  <c r="Q2088" i="1"/>
  <c r="N2088" i="1"/>
  <c r="M2088" i="1"/>
  <c r="O2088" i="1" s="1"/>
  <c r="P2088" i="1" s="1"/>
  <c r="T2087" i="1"/>
  <c r="S2087" i="1"/>
  <c r="R2087" i="1"/>
  <c r="Q2087" i="1"/>
  <c r="N2087" i="1"/>
  <c r="M2087" i="1"/>
  <c r="O2087" i="1" s="1"/>
  <c r="P2087" i="1" s="1"/>
  <c r="T2086" i="1"/>
  <c r="S2086" i="1"/>
  <c r="R2086" i="1"/>
  <c r="Q2086" i="1"/>
  <c r="N2086" i="1"/>
  <c r="M2086" i="1"/>
  <c r="O2086" i="1" s="1"/>
  <c r="P2086" i="1" s="1"/>
  <c r="T2085" i="1"/>
  <c r="S2085" i="1"/>
  <c r="R2085" i="1"/>
  <c r="Q2085" i="1"/>
  <c r="N2085" i="1"/>
  <c r="M2085" i="1"/>
  <c r="O2085" i="1" s="1"/>
  <c r="P2085" i="1" s="1"/>
  <c r="T2084" i="1"/>
  <c r="S2084" i="1"/>
  <c r="R2084" i="1"/>
  <c r="Q2084" i="1"/>
  <c r="N2084" i="1"/>
  <c r="M2084" i="1"/>
  <c r="O2084" i="1" s="1"/>
  <c r="P2084" i="1" s="1"/>
  <c r="T2083" i="1"/>
  <c r="S2083" i="1"/>
  <c r="R2083" i="1"/>
  <c r="Q2083" i="1"/>
  <c r="N2083" i="1"/>
  <c r="M2083" i="1"/>
  <c r="O2083" i="1" s="1"/>
  <c r="P2083" i="1" s="1"/>
  <c r="T2082" i="1"/>
  <c r="S2082" i="1"/>
  <c r="R2082" i="1"/>
  <c r="Q2082" i="1"/>
  <c r="N2082" i="1"/>
  <c r="M2082" i="1"/>
  <c r="O2082" i="1" s="1"/>
  <c r="P2082" i="1" s="1"/>
  <c r="T2081" i="1"/>
  <c r="S2081" i="1"/>
  <c r="R2081" i="1"/>
  <c r="Q2081" i="1"/>
  <c r="N2081" i="1"/>
  <c r="M2081" i="1"/>
  <c r="O2081" i="1" s="1"/>
  <c r="P2081" i="1" s="1"/>
  <c r="T2080" i="1"/>
  <c r="S2080" i="1"/>
  <c r="R2080" i="1"/>
  <c r="Q2080" i="1"/>
  <c r="N2080" i="1"/>
  <c r="M2080" i="1"/>
  <c r="O2080" i="1" s="1"/>
  <c r="P2080" i="1" s="1"/>
  <c r="T2079" i="1"/>
  <c r="S2079" i="1"/>
  <c r="R2079" i="1"/>
  <c r="Q2079" i="1"/>
  <c r="N2079" i="1"/>
  <c r="M2079" i="1"/>
  <c r="O2079" i="1" s="1"/>
  <c r="P2079" i="1" s="1"/>
  <c r="T2078" i="1"/>
  <c r="S2078" i="1"/>
  <c r="R2078" i="1"/>
  <c r="Q2078" i="1"/>
  <c r="N2078" i="1"/>
  <c r="M2078" i="1"/>
  <c r="O2078" i="1" s="1"/>
  <c r="P2078" i="1" s="1"/>
  <c r="T2077" i="1"/>
  <c r="S2077" i="1"/>
  <c r="R2077" i="1"/>
  <c r="Q2077" i="1"/>
  <c r="N2077" i="1"/>
  <c r="M2077" i="1"/>
  <c r="O2077" i="1" s="1"/>
  <c r="P2077" i="1" s="1"/>
  <c r="T2076" i="1"/>
  <c r="S2076" i="1"/>
  <c r="R2076" i="1"/>
  <c r="Q2076" i="1"/>
  <c r="N2076" i="1"/>
  <c r="M2076" i="1"/>
  <c r="O2076" i="1" s="1"/>
  <c r="P2076" i="1" s="1"/>
  <c r="T2075" i="1"/>
  <c r="S2075" i="1"/>
  <c r="R2075" i="1"/>
  <c r="Q2075" i="1"/>
  <c r="N2075" i="1"/>
  <c r="M2075" i="1"/>
  <c r="O2075" i="1" s="1"/>
  <c r="P2075" i="1" s="1"/>
  <c r="T2074" i="1"/>
  <c r="S2074" i="1"/>
  <c r="R2074" i="1"/>
  <c r="Q2074" i="1"/>
  <c r="N2074" i="1"/>
  <c r="M2074" i="1"/>
  <c r="O2074" i="1" s="1"/>
  <c r="P2074" i="1" s="1"/>
  <c r="T2073" i="1"/>
  <c r="S2073" i="1"/>
  <c r="R2073" i="1"/>
  <c r="Q2073" i="1"/>
  <c r="N2073" i="1"/>
  <c r="M2073" i="1"/>
  <c r="O2073" i="1" s="1"/>
  <c r="P2073" i="1" s="1"/>
  <c r="T2072" i="1"/>
  <c r="S2072" i="1"/>
  <c r="R2072" i="1"/>
  <c r="Q2072" i="1"/>
  <c r="N2072" i="1"/>
  <c r="M2072" i="1"/>
  <c r="O2072" i="1" s="1"/>
  <c r="P2072" i="1" s="1"/>
  <c r="T2071" i="1"/>
  <c r="S2071" i="1"/>
  <c r="R2071" i="1"/>
  <c r="Q2071" i="1"/>
  <c r="N2071" i="1"/>
  <c r="M2071" i="1"/>
  <c r="O2071" i="1" s="1"/>
  <c r="P2071" i="1" s="1"/>
  <c r="T2070" i="1"/>
  <c r="S2070" i="1"/>
  <c r="R2070" i="1"/>
  <c r="Q2070" i="1"/>
  <c r="N2070" i="1"/>
  <c r="M2070" i="1"/>
  <c r="O2070" i="1" s="1"/>
  <c r="P2070" i="1" s="1"/>
  <c r="T2069" i="1"/>
  <c r="S2069" i="1"/>
  <c r="R2069" i="1"/>
  <c r="Q2069" i="1"/>
  <c r="N2069" i="1"/>
  <c r="M2069" i="1"/>
  <c r="O2069" i="1" s="1"/>
  <c r="P2069" i="1" s="1"/>
  <c r="T2068" i="1"/>
  <c r="S2068" i="1"/>
  <c r="R2068" i="1"/>
  <c r="Q2068" i="1"/>
  <c r="N2068" i="1"/>
  <c r="M2068" i="1"/>
  <c r="O2068" i="1" s="1"/>
  <c r="P2068" i="1" s="1"/>
  <c r="T2067" i="1"/>
  <c r="S2067" i="1"/>
  <c r="R2067" i="1"/>
  <c r="Q2067" i="1"/>
  <c r="N2067" i="1"/>
  <c r="M2067" i="1"/>
  <c r="O2067" i="1" s="1"/>
  <c r="P2067" i="1" s="1"/>
  <c r="T2066" i="1"/>
  <c r="S2066" i="1"/>
  <c r="R2066" i="1"/>
  <c r="Q2066" i="1"/>
  <c r="N2066" i="1"/>
  <c r="M2066" i="1"/>
  <c r="O2066" i="1" s="1"/>
  <c r="P2066" i="1" s="1"/>
  <c r="T2065" i="1"/>
  <c r="S2065" i="1"/>
  <c r="R2065" i="1"/>
  <c r="Q2065" i="1"/>
  <c r="N2065" i="1"/>
  <c r="M2065" i="1"/>
  <c r="O2065" i="1" s="1"/>
  <c r="P2065" i="1" s="1"/>
  <c r="T2064" i="1"/>
  <c r="S2064" i="1"/>
  <c r="R2064" i="1"/>
  <c r="Q2064" i="1"/>
  <c r="N2064" i="1"/>
  <c r="M2064" i="1"/>
  <c r="O2064" i="1" s="1"/>
  <c r="P2064" i="1" s="1"/>
  <c r="T2063" i="1"/>
  <c r="S2063" i="1"/>
  <c r="R2063" i="1"/>
  <c r="Q2063" i="1"/>
  <c r="N2063" i="1"/>
  <c r="M2063" i="1"/>
  <c r="O2063" i="1" s="1"/>
  <c r="P2063" i="1" s="1"/>
  <c r="T2062" i="1"/>
  <c r="S2062" i="1"/>
  <c r="R2062" i="1"/>
  <c r="Q2062" i="1"/>
  <c r="N2062" i="1"/>
  <c r="M2062" i="1"/>
  <c r="O2062" i="1" s="1"/>
  <c r="P2062" i="1" s="1"/>
  <c r="T2061" i="1"/>
  <c r="S2061" i="1"/>
  <c r="R2061" i="1"/>
  <c r="Q2061" i="1"/>
  <c r="N2061" i="1"/>
  <c r="M2061" i="1"/>
  <c r="O2061" i="1" s="1"/>
  <c r="P2061" i="1" s="1"/>
  <c r="T2060" i="1"/>
  <c r="S2060" i="1"/>
  <c r="R2060" i="1"/>
  <c r="Q2060" i="1"/>
  <c r="N2060" i="1"/>
  <c r="M2060" i="1"/>
  <c r="O2060" i="1" s="1"/>
  <c r="P2060" i="1" s="1"/>
  <c r="T2059" i="1"/>
  <c r="S2059" i="1"/>
  <c r="R2059" i="1"/>
  <c r="Q2059" i="1"/>
  <c r="N2059" i="1"/>
  <c r="M2059" i="1"/>
  <c r="O2059" i="1" s="1"/>
  <c r="P2059" i="1" s="1"/>
  <c r="T2058" i="1"/>
  <c r="S2058" i="1"/>
  <c r="R2058" i="1"/>
  <c r="Q2058" i="1"/>
  <c r="N2058" i="1"/>
  <c r="M2058" i="1"/>
  <c r="O2058" i="1" s="1"/>
  <c r="P2058" i="1" s="1"/>
  <c r="T2057" i="1"/>
  <c r="S2057" i="1"/>
  <c r="R2057" i="1"/>
  <c r="Q2057" i="1"/>
  <c r="N2057" i="1"/>
  <c r="M2057" i="1"/>
  <c r="O2057" i="1" s="1"/>
  <c r="P2057" i="1" s="1"/>
  <c r="T2056" i="1"/>
  <c r="S2056" i="1"/>
  <c r="R2056" i="1"/>
  <c r="Q2056" i="1"/>
  <c r="N2056" i="1"/>
  <c r="M2056" i="1"/>
  <c r="O2056" i="1" s="1"/>
  <c r="P2056" i="1" s="1"/>
  <c r="T2055" i="1"/>
  <c r="S2055" i="1"/>
  <c r="R2055" i="1"/>
  <c r="Q2055" i="1"/>
  <c r="N2055" i="1"/>
  <c r="M2055" i="1"/>
  <c r="O2055" i="1" s="1"/>
  <c r="P2055" i="1" s="1"/>
  <c r="T2054" i="1"/>
  <c r="S2054" i="1"/>
  <c r="R2054" i="1"/>
  <c r="Q2054" i="1"/>
  <c r="N2054" i="1"/>
  <c r="M2054" i="1"/>
  <c r="O2054" i="1" s="1"/>
  <c r="P2054" i="1" s="1"/>
  <c r="T2053" i="1"/>
  <c r="S2053" i="1"/>
  <c r="R2053" i="1"/>
  <c r="Q2053" i="1"/>
  <c r="N2053" i="1"/>
  <c r="M2053" i="1"/>
  <c r="O2053" i="1" s="1"/>
  <c r="P2053" i="1" s="1"/>
  <c r="T2052" i="1"/>
  <c r="S2052" i="1"/>
  <c r="R2052" i="1"/>
  <c r="Q2052" i="1"/>
  <c r="N2052" i="1"/>
  <c r="M2052" i="1"/>
  <c r="O2052" i="1" s="1"/>
  <c r="P2052" i="1" s="1"/>
  <c r="T2051" i="1"/>
  <c r="S2051" i="1"/>
  <c r="R2051" i="1"/>
  <c r="Q2051" i="1"/>
  <c r="N2051" i="1"/>
  <c r="M2051" i="1"/>
  <c r="O2051" i="1" s="1"/>
  <c r="P2051" i="1" s="1"/>
  <c r="T2050" i="1"/>
  <c r="S2050" i="1"/>
  <c r="R2050" i="1"/>
  <c r="Q2050" i="1"/>
  <c r="N2050" i="1"/>
  <c r="M2050" i="1"/>
  <c r="O2050" i="1" s="1"/>
  <c r="P2050" i="1" s="1"/>
  <c r="T2049" i="1"/>
  <c r="S2049" i="1"/>
  <c r="R2049" i="1"/>
  <c r="Q2049" i="1"/>
  <c r="N2049" i="1"/>
  <c r="M2049" i="1"/>
  <c r="O2049" i="1" s="1"/>
  <c r="P2049" i="1" s="1"/>
  <c r="T2048" i="1"/>
  <c r="S2048" i="1"/>
  <c r="R2048" i="1"/>
  <c r="Q2048" i="1"/>
  <c r="N2048" i="1"/>
  <c r="M2048" i="1"/>
  <c r="O2048" i="1" s="1"/>
  <c r="P2048" i="1" s="1"/>
  <c r="T2047" i="1"/>
  <c r="S2047" i="1"/>
  <c r="R2047" i="1"/>
  <c r="Q2047" i="1"/>
  <c r="N2047" i="1"/>
  <c r="M2047" i="1"/>
  <c r="O2047" i="1" s="1"/>
  <c r="P2047" i="1" s="1"/>
  <c r="T2046" i="1"/>
  <c r="S2046" i="1"/>
  <c r="R2046" i="1"/>
  <c r="Q2046" i="1"/>
  <c r="N2046" i="1"/>
  <c r="M2046" i="1"/>
  <c r="O2046" i="1" s="1"/>
  <c r="P2046" i="1" s="1"/>
  <c r="T2045" i="1"/>
  <c r="S2045" i="1"/>
  <c r="R2045" i="1"/>
  <c r="Q2045" i="1"/>
  <c r="N2045" i="1"/>
  <c r="M2045" i="1"/>
  <c r="O2045" i="1" s="1"/>
  <c r="P2045" i="1" s="1"/>
  <c r="T2044" i="1"/>
  <c r="S2044" i="1"/>
  <c r="R2044" i="1"/>
  <c r="Q2044" i="1"/>
  <c r="N2044" i="1"/>
  <c r="M2044" i="1"/>
  <c r="O2044" i="1" s="1"/>
  <c r="P2044" i="1" s="1"/>
  <c r="T2043" i="1"/>
  <c r="S2043" i="1"/>
  <c r="R2043" i="1"/>
  <c r="Q2043" i="1"/>
  <c r="N2043" i="1"/>
  <c r="M2043" i="1"/>
  <c r="O2043" i="1" s="1"/>
  <c r="P2043" i="1" s="1"/>
  <c r="T2042" i="1"/>
  <c r="S2042" i="1"/>
  <c r="R2042" i="1"/>
  <c r="Q2042" i="1"/>
  <c r="N2042" i="1"/>
  <c r="M2042" i="1"/>
  <c r="O2042" i="1" s="1"/>
  <c r="P2042" i="1" s="1"/>
  <c r="T2041" i="1"/>
  <c r="S2041" i="1"/>
  <c r="R2041" i="1"/>
  <c r="Q2041" i="1"/>
  <c r="N2041" i="1"/>
  <c r="M2041" i="1"/>
  <c r="O2041" i="1" s="1"/>
  <c r="P2041" i="1" s="1"/>
  <c r="T2040" i="1"/>
  <c r="S2040" i="1"/>
  <c r="R2040" i="1"/>
  <c r="Q2040" i="1"/>
  <c r="N2040" i="1"/>
  <c r="M2040" i="1"/>
  <c r="O2040" i="1" s="1"/>
  <c r="P2040" i="1" s="1"/>
  <c r="T2039" i="1"/>
  <c r="S2039" i="1"/>
  <c r="R2039" i="1"/>
  <c r="Q2039" i="1"/>
  <c r="N2039" i="1"/>
  <c r="M2039" i="1"/>
  <c r="O2039" i="1" s="1"/>
  <c r="P2039" i="1" s="1"/>
  <c r="T2038" i="1"/>
  <c r="S2038" i="1"/>
  <c r="R2038" i="1"/>
  <c r="Q2038" i="1"/>
  <c r="N2038" i="1"/>
  <c r="M2038" i="1"/>
  <c r="O2038" i="1" s="1"/>
  <c r="P2038" i="1" s="1"/>
  <c r="T2037" i="1"/>
  <c r="S2037" i="1"/>
  <c r="R2037" i="1"/>
  <c r="Q2037" i="1"/>
  <c r="N2037" i="1"/>
  <c r="M2037" i="1"/>
  <c r="O2037" i="1" s="1"/>
  <c r="P2037" i="1" s="1"/>
  <c r="T2036" i="1"/>
  <c r="S2036" i="1"/>
  <c r="R2036" i="1"/>
  <c r="Q2036" i="1"/>
  <c r="N2036" i="1"/>
  <c r="M2036" i="1"/>
  <c r="O2036" i="1" s="1"/>
  <c r="P2036" i="1" s="1"/>
  <c r="T2035" i="1"/>
  <c r="S2035" i="1"/>
  <c r="R2035" i="1"/>
  <c r="Q2035" i="1"/>
  <c r="N2035" i="1"/>
  <c r="M2035" i="1"/>
  <c r="O2035" i="1" s="1"/>
  <c r="P2035" i="1" s="1"/>
  <c r="T2034" i="1"/>
  <c r="S2034" i="1"/>
  <c r="R2034" i="1"/>
  <c r="Q2034" i="1"/>
  <c r="N2034" i="1"/>
  <c r="M2034" i="1"/>
  <c r="O2034" i="1" s="1"/>
  <c r="P2034" i="1" s="1"/>
  <c r="T2033" i="1"/>
  <c r="S2033" i="1"/>
  <c r="R2033" i="1"/>
  <c r="Q2033" i="1"/>
  <c r="N2033" i="1"/>
  <c r="M2033" i="1"/>
  <c r="O2033" i="1" s="1"/>
  <c r="P2033" i="1" s="1"/>
  <c r="T2032" i="1"/>
  <c r="S2032" i="1"/>
  <c r="R2032" i="1"/>
  <c r="Q2032" i="1"/>
  <c r="N2032" i="1"/>
  <c r="M2032" i="1"/>
  <c r="O2032" i="1" s="1"/>
  <c r="P2032" i="1" s="1"/>
  <c r="T2031" i="1"/>
  <c r="S2031" i="1"/>
  <c r="R2031" i="1"/>
  <c r="Q2031" i="1"/>
  <c r="N2031" i="1"/>
  <c r="M2031" i="1"/>
  <c r="O2031" i="1" s="1"/>
  <c r="P2031" i="1" s="1"/>
  <c r="T2030" i="1"/>
  <c r="S2030" i="1"/>
  <c r="R2030" i="1"/>
  <c r="Q2030" i="1"/>
  <c r="N2030" i="1"/>
  <c r="M2030" i="1"/>
  <c r="O2030" i="1" s="1"/>
  <c r="P2030" i="1" s="1"/>
  <c r="T2029" i="1"/>
  <c r="S2029" i="1"/>
  <c r="R2029" i="1"/>
  <c r="Q2029" i="1"/>
  <c r="N2029" i="1"/>
  <c r="M2029" i="1"/>
  <c r="O2029" i="1" s="1"/>
  <c r="P2029" i="1" s="1"/>
  <c r="T2028" i="1"/>
  <c r="S2028" i="1"/>
  <c r="R2028" i="1"/>
  <c r="Q2028" i="1"/>
  <c r="N2028" i="1"/>
  <c r="M2028" i="1"/>
  <c r="O2028" i="1" s="1"/>
  <c r="P2028" i="1" s="1"/>
  <c r="T2027" i="1"/>
  <c r="S2027" i="1"/>
  <c r="R2027" i="1"/>
  <c r="Q2027" i="1"/>
  <c r="N2027" i="1"/>
  <c r="M2027" i="1"/>
  <c r="O2027" i="1" s="1"/>
  <c r="P2027" i="1" s="1"/>
  <c r="T2026" i="1"/>
  <c r="S2026" i="1"/>
  <c r="R2026" i="1"/>
  <c r="Q2026" i="1"/>
  <c r="N2026" i="1"/>
  <c r="M2026" i="1"/>
  <c r="O2026" i="1" s="1"/>
  <c r="P2026" i="1" s="1"/>
  <c r="T2025" i="1"/>
  <c r="S2025" i="1"/>
  <c r="R2025" i="1"/>
  <c r="Q2025" i="1"/>
  <c r="N2025" i="1"/>
  <c r="M2025" i="1"/>
  <c r="O2025" i="1" s="1"/>
  <c r="P2025" i="1" s="1"/>
  <c r="T2024" i="1"/>
  <c r="S2024" i="1"/>
  <c r="R2024" i="1"/>
  <c r="Q2024" i="1"/>
  <c r="N2024" i="1"/>
  <c r="M2024" i="1"/>
  <c r="O2024" i="1" s="1"/>
  <c r="P2024" i="1" s="1"/>
  <c r="T2023" i="1"/>
  <c r="S2023" i="1"/>
  <c r="R2023" i="1"/>
  <c r="Q2023" i="1"/>
  <c r="N2023" i="1"/>
  <c r="M2023" i="1"/>
  <c r="O2023" i="1" s="1"/>
  <c r="P2023" i="1" s="1"/>
  <c r="T2022" i="1"/>
  <c r="S2022" i="1"/>
  <c r="R2022" i="1"/>
  <c r="Q2022" i="1"/>
  <c r="N2022" i="1"/>
  <c r="M2022" i="1"/>
  <c r="O2022" i="1" s="1"/>
  <c r="P2022" i="1" s="1"/>
  <c r="T2021" i="1"/>
  <c r="S2021" i="1"/>
  <c r="R2021" i="1"/>
  <c r="Q2021" i="1"/>
  <c r="N2021" i="1"/>
  <c r="M2021" i="1"/>
  <c r="O2021" i="1" s="1"/>
  <c r="P2021" i="1" s="1"/>
  <c r="T2020" i="1"/>
  <c r="S2020" i="1"/>
  <c r="R2020" i="1"/>
  <c r="Q2020" i="1"/>
  <c r="N2020" i="1"/>
  <c r="M2020" i="1"/>
  <c r="O2020" i="1" s="1"/>
  <c r="P2020" i="1" s="1"/>
  <c r="T2019" i="1"/>
  <c r="S2019" i="1"/>
  <c r="R2019" i="1"/>
  <c r="Q2019" i="1"/>
  <c r="N2019" i="1"/>
  <c r="M2019" i="1"/>
  <c r="O2019" i="1" s="1"/>
  <c r="P2019" i="1" s="1"/>
  <c r="T2018" i="1"/>
  <c r="S2018" i="1"/>
  <c r="R2018" i="1"/>
  <c r="Q2018" i="1"/>
  <c r="N2018" i="1"/>
  <c r="M2018" i="1"/>
  <c r="O2018" i="1" s="1"/>
  <c r="P2018" i="1" s="1"/>
  <c r="T2017" i="1"/>
  <c r="S2017" i="1"/>
  <c r="R2017" i="1"/>
  <c r="Q2017" i="1"/>
  <c r="N2017" i="1"/>
  <c r="M2017" i="1"/>
  <c r="O2017" i="1" s="1"/>
  <c r="P2017" i="1" s="1"/>
  <c r="T2016" i="1"/>
  <c r="S2016" i="1"/>
  <c r="R2016" i="1"/>
  <c r="Q2016" i="1"/>
  <c r="N2016" i="1"/>
  <c r="M2016" i="1"/>
  <c r="O2016" i="1" s="1"/>
  <c r="P2016" i="1" s="1"/>
  <c r="T2015" i="1"/>
  <c r="S2015" i="1"/>
  <c r="R2015" i="1"/>
  <c r="Q2015" i="1"/>
  <c r="N2015" i="1"/>
  <c r="M2015" i="1"/>
  <c r="O2015" i="1" s="1"/>
  <c r="P2015" i="1" s="1"/>
  <c r="T2014" i="1"/>
  <c r="S2014" i="1"/>
  <c r="R2014" i="1"/>
  <c r="Q2014" i="1"/>
  <c r="N2014" i="1"/>
  <c r="M2014" i="1"/>
  <c r="O2014" i="1" s="1"/>
  <c r="P2014" i="1" s="1"/>
  <c r="T2013" i="1"/>
  <c r="S2013" i="1"/>
  <c r="R2013" i="1"/>
  <c r="Q2013" i="1"/>
  <c r="N2013" i="1"/>
  <c r="M2013" i="1"/>
  <c r="O2013" i="1" s="1"/>
  <c r="P2013" i="1" s="1"/>
  <c r="T2012" i="1"/>
  <c r="S2012" i="1"/>
  <c r="R2012" i="1"/>
  <c r="Q2012" i="1"/>
  <c r="N2012" i="1"/>
  <c r="M2012" i="1"/>
  <c r="O2012" i="1" s="1"/>
  <c r="P2012" i="1" s="1"/>
  <c r="T2011" i="1"/>
  <c r="S2011" i="1"/>
  <c r="R2011" i="1"/>
  <c r="Q2011" i="1"/>
  <c r="N2011" i="1"/>
  <c r="M2011" i="1"/>
  <c r="O2011" i="1" s="1"/>
  <c r="P2011" i="1" s="1"/>
  <c r="T2010" i="1"/>
  <c r="S2010" i="1"/>
  <c r="R2010" i="1"/>
  <c r="Q2010" i="1"/>
  <c r="N2010" i="1"/>
  <c r="M2010" i="1"/>
  <c r="O2010" i="1" s="1"/>
  <c r="P2010" i="1" s="1"/>
  <c r="T2009" i="1"/>
  <c r="S2009" i="1"/>
  <c r="R2009" i="1"/>
  <c r="Q2009" i="1"/>
  <c r="N2009" i="1"/>
  <c r="M2009" i="1"/>
  <c r="O2009" i="1" s="1"/>
  <c r="P2009" i="1" s="1"/>
  <c r="T2008" i="1"/>
  <c r="S2008" i="1"/>
  <c r="R2008" i="1"/>
  <c r="Q2008" i="1"/>
  <c r="N2008" i="1"/>
  <c r="M2008" i="1"/>
  <c r="O2008" i="1" s="1"/>
  <c r="P2008" i="1" s="1"/>
  <c r="T2007" i="1"/>
  <c r="S2007" i="1"/>
  <c r="R2007" i="1"/>
  <c r="Q2007" i="1"/>
  <c r="N2007" i="1"/>
  <c r="M2007" i="1"/>
  <c r="O2007" i="1" s="1"/>
  <c r="P2007" i="1" s="1"/>
  <c r="T2006" i="1"/>
  <c r="S2006" i="1"/>
  <c r="R2006" i="1"/>
  <c r="Q2006" i="1"/>
  <c r="N2006" i="1"/>
  <c r="M2006" i="1"/>
  <c r="O2006" i="1" s="1"/>
  <c r="P2006" i="1" s="1"/>
  <c r="T2005" i="1"/>
  <c r="S2005" i="1"/>
  <c r="R2005" i="1"/>
  <c r="Q2005" i="1"/>
  <c r="N2005" i="1"/>
  <c r="M2005" i="1"/>
  <c r="O2005" i="1" s="1"/>
  <c r="P2005" i="1" s="1"/>
  <c r="T2004" i="1"/>
  <c r="S2004" i="1"/>
  <c r="R2004" i="1"/>
  <c r="Q2004" i="1"/>
  <c r="N2004" i="1"/>
  <c r="M2004" i="1"/>
  <c r="O2004" i="1" s="1"/>
  <c r="P2004" i="1" s="1"/>
  <c r="T2003" i="1"/>
  <c r="S2003" i="1"/>
  <c r="R2003" i="1"/>
  <c r="Q2003" i="1"/>
  <c r="N2003" i="1"/>
  <c r="M2003" i="1"/>
  <c r="O2003" i="1" s="1"/>
  <c r="P2003" i="1" s="1"/>
  <c r="T2002" i="1"/>
  <c r="S2002" i="1"/>
  <c r="R2002" i="1"/>
  <c r="Q2002" i="1"/>
  <c r="N2002" i="1"/>
  <c r="M2002" i="1"/>
  <c r="O2002" i="1" s="1"/>
  <c r="P2002" i="1" s="1"/>
  <c r="T2001" i="1"/>
  <c r="S2001" i="1"/>
  <c r="R2001" i="1"/>
  <c r="Q2001" i="1"/>
  <c r="N2001" i="1"/>
  <c r="M2001" i="1"/>
  <c r="O2001" i="1" s="1"/>
  <c r="P2001" i="1" s="1"/>
  <c r="T2000" i="1"/>
  <c r="S2000" i="1"/>
  <c r="R2000" i="1"/>
  <c r="Q2000" i="1"/>
  <c r="N2000" i="1"/>
  <c r="M2000" i="1"/>
  <c r="O2000" i="1" s="1"/>
  <c r="P2000" i="1" s="1"/>
  <c r="T1999" i="1"/>
  <c r="S1999" i="1"/>
  <c r="R1999" i="1"/>
  <c r="Q1999" i="1"/>
  <c r="N1999" i="1"/>
  <c r="M1999" i="1"/>
  <c r="O1999" i="1" s="1"/>
  <c r="P1999" i="1" s="1"/>
  <c r="T1998" i="1"/>
  <c r="S1998" i="1"/>
  <c r="R1998" i="1"/>
  <c r="Q1998" i="1"/>
  <c r="N1998" i="1"/>
  <c r="M1998" i="1"/>
  <c r="O1998" i="1" s="1"/>
  <c r="P1998" i="1" s="1"/>
  <c r="T1997" i="1"/>
  <c r="S1997" i="1"/>
  <c r="R1997" i="1"/>
  <c r="Q1997" i="1"/>
  <c r="N1997" i="1"/>
  <c r="M1997" i="1"/>
  <c r="O1997" i="1" s="1"/>
  <c r="P1997" i="1" s="1"/>
  <c r="T1996" i="1"/>
  <c r="S1996" i="1"/>
  <c r="R1996" i="1"/>
  <c r="Q1996" i="1"/>
  <c r="N1996" i="1"/>
  <c r="M1996" i="1"/>
  <c r="O1996" i="1" s="1"/>
  <c r="P1996" i="1" s="1"/>
  <c r="T1995" i="1"/>
  <c r="S1995" i="1"/>
  <c r="R1995" i="1"/>
  <c r="Q1995" i="1"/>
  <c r="N1995" i="1"/>
  <c r="M1995" i="1"/>
  <c r="O1995" i="1" s="1"/>
  <c r="P1995" i="1" s="1"/>
  <c r="T1994" i="1"/>
  <c r="S1994" i="1"/>
  <c r="R1994" i="1"/>
  <c r="Q1994" i="1"/>
  <c r="N1994" i="1"/>
  <c r="M1994" i="1"/>
  <c r="O1994" i="1" s="1"/>
  <c r="P1994" i="1" s="1"/>
  <c r="T1993" i="1"/>
  <c r="S1993" i="1"/>
  <c r="R1993" i="1"/>
  <c r="Q1993" i="1"/>
  <c r="N1993" i="1"/>
  <c r="M1993" i="1"/>
  <c r="O1993" i="1" s="1"/>
  <c r="P1993" i="1" s="1"/>
  <c r="T1992" i="1"/>
  <c r="S1992" i="1"/>
  <c r="R1992" i="1"/>
  <c r="Q1992" i="1"/>
  <c r="N1992" i="1"/>
  <c r="M1992" i="1"/>
  <c r="O1992" i="1" s="1"/>
  <c r="P1992" i="1" s="1"/>
  <c r="T1991" i="1"/>
  <c r="S1991" i="1"/>
  <c r="R1991" i="1"/>
  <c r="Q1991" i="1"/>
  <c r="N1991" i="1"/>
  <c r="M1991" i="1"/>
  <c r="O1991" i="1" s="1"/>
  <c r="P1991" i="1" s="1"/>
  <c r="T1990" i="1"/>
  <c r="S1990" i="1"/>
  <c r="R1990" i="1"/>
  <c r="Q1990" i="1"/>
  <c r="N1990" i="1"/>
  <c r="M1990" i="1"/>
  <c r="O1990" i="1" s="1"/>
  <c r="P1990" i="1" s="1"/>
  <c r="T1989" i="1"/>
  <c r="S1989" i="1"/>
  <c r="R1989" i="1"/>
  <c r="Q1989" i="1"/>
  <c r="N1989" i="1"/>
  <c r="M1989" i="1"/>
  <c r="O1989" i="1" s="1"/>
  <c r="P1989" i="1" s="1"/>
  <c r="T1988" i="1"/>
  <c r="S1988" i="1"/>
  <c r="R1988" i="1"/>
  <c r="Q1988" i="1"/>
  <c r="N1988" i="1"/>
  <c r="M1988" i="1"/>
  <c r="O1988" i="1" s="1"/>
  <c r="P1988" i="1" s="1"/>
  <c r="T1987" i="1"/>
  <c r="S1987" i="1"/>
  <c r="R1987" i="1"/>
  <c r="Q1987" i="1"/>
  <c r="N1987" i="1"/>
  <c r="M1987" i="1"/>
  <c r="O1987" i="1" s="1"/>
  <c r="P1987" i="1" s="1"/>
  <c r="T1986" i="1"/>
  <c r="S1986" i="1"/>
  <c r="R1986" i="1"/>
  <c r="Q1986" i="1"/>
  <c r="N1986" i="1"/>
  <c r="M1986" i="1"/>
  <c r="O1986" i="1" s="1"/>
  <c r="P1986" i="1" s="1"/>
  <c r="T1985" i="1"/>
  <c r="S1985" i="1"/>
  <c r="R1985" i="1"/>
  <c r="Q1985" i="1"/>
  <c r="N1985" i="1"/>
  <c r="M1985" i="1"/>
  <c r="O1985" i="1" s="1"/>
  <c r="P1985" i="1" s="1"/>
  <c r="T1984" i="1"/>
  <c r="S1984" i="1"/>
  <c r="R1984" i="1"/>
  <c r="Q1984" i="1"/>
  <c r="N1984" i="1"/>
  <c r="M1984" i="1"/>
  <c r="O1984" i="1" s="1"/>
  <c r="P1984" i="1" s="1"/>
  <c r="T1983" i="1"/>
  <c r="S1983" i="1"/>
  <c r="R1983" i="1"/>
  <c r="Q1983" i="1"/>
  <c r="N1983" i="1"/>
  <c r="M1983" i="1"/>
  <c r="O1983" i="1" s="1"/>
  <c r="P1983" i="1" s="1"/>
  <c r="T1982" i="1"/>
  <c r="S1982" i="1"/>
  <c r="R1982" i="1"/>
  <c r="Q1982" i="1"/>
  <c r="N1982" i="1"/>
  <c r="M1982" i="1"/>
  <c r="O1982" i="1" s="1"/>
  <c r="P1982" i="1" s="1"/>
  <c r="T1981" i="1"/>
  <c r="S1981" i="1"/>
  <c r="R1981" i="1"/>
  <c r="Q1981" i="1"/>
  <c r="N1981" i="1"/>
  <c r="M1981" i="1"/>
  <c r="O1981" i="1" s="1"/>
  <c r="P1981" i="1" s="1"/>
  <c r="T1980" i="1"/>
  <c r="S1980" i="1"/>
  <c r="R1980" i="1"/>
  <c r="Q1980" i="1"/>
  <c r="N1980" i="1"/>
  <c r="M1980" i="1"/>
  <c r="O1980" i="1" s="1"/>
  <c r="P1980" i="1" s="1"/>
  <c r="T1979" i="1"/>
  <c r="S1979" i="1"/>
  <c r="R1979" i="1"/>
  <c r="Q1979" i="1"/>
  <c r="N1979" i="1"/>
  <c r="M1979" i="1"/>
  <c r="O1979" i="1" s="1"/>
  <c r="P1979" i="1" s="1"/>
  <c r="T1978" i="1"/>
  <c r="S1978" i="1"/>
  <c r="R1978" i="1"/>
  <c r="Q1978" i="1"/>
  <c r="N1978" i="1"/>
  <c r="M1978" i="1"/>
  <c r="O1978" i="1" s="1"/>
  <c r="P1978" i="1" s="1"/>
  <c r="T1977" i="1"/>
  <c r="S1977" i="1"/>
  <c r="R1977" i="1"/>
  <c r="Q1977" i="1"/>
  <c r="N1977" i="1"/>
  <c r="M1977" i="1"/>
  <c r="O1977" i="1" s="1"/>
  <c r="P1977" i="1" s="1"/>
  <c r="T1976" i="1"/>
  <c r="S1976" i="1"/>
  <c r="R1976" i="1"/>
  <c r="Q1976" i="1"/>
  <c r="N1976" i="1"/>
  <c r="M1976" i="1"/>
  <c r="O1976" i="1" s="1"/>
  <c r="P1976" i="1" s="1"/>
  <c r="T1975" i="1"/>
  <c r="S1975" i="1"/>
  <c r="R1975" i="1"/>
  <c r="Q1975" i="1"/>
  <c r="N1975" i="1"/>
  <c r="M1975" i="1"/>
  <c r="O1975" i="1" s="1"/>
  <c r="P1975" i="1" s="1"/>
  <c r="T1974" i="1"/>
  <c r="S1974" i="1"/>
  <c r="R1974" i="1"/>
  <c r="Q1974" i="1"/>
  <c r="N1974" i="1"/>
  <c r="M1974" i="1"/>
  <c r="O1974" i="1" s="1"/>
  <c r="P1974" i="1" s="1"/>
  <c r="T1973" i="1"/>
  <c r="S1973" i="1"/>
  <c r="R1973" i="1"/>
  <c r="Q1973" i="1"/>
  <c r="N1973" i="1"/>
  <c r="M1973" i="1"/>
  <c r="O1973" i="1" s="1"/>
  <c r="P1973" i="1" s="1"/>
  <c r="T1972" i="1"/>
  <c r="S1972" i="1"/>
  <c r="R1972" i="1"/>
  <c r="Q1972" i="1"/>
  <c r="N1972" i="1"/>
  <c r="M1972" i="1"/>
  <c r="O1972" i="1" s="1"/>
  <c r="P1972" i="1" s="1"/>
  <c r="T1971" i="1"/>
  <c r="S1971" i="1"/>
  <c r="R1971" i="1"/>
  <c r="Q1971" i="1"/>
  <c r="N1971" i="1"/>
  <c r="M1971" i="1"/>
  <c r="O1971" i="1" s="1"/>
  <c r="P1971" i="1" s="1"/>
  <c r="T1970" i="1"/>
  <c r="S1970" i="1"/>
  <c r="R1970" i="1"/>
  <c r="Q1970" i="1"/>
  <c r="N1970" i="1"/>
  <c r="M1970" i="1"/>
  <c r="O1970" i="1" s="1"/>
  <c r="P1970" i="1" s="1"/>
  <c r="T1969" i="1"/>
  <c r="S1969" i="1"/>
  <c r="R1969" i="1"/>
  <c r="Q1969" i="1"/>
  <c r="N1969" i="1"/>
  <c r="M1969" i="1"/>
  <c r="O1969" i="1" s="1"/>
  <c r="P1969" i="1" s="1"/>
  <c r="T1968" i="1"/>
  <c r="S1968" i="1"/>
  <c r="R1968" i="1"/>
  <c r="Q1968" i="1"/>
  <c r="N1968" i="1"/>
  <c r="M1968" i="1"/>
  <c r="O1968" i="1" s="1"/>
  <c r="P1968" i="1" s="1"/>
  <c r="T1967" i="1"/>
  <c r="S1967" i="1"/>
  <c r="R1967" i="1"/>
  <c r="Q1967" i="1"/>
  <c r="N1967" i="1"/>
  <c r="M1967" i="1"/>
  <c r="O1967" i="1" s="1"/>
  <c r="P1967" i="1" s="1"/>
  <c r="T1966" i="1"/>
  <c r="S1966" i="1"/>
  <c r="R1966" i="1"/>
  <c r="Q1966" i="1"/>
  <c r="N1966" i="1"/>
  <c r="M1966" i="1"/>
  <c r="O1966" i="1" s="1"/>
  <c r="P1966" i="1" s="1"/>
  <c r="T1965" i="1"/>
  <c r="S1965" i="1"/>
  <c r="R1965" i="1"/>
  <c r="Q1965" i="1"/>
  <c r="N1965" i="1"/>
  <c r="M1965" i="1"/>
  <c r="O1965" i="1" s="1"/>
  <c r="P1965" i="1" s="1"/>
  <c r="T1964" i="1"/>
  <c r="S1964" i="1"/>
  <c r="R1964" i="1"/>
  <c r="Q1964" i="1"/>
  <c r="N1964" i="1"/>
  <c r="M1964" i="1"/>
  <c r="O1964" i="1" s="1"/>
  <c r="P1964" i="1" s="1"/>
  <c r="T1963" i="1"/>
  <c r="S1963" i="1"/>
  <c r="R1963" i="1"/>
  <c r="Q1963" i="1"/>
  <c r="N1963" i="1"/>
  <c r="M1963" i="1"/>
  <c r="O1963" i="1" s="1"/>
  <c r="P1963" i="1" s="1"/>
  <c r="T1962" i="1"/>
  <c r="S1962" i="1"/>
  <c r="R1962" i="1"/>
  <c r="Q1962" i="1"/>
  <c r="N1962" i="1"/>
  <c r="M1962" i="1"/>
  <c r="O1962" i="1" s="1"/>
  <c r="P1962" i="1" s="1"/>
  <c r="T1961" i="1"/>
  <c r="S1961" i="1"/>
  <c r="R1961" i="1"/>
  <c r="Q1961" i="1"/>
  <c r="N1961" i="1"/>
  <c r="M1961" i="1"/>
  <c r="O1961" i="1" s="1"/>
  <c r="P1961" i="1" s="1"/>
  <c r="T1960" i="1"/>
  <c r="S1960" i="1"/>
  <c r="R1960" i="1"/>
  <c r="Q1960" i="1"/>
  <c r="N1960" i="1"/>
  <c r="M1960" i="1"/>
  <c r="O1960" i="1" s="1"/>
  <c r="P1960" i="1" s="1"/>
  <c r="T1959" i="1"/>
  <c r="S1959" i="1"/>
  <c r="R1959" i="1"/>
  <c r="Q1959" i="1"/>
  <c r="N1959" i="1"/>
  <c r="M1959" i="1"/>
  <c r="O1959" i="1" s="1"/>
  <c r="P1959" i="1" s="1"/>
  <c r="T1958" i="1"/>
  <c r="S1958" i="1"/>
  <c r="R1958" i="1"/>
  <c r="Q1958" i="1"/>
  <c r="N1958" i="1"/>
  <c r="M1958" i="1"/>
  <c r="O1958" i="1" s="1"/>
  <c r="P1958" i="1" s="1"/>
  <c r="T1957" i="1"/>
  <c r="S1957" i="1"/>
  <c r="R1957" i="1"/>
  <c r="Q1957" i="1"/>
  <c r="N1957" i="1"/>
  <c r="M1957" i="1"/>
  <c r="O1957" i="1" s="1"/>
  <c r="P1957" i="1" s="1"/>
  <c r="T1956" i="1"/>
  <c r="S1956" i="1"/>
  <c r="R1956" i="1"/>
  <c r="Q1956" i="1"/>
  <c r="N1956" i="1"/>
  <c r="M1956" i="1"/>
  <c r="O1956" i="1" s="1"/>
  <c r="P1956" i="1" s="1"/>
  <c r="T1955" i="1"/>
  <c r="S1955" i="1"/>
  <c r="R1955" i="1"/>
  <c r="Q1955" i="1"/>
  <c r="N1955" i="1"/>
  <c r="M1955" i="1"/>
  <c r="O1955" i="1" s="1"/>
  <c r="P1955" i="1" s="1"/>
  <c r="T1954" i="1"/>
  <c r="S1954" i="1"/>
  <c r="R1954" i="1"/>
  <c r="Q1954" i="1"/>
  <c r="N1954" i="1"/>
  <c r="M1954" i="1"/>
  <c r="O1954" i="1" s="1"/>
  <c r="P1954" i="1" s="1"/>
  <c r="T1953" i="1"/>
  <c r="S1953" i="1"/>
  <c r="R1953" i="1"/>
  <c r="Q1953" i="1"/>
  <c r="N1953" i="1"/>
  <c r="M1953" i="1"/>
  <c r="O1953" i="1" s="1"/>
  <c r="P1953" i="1" s="1"/>
  <c r="T1952" i="1"/>
  <c r="S1952" i="1"/>
  <c r="R1952" i="1"/>
  <c r="Q1952" i="1"/>
  <c r="N1952" i="1"/>
  <c r="M1952" i="1"/>
  <c r="O1952" i="1" s="1"/>
  <c r="P1952" i="1" s="1"/>
  <c r="T1951" i="1"/>
  <c r="S1951" i="1"/>
  <c r="R1951" i="1"/>
  <c r="Q1951" i="1"/>
  <c r="N1951" i="1"/>
  <c r="M1951" i="1"/>
  <c r="O1951" i="1" s="1"/>
  <c r="P1951" i="1" s="1"/>
  <c r="T1950" i="1"/>
  <c r="S1950" i="1"/>
  <c r="R1950" i="1"/>
  <c r="Q1950" i="1"/>
  <c r="N1950" i="1"/>
  <c r="M1950" i="1"/>
  <c r="O1950" i="1" s="1"/>
  <c r="P1950" i="1" s="1"/>
  <c r="T1949" i="1"/>
  <c r="S1949" i="1"/>
  <c r="R1949" i="1"/>
  <c r="Q1949" i="1"/>
  <c r="N1949" i="1"/>
  <c r="M1949" i="1"/>
  <c r="O1949" i="1" s="1"/>
  <c r="P1949" i="1" s="1"/>
  <c r="T1948" i="1"/>
  <c r="S1948" i="1"/>
  <c r="R1948" i="1"/>
  <c r="Q1948" i="1"/>
  <c r="N1948" i="1"/>
  <c r="M1948" i="1"/>
  <c r="O1948" i="1" s="1"/>
  <c r="P1948" i="1" s="1"/>
  <c r="T1947" i="1"/>
  <c r="S1947" i="1"/>
  <c r="R1947" i="1"/>
  <c r="Q1947" i="1"/>
  <c r="N1947" i="1"/>
  <c r="M1947" i="1"/>
  <c r="O1947" i="1" s="1"/>
  <c r="P1947" i="1" s="1"/>
  <c r="T1946" i="1"/>
  <c r="S1946" i="1"/>
  <c r="R1946" i="1"/>
  <c r="Q1946" i="1"/>
  <c r="N1946" i="1"/>
  <c r="M1946" i="1"/>
  <c r="O1946" i="1" s="1"/>
  <c r="P1946" i="1" s="1"/>
  <c r="T1945" i="1"/>
  <c r="S1945" i="1"/>
  <c r="R1945" i="1"/>
  <c r="Q1945" i="1"/>
  <c r="N1945" i="1"/>
  <c r="M1945" i="1"/>
  <c r="O1945" i="1" s="1"/>
  <c r="P1945" i="1" s="1"/>
  <c r="T1944" i="1"/>
  <c r="S1944" i="1"/>
  <c r="R1944" i="1"/>
  <c r="Q1944" i="1"/>
  <c r="N1944" i="1"/>
  <c r="M1944" i="1"/>
  <c r="O1944" i="1" s="1"/>
  <c r="P1944" i="1" s="1"/>
  <c r="T1943" i="1"/>
  <c r="S1943" i="1"/>
  <c r="R1943" i="1"/>
  <c r="Q1943" i="1"/>
  <c r="N1943" i="1"/>
  <c r="M1943" i="1"/>
  <c r="O1943" i="1" s="1"/>
  <c r="P1943" i="1" s="1"/>
  <c r="T1942" i="1"/>
  <c r="S1942" i="1"/>
  <c r="R1942" i="1"/>
  <c r="Q1942" i="1"/>
  <c r="N1942" i="1"/>
  <c r="M1942" i="1"/>
  <c r="O1942" i="1" s="1"/>
  <c r="P1942" i="1" s="1"/>
  <c r="T1941" i="1"/>
  <c r="S1941" i="1"/>
  <c r="R1941" i="1"/>
  <c r="Q1941" i="1"/>
  <c r="N1941" i="1"/>
  <c r="M1941" i="1"/>
  <c r="O1941" i="1" s="1"/>
  <c r="P1941" i="1" s="1"/>
  <c r="T1940" i="1"/>
  <c r="S1940" i="1"/>
  <c r="R1940" i="1"/>
  <c r="Q1940" i="1"/>
  <c r="N1940" i="1"/>
  <c r="M1940" i="1"/>
  <c r="O1940" i="1" s="1"/>
  <c r="P1940" i="1" s="1"/>
  <c r="T1939" i="1"/>
  <c r="S1939" i="1"/>
  <c r="R1939" i="1"/>
  <c r="Q1939" i="1"/>
  <c r="N1939" i="1"/>
  <c r="M1939" i="1"/>
  <c r="O1939" i="1" s="1"/>
  <c r="P1939" i="1" s="1"/>
  <c r="T1938" i="1"/>
  <c r="S1938" i="1"/>
  <c r="R1938" i="1"/>
  <c r="Q1938" i="1"/>
  <c r="N1938" i="1"/>
  <c r="M1938" i="1"/>
  <c r="O1938" i="1" s="1"/>
  <c r="P1938" i="1" s="1"/>
  <c r="T1937" i="1"/>
  <c r="S1937" i="1"/>
  <c r="R1937" i="1"/>
  <c r="Q1937" i="1"/>
  <c r="N1937" i="1"/>
  <c r="M1937" i="1"/>
  <c r="O1937" i="1" s="1"/>
  <c r="P1937" i="1" s="1"/>
  <c r="T1936" i="1"/>
  <c r="S1936" i="1"/>
  <c r="R1936" i="1"/>
  <c r="Q1936" i="1"/>
  <c r="N1936" i="1"/>
  <c r="M1936" i="1"/>
  <c r="O1936" i="1" s="1"/>
  <c r="P1936" i="1" s="1"/>
  <c r="T1935" i="1"/>
  <c r="S1935" i="1"/>
  <c r="R1935" i="1"/>
  <c r="Q1935" i="1"/>
  <c r="N1935" i="1"/>
  <c r="M1935" i="1"/>
  <c r="O1935" i="1" s="1"/>
  <c r="P1935" i="1" s="1"/>
  <c r="T1934" i="1"/>
  <c r="S1934" i="1"/>
  <c r="R1934" i="1"/>
  <c r="Q1934" i="1"/>
  <c r="N1934" i="1"/>
  <c r="M1934" i="1"/>
  <c r="O1934" i="1" s="1"/>
  <c r="P1934" i="1" s="1"/>
  <c r="T1933" i="1"/>
  <c r="S1933" i="1"/>
  <c r="R1933" i="1"/>
  <c r="Q1933" i="1"/>
  <c r="N1933" i="1"/>
  <c r="M1933" i="1"/>
  <c r="O1933" i="1" s="1"/>
  <c r="P1933" i="1" s="1"/>
  <c r="T1932" i="1"/>
  <c r="S1932" i="1"/>
  <c r="R1932" i="1"/>
  <c r="Q1932" i="1"/>
  <c r="N1932" i="1"/>
  <c r="M1932" i="1"/>
  <c r="O1932" i="1" s="1"/>
  <c r="P1932" i="1" s="1"/>
  <c r="T1931" i="1"/>
  <c r="S1931" i="1"/>
  <c r="R1931" i="1"/>
  <c r="Q1931" i="1"/>
  <c r="N1931" i="1"/>
  <c r="M1931" i="1"/>
  <c r="O1931" i="1" s="1"/>
  <c r="P1931" i="1" s="1"/>
  <c r="T1930" i="1"/>
  <c r="S1930" i="1"/>
  <c r="R1930" i="1"/>
  <c r="Q1930" i="1"/>
  <c r="N1930" i="1"/>
  <c r="M1930" i="1"/>
  <c r="O1930" i="1" s="1"/>
  <c r="P1930" i="1" s="1"/>
  <c r="T1929" i="1"/>
  <c r="S1929" i="1"/>
  <c r="R1929" i="1"/>
  <c r="Q1929" i="1"/>
  <c r="N1929" i="1"/>
  <c r="M1929" i="1"/>
  <c r="O1929" i="1" s="1"/>
  <c r="P1929" i="1" s="1"/>
  <c r="T1928" i="1"/>
  <c r="S1928" i="1"/>
  <c r="R1928" i="1"/>
  <c r="Q1928" i="1"/>
  <c r="N1928" i="1"/>
  <c r="M1928" i="1"/>
  <c r="O1928" i="1" s="1"/>
  <c r="P1928" i="1" s="1"/>
  <c r="T1927" i="1"/>
  <c r="S1927" i="1"/>
  <c r="R1927" i="1"/>
  <c r="Q1927" i="1"/>
  <c r="N1927" i="1"/>
  <c r="M1927" i="1"/>
  <c r="O1927" i="1" s="1"/>
  <c r="P1927" i="1" s="1"/>
  <c r="T1926" i="1"/>
  <c r="S1926" i="1"/>
  <c r="R1926" i="1"/>
  <c r="Q1926" i="1"/>
  <c r="N1926" i="1"/>
  <c r="M1926" i="1"/>
  <c r="O1926" i="1" s="1"/>
  <c r="P1926" i="1" s="1"/>
  <c r="T1925" i="1"/>
  <c r="S1925" i="1"/>
  <c r="R1925" i="1"/>
  <c r="Q1925" i="1"/>
  <c r="N1925" i="1"/>
  <c r="M1925" i="1"/>
  <c r="O1925" i="1" s="1"/>
  <c r="P1925" i="1" s="1"/>
  <c r="T1924" i="1"/>
  <c r="S1924" i="1"/>
  <c r="R1924" i="1"/>
  <c r="Q1924" i="1"/>
  <c r="N1924" i="1"/>
  <c r="M1924" i="1"/>
  <c r="O1924" i="1" s="1"/>
  <c r="P1924" i="1" s="1"/>
  <c r="T1923" i="1"/>
  <c r="S1923" i="1"/>
  <c r="R1923" i="1"/>
  <c r="Q1923" i="1"/>
  <c r="N1923" i="1"/>
  <c r="M1923" i="1"/>
  <c r="O1923" i="1" s="1"/>
  <c r="P1923" i="1" s="1"/>
  <c r="T1922" i="1"/>
  <c r="S1922" i="1"/>
  <c r="R1922" i="1"/>
  <c r="Q1922" i="1"/>
  <c r="N1922" i="1"/>
  <c r="M1922" i="1"/>
  <c r="O1922" i="1" s="1"/>
  <c r="P1922" i="1" s="1"/>
  <c r="T1921" i="1"/>
  <c r="S1921" i="1"/>
  <c r="R1921" i="1"/>
  <c r="Q1921" i="1"/>
  <c r="N1921" i="1"/>
  <c r="M1921" i="1"/>
  <c r="O1921" i="1" s="1"/>
  <c r="P1921" i="1" s="1"/>
  <c r="T1920" i="1"/>
  <c r="S1920" i="1"/>
  <c r="R1920" i="1"/>
  <c r="Q1920" i="1"/>
  <c r="N1920" i="1"/>
  <c r="M1920" i="1"/>
  <c r="O1920" i="1" s="1"/>
  <c r="P1920" i="1" s="1"/>
  <c r="T1919" i="1"/>
  <c r="S1919" i="1"/>
  <c r="R1919" i="1"/>
  <c r="Q1919" i="1"/>
  <c r="N1919" i="1"/>
  <c r="M1919" i="1"/>
  <c r="O1919" i="1" s="1"/>
  <c r="P1919" i="1" s="1"/>
  <c r="T1918" i="1"/>
  <c r="S1918" i="1"/>
  <c r="R1918" i="1"/>
  <c r="Q1918" i="1"/>
  <c r="N1918" i="1"/>
  <c r="M1918" i="1"/>
  <c r="O1918" i="1" s="1"/>
  <c r="P1918" i="1" s="1"/>
  <c r="T1917" i="1"/>
  <c r="S1917" i="1"/>
  <c r="R1917" i="1"/>
  <c r="Q1917" i="1"/>
  <c r="N1917" i="1"/>
  <c r="M1917" i="1"/>
  <c r="O1917" i="1" s="1"/>
  <c r="P1917" i="1" s="1"/>
  <c r="T1916" i="1"/>
  <c r="S1916" i="1"/>
  <c r="R1916" i="1"/>
  <c r="Q1916" i="1"/>
  <c r="N1916" i="1"/>
  <c r="M1916" i="1"/>
  <c r="O1916" i="1" s="1"/>
  <c r="P1916" i="1" s="1"/>
  <c r="T1915" i="1"/>
  <c r="S1915" i="1"/>
  <c r="R1915" i="1"/>
  <c r="Q1915" i="1"/>
  <c r="N1915" i="1"/>
  <c r="M1915" i="1"/>
  <c r="O1915" i="1" s="1"/>
  <c r="P1915" i="1" s="1"/>
  <c r="T1914" i="1"/>
  <c r="S1914" i="1"/>
  <c r="R1914" i="1"/>
  <c r="Q1914" i="1"/>
  <c r="N1914" i="1"/>
  <c r="M1914" i="1"/>
  <c r="O1914" i="1" s="1"/>
  <c r="P1914" i="1" s="1"/>
  <c r="T1913" i="1"/>
  <c r="S1913" i="1"/>
  <c r="R1913" i="1"/>
  <c r="Q1913" i="1"/>
  <c r="N1913" i="1"/>
  <c r="M1913" i="1"/>
  <c r="O1913" i="1" s="1"/>
  <c r="P1913" i="1" s="1"/>
  <c r="T1912" i="1"/>
  <c r="S1912" i="1"/>
  <c r="R1912" i="1"/>
  <c r="Q1912" i="1"/>
  <c r="N1912" i="1"/>
  <c r="M1912" i="1"/>
  <c r="O1912" i="1" s="1"/>
  <c r="P1912" i="1" s="1"/>
  <c r="T1911" i="1"/>
  <c r="S1911" i="1"/>
  <c r="R1911" i="1"/>
  <c r="Q1911" i="1"/>
  <c r="N1911" i="1"/>
  <c r="M1911" i="1"/>
  <c r="O1911" i="1" s="1"/>
  <c r="P1911" i="1" s="1"/>
  <c r="T1910" i="1"/>
  <c r="S1910" i="1"/>
  <c r="R1910" i="1"/>
  <c r="Q1910" i="1"/>
  <c r="N1910" i="1"/>
  <c r="M1910" i="1"/>
  <c r="O1910" i="1" s="1"/>
  <c r="P1910" i="1" s="1"/>
  <c r="T1909" i="1"/>
  <c r="S1909" i="1"/>
  <c r="R1909" i="1"/>
  <c r="Q1909" i="1"/>
  <c r="N1909" i="1"/>
  <c r="M1909" i="1"/>
  <c r="O1909" i="1" s="1"/>
  <c r="P1909" i="1" s="1"/>
  <c r="T1908" i="1"/>
  <c r="S1908" i="1"/>
  <c r="R1908" i="1"/>
  <c r="Q1908" i="1"/>
  <c r="N1908" i="1"/>
  <c r="M1908" i="1"/>
  <c r="O1908" i="1" s="1"/>
  <c r="P1908" i="1" s="1"/>
  <c r="T1907" i="1"/>
  <c r="S1907" i="1"/>
  <c r="R1907" i="1"/>
  <c r="Q1907" i="1"/>
  <c r="N1907" i="1"/>
  <c r="M1907" i="1"/>
  <c r="O1907" i="1" s="1"/>
  <c r="P1907" i="1" s="1"/>
  <c r="T1906" i="1"/>
  <c r="S1906" i="1"/>
  <c r="R1906" i="1"/>
  <c r="Q1906" i="1"/>
  <c r="N1906" i="1"/>
  <c r="M1906" i="1"/>
  <c r="O1906" i="1" s="1"/>
  <c r="P1906" i="1" s="1"/>
  <c r="T1905" i="1"/>
  <c r="S1905" i="1"/>
  <c r="R1905" i="1"/>
  <c r="Q1905" i="1"/>
  <c r="N1905" i="1"/>
  <c r="M1905" i="1"/>
  <c r="O1905" i="1" s="1"/>
  <c r="P1905" i="1" s="1"/>
  <c r="T1904" i="1"/>
  <c r="S1904" i="1"/>
  <c r="R1904" i="1"/>
  <c r="Q1904" i="1"/>
  <c r="N1904" i="1"/>
  <c r="M1904" i="1"/>
  <c r="O1904" i="1" s="1"/>
  <c r="P1904" i="1" s="1"/>
  <c r="T1903" i="1"/>
  <c r="S1903" i="1"/>
  <c r="R1903" i="1"/>
  <c r="Q1903" i="1"/>
  <c r="N1903" i="1"/>
  <c r="M1903" i="1"/>
  <c r="O1903" i="1" s="1"/>
  <c r="P1903" i="1" s="1"/>
  <c r="T1902" i="1"/>
  <c r="S1902" i="1"/>
  <c r="R1902" i="1"/>
  <c r="Q1902" i="1"/>
  <c r="N1902" i="1"/>
  <c r="M1902" i="1"/>
  <c r="O1902" i="1" s="1"/>
  <c r="P1902" i="1" s="1"/>
  <c r="T1901" i="1"/>
  <c r="S1901" i="1"/>
  <c r="R1901" i="1"/>
  <c r="Q1901" i="1"/>
  <c r="N1901" i="1"/>
  <c r="M1901" i="1"/>
  <c r="O1901" i="1" s="1"/>
  <c r="P1901" i="1" s="1"/>
  <c r="T1900" i="1"/>
  <c r="S1900" i="1"/>
  <c r="R1900" i="1"/>
  <c r="Q1900" i="1"/>
  <c r="N1900" i="1"/>
  <c r="M1900" i="1"/>
  <c r="O1900" i="1" s="1"/>
  <c r="P1900" i="1" s="1"/>
  <c r="T1899" i="1"/>
  <c r="S1899" i="1"/>
  <c r="R1899" i="1"/>
  <c r="Q1899" i="1"/>
  <c r="N1899" i="1"/>
  <c r="M1899" i="1"/>
  <c r="O1899" i="1" s="1"/>
  <c r="P1899" i="1" s="1"/>
  <c r="T1898" i="1"/>
  <c r="S1898" i="1"/>
  <c r="R1898" i="1"/>
  <c r="Q1898" i="1"/>
  <c r="N1898" i="1"/>
  <c r="M1898" i="1"/>
  <c r="O1898" i="1" s="1"/>
  <c r="P1898" i="1" s="1"/>
  <c r="T1897" i="1"/>
  <c r="S1897" i="1"/>
  <c r="R1897" i="1"/>
  <c r="Q1897" i="1"/>
  <c r="N1897" i="1"/>
  <c r="M1897" i="1"/>
  <c r="O1897" i="1" s="1"/>
  <c r="P1897" i="1" s="1"/>
  <c r="T1896" i="1"/>
  <c r="S1896" i="1"/>
  <c r="R1896" i="1"/>
  <c r="Q1896" i="1"/>
  <c r="N1896" i="1"/>
  <c r="M1896" i="1"/>
  <c r="O1896" i="1" s="1"/>
  <c r="P1896" i="1" s="1"/>
  <c r="T1895" i="1"/>
  <c r="S1895" i="1"/>
  <c r="R1895" i="1"/>
  <c r="Q1895" i="1"/>
  <c r="N1895" i="1"/>
  <c r="M1895" i="1"/>
  <c r="O1895" i="1" s="1"/>
  <c r="P1895" i="1" s="1"/>
  <c r="T1894" i="1"/>
  <c r="S1894" i="1"/>
  <c r="R1894" i="1"/>
  <c r="Q1894" i="1"/>
  <c r="N1894" i="1"/>
  <c r="M1894" i="1"/>
  <c r="O1894" i="1" s="1"/>
  <c r="P1894" i="1" s="1"/>
  <c r="T1893" i="1"/>
  <c r="S1893" i="1"/>
  <c r="R1893" i="1"/>
  <c r="Q1893" i="1"/>
  <c r="N1893" i="1"/>
  <c r="M1893" i="1"/>
  <c r="O1893" i="1" s="1"/>
  <c r="P1893" i="1" s="1"/>
  <c r="T1892" i="1"/>
  <c r="S1892" i="1"/>
  <c r="R1892" i="1"/>
  <c r="Q1892" i="1"/>
  <c r="N1892" i="1"/>
  <c r="M1892" i="1"/>
  <c r="O1892" i="1" s="1"/>
  <c r="P1892" i="1" s="1"/>
  <c r="T1891" i="1"/>
  <c r="S1891" i="1"/>
  <c r="R1891" i="1"/>
  <c r="Q1891" i="1"/>
  <c r="N1891" i="1"/>
  <c r="M1891" i="1"/>
  <c r="O1891" i="1" s="1"/>
  <c r="P1891" i="1" s="1"/>
  <c r="T1890" i="1"/>
  <c r="S1890" i="1"/>
  <c r="R1890" i="1"/>
  <c r="Q1890" i="1"/>
  <c r="N1890" i="1"/>
  <c r="M1890" i="1"/>
  <c r="O1890" i="1" s="1"/>
  <c r="P1890" i="1" s="1"/>
  <c r="T1889" i="1"/>
  <c r="S1889" i="1"/>
  <c r="R1889" i="1"/>
  <c r="Q1889" i="1"/>
  <c r="N1889" i="1"/>
  <c r="M1889" i="1"/>
  <c r="O1889" i="1" s="1"/>
  <c r="P1889" i="1" s="1"/>
  <c r="T1888" i="1"/>
  <c r="S1888" i="1"/>
  <c r="R1888" i="1"/>
  <c r="Q1888" i="1"/>
  <c r="N1888" i="1"/>
  <c r="M1888" i="1"/>
  <c r="O1888" i="1" s="1"/>
  <c r="P1888" i="1" s="1"/>
  <c r="T1887" i="1"/>
  <c r="S1887" i="1"/>
  <c r="R1887" i="1"/>
  <c r="Q1887" i="1"/>
  <c r="N1887" i="1"/>
  <c r="M1887" i="1"/>
  <c r="O1887" i="1" s="1"/>
  <c r="P1887" i="1" s="1"/>
  <c r="T1886" i="1"/>
  <c r="S1886" i="1"/>
  <c r="R1886" i="1"/>
  <c r="Q1886" i="1"/>
  <c r="N1886" i="1"/>
  <c r="M1886" i="1"/>
  <c r="O1886" i="1" s="1"/>
  <c r="P1886" i="1" s="1"/>
  <c r="T1885" i="1"/>
  <c r="S1885" i="1"/>
  <c r="R1885" i="1"/>
  <c r="Q1885" i="1"/>
  <c r="N1885" i="1"/>
  <c r="M1885" i="1"/>
  <c r="O1885" i="1" s="1"/>
  <c r="P1885" i="1" s="1"/>
  <c r="T1884" i="1"/>
  <c r="S1884" i="1"/>
  <c r="R1884" i="1"/>
  <c r="Q1884" i="1"/>
  <c r="N1884" i="1"/>
  <c r="M1884" i="1"/>
  <c r="O1884" i="1" s="1"/>
  <c r="P1884" i="1" s="1"/>
  <c r="T1883" i="1"/>
  <c r="S1883" i="1"/>
  <c r="R1883" i="1"/>
  <c r="Q1883" i="1"/>
  <c r="N1883" i="1"/>
  <c r="M1883" i="1"/>
  <c r="O1883" i="1" s="1"/>
  <c r="P1883" i="1" s="1"/>
  <c r="T1882" i="1"/>
  <c r="S1882" i="1"/>
  <c r="R1882" i="1"/>
  <c r="Q1882" i="1"/>
  <c r="N1882" i="1"/>
  <c r="M1882" i="1"/>
  <c r="O1882" i="1" s="1"/>
  <c r="P1882" i="1" s="1"/>
  <c r="T1881" i="1"/>
  <c r="S1881" i="1"/>
  <c r="R1881" i="1"/>
  <c r="Q1881" i="1"/>
  <c r="N1881" i="1"/>
  <c r="M1881" i="1"/>
  <c r="O1881" i="1" s="1"/>
  <c r="P1881" i="1" s="1"/>
  <c r="T1880" i="1"/>
  <c r="S1880" i="1"/>
  <c r="R1880" i="1"/>
  <c r="Q1880" i="1"/>
  <c r="N1880" i="1"/>
  <c r="M1880" i="1"/>
  <c r="O1880" i="1" s="1"/>
  <c r="P1880" i="1" s="1"/>
  <c r="T1879" i="1"/>
  <c r="S1879" i="1"/>
  <c r="R1879" i="1"/>
  <c r="Q1879" i="1"/>
  <c r="N1879" i="1"/>
  <c r="M1879" i="1"/>
  <c r="O1879" i="1" s="1"/>
  <c r="P1879" i="1" s="1"/>
  <c r="T1878" i="1"/>
  <c r="S1878" i="1"/>
  <c r="R1878" i="1"/>
  <c r="Q1878" i="1"/>
  <c r="N1878" i="1"/>
  <c r="M1878" i="1"/>
  <c r="O1878" i="1" s="1"/>
  <c r="P1878" i="1" s="1"/>
  <c r="T1877" i="1"/>
  <c r="S1877" i="1"/>
  <c r="R1877" i="1"/>
  <c r="Q1877" i="1"/>
  <c r="N1877" i="1"/>
  <c r="M1877" i="1"/>
  <c r="O1877" i="1" s="1"/>
  <c r="P1877" i="1" s="1"/>
  <c r="T1876" i="1"/>
  <c r="S1876" i="1"/>
  <c r="R1876" i="1"/>
  <c r="Q1876" i="1"/>
  <c r="N1876" i="1"/>
  <c r="M1876" i="1"/>
  <c r="O1876" i="1" s="1"/>
  <c r="P1876" i="1" s="1"/>
  <c r="T1875" i="1"/>
  <c r="S1875" i="1"/>
  <c r="R1875" i="1"/>
  <c r="Q1875" i="1"/>
  <c r="N1875" i="1"/>
  <c r="M1875" i="1"/>
  <c r="O1875" i="1" s="1"/>
  <c r="P1875" i="1" s="1"/>
  <c r="T1874" i="1"/>
  <c r="S1874" i="1"/>
  <c r="R1874" i="1"/>
  <c r="Q1874" i="1"/>
  <c r="N1874" i="1"/>
  <c r="M1874" i="1"/>
  <c r="O1874" i="1" s="1"/>
  <c r="P1874" i="1" s="1"/>
  <c r="T1873" i="1"/>
  <c r="S1873" i="1"/>
  <c r="R1873" i="1"/>
  <c r="Q1873" i="1"/>
  <c r="N1873" i="1"/>
  <c r="M1873" i="1"/>
  <c r="O1873" i="1" s="1"/>
  <c r="P1873" i="1" s="1"/>
  <c r="T1872" i="1"/>
  <c r="S1872" i="1"/>
  <c r="R1872" i="1"/>
  <c r="Q1872" i="1"/>
  <c r="N1872" i="1"/>
  <c r="M1872" i="1"/>
  <c r="O1872" i="1" s="1"/>
  <c r="P1872" i="1" s="1"/>
  <c r="T1871" i="1"/>
  <c r="S1871" i="1"/>
  <c r="R1871" i="1"/>
  <c r="Q1871" i="1"/>
  <c r="N1871" i="1"/>
  <c r="M1871" i="1"/>
  <c r="O1871" i="1" s="1"/>
  <c r="P1871" i="1" s="1"/>
  <c r="T1870" i="1"/>
  <c r="S1870" i="1"/>
  <c r="R1870" i="1"/>
  <c r="Q1870" i="1"/>
  <c r="N1870" i="1"/>
  <c r="M1870" i="1"/>
  <c r="O1870" i="1" s="1"/>
  <c r="P1870" i="1" s="1"/>
  <c r="T1869" i="1"/>
  <c r="S1869" i="1"/>
  <c r="R1869" i="1"/>
  <c r="Q1869" i="1"/>
  <c r="N1869" i="1"/>
  <c r="M1869" i="1"/>
  <c r="O1869" i="1" s="1"/>
  <c r="P1869" i="1" s="1"/>
  <c r="T1868" i="1"/>
  <c r="S1868" i="1"/>
  <c r="R1868" i="1"/>
  <c r="Q1868" i="1"/>
  <c r="N1868" i="1"/>
  <c r="M1868" i="1"/>
  <c r="O1868" i="1" s="1"/>
  <c r="P1868" i="1" s="1"/>
  <c r="T1867" i="1"/>
  <c r="S1867" i="1"/>
  <c r="R1867" i="1"/>
  <c r="Q1867" i="1"/>
  <c r="N1867" i="1"/>
  <c r="M1867" i="1"/>
  <c r="O1867" i="1" s="1"/>
  <c r="P1867" i="1" s="1"/>
  <c r="T1866" i="1"/>
  <c r="S1866" i="1"/>
  <c r="R1866" i="1"/>
  <c r="Q1866" i="1"/>
  <c r="N1866" i="1"/>
  <c r="M1866" i="1"/>
  <c r="O1866" i="1" s="1"/>
  <c r="P1866" i="1" s="1"/>
  <c r="T1865" i="1"/>
  <c r="S1865" i="1"/>
  <c r="R1865" i="1"/>
  <c r="Q1865" i="1"/>
  <c r="N1865" i="1"/>
  <c r="M1865" i="1"/>
  <c r="O1865" i="1" s="1"/>
  <c r="P1865" i="1" s="1"/>
  <c r="T1864" i="1"/>
  <c r="S1864" i="1"/>
  <c r="R1864" i="1"/>
  <c r="Q1864" i="1"/>
  <c r="N1864" i="1"/>
  <c r="M1864" i="1"/>
  <c r="O1864" i="1" s="1"/>
  <c r="P1864" i="1" s="1"/>
  <c r="T1863" i="1"/>
  <c r="S1863" i="1"/>
  <c r="R1863" i="1"/>
  <c r="Q1863" i="1"/>
  <c r="N1863" i="1"/>
  <c r="M1863" i="1"/>
  <c r="O1863" i="1" s="1"/>
  <c r="P1863" i="1" s="1"/>
  <c r="T1862" i="1"/>
  <c r="S1862" i="1"/>
  <c r="R1862" i="1"/>
  <c r="Q1862" i="1"/>
  <c r="N1862" i="1"/>
  <c r="M1862" i="1"/>
  <c r="O1862" i="1" s="1"/>
  <c r="P1862" i="1" s="1"/>
  <c r="T1861" i="1"/>
  <c r="S1861" i="1"/>
  <c r="R1861" i="1"/>
  <c r="Q1861" i="1"/>
  <c r="N1861" i="1"/>
  <c r="M1861" i="1"/>
  <c r="O1861" i="1" s="1"/>
  <c r="P1861" i="1" s="1"/>
  <c r="T1860" i="1"/>
  <c r="S1860" i="1"/>
  <c r="R1860" i="1"/>
  <c r="Q1860" i="1"/>
  <c r="N1860" i="1"/>
  <c r="M1860" i="1"/>
  <c r="O1860" i="1" s="1"/>
  <c r="P1860" i="1" s="1"/>
  <c r="T1859" i="1"/>
  <c r="S1859" i="1"/>
  <c r="R1859" i="1"/>
  <c r="Q1859" i="1"/>
  <c r="N1859" i="1"/>
  <c r="M1859" i="1"/>
  <c r="O1859" i="1" s="1"/>
  <c r="P1859" i="1" s="1"/>
  <c r="T1858" i="1"/>
  <c r="S1858" i="1"/>
  <c r="R1858" i="1"/>
  <c r="Q1858" i="1"/>
  <c r="N1858" i="1"/>
  <c r="M1858" i="1"/>
  <c r="O1858" i="1" s="1"/>
  <c r="P1858" i="1" s="1"/>
  <c r="T1857" i="1"/>
  <c r="S1857" i="1"/>
  <c r="R1857" i="1"/>
  <c r="Q1857" i="1"/>
  <c r="N1857" i="1"/>
  <c r="M1857" i="1"/>
  <c r="O1857" i="1" s="1"/>
  <c r="P1857" i="1" s="1"/>
  <c r="T1856" i="1"/>
  <c r="S1856" i="1"/>
  <c r="R1856" i="1"/>
  <c r="Q1856" i="1"/>
  <c r="N1856" i="1"/>
  <c r="M1856" i="1"/>
  <c r="O1856" i="1" s="1"/>
  <c r="P1856" i="1" s="1"/>
  <c r="T1855" i="1"/>
  <c r="S1855" i="1"/>
  <c r="R1855" i="1"/>
  <c r="Q1855" i="1"/>
  <c r="N1855" i="1"/>
  <c r="M1855" i="1"/>
  <c r="O1855" i="1" s="1"/>
  <c r="P1855" i="1" s="1"/>
  <c r="T1854" i="1"/>
  <c r="S1854" i="1"/>
  <c r="R1854" i="1"/>
  <c r="Q1854" i="1"/>
  <c r="N1854" i="1"/>
  <c r="M1854" i="1"/>
  <c r="O1854" i="1" s="1"/>
  <c r="P1854" i="1" s="1"/>
  <c r="T1853" i="1"/>
  <c r="S1853" i="1"/>
  <c r="R1853" i="1"/>
  <c r="Q1853" i="1"/>
  <c r="N1853" i="1"/>
  <c r="M1853" i="1"/>
  <c r="O1853" i="1" s="1"/>
  <c r="P1853" i="1" s="1"/>
  <c r="T1852" i="1"/>
  <c r="S1852" i="1"/>
  <c r="R1852" i="1"/>
  <c r="Q1852" i="1"/>
  <c r="N1852" i="1"/>
  <c r="M1852" i="1"/>
  <c r="O1852" i="1" s="1"/>
  <c r="P1852" i="1" s="1"/>
  <c r="T1851" i="1"/>
  <c r="S1851" i="1"/>
  <c r="R1851" i="1"/>
  <c r="Q1851" i="1"/>
  <c r="N1851" i="1"/>
  <c r="M1851" i="1"/>
  <c r="O1851" i="1" s="1"/>
  <c r="P1851" i="1" s="1"/>
  <c r="T1850" i="1"/>
  <c r="S1850" i="1"/>
  <c r="R1850" i="1"/>
  <c r="Q1850" i="1"/>
  <c r="N1850" i="1"/>
  <c r="M1850" i="1"/>
  <c r="O1850" i="1" s="1"/>
  <c r="P1850" i="1" s="1"/>
  <c r="T1849" i="1"/>
  <c r="S1849" i="1"/>
  <c r="R1849" i="1"/>
  <c r="Q1849" i="1"/>
  <c r="N1849" i="1"/>
  <c r="M1849" i="1"/>
  <c r="O1849" i="1" s="1"/>
  <c r="P1849" i="1" s="1"/>
  <c r="T1848" i="1"/>
  <c r="S1848" i="1"/>
  <c r="R1848" i="1"/>
  <c r="Q1848" i="1"/>
  <c r="N1848" i="1"/>
  <c r="M1848" i="1"/>
  <c r="O1848" i="1" s="1"/>
  <c r="P1848" i="1" s="1"/>
  <c r="T1847" i="1"/>
  <c r="S1847" i="1"/>
  <c r="R1847" i="1"/>
  <c r="Q1847" i="1"/>
  <c r="N1847" i="1"/>
  <c r="M1847" i="1"/>
  <c r="O1847" i="1" s="1"/>
  <c r="P1847" i="1" s="1"/>
  <c r="T1846" i="1"/>
  <c r="S1846" i="1"/>
  <c r="R1846" i="1"/>
  <c r="Q1846" i="1"/>
  <c r="N1846" i="1"/>
  <c r="M1846" i="1"/>
  <c r="O1846" i="1" s="1"/>
  <c r="P1846" i="1" s="1"/>
  <c r="T1845" i="1"/>
  <c r="S1845" i="1"/>
  <c r="R1845" i="1"/>
  <c r="Q1845" i="1"/>
  <c r="N1845" i="1"/>
  <c r="M1845" i="1"/>
  <c r="O1845" i="1" s="1"/>
  <c r="P1845" i="1" s="1"/>
  <c r="T1844" i="1"/>
  <c r="S1844" i="1"/>
  <c r="R1844" i="1"/>
  <c r="Q1844" i="1"/>
  <c r="N1844" i="1"/>
  <c r="M1844" i="1"/>
  <c r="O1844" i="1" s="1"/>
  <c r="P1844" i="1" s="1"/>
  <c r="T1843" i="1"/>
  <c r="S1843" i="1"/>
  <c r="R1843" i="1"/>
  <c r="Q1843" i="1"/>
  <c r="N1843" i="1"/>
  <c r="M1843" i="1"/>
  <c r="O1843" i="1" s="1"/>
  <c r="P1843" i="1" s="1"/>
  <c r="T1842" i="1"/>
  <c r="S1842" i="1"/>
  <c r="R1842" i="1"/>
  <c r="Q1842" i="1"/>
  <c r="N1842" i="1"/>
  <c r="M1842" i="1"/>
  <c r="O1842" i="1" s="1"/>
  <c r="P1842" i="1" s="1"/>
  <c r="T1841" i="1"/>
  <c r="S1841" i="1"/>
  <c r="R1841" i="1"/>
  <c r="Q1841" i="1"/>
  <c r="N1841" i="1"/>
  <c r="M1841" i="1"/>
  <c r="O1841" i="1" s="1"/>
  <c r="P1841" i="1" s="1"/>
  <c r="T1840" i="1"/>
  <c r="S1840" i="1"/>
  <c r="R1840" i="1"/>
  <c r="Q1840" i="1"/>
  <c r="N1840" i="1"/>
  <c r="M1840" i="1"/>
  <c r="O1840" i="1" s="1"/>
  <c r="P1840" i="1" s="1"/>
  <c r="T1839" i="1"/>
  <c r="S1839" i="1"/>
  <c r="R1839" i="1"/>
  <c r="Q1839" i="1"/>
  <c r="N1839" i="1"/>
  <c r="M1839" i="1"/>
  <c r="O1839" i="1" s="1"/>
  <c r="P1839" i="1" s="1"/>
  <c r="T1838" i="1"/>
  <c r="S1838" i="1"/>
  <c r="R1838" i="1"/>
  <c r="Q1838" i="1"/>
  <c r="N1838" i="1"/>
  <c r="M1838" i="1"/>
  <c r="O1838" i="1" s="1"/>
  <c r="P1838" i="1" s="1"/>
  <c r="T1837" i="1"/>
  <c r="S1837" i="1"/>
  <c r="R1837" i="1"/>
  <c r="Q1837" i="1"/>
  <c r="N1837" i="1"/>
  <c r="M1837" i="1"/>
  <c r="O1837" i="1" s="1"/>
  <c r="P1837" i="1" s="1"/>
  <c r="T1836" i="1"/>
  <c r="S1836" i="1"/>
  <c r="R1836" i="1"/>
  <c r="Q1836" i="1"/>
  <c r="N1836" i="1"/>
  <c r="M1836" i="1"/>
  <c r="O1836" i="1" s="1"/>
  <c r="P1836" i="1" s="1"/>
  <c r="T1835" i="1"/>
  <c r="S1835" i="1"/>
  <c r="R1835" i="1"/>
  <c r="Q1835" i="1"/>
  <c r="N1835" i="1"/>
  <c r="M1835" i="1"/>
  <c r="O1835" i="1" s="1"/>
  <c r="P1835" i="1" s="1"/>
  <c r="T1834" i="1"/>
  <c r="S1834" i="1"/>
  <c r="R1834" i="1"/>
  <c r="Q1834" i="1"/>
  <c r="N1834" i="1"/>
  <c r="M1834" i="1"/>
  <c r="O1834" i="1" s="1"/>
  <c r="P1834" i="1" s="1"/>
  <c r="T1833" i="1"/>
  <c r="S1833" i="1"/>
  <c r="R1833" i="1"/>
  <c r="Q1833" i="1"/>
  <c r="N1833" i="1"/>
  <c r="M1833" i="1"/>
  <c r="O1833" i="1" s="1"/>
  <c r="P1833" i="1" s="1"/>
  <c r="T1832" i="1"/>
  <c r="S1832" i="1"/>
  <c r="R1832" i="1"/>
  <c r="Q1832" i="1"/>
  <c r="N1832" i="1"/>
  <c r="M1832" i="1"/>
  <c r="O1832" i="1" s="1"/>
  <c r="P1832" i="1" s="1"/>
  <c r="T1831" i="1"/>
  <c r="S1831" i="1"/>
  <c r="R1831" i="1"/>
  <c r="Q1831" i="1"/>
  <c r="N1831" i="1"/>
  <c r="M1831" i="1"/>
  <c r="O1831" i="1" s="1"/>
  <c r="P1831" i="1" s="1"/>
  <c r="T1830" i="1"/>
  <c r="S1830" i="1"/>
  <c r="R1830" i="1"/>
  <c r="Q1830" i="1"/>
  <c r="N1830" i="1"/>
  <c r="M1830" i="1"/>
  <c r="O1830" i="1" s="1"/>
  <c r="P1830" i="1" s="1"/>
  <c r="T1829" i="1"/>
  <c r="S1829" i="1"/>
  <c r="R1829" i="1"/>
  <c r="Q1829" i="1"/>
  <c r="N1829" i="1"/>
  <c r="M1829" i="1"/>
  <c r="O1829" i="1" s="1"/>
  <c r="P1829" i="1" s="1"/>
  <c r="T1828" i="1"/>
  <c r="S1828" i="1"/>
  <c r="R1828" i="1"/>
  <c r="Q1828" i="1"/>
  <c r="N1828" i="1"/>
  <c r="M1828" i="1"/>
  <c r="O1828" i="1" s="1"/>
  <c r="P1828" i="1" s="1"/>
  <c r="T1827" i="1"/>
  <c r="S1827" i="1"/>
  <c r="R1827" i="1"/>
  <c r="Q1827" i="1"/>
  <c r="N1827" i="1"/>
  <c r="M1827" i="1"/>
  <c r="O1827" i="1" s="1"/>
  <c r="P1827" i="1" s="1"/>
  <c r="T1826" i="1"/>
  <c r="S1826" i="1"/>
  <c r="R1826" i="1"/>
  <c r="Q1826" i="1"/>
  <c r="N1826" i="1"/>
  <c r="M1826" i="1"/>
  <c r="O1826" i="1" s="1"/>
  <c r="P1826" i="1" s="1"/>
  <c r="T1825" i="1"/>
  <c r="S1825" i="1"/>
  <c r="R1825" i="1"/>
  <c r="Q1825" i="1"/>
  <c r="N1825" i="1"/>
  <c r="M1825" i="1"/>
  <c r="O1825" i="1" s="1"/>
  <c r="P1825" i="1" s="1"/>
  <c r="T1824" i="1"/>
  <c r="S1824" i="1"/>
  <c r="R1824" i="1"/>
  <c r="Q1824" i="1"/>
  <c r="N1824" i="1"/>
  <c r="M1824" i="1"/>
  <c r="O1824" i="1" s="1"/>
  <c r="P1824" i="1" s="1"/>
  <c r="T1823" i="1"/>
  <c r="S1823" i="1"/>
  <c r="R1823" i="1"/>
  <c r="Q1823" i="1"/>
  <c r="N1823" i="1"/>
  <c r="M1823" i="1"/>
  <c r="O1823" i="1" s="1"/>
  <c r="P1823" i="1" s="1"/>
  <c r="T1822" i="1"/>
  <c r="S1822" i="1"/>
  <c r="R1822" i="1"/>
  <c r="Q1822" i="1"/>
  <c r="N1822" i="1"/>
  <c r="M1822" i="1"/>
  <c r="O1822" i="1" s="1"/>
  <c r="P1822" i="1" s="1"/>
  <c r="T1821" i="1"/>
  <c r="S1821" i="1"/>
  <c r="R1821" i="1"/>
  <c r="Q1821" i="1"/>
  <c r="N1821" i="1"/>
  <c r="M1821" i="1"/>
  <c r="O1821" i="1" s="1"/>
  <c r="P1821" i="1" s="1"/>
  <c r="T1820" i="1"/>
  <c r="S1820" i="1"/>
  <c r="R1820" i="1"/>
  <c r="Q1820" i="1"/>
  <c r="N1820" i="1"/>
  <c r="M1820" i="1"/>
  <c r="O1820" i="1" s="1"/>
  <c r="P1820" i="1" s="1"/>
  <c r="T1819" i="1"/>
  <c r="S1819" i="1"/>
  <c r="R1819" i="1"/>
  <c r="Q1819" i="1"/>
  <c r="N1819" i="1"/>
  <c r="M1819" i="1"/>
  <c r="O1819" i="1" s="1"/>
  <c r="P1819" i="1" s="1"/>
  <c r="T1818" i="1"/>
  <c r="S1818" i="1"/>
  <c r="R1818" i="1"/>
  <c r="Q1818" i="1"/>
  <c r="N1818" i="1"/>
  <c r="M1818" i="1"/>
  <c r="O1818" i="1" s="1"/>
  <c r="P1818" i="1" s="1"/>
  <c r="T1817" i="1"/>
  <c r="S1817" i="1"/>
  <c r="R1817" i="1"/>
  <c r="Q1817" i="1"/>
  <c r="N1817" i="1"/>
  <c r="M1817" i="1"/>
  <c r="O1817" i="1" s="1"/>
  <c r="P1817" i="1" s="1"/>
  <c r="T1816" i="1"/>
  <c r="S1816" i="1"/>
  <c r="R1816" i="1"/>
  <c r="Q1816" i="1"/>
  <c r="N1816" i="1"/>
  <c r="M1816" i="1"/>
  <c r="O1816" i="1" s="1"/>
  <c r="P1816" i="1" s="1"/>
  <c r="T1815" i="1"/>
  <c r="S1815" i="1"/>
  <c r="R1815" i="1"/>
  <c r="Q1815" i="1"/>
  <c r="N1815" i="1"/>
  <c r="M1815" i="1"/>
  <c r="O1815" i="1" s="1"/>
  <c r="P1815" i="1" s="1"/>
  <c r="T1814" i="1"/>
  <c r="S1814" i="1"/>
  <c r="R1814" i="1"/>
  <c r="Q1814" i="1"/>
  <c r="N1814" i="1"/>
  <c r="M1814" i="1"/>
  <c r="O1814" i="1" s="1"/>
  <c r="P1814" i="1" s="1"/>
  <c r="T1813" i="1"/>
  <c r="S1813" i="1"/>
  <c r="R1813" i="1"/>
  <c r="Q1813" i="1"/>
  <c r="N1813" i="1"/>
  <c r="M1813" i="1"/>
  <c r="O1813" i="1" s="1"/>
  <c r="P1813" i="1" s="1"/>
  <c r="T1812" i="1"/>
  <c r="S1812" i="1"/>
  <c r="R1812" i="1"/>
  <c r="Q1812" i="1"/>
  <c r="N1812" i="1"/>
  <c r="M1812" i="1"/>
  <c r="O1812" i="1" s="1"/>
  <c r="P1812" i="1" s="1"/>
  <c r="T1811" i="1"/>
  <c r="S1811" i="1"/>
  <c r="R1811" i="1"/>
  <c r="Q1811" i="1"/>
  <c r="N1811" i="1"/>
  <c r="M1811" i="1"/>
  <c r="O1811" i="1" s="1"/>
  <c r="P1811" i="1" s="1"/>
  <c r="T1810" i="1"/>
  <c r="S1810" i="1"/>
  <c r="R1810" i="1"/>
  <c r="Q1810" i="1"/>
  <c r="N1810" i="1"/>
  <c r="M1810" i="1"/>
  <c r="O1810" i="1" s="1"/>
  <c r="P1810" i="1" s="1"/>
  <c r="T1809" i="1"/>
  <c r="S1809" i="1"/>
  <c r="R1809" i="1"/>
  <c r="Q1809" i="1"/>
  <c r="N1809" i="1"/>
  <c r="M1809" i="1"/>
  <c r="O1809" i="1" s="1"/>
  <c r="P1809" i="1" s="1"/>
  <c r="T1808" i="1"/>
  <c r="S1808" i="1"/>
  <c r="R1808" i="1"/>
  <c r="Q1808" i="1"/>
  <c r="N1808" i="1"/>
  <c r="M1808" i="1"/>
  <c r="O1808" i="1" s="1"/>
  <c r="P1808" i="1" s="1"/>
  <c r="T1807" i="1"/>
  <c r="S1807" i="1"/>
  <c r="R1807" i="1"/>
  <c r="Q1807" i="1"/>
  <c r="N1807" i="1"/>
  <c r="M1807" i="1"/>
  <c r="O1807" i="1" s="1"/>
  <c r="P1807" i="1" s="1"/>
  <c r="T1806" i="1"/>
  <c r="S1806" i="1"/>
  <c r="R1806" i="1"/>
  <c r="Q1806" i="1"/>
  <c r="N1806" i="1"/>
  <c r="M1806" i="1"/>
  <c r="O1806" i="1" s="1"/>
  <c r="P1806" i="1" s="1"/>
  <c r="T1805" i="1"/>
  <c r="S1805" i="1"/>
  <c r="R1805" i="1"/>
  <c r="Q1805" i="1"/>
  <c r="N1805" i="1"/>
  <c r="M1805" i="1"/>
  <c r="O1805" i="1" s="1"/>
  <c r="P1805" i="1" s="1"/>
  <c r="T1804" i="1"/>
  <c r="S1804" i="1"/>
  <c r="R1804" i="1"/>
  <c r="Q1804" i="1"/>
  <c r="N1804" i="1"/>
  <c r="M1804" i="1"/>
  <c r="O1804" i="1" s="1"/>
  <c r="P1804" i="1" s="1"/>
  <c r="T1803" i="1"/>
  <c r="S1803" i="1"/>
  <c r="R1803" i="1"/>
  <c r="Q1803" i="1"/>
  <c r="N1803" i="1"/>
  <c r="M1803" i="1"/>
  <c r="O1803" i="1" s="1"/>
  <c r="P1803" i="1" s="1"/>
  <c r="T1802" i="1"/>
  <c r="S1802" i="1"/>
  <c r="R1802" i="1"/>
  <c r="Q1802" i="1"/>
  <c r="N1802" i="1"/>
  <c r="M1802" i="1"/>
  <c r="O1802" i="1" s="1"/>
  <c r="P1802" i="1" s="1"/>
  <c r="T1801" i="1"/>
  <c r="S1801" i="1"/>
  <c r="R1801" i="1"/>
  <c r="Q1801" i="1"/>
  <c r="N1801" i="1"/>
  <c r="M1801" i="1"/>
  <c r="O1801" i="1" s="1"/>
  <c r="P1801" i="1" s="1"/>
  <c r="T1800" i="1"/>
  <c r="S1800" i="1"/>
  <c r="R1800" i="1"/>
  <c r="Q1800" i="1"/>
  <c r="N1800" i="1"/>
  <c r="M1800" i="1"/>
  <c r="O1800" i="1" s="1"/>
  <c r="P1800" i="1" s="1"/>
  <c r="T1799" i="1"/>
  <c r="S1799" i="1"/>
  <c r="R1799" i="1"/>
  <c r="Q1799" i="1"/>
  <c r="N1799" i="1"/>
  <c r="M1799" i="1"/>
  <c r="O1799" i="1" s="1"/>
  <c r="P1799" i="1" s="1"/>
  <c r="T1798" i="1"/>
  <c r="S1798" i="1"/>
  <c r="R1798" i="1"/>
  <c r="Q1798" i="1"/>
  <c r="N1798" i="1"/>
  <c r="M1798" i="1"/>
  <c r="O1798" i="1" s="1"/>
  <c r="P1798" i="1" s="1"/>
  <c r="T1797" i="1"/>
  <c r="S1797" i="1"/>
  <c r="R1797" i="1"/>
  <c r="Q1797" i="1"/>
  <c r="N1797" i="1"/>
  <c r="M1797" i="1"/>
  <c r="O1797" i="1" s="1"/>
  <c r="P1797" i="1" s="1"/>
  <c r="T1796" i="1"/>
  <c r="S1796" i="1"/>
  <c r="R1796" i="1"/>
  <c r="Q1796" i="1"/>
  <c r="N1796" i="1"/>
  <c r="M1796" i="1"/>
  <c r="O1796" i="1" s="1"/>
  <c r="P1796" i="1" s="1"/>
  <c r="T1795" i="1"/>
  <c r="S1795" i="1"/>
  <c r="R1795" i="1"/>
  <c r="Q1795" i="1"/>
  <c r="N1795" i="1"/>
  <c r="M1795" i="1"/>
  <c r="O1795" i="1" s="1"/>
  <c r="P1795" i="1" s="1"/>
  <c r="T1794" i="1"/>
  <c r="S1794" i="1"/>
  <c r="R1794" i="1"/>
  <c r="Q1794" i="1"/>
  <c r="N1794" i="1"/>
  <c r="M1794" i="1"/>
  <c r="O1794" i="1" s="1"/>
  <c r="P1794" i="1" s="1"/>
  <c r="T1793" i="1"/>
  <c r="S1793" i="1"/>
  <c r="R1793" i="1"/>
  <c r="Q1793" i="1"/>
  <c r="N1793" i="1"/>
  <c r="M1793" i="1"/>
  <c r="O1793" i="1" s="1"/>
  <c r="P1793" i="1" s="1"/>
  <c r="T1792" i="1"/>
  <c r="S1792" i="1"/>
  <c r="R1792" i="1"/>
  <c r="Q1792" i="1"/>
  <c r="N1792" i="1"/>
  <c r="M1792" i="1"/>
  <c r="O1792" i="1" s="1"/>
  <c r="P1792" i="1" s="1"/>
  <c r="T1791" i="1"/>
  <c r="S1791" i="1"/>
  <c r="R1791" i="1"/>
  <c r="Q1791" i="1"/>
  <c r="N1791" i="1"/>
  <c r="M1791" i="1"/>
  <c r="O1791" i="1" s="1"/>
  <c r="P1791" i="1" s="1"/>
  <c r="T1790" i="1"/>
  <c r="S1790" i="1"/>
  <c r="R1790" i="1"/>
  <c r="Q1790" i="1"/>
  <c r="N1790" i="1"/>
  <c r="M1790" i="1"/>
  <c r="O1790" i="1" s="1"/>
  <c r="P1790" i="1" s="1"/>
  <c r="T1789" i="1"/>
  <c r="S1789" i="1"/>
  <c r="R1789" i="1"/>
  <c r="Q1789" i="1"/>
  <c r="N1789" i="1"/>
  <c r="M1789" i="1"/>
  <c r="O1789" i="1" s="1"/>
  <c r="P1789" i="1" s="1"/>
  <c r="T1788" i="1"/>
  <c r="S1788" i="1"/>
  <c r="R1788" i="1"/>
  <c r="Q1788" i="1"/>
  <c r="N1788" i="1"/>
  <c r="M1788" i="1"/>
  <c r="O1788" i="1" s="1"/>
  <c r="P1788" i="1" s="1"/>
  <c r="T1787" i="1"/>
  <c r="S1787" i="1"/>
  <c r="R1787" i="1"/>
  <c r="Q1787" i="1"/>
  <c r="N1787" i="1"/>
  <c r="M1787" i="1"/>
  <c r="O1787" i="1" s="1"/>
  <c r="P1787" i="1" s="1"/>
  <c r="T1786" i="1"/>
  <c r="S1786" i="1"/>
  <c r="R1786" i="1"/>
  <c r="Q1786" i="1"/>
  <c r="N1786" i="1"/>
  <c r="M1786" i="1"/>
  <c r="O1786" i="1" s="1"/>
  <c r="P1786" i="1" s="1"/>
  <c r="T1785" i="1"/>
  <c r="S1785" i="1"/>
  <c r="R1785" i="1"/>
  <c r="Q1785" i="1"/>
  <c r="N1785" i="1"/>
  <c r="M1785" i="1"/>
  <c r="O1785" i="1" s="1"/>
  <c r="P1785" i="1" s="1"/>
  <c r="T1784" i="1"/>
  <c r="S1784" i="1"/>
  <c r="R1784" i="1"/>
  <c r="Q1784" i="1"/>
  <c r="N1784" i="1"/>
  <c r="M1784" i="1"/>
  <c r="O1784" i="1" s="1"/>
  <c r="P1784" i="1" s="1"/>
  <c r="T1783" i="1"/>
  <c r="S1783" i="1"/>
  <c r="R1783" i="1"/>
  <c r="Q1783" i="1"/>
  <c r="N1783" i="1"/>
  <c r="M1783" i="1"/>
  <c r="O1783" i="1" s="1"/>
  <c r="P1783" i="1" s="1"/>
  <c r="T1782" i="1"/>
  <c r="S1782" i="1"/>
  <c r="R1782" i="1"/>
  <c r="Q1782" i="1"/>
  <c r="N1782" i="1"/>
  <c r="M1782" i="1"/>
  <c r="O1782" i="1" s="1"/>
  <c r="P1782" i="1" s="1"/>
  <c r="T1781" i="1"/>
  <c r="S1781" i="1"/>
  <c r="R1781" i="1"/>
  <c r="Q1781" i="1"/>
  <c r="N1781" i="1"/>
  <c r="M1781" i="1"/>
  <c r="O1781" i="1" s="1"/>
  <c r="P1781" i="1" s="1"/>
  <c r="T1780" i="1"/>
  <c r="S1780" i="1"/>
  <c r="R1780" i="1"/>
  <c r="Q1780" i="1"/>
  <c r="N1780" i="1"/>
  <c r="M1780" i="1"/>
  <c r="O1780" i="1" s="1"/>
  <c r="P1780" i="1" s="1"/>
  <c r="T1779" i="1"/>
  <c r="S1779" i="1"/>
  <c r="R1779" i="1"/>
  <c r="Q1779" i="1"/>
  <c r="N1779" i="1"/>
  <c r="M1779" i="1"/>
  <c r="O1779" i="1" s="1"/>
  <c r="P1779" i="1" s="1"/>
  <c r="T1778" i="1"/>
  <c r="S1778" i="1"/>
  <c r="R1778" i="1"/>
  <c r="Q1778" i="1"/>
  <c r="N1778" i="1"/>
  <c r="M1778" i="1"/>
  <c r="O1778" i="1" s="1"/>
  <c r="P1778" i="1" s="1"/>
  <c r="T1777" i="1"/>
  <c r="S1777" i="1"/>
  <c r="R1777" i="1"/>
  <c r="Q1777" i="1"/>
  <c r="N1777" i="1"/>
  <c r="M1777" i="1"/>
  <c r="O1777" i="1" s="1"/>
  <c r="P1777" i="1" s="1"/>
  <c r="T1776" i="1"/>
  <c r="S1776" i="1"/>
  <c r="R1776" i="1"/>
  <c r="Q1776" i="1"/>
  <c r="N1776" i="1"/>
  <c r="M1776" i="1"/>
  <c r="O1776" i="1" s="1"/>
  <c r="P1776" i="1" s="1"/>
  <c r="T1775" i="1"/>
  <c r="S1775" i="1"/>
  <c r="R1775" i="1"/>
  <c r="Q1775" i="1"/>
  <c r="N1775" i="1"/>
  <c r="M1775" i="1"/>
  <c r="O1775" i="1" s="1"/>
  <c r="P1775" i="1" s="1"/>
  <c r="T1774" i="1"/>
  <c r="S1774" i="1"/>
  <c r="R1774" i="1"/>
  <c r="Q1774" i="1"/>
  <c r="N1774" i="1"/>
  <c r="M1774" i="1"/>
  <c r="O1774" i="1" s="1"/>
  <c r="P1774" i="1" s="1"/>
  <c r="T1773" i="1"/>
  <c r="S1773" i="1"/>
  <c r="R1773" i="1"/>
  <c r="Q1773" i="1"/>
  <c r="N1773" i="1"/>
  <c r="M1773" i="1"/>
  <c r="O1773" i="1" s="1"/>
  <c r="P1773" i="1" s="1"/>
  <c r="T1772" i="1"/>
  <c r="S1772" i="1"/>
  <c r="R1772" i="1"/>
  <c r="Q1772" i="1"/>
  <c r="N1772" i="1"/>
  <c r="M1772" i="1"/>
  <c r="O1772" i="1" s="1"/>
  <c r="P1772" i="1" s="1"/>
  <c r="T1771" i="1"/>
  <c r="S1771" i="1"/>
  <c r="R1771" i="1"/>
  <c r="Q1771" i="1"/>
  <c r="N1771" i="1"/>
  <c r="M1771" i="1"/>
  <c r="O1771" i="1" s="1"/>
  <c r="P1771" i="1" s="1"/>
  <c r="T1770" i="1"/>
  <c r="S1770" i="1"/>
  <c r="R1770" i="1"/>
  <c r="Q1770" i="1"/>
  <c r="N1770" i="1"/>
  <c r="M1770" i="1"/>
  <c r="O1770" i="1" s="1"/>
  <c r="P1770" i="1" s="1"/>
  <c r="T1769" i="1"/>
  <c r="S1769" i="1"/>
  <c r="R1769" i="1"/>
  <c r="Q1769" i="1"/>
  <c r="N1769" i="1"/>
  <c r="M1769" i="1"/>
  <c r="O1769" i="1" s="1"/>
  <c r="P1769" i="1" s="1"/>
  <c r="T1768" i="1"/>
  <c r="S1768" i="1"/>
  <c r="R1768" i="1"/>
  <c r="Q1768" i="1"/>
  <c r="N1768" i="1"/>
  <c r="M1768" i="1"/>
  <c r="O1768" i="1" s="1"/>
  <c r="P1768" i="1" s="1"/>
  <c r="T1767" i="1"/>
  <c r="S1767" i="1"/>
  <c r="R1767" i="1"/>
  <c r="Q1767" i="1"/>
  <c r="N1767" i="1"/>
  <c r="M1767" i="1"/>
  <c r="O1767" i="1" s="1"/>
  <c r="P1767" i="1" s="1"/>
  <c r="T1766" i="1"/>
  <c r="S1766" i="1"/>
  <c r="R1766" i="1"/>
  <c r="Q1766" i="1"/>
  <c r="N1766" i="1"/>
  <c r="M1766" i="1"/>
  <c r="O1766" i="1" s="1"/>
  <c r="P1766" i="1" s="1"/>
  <c r="T1765" i="1"/>
  <c r="S1765" i="1"/>
  <c r="R1765" i="1"/>
  <c r="Q1765" i="1"/>
  <c r="N1765" i="1"/>
  <c r="M1765" i="1"/>
  <c r="O1765" i="1" s="1"/>
  <c r="P1765" i="1" s="1"/>
  <c r="T1764" i="1"/>
  <c r="S1764" i="1"/>
  <c r="R1764" i="1"/>
  <c r="Q1764" i="1"/>
  <c r="N1764" i="1"/>
  <c r="M1764" i="1"/>
  <c r="O1764" i="1" s="1"/>
  <c r="P1764" i="1" s="1"/>
  <c r="T1763" i="1"/>
  <c r="S1763" i="1"/>
  <c r="R1763" i="1"/>
  <c r="Q1763" i="1"/>
  <c r="N1763" i="1"/>
  <c r="M1763" i="1"/>
  <c r="O1763" i="1" s="1"/>
  <c r="P1763" i="1" s="1"/>
  <c r="T1762" i="1"/>
  <c r="S1762" i="1"/>
  <c r="R1762" i="1"/>
  <c r="Q1762" i="1"/>
  <c r="N1762" i="1"/>
  <c r="M1762" i="1"/>
  <c r="O1762" i="1" s="1"/>
  <c r="P1762" i="1" s="1"/>
  <c r="T1761" i="1"/>
  <c r="S1761" i="1"/>
  <c r="R1761" i="1"/>
  <c r="Q1761" i="1"/>
  <c r="N1761" i="1"/>
  <c r="M1761" i="1"/>
  <c r="O1761" i="1" s="1"/>
  <c r="P1761" i="1" s="1"/>
  <c r="T1760" i="1"/>
  <c r="S1760" i="1"/>
  <c r="R1760" i="1"/>
  <c r="Q1760" i="1"/>
  <c r="N1760" i="1"/>
  <c r="M1760" i="1"/>
  <c r="O1760" i="1" s="1"/>
  <c r="P1760" i="1" s="1"/>
  <c r="T1759" i="1"/>
  <c r="S1759" i="1"/>
  <c r="R1759" i="1"/>
  <c r="Q1759" i="1"/>
  <c r="N1759" i="1"/>
  <c r="M1759" i="1"/>
  <c r="O1759" i="1" s="1"/>
  <c r="P1759" i="1" s="1"/>
  <c r="T1758" i="1"/>
  <c r="S1758" i="1"/>
  <c r="R1758" i="1"/>
  <c r="Q1758" i="1"/>
  <c r="N1758" i="1"/>
  <c r="M1758" i="1"/>
  <c r="O1758" i="1" s="1"/>
  <c r="P1758" i="1" s="1"/>
  <c r="T1757" i="1"/>
  <c r="S1757" i="1"/>
  <c r="R1757" i="1"/>
  <c r="Q1757" i="1"/>
  <c r="N1757" i="1"/>
  <c r="M1757" i="1"/>
  <c r="O1757" i="1" s="1"/>
  <c r="P1757" i="1" s="1"/>
  <c r="T1756" i="1"/>
  <c r="S1756" i="1"/>
  <c r="R1756" i="1"/>
  <c r="Q1756" i="1"/>
  <c r="N1756" i="1"/>
  <c r="M1756" i="1"/>
  <c r="O1756" i="1" s="1"/>
  <c r="P1756" i="1" s="1"/>
  <c r="T1755" i="1"/>
  <c r="S1755" i="1"/>
  <c r="R1755" i="1"/>
  <c r="Q1755" i="1"/>
  <c r="N1755" i="1"/>
  <c r="M1755" i="1"/>
  <c r="O1755" i="1" s="1"/>
  <c r="P1755" i="1" s="1"/>
  <c r="T1754" i="1"/>
  <c r="S1754" i="1"/>
  <c r="R1754" i="1"/>
  <c r="Q1754" i="1"/>
  <c r="N1754" i="1"/>
  <c r="M1754" i="1"/>
  <c r="O1754" i="1" s="1"/>
  <c r="P1754" i="1" s="1"/>
  <c r="T1753" i="1"/>
  <c r="S1753" i="1"/>
  <c r="R1753" i="1"/>
  <c r="Q1753" i="1"/>
  <c r="N1753" i="1"/>
  <c r="M1753" i="1"/>
  <c r="O1753" i="1" s="1"/>
  <c r="P1753" i="1" s="1"/>
  <c r="T1752" i="1"/>
  <c r="S1752" i="1"/>
  <c r="R1752" i="1"/>
  <c r="Q1752" i="1"/>
  <c r="N1752" i="1"/>
  <c r="M1752" i="1"/>
  <c r="O1752" i="1" s="1"/>
  <c r="P1752" i="1" s="1"/>
  <c r="T1751" i="1"/>
  <c r="S1751" i="1"/>
  <c r="R1751" i="1"/>
  <c r="Q1751" i="1"/>
  <c r="N1751" i="1"/>
  <c r="M1751" i="1"/>
  <c r="O1751" i="1" s="1"/>
  <c r="P1751" i="1" s="1"/>
  <c r="T1750" i="1"/>
  <c r="S1750" i="1"/>
  <c r="R1750" i="1"/>
  <c r="Q1750" i="1"/>
  <c r="N1750" i="1"/>
  <c r="M1750" i="1"/>
  <c r="O1750" i="1" s="1"/>
  <c r="P1750" i="1" s="1"/>
  <c r="T1749" i="1"/>
  <c r="S1749" i="1"/>
  <c r="R1749" i="1"/>
  <c r="Q1749" i="1"/>
  <c r="N1749" i="1"/>
  <c r="M1749" i="1"/>
  <c r="O1749" i="1" s="1"/>
  <c r="P1749" i="1" s="1"/>
  <c r="T1748" i="1"/>
  <c r="S1748" i="1"/>
  <c r="R1748" i="1"/>
  <c r="Q1748" i="1"/>
  <c r="N1748" i="1"/>
  <c r="M1748" i="1"/>
  <c r="O1748" i="1" s="1"/>
  <c r="P1748" i="1" s="1"/>
  <c r="T1747" i="1"/>
  <c r="S1747" i="1"/>
  <c r="R1747" i="1"/>
  <c r="Q1747" i="1"/>
  <c r="N1747" i="1"/>
  <c r="M1747" i="1"/>
  <c r="O1747" i="1" s="1"/>
  <c r="P1747" i="1" s="1"/>
  <c r="T1746" i="1"/>
  <c r="S1746" i="1"/>
  <c r="R1746" i="1"/>
  <c r="Q1746" i="1"/>
  <c r="N1746" i="1"/>
  <c r="M1746" i="1"/>
  <c r="O1746" i="1" s="1"/>
  <c r="P1746" i="1" s="1"/>
  <c r="T1745" i="1"/>
  <c r="S1745" i="1"/>
  <c r="R1745" i="1"/>
  <c r="Q1745" i="1"/>
  <c r="N1745" i="1"/>
  <c r="M1745" i="1"/>
  <c r="O1745" i="1" s="1"/>
  <c r="P1745" i="1" s="1"/>
  <c r="T1744" i="1"/>
  <c r="S1744" i="1"/>
  <c r="R1744" i="1"/>
  <c r="Q1744" i="1"/>
  <c r="N1744" i="1"/>
  <c r="M1744" i="1"/>
  <c r="O1744" i="1" s="1"/>
  <c r="P1744" i="1" s="1"/>
  <c r="T1743" i="1"/>
  <c r="S1743" i="1"/>
  <c r="R1743" i="1"/>
  <c r="Q1743" i="1"/>
  <c r="N1743" i="1"/>
  <c r="M1743" i="1"/>
  <c r="O1743" i="1" s="1"/>
  <c r="P1743" i="1" s="1"/>
  <c r="T1742" i="1"/>
  <c r="S1742" i="1"/>
  <c r="R1742" i="1"/>
  <c r="Q1742" i="1"/>
  <c r="N1742" i="1"/>
  <c r="M1742" i="1"/>
  <c r="O1742" i="1" s="1"/>
  <c r="P1742" i="1" s="1"/>
  <c r="T1741" i="1"/>
  <c r="S1741" i="1"/>
  <c r="R1741" i="1"/>
  <c r="Q1741" i="1"/>
  <c r="N1741" i="1"/>
  <c r="M1741" i="1"/>
  <c r="O1741" i="1" s="1"/>
  <c r="P1741" i="1" s="1"/>
  <c r="T1740" i="1"/>
  <c r="S1740" i="1"/>
  <c r="R1740" i="1"/>
  <c r="Q1740" i="1"/>
  <c r="N1740" i="1"/>
  <c r="M1740" i="1"/>
  <c r="O1740" i="1" s="1"/>
  <c r="P1740" i="1" s="1"/>
  <c r="T1739" i="1"/>
  <c r="S1739" i="1"/>
  <c r="R1739" i="1"/>
  <c r="Q1739" i="1"/>
  <c r="N1739" i="1"/>
  <c r="M1739" i="1"/>
  <c r="O1739" i="1" s="1"/>
  <c r="P1739" i="1" s="1"/>
  <c r="T1738" i="1"/>
  <c r="S1738" i="1"/>
  <c r="R1738" i="1"/>
  <c r="Q1738" i="1"/>
  <c r="N1738" i="1"/>
  <c r="M1738" i="1"/>
  <c r="O1738" i="1" s="1"/>
  <c r="P1738" i="1" s="1"/>
  <c r="T1737" i="1"/>
  <c r="S1737" i="1"/>
  <c r="R1737" i="1"/>
  <c r="Q1737" i="1"/>
  <c r="N1737" i="1"/>
  <c r="M1737" i="1"/>
  <c r="O1737" i="1" s="1"/>
  <c r="P1737" i="1" s="1"/>
  <c r="T1736" i="1"/>
  <c r="S1736" i="1"/>
  <c r="R1736" i="1"/>
  <c r="Q1736" i="1"/>
  <c r="N1736" i="1"/>
  <c r="M1736" i="1"/>
  <c r="O1736" i="1" s="1"/>
  <c r="P1736" i="1" s="1"/>
  <c r="T1735" i="1"/>
  <c r="S1735" i="1"/>
  <c r="R1735" i="1"/>
  <c r="Q1735" i="1"/>
  <c r="N1735" i="1"/>
  <c r="M1735" i="1"/>
  <c r="O1735" i="1" s="1"/>
  <c r="P1735" i="1" s="1"/>
  <c r="T1734" i="1"/>
  <c r="S1734" i="1"/>
  <c r="R1734" i="1"/>
  <c r="Q1734" i="1"/>
  <c r="N1734" i="1"/>
  <c r="M1734" i="1"/>
  <c r="O1734" i="1" s="1"/>
  <c r="P1734" i="1" s="1"/>
  <c r="T1733" i="1"/>
  <c r="S1733" i="1"/>
  <c r="R1733" i="1"/>
  <c r="Q1733" i="1"/>
  <c r="N1733" i="1"/>
  <c r="M1733" i="1"/>
  <c r="O1733" i="1" s="1"/>
  <c r="P1733" i="1" s="1"/>
  <c r="T1732" i="1"/>
  <c r="S1732" i="1"/>
  <c r="R1732" i="1"/>
  <c r="Q1732" i="1"/>
  <c r="N1732" i="1"/>
  <c r="M1732" i="1"/>
  <c r="O1732" i="1" s="1"/>
  <c r="P1732" i="1" s="1"/>
  <c r="T1731" i="1"/>
  <c r="S1731" i="1"/>
  <c r="R1731" i="1"/>
  <c r="Q1731" i="1"/>
  <c r="N1731" i="1"/>
  <c r="M1731" i="1"/>
  <c r="O1731" i="1" s="1"/>
  <c r="P1731" i="1" s="1"/>
  <c r="T1730" i="1"/>
  <c r="S1730" i="1"/>
  <c r="R1730" i="1"/>
  <c r="Q1730" i="1"/>
  <c r="N1730" i="1"/>
  <c r="M1730" i="1"/>
  <c r="O1730" i="1" s="1"/>
  <c r="P1730" i="1" s="1"/>
  <c r="T1729" i="1"/>
  <c r="S1729" i="1"/>
  <c r="R1729" i="1"/>
  <c r="Q1729" i="1"/>
  <c r="N1729" i="1"/>
  <c r="M1729" i="1"/>
  <c r="O1729" i="1" s="1"/>
  <c r="P1729" i="1" s="1"/>
  <c r="T1728" i="1"/>
  <c r="S1728" i="1"/>
  <c r="R1728" i="1"/>
  <c r="Q1728" i="1"/>
  <c r="N1728" i="1"/>
  <c r="M1728" i="1"/>
  <c r="O1728" i="1" s="1"/>
  <c r="P1728" i="1" s="1"/>
  <c r="T1727" i="1"/>
  <c r="S1727" i="1"/>
  <c r="R1727" i="1"/>
  <c r="Q1727" i="1"/>
  <c r="N1727" i="1"/>
  <c r="M1727" i="1"/>
  <c r="O1727" i="1" s="1"/>
  <c r="P1727" i="1" s="1"/>
  <c r="T1726" i="1"/>
  <c r="S1726" i="1"/>
  <c r="R1726" i="1"/>
  <c r="Q1726" i="1"/>
  <c r="N1726" i="1"/>
  <c r="M1726" i="1"/>
  <c r="O1726" i="1" s="1"/>
  <c r="P1726" i="1" s="1"/>
  <c r="T1725" i="1"/>
  <c r="S1725" i="1"/>
  <c r="R1725" i="1"/>
  <c r="Q1725" i="1"/>
  <c r="N1725" i="1"/>
  <c r="M1725" i="1"/>
  <c r="O1725" i="1" s="1"/>
  <c r="P1725" i="1" s="1"/>
  <c r="T1724" i="1"/>
  <c r="S1724" i="1"/>
  <c r="R1724" i="1"/>
  <c r="Q1724" i="1"/>
  <c r="N1724" i="1"/>
  <c r="M1724" i="1"/>
  <c r="O1724" i="1" s="1"/>
  <c r="P1724" i="1" s="1"/>
  <c r="T1723" i="1"/>
  <c r="S1723" i="1"/>
  <c r="R1723" i="1"/>
  <c r="Q1723" i="1"/>
  <c r="N1723" i="1"/>
  <c r="M1723" i="1"/>
  <c r="O1723" i="1" s="1"/>
  <c r="P1723" i="1" s="1"/>
  <c r="T1722" i="1"/>
  <c r="S1722" i="1"/>
  <c r="R1722" i="1"/>
  <c r="Q1722" i="1"/>
  <c r="N1722" i="1"/>
  <c r="M1722" i="1"/>
  <c r="O1722" i="1" s="1"/>
  <c r="P1722" i="1" s="1"/>
  <c r="T1721" i="1"/>
  <c r="S1721" i="1"/>
  <c r="R1721" i="1"/>
  <c r="Q1721" i="1"/>
  <c r="N1721" i="1"/>
  <c r="M1721" i="1"/>
  <c r="O1721" i="1" s="1"/>
  <c r="P1721" i="1" s="1"/>
  <c r="T1720" i="1"/>
  <c r="S1720" i="1"/>
  <c r="R1720" i="1"/>
  <c r="Q1720" i="1"/>
  <c r="N1720" i="1"/>
  <c r="M1720" i="1"/>
  <c r="O1720" i="1" s="1"/>
  <c r="P1720" i="1" s="1"/>
  <c r="T1719" i="1"/>
  <c r="S1719" i="1"/>
  <c r="R1719" i="1"/>
  <c r="Q1719" i="1"/>
  <c r="N1719" i="1"/>
  <c r="M1719" i="1"/>
  <c r="O1719" i="1" s="1"/>
  <c r="P1719" i="1" s="1"/>
  <c r="T1718" i="1"/>
  <c r="S1718" i="1"/>
  <c r="R1718" i="1"/>
  <c r="Q1718" i="1"/>
  <c r="N1718" i="1"/>
  <c r="M1718" i="1"/>
  <c r="O1718" i="1" s="1"/>
  <c r="P1718" i="1" s="1"/>
  <c r="T1717" i="1"/>
  <c r="S1717" i="1"/>
  <c r="R1717" i="1"/>
  <c r="Q1717" i="1"/>
  <c r="N1717" i="1"/>
  <c r="M1717" i="1"/>
  <c r="O1717" i="1" s="1"/>
  <c r="P1717" i="1" s="1"/>
  <c r="T1716" i="1"/>
  <c r="S1716" i="1"/>
  <c r="R1716" i="1"/>
  <c r="Q1716" i="1"/>
  <c r="N1716" i="1"/>
  <c r="M1716" i="1"/>
  <c r="O1716" i="1" s="1"/>
  <c r="P1716" i="1" s="1"/>
  <c r="T1715" i="1"/>
  <c r="S1715" i="1"/>
  <c r="R1715" i="1"/>
  <c r="Q1715" i="1"/>
  <c r="N1715" i="1"/>
  <c r="M1715" i="1"/>
  <c r="O1715" i="1" s="1"/>
  <c r="P1715" i="1" s="1"/>
  <c r="T1714" i="1"/>
  <c r="S1714" i="1"/>
  <c r="R1714" i="1"/>
  <c r="Q1714" i="1"/>
  <c r="N1714" i="1"/>
  <c r="M1714" i="1"/>
  <c r="O1714" i="1" s="1"/>
  <c r="P1714" i="1" s="1"/>
  <c r="T1713" i="1"/>
  <c r="S1713" i="1"/>
  <c r="R1713" i="1"/>
  <c r="Q1713" i="1"/>
  <c r="N1713" i="1"/>
  <c r="M1713" i="1"/>
  <c r="O1713" i="1" s="1"/>
  <c r="P1713" i="1" s="1"/>
  <c r="T1712" i="1"/>
  <c r="S1712" i="1"/>
  <c r="R1712" i="1"/>
  <c r="Q1712" i="1"/>
  <c r="N1712" i="1"/>
  <c r="M1712" i="1"/>
  <c r="O1712" i="1" s="1"/>
  <c r="P1712" i="1" s="1"/>
  <c r="T1711" i="1"/>
  <c r="S1711" i="1"/>
  <c r="R1711" i="1"/>
  <c r="Q1711" i="1"/>
  <c r="N1711" i="1"/>
  <c r="M1711" i="1"/>
  <c r="O1711" i="1" s="1"/>
  <c r="P1711" i="1" s="1"/>
  <c r="T1710" i="1"/>
  <c r="S1710" i="1"/>
  <c r="R1710" i="1"/>
  <c r="Q1710" i="1"/>
  <c r="N1710" i="1"/>
  <c r="M1710" i="1"/>
  <c r="O1710" i="1" s="1"/>
  <c r="P1710" i="1" s="1"/>
  <c r="T1709" i="1"/>
  <c r="S1709" i="1"/>
  <c r="R1709" i="1"/>
  <c r="Q1709" i="1"/>
  <c r="N1709" i="1"/>
  <c r="M1709" i="1"/>
  <c r="O1709" i="1" s="1"/>
  <c r="P1709" i="1" s="1"/>
  <c r="T1708" i="1"/>
  <c r="S1708" i="1"/>
  <c r="R1708" i="1"/>
  <c r="Q1708" i="1"/>
  <c r="N1708" i="1"/>
  <c r="M1708" i="1"/>
  <c r="O1708" i="1" s="1"/>
  <c r="P1708" i="1" s="1"/>
  <c r="T1707" i="1"/>
  <c r="S1707" i="1"/>
  <c r="R1707" i="1"/>
  <c r="Q1707" i="1"/>
  <c r="N1707" i="1"/>
  <c r="M1707" i="1"/>
  <c r="O1707" i="1" s="1"/>
  <c r="P1707" i="1" s="1"/>
  <c r="T1706" i="1"/>
  <c r="S1706" i="1"/>
  <c r="R1706" i="1"/>
  <c r="Q1706" i="1"/>
  <c r="N1706" i="1"/>
  <c r="M1706" i="1"/>
  <c r="O1706" i="1" s="1"/>
  <c r="P1706" i="1" s="1"/>
  <c r="T1705" i="1"/>
  <c r="S1705" i="1"/>
  <c r="R1705" i="1"/>
  <c r="Q1705" i="1"/>
  <c r="N1705" i="1"/>
  <c r="M1705" i="1"/>
  <c r="O1705" i="1" s="1"/>
  <c r="P1705" i="1" s="1"/>
  <c r="T1704" i="1"/>
  <c r="S1704" i="1"/>
  <c r="R1704" i="1"/>
  <c r="Q1704" i="1"/>
  <c r="N1704" i="1"/>
  <c r="M1704" i="1"/>
  <c r="O1704" i="1" s="1"/>
  <c r="P1704" i="1" s="1"/>
  <c r="T1703" i="1"/>
  <c r="S1703" i="1"/>
  <c r="R1703" i="1"/>
  <c r="Q1703" i="1"/>
  <c r="N1703" i="1"/>
  <c r="M1703" i="1"/>
  <c r="O1703" i="1" s="1"/>
  <c r="P1703" i="1" s="1"/>
  <c r="T1702" i="1"/>
  <c r="S1702" i="1"/>
  <c r="R1702" i="1"/>
  <c r="Q1702" i="1"/>
  <c r="N1702" i="1"/>
  <c r="M1702" i="1"/>
  <c r="O1702" i="1" s="1"/>
  <c r="P1702" i="1" s="1"/>
  <c r="T1701" i="1"/>
  <c r="S1701" i="1"/>
  <c r="R1701" i="1"/>
  <c r="Q1701" i="1"/>
  <c r="N1701" i="1"/>
  <c r="M1701" i="1"/>
  <c r="O1701" i="1" s="1"/>
  <c r="P1701" i="1" s="1"/>
  <c r="T1700" i="1"/>
  <c r="S1700" i="1"/>
  <c r="R1700" i="1"/>
  <c r="Q1700" i="1"/>
  <c r="N1700" i="1"/>
  <c r="M1700" i="1"/>
  <c r="O1700" i="1" s="1"/>
  <c r="P1700" i="1" s="1"/>
  <c r="T1699" i="1"/>
  <c r="S1699" i="1"/>
  <c r="R1699" i="1"/>
  <c r="Q1699" i="1"/>
  <c r="N1699" i="1"/>
  <c r="M1699" i="1"/>
  <c r="O1699" i="1" s="1"/>
  <c r="P1699" i="1" s="1"/>
  <c r="T1698" i="1"/>
  <c r="S1698" i="1"/>
  <c r="R1698" i="1"/>
  <c r="Q1698" i="1"/>
  <c r="N1698" i="1"/>
  <c r="M1698" i="1"/>
  <c r="O1698" i="1" s="1"/>
  <c r="P1698" i="1" s="1"/>
  <c r="T1697" i="1"/>
  <c r="S1697" i="1"/>
  <c r="R1697" i="1"/>
  <c r="Q1697" i="1"/>
  <c r="N1697" i="1"/>
  <c r="M1697" i="1"/>
  <c r="O1697" i="1" s="1"/>
  <c r="P1697" i="1" s="1"/>
  <c r="T1696" i="1"/>
  <c r="S1696" i="1"/>
  <c r="R1696" i="1"/>
  <c r="Q1696" i="1"/>
  <c r="N1696" i="1"/>
  <c r="M1696" i="1"/>
  <c r="O1696" i="1" s="1"/>
  <c r="P1696" i="1" s="1"/>
  <c r="T1695" i="1"/>
  <c r="S1695" i="1"/>
  <c r="R1695" i="1"/>
  <c r="Q1695" i="1"/>
  <c r="N1695" i="1"/>
  <c r="M1695" i="1"/>
  <c r="O1695" i="1" s="1"/>
  <c r="P1695" i="1" s="1"/>
  <c r="T1694" i="1"/>
  <c r="S1694" i="1"/>
  <c r="R1694" i="1"/>
  <c r="Q1694" i="1"/>
  <c r="N1694" i="1"/>
  <c r="M1694" i="1"/>
  <c r="O1694" i="1" s="1"/>
  <c r="P1694" i="1" s="1"/>
  <c r="T1693" i="1"/>
  <c r="S1693" i="1"/>
  <c r="R1693" i="1"/>
  <c r="Q1693" i="1"/>
  <c r="N1693" i="1"/>
  <c r="M1693" i="1"/>
  <c r="O1693" i="1" s="1"/>
  <c r="P1693" i="1" s="1"/>
  <c r="T1692" i="1"/>
  <c r="S1692" i="1"/>
  <c r="R1692" i="1"/>
  <c r="Q1692" i="1"/>
  <c r="N1692" i="1"/>
  <c r="M1692" i="1"/>
  <c r="O1692" i="1" s="1"/>
  <c r="P1692" i="1" s="1"/>
  <c r="T1691" i="1"/>
  <c r="S1691" i="1"/>
  <c r="R1691" i="1"/>
  <c r="Q1691" i="1"/>
  <c r="N1691" i="1"/>
  <c r="M1691" i="1"/>
  <c r="O1691" i="1" s="1"/>
  <c r="P1691" i="1" s="1"/>
  <c r="T1690" i="1"/>
  <c r="S1690" i="1"/>
  <c r="R1690" i="1"/>
  <c r="Q1690" i="1"/>
  <c r="N1690" i="1"/>
  <c r="M1690" i="1"/>
  <c r="O1690" i="1" s="1"/>
  <c r="P1690" i="1" s="1"/>
  <c r="T1689" i="1"/>
  <c r="S1689" i="1"/>
  <c r="R1689" i="1"/>
  <c r="Q1689" i="1"/>
  <c r="N1689" i="1"/>
  <c r="M1689" i="1"/>
  <c r="O1689" i="1" s="1"/>
  <c r="P1689" i="1" s="1"/>
  <c r="T1688" i="1"/>
  <c r="S1688" i="1"/>
  <c r="R1688" i="1"/>
  <c r="Q1688" i="1"/>
  <c r="N1688" i="1"/>
  <c r="M1688" i="1"/>
  <c r="O1688" i="1" s="1"/>
  <c r="P1688" i="1" s="1"/>
  <c r="T1687" i="1"/>
  <c r="S1687" i="1"/>
  <c r="R1687" i="1"/>
  <c r="Q1687" i="1"/>
  <c r="N1687" i="1"/>
  <c r="M1687" i="1"/>
  <c r="O1687" i="1" s="1"/>
  <c r="P1687" i="1" s="1"/>
  <c r="T1686" i="1"/>
  <c r="S1686" i="1"/>
  <c r="R1686" i="1"/>
  <c r="Q1686" i="1"/>
  <c r="N1686" i="1"/>
  <c r="M1686" i="1"/>
  <c r="O1686" i="1" s="1"/>
  <c r="P1686" i="1" s="1"/>
  <c r="T1685" i="1"/>
  <c r="S1685" i="1"/>
  <c r="R1685" i="1"/>
  <c r="Q1685" i="1"/>
  <c r="N1685" i="1"/>
  <c r="M1685" i="1"/>
  <c r="O1685" i="1" s="1"/>
  <c r="P1685" i="1" s="1"/>
  <c r="T1684" i="1"/>
  <c r="S1684" i="1"/>
  <c r="R1684" i="1"/>
  <c r="Q1684" i="1"/>
  <c r="N1684" i="1"/>
  <c r="M1684" i="1"/>
  <c r="O1684" i="1" s="1"/>
  <c r="P1684" i="1" s="1"/>
  <c r="T1683" i="1"/>
  <c r="S1683" i="1"/>
  <c r="R1683" i="1"/>
  <c r="Q1683" i="1"/>
  <c r="N1683" i="1"/>
  <c r="M1683" i="1"/>
  <c r="O1683" i="1" s="1"/>
  <c r="P1683" i="1" s="1"/>
  <c r="T1682" i="1"/>
  <c r="S1682" i="1"/>
  <c r="R1682" i="1"/>
  <c r="Q1682" i="1"/>
  <c r="N1682" i="1"/>
  <c r="M1682" i="1"/>
  <c r="O1682" i="1" s="1"/>
  <c r="P1682" i="1" s="1"/>
  <c r="T1681" i="1"/>
  <c r="S1681" i="1"/>
  <c r="R1681" i="1"/>
  <c r="Q1681" i="1"/>
  <c r="N1681" i="1"/>
  <c r="M1681" i="1"/>
  <c r="O1681" i="1" s="1"/>
  <c r="P1681" i="1" s="1"/>
  <c r="T1680" i="1"/>
  <c r="S1680" i="1"/>
  <c r="R1680" i="1"/>
  <c r="Q1680" i="1"/>
  <c r="N1680" i="1"/>
  <c r="M1680" i="1"/>
  <c r="O1680" i="1" s="1"/>
  <c r="P1680" i="1" s="1"/>
  <c r="T1679" i="1"/>
  <c r="S1679" i="1"/>
  <c r="R1679" i="1"/>
  <c r="Q1679" i="1"/>
  <c r="N1679" i="1"/>
  <c r="M1679" i="1"/>
  <c r="O1679" i="1" s="1"/>
  <c r="P1679" i="1" s="1"/>
  <c r="T1678" i="1"/>
  <c r="S1678" i="1"/>
  <c r="R1678" i="1"/>
  <c r="Q1678" i="1"/>
  <c r="N1678" i="1"/>
  <c r="M1678" i="1"/>
  <c r="O1678" i="1" s="1"/>
  <c r="P1678" i="1" s="1"/>
  <c r="T1677" i="1"/>
  <c r="S1677" i="1"/>
  <c r="R1677" i="1"/>
  <c r="Q1677" i="1"/>
  <c r="N1677" i="1"/>
  <c r="M1677" i="1"/>
  <c r="O1677" i="1" s="1"/>
  <c r="P1677" i="1" s="1"/>
  <c r="T1676" i="1"/>
  <c r="S1676" i="1"/>
  <c r="R1676" i="1"/>
  <c r="Q1676" i="1"/>
  <c r="N1676" i="1"/>
  <c r="M1676" i="1"/>
  <c r="O1676" i="1" s="1"/>
  <c r="P1676" i="1" s="1"/>
  <c r="T1675" i="1"/>
  <c r="S1675" i="1"/>
  <c r="R1675" i="1"/>
  <c r="Q1675" i="1"/>
  <c r="N1675" i="1"/>
  <c r="M1675" i="1"/>
  <c r="O1675" i="1" s="1"/>
  <c r="P1675" i="1" s="1"/>
  <c r="T1674" i="1"/>
  <c r="S1674" i="1"/>
  <c r="R1674" i="1"/>
  <c r="Q1674" i="1"/>
  <c r="N1674" i="1"/>
  <c r="M1674" i="1"/>
  <c r="O1674" i="1" s="1"/>
  <c r="P1674" i="1" s="1"/>
  <c r="T1673" i="1"/>
  <c r="S1673" i="1"/>
  <c r="R1673" i="1"/>
  <c r="Q1673" i="1"/>
  <c r="N1673" i="1"/>
  <c r="M1673" i="1"/>
  <c r="O1673" i="1" s="1"/>
  <c r="P1673" i="1" s="1"/>
  <c r="T1672" i="1"/>
  <c r="S1672" i="1"/>
  <c r="R1672" i="1"/>
  <c r="Q1672" i="1"/>
  <c r="N1672" i="1"/>
  <c r="M1672" i="1"/>
  <c r="O1672" i="1" s="1"/>
  <c r="P1672" i="1" s="1"/>
  <c r="T1671" i="1"/>
  <c r="S1671" i="1"/>
  <c r="R1671" i="1"/>
  <c r="Q1671" i="1"/>
  <c r="N1671" i="1"/>
  <c r="M1671" i="1"/>
  <c r="O1671" i="1" s="1"/>
  <c r="P1671" i="1" s="1"/>
  <c r="T1670" i="1"/>
  <c r="S1670" i="1"/>
  <c r="R1670" i="1"/>
  <c r="Q1670" i="1"/>
  <c r="N1670" i="1"/>
  <c r="M1670" i="1"/>
  <c r="O1670" i="1" s="1"/>
  <c r="P1670" i="1" s="1"/>
  <c r="T1669" i="1"/>
  <c r="S1669" i="1"/>
  <c r="R1669" i="1"/>
  <c r="Q1669" i="1"/>
  <c r="N1669" i="1"/>
  <c r="M1669" i="1"/>
  <c r="O1669" i="1" s="1"/>
  <c r="P1669" i="1" s="1"/>
  <c r="T1668" i="1"/>
  <c r="S1668" i="1"/>
  <c r="R1668" i="1"/>
  <c r="Q1668" i="1"/>
  <c r="N1668" i="1"/>
  <c r="M1668" i="1"/>
  <c r="O1668" i="1" s="1"/>
  <c r="P1668" i="1" s="1"/>
  <c r="T1667" i="1"/>
  <c r="S1667" i="1"/>
  <c r="R1667" i="1"/>
  <c r="Q1667" i="1"/>
  <c r="N1667" i="1"/>
  <c r="M1667" i="1"/>
  <c r="O1667" i="1" s="1"/>
  <c r="P1667" i="1" s="1"/>
  <c r="T1666" i="1"/>
  <c r="S1666" i="1"/>
  <c r="R1666" i="1"/>
  <c r="Q1666" i="1"/>
  <c r="N1666" i="1"/>
  <c r="M1666" i="1"/>
  <c r="O1666" i="1" s="1"/>
  <c r="P1666" i="1" s="1"/>
  <c r="T1665" i="1"/>
  <c r="S1665" i="1"/>
  <c r="R1665" i="1"/>
  <c r="Q1665" i="1"/>
  <c r="N1665" i="1"/>
  <c r="M1665" i="1"/>
  <c r="O1665" i="1" s="1"/>
  <c r="P1665" i="1" s="1"/>
  <c r="T1664" i="1"/>
  <c r="S1664" i="1"/>
  <c r="R1664" i="1"/>
  <c r="Q1664" i="1"/>
  <c r="N1664" i="1"/>
  <c r="M1664" i="1"/>
  <c r="O1664" i="1" s="1"/>
  <c r="P1664" i="1" s="1"/>
  <c r="T1663" i="1"/>
  <c r="S1663" i="1"/>
  <c r="R1663" i="1"/>
  <c r="Q1663" i="1"/>
  <c r="N1663" i="1"/>
  <c r="M1663" i="1"/>
  <c r="O1663" i="1" s="1"/>
  <c r="P1663" i="1" s="1"/>
  <c r="T1662" i="1"/>
  <c r="S1662" i="1"/>
  <c r="R1662" i="1"/>
  <c r="Q1662" i="1"/>
  <c r="N1662" i="1"/>
  <c r="M1662" i="1"/>
  <c r="O1662" i="1" s="1"/>
  <c r="P1662" i="1" s="1"/>
  <c r="T1661" i="1"/>
  <c r="S1661" i="1"/>
  <c r="R1661" i="1"/>
  <c r="Q1661" i="1"/>
  <c r="N1661" i="1"/>
  <c r="M1661" i="1"/>
  <c r="O1661" i="1" s="1"/>
  <c r="P1661" i="1" s="1"/>
  <c r="T1660" i="1"/>
  <c r="S1660" i="1"/>
  <c r="R1660" i="1"/>
  <c r="Q1660" i="1"/>
  <c r="N1660" i="1"/>
  <c r="M1660" i="1"/>
  <c r="O1660" i="1" s="1"/>
  <c r="P1660" i="1" s="1"/>
  <c r="T1659" i="1"/>
  <c r="S1659" i="1"/>
  <c r="R1659" i="1"/>
  <c r="Q1659" i="1"/>
  <c r="N1659" i="1"/>
  <c r="M1659" i="1"/>
  <c r="O1659" i="1" s="1"/>
  <c r="P1659" i="1" s="1"/>
  <c r="T1658" i="1"/>
  <c r="S1658" i="1"/>
  <c r="R1658" i="1"/>
  <c r="Q1658" i="1"/>
  <c r="N1658" i="1"/>
  <c r="M1658" i="1"/>
  <c r="O1658" i="1" s="1"/>
  <c r="P1658" i="1" s="1"/>
  <c r="T1657" i="1"/>
  <c r="S1657" i="1"/>
  <c r="R1657" i="1"/>
  <c r="Q1657" i="1"/>
  <c r="N1657" i="1"/>
  <c r="M1657" i="1"/>
  <c r="O1657" i="1" s="1"/>
  <c r="P1657" i="1" s="1"/>
  <c r="T1656" i="1"/>
  <c r="S1656" i="1"/>
  <c r="R1656" i="1"/>
  <c r="Q1656" i="1"/>
  <c r="N1656" i="1"/>
  <c r="M1656" i="1"/>
  <c r="O1656" i="1" s="1"/>
  <c r="P1656" i="1" s="1"/>
  <c r="T1655" i="1"/>
  <c r="S1655" i="1"/>
  <c r="R1655" i="1"/>
  <c r="Q1655" i="1"/>
  <c r="N1655" i="1"/>
  <c r="M1655" i="1"/>
  <c r="O1655" i="1" s="1"/>
  <c r="P1655" i="1" s="1"/>
  <c r="T1654" i="1"/>
  <c r="S1654" i="1"/>
  <c r="R1654" i="1"/>
  <c r="Q1654" i="1"/>
  <c r="N1654" i="1"/>
  <c r="M1654" i="1"/>
  <c r="O1654" i="1" s="1"/>
  <c r="P1654" i="1" s="1"/>
  <c r="T1653" i="1"/>
  <c r="S1653" i="1"/>
  <c r="R1653" i="1"/>
  <c r="Q1653" i="1"/>
  <c r="N1653" i="1"/>
  <c r="M1653" i="1"/>
  <c r="O1653" i="1" s="1"/>
  <c r="P1653" i="1" s="1"/>
  <c r="T1652" i="1"/>
  <c r="S1652" i="1"/>
  <c r="R1652" i="1"/>
  <c r="Q1652" i="1"/>
  <c r="N1652" i="1"/>
  <c r="M1652" i="1"/>
  <c r="O1652" i="1" s="1"/>
  <c r="P1652" i="1" s="1"/>
  <c r="T1651" i="1"/>
  <c r="S1651" i="1"/>
  <c r="R1651" i="1"/>
  <c r="Q1651" i="1"/>
  <c r="N1651" i="1"/>
  <c r="M1651" i="1"/>
  <c r="O1651" i="1" s="1"/>
  <c r="P1651" i="1" s="1"/>
  <c r="T1650" i="1"/>
  <c r="S1650" i="1"/>
  <c r="R1650" i="1"/>
  <c r="Q1650" i="1"/>
  <c r="N1650" i="1"/>
  <c r="M1650" i="1"/>
  <c r="O1650" i="1" s="1"/>
  <c r="P1650" i="1" s="1"/>
  <c r="T1649" i="1"/>
  <c r="S1649" i="1"/>
  <c r="R1649" i="1"/>
  <c r="Q1649" i="1"/>
  <c r="N1649" i="1"/>
  <c r="M1649" i="1"/>
  <c r="O1649" i="1" s="1"/>
  <c r="P1649" i="1" s="1"/>
  <c r="T1648" i="1"/>
  <c r="S1648" i="1"/>
  <c r="R1648" i="1"/>
  <c r="Q1648" i="1"/>
  <c r="N1648" i="1"/>
  <c r="M1648" i="1"/>
  <c r="O1648" i="1" s="1"/>
  <c r="P1648" i="1" s="1"/>
  <c r="T1647" i="1"/>
  <c r="S1647" i="1"/>
  <c r="R1647" i="1"/>
  <c r="Q1647" i="1"/>
  <c r="N1647" i="1"/>
  <c r="M1647" i="1"/>
  <c r="O1647" i="1" s="1"/>
  <c r="P1647" i="1" s="1"/>
  <c r="T1646" i="1"/>
  <c r="S1646" i="1"/>
  <c r="R1646" i="1"/>
  <c r="Q1646" i="1"/>
  <c r="N1646" i="1"/>
  <c r="M1646" i="1"/>
  <c r="O1646" i="1" s="1"/>
  <c r="P1646" i="1" s="1"/>
  <c r="T1645" i="1"/>
  <c r="S1645" i="1"/>
  <c r="R1645" i="1"/>
  <c r="Q1645" i="1"/>
  <c r="N1645" i="1"/>
  <c r="M1645" i="1"/>
  <c r="O1645" i="1" s="1"/>
  <c r="P1645" i="1" s="1"/>
  <c r="T1644" i="1"/>
  <c r="S1644" i="1"/>
  <c r="R1644" i="1"/>
  <c r="Q1644" i="1"/>
  <c r="N1644" i="1"/>
  <c r="M1644" i="1"/>
  <c r="O1644" i="1" s="1"/>
  <c r="P1644" i="1" s="1"/>
  <c r="T1643" i="1"/>
  <c r="S1643" i="1"/>
  <c r="R1643" i="1"/>
  <c r="Q1643" i="1"/>
  <c r="N1643" i="1"/>
  <c r="M1643" i="1"/>
  <c r="O1643" i="1" s="1"/>
  <c r="P1643" i="1" s="1"/>
  <c r="T1642" i="1"/>
  <c r="S1642" i="1"/>
  <c r="R1642" i="1"/>
  <c r="Q1642" i="1"/>
  <c r="N1642" i="1"/>
  <c r="M1642" i="1"/>
  <c r="O1642" i="1" s="1"/>
  <c r="P1642" i="1" s="1"/>
  <c r="T1641" i="1"/>
  <c r="S1641" i="1"/>
  <c r="R1641" i="1"/>
  <c r="Q1641" i="1"/>
  <c r="N1641" i="1"/>
  <c r="M1641" i="1"/>
  <c r="O1641" i="1" s="1"/>
  <c r="P1641" i="1" s="1"/>
  <c r="T1640" i="1"/>
  <c r="S1640" i="1"/>
  <c r="R1640" i="1"/>
  <c r="Q1640" i="1"/>
  <c r="N1640" i="1"/>
  <c r="M1640" i="1"/>
  <c r="O1640" i="1" s="1"/>
  <c r="P1640" i="1" s="1"/>
  <c r="T1639" i="1"/>
  <c r="S1639" i="1"/>
  <c r="R1639" i="1"/>
  <c r="Q1639" i="1"/>
  <c r="N1639" i="1"/>
  <c r="M1639" i="1"/>
  <c r="O1639" i="1" s="1"/>
  <c r="P1639" i="1" s="1"/>
  <c r="T1638" i="1"/>
  <c r="S1638" i="1"/>
  <c r="R1638" i="1"/>
  <c r="Q1638" i="1"/>
  <c r="N1638" i="1"/>
  <c r="M1638" i="1"/>
  <c r="O1638" i="1" s="1"/>
  <c r="P1638" i="1" s="1"/>
  <c r="T1637" i="1"/>
  <c r="S1637" i="1"/>
  <c r="R1637" i="1"/>
  <c r="Q1637" i="1"/>
  <c r="N1637" i="1"/>
  <c r="M1637" i="1"/>
  <c r="O1637" i="1" s="1"/>
  <c r="P1637" i="1" s="1"/>
  <c r="T1636" i="1"/>
  <c r="S1636" i="1"/>
  <c r="R1636" i="1"/>
  <c r="Q1636" i="1"/>
  <c r="N1636" i="1"/>
  <c r="M1636" i="1"/>
  <c r="O1636" i="1" s="1"/>
  <c r="P1636" i="1" s="1"/>
  <c r="T1635" i="1"/>
  <c r="S1635" i="1"/>
  <c r="R1635" i="1"/>
  <c r="Q1635" i="1"/>
  <c r="N1635" i="1"/>
  <c r="M1635" i="1"/>
  <c r="O1635" i="1" s="1"/>
  <c r="P1635" i="1" s="1"/>
  <c r="T1634" i="1"/>
  <c r="S1634" i="1"/>
  <c r="R1634" i="1"/>
  <c r="Q1634" i="1"/>
  <c r="N1634" i="1"/>
  <c r="M1634" i="1"/>
  <c r="O1634" i="1" s="1"/>
  <c r="P1634" i="1" s="1"/>
  <c r="T1633" i="1"/>
  <c r="S1633" i="1"/>
  <c r="R1633" i="1"/>
  <c r="Q1633" i="1"/>
  <c r="N1633" i="1"/>
  <c r="M1633" i="1"/>
  <c r="O1633" i="1" s="1"/>
  <c r="P1633" i="1" s="1"/>
  <c r="T1632" i="1"/>
  <c r="S1632" i="1"/>
  <c r="R1632" i="1"/>
  <c r="Q1632" i="1"/>
  <c r="N1632" i="1"/>
  <c r="M1632" i="1"/>
  <c r="O1632" i="1" s="1"/>
  <c r="P1632" i="1" s="1"/>
  <c r="T1631" i="1"/>
  <c r="S1631" i="1"/>
  <c r="R1631" i="1"/>
  <c r="Q1631" i="1"/>
  <c r="N1631" i="1"/>
  <c r="M1631" i="1"/>
  <c r="O1631" i="1" s="1"/>
  <c r="P1631" i="1" s="1"/>
  <c r="T1630" i="1"/>
  <c r="S1630" i="1"/>
  <c r="R1630" i="1"/>
  <c r="Q1630" i="1"/>
  <c r="N1630" i="1"/>
  <c r="M1630" i="1"/>
  <c r="O1630" i="1" s="1"/>
  <c r="P1630" i="1" s="1"/>
  <c r="T1629" i="1"/>
  <c r="S1629" i="1"/>
  <c r="R1629" i="1"/>
  <c r="Q1629" i="1"/>
  <c r="N1629" i="1"/>
  <c r="M1629" i="1"/>
  <c r="O1629" i="1" s="1"/>
  <c r="P1629" i="1" s="1"/>
  <c r="T1628" i="1"/>
  <c r="S1628" i="1"/>
  <c r="R1628" i="1"/>
  <c r="Q1628" i="1"/>
  <c r="N1628" i="1"/>
  <c r="M1628" i="1"/>
  <c r="O1628" i="1" s="1"/>
  <c r="P1628" i="1" s="1"/>
  <c r="T1627" i="1"/>
  <c r="S1627" i="1"/>
  <c r="R1627" i="1"/>
  <c r="Q1627" i="1"/>
  <c r="N1627" i="1"/>
  <c r="M1627" i="1"/>
  <c r="O1627" i="1" s="1"/>
  <c r="P1627" i="1" s="1"/>
  <c r="T1626" i="1"/>
  <c r="S1626" i="1"/>
  <c r="R1626" i="1"/>
  <c r="Q1626" i="1"/>
  <c r="N1626" i="1"/>
  <c r="M1626" i="1"/>
  <c r="O1626" i="1" s="1"/>
  <c r="P1626" i="1" s="1"/>
  <c r="T1625" i="1"/>
  <c r="S1625" i="1"/>
  <c r="R1625" i="1"/>
  <c r="Q1625" i="1"/>
  <c r="N1625" i="1"/>
  <c r="M1625" i="1"/>
  <c r="O1625" i="1" s="1"/>
  <c r="P1625" i="1" s="1"/>
  <c r="T1624" i="1"/>
  <c r="S1624" i="1"/>
  <c r="R1624" i="1"/>
  <c r="Q1624" i="1"/>
  <c r="N1624" i="1"/>
  <c r="M1624" i="1"/>
  <c r="O1624" i="1" s="1"/>
  <c r="P1624" i="1" s="1"/>
  <c r="T1623" i="1"/>
  <c r="S1623" i="1"/>
  <c r="R1623" i="1"/>
  <c r="Q1623" i="1"/>
  <c r="N1623" i="1"/>
  <c r="M1623" i="1"/>
  <c r="O1623" i="1" s="1"/>
  <c r="P1623" i="1" s="1"/>
  <c r="T1622" i="1"/>
  <c r="S1622" i="1"/>
  <c r="R1622" i="1"/>
  <c r="Q1622" i="1"/>
  <c r="N1622" i="1"/>
  <c r="M1622" i="1"/>
  <c r="O1622" i="1" s="1"/>
  <c r="P1622" i="1" s="1"/>
  <c r="T1621" i="1"/>
  <c r="S1621" i="1"/>
  <c r="R1621" i="1"/>
  <c r="Q1621" i="1"/>
  <c r="N1621" i="1"/>
  <c r="M1621" i="1"/>
  <c r="O1621" i="1" s="1"/>
  <c r="P1621" i="1" s="1"/>
  <c r="T1620" i="1"/>
  <c r="S1620" i="1"/>
  <c r="R1620" i="1"/>
  <c r="Q1620" i="1"/>
  <c r="N1620" i="1"/>
  <c r="M1620" i="1"/>
  <c r="O1620" i="1" s="1"/>
  <c r="P1620" i="1" s="1"/>
  <c r="T1619" i="1"/>
  <c r="S1619" i="1"/>
  <c r="R1619" i="1"/>
  <c r="Q1619" i="1"/>
  <c r="N1619" i="1"/>
  <c r="M1619" i="1"/>
  <c r="O1619" i="1" s="1"/>
  <c r="P1619" i="1" s="1"/>
  <c r="T1618" i="1"/>
  <c r="S1618" i="1"/>
  <c r="R1618" i="1"/>
  <c r="Q1618" i="1"/>
  <c r="N1618" i="1"/>
  <c r="M1618" i="1"/>
  <c r="O1618" i="1" s="1"/>
  <c r="P1618" i="1" s="1"/>
  <c r="T1617" i="1"/>
  <c r="S1617" i="1"/>
  <c r="R1617" i="1"/>
  <c r="Q1617" i="1"/>
  <c r="N1617" i="1"/>
  <c r="M1617" i="1"/>
  <c r="O1617" i="1" s="1"/>
  <c r="P1617" i="1" s="1"/>
  <c r="T1616" i="1"/>
  <c r="S1616" i="1"/>
  <c r="R1616" i="1"/>
  <c r="Q1616" i="1"/>
  <c r="N1616" i="1"/>
  <c r="M1616" i="1"/>
  <c r="O1616" i="1" s="1"/>
  <c r="P1616" i="1" s="1"/>
  <c r="T1615" i="1"/>
  <c r="S1615" i="1"/>
  <c r="R1615" i="1"/>
  <c r="Q1615" i="1"/>
  <c r="N1615" i="1"/>
  <c r="M1615" i="1"/>
  <c r="O1615" i="1" s="1"/>
  <c r="P1615" i="1" s="1"/>
  <c r="T1614" i="1"/>
  <c r="S1614" i="1"/>
  <c r="R1614" i="1"/>
  <c r="Q1614" i="1"/>
  <c r="N1614" i="1"/>
  <c r="M1614" i="1"/>
  <c r="O1614" i="1" s="1"/>
  <c r="P1614" i="1" s="1"/>
  <c r="T1613" i="1"/>
  <c r="S1613" i="1"/>
  <c r="R1613" i="1"/>
  <c r="Q1613" i="1"/>
  <c r="N1613" i="1"/>
  <c r="M1613" i="1"/>
  <c r="O1613" i="1" s="1"/>
  <c r="P1613" i="1" s="1"/>
  <c r="T1612" i="1"/>
  <c r="S1612" i="1"/>
  <c r="R1612" i="1"/>
  <c r="Q1612" i="1"/>
  <c r="N1612" i="1"/>
  <c r="M1612" i="1"/>
  <c r="O1612" i="1" s="1"/>
  <c r="P1612" i="1" s="1"/>
  <c r="T1611" i="1"/>
  <c r="S1611" i="1"/>
  <c r="R1611" i="1"/>
  <c r="Q1611" i="1"/>
  <c r="N1611" i="1"/>
  <c r="M1611" i="1"/>
  <c r="O1611" i="1" s="1"/>
  <c r="P1611" i="1" s="1"/>
  <c r="T1610" i="1"/>
  <c r="S1610" i="1"/>
  <c r="R1610" i="1"/>
  <c r="Q1610" i="1"/>
  <c r="N1610" i="1"/>
  <c r="M1610" i="1"/>
  <c r="O1610" i="1" s="1"/>
  <c r="P1610" i="1" s="1"/>
  <c r="T1609" i="1"/>
  <c r="S1609" i="1"/>
  <c r="R1609" i="1"/>
  <c r="Q1609" i="1"/>
  <c r="N1609" i="1"/>
  <c r="M1609" i="1"/>
  <c r="O1609" i="1" s="1"/>
  <c r="P1609" i="1" s="1"/>
  <c r="T1608" i="1"/>
  <c r="S1608" i="1"/>
  <c r="R1608" i="1"/>
  <c r="Q1608" i="1"/>
  <c r="N1608" i="1"/>
  <c r="M1608" i="1"/>
  <c r="O1608" i="1" s="1"/>
  <c r="P1608" i="1" s="1"/>
  <c r="T1607" i="1"/>
  <c r="S1607" i="1"/>
  <c r="R1607" i="1"/>
  <c r="Q1607" i="1"/>
  <c r="N1607" i="1"/>
  <c r="M1607" i="1"/>
  <c r="O1607" i="1" s="1"/>
  <c r="P1607" i="1" s="1"/>
  <c r="T1606" i="1"/>
  <c r="S1606" i="1"/>
  <c r="R1606" i="1"/>
  <c r="Q1606" i="1"/>
  <c r="N1606" i="1"/>
  <c r="M1606" i="1"/>
  <c r="O1606" i="1" s="1"/>
  <c r="P1606" i="1" s="1"/>
  <c r="T1605" i="1"/>
  <c r="S1605" i="1"/>
  <c r="R1605" i="1"/>
  <c r="Q1605" i="1"/>
  <c r="N1605" i="1"/>
  <c r="M1605" i="1"/>
  <c r="O1605" i="1" s="1"/>
  <c r="P1605" i="1" s="1"/>
  <c r="T1604" i="1"/>
  <c r="S1604" i="1"/>
  <c r="R1604" i="1"/>
  <c r="Q1604" i="1"/>
  <c r="N1604" i="1"/>
  <c r="M1604" i="1"/>
  <c r="O1604" i="1" s="1"/>
  <c r="P1604" i="1" s="1"/>
  <c r="T1603" i="1"/>
  <c r="S1603" i="1"/>
  <c r="R1603" i="1"/>
  <c r="Q1603" i="1"/>
  <c r="N1603" i="1"/>
  <c r="M1603" i="1"/>
  <c r="O1603" i="1" s="1"/>
  <c r="P1603" i="1" s="1"/>
  <c r="T1602" i="1"/>
  <c r="S1602" i="1"/>
  <c r="R1602" i="1"/>
  <c r="Q1602" i="1"/>
  <c r="N1602" i="1"/>
  <c r="M1602" i="1"/>
  <c r="O1602" i="1" s="1"/>
  <c r="P1602" i="1" s="1"/>
  <c r="T1601" i="1"/>
  <c r="S1601" i="1"/>
  <c r="R1601" i="1"/>
  <c r="Q1601" i="1"/>
  <c r="N1601" i="1"/>
  <c r="M1601" i="1"/>
  <c r="O1601" i="1" s="1"/>
  <c r="P1601" i="1" s="1"/>
  <c r="T1600" i="1"/>
  <c r="S1600" i="1"/>
  <c r="R1600" i="1"/>
  <c r="Q1600" i="1"/>
  <c r="N1600" i="1"/>
  <c r="M1600" i="1"/>
  <c r="O1600" i="1" s="1"/>
  <c r="P1600" i="1" s="1"/>
  <c r="T1599" i="1"/>
  <c r="S1599" i="1"/>
  <c r="R1599" i="1"/>
  <c r="Q1599" i="1"/>
  <c r="N1599" i="1"/>
  <c r="M1599" i="1"/>
  <c r="O1599" i="1" s="1"/>
  <c r="P1599" i="1" s="1"/>
  <c r="T1598" i="1"/>
  <c r="S1598" i="1"/>
  <c r="R1598" i="1"/>
  <c r="Q1598" i="1"/>
  <c r="N1598" i="1"/>
  <c r="M1598" i="1"/>
  <c r="O1598" i="1" s="1"/>
  <c r="P1598" i="1" s="1"/>
  <c r="T1597" i="1"/>
  <c r="S1597" i="1"/>
  <c r="R1597" i="1"/>
  <c r="Q1597" i="1"/>
  <c r="N1597" i="1"/>
  <c r="M1597" i="1"/>
  <c r="O1597" i="1" s="1"/>
  <c r="P1597" i="1" s="1"/>
  <c r="T1596" i="1"/>
  <c r="S1596" i="1"/>
  <c r="R1596" i="1"/>
  <c r="Q1596" i="1"/>
  <c r="N1596" i="1"/>
  <c r="M1596" i="1"/>
  <c r="O1596" i="1" s="1"/>
  <c r="P1596" i="1" s="1"/>
  <c r="T1595" i="1"/>
  <c r="S1595" i="1"/>
  <c r="R1595" i="1"/>
  <c r="Q1595" i="1"/>
  <c r="N1595" i="1"/>
  <c r="M1595" i="1"/>
  <c r="O1595" i="1" s="1"/>
  <c r="P1595" i="1" s="1"/>
  <c r="T1594" i="1"/>
  <c r="S1594" i="1"/>
  <c r="R1594" i="1"/>
  <c r="Q1594" i="1"/>
  <c r="N1594" i="1"/>
  <c r="M1594" i="1"/>
  <c r="O1594" i="1" s="1"/>
  <c r="P1594" i="1" s="1"/>
  <c r="T1593" i="1"/>
  <c r="S1593" i="1"/>
  <c r="R1593" i="1"/>
  <c r="Q1593" i="1"/>
  <c r="N1593" i="1"/>
  <c r="M1593" i="1"/>
  <c r="O1593" i="1" s="1"/>
  <c r="P1593" i="1" s="1"/>
  <c r="T1592" i="1"/>
  <c r="S1592" i="1"/>
  <c r="R1592" i="1"/>
  <c r="Q1592" i="1"/>
  <c r="N1592" i="1"/>
  <c r="M1592" i="1"/>
  <c r="O1592" i="1" s="1"/>
  <c r="P1592" i="1" s="1"/>
  <c r="T1591" i="1"/>
  <c r="S1591" i="1"/>
  <c r="R1591" i="1"/>
  <c r="Q1591" i="1"/>
  <c r="N1591" i="1"/>
  <c r="M1591" i="1"/>
  <c r="O1591" i="1" s="1"/>
  <c r="P1591" i="1" s="1"/>
  <c r="T1590" i="1"/>
  <c r="S1590" i="1"/>
  <c r="R1590" i="1"/>
  <c r="Q1590" i="1"/>
  <c r="N1590" i="1"/>
  <c r="M1590" i="1"/>
  <c r="O1590" i="1" s="1"/>
  <c r="P1590" i="1" s="1"/>
  <c r="T1589" i="1"/>
  <c r="S1589" i="1"/>
  <c r="R1589" i="1"/>
  <c r="Q1589" i="1"/>
  <c r="N1589" i="1"/>
  <c r="M1589" i="1"/>
  <c r="O1589" i="1" s="1"/>
  <c r="P1589" i="1" s="1"/>
  <c r="T1588" i="1"/>
  <c r="S1588" i="1"/>
  <c r="R1588" i="1"/>
  <c r="Q1588" i="1"/>
  <c r="N1588" i="1"/>
  <c r="M1588" i="1"/>
  <c r="O1588" i="1" s="1"/>
  <c r="P1588" i="1" s="1"/>
  <c r="T1587" i="1"/>
  <c r="S1587" i="1"/>
  <c r="R1587" i="1"/>
  <c r="Q1587" i="1"/>
  <c r="N1587" i="1"/>
  <c r="M1587" i="1"/>
  <c r="O1587" i="1" s="1"/>
  <c r="P1587" i="1" s="1"/>
  <c r="T1586" i="1"/>
  <c r="S1586" i="1"/>
  <c r="R1586" i="1"/>
  <c r="Q1586" i="1"/>
  <c r="N1586" i="1"/>
  <c r="M1586" i="1"/>
  <c r="O1586" i="1" s="1"/>
  <c r="P1586" i="1" s="1"/>
  <c r="T1585" i="1"/>
  <c r="S1585" i="1"/>
  <c r="R1585" i="1"/>
  <c r="Q1585" i="1"/>
  <c r="N1585" i="1"/>
  <c r="M1585" i="1"/>
  <c r="O1585" i="1" s="1"/>
  <c r="P1585" i="1" s="1"/>
  <c r="T1584" i="1"/>
  <c r="S1584" i="1"/>
  <c r="R1584" i="1"/>
  <c r="Q1584" i="1"/>
  <c r="N1584" i="1"/>
  <c r="M1584" i="1"/>
  <c r="O1584" i="1" s="1"/>
  <c r="P1584" i="1" s="1"/>
  <c r="T1583" i="1"/>
  <c r="S1583" i="1"/>
  <c r="R1583" i="1"/>
  <c r="Q1583" i="1"/>
  <c r="N1583" i="1"/>
  <c r="M1583" i="1"/>
  <c r="O1583" i="1" s="1"/>
  <c r="P1583" i="1" s="1"/>
  <c r="T1582" i="1"/>
  <c r="S1582" i="1"/>
  <c r="R1582" i="1"/>
  <c r="Q1582" i="1"/>
  <c r="N1582" i="1"/>
  <c r="M1582" i="1"/>
  <c r="O1582" i="1" s="1"/>
  <c r="P1582" i="1" s="1"/>
  <c r="T1581" i="1"/>
  <c r="S1581" i="1"/>
  <c r="R1581" i="1"/>
  <c r="Q1581" i="1"/>
  <c r="N1581" i="1"/>
  <c r="M1581" i="1"/>
  <c r="O1581" i="1" s="1"/>
  <c r="P1581" i="1" s="1"/>
  <c r="T1580" i="1"/>
  <c r="S1580" i="1"/>
  <c r="R1580" i="1"/>
  <c r="Q1580" i="1"/>
  <c r="N1580" i="1"/>
  <c r="M1580" i="1"/>
  <c r="O1580" i="1" s="1"/>
  <c r="P1580" i="1" s="1"/>
  <c r="T1579" i="1"/>
  <c r="S1579" i="1"/>
  <c r="R1579" i="1"/>
  <c r="Q1579" i="1"/>
  <c r="N1579" i="1"/>
  <c r="M1579" i="1"/>
  <c r="O1579" i="1" s="1"/>
  <c r="P1579" i="1" s="1"/>
  <c r="T1578" i="1"/>
  <c r="S1578" i="1"/>
  <c r="R1578" i="1"/>
  <c r="Q1578" i="1"/>
  <c r="N1578" i="1"/>
  <c r="M1578" i="1"/>
  <c r="O1578" i="1" s="1"/>
  <c r="P1578" i="1" s="1"/>
  <c r="T1577" i="1"/>
  <c r="S1577" i="1"/>
  <c r="R1577" i="1"/>
  <c r="Q1577" i="1"/>
  <c r="N1577" i="1"/>
  <c r="M1577" i="1"/>
  <c r="O1577" i="1" s="1"/>
  <c r="P1577" i="1" s="1"/>
  <c r="T1576" i="1"/>
  <c r="S1576" i="1"/>
  <c r="R1576" i="1"/>
  <c r="Q1576" i="1"/>
  <c r="N1576" i="1"/>
  <c r="M1576" i="1"/>
  <c r="O1576" i="1" s="1"/>
  <c r="P1576" i="1" s="1"/>
  <c r="T1575" i="1"/>
  <c r="S1575" i="1"/>
  <c r="R1575" i="1"/>
  <c r="Q1575" i="1"/>
  <c r="N1575" i="1"/>
  <c r="M1575" i="1"/>
  <c r="O1575" i="1" s="1"/>
  <c r="P1575" i="1" s="1"/>
  <c r="T1574" i="1"/>
  <c r="S1574" i="1"/>
  <c r="R1574" i="1"/>
  <c r="Q1574" i="1"/>
  <c r="N1574" i="1"/>
  <c r="M1574" i="1"/>
  <c r="O1574" i="1" s="1"/>
  <c r="P1574" i="1" s="1"/>
  <c r="T1573" i="1"/>
  <c r="S1573" i="1"/>
  <c r="R1573" i="1"/>
  <c r="Q1573" i="1"/>
  <c r="N1573" i="1"/>
  <c r="M1573" i="1"/>
  <c r="O1573" i="1" s="1"/>
  <c r="P1573" i="1" s="1"/>
  <c r="T1572" i="1"/>
  <c r="S1572" i="1"/>
  <c r="R1572" i="1"/>
  <c r="Q1572" i="1"/>
  <c r="N1572" i="1"/>
  <c r="M1572" i="1"/>
  <c r="O1572" i="1" s="1"/>
  <c r="P1572" i="1" s="1"/>
  <c r="T1571" i="1"/>
  <c r="S1571" i="1"/>
  <c r="R1571" i="1"/>
  <c r="Q1571" i="1"/>
  <c r="N1571" i="1"/>
  <c r="M1571" i="1"/>
  <c r="O1571" i="1" s="1"/>
  <c r="P1571" i="1" s="1"/>
  <c r="T1570" i="1"/>
  <c r="S1570" i="1"/>
  <c r="R1570" i="1"/>
  <c r="Q1570" i="1"/>
  <c r="N1570" i="1"/>
  <c r="M1570" i="1"/>
  <c r="O1570" i="1" s="1"/>
  <c r="P1570" i="1" s="1"/>
  <c r="T1569" i="1"/>
  <c r="S1569" i="1"/>
  <c r="R1569" i="1"/>
  <c r="Q1569" i="1"/>
  <c r="N1569" i="1"/>
  <c r="M1569" i="1"/>
  <c r="O1569" i="1" s="1"/>
  <c r="P1569" i="1" s="1"/>
  <c r="T1568" i="1"/>
  <c r="S1568" i="1"/>
  <c r="R1568" i="1"/>
  <c r="Q1568" i="1"/>
  <c r="N1568" i="1"/>
  <c r="M1568" i="1"/>
  <c r="O1568" i="1" s="1"/>
  <c r="P1568" i="1" s="1"/>
  <c r="T1567" i="1"/>
  <c r="S1567" i="1"/>
  <c r="R1567" i="1"/>
  <c r="Q1567" i="1"/>
  <c r="N1567" i="1"/>
  <c r="M1567" i="1"/>
  <c r="O1567" i="1" s="1"/>
  <c r="P1567" i="1" s="1"/>
  <c r="T1566" i="1"/>
  <c r="S1566" i="1"/>
  <c r="R1566" i="1"/>
  <c r="Q1566" i="1"/>
  <c r="N1566" i="1"/>
  <c r="M1566" i="1"/>
  <c r="O1566" i="1" s="1"/>
  <c r="P1566" i="1" s="1"/>
  <c r="T1565" i="1"/>
  <c r="S1565" i="1"/>
  <c r="R1565" i="1"/>
  <c r="Q1565" i="1"/>
  <c r="N1565" i="1"/>
  <c r="M1565" i="1"/>
  <c r="O1565" i="1" s="1"/>
  <c r="P1565" i="1" s="1"/>
  <c r="T1564" i="1"/>
  <c r="S1564" i="1"/>
  <c r="R1564" i="1"/>
  <c r="Q1564" i="1"/>
  <c r="N1564" i="1"/>
  <c r="M1564" i="1"/>
  <c r="O1564" i="1" s="1"/>
  <c r="P1564" i="1" s="1"/>
  <c r="T1563" i="1"/>
  <c r="S1563" i="1"/>
  <c r="R1563" i="1"/>
  <c r="Q1563" i="1"/>
  <c r="N1563" i="1"/>
  <c r="M1563" i="1"/>
  <c r="O1563" i="1" s="1"/>
  <c r="P1563" i="1" s="1"/>
  <c r="T1562" i="1"/>
  <c r="S1562" i="1"/>
  <c r="R1562" i="1"/>
  <c r="Q1562" i="1"/>
  <c r="N1562" i="1"/>
  <c r="M1562" i="1"/>
  <c r="O1562" i="1" s="1"/>
  <c r="P1562" i="1" s="1"/>
  <c r="T1561" i="1"/>
  <c r="S1561" i="1"/>
  <c r="R1561" i="1"/>
  <c r="Q1561" i="1"/>
  <c r="N1561" i="1"/>
  <c r="M1561" i="1"/>
  <c r="O1561" i="1" s="1"/>
  <c r="P1561" i="1" s="1"/>
  <c r="T1560" i="1"/>
  <c r="S1560" i="1"/>
  <c r="R1560" i="1"/>
  <c r="Q1560" i="1"/>
  <c r="N1560" i="1"/>
  <c r="M1560" i="1"/>
  <c r="O1560" i="1" s="1"/>
  <c r="P1560" i="1" s="1"/>
  <c r="T1559" i="1"/>
  <c r="S1559" i="1"/>
  <c r="R1559" i="1"/>
  <c r="Q1559" i="1"/>
  <c r="N1559" i="1"/>
  <c r="M1559" i="1"/>
  <c r="O1559" i="1" s="1"/>
  <c r="P1559" i="1" s="1"/>
  <c r="T1558" i="1"/>
  <c r="S1558" i="1"/>
  <c r="R1558" i="1"/>
  <c r="Q1558" i="1"/>
  <c r="N1558" i="1"/>
  <c r="M1558" i="1"/>
  <c r="O1558" i="1" s="1"/>
  <c r="P1558" i="1" s="1"/>
  <c r="T1557" i="1"/>
  <c r="S1557" i="1"/>
  <c r="R1557" i="1"/>
  <c r="Q1557" i="1"/>
  <c r="N1557" i="1"/>
  <c r="M1557" i="1"/>
  <c r="O1557" i="1" s="1"/>
  <c r="P1557" i="1" s="1"/>
  <c r="T1556" i="1"/>
  <c r="S1556" i="1"/>
  <c r="R1556" i="1"/>
  <c r="Q1556" i="1"/>
  <c r="N1556" i="1"/>
  <c r="M1556" i="1"/>
  <c r="O1556" i="1" s="1"/>
  <c r="P1556" i="1" s="1"/>
  <c r="T1555" i="1"/>
  <c r="S1555" i="1"/>
  <c r="R1555" i="1"/>
  <c r="Q1555" i="1"/>
  <c r="N1555" i="1"/>
  <c r="M1555" i="1"/>
  <c r="O1555" i="1" s="1"/>
  <c r="P1555" i="1" s="1"/>
  <c r="T1554" i="1"/>
  <c r="S1554" i="1"/>
  <c r="R1554" i="1"/>
  <c r="Q1554" i="1"/>
  <c r="N1554" i="1"/>
  <c r="M1554" i="1"/>
  <c r="O1554" i="1" s="1"/>
  <c r="P1554" i="1" s="1"/>
  <c r="T1553" i="1"/>
  <c r="S1553" i="1"/>
  <c r="R1553" i="1"/>
  <c r="Q1553" i="1"/>
  <c r="N1553" i="1"/>
  <c r="M1553" i="1"/>
  <c r="O1553" i="1" s="1"/>
  <c r="P1553" i="1" s="1"/>
  <c r="T1552" i="1"/>
  <c r="S1552" i="1"/>
  <c r="R1552" i="1"/>
  <c r="Q1552" i="1"/>
  <c r="N1552" i="1"/>
  <c r="M1552" i="1"/>
  <c r="O1552" i="1" s="1"/>
  <c r="P1552" i="1" s="1"/>
  <c r="T1551" i="1"/>
  <c r="S1551" i="1"/>
  <c r="R1551" i="1"/>
  <c r="Q1551" i="1"/>
  <c r="N1551" i="1"/>
  <c r="M1551" i="1"/>
  <c r="O1551" i="1" s="1"/>
  <c r="P1551" i="1" s="1"/>
  <c r="T1550" i="1"/>
  <c r="S1550" i="1"/>
  <c r="R1550" i="1"/>
  <c r="Q1550" i="1"/>
  <c r="N1550" i="1"/>
  <c r="M1550" i="1"/>
  <c r="O1550" i="1" s="1"/>
  <c r="P1550" i="1" s="1"/>
  <c r="T1549" i="1"/>
  <c r="S1549" i="1"/>
  <c r="R1549" i="1"/>
  <c r="Q1549" i="1"/>
  <c r="N1549" i="1"/>
  <c r="M1549" i="1"/>
  <c r="O1549" i="1" s="1"/>
  <c r="P1549" i="1" s="1"/>
  <c r="T1548" i="1"/>
  <c r="S1548" i="1"/>
  <c r="R1548" i="1"/>
  <c r="Q1548" i="1"/>
  <c r="N1548" i="1"/>
  <c r="M1548" i="1"/>
  <c r="O1548" i="1" s="1"/>
  <c r="P1548" i="1" s="1"/>
  <c r="T1547" i="1"/>
  <c r="S1547" i="1"/>
  <c r="R1547" i="1"/>
  <c r="Q1547" i="1"/>
  <c r="N1547" i="1"/>
  <c r="M1547" i="1"/>
  <c r="O1547" i="1" s="1"/>
  <c r="P1547" i="1" s="1"/>
  <c r="T1546" i="1"/>
  <c r="S1546" i="1"/>
  <c r="R1546" i="1"/>
  <c r="Q1546" i="1"/>
  <c r="N1546" i="1"/>
  <c r="M1546" i="1"/>
  <c r="O1546" i="1" s="1"/>
  <c r="P1546" i="1" s="1"/>
  <c r="T1545" i="1"/>
  <c r="S1545" i="1"/>
  <c r="R1545" i="1"/>
  <c r="Q1545" i="1"/>
  <c r="N1545" i="1"/>
  <c r="M1545" i="1"/>
  <c r="O1545" i="1" s="1"/>
  <c r="P1545" i="1" s="1"/>
  <c r="T1544" i="1"/>
  <c r="S1544" i="1"/>
  <c r="R1544" i="1"/>
  <c r="Q1544" i="1"/>
  <c r="N1544" i="1"/>
  <c r="M1544" i="1"/>
  <c r="O1544" i="1" s="1"/>
  <c r="P1544" i="1" s="1"/>
  <c r="T1543" i="1"/>
  <c r="S1543" i="1"/>
  <c r="R1543" i="1"/>
  <c r="Q1543" i="1"/>
  <c r="N1543" i="1"/>
  <c r="M1543" i="1"/>
  <c r="O1543" i="1" s="1"/>
  <c r="P1543" i="1" s="1"/>
  <c r="T1542" i="1"/>
  <c r="S1542" i="1"/>
  <c r="R1542" i="1"/>
  <c r="Q1542" i="1"/>
  <c r="N1542" i="1"/>
  <c r="M1542" i="1"/>
  <c r="O1542" i="1" s="1"/>
  <c r="P1542" i="1" s="1"/>
  <c r="T1541" i="1"/>
  <c r="S1541" i="1"/>
  <c r="R1541" i="1"/>
  <c r="Q1541" i="1"/>
  <c r="N1541" i="1"/>
  <c r="M1541" i="1"/>
  <c r="O1541" i="1" s="1"/>
  <c r="P1541" i="1" s="1"/>
  <c r="T1540" i="1"/>
  <c r="S1540" i="1"/>
  <c r="R1540" i="1"/>
  <c r="Q1540" i="1"/>
  <c r="N1540" i="1"/>
  <c r="M1540" i="1"/>
  <c r="O1540" i="1" s="1"/>
  <c r="P1540" i="1" s="1"/>
  <c r="T1539" i="1"/>
  <c r="S1539" i="1"/>
  <c r="R1539" i="1"/>
  <c r="Q1539" i="1"/>
  <c r="N1539" i="1"/>
  <c r="M1539" i="1"/>
  <c r="O1539" i="1" s="1"/>
  <c r="P1539" i="1" s="1"/>
  <c r="T1538" i="1"/>
  <c r="S1538" i="1"/>
  <c r="R1538" i="1"/>
  <c r="Q1538" i="1"/>
  <c r="N1538" i="1"/>
  <c r="M1538" i="1"/>
  <c r="O1538" i="1" s="1"/>
  <c r="P1538" i="1" s="1"/>
  <c r="T1537" i="1"/>
  <c r="S1537" i="1"/>
  <c r="R1537" i="1"/>
  <c r="Q1537" i="1"/>
  <c r="N1537" i="1"/>
  <c r="M1537" i="1"/>
  <c r="O1537" i="1" s="1"/>
  <c r="P1537" i="1" s="1"/>
  <c r="T1536" i="1"/>
  <c r="S1536" i="1"/>
  <c r="R1536" i="1"/>
  <c r="Q1536" i="1"/>
  <c r="N1536" i="1"/>
  <c r="M1536" i="1"/>
  <c r="O1536" i="1" s="1"/>
  <c r="P1536" i="1" s="1"/>
  <c r="T1535" i="1"/>
  <c r="S1535" i="1"/>
  <c r="R1535" i="1"/>
  <c r="Q1535" i="1"/>
  <c r="N1535" i="1"/>
  <c r="M1535" i="1"/>
  <c r="O1535" i="1" s="1"/>
  <c r="P1535" i="1" s="1"/>
  <c r="T1534" i="1"/>
  <c r="S1534" i="1"/>
  <c r="R1534" i="1"/>
  <c r="Q1534" i="1"/>
  <c r="N1534" i="1"/>
  <c r="M1534" i="1"/>
  <c r="O1534" i="1" s="1"/>
  <c r="P1534" i="1" s="1"/>
  <c r="T1533" i="1"/>
  <c r="S1533" i="1"/>
  <c r="R1533" i="1"/>
  <c r="Q1533" i="1"/>
  <c r="N1533" i="1"/>
  <c r="M1533" i="1"/>
  <c r="O1533" i="1" s="1"/>
  <c r="P1533" i="1" s="1"/>
  <c r="T1532" i="1"/>
  <c r="S1532" i="1"/>
  <c r="R1532" i="1"/>
  <c r="Q1532" i="1"/>
  <c r="N1532" i="1"/>
  <c r="M1532" i="1"/>
  <c r="O1532" i="1" s="1"/>
  <c r="P1532" i="1" s="1"/>
  <c r="T1531" i="1"/>
  <c r="S1531" i="1"/>
  <c r="R1531" i="1"/>
  <c r="Q1531" i="1"/>
  <c r="N1531" i="1"/>
  <c r="M1531" i="1"/>
  <c r="O1531" i="1" s="1"/>
  <c r="P1531" i="1" s="1"/>
  <c r="T1530" i="1"/>
  <c r="S1530" i="1"/>
  <c r="R1530" i="1"/>
  <c r="Q1530" i="1"/>
  <c r="N1530" i="1"/>
  <c r="M1530" i="1"/>
  <c r="O1530" i="1" s="1"/>
  <c r="P1530" i="1" s="1"/>
  <c r="T1529" i="1"/>
  <c r="S1529" i="1"/>
  <c r="R1529" i="1"/>
  <c r="Q1529" i="1"/>
  <c r="N1529" i="1"/>
  <c r="M1529" i="1"/>
  <c r="O1529" i="1" s="1"/>
  <c r="P1529" i="1" s="1"/>
  <c r="T1528" i="1"/>
  <c r="S1528" i="1"/>
  <c r="R1528" i="1"/>
  <c r="Q1528" i="1"/>
  <c r="N1528" i="1"/>
  <c r="M1528" i="1"/>
  <c r="O1528" i="1" s="1"/>
  <c r="P1528" i="1" s="1"/>
  <c r="T1527" i="1"/>
  <c r="S1527" i="1"/>
  <c r="R1527" i="1"/>
  <c r="Q1527" i="1"/>
  <c r="N1527" i="1"/>
  <c r="M1527" i="1"/>
  <c r="O1527" i="1" s="1"/>
  <c r="P1527" i="1" s="1"/>
  <c r="T1526" i="1"/>
  <c r="S1526" i="1"/>
  <c r="R1526" i="1"/>
  <c r="Q1526" i="1"/>
  <c r="N1526" i="1"/>
  <c r="M1526" i="1"/>
  <c r="O1526" i="1" s="1"/>
  <c r="P1526" i="1" s="1"/>
  <c r="T1525" i="1"/>
  <c r="S1525" i="1"/>
  <c r="R1525" i="1"/>
  <c r="Q1525" i="1"/>
  <c r="N1525" i="1"/>
  <c r="M1525" i="1"/>
  <c r="O1525" i="1" s="1"/>
  <c r="P1525" i="1" s="1"/>
  <c r="T1524" i="1"/>
  <c r="S1524" i="1"/>
  <c r="R1524" i="1"/>
  <c r="Q1524" i="1"/>
  <c r="N1524" i="1"/>
  <c r="M1524" i="1"/>
  <c r="O1524" i="1" s="1"/>
  <c r="P1524" i="1" s="1"/>
  <c r="T1523" i="1"/>
  <c r="S1523" i="1"/>
  <c r="R1523" i="1"/>
  <c r="Q1523" i="1"/>
  <c r="N1523" i="1"/>
  <c r="M1523" i="1"/>
  <c r="O1523" i="1" s="1"/>
  <c r="P1523" i="1" s="1"/>
  <c r="T1522" i="1"/>
  <c r="S1522" i="1"/>
  <c r="R1522" i="1"/>
  <c r="Q1522" i="1"/>
  <c r="N1522" i="1"/>
  <c r="M1522" i="1"/>
  <c r="O1522" i="1" s="1"/>
  <c r="P1522" i="1" s="1"/>
  <c r="T1521" i="1"/>
  <c r="S1521" i="1"/>
  <c r="R1521" i="1"/>
  <c r="Q1521" i="1"/>
  <c r="N1521" i="1"/>
  <c r="M1521" i="1"/>
  <c r="O1521" i="1" s="1"/>
  <c r="P1521" i="1" s="1"/>
  <c r="T1520" i="1"/>
  <c r="S1520" i="1"/>
  <c r="R1520" i="1"/>
  <c r="Q1520" i="1"/>
  <c r="N1520" i="1"/>
  <c r="M1520" i="1"/>
  <c r="O1520" i="1" s="1"/>
  <c r="P1520" i="1" s="1"/>
  <c r="T1519" i="1"/>
  <c r="S1519" i="1"/>
  <c r="R1519" i="1"/>
  <c r="Q1519" i="1"/>
  <c r="N1519" i="1"/>
  <c r="M1519" i="1"/>
  <c r="O1519" i="1" s="1"/>
  <c r="P1519" i="1" s="1"/>
  <c r="T1518" i="1"/>
  <c r="S1518" i="1"/>
  <c r="R1518" i="1"/>
  <c r="Q1518" i="1"/>
  <c r="N1518" i="1"/>
  <c r="M1518" i="1"/>
  <c r="O1518" i="1" s="1"/>
  <c r="P1518" i="1" s="1"/>
  <c r="T1517" i="1"/>
  <c r="S1517" i="1"/>
  <c r="R1517" i="1"/>
  <c r="Q1517" i="1"/>
  <c r="N1517" i="1"/>
  <c r="M1517" i="1"/>
  <c r="O1517" i="1" s="1"/>
  <c r="P1517" i="1" s="1"/>
  <c r="T1516" i="1"/>
  <c r="S1516" i="1"/>
  <c r="R1516" i="1"/>
  <c r="Q1516" i="1"/>
  <c r="N1516" i="1"/>
  <c r="M1516" i="1"/>
  <c r="O1516" i="1" s="1"/>
  <c r="P1516" i="1" s="1"/>
  <c r="T1515" i="1"/>
  <c r="S1515" i="1"/>
  <c r="R1515" i="1"/>
  <c r="Q1515" i="1"/>
  <c r="N1515" i="1"/>
  <c r="M1515" i="1"/>
  <c r="O1515" i="1" s="1"/>
  <c r="P1515" i="1" s="1"/>
  <c r="T1514" i="1"/>
  <c r="S1514" i="1"/>
  <c r="R1514" i="1"/>
  <c r="Q1514" i="1"/>
  <c r="N1514" i="1"/>
  <c r="M1514" i="1"/>
  <c r="O1514" i="1" s="1"/>
  <c r="P1514" i="1" s="1"/>
  <c r="T1513" i="1"/>
  <c r="S1513" i="1"/>
  <c r="R1513" i="1"/>
  <c r="Q1513" i="1"/>
  <c r="N1513" i="1"/>
  <c r="M1513" i="1"/>
  <c r="O1513" i="1" s="1"/>
  <c r="P1513" i="1" s="1"/>
  <c r="T1512" i="1"/>
  <c r="S1512" i="1"/>
  <c r="R1512" i="1"/>
  <c r="Q1512" i="1"/>
  <c r="N1512" i="1"/>
  <c r="M1512" i="1"/>
  <c r="O1512" i="1" s="1"/>
  <c r="P1512" i="1" s="1"/>
  <c r="T1511" i="1"/>
  <c r="S1511" i="1"/>
  <c r="R1511" i="1"/>
  <c r="Q1511" i="1"/>
  <c r="N1511" i="1"/>
  <c r="M1511" i="1"/>
  <c r="O1511" i="1" s="1"/>
  <c r="P1511" i="1" s="1"/>
  <c r="T1510" i="1"/>
  <c r="S1510" i="1"/>
  <c r="R1510" i="1"/>
  <c r="Q1510" i="1"/>
  <c r="N1510" i="1"/>
  <c r="M1510" i="1"/>
  <c r="O1510" i="1" s="1"/>
  <c r="P1510" i="1" s="1"/>
  <c r="T1509" i="1"/>
  <c r="S1509" i="1"/>
  <c r="R1509" i="1"/>
  <c r="Q1509" i="1"/>
  <c r="N1509" i="1"/>
  <c r="M1509" i="1"/>
  <c r="O1509" i="1" s="1"/>
  <c r="P1509" i="1" s="1"/>
  <c r="T1508" i="1"/>
  <c r="S1508" i="1"/>
  <c r="R1508" i="1"/>
  <c r="Q1508" i="1"/>
  <c r="N1508" i="1"/>
  <c r="M1508" i="1"/>
  <c r="O1508" i="1" s="1"/>
  <c r="P1508" i="1" s="1"/>
  <c r="T1507" i="1"/>
  <c r="S1507" i="1"/>
  <c r="R1507" i="1"/>
  <c r="Q1507" i="1"/>
  <c r="N1507" i="1"/>
  <c r="M1507" i="1"/>
  <c r="O1507" i="1" s="1"/>
  <c r="P1507" i="1" s="1"/>
  <c r="T1506" i="1"/>
  <c r="S1506" i="1"/>
  <c r="R1506" i="1"/>
  <c r="Q1506" i="1"/>
  <c r="N1506" i="1"/>
  <c r="M1506" i="1"/>
  <c r="O1506" i="1" s="1"/>
  <c r="P1506" i="1" s="1"/>
  <c r="T1505" i="1"/>
  <c r="S1505" i="1"/>
  <c r="R1505" i="1"/>
  <c r="Q1505" i="1"/>
  <c r="N1505" i="1"/>
  <c r="M1505" i="1"/>
  <c r="O1505" i="1" s="1"/>
  <c r="P1505" i="1" s="1"/>
  <c r="T1504" i="1"/>
  <c r="S1504" i="1"/>
  <c r="R1504" i="1"/>
  <c r="Q1504" i="1"/>
  <c r="N1504" i="1"/>
  <c r="M1504" i="1"/>
  <c r="O1504" i="1" s="1"/>
  <c r="P1504" i="1" s="1"/>
  <c r="T1503" i="1"/>
  <c r="S1503" i="1"/>
  <c r="R1503" i="1"/>
  <c r="Q1503" i="1"/>
  <c r="N1503" i="1"/>
  <c r="M1503" i="1"/>
  <c r="O1503" i="1" s="1"/>
  <c r="P1503" i="1" s="1"/>
  <c r="T1502" i="1"/>
  <c r="S1502" i="1"/>
  <c r="R1502" i="1"/>
  <c r="Q1502" i="1"/>
  <c r="N1502" i="1"/>
  <c r="M1502" i="1"/>
  <c r="O1502" i="1" s="1"/>
  <c r="P1502" i="1" s="1"/>
  <c r="T1501" i="1"/>
  <c r="S1501" i="1"/>
  <c r="R1501" i="1"/>
  <c r="Q1501" i="1"/>
  <c r="N1501" i="1"/>
  <c r="M1501" i="1"/>
  <c r="O1501" i="1" s="1"/>
  <c r="P1501" i="1" s="1"/>
  <c r="T1500" i="1"/>
  <c r="S1500" i="1"/>
  <c r="R1500" i="1"/>
  <c r="Q1500" i="1"/>
  <c r="N1500" i="1"/>
  <c r="M1500" i="1"/>
  <c r="O1500" i="1" s="1"/>
  <c r="P1500" i="1" s="1"/>
  <c r="T1499" i="1"/>
  <c r="S1499" i="1"/>
  <c r="R1499" i="1"/>
  <c r="Q1499" i="1"/>
  <c r="N1499" i="1"/>
  <c r="M1499" i="1"/>
  <c r="O1499" i="1" s="1"/>
  <c r="P1499" i="1" s="1"/>
  <c r="T1498" i="1"/>
  <c r="S1498" i="1"/>
  <c r="R1498" i="1"/>
  <c r="Q1498" i="1"/>
  <c r="N1498" i="1"/>
  <c r="M1498" i="1"/>
  <c r="O1498" i="1" s="1"/>
  <c r="P1498" i="1" s="1"/>
  <c r="T1497" i="1"/>
  <c r="S1497" i="1"/>
  <c r="R1497" i="1"/>
  <c r="Q1497" i="1"/>
  <c r="N1497" i="1"/>
  <c r="M1497" i="1"/>
  <c r="O1497" i="1" s="1"/>
  <c r="P1497" i="1" s="1"/>
  <c r="T1496" i="1"/>
  <c r="S1496" i="1"/>
  <c r="R1496" i="1"/>
  <c r="Q1496" i="1"/>
  <c r="N1496" i="1"/>
  <c r="M1496" i="1"/>
  <c r="O1496" i="1" s="1"/>
  <c r="P1496" i="1" s="1"/>
  <c r="T1495" i="1"/>
  <c r="S1495" i="1"/>
  <c r="R1495" i="1"/>
  <c r="Q1495" i="1"/>
  <c r="N1495" i="1"/>
  <c r="M1495" i="1"/>
  <c r="O1495" i="1" s="1"/>
  <c r="P1495" i="1" s="1"/>
  <c r="T1494" i="1"/>
  <c r="S1494" i="1"/>
  <c r="R1494" i="1"/>
  <c r="Q1494" i="1"/>
  <c r="N1494" i="1"/>
  <c r="M1494" i="1"/>
  <c r="O1494" i="1" s="1"/>
  <c r="P1494" i="1" s="1"/>
  <c r="T1493" i="1"/>
  <c r="S1493" i="1"/>
  <c r="R1493" i="1"/>
  <c r="Q1493" i="1"/>
  <c r="N1493" i="1"/>
  <c r="M1493" i="1"/>
  <c r="O1493" i="1" s="1"/>
  <c r="P1493" i="1" s="1"/>
  <c r="T1492" i="1"/>
  <c r="S1492" i="1"/>
  <c r="R1492" i="1"/>
  <c r="Q1492" i="1"/>
  <c r="N1492" i="1"/>
  <c r="M1492" i="1"/>
  <c r="O1492" i="1" s="1"/>
  <c r="P1492" i="1" s="1"/>
  <c r="T1491" i="1"/>
  <c r="S1491" i="1"/>
  <c r="R1491" i="1"/>
  <c r="Q1491" i="1"/>
  <c r="N1491" i="1"/>
  <c r="M1491" i="1"/>
  <c r="O1491" i="1" s="1"/>
  <c r="P1491" i="1" s="1"/>
  <c r="T1490" i="1"/>
  <c r="S1490" i="1"/>
  <c r="R1490" i="1"/>
  <c r="Q1490" i="1"/>
  <c r="N1490" i="1"/>
  <c r="M1490" i="1"/>
  <c r="O1490" i="1" s="1"/>
  <c r="P1490" i="1" s="1"/>
  <c r="T1489" i="1"/>
  <c r="S1489" i="1"/>
  <c r="R1489" i="1"/>
  <c r="Q1489" i="1"/>
  <c r="N1489" i="1"/>
  <c r="M1489" i="1"/>
  <c r="O1489" i="1" s="1"/>
  <c r="P1489" i="1" s="1"/>
  <c r="T1488" i="1"/>
  <c r="S1488" i="1"/>
  <c r="R1488" i="1"/>
  <c r="Q1488" i="1"/>
  <c r="N1488" i="1"/>
  <c r="M1488" i="1"/>
  <c r="O1488" i="1" s="1"/>
  <c r="P1488" i="1" s="1"/>
  <c r="T1487" i="1"/>
  <c r="S1487" i="1"/>
  <c r="R1487" i="1"/>
  <c r="Q1487" i="1"/>
  <c r="N1487" i="1"/>
  <c r="M1487" i="1"/>
  <c r="O1487" i="1" s="1"/>
  <c r="P1487" i="1" s="1"/>
  <c r="T1486" i="1"/>
  <c r="S1486" i="1"/>
  <c r="R1486" i="1"/>
  <c r="Q1486" i="1"/>
  <c r="N1486" i="1"/>
  <c r="M1486" i="1"/>
  <c r="O1486" i="1" s="1"/>
  <c r="P1486" i="1" s="1"/>
  <c r="T1485" i="1"/>
  <c r="S1485" i="1"/>
  <c r="R1485" i="1"/>
  <c r="Q1485" i="1"/>
  <c r="N1485" i="1"/>
  <c r="M1485" i="1"/>
  <c r="O1485" i="1" s="1"/>
  <c r="P1485" i="1" s="1"/>
  <c r="T1484" i="1"/>
  <c r="S1484" i="1"/>
  <c r="R1484" i="1"/>
  <c r="Q1484" i="1"/>
  <c r="N1484" i="1"/>
  <c r="M1484" i="1"/>
  <c r="O1484" i="1" s="1"/>
  <c r="P1484" i="1" s="1"/>
  <c r="T1483" i="1"/>
  <c r="S1483" i="1"/>
  <c r="R1483" i="1"/>
  <c r="Q1483" i="1"/>
  <c r="N1483" i="1"/>
  <c r="M1483" i="1"/>
  <c r="O1483" i="1" s="1"/>
  <c r="P1483" i="1" s="1"/>
  <c r="T1482" i="1"/>
  <c r="S1482" i="1"/>
  <c r="R1482" i="1"/>
  <c r="Q1482" i="1"/>
  <c r="N1482" i="1"/>
  <c r="M1482" i="1"/>
  <c r="O1482" i="1" s="1"/>
  <c r="P1482" i="1" s="1"/>
  <c r="T1481" i="1"/>
  <c r="S1481" i="1"/>
  <c r="R1481" i="1"/>
  <c r="Q1481" i="1"/>
  <c r="N1481" i="1"/>
  <c r="M1481" i="1"/>
  <c r="O1481" i="1" s="1"/>
  <c r="P1481" i="1" s="1"/>
  <c r="T1480" i="1"/>
  <c r="S1480" i="1"/>
  <c r="R1480" i="1"/>
  <c r="Q1480" i="1"/>
  <c r="N1480" i="1"/>
  <c r="M1480" i="1"/>
  <c r="O1480" i="1" s="1"/>
  <c r="P1480" i="1" s="1"/>
  <c r="T1479" i="1"/>
  <c r="S1479" i="1"/>
  <c r="R1479" i="1"/>
  <c r="Q1479" i="1"/>
  <c r="N1479" i="1"/>
  <c r="M1479" i="1"/>
  <c r="O1479" i="1" s="1"/>
  <c r="P1479" i="1" s="1"/>
  <c r="T1478" i="1"/>
  <c r="S1478" i="1"/>
  <c r="R1478" i="1"/>
  <c r="Q1478" i="1"/>
  <c r="N1478" i="1"/>
  <c r="M1478" i="1"/>
  <c r="O1478" i="1" s="1"/>
  <c r="P1478" i="1" s="1"/>
  <c r="T1477" i="1"/>
  <c r="S1477" i="1"/>
  <c r="R1477" i="1"/>
  <c r="Q1477" i="1"/>
  <c r="N1477" i="1"/>
  <c r="M1477" i="1"/>
  <c r="O1477" i="1" s="1"/>
  <c r="P1477" i="1" s="1"/>
  <c r="T1476" i="1"/>
  <c r="S1476" i="1"/>
  <c r="R1476" i="1"/>
  <c r="Q1476" i="1"/>
  <c r="N1476" i="1"/>
  <c r="M1476" i="1"/>
  <c r="O1476" i="1" s="1"/>
  <c r="P1476" i="1" s="1"/>
  <c r="T1475" i="1"/>
  <c r="S1475" i="1"/>
  <c r="R1475" i="1"/>
  <c r="Q1475" i="1"/>
  <c r="N1475" i="1"/>
  <c r="M1475" i="1"/>
  <c r="O1475" i="1" s="1"/>
  <c r="P1475" i="1" s="1"/>
  <c r="T1474" i="1"/>
  <c r="S1474" i="1"/>
  <c r="R1474" i="1"/>
  <c r="Q1474" i="1"/>
  <c r="N1474" i="1"/>
  <c r="M1474" i="1"/>
  <c r="O1474" i="1" s="1"/>
  <c r="P1474" i="1" s="1"/>
  <c r="T1473" i="1"/>
  <c r="S1473" i="1"/>
  <c r="R1473" i="1"/>
  <c r="Q1473" i="1"/>
  <c r="N1473" i="1"/>
  <c r="M1473" i="1"/>
  <c r="O1473" i="1" s="1"/>
  <c r="P1473" i="1" s="1"/>
  <c r="T1472" i="1"/>
  <c r="S1472" i="1"/>
  <c r="R1472" i="1"/>
  <c r="Q1472" i="1"/>
  <c r="N1472" i="1"/>
  <c r="M1472" i="1"/>
  <c r="O1472" i="1" s="1"/>
  <c r="P1472" i="1" s="1"/>
  <c r="T1471" i="1"/>
  <c r="S1471" i="1"/>
  <c r="R1471" i="1"/>
  <c r="Q1471" i="1"/>
  <c r="N1471" i="1"/>
  <c r="M1471" i="1"/>
  <c r="O1471" i="1" s="1"/>
  <c r="P1471" i="1" s="1"/>
  <c r="T1470" i="1"/>
  <c r="S1470" i="1"/>
  <c r="R1470" i="1"/>
  <c r="Q1470" i="1"/>
  <c r="N1470" i="1"/>
  <c r="M1470" i="1"/>
  <c r="O1470" i="1" s="1"/>
  <c r="P1470" i="1" s="1"/>
  <c r="T1469" i="1"/>
  <c r="S1469" i="1"/>
  <c r="R1469" i="1"/>
  <c r="Q1469" i="1"/>
  <c r="N1469" i="1"/>
  <c r="M1469" i="1"/>
  <c r="O1469" i="1" s="1"/>
  <c r="P1469" i="1" s="1"/>
  <c r="T1468" i="1"/>
  <c r="S1468" i="1"/>
  <c r="R1468" i="1"/>
  <c r="Q1468" i="1"/>
  <c r="N1468" i="1"/>
  <c r="M1468" i="1"/>
  <c r="O1468" i="1" s="1"/>
  <c r="P1468" i="1" s="1"/>
  <c r="T1467" i="1"/>
  <c r="S1467" i="1"/>
  <c r="R1467" i="1"/>
  <c r="Q1467" i="1"/>
  <c r="N1467" i="1"/>
  <c r="M1467" i="1"/>
  <c r="O1467" i="1" s="1"/>
  <c r="P1467" i="1" s="1"/>
  <c r="T1466" i="1"/>
  <c r="S1466" i="1"/>
  <c r="R1466" i="1"/>
  <c r="Q1466" i="1"/>
  <c r="N1466" i="1"/>
  <c r="M1466" i="1"/>
  <c r="O1466" i="1" s="1"/>
  <c r="P1466" i="1" s="1"/>
  <c r="T1465" i="1"/>
  <c r="S1465" i="1"/>
  <c r="R1465" i="1"/>
  <c r="Q1465" i="1"/>
  <c r="N1465" i="1"/>
  <c r="M1465" i="1"/>
  <c r="O1465" i="1" s="1"/>
  <c r="P1465" i="1" s="1"/>
  <c r="T1464" i="1"/>
  <c r="S1464" i="1"/>
  <c r="R1464" i="1"/>
  <c r="Q1464" i="1"/>
  <c r="N1464" i="1"/>
  <c r="M1464" i="1"/>
  <c r="O1464" i="1" s="1"/>
  <c r="P1464" i="1" s="1"/>
  <c r="T1463" i="1"/>
  <c r="S1463" i="1"/>
  <c r="R1463" i="1"/>
  <c r="Q1463" i="1"/>
  <c r="N1463" i="1"/>
  <c r="M1463" i="1"/>
  <c r="O1463" i="1" s="1"/>
  <c r="P1463" i="1" s="1"/>
  <c r="T1462" i="1"/>
  <c r="S1462" i="1"/>
  <c r="R1462" i="1"/>
  <c r="Q1462" i="1"/>
  <c r="N1462" i="1"/>
  <c r="M1462" i="1"/>
  <c r="O1462" i="1" s="1"/>
  <c r="P1462" i="1" s="1"/>
  <c r="T1461" i="1"/>
  <c r="S1461" i="1"/>
  <c r="R1461" i="1"/>
  <c r="Q1461" i="1"/>
  <c r="N1461" i="1"/>
  <c r="M1461" i="1"/>
  <c r="O1461" i="1" s="1"/>
  <c r="P1461" i="1" s="1"/>
  <c r="T1460" i="1"/>
  <c r="S1460" i="1"/>
  <c r="R1460" i="1"/>
  <c r="Q1460" i="1"/>
  <c r="N1460" i="1"/>
  <c r="M1460" i="1"/>
  <c r="O1460" i="1" s="1"/>
  <c r="P1460" i="1" s="1"/>
  <c r="T1459" i="1"/>
  <c r="S1459" i="1"/>
  <c r="R1459" i="1"/>
  <c r="Q1459" i="1"/>
  <c r="N1459" i="1"/>
  <c r="M1459" i="1"/>
  <c r="O1459" i="1" s="1"/>
  <c r="P1459" i="1" s="1"/>
  <c r="T1458" i="1"/>
  <c r="S1458" i="1"/>
  <c r="R1458" i="1"/>
  <c r="Q1458" i="1"/>
  <c r="N1458" i="1"/>
  <c r="M1458" i="1"/>
  <c r="O1458" i="1" s="1"/>
  <c r="P1458" i="1" s="1"/>
  <c r="T1457" i="1"/>
  <c r="S1457" i="1"/>
  <c r="R1457" i="1"/>
  <c r="Q1457" i="1"/>
  <c r="N1457" i="1"/>
  <c r="M1457" i="1"/>
  <c r="O1457" i="1" s="1"/>
  <c r="P1457" i="1" s="1"/>
  <c r="T1456" i="1"/>
  <c r="S1456" i="1"/>
  <c r="R1456" i="1"/>
  <c r="Q1456" i="1"/>
  <c r="N1456" i="1"/>
  <c r="M1456" i="1"/>
  <c r="O1456" i="1" s="1"/>
  <c r="P1456" i="1" s="1"/>
  <c r="T1455" i="1"/>
  <c r="S1455" i="1"/>
  <c r="R1455" i="1"/>
  <c r="Q1455" i="1"/>
  <c r="N1455" i="1"/>
  <c r="M1455" i="1"/>
  <c r="O1455" i="1" s="1"/>
  <c r="P1455" i="1" s="1"/>
  <c r="T1454" i="1"/>
  <c r="S1454" i="1"/>
  <c r="R1454" i="1"/>
  <c r="Q1454" i="1"/>
  <c r="N1454" i="1"/>
  <c r="M1454" i="1"/>
  <c r="O1454" i="1" s="1"/>
  <c r="P1454" i="1" s="1"/>
  <c r="T1453" i="1"/>
  <c r="S1453" i="1"/>
  <c r="R1453" i="1"/>
  <c r="Q1453" i="1"/>
  <c r="N1453" i="1"/>
  <c r="M1453" i="1"/>
  <c r="O1453" i="1" s="1"/>
  <c r="P1453" i="1" s="1"/>
  <c r="T1452" i="1"/>
  <c r="S1452" i="1"/>
  <c r="R1452" i="1"/>
  <c r="Q1452" i="1"/>
  <c r="N1452" i="1"/>
  <c r="M1452" i="1"/>
  <c r="O1452" i="1" s="1"/>
  <c r="P1452" i="1" s="1"/>
  <c r="T1451" i="1"/>
  <c r="S1451" i="1"/>
  <c r="R1451" i="1"/>
  <c r="Q1451" i="1"/>
  <c r="N1451" i="1"/>
  <c r="M1451" i="1"/>
  <c r="O1451" i="1" s="1"/>
  <c r="P1451" i="1" s="1"/>
  <c r="T1450" i="1"/>
  <c r="S1450" i="1"/>
  <c r="R1450" i="1"/>
  <c r="Q1450" i="1"/>
  <c r="N1450" i="1"/>
  <c r="M1450" i="1"/>
  <c r="O1450" i="1" s="1"/>
  <c r="P1450" i="1" s="1"/>
  <c r="T1449" i="1"/>
  <c r="S1449" i="1"/>
  <c r="R1449" i="1"/>
  <c r="Q1449" i="1"/>
  <c r="N1449" i="1"/>
  <c r="M1449" i="1"/>
  <c r="O1449" i="1" s="1"/>
  <c r="P1449" i="1" s="1"/>
  <c r="T1448" i="1"/>
  <c r="S1448" i="1"/>
  <c r="R1448" i="1"/>
  <c r="Q1448" i="1"/>
  <c r="N1448" i="1"/>
  <c r="M1448" i="1"/>
  <c r="O1448" i="1" s="1"/>
  <c r="P1448" i="1" s="1"/>
  <c r="T1447" i="1"/>
  <c r="S1447" i="1"/>
  <c r="R1447" i="1"/>
  <c r="Q1447" i="1"/>
  <c r="N1447" i="1"/>
  <c r="M1447" i="1"/>
  <c r="O1447" i="1" s="1"/>
  <c r="P1447" i="1" s="1"/>
  <c r="T1446" i="1"/>
  <c r="S1446" i="1"/>
  <c r="R1446" i="1"/>
  <c r="Q1446" i="1"/>
  <c r="N1446" i="1"/>
  <c r="M1446" i="1"/>
  <c r="O1446" i="1" s="1"/>
  <c r="P1446" i="1" s="1"/>
  <c r="T1445" i="1"/>
  <c r="S1445" i="1"/>
  <c r="R1445" i="1"/>
  <c r="Q1445" i="1"/>
  <c r="N1445" i="1"/>
  <c r="M1445" i="1"/>
  <c r="O1445" i="1" s="1"/>
  <c r="P1445" i="1" s="1"/>
  <c r="T1444" i="1"/>
  <c r="S1444" i="1"/>
  <c r="R1444" i="1"/>
  <c r="Q1444" i="1"/>
  <c r="N1444" i="1"/>
  <c r="M1444" i="1"/>
  <c r="O1444" i="1" s="1"/>
  <c r="P1444" i="1" s="1"/>
  <c r="T1443" i="1"/>
  <c r="S1443" i="1"/>
  <c r="R1443" i="1"/>
  <c r="Q1443" i="1"/>
  <c r="N1443" i="1"/>
  <c r="M1443" i="1"/>
  <c r="O1443" i="1" s="1"/>
  <c r="P1443" i="1" s="1"/>
  <c r="T1442" i="1"/>
  <c r="S1442" i="1"/>
  <c r="R1442" i="1"/>
  <c r="Q1442" i="1"/>
  <c r="N1442" i="1"/>
  <c r="M1442" i="1"/>
  <c r="O1442" i="1" s="1"/>
  <c r="P1442" i="1" s="1"/>
  <c r="T1441" i="1"/>
  <c r="S1441" i="1"/>
  <c r="R1441" i="1"/>
  <c r="Q1441" i="1"/>
  <c r="N1441" i="1"/>
  <c r="M1441" i="1"/>
  <c r="O1441" i="1" s="1"/>
  <c r="P1441" i="1" s="1"/>
  <c r="T1440" i="1"/>
  <c r="S1440" i="1"/>
  <c r="R1440" i="1"/>
  <c r="Q1440" i="1"/>
  <c r="N1440" i="1"/>
  <c r="M1440" i="1"/>
  <c r="O1440" i="1" s="1"/>
  <c r="P1440" i="1" s="1"/>
  <c r="T1439" i="1"/>
  <c r="S1439" i="1"/>
  <c r="R1439" i="1"/>
  <c r="Q1439" i="1"/>
  <c r="N1439" i="1"/>
  <c r="M1439" i="1"/>
  <c r="O1439" i="1" s="1"/>
  <c r="P1439" i="1" s="1"/>
  <c r="T1438" i="1"/>
  <c r="S1438" i="1"/>
  <c r="R1438" i="1"/>
  <c r="Q1438" i="1"/>
  <c r="N1438" i="1"/>
  <c r="M1438" i="1"/>
  <c r="O1438" i="1" s="1"/>
  <c r="P1438" i="1" s="1"/>
  <c r="T1437" i="1"/>
  <c r="S1437" i="1"/>
  <c r="R1437" i="1"/>
  <c r="Q1437" i="1"/>
  <c r="N1437" i="1"/>
  <c r="M1437" i="1"/>
  <c r="O1437" i="1" s="1"/>
  <c r="P1437" i="1" s="1"/>
  <c r="T1436" i="1"/>
  <c r="S1436" i="1"/>
  <c r="R1436" i="1"/>
  <c r="Q1436" i="1"/>
  <c r="N1436" i="1"/>
  <c r="M1436" i="1"/>
  <c r="O1436" i="1" s="1"/>
  <c r="P1436" i="1" s="1"/>
  <c r="T1435" i="1"/>
  <c r="S1435" i="1"/>
  <c r="R1435" i="1"/>
  <c r="Q1435" i="1"/>
  <c r="N1435" i="1"/>
  <c r="M1435" i="1"/>
  <c r="O1435" i="1" s="1"/>
  <c r="P1435" i="1" s="1"/>
  <c r="T1434" i="1"/>
  <c r="S1434" i="1"/>
  <c r="R1434" i="1"/>
  <c r="Q1434" i="1"/>
  <c r="N1434" i="1"/>
  <c r="M1434" i="1"/>
  <c r="O1434" i="1" s="1"/>
  <c r="P1434" i="1" s="1"/>
  <c r="T1433" i="1"/>
  <c r="S1433" i="1"/>
  <c r="R1433" i="1"/>
  <c r="Q1433" i="1"/>
  <c r="N1433" i="1"/>
  <c r="M1433" i="1"/>
  <c r="O1433" i="1" s="1"/>
  <c r="P1433" i="1" s="1"/>
  <c r="T1432" i="1"/>
  <c r="S1432" i="1"/>
  <c r="R1432" i="1"/>
  <c r="Q1432" i="1"/>
  <c r="N1432" i="1"/>
  <c r="M1432" i="1"/>
  <c r="O1432" i="1" s="1"/>
  <c r="P1432" i="1" s="1"/>
  <c r="T1431" i="1"/>
  <c r="S1431" i="1"/>
  <c r="R1431" i="1"/>
  <c r="Q1431" i="1"/>
  <c r="N1431" i="1"/>
  <c r="M1431" i="1"/>
  <c r="O1431" i="1" s="1"/>
  <c r="P1431" i="1" s="1"/>
  <c r="T1430" i="1"/>
  <c r="S1430" i="1"/>
  <c r="R1430" i="1"/>
  <c r="Q1430" i="1"/>
  <c r="N1430" i="1"/>
  <c r="M1430" i="1"/>
  <c r="O1430" i="1" s="1"/>
  <c r="P1430" i="1" s="1"/>
  <c r="T1429" i="1"/>
  <c r="S1429" i="1"/>
  <c r="R1429" i="1"/>
  <c r="Q1429" i="1"/>
  <c r="N1429" i="1"/>
  <c r="M1429" i="1"/>
  <c r="O1429" i="1" s="1"/>
  <c r="P1429" i="1" s="1"/>
  <c r="T1428" i="1"/>
  <c r="S1428" i="1"/>
  <c r="R1428" i="1"/>
  <c r="Q1428" i="1"/>
  <c r="N1428" i="1"/>
  <c r="M1428" i="1"/>
  <c r="O1428" i="1" s="1"/>
  <c r="P1428" i="1" s="1"/>
  <c r="T1427" i="1"/>
  <c r="S1427" i="1"/>
  <c r="R1427" i="1"/>
  <c r="Q1427" i="1"/>
  <c r="N1427" i="1"/>
  <c r="M1427" i="1"/>
  <c r="O1427" i="1" s="1"/>
  <c r="P1427" i="1" s="1"/>
  <c r="T1426" i="1"/>
  <c r="S1426" i="1"/>
  <c r="R1426" i="1"/>
  <c r="Q1426" i="1"/>
  <c r="N1426" i="1"/>
  <c r="M1426" i="1"/>
  <c r="O1426" i="1" s="1"/>
  <c r="P1426" i="1" s="1"/>
  <c r="T1425" i="1"/>
  <c r="S1425" i="1"/>
  <c r="R1425" i="1"/>
  <c r="Q1425" i="1"/>
  <c r="N1425" i="1"/>
  <c r="M1425" i="1"/>
  <c r="O1425" i="1" s="1"/>
  <c r="P1425" i="1" s="1"/>
  <c r="T1424" i="1"/>
  <c r="S1424" i="1"/>
  <c r="R1424" i="1"/>
  <c r="Q1424" i="1"/>
  <c r="N1424" i="1"/>
  <c r="M1424" i="1"/>
  <c r="O1424" i="1" s="1"/>
  <c r="P1424" i="1" s="1"/>
  <c r="T1423" i="1"/>
  <c r="S1423" i="1"/>
  <c r="R1423" i="1"/>
  <c r="Q1423" i="1"/>
  <c r="N1423" i="1"/>
  <c r="M1423" i="1"/>
  <c r="O1423" i="1" s="1"/>
  <c r="P1423" i="1" s="1"/>
  <c r="T1422" i="1"/>
  <c r="S1422" i="1"/>
  <c r="R1422" i="1"/>
  <c r="Q1422" i="1"/>
  <c r="N1422" i="1"/>
  <c r="M1422" i="1"/>
  <c r="O1422" i="1" s="1"/>
  <c r="P1422" i="1" s="1"/>
  <c r="T1421" i="1"/>
  <c r="S1421" i="1"/>
  <c r="R1421" i="1"/>
  <c r="Q1421" i="1"/>
  <c r="N1421" i="1"/>
  <c r="M1421" i="1"/>
  <c r="O1421" i="1" s="1"/>
  <c r="P1421" i="1" s="1"/>
  <c r="T1420" i="1"/>
  <c r="S1420" i="1"/>
  <c r="R1420" i="1"/>
  <c r="Q1420" i="1"/>
  <c r="N1420" i="1"/>
  <c r="M1420" i="1"/>
  <c r="O1420" i="1" s="1"/>
  <c r="P1420" i="1" s="1"/>
  <c r="T1419" i="1"/>
  <c r="S1419" i="1"/>
  <c r="R1419" i="1"/>
  <c r="Q1419" i="1"/>
  <c r="N1419" i="1"/>
  <c r="M1419" i="1"/>
  <c r="O1419" i="1" s="1"/>
  <c r="P1419" i="1" s="1"/>
  <c r="T1418" i="1"/>
  <c r="S1418" i="1"/>
  <c r="R1418" i="1"/>
  <c r="Q1418" i="1"/>
  <c r="N1418" i="1"/>
  <c r="M1418" i="1"/>
  <c r="O1418" i="1" s="1"/>
  <c r="P1418" i="1" s="1"/>
  <c r="T1417" i="1"/>
  <c r="S1417" i="1"/>
  <c r="R1417" i="1"/>
  <c r="Q1417" i="1"/>
  <c r="N1417" i="1"/>
  <c r="M1417" i="1"/>
  <c r="O1417" i="1" s="1"/>
  <c r="P1417" i="1" s="1"/>
  <c r="T1416" i="1"/>
  <c r="S1416" i="1"/>
  <c r="R1416" i="1"/>
  <c r="Q1416" i="1"/>
  <c r="N1416" i="1"/>
  <c r="M1416" i="1"/>
  <c r="O1416" i="1" s="1"/>
  <c r="P1416" i="1" s="1"/>
  <c r="T1415" i="1"/>
  <c r="S1415" i="1"/>
  <c r="R1415" i="1"/>
  <c r="Q1415" i="1"/>
  <c r="N1415" i="1"/>
  <c r="M1415" i="1"/>
  <c r="O1415" i="1" s="1"/>
  <c r="P1415" i="1" s="1"/>
  <c r="T1414" i="1"/>
  <c r="S1414" i="1"/>
  <c r="R1414" i="1"/>
  <c r="Q1414" i="1"/>
  <c r="N1414" i="1"/>
  <c r="M1414" i="1"/>
  <c r="O1414" i="1" s="1"/>
  <c r="P1414" i="1" s="1"/>
  <c r="T1413" i="1"/>
  <c r="S1413" i="1"/>
  <c r="R1413" i="1"/>
  <c r="Q1413" i="1"/>
  <c r="N1413" i="1"/>
  <c r="M1413" i="1"/>
  <c r="O1413" i="1" s="1"/>
  <c r="P1413" i="1" s="1"/>
  <c r="T1412" i="1"/>
  <c r="S1412" i="1"/>
  <c r="R1412" i="1"/>
  <c r="Q1412" i="1"/>
  <c r="N1412" i="1"/>
  <c r="M1412" i="1"/>
  <c r="O1412" i="1" s="1"/>
  <c r="P1412" i="1" s="1"/>
  <c r="T1411" i="1"/>
  <c r="S1411" i="1"/>
  <c r="R1411" i="1"/>
  <c r="Q1411" i="1"/>
  <c r="N1411" i="1"/>
  <c r="M1411" i="1"/>
  <c r="O1411" i="1" s="1"/>
  <c r="P1411" i="1" s="1"/>
  <c r="T1410" i="1"/>
  <c r="S1410" i="1"/>
  <c r="R1410" i="1"/>
  <c r="Q1410" i="1"/>
  <c r="N1410" i="1"/>
  <c r="M1410" i="1"/>
  <c r="O1410" i="1" s="1"/>
  <c r="P1410" i="1" s="1"/>
  <c r="T1409" i="1"/>
  <c r="S1409" i="1"/>
  <c r="R1409" i="1"/>
  <c r="Q1409" i="1"/>
  <c r="N1409" i="1"/>
  <c r="M1409" i="1"/>
  <c r="O1409" i="1" s="1"/>
  <c r="P1409" i="1" s="1"/>
  <c r="T1408" i="1"/>
  <c r="S1408" i="1"/>
  <c r="R1408" i="1"/>
  <c r="Q1408" i="1"/>
  <c r="N1408" i="1"/>
  <c r="M1408" i="1"/>
  <c r="O1408" i="1" s="1"/>
  <c r="P1408" i="1" s="1"/>
  <c r="T1407" i="1"/>
  <c r="S1407" i="1"/>
  <c r="R1407" i="1"/>
  <c r="Q1407" i="1"/>
  <c r="N1407" i="1"/>
  <c r="M1407" i="1"/>
  <c r="O1407" i="1" s="1"/>
  <c r="P1407" i="1" s="1"/>
  <c r="T1406" i="1"/>
  <c r="S1406" i="1"/>
  <c r="R1406" i="1"/>
  <c r="Q1406" i="1"/>
  <c r="N1406" i="1"/>
  <c r="M1406" i="1"/>
  <c r="O1406" i="1" s="1"/>
  <c r="P1406" i="1" s="1"/>
  <c r="T1405" i="1"/>
  <c r="S1405" i="1"/>
  <c r="R1405" i="1"/>
  <c r="Q1405" i="1"/>
  <c r="N1405" i="1"/>
  <c r="M1405" i="1"/>
  <c r="O1405" i="1" s="1"/>
  <c r="P1405" i="1" s="1"/>
  <c r="T1404" i="1"/>
  <c r="S1404" i="1"/>
  <c r="R1404" i="1"/>
  <c r="Q1404" i="1"/>
  <c r="N1404" i="1"/>
  <c r="M1404" i="1"/>
  <c r="O1404" i="1" s="1"/>
  <c r="P1404" i="1" s="1"/>
  <c r="T1403" i="1"/>
  <c r="S1403" i="1"/>
  <c r="R1403" i="1"/>
  <c r="Q1403" i="1"/>
  <c r="N1403" i="1"/>
  <c r="M1403" i="1"/>
  <c r="O1403" i="1" s="1"/>
  <c r="P1403" i="1" s="1"/>
  <c r="T1402" i="1"/>
  <c r="S1402" i="1"/>
  <c r="R1402" i="1"/>
  <c r="Q1402" i="1"/>
  <c r="N1402" i="1"/>
  <c r="M1402" i="1"/>
  <c r="O1402" i="1" s="1"/>
  <c r="P1402" i="1" s="1"/>
  <c r="T1401" i="1"/>
  <c r="S1401" i="1"/>
  <c r="R1401" i="1"/>
  <c r="Q1401" i="1"/>
  <c r="N1401" i="1"/>
  <c r="M1401" i="1"/>
  <c r="O1401" i="1" s="1"/>
  <c r="P1401" i="1" s="1"/>
  <c r="T1400" i="1"/>
  <c r="S1400" i="1"/>
  <c r="R1400" i="1"/>
  <c r="Q1400" i="1"/>
  <c r="N1400" i="1"/>
  <c r="M1400" i="1"/>
  <c r="O1400" i="1" s="1"/>
  <c r="P1400" i="1" s="1"/>
  <c r="T1399" i="1"/>
  <c r="S1399" i="1"/>
  <c r="R1399" i="1"/>
  <c r="Q1399" i="1"/>
  <c r="N1399" i="1"/>
  <c r="M1399" i="1"/>
  <c r="O1399" i="1" s="1"/>
  <c r="P1399" i="1" s="1"/>
  <c r="T1398" i="1"/>
  <c r="S1398" i="1"/>
  <c r="R1398" i="1"/>
  <c r="Q1398" i="1"/>
  <c r="N1398" i="1"/>
  <c r="M1398" i="1"/>
  <c r="O1398" i="1" s="1"/>
  <c r="P1398" i="1" s="1"/>
  <c r="T1397" i="1"/>
  <c r="S1397" i="1"/>
  <c r="R1397" i="1"/>
  <c r="Q1397" i="1"/>
  <c r="N1397" i="1"/>
  <c r="M1397" i="1"/>
  <c r="O1397" i="1" s="1"/>
  <c r="P1397" i="1" s="1"/>
  <c r="T1396" i="1"/>
  <c r="S1396" i="1"/>
  <c r="R1396" i="1"/>
  <c r="Q1396" i="1"/>
  <c r="N1396" i="1"/>
  <c r="M1396" i="1"/>
  <c r="O1396" i="1" s="1"/>
  <c r="P1396" i="1" s="1"/>
  <c r="T1395" i="1"/>
  <c r="S1395" i="1"/>
  <c r="R1395" i="1"/>
  <c r="Q1395" i="1"/>
  <c r="N1395" i="1"/>
  <c r="M1395" i="1"/>
  <c r="O1395" i="1" s="1"/>
  <c r="P1395" i="1" s="1"/>
  <c r="T1394" i="1"/>
  <c r="S1394" i="1"/>
  <c r="R1394" i="1"/>
  <c r="Q1394" i="1"/>
  <c r="N1394" i="1"/>
  <c r="M1394" i="1"/>
  <c r="O1394" i="1" s="1"/>
  <c r="P1394" i="1" s="1"/>
  <c r="T1393" i="1"/>
  <c r="S1393" i="1"/>
  <c r="R1393" i="1"/>
  <c r="Q1393" i="1"/>
  <c r="N1393" i="1"/>
  <c r="M1393" i="1"/>
  <c r="O1393" i="1" s="1"/>
  <c r="P1393" i="1" s="1"/>
  <c r="T1392" i="1"/>
  <c r="S1392" i="1"/>
  <c r="R1392" i="1"/>
  <c r="Q1392" i="1"/>
  <c r="N1392" i="1"/>
  <c r="M1392" i="1"/>
  <c r="O1392" i="1" s="1"/>
  <c r="P1392" i="1" s="1"/>
  <c r="T1391" i="1"/>
  <c r="S1391" i="1"/>
  <c r="R1391" i="1"/>
  <c r="Q1391" i="1"/>
  <c r="N1391" i="1"/>
  <c r="M1391" i="1"/>
  <c r="O1391" i="1" s="1"/>
  <c r="P1391" i="1" s="1"/>
  <c r="T1390" i="1"/>
  <c r="S1390" i="1"/>
  <c r="R1390" i="1"/>
  <c r="Q1390" i="1"/>
  <c r="N1390" i="1"/>
  <c r="M1390" i="1"/>
  <c r="O1390" i="1" s="1"/>
  <c r="P1390" i="1" s="1"/>
  <c r="T1389" i="1"/>
  <c r="S1389" i="1"/>
  <c r="R1389" i="1"/>
  <c r="Q1389" i="1"/>
  <c r="N1389" i="1"/>
  <c r="M1389" i="1"/>
  <c r="O1389" i="1" s="1"/>
  <c r="P1389" i="1" s="1"/>
  <c r="T1388" i="1"/>
  <c r="S1388" i="1"/>
  <c r="R1388" i="1"/>
  <c r="Q1388" i="1"/>
  <c r="N1388" i="1"/>
  <c r="M1388" i="1"/>
  <c r="O1388" i="1" s="1"/>
  <c r="P1388" i="1" s="1"/>
  <c r="T1387" i="1"/>
  <c r="S1387" i="1"/>
  <c r="R1387" i="1"/>
  <c r="Q1387" i="1"/>
  <c r="N1387" i="1"/>
  <c r="M1387" i="1"/>
  <c r="O1387" i="1" s="1"/>
  <c r="P1387" i="1" s="1"/>
  <c r="T1386" i="1"/>
  <c r="S1386" i="1"/>
  <c r="R1386" i="1"/>
  <c r="Q1386" i="1"/>
  <c r="N1386" i="1"/>
  <c r="M1386" i="1"/>
  <c r="O1386" i="1" s="1"/>
  <c r="P1386" i="1" s="1"/>
  <c r="T1385" i="1"/>
  <c r="S1385" i="1"/>
  <c r="R1385" i="1"/>
  <c r="Q1385" i="1"/>
  <c r="N1385" i="1"/>
  <c r="M1385" i="1"/>
  <c r="O1385" i="1" s="1"/>
  <c r="P1385" i="1" s="1"/>
  <c r="T1384" i="1"/>
  <c r="S1384" i="1"/>
  <c r="R1384" i="1"/>
  <c r="Q1384" i="1"/>
  <c r="N1384" i="1"/>
  <c r="M1384" i="1"/>
  <c r="O1384" i="1" s="1"/>
  <c r="P1384" i="1" s="1"/>
  <c r="T1383" i="1"/>
  <c r="S1383" i="1"/>
  <c r="R1383" i="1"/>
  <c r="Q1383" i="1"/>
  <c r="N1383" i="1"/>
  <c r="M1383" i="1"/>
  <c r="O1383" i="1" s="1"/>
  <c r="P1383" i="1" s="1"/>
  <c r="T1382" i="1"/>
  <c r="S1382" i="1"/>
  <c r="R1382" i="1"/>
  <c r="Q1382" i="1"/>
  <c r="N1382" i="1"/>
  <c r="M1382" i="1"/>
  <c r="O1382" i="1" s="1"/>
  <c r="P1382" i="1" s="1"/>
  <c r="T1381" i="1"/>
  <c r="S1381" i="1"/>
  <c r="R1381" i="1"/>
  <c r="Q1381" i="1"/>
  <c r="N1381" i="1"/>
  <c r="M1381" i="1"/>
  <c r="O1381" i="1" s="1"/>
  <c r="P1381" i="1" s="1"/>
  <c r="T1380" i="1"/>
  <c r="S1380" i="1"/>
  <c r="R1380" i="1"/>
  <c r="Q1380" i="1"/>
  <c r="N1380" i="1"/>
  <c r="M1380" i="1"/>
  <c r="O1380" i="1" s="1"/>
  <c r="P1380" i="1" s="1"/>
  <c r="T1379" i="1"/>
  <c r="S1379" i="1"/>
  <c r="R1379" i="1"/>
  <c r="Q1379" i="1"/>
  <c r="N1379" i="1"/>
  <c r="M1379" i="1"/>
  <c r="O1379" i="1" s="1"/>
  <c r="P1379" i="1" s="1"/>
  <c r="T1378" i="1"/>
  <c r="S1378" i="1"/>
  <c r="R1378" i="1"/>
  <c r="Q1378" i="1"/>
  <c r="N1378" i="1"/>
  <c r="M1378" i="1"/>
  <c r="O1378" i="1" s="1"/>
  <c r="P1378" i="1" s="1"/>
  <c r="T1377" i="1"/>
  <c r="S1377" i="1"/>
  <c r="R1377" i="1"/>
  <c r="Q1377" i="1"/>
  <c r="N1377" i="1"/>
  <c r="M1377" i="1"/>
  <c r="O1377" i="1" s="1"/>
  <c r="P1377" i="1" s="1"/>
  <c r="T1376" i="1"/>
  <c r="S1376" i="1"/>
  <c r="R1376" i="1"/>
  <c r="Q1376" i="1"/>
  <c r="N1376" i="1"/>
  <c r="M1376" i="1"/>
  <c r="O1376" i="1" s="1"/>
  <c r="P1376" i="1" s="1"/>
  <c r="T1375" i="1"/>
  <c r="S1375" i="1"/>
  <c r="R1375" i="1"/>
  <c r="Q1375" i="1"/>
  <c r="N1375" i="1"/>
  <c r="M1375" i="1"/>
  <c r="O1375" i="1" s="1"/>
  <c r="P1375" i="1" s="1"/>
  <c r="T1374" i="1"/>
  <c r="S1374" i="1"/>
  <c r="R1374" i="1"/>
  <c r="Q1374" i="1"/>
  <c r="N1374" i="1"/>
  <c r="M1374" i="1"/>
  <c r="O1374" i="1" s="1"/>
  <c r="P1374" i="1" s="1"/>
  <c r="T1373" i="1"/>
  <c r="S1373" i="1"/>
  <c r="R1373" i="1"/>
  <c r="Q1373" i="1"/>
  <c r="N1373" i="1"/>
  <c r="M1373" i="1"/>
  <c r="O1373" i="1" s="1"/>
  <c r="P1373" i="1" s="1"/>
  <c r="T1372" i="1"/>
  <c r="S1372" i="1"/>
  <c r="R1372" i="1"/>
  <c r="Q1372" i="1"/>
  <c r="N1372" i="1"/>
  <c r="M1372" i="1"/>
  <c r="O1372" i="1" s="1"/>
  <c r="P1372" i="1" s="1"/>
  <c r="T1371" i="1"/>
  <c r="S1371" i="1"/>
  <c r="R1371" i="1"/>
  <c r="Q1371" i="1"/>
  <c r="N1371" i="1"/>
  <c r="M1371" i="1"/>
  <c r="O1371" i="1" s="1"/>
  <c r="P1371" i="1" s="1"/>
  <c r="T1370" i="1"/>
  <c r="S1370" i="1"/>
  <c r="R1370" i="1"/>
  <c r="Q1370" i="1"/>
  <c r="N1370" i="1"/>
  <c r="M1370" i="1"/>
  <c r="O1370" i="1" s="1"/>
  <c r="P1370" i="1" s="1"/>
  <c r="T1369" i="1"/>
  <c r="S1369" i="1"/>
  <c r="R1369" i="1"/>
  <c r="Q1369" i="1"/>
  <c r="N1369" i="1"/>
  <c r="M1369" i="1"/>
  <c r="O1369" i="1" s="1"/>
  <c r="P1369" i="1" s="1"/>
  <c r="T1368" i="1"/>
  <c r="S1368" i="1"/>
  <c r="R1368" i="1"/>
  <c r="Q1368" i="1"/>
  <c r="N1368" i="1"/>
  <c r="M1368" i="1"/>
  <c r="O1368" i="1" s="1"/>
  <c r="P1368" i="1" s="1"/>
  <c r="T1367" i="1"/>
  <c r="S1367" i="1"/>
  <c r="R1367" i="1"/>
  <c r="Q1367" i="1"/>
  <c r="N1367" i="1"/>
  <c r="M1367" i="1"/>
  <c r="O1367" i="1" s="1"/>
  <c r="P1367" i="1" s="1"/>
  <c r="T1366" i="1"/>
  <c r="S1366" i="1"/>
  <c r="R1366" i="1"/>
  <c r="Q1366" i="1"/>
  <c r="N1366" i="1"/>
  <c r="M1366" i="1"/>
  <c r="O1366" i="1" s="1"/>
  <c r="P1366" i="1" s="1"/>
  <c r="T1365" i="1"/>
  <c r="S1365" i="1"/>
  <c r="R1365" i="1"/>
  <c r="Q1365" i="1"/>
  <c r="N1365" i="1"/>
  <c r="M1365" i="1"/>
  <c r="O1365" i="1" s="1"/>
  <c r="P1365" i="1" s="1"/>
  <c r="T1364" i="1"/>
  <c r="S1364" i="1"/>
  <c r="R1364" i="1"/>
  <c r="Q1364" i="1"/>
  <c r="N1364" i="1"/>
  <c r="M1364" i="1"/>
  <c r="O1364" i="1" s="1"/>
  <c r="P1364" i="1" s="1"/>
  <c r="T1363" i="1"/>
  <c r="S1363" i="1"/>
  <c r="R1363" i="1"/>
  <c r="Q1363" i="1"/>
  <c r="N1363" i="1"/>
  <c r="M1363" i="1"/>
  <c r="O1363" i="1" s="1"/>
  <c r="P1363" i="1" s="1"/>
  <c r="T1362" i="1"/>
  <c r="S1362" i="1"/>
  <c r="R1362" i="1"/>
  <c r="Q1362" i="1"/>
  <c r="N1362" i="1"/>
  <c r="M1362" i="1"/>
  <c r="O1362" i="1" s="1"/>
  <c r="P1362" i="1" s="1"/>
  <c r="T1361" i="1"/>
  <c r="S1361" i="1"/>
  <c r="R1361" i="1"/>
  <c r="Q1361" i="1"/>
  <c r="N1361" i="1"/>
  <c r="M1361" i="1"/>
  <c r="O1361" i="1" s="1"/>
  <c r="P1361" i="1" s="1"/>
  <c r="T1360" i="1"/>
  <c r="S1360" i="1"/>
  <c r="R1360" i="1"/>
  <c r="Q1360" i="1"/>
  <c r="N1360" i="1"/>
  <c r="M1360" i="1"/>
  <c r="O1360" i="1" s="1"/>
  <c r="P1360" i="1" s="1"/>
  <c r="T1359" i="1"/>
  <c r="S1359" i="1"/>
  <c r="R1359" i="1"/>
  <c r="Q1359" i="1"/>
  <c r="N1359" i="1"/>
  <c r="M1359" i="1"/>
  <c r="O1359" i="1" s="1"/>
  <c r="P1359" i="1" s="1"/>
  <c r="T1358" i="1"/>
  <c r="S1358" i="1"/>
  <c r="R1358" i="1"/>
  <c r="Q1358" i="1"/>
  <c r="N1358" i="1"/>
  <c r="M1358" i="1"/>
  <c r="O1358" i="1" s="1"/>
  <c r="P1358" i="1" s="1"/>
  <c r="T1357" i="1"/>
  <c r="S1357" i="1"/>
  <c r="R1357" i="1"/>
  <c r="Q1357" i="1"/>
  <c r="N1357" i="1"/>
  <c r="M1357" i="1"/>
  <c r="O1357" i="1" s="1"/>
  <c r="P1357" i="1" s="1"/>
  <c r="T1356" i="1"/>
  <c r="S1356" i="1"/>
  <c r="R1356" i="1"/>
  <c r="Q1356" i="1"/>
  <c r="N1356" i="1"/>
  <c r="M1356" i="1"/>
  <c r="O1356" i="1" s="1"/>
  <c r="P1356" i="1" s="1"/>
  <c r="T1355" i="1"/>
  <c r="S1355" i="1"/>
  <c r="R1355" i="1"/>
  <c r="Q1355" i="1"/>
  <c r="N1355" i="1"/>
  <c r="M1355" i="1"/>
  <c r="O1355" i="1" s="1"/>
  <c r="P1355" i="1" s="1"/>
  <c r="T1354" i="1"/>
  <c r="S1354" i="1"/>
  <c r="R1354" i="1"/>
  <c r="Q1354" i="1"/>
  <c r="N1354" i="1"/>
  <c r="M1354" i="1"/>
  <c r="O1354" i="1" s="1"/>
  <c r="P1354" i="1" s="1"/>
  <c r="T1353" i="1"/>
  <c r="S1353" i="1"/>
  <c r="R1353" i="1"/>
  <c r="Q1353" i="1"/>
  <c r="N1353" i="1"/>
  <c r="M1353" i="1"/>
  <c r="O1353" i="1" s="1"/>
  <c r="P1353" i="1" s="1"/>
  <c r="T1352" i="1"/>
  <c r="S1352" i="1"/>
  <c r="R1352" i="1"/>
  <c r="Q1352" i="1"/>
  <c r="N1352" i="1"/>
  <c r="M1352" i="1"/>
  <c r="O1352" i="1" s="1"/>
  <c r="P1352" i="1" s="1"/>
  <c r="T1351" i="1"/>
  <c r="S1351" i="1"/>
  <c r="R1351" i="1"/>
  <c r="Q1351" i="1"/>
  <c r="N1351" i="1"/>
  <c r="M1351" i="1"/>
  <c r="O1351" i="1" s="1"/>
  <c r="P1351" i="1" s="1"/>
  <c r="T1350" i="1"/>
  <c r="S1350" i="1"/>
  <c r="R1350" i="1"/>
  <c r="Q1350" i="1"/>
  <c r="N1350" i="1"/>
  <c r="M1350" i="1"/>
  <c r="O1350" i="1" s="1"/>
  <c r="P1350" i="1" s="1"/>
  <c r="T1349" i="1"/>
  <c r="S1349" i="1"/>
  <c r="R1349" i="1"/>
  <c r="Q1349" i="1"/>
  <c r="N1349" i="1"/>
  <c r="M1349" i="1"/>
  <c r="O1349" i="1" s="1"/>
  <c r="P1349" i="1" s="1"/>
  <c r="T1348" i="1"/>
  <c r="S1348" i="1"/>
  <c r="R1348" i="1"/>
  <c r="Q1348" i="1"/>
  <c r="N1348" i="1"/>
  <c r="M1348" i="1"/>
  <c r="O1348" i="1" s="1"/>
  <c r="P1348" i="1" s="1"/>
  <c r="T1347" i="1"/>
  <c r="S1347" i="1"/>
  <c r="R1347" i="1"/>
  <c r="Q1347" i="1"/>
  <c r="N1347" i="1"/>
  <c r="M1347" i="1"/>
  <c r="O1347" i="1" s="1"/>
  <c r="P1347" i="1" s="1"/>
  <c r="T1346" i="1"/>
  <c r="S1346" i="1"/>
  <c r="R1346" i="1"/>
  <c r="Q1346" i="1"/>
  <c r="N1346" i="1"/>
  <c r="M1346" i="1"/>
  <c r="O1346" i="1" s="1"/>
  <c r="P1346" i="1" s="1"/>
  <c r="T1345" i="1"/>
  <c r="S1345" i="1"/>
  <c r="R1345" i="1"/>
  <c r="Q1345" i="1"/>
  <c r="N1345" i="1"/>
  <c r="M1345" i="1"/>
  <c r="O1345" i="1" s="1"/>
  <c r="P1345" i="1" s="1"/>
  <c r="T1344" i="1"/>
  <c r="S1344" i="1"/>
  <c r="R1344" i="1"/>
  <c r="Q1344" i="1"/>
  <c r="N1344" i="1"/>
  <c r="M1344" i="1"/>
  <c r="O1344" i="1" s="1"/>
  <c r="P1344" i="1" s="1"/>
  <c r="T1343" i="1"/>
  <c r="S1343" i="1"/>
  <c r="R1343" i="1"/>
  <c r="Q1343" i="1"/>
  <c r="N1343" i="1"/>
  <c r="M1343" i="1"/>
  <c r="O1343" i="1" s="1"/>
  <c r="P1343" i="1" s="1"/>
  <c r="T1342" i="1"/>
  <c r="S1342" i="1"/>
  <c r="R1342" i="1"/>
  <c r="Q1342" i="1"/>
  <c r="N1342" i="1"/>
  <c r="M1342" i="1"/>
  <c r="O1342" i="1" s="1"/>
  <c r="P1342" i="1" s="1"/>
  <c r="T1341" i="1"/>
  <c r="S1341" i="1"/>
  <c r="R1341" i="1"/>
  <c r="Q1341" i="1"/>
  <c r="N1341" i="1"/>
  <c r="M1341" i="1"/>
  <c r="O1341" i="1" s="1"/>
  <c r="P1341" i="1" s="1"/>
  <c r="T1340" i="1"/>
  <c r="S1340" i="1"/>
  <c r="R1340" i="1"/>
  <c r="Q1340" i="1"/>
  <c r="N1340" i="1"/>
  <c r="M1340" i="1"/>
  <c r="O1340" i="1" s="1"/>
  <c r="P1340" i="1" s="1"/>
  <c r="T1339" i="1"/>
  <c r="S1339" i="1"/>
  <c r="R1339" i="1"/>
  <c r="Q1339" i="1"/>
  <c r="N1339" i="1"/>
  <c r="M1339" i="1"/>
  <c r="O1339" i="1" s="1"/>
  <c r="P1339" i="1" s="1"/>
  <c r="T1338" i="1"/>
  <c r="S1338" i="1"/>
  <c r="R1338" i="1"/>
  <c r="Q1338" i="1"/>
  <c r="N1338" i="1"/>
  <c r="M1338" i="1"/>
  <c r="O1338" i="1" s="1"/>
  <c r="P1338" i="1" s="1"/>
  <c r="T1337" i="1"/>
  <c r="S1337" i="1"/>
  <c r="R1337" i="1"/>
  <c r="Q1337" i="1"/>
  <c r="N1337" i="1"/>
  <c r="M1337" i="1"/>
  <c r="O1337" i="1" s="1"/>
  <c r="P1337" i="1" s="1"/>
  <c r="T1336" i="1"/>
  <c r="S1336" i="1"/>
  <c r="R1336" i="1"/>
  <c r="Q1336" i="1"/>
  <c r="N1336" i="1"/>
  <c r="M1336" i="1"/>
  <c r="O1336" i="1" s="1"/>
  <c r="P1336" i="1" s="1"/>
  <c r="T1335" i="1"/>
  <c r="S1335" i="1"/>
  <c r="R1335" i="1"/>
  <c r="Q1335" i="1"/>
  <c r="N1335" i="1"/>
  <c r="M1335" i="1"/>
  <c r="O1335" i="1" s="1"/>
  <c r="P1335" i="1" s="1"/>
  <c r="T1334" i="1"/>
  <c r="S1334" i="1"/>
  <c r="R1334" i="1"/>
  <c r="Q1334" i="1"/>
  <c r="N1334" i="1"/>
  <c r="M1334" i="1"/>
  <c r="O1334" i="1" s="1"/>
  <c r="P1334" i="1" s="1"/>
  <c r="T1333" i="1"/>
  <c r="S1333" i="1"/>
  <c r="R1333" i="1"/>
  <c r="Q1333" i="1"/>
  <c r="N1333" i="1"/>
  <c r="M1333" i="1"/>
  <c r="O1333" i="1" s="1"/>
  <c r="P1333" i="1" s="1"/>
  <c r="T1332" i="1"/>
  <c r="S1332" i="1"/>
  <c r="R1332" i="1"/>
  <c r="Q1332" i="1"/>
  <c r="N1332" i="1"/>
  <c r="M1332" i="1"/>
  <c r="O1332" i="1" s="1"/>
  <c r="P1332" i="1" s="1"/>
  <c r="T1331" i="1"/>
  <c r="S1331" i="1"/>
  <c r="R1331" i="1"/>
  <c r="Q1331" i="1"/>
  <c r="N1331" i="1"/>
  <c r="M1331" i="1"/>
  <c r="O1331" i="1" s="1"/>
  <c r="P1331" i="1" s="1"/>
  <c r="T1330" i="1"/>
  <c r="S1330" i="1"/>
  <c r="R1330" i="1"/>
  <c r="Q1330" i="1"/>
  <c r="N1330" i="1"/>
  <c r="M1330" i="1"/>
  <c r="O1330" i="1" s="1"/>
  <c r="P1330" i="1" s="1"/>
  <c r="T1329" i="1"/>
  <c r="S1329" i="1"/>
  <c r="R1329" i="1"/>
  <c r="Q1329" i="1"/>
  <c r="N1329" i="1"/>
  <c r="M1329" i="1"/>
  <c r="O1329" i="1" s="1"/>
  <c r="P1329" i="1" s="1"/>
  <c r="T1328" i="1"/>
  <c r="S1328" i="1"/>
  <c r="R1328" i="1"/>
  <c r="Q1328" i="1"/>
  <c r="N1328" i="1"/>
  <c r="M1328" i="1"/>
  <c r="O1328" i="1" s="1"/>
  <c r="P1328" i="1" s="1"/>
  <c r="T1327" i="1"/>
  <c r="S1327" i="1"/>
  <c r="R1327" i="1"/>
  <c r="Q1327" i="1"/>
  <c r="N1327" i="1"/>
  <c r="M1327" i="1"/>
  <c r="O1327" i="1" s="1"/>
  <c r="P1327" i="1" s="1"/>
  <c r="T1326" i="1"/>
  <c r="S1326" i="1"/>
  <c r="R1326" i="1"/>
  <c r="Q1326" i="1"/>
  <c r="N1326" i="1"/>
  <c r="M1326" i="1"/>
  <c r="O1326" i="1" s="1"/>
  <c r="P1326" i="1" s="1"/>
  <c r="T1325" i="1"/>
  <c r="S1325" i="1"/>
  <c r="R1325" i="1"/>
  <c r="Q1325" i="1"/>
  <c r="N1325" i="1"/>
  <c r="M1325" i="1"/>
  <c r="O1325" i="1" s="1"/>
  <c r="P1325" i="1" s="1"/>
  <c r="T1324" i="1"/>
  <c r="S1324" i="1"/>
  <c r="R1324" i="1"/>
  <c r="Q1324" i="1"/>
  <c r="N1324" i="1"/>
  <c r="M1324" i="1"/>
  <c r="O1324" i="1" s="1"/>
  <c r="P1324" i="1" s="1"/>
  <c r="T1323" i="1"/>
  <c r="S1323" i="1"/>
  <c r="R1323" i="1"/>
  <c r="Q1323" i="1"/>
  <c r="N1323" i="1"/>
  <c r="M1323" i="1"/>
  <c r="O1323" i="1" s="1"/>
  <c r="P1323" i="1" s="1"/>
  <c r="T1322" i="1"/>
  <c r="S1322" i="1"/>
  <c r="R1322" i="1"/>
  <c r="Q1322" i="1"/>
  <c r="N1322" i="1"/>
  <c r="M1322" i="1"/>
  <c r="O1322" i="1" s="1"/>
  <c r="P1322" i="1" s="1"/>
  <c r="T1321" i="1"/>
  <c r="S1321" i="1"/>
  <c r="R1321" i="1"/>
  <c r="Q1321" i="1"/>
  <c r="N1321" i="1"/>
  <c r="M1321" i="1"/>
  <c r="O1321" i="1" s="1"/>
  <c r="P1321" i="1" s="1"/>
  <c r="T1320" i="1"/>
  <c r="S1320" i="1"/>
  <c r="R1320" i="1"/>
  <c r="Q1320" i="1"/>
  <c r="N1320" i="1"/>
  <c r="M1320" i="1"/>
  <c r="O1320" i="1" s="1"/>
  <c r="P1320" i="1" s="1"/>
  <c r="T1319" i="1"/>
  <c r="S1319" i="1"/>
  <c r="R1319" i="1"/>
  <c r="Q1319" i="1"/>
  <c r="N1319" i="1"/>
  <c r="M1319" i="1"/>
  <c r="O1319" i="1" s="1"/>
  <c r="P1319" i="1" s="1"/>
  <c r="T1318" i="1"/>
  <c r="S1318" i="1"/>
  <c r="R1318" i="1"/>
  <c r="Q1318" i="1"/>
  <c r="N1318" i="1"/>
  <c r="M1318" i="1"/>
  <c r="O1318" i="1" s="1"/>
  <c r="P1318" i="1" s="1"/>
  <c r="T1317" i="1"/>
  <c r="S1317" i="1"/>
  <c r="R1317" i="1"/>
  <c r="Q1317" i="1"/>
  <c r="N1317" i="1"/>
  <c r="M1317" i="1"/>
  <c r="O1317" i="1" s="1"/>
  <c r="P1317" i="1" s="1"/>
  <c r="T1316" i="1"/>
  <c r="S1316" i="1"/>
  <c r="R1316" i="1"/>
  <c r="Q1316" i="1"/>
  <c r="N1316" i="1"/>
  <c r="M1316" i="1"/>
  <c r="O1316" i="1" s="1"/>
  <c r="P1316" i="1" s="1"/>
  <c r="T1315" i="1"/>
  <c r="S1315" i="1"/>
  <c r="R1315" i="1"/>
  <c r="Q1315" i="1"/>
  <c r="N1315" i="1"/>
  <c r="M1315" i="1"/>
  <c r="O1315" i="1" s="1"/>
  <c r="P1315" i="1" s="1"/>
  <c r="T1314" i="1"/>
  <c r="S1314" i="1"/>
  <c r="R1314" i="1"/>
  <c r="Q1314" i="1"/>
  <c r="N1314" i="1"/>
  <c r="M1314" i="1"/>
  <c r="O1314" i="1" s="1"/>
  <c r="P1314" i="1" s="1"/>
  <c r="T1313" i="1"/>
  <c r="S1313" i="1"/>
  <c r="R1313" i="1"/>
  <c r="Q1313" i="1"/>
  <c r="N1313" i="1"/>
  <c r="M1313" i="1"/>
  <c r="O1313" i="1" s="1"/>
  <c r="P1313" i="1" s="1"/>
  <c r="T1312" i="1"/>
  <c r="S1312" i="1"/>
  <c r="R1312" i="1"/>
  <c r="Q1312" i="1"/>
  <c r="N1312" i="1"/>
  <c r="M1312" i="1"/>
  <c r="O1312" i="1" s="1"/>
  <c r="P1312" i="1" s="1"/>
  <c r="T1311" i="1"/>
  <c r="S1311" i="1"/>
  <c r="R1311" i="1"/>
  <c r="Q1311" i="1"/>
  <c r="N1311" i="1"/>
  <c r="M1311" i="1"/>
  <c r="O1311" i="1" s="1"/>
  <c r="P1311" i="1" s="1"/>
  <c r="T1310" i="1"/>
  <c r="S1310" i="1"/>
  <c r="R1310" i="1"/>
  <c r="Q1310" i="1"/>
  <c r="N1310" i="1"/>
  <c r="M1310" i="1"/>
  <c r="O1310" i="1" s="1"/>
  <c r="P1310" i="1" s="1"/>
  <c r="T1309" i="1"/>
  <c r="S1309" i="1"/>
  <c r="R1309" i="1"/>
  <c r="Q1309" i="1"/>
  <c r="N1309" i="1"/>
  <c r="M1309" i="1"/>
  <c r="O1309" i="1" s="1"/>
  <c r="P1309" i="1" s="1"/>
  <c r="T1308" i="1"/>
  <c r="S1308" i="1"/>
  <c r="R1308" i="1"/>
  <c r="Q1308" i="1"/>
  <c r="N1308" i="1"/>
  <c r="M1308" i="1"/>
  <c r="O1308" i="1" s="1"/>
  <c r="P1308" i="1" s="1"/>
  <c r="T1307" i="1"/>
  <c r="S1307" i="1"/>
  <c r="R1307" i="1"/>
  <c r="Q1307" i="1"/>
  <c r="N1307" i="1"/>
  <c r="M1307" i="1"/>
  <c r="O1307" i="1" s="1"/>
  <c r="P1307" i="1" s="1"/>
  <c r="T1306" i="1"/>
  <c r="S1306" i="1"/>
  <c r="R1306" i="1"/>
  <c r="Q1306" i="1"/>
  <c r="N1306" i="1"/>
  <c r="M1306" i="1"/>
  <c r="O1306" i="1" s="1"/>
  <c r="P1306" i="1" s="1"/>
  <c r="T1305" i="1"/>
  <c r="S1305" i="1"/>
  <c r="R1305" i="1"/>
  <c r="Q1305" i="1"/>
  <c r="N1305" i="1"/>
  <c r="M1305" i="1"/>
  <c r="O1305" i="1" s="1"/>
  <c r="P1305" i="1" s="1"/>
  <c r="T1304" i="1"/>
  <c r="S1304" i="1"/>
  <c r="R1304" i="1"/>
  <c r="Q1304" i="1"/>
  <c r="N1304" i="1"/>
  <c r="M1304" i="1"/>
  <c r="O1304" i="1" s="1"/>
  <c r="P1304" i="1" s="1"/>
  <c r="T1303" i="1"/>
  <c r="S1303" i="1"/>
  <c r="R1303" i="1"/>
  <c r="Q1303" i="1"/>
  <c r="N1303" i="1"/>
  <c r="M1303" i="1"/>
  <c r="O1303" i="1" s="1"/>
  <c r="P1303" i="1" s="1"/>
  <c r="T1302" i="1"/>
  <c r="S1302" i="1"/>
  <c r="R1302" i="1"/>
  <c r="Q1302" i="1"/>
  <c r="N1302" i="1"/>
  <c r="M1302" i="1"/>
  <c r="O1302" i="1" s="1"/>
  <c r="P1302" i="1" s="1"/>
  <c r="T1301" i="1"/>
  <c r="S1301" i="1"/>
  <c r="R1301" i="1"/>
  <c r="Q1301" i="1"/>
  <c r="N1301" i="1"/>
  <c r="M1301" i="1"/>
  <c r="O1301" i="1" s="1"/>
  <c r="P1301" i="1" s="1"/>
  <c r="T1300" i="1"/>
  <c r="S1300" i="1"/>
  <c r="R1300" i="1"/>
  <c r="Q1300" i="1"/>
  <c r="N1300" i="1"/>
  <c r="M1300" i="1"/>
  <c r="O1300" i="1" s="1"/>
  <c r="P1300" i="1" s="1"/>
  <c r="T1299" i="1"/>
  <c r="S1299" i="1"/>
  <c r="R1299" i="1"/>
  <c r="Q1299" i="1"/>
  <c r="N1299" i="1"/>
  <c r="M1299" i="1"/>
  <c r="O1299" i="1" s="1"/>
  <c r="P1299" i="1" s="1"/>
  <c r="T1298" i="1"/>
  <c r="S1298" i="1"/>
  <c r="R1298" i="1"/>
  <c r="Q1298" i="1"/>
  <c r="N1298" i="1"/>
  <c r="M1298" i="1"/>
  <c r="O1298" i="1" s="1"/>
  <c r="P1298" i="1" s="1"/>
  <c r="T1297" i="1"/>
  <c r="S1297" i="1"/>
  <c r="R1297" i="1"/>
  <c r="Q1297" i="1"/>
  <c r="N1297" i="1"/>
  <c r="M1297" i="1"/>
  <c r="O1297" i="1" s="1"/>
  <c r="P1297" i="1" s="1"/>
  <c r="T1296" i="1"/>
  <c r="S1296" i="1"/>
  <c r="R1296" i="1"/>
  <c r="Q1296" i="1"/>
  <c r="N1296" i="1"/>
  <c r="M1296" i="1"/>
  <c r="O1296" i="1" s="1"/>
  <c r="P1296" i="1" s="1"/>
  <c r="T1295" i="1"/>
  <c r="S1295" i="1"/>
  <c r="R1295" i="1"/>
  <c r="Q1295" i="1"/>
  <c r="N1295" i="1"/>
  <c r="M1295" i="1"/>
  <c r="O1295" i="1" s="1"/>
  <c r="P1295" i="1" s="1"/>
  <c r="T1294" i="1"/>
  <c r="S1294" i="1"/>
  <c r="R1294" i="1"/>
  <c r="Q1294" i="1"/>
  <c r="N1294" i="1"/>
  <c r="M1294" i="1"/>
  <c r="O1294" i="1" s="1"/>
  <c r="P1294" i="1" s="1"/>
  <c r="T1293" i="1"/>
  <c r="S1293" i="1"/>
  <c r="R1293" i="1"/>
  <c r="Q1293" i="1"/>
  <c r="N1293" i="1"/>
  <c r="M1293" i="1"/>
  <c r="O1293" i="1" s="1"/>
  <c r="P1293" i="1" s="1"/>
  <c r="T1292" i="1"/>
  <c r="S1292" i="1"/>
  <c r="R1292" i="1"/>
  <c r="Q1292" i="1"/>
  <c r="N1292" i="1"/>
  <c r="M1292" i="1"/>
  <c r="O1292" i="1" s="1"/>
  <c r="P1292" i="1" s="1"/>
  <c r="T1291" i="1"/>
  <c r="S1291" i="1"/>
  <c r="R1291" i="1"/>
  <c r="Q1291" i="1"/>
  <c r="N1291" i="1"/>
  <c r="M1291" i="1"/>
  <c r="O1291" i="1" s="1"/>
  <c r="P1291" i="1" s="1"/>
  <c r="T1290" i="1"/>
  <c r="S1290" i="1"/>
  <c r="R1290" i="1"/>
  <c r="Q1290" i="1"/>
  <c r="N1290" i="1"/>
  <c r="M1290" i="1"/>
  <c r="O1290" i="1" s="1"/>
  <c r="P1290" i="1" s="1"/>
  <c r="T1289" i="1"/>
  <c r="S1289" i="1"/>
  <c r="R1289" i="1"/>
  <c r="Q1289" i="1"/>
  <c r="N1289" i="1"/>
  <c r="M1289" i="1"/>
  <c r="O1289" i="1" s="1"/>
  <c r="P1289" i="1" s="1"/>
  <c r="T1288" i="1"/>
  <c r="S1288" i="1"/>
  <c r="R1288" i="1"/>
  <c r="Q1288" i="1"/>
  <c r="N1288" i="1"/>
  <c r="M1288" i="1"/>
  <c r="O1288" i="1" s="1"/>
  <c r="P1288" i="1" s="1"/>
  <c r="T1287" i="1"/>
  <c r="S1287" i="1"/>
  <c r="R1287" i="1"/>
  <c r="Q1287" i="1"/>
  <c r="N1287" i="1"/>
  <c r="M1287" i="1"/>
  <c r="O1287" i="1" s="1"/>
  <c r="P1287" i="1" s="1"/>
  <c r="T1286" i="1"/>
  <c r="S1286" i="1"/>
  <c r="R1286" i="1"/>
  <c r="Q1286" i="1"/>
  <c r="N1286" i="1"/>
  <c r="M1286" i="1"/>
  <c r="O1286" i="1" s="1"/>
  <c r="P1286" i="1" s="1"/>
  <c r="T1285" i="1"/>
  <c r="S1285" i="1"/>
  <c r="R1285" i="1"/>
  <c r="Q1285" i="1"/>
  <c r="N1285" i="1"/>
  <c r="M1285" i="1"/>
  <c r="O1285" i="1" s="1"/>
  <c r="P1285" i="1" s="1"/>
  <c r="T1284" i="1"/>
  <c r="S1284" i="1"/>
  <c r="R1284" i="1"/>
  <c r="Q1284" i="1"/>
  <c r="N1284" i="1"/>
  <c r="M1284" i="1"/>
  <c r="O1284" i="1" s="1"/>
  <c r="P1284" i="1" s="1"/>
  <c r="T1283" i="1"/>
  <c r="S1283" i="1"/>
  <c r="R1283" i="1"/>
  <c r="Q1283" i="1"/>
  <c r="N1283" i="1"/>
  <c r="M1283" i="1"/>
  <c r="O1283" i="1" s="1"/>
  <c r="P1283" i="1" s="1"/>
  <c r="T1282" i="1"/>
  <c r="S1282" i="1"/>
  <c r="R1282" i="1"/>
  <c r="Q1282" i="1"/>
  <c r="N1282" i="1"/>
  <c r="M1282" i="1"/>
  <c r="O1282" i="1" s="1"/>
  <c r="P1282" i="1" s="1"/>
  <c r="T1281" i="1"/>
  <c r="S1281" i="1"/>
  <c r="R1281" i="1"/>
  <c r="Q1281" i="1"/>
  <c r="N1281" i="1"/>
  <c r="M1281" i="1"/>
  <c r="O1281" i="1" s="1"/>
  <c r="P1281" i="1" s="1"/>
  <c r="T1280" i="1"/>
  <c r="S1280" i="1"/>
  <c r="R1280" i="1"/>
  <c r="Q1280" i="1"/>
  <c r="N1280" i="1"/>
  <c r="M1280" i="1"/>
  <c r="T1279" i="1"/>
  <c r="S1279" i="1"/>
  <c r="R1279" i="1"/>
  <c r="Q1279" i="1"/>
  <c r="N1279" i="1"/>
  <c r="M1279" i="1"/>
  <c r="O1279" i="1" s="1"/>
  <c r="P1279" i="1" s="1"/>
  <c r="T1278" i="1"/>
  <c r="S1278" i="1"/>
  <c r="R1278" i="1"/>
  <c r="Q1278" i="1"/>
  <c r="N1278" i="1"/>
  <c r="M1278" i="1"/>
  <c r="O1278" i="1" s="1"/>
  <c r="P1278" i="1" s="1"/>
  <c r="T1277" i="1"/>
  <c r="S1277" i="1"/>
  <c r="R1277" i="1"/>
  <c r="Q1277" i="1"/>
  <c r="N1277" i="1"/>
  <c r="M1277" i="1"/>
  <c r="O1277" i="1" s="1"/>
  <c r="P1277" i="1" s="1"/>
  <c r="T1276" i="1"/>
  <c r="S1276" i="1"/>
  <c r="R1276" i="1"/>
  <c r="Q1276" i="1"/>
  <c r="N1276" i="1"/>
  <c r="M1276" i="1"/>
  <c r="O1276" i="1" s="1"/>
  <c r="P1276" i="1" s="1"/>
  <c r="T1275" i="1"/>
  <c r="S1275" i="1"/>
  <c r="R1275" i="1"/>
  <c r="Q1275" i="1"/>
  <c r="N1275" i="1"/>
  <c r="M1275" i="1"/>
  <c r="O1275" i="1" s="1"/>
  <c r="P1275" i="1" s="1"/>
  <c r="T1274" i="1"/>
  <c r="S1274" i="1"/>
  <c r="R1274" i="1"/>
  <c r="Q1274" i="1"/>
  <c r="N1274" i="1"/>
  <c r="M1274" i="1"/>
  <c r="O1274" i="1" s="1"/>
  <c r="P1274" i="1" s="1"/>
  <c r="T1273" i="1"/>
  <c r="S1273" i="1"/>
  <c r="R1273" i="1"/>
  <c r="Q1273" i="1"/>
  <c r="N1273" i="1"/>
  <c r="M1273" i="1"/>
  <c r="O1273" i="1" s="1"/>
  <c r="P1273" i="1" s="1"/>
  <c r="T1272" i="1"/>
  <c r="S1272" i="1"/>
  <c r="R1272" i="1"/>
  <c r="Q1272" i="1"/>
  <c r="N1272" i="1"/>
  <c r="M1272" i="1"/>
  <c r="O1272" i="1" s="1"/>
  <c r="P1272" i="1" s="1"/>
  <c r="T1271" i="1"/>
  <c r="S1271" i="1"/>
  <c r="R1271" i="1"/>
  <c r="Q1271" i="1"/>
  <c r="N1271" i="1"/>
  <c r="M1271" i="1"/>
  <c r="O1271" i="1" s="1"/>
  <c r="P1271" i="1" s="1"/>
  <c r="T1270" i="1"/>
  <c r="S1270" i="1"/>
  <c r="R1270" i="1"/>
  <c r="Q1270" i="1"/>
  <c r="N1270" i="1"/>
  <c r="M1270" i="1"/>
  <c r="O1270" i="1" s="1"/>
  <c r="P1270" i="1" s="1"/>
  <c r="T1269" i="1"/>
  <c r="S1269" i="1"/>
  <c r="R1269" i="1"/>
  <c r="Q1269" i="1"/>
  <c r="N1269" i="1"/>
  <c r="M1269" i="1"/>
  <c r="O1269" i="1" s="1"/>
  <c r="P1269" i="1" s="1"/>
  <c r="T1268" i="1"/>
  <c r="S1268" i="1"/>
  <c r="R1268" i="1"/>
  <c r="Q1268" i="1"/>
  <c r="N1268" i="1"/>
  <c r="M1268" i="1"/>
  <c r="O1268" i="1" s="1"/>
  <c r="P1268" i="1" s="1"/>
  <c r="T1267" i="1"/>
  <c r="S1267" i="1"/>
  <c r="R1267" i="1"/>
  <c r="Q1267" i="1"/>
  <c r="N1267" i="1"/>
  <c r="M1267" i="1"/>
  <c r="O1267" i="1" s="1"/>
  <c r="P1267" i="1" s="1"/>
  <c r="T1266" i="1"/>
  <c r="S1266" i="1"/>
  <c r="R1266" i="1"/>
  <c r="Q1266" i="1"/>
  <c r="N1266" i="1"/>
  <c r="M1266" i="1"/>
  <c r="O1266" i="1" s="1"/>
  <c r="P1266" i="1" s="1"/>
  <c r="T1265" i="1"/>
  <c r="S1265" i="1"/>
  <c r="R1265" i="1"/>
  <c r="Q1265" i="1"/>
  <c r="N1265" i="1"/>
  <c r="M1265" i="1"/>
  <c r="O1265" i="1" s="1"/>
  <c r="P1265" i="1" s="1"/>
  <c r="T1264" i="1"/>
  <c r="S1264" i="1"/>
  <c r="R1264" i="1"/>
  <c r="Q1264" i="1"/>
  <c r="N1264" i="1"/>
  <c r="M1264" i="1"/>
  <c r="O1264" i="1" s="1"/>
  <c r="P1264" i="1" s="1"/>
  <c r="T1263" i="1"/>
  <c r="S1263" i="1"/>
  <c r="R1263" i="1"/>
  <c r="Q1263" i="1"/>
  <c r="N1263" i="1"/>
  <c r="M1263" i="1"/>
  <c r="O1263" i="1" s="1"/>
  <c r="P1263" i="1" s="1"/>
  <c r="T1262" i="1"/>
  <c r="S1262" i="1"/>
  <c r="R1262" i="1"/>
  <c r="Q1262" i="1"/>
  <c r="N1262" i="1"/>
  <c r="M1262" i="1"/>
  <c r="O1262" i="1" s="1"/>
  <c r="P1262" i="1" s="1"/>
  <c r="T1261" i="1"/>
  <c r="S1261" i="1"/>
  <c r="R1261" i="1"/>
  <c r="Q1261" i="1"/>
  <c r="N1261" i="1"/>
  <c r="M1261" i="1"/>
  <c r="O1261" i="1" s="1"/>
  <c r="P1261" i="1" s="1"/>
  <c r="T1260" i="1"/>
  <c r="S1260" i="1"/>
  <c r="R1260" i="1"/>
  <c r="Q1260" i="1"/>
  <c r="N1260" i="1"/>
  <c r="M1260" i="1"/>
  <c r="O1260" i="1" s="1"/>
  <c r="P1260" i="1" s="1"/>
  <c r="T1259" i="1"/>
  <c r="S1259" i="1"/>
  <c r="R1259" i="1"/>
  <c r="Q1259" i="1"/>
  <c r="N1259" i="1"/>
  <c r="M1259" i="1"/>
  <c r="O1259" i="1" s="1"/>
  <c r="P1259" i="1" s="1"/>
  <c r="T1258" i="1"/>
  <c r="S1258" i="1"/>
  <c r="R1258" i="1"/>
  <c r="Q1258" i="1"/>
  <c r="N1258" i="1"/>
  <c r="M1258" i="1"/>
  <c r="O1258" i="1" s="1"/>
  <c r="P1258" i="1" s="1"/>
  <c r="T1257" i="1"/>
  <c r="S1257" i="1"/>
  <c r="R1257" i="1"/>
  <c r="Q1257" i="1"/>
  <c r="N1257" i="1"/>
  <c r="M1257" i="1"/>
  <c r="O1257" i="1" s="1"/>
  <c r="P1257" i="1" s="1"/>
  <c r="T1256" i="1"/>
  <c r="S1256" i="1"/>
  <c r="R1256" i="1"/>
  <c r="Q1256" i="1"/>
  <c r="N1256" i="1"/>
  <c r="M1256" i="1"/>
  <c r="O1256" i="1" s="1"/>
  <c r="P1256" i="1" s="1"/>
  <c r="T1255" i="1"/>
  <c r="S1255" i="1"/>
  <c r="R1255" i="1"/>
  <c r="Q1255" i="1"/>
  <c r="N1255" i="1"/>
  <c r="M1255" i="1"/>
  <c r="O1255" i="1" s="1"/>
  <c r="P1255" i="1" s="1"/>
  <c r="T1254" i="1"/>
  <c r="S1254" i="1"/>
  <c r="R1254" i="1"/>
  <c r="Q1254" i="1"/>
  <c r="N1254" i="1"/>
  <c r="M1254" i="1"/>
  <c r="O1254" i="1" s="1"/>
  <c r="P1254" i="1" s="1"/>
  <c r="T1253" i="1"/>
  <c r="S1253" i="1"/>
  <c r="R1253" i="1"/>
  <c r="Q1253" i="1"/>
  <c r="N1253" i="1"/>
  <c r="M1253" i="1"/>
  <c r="O1253" i="1" s="1"/>
  <c r="P1253" i="1" s="1"/>
  <c r="T1252" i="1"/>
  <c r="S1252" i="1"/>
  <c r="R1252" i="1"/>
  <c r="Q1252" i="1"/>
  <c r="N1252" i="1"/>
  <c r="M1252" i="1"/>
  <c r="O1252" i="1" s="1"/>
  <c r="P1252" i="1" s="1"/>
  <c r="T1251" i="1"/>
  <c r="S1251" i="1"/>
  <c r="R1251" i="1"/>
  <c r="Q1251" i="1"/>
  <c r="N1251" i="1"/>
  <c r="M1251" i="1"/>
  <c r="O1251" i="1" s="1"/>
  <c r="P1251" i="1" s="1"/>
  <c r="T1250" i="1"/>
  <c r="S1250" i="1"/>
  <c r="R1250" i="1"/>
  <c r="Q1250" i="1"/>
  <c r="N1250" i="1"/>
  <c r="M1250" i="1"/>
  <c r="O1250" i="1" s="1"/>
  <c r="P1250" i="1" s="1"/>
  <c r="T1249" i="1"/>
  <c r="S1249" i="1"/>
  <c r="R1249" i="1"/>
  <c r="Q1249" i="1"/>
  <c r="N1249" i="1"/>
  <c r="M1249" i="1"/>
  <c r="O1249" i="1" s="1"/>
  <c r="P1249" i="1" s="1"/>
  <c r="T1248" i="1"/>
  <c r="S1248" i="1"/>
  <c r="R1248" i="1"/>
  <c r="Q1248" i="1"/>
  <c r="N1248" i="1"/>
  <c r="M1248" i="1"/>
  <c r="O1248" i="1" s="1"/>
  <c r="P1248" i="1" s="1"/>
  <c r="T1247" i="1"/>
  <c r="S1247" i="1"/>
  <c r="R1247" i="1"/>
  <c r="Q1247" i="1"/>
  <c r="N1247" i="1"/>
  <c r="M1247" i="1"/>
  <c r="O1247" i="1" s="1"/>
  <c r="P1247" i="1" s="1"/>
  <c r="T1246" i="1"/>
  <c r="S1246" i="1"/>
  <c r="R1246" i="1"/>
  <c r="Q1246" i="1"/>
  <c r="N1246" i="1"/>
  <c r="M1246" i="1"/>
  <c r="O1246" i="1" s="1"/>
  <c r="P1246" i="1" s="1"/>
  <c r="T1245" i="1"/>
  <c r="S1245" i="1"/>
  <c r="R1245" i="1"/>
  <c r="Q1245" i="1"/>
  <c r="N1245" i="1"/>
  <c r="M1245" i="1"/>
  <c r="O1245" i="1" s="1"/>
  <c r="P1245" i="1" s="1"/>
  <c r="T1244" i="1"/>
  <c r="S1244" i="1"/>
  <c r="R1244" i="1"/>
  <c r="Q1244" i="1"/>
  <c r="N1244" i="1"/>
  <c r="M1244" i="1"/>
  <c r="O1244" i="1" s="1"/>
  <c r="P1244" i="1" s="1"/>
  <c r="T1243" i="1"/>
  <c r="S1243" i="1"/>
  <c r="R1243" i="1"/>
  <c r="Q1243" i="1"/>
  <c r="N1243" i="1"/>
  <c r="M1243" i="1"/>
  <c r="O1243" i="1" s="1"/>
  <c r="P1243" i="1" s="1"/>
  <c r="T1242" i="1"/>
  <c r="S1242" i="1"/>
  <c r="R1242" i="1"/>
  <c r="Q1242" i="1"/>
  <c r="N1242" i="1"/>
  <c r="M1242" i="1"/>
  <c r="O1242" i="1" s="1"/>
  <c r="P1242" i="1" s="1"/>
  <c r="T1241" i="1"/>
  <c r="S1241" i="1"/>
  <c r="R1241" i="1"/>
  <c r="Q1241" i="1"/>
  <c r="N1241" i="1"/>
  <c r="M1241" i="1"/>
  <c r="O1241" i="1" s="1"/>
  <c r="P1241" i="1" s="1"/>
  <c r="T1240" i="1"/>
  <c r="S1240" i="1"/>
  <c r="R1240" i="1"/>
  <c r="Q1240" i="1"/>
  <c r="N1240" i="1"/>
  <c r="M1240" i="1"/>
  <c r="O1240" i="1" s="1"/>
  <c r="P1240" i="1" s="1"/>
  <c r="T1239" i="1"/>
  <c r="S1239" i="1"/>
  <c r="R1239" i="1"/>
  <c r="Q1239" i="1"/>
  <c r="N1239" i="1"/>
  <c r="M1239" i="1"/>
  <c r="O1239" i="1" s="1"/>
  <c r="P1239" i="1" s="1"/>
  <c r="T1238" i="1"/>
  <c r="S1238" i="1"/>
  <c r="R1238" i="1"/>
  <c r="Q1238" i="1"/>
  <c r="N1238" i="1"/>
  <c r="M1238" i="1"/>
  <c r="O1238" i="1" s="1"/>
  <c r="P1238" i="1" s="1"/>
  <c r="T1237" i="1"/>
  <c r="S1237" i="1"/>
  <c r="R1237" i="1"/>
  <c r="Q1237" i="1"/>
  <c r="N1237" i="1"/>
  <c r="M1237" i="1"/>
  <c r="O1237" i="1" s="1"/>
  <c r="P1237" i="1" s="1"/>
  <c r="T1236" i="1"/>
  <c r="S1236" i="1"/>
  <c r="R1236" i="1"/>
  <c r="Q1236" i="1"/>
  <c r="N1236" i="1"/>
  <c r="M1236" i="1"/>
  <c r="O1236" i="1" s="1"/>
  <c r="P1236" i="1" s="1"/>
  <c r="T1235" i="1"/>
  <c r="S1235" i="1"/>
  <c r="R1235" i="1"/>
  <c r="Q1235" i="1"/>
  <c r="N1235" i="1"/>
  <c r="M1235" i="1"/>
  <c r="O1235" i="1" s="1"/>
  <c r="P1235" i="1" s="1"/>
  <c r="T1234" i="1"/>
  <c r="S1234" i="1"/>
  <c r="R1234" i="1"/>
  <c r="Q1234" i="1"/>
  <c r="N1234" i="1"/>
  <c r="M1234" i="1"/>
  <c r="O1234" i="1" s="1"/>
  <c r="P1234" i="1" s="1"/>
  <c r="T1233" i="1"/>
  <c r="S1233" i="1"/>
  <c r="R1233" i="1"/>
  <c r="Q1233" i="1"/>
  <c r="N1233" i="1"/>
  <c r="M1233" i="1"/>
  <c r="O1233" i="1" s="1"/>
  <c r="P1233" i="1" s="1"/>
  <c r="T1232" i="1"/>
  <c r="S1232" i="1"/>
  <c r="R1232" i="1"/>
  <c r="Q1232" i="1"/>
  <c r="N1232" i="1"/>
  <c r="M1232" i="1"/>
  <c r="O1232" i="1" s="1"/>
  <c r="P1232" i="1" s="1"/>
  <c r="T1231" i="1"/>
  <c r="S1231" i="1"/>
  <c r="R1231" i="1"/>
  <c r="Q1231" i="1"/>
  <c r="N1231" i="1"/>
  <c r="M1231" i="1"/>
  <c r="O1231" i="1" s="1"/>
  <c r="P1231" i="1" s="1"/>
  <c r="T1230" i="1"/>
  <c r="S1230" i="1"/>
  <c r="R1230" i="1"/>
  <c r="Q1230" i="1"/>
  <c r="N1230" i="1"/>
  <c r="M1230" i="1"/>
  <c r="O1230" i="1" s="1"/>
  <c r="P1230" i="1" s="1"/>
  <c r="T1229" i="1"/>
  <c r="S1229" i="1"/>
  <c r="R1229" i="1"/>
  <c r="Q1229" i="1"/>
  <c r="N1229" i="1"/>
  <c r="M1229" i="1"/>
  <c r="O1229" i="1" s="1"/>
  <c r="P1229" i="1" s="1"/>
  <c r="T1228" i="1"/>
  <c r="S1228" i="1"/>
  <c r="R1228" i="1"/>
  <c r="Q1228" i="1"/>
  <c r="N1228" i="1"/>
  <c r="M1228" i="1"/>
  <c r="O1228" i="1" s="1"/>
  <c r="P1228" i="1" s="1"/>
  <c r="T1227" i="1"/>
  <c r="S1227" i="1"/>
  <c r="R1227" i="1"/>
  <c r="Q1227" i="1"/>
  <c r="N1227" i="1"/>
  <c r="M1227" i="1"/>
  <c r="O1227" i="1" s="1"/>
  <c r="P1227" i="1" s="1"/>
  <c r="T1226" i="1"/>
  <c r="S1226" i="1"/>
  <c r="R1226" i="1"/>
  <c r="Q1226" i="1"/>
  <c r="N1226" i="1"/>
  <c r="M1226" i="1"/>
  <c r="O1226" i="1" s="1"/>
  <c r="P1226" i="1" s="1"/>
  <c r="T1225" i="1"/>
  <c r="S1225" i="1"/>
  <c r="R1225" i="1"/>
  <c r="Q1225" i="1"/>
  <c r="N1225" i="1"/>
  <c r="M1225" i="1"/>
  <c r="O1225" i="1" s="1"/>
  <c r="P1225" i="1" s="1"/>
  <c r="T1224" i="1"/>
  <c r="S1224" i="1"/>
  <c r="R1224" i="1"/>
  <c r="Q1224" i="1"/>
  <c r="N1224" i="1"/>
  <c r="M1224" i="1"/>
  <c r="O1224" i="1" s="1"/>
  <c r="P1224" i="1" s="1"/>
  <c r="T1223" i="1"/>
  <c r="S1223" i="1"/>
  <c r="R1223" i="1"/>
  <c r="Q1223" i="1"/>
  <c r="N1223" i="1"/>
  <c r="M1223" i="1"/>
  <c r="O1223" i="1" s="1"/>
  <c r="P1223" i="1" s="1"/>
  <c r="T1222" i="1"/>
  <c r="S1222" i="1"/>
  <c r="R1222" i="1"/>
  <c r="Q1222" i="1"/>
  <c r="N1222" i="1"/>
  <c r="M1222" i="1"/>
  <c r="O1222" i="1" s="1"/>
  <c r="P1222" i="1" s="1"/>
  <c r="T1221" i="1"/>
  <c r="S1221" i="1"/>
  <c r="R1221" i="1"/>
  <c r="Q1221" i="1"/>
  <c r="N1221" i="1"/>
  <c r="M1221" i="1"/>
  <c r="O1221" i="1" s="1"/>
  <c r="P1221" i="1" s="1"/>
  <c r="T1220" i="1"/>
  <c r="S1220" i="1"/>
  <c r="R1220" i="1"/>
  <c r="Q1220" i="1"/>
  <c r="N1220" i="1"/>
  <c r="M1220" i="1"/>
  <c r="O1220" i="1" s="1"/>
  <c r="P1220" i="1" s="1"/>
  <c r="T1219" i="1"/>
  <c r="S1219" i="1"/>
  <c r="R1219" i="1"/>
  <c r="Q1219" i="1"/>
  <c r="N1219" i="1"/>
  <c r="M1219" i="1"/>
  <c r="O1219" i="1" s="1"/>
  <c r="P1219" i="1" s="1"/>
  <c r="T1218" i="1"/>
  <c r="S1218" i="1"/>
  <c r="R1218" i="1"/>
  <c r="Q1218" i="1"/>
  <c r="N1218" i="1"/>
  <c r="M1218" i="1"/>
  <c r="O1218" i="1" s="1"/>
  <c r="P1218" i="1" s="1"/>
  <c r="T1217" i="1"/>
  <c r="S1217" i="1"/>
  <c r="R1217" i="1"/>
  <c r="Q1217" i="1"/>
  <c r="N1217" i="1"/>
  <c r="M1217" i="1"/>
  <c r="O1217" i="1" s="1"/>
  <c r="P1217" i="1" s="1"/>
  <c r="T1216" i="1"/>
  <c r="S1216" i="1"/>
  <c r="R1216" i="1"/>
  <c r="Q1216" i="1"/>
  <c r="N1216" i="1"/>
  <c r="M1216" i="1"/>
  <c r="O1216" i="1" s="1"/>
  <c r="P1216" i="1" s="1"/>
  <c r="T1215" i="1"/>
  <c r="S1215" i="1"/>
  <c r="R1215" i="1"/>
  <c r="Q1215" i="1"/>
  <c r="N1215" i="1"/>
  <c r="M1215" i="1"/>
  <c r="O1215" i="1" s="1"/>
  <c r="P1215" i="1" s="1"/>
  <c r="T1214" i="1"/>
  <c r="S1214" i="1"/>
  <c r="R1214" i="1"/>
  <c r="Q1214" i="1"/>
  <c r="N1214" i="1"/>
  <c r="M1214" i="1"/>
  <c r="O1214" i="1" s="1"/>
  <c r="P1214" i="1" s="1"/>
  <c r="T1213" i="1"/>
  <c r="S1213" i="1"/>
  <c r="R1213" i="1"/>
  <c r="Q1213" i="1"/>
  <c r="N1213" i="1"/>
  <c r="M1213" i="1"/>
  <c r="O1213" i="1" s="1"/>
  <c r="P1213" i="1" s="1"/>
  <c r="T1212" i="1"/>
  <c r="S1212" i="1"/>
  <c r="R1212" i="1"/>
  <c r="Q1212" i="1"/>
  <c r="N1212" i="1"/>
  <c r="M1212" i="1"/>
  <c r="O1212" i="1" s="1"/>
  <c r="P1212" i="1" s="1"/>
  <c r="T1211" i="1"/>
  <c r="S1211" i="1"/>
  <c r="R1211" i="1"/>
  <c r="Q1211" i="1"/>
  <c r="N1211" i="1"/>
  <c r="M1211" i="1"/>
  <c r="O1211" i="1" s="1"/>
  <c r="P1211" i="1" s="1"/>
  <c r="T1210" i="1"/>
  <c r="S1210" i="1"/>
  <c r="R1210" i="1"/>
  <c r="Q1210" i="1"/>
  <c r="N1210" i="1"/>
  <c r="M1210" i="1"/>
  <c r="O1210" i="1" s="1"/>
  <c r="P1210" i="1" s="1"/>
  <c r="T1209" i="1"/>
  <c r="S1209" i="1"/>
  <c r="R1209" i="1"/>
  <c r="Q1209" i="1"/>
  <c r="N1209" i="1"/>
  <c r="M1209" i="1"/>
  <c r="O1209" i="1" s="1"/>
  <c r="P1209" i="1" s="1"/>
  <c r="T1208" i="1"/>
  <c r="S1208" i="1"/>
  <c r="R1208" i="1"/>
  <c r="Q1208" i="1"/>
  <c r="N1208" i="1"/>
  <c r="M1208" i="1"/>
  <c r="O1208" i="1" s="1"/>
  <c r="P1208" i="1" s="1"/>
  <c r="T1207" i="1"/>
  <c r="S1207" i="1"/>
  <c r="R1207" i="1"/>
  <c r="Q1207" i="1"/>
  <c r="N1207" i="1"/>
  <c r="M1207" i="1"/>
  <c r="O1207" i="1" s="1"/>
  <c r="P1207" i="1" s="1"/>
  <c r="T1206" i="1"/>
  <c r="S1206" i="1"/>
  <c r="R1206" i="1"/>
  <c r="Q1206" i="1"/>
  <c r="N1206" i="1"/>
  <c r="M1206" i="1"/>
  <c r="O1206" i="1" s="1"/>
  <c r="P1206" i="1" s="1"/>
  <c r="T1205" i="1"/>
  <c r="S1205" i="1"/>
  <c r="R1205" i="1"/>
  <c r="Q1205" i="1"/>
  <c r="N1205" i="1"/>
  <c r="M1205" i="1"/>
  <c r="O1205" i="1" s="1"/>
  <c r="P1205" i="1" s="1"/>
  <c r="T1204" i="1"/>
  <c r="S1204" i="1"/>
  <c r="R1204" i="1"/>
  <c r="Q1204" i="1"/>
  <c r="N1204" i="1"/>
  <c r="M1204" i="1"/>
  <c r="O1204" i="1" s="1"/>
  <c r="P1204" i="1" s="1"/>
  <c r="T1203" i="1"/>
  <c r="S1203" i="1"/>
  <c r="R1203" i="1"/>
  <c r="Q1203" i="1"/>
  <c r="N1203" i="1"/>
  <c r="M1203" i="1"/>
  <c r="O1203" i="1" s="1"/>
  <c r="P1203" i="1" s="1"/>
  <c r="T1202" i="1"/>
  <c r="S1202" i="1"/>
  <c r="R1202" i="1"/>
  <c r="Q1202" i="1"/>
  <c r="N1202" i="1"/>
  <c r="M1202" i="1"/>
  <c r="O1202" i="1" s="1"/>
  <c r="P1202" i="1" s="1"/>
  <c r="T1201" i="1"/>
  <c r="S1201" i="1"/>
  <c r="R1201" i="1"/>
  <c r="Q1201" i="1"/>
  <c r="N1201" i="1"/>
  <c r="M1201" i="1"/>
  <c r="O1201" i="1" s="1"/>
  <c r="P1201" i="1" s="1"/>
  <c r="T1200" i="1"/>
  <c r="S1200" i="1"/>
  <c r="R1200" i="1"/>
  <c r="Q1200" i="1"/>
  <c r="N1200" i="1"/>
  <c r="M1200" i="1"/>
  <c r="O1200" i="1" s="1"/>
  <c r="P1200" i="1" s="1"/>
  <c r="T1199" i="1"/>
  <c r="S1199" i="1"/>
  <c r="R1199" i="1"/>
  <c r="Q1199" i="1"/>
  <c r="N1199" i="1"/>
  <c r="M1199" i="1"/>
  <c r="O1199" i="1" s="1"/>
  <c r="P1199" i="1" s="1"/>
  <c r="T1198" i="1"/>
  <c r="S1198" i="1"/>
  <c r="R1198" i="1"/>
  <c r="Q1198" i="1"/>
  <c r="N1198" i="1"/>
  <c r="M1198" i="1"/>
  <c r="O1198" i="1" s="1"/>
  <c r="P1198" i="1" s="1"/>
  <c r="T1197" i="1"/>
  <c r="S1197" i="1"/>
  <c r="R1197" i="1"/>
  <c r="Q1197" i="1"/>
  <c r="N1197" i="1"/>
  <c r="M1197" i="1"/>
  <c r="O1197" i="1" s="1"/>
  <c r="P1197" i="1" s="1"/>
  <c r="T1196" i="1"/>
  <c r="S1196" i="1"/>
  <c r="R1196" i="1"/>
  <c r="Q1196" i="1"/>
  <c r="N1196" i="1"/>
  <c r="M1196" i="1"/>
  <c r="O1196" i="1" s="1"/>
  <c r="P1196" i="1" s="1"/>
  <c r="T1195" i="1"/>
  <c r="S1195" i="1"/>
  <c r="R1195" i="1"/>
  <c r="Q1195" i="1"/>
  <c r="N1195" i="1"/>
  <c r="M1195" i="1"/>
  <c r="O1195" i="1" s="1"/>
  <c r="P1195" i="1" s="1"/>
  <c r="T1194" i="1"/>
  <c r="S1194" i="1"/>
  <c r="R1194" i="1"/>
  <c r="Q1194" i="1"/>
  <c r="N1194" i="1"/>
  <c r="M1194" i="1"/>
  <c r="O1194" i="1" s="1"/>
  <c r="P1194" i="1" s="1"/>
  <c r="T1193" i="1"/>
  <c r="S1193" i="1"/>
  <c r="R1193" i="1"/>
  <c r="Q1193" i="1"/>
  <c r="N1193" i="1"/>
  <c r="M1193" i="1"/>
  <c r="O1193" i="1" s="1"/>
  <c r="P1193" i="1" s="1"/>
  <c r="T1192" i="1"/>
  <c r="S1192" i="1"/>
  <c r="R1192" i="1"/>
  <c r="Q1192" i="1"/>
  <c r="N1192" i="1"/>
  <c r="M1192" i="1"/>
  <c r="O1192" i="1" s="1"/>
  <c r="P1192" i="1" s="1"/>
  <c r="T1191" i="1"/>
  <c r="S1191" i="1"/>
  <c r="R1191" i="1"/>
  <c r="Q1191" i="1"/>
  <c r="N1191" i="1"/>
  <c r="M1191" i="1"/>
  <c r="O1191" i="1" s="1"/>
  <c r="P1191" i="1" s="1"/>
  <c r="T1190" i="1"/>
  <c r="S1190" i="1"/>
  <c r="R1190" i="1"/>
  <c r="Q1190" i="1"/>
  <c r="N1190" i="1"/>
  <c r="M1190" i="1"/>
  <c r="O1190" i="1" s="1"/>
  <c r="P1190" i="1" s="1"/>
  <c r="T1189" i="1"/>
  <c r="S1189" i="1"/>
  <c r="R1189" i="1"/>
  <c r="Q1189" i="1"/>
  <c r="N1189" i="1"/>
  <c r="M1189" i="1"/>
  <c r="O1189" i="1" s="1"/>
  <c r="P1189" i="1" s="1"/>
  <c r="T1188" i="1"/>
  <c r="S1188" i="1"/>
  <c r="R1188" i="1"/>
  <c r="Q1188" i="1"/>
  <c r="N1188" i="1"/>
  <c r="M1188" i="1"/>
  <c r="O1188" i="1" s="1"/>
  <c r="P1188" i="1" s="1"/>
  <c r="T1187" i="1"/>
  <c r="S1187" i="1"/>
  <c r="R1187" i="1"/>
  <c r="Q1187" i="1"/>
  <c r="N1187" i="1"/>
  <c r="M1187" i="1"/>
  <c r="O1187" i="1" s="1"/>
  <c r="P1187" i="1" s="1"/>
  <c r="T1186" i="1"/>
  <c r="S1186" i="1"/>
  <c r="R1186" i="1"/>
  <c r="Q1186" i="1"/>
  <c r="N1186" i="1"/>
  <c r="M1186" i="1"/>
  <c r="O1186" i="1" s="1"/>
  <c r="P1186" i="1" s="1"/>
  <c r="T1185" i="1"/>
  <c r="S1185" i="1"/>
  <c r="R1185" i="1"/>
  <c r="Q1185" i="1"/>
  <c r="N1185" i="1"/>
  <c r="M1185" i="1"/>
  <c r="O1185" i="1" s="1"/>
  <c r="P1185" i="1" s="1"/>
  <c r="T1184" i="1"/>
  <c r="S1184" i="1"/>
  <c r="R1184" i="1"/>
  <c r="Q1184" i="1"/>
  <c r="N1184" i="1"/>
  <c r="M1184" i="1"/>
  <c r="O1184" i="1" s="1"/>
  <c r="P1184" i="1" s="1"/>
  <c r="T1183" i="1"/>
  <c r="S1183" i="1"/>
  <c r="R1183" i="1"/>
  <c r="Q1183" i="1"/>
  <c r="N1183" i="1"/>
  <c r="M1183" i="1"/>
  <c r="O1183" i="1" s="1"/>
  <c r="P1183" i="1" s="1"/>
  <c r="T1182" i="1"/>
  <c r="S1182" i="1"/>
  <c r="R1182" i="1"/>
  <c r="Q1182" i="1"/>
  <c r="N1182" i="1"/>
  <c r="M1182" i="1"/>
  <c r="O1182" i="1" s="1"/>
  <c r="P1182" i="1" s="1"/>
  <c r="T1181" i="1"/>
  <c r="S1181" i="1"/>
  <c r="R1181" i="1"/>
  <c r="Q1181" i="1"/>
  <c r="N1181" i="1"/>
  <c r="M1181" i="1"/>
  <c r="O1181" i="1" s="1"/>
  <c r="P1181" i="1" s="1"/>
  <c r="T1180" i="1"/>
  <c r="S1180" i="1"/>
  <c r="R1180" i="1"/>
  <c r="Q1180" i="1"/>
  <c r="N1180" i="1"/>
  <c r="M1180" i="1"/>
  <c r="O1180" i="1" s="1"/>
  <c r="P1180" i="1" s="1"/>
  <c r="T1179" i="1"/>
  <c r="S1179" i="1"/>
  <c r="R1179" i="1"/>
  <c r="Q1179" i="1"/>
  <c r="N1179" i="1"/>
  <c r="M1179" i="1"/>
  <c r="O1179" i="1" s="1"/>
  <c r="P1179" i="1" s="1"/>
  <c r="T1178" i="1"/>
  <c r="S1178" i="1"/>
  <c r="R1178" i="1"/>
  <c r="Q1178" i="1"/>
  <c r="N1178" i="1"/>
  <c r="M1178" i="1"/>
  <c r="O1178" i="1" s="1"/>
  <c r="P1178" i="1" s="1"/>
  <c r="T1177" i="1"/>
  <c r="S1177" i="1"/>
  <c r="R1177" i="1"/>
  <c r="Q1177" i="1"/>
  <c r="N1177" i="1"/>
  <c r="M1177" i="1"/>
  <c r="O1177" i="1" s="1"/>
  <c r="P1177" i="1" s="1"/>
  <c r="T1176" i="1"/>
  <c r="S1176" i="1"/>
  <c r="R1176" i="1"/>
  <c r="Q1176" i="1"/>
  <c r="N1176" i="1"/>
  <c r="M1176" i="1"/>
  <c r="O1176" i="1" s="1"/>
  <c r="P1176" i="1" s="1"/>
  <c r="T1175" i="1"/>
  <c r="S1175" i="1"/>
  <c r="R1175" i="1"/>
  <c r="Q1175" i="1"/>
  <c r="N1175" i="1"/>
  <c r="M1175" i="1"/>
  <c r="O1175" i="1" s="1"/>
  <c r="P1175" i="1" s="1"/>
  <c r="T1174" i="1"/>
  <c r="S1174" i="1"/>
  <c r="R1174" i="1"/>
  <c r="Q1174" i="1"/>
  <c r="N1174" i="1"/>
  <c r="M1174" i="1"/>
  <c r="O1174" i="1" s="1"/>
  <c r="P1174" i="1" s="1"/>
  <c r="T1173" i="1"/>
  <c r="S1173" i="1"/>
  <c r="R1173" i="1"/>
  <c r="Q1173" i="1"/>
  <c r="N1173" i="1"/>
  <c r="M1173" i="1"/>
  <c r="O1173" i="1" s="1"/>
  <c r="P1173" i="1" s="1"/>
  <c r="T1172" i="1"/>
  <c r="S1172" i="1"/>
  <c r="R1172" i="1"/>
  <c r="Q1172" i="1"/>
  <c r="N1172" i="1"/>
  <c r="M1172" i="1"/>
  <c r="O1172" i="1" s="1"/>
  <c r="P1172" i="1" s="1"/>
  <c r="T1171" i="1"/>
  <c r="S1171" i="1"/>
  <c r="R1171" i="1"/>
  <c r="Q1171" i="1"/>
  <c r="N1171" i="1"/>
  <c r="M1171" i="1"/>
  <c r="O1171" i="1" s="1"/>
  <c r="P1171" i="1" s="1"/>
  <c r="T1170" i="1"/>
  <c r="S1170" i="1"/>
  <c r="R1170" i="1"/>
  <c r="Q1170" i="1"/>
  <c r="N1170" i="1"/>
  <c r="M1170" i="1"/>
  <c r="O1170" i="1" s="1"/>
  <c r="P1170" i="1" s="1"/>
  <c r="T1169" i="1"/>
  <c r="S1169" i="1"/>
  <c r="R1169" i="1"/>
  <c r="Q1169" i="1"/>
  <c r="N1169" i="1"/>
  <c r="M1169" i="1"/>
  <c r="O1169" i="1" s="1"/>
  <c r="P1169" i="1" s="1"/>
  <c r="T1168" i="1"/>
  <c r="S1168" i="1"/>
  <c r="R1168" i="1"/>
  <c r="Q1168" i="1"/>
  <c r="N1168" i="1"/>
  <c r="M1168" i="1"/>
  <c r="O1168" i="1" s="1"/>
  <c r="P1168" i="1" s="1"/>
  <c r="T1167" i="1"/>
  <c r="S1167" i="1"/>
  <c r="R1167" i="1"/>
  <c r="Q1167" i="1"/>
  <c r="N1167" i="1"/>
  <c r="M1167" i="1"/>
  <c r="O1167" i="1" s="1"/>
  <c r="P1167" i="1" s="1"/>
  <c r="T1166" i="1"/>
  <c r="S1166" i="1"/>
  <c r="R1166" i="1"/>
  <c r="Q1166" i="1"/>
  <c r="N1166" i="1"/>
  <c r="M1166" i="1"/>
  <c r="O1166" i="1" s="1"/>
  <c r="P1166" i="1" s="1"/>
  <c r="T1165" i="1"/>
  <c r="S1165" i="1"/>
  <c r="R1165" i="1"/>
  <c r="Q1165" i="1"/>
  <c r="N1165" i="1"/>
  <c r="M1165" i="1"/>
  <c r="O1165" i="1" s="1"/>
  <c r="P1165" i="1" s="1"/>
  <c r="T1164" i="1"/>
  <c r="S1164" i="1"/>
  <c r="R1164" i="1"/>
  <c r="Q1164" i="1"/>
  <c r="N1164" i="1"/>
  <c r="M1164" i="1"/>
  <c r="O1164" i="1" s="1"/>
  <c r="P1164" i="1" s="1"/>
  <c r="T1163" i="1"/>
  <c r="S1163" i="1"/>
  <c r="R1163" i="1"/>
  <c r="Q1163" i="1"/>
  <c r="N1163" i="1"/>
  <c r="M1163" i="1"/>
  <c r="O1163" i="1" s="1"/>
  <c r="P1163" i="1" s="1"/>
  <c r="T1162" i="1"/>
  <c r="S1162" i="1"/>
  <c r="R1162" i="1"/>
  <c r="Q1162" i="1"/>
  <c r="N1162" i="1"/>
  <c r="M1162" i="1"/>
  <c r="O1162" i="1" s="1"/>
  <c r="P1162" i="1" s="1"/>
  <c r="T1161" i="1"/>
  <c r="S1161" i="1"/>
  <c r="R1161" i="1"/>
  <c r="Q1161" i="1"/>
  <c r="N1161" i="1"/>
  <c r="M1161" i="1"/>
  <c r="O1161" i="1" s="1"/>
  <c r="P1161" i="1" s="1"/>
  <c r="T1160" i="1"/>
  <c r="S1160" i="1"/>
  <c r="R1160" i="1"/>
  <c r="Q1160" i="1"/>
  <c r="N1160" i="1"/>
  <c r="M1160" i="1"/>
  <c r="O1160" i="1" s="1"/>
  <c r="P1160" i="1" s="1"/>
  <c r="T1159" i="1"/>
  <c r="S1159" i="1"/>
  <c r="R1159" i="1"/>
  <c r="Q1159" i="1"/>
  <c r="N1159" i="1"/>
  <c r="M1159" i="1"/>
  <c r="O1159" i="1" s="1"/>
  <c r="P1159" i="1" s="1"/>
  <c r="T1158" i="1"/>
  <c r="S1158" i="1"/>
  <c r="R1158" i="1"/>
  <c r="Q1158" i="1"/>
  <c r="N1158" i="1"/>
  <c r="M1158" i="1"/>
  <c r="O1158" i="1" s="1"/>
  <c r="P1158" i="1" s="1"/>
  <c r="T1157" i="1"/>
  <c r="S1157" i="1"/>
  <c r="R1157" i="1"/>
  <c r="Q1157" i="1"/>
  <c r="N1157" i="1"/>
  <c r="M1157" i="1"/>
  <c r="O1157" i="1" s="1"/>
  <c r="P1157" i="1" s="1"/>
  <c r="T1156" i="1"/>
  <c r="S1156" i="1"/>
  <c r="R1156" i="1"/>
  <c r="Q1156" i="1"/>
  <c r="N1156" i="1"/>
  <c r="M1156" i="1"/>
  <c r="O1156" i="1" s="1"/>
  <c r="P1156" i="1" s="1"/>
  <c r="T1155" i="1"/>
  <c r="S1155" i="1"/>
  <c r="R1155" i="1"/>
  <c r="Q1155" i="1"/>
  <c r="N1155" i="1"/>
  <c r="M1155" i="1"/>
  <c r="O1155" i="1" s="1"/>
  <c r="P1155" i="1" s="1"/>
  <c r="T1154" i="1"/>
  <c r="S1154" i="1"/>
  <c r="R1154" i="1"/>
  <c r="Q1154" i="1"/>
  <c r="N1154" i="1"/>
  <c r="M1154" i="1"/>
  <c r="O1154" i="1" s="1"/>
  <c r="P1154" i="1" s="1"/>
  <c r="T1153" i="1"/>
  <c r="S1153" i="1"/>
  <c r="R1153" i="1"/>
  <c r="Q1153" i="1"/>
  <c r="N1153" i="1"/>
  <c r="M1153" i="1"/>
  <c r="O1153" i="1" s="1"/>
  <c r="P1153" i="1" s="1"/>
  <c r="T1152" i="1"/>
  <c r="S1152" i="1"/>
  <c r="R1152" i="1"/>
  <c r="Q1152" i="1"/>
  <c r="N1152" i="1"/>
  <c r="M1152" i="1"/>
  <c r="O1152" i="1" s="1"/>
  <c r="P1152" i="1" s="1"/>
  <c r="T1151" i="1"/>
  <c r="S1151" i="1"/>
  <c r="R1151" i="1"/>
  <c r="Q1151" i="1"/>
  <c r="N1151" i="1"/>
  <c r="M1151" i="1"/>
  <c r="O1151" i="1" s="1"/>
  <c r="P1151" i="1" s="1"/>
  <c r="T1150" i="1"/>
  <c r="S1150" i="1"/>
  <c r="R1150" i="1"/>
  <c r="Q1150" i="1"/>
  <c r="N1150" i="1"/>
  <c r="M1150" i="1"/>
  <c r="O1150" i="1" s="1"/>
  <c r="P1150" i="1" s="1"/>
  <c r="T1149" i="1"/>
  <c r="S1149" i="1"/>
  <c r="R1149" i="1"/>
  <c r="Q1149" i="1"/>
  <c r="N1149" i="1"/>
  <c r="M1149" i="1"/>
  <c r="O1149" i="1" s="1"/>
  <c r="P1149" i="1" s="1"/>
  <c r="T1148" i="1"/>
  <c r="S1148" i="1"/>
  <c r="R1148" i="1"/>
  <c r="Q1148" i="1"/>
  <c r="N1148" i="1"/>
  <c r="M1148" i="1"/>
  <c r="O1148" i="1" s="1"/>
  <c r="P1148" i="1" s="1"/>
  <c r="T1147" i="1"/>
  <c r="S1147" i="1"/>
  <c r="R1147" i="1"/>
  <c r="Q1147" i="1"/>
  <c r="N1147" i="1"/>
  <c r="M1147" i="1"/>
  <c r="O1147" i="1" s="1"/>
  <c r="P1147" i="1" s="1"/>
  <c r="T1146" i="1"/>
  <c r="S1146" i="1"/>
  <c r="R1146" i="1"/>
  <c r="Q1146" i="1"/>
  <c r="N1146" i="1"/>
  <c r="M1146" i="1"/>
  <c r="O1146" i="1" s="1"/>
  <c r="P1146" i="1" s="1"/>
  <c r="T1145" i="1"/>
  <c r="S1145" i="1"/>
  <c r="R1145" i="1"/>
  <c r="Q1145" i="1"/>
  <c r="N1145" i="1"/>
  <c r="M1145" i="1"/>
  <c r="O1145" i="1" s="1"/>
  <c r="P1145" i="1" s="1"/>
  <c r="T1144" i="1"/>
  <c r="S1144" i="1"/>
  <c r="R1144" i="1"/>
  <c r="Q1144" i="1"/>
  <c r="N1144" i="1"/>
  <c r="M1144" i="1"/>
  <c r="O1144" i="1" s="1"/>
  <c r="P1144" i="1" s="1"/>
  <c r="T1143" i="1"/>
  <c r="S1143" i="1"/>
  <c r="R1143" i="1"/>
  <c r="Q1143" i="1"/>
  <c r="N1143" i="1"/>
  <c r="M1143" i="1"/>
  <c r="O1143" i="1" s="1"/>
  <c r="P1143" i="1" s="1"/>
  <c r="T1142" i="1"/>
  <c r="S1142" i="1"/>
  <c r="R1142" i="1"/>
  <c r="Q1142" i="1"/>
  <c r="N1142" i="1"/>
  <c r="M1142" i="1"/>
  <c r="O1142" i="1" s="1"/>
  <c r="P1142" i="1" s="1"/>
  <c r="T1141" i="1"/>
  <c r="S1141" i="1"/>
  <c r="R1141" i="1"/>
  <c r="Q1141" i="1"/>
  <c r="N1141" i="1"/>
  <c r="M1141" i="1"/>
  <c r="O1141" i="1" s="1"/>
  <c r="P1141" i="1" s="1"/>
  <c r="T1140" i="1"/>
  <c r="S1140" i="1"/>
  <c r="R1140" i="1"/>
  <c r="Q1140" i="1"/>
  <c r="N1140" i="1"/>
  <c r="M1140" i="1"/>
  <c r="O1140" i="1" s="1"/>
  <c r="P1140" i="1" s="1"/>
  <c r="T1139" i="1"/>
  <c r="S1139" i="1"/>
  <c r="R1139" i="1"/>
  <c r="Q1139" i="1"/>
  <c r="N1139" i="1"/>
  <c r="M1139" i="1"/>
  <c r="O1139" i="1" s="1"/>
  <c r="P1139" i="1" s="1"/>
  <c r="T1138" i="1"/>
  <c r="S1138" i="1"/>
  <c r="R1138" i="1"/>
  <c r="Q1138" i="1"/>
  <c r="N1138" i="1"/>
  <c r="M1138" i="1"/>
  <c r="O1138" i="1" s="1"/>
  <c r="P1138" i="1" s="1"/>
  <c r="T1137" i="1"/>
  <c r="S1137" i="1"/>
  <c r="R1137" i="1"/>
  <c r="Q1137" i="1"/>
  <c r="N1137" i="1"/>
  <c r="M1137" i="1"/>
  <c r="O1137" i="1" s="1"/>
  <c r="P1137" i="1" s="1"/>
  <c r="T1136" i="1"/>
  <c r="S1136" i="1"/>
  <c r="R1136" i="1"/>
  <c r="Q1136" i="1"/>
  <c r="N1136" i="1"/>
  <c r="M1136" i="1"/>
  <c r="O1136" i="1" s="1"/>
  <c r="P1136" i="1" s="1"/>
  <c r="T1135" i="1"/>
  <c r="S1135" i="1"/>
  <c r="R1135" i="1"/>
  <c r="Q1135" i="1"/>
  <c r="N1135" i="1"/>
  <c r="M1135" i="1"/>
  <c r="O1135" i="1" s="1"/>
  <c r="P1135" i="1" s="1"/>
  <c r="T1134" i="1"/>
  <c r="S1134" i="1"/>
  <c r="R1134" i="1"/>
  <c r="Q1134" i="1"/>
  <c r="N1134" i="1"/>
  <c r="M1134" i="1"/>
  <c r="O1134" i="1" s="1"/>
  <c r="P1134" i="1" s="1"/>
  <c r="T1133" i="1"/>
  <c r="S1133" i="1"/>
  <c r="R1133" i="1"/>
  <c r="Q1133" i="1"/>
  <c r="N1133" i="1"/>
  <c r="M1133" i="1"/>
  <c r="O1133" i="1" s="1"/>
  <c r="P1133" i="1" s="1"/>
  <c r="T1132" i="1"/>
  <c r="S1132" i="1"/>
  <c r="R1132" i="1"/>
  <c r="Q1132" i="1"/>
  <c r="N1132" i="1"/>
  <c r="M1132" i="1"/>
  <c r="O1132" i="1" s="1"/>
  <c r="P1132" i="1" s="1"/>
  <c r="T1131" i="1"/>
  <c r="S1131" i="1"/>
  <c r="R1131" i="1"/>
  <c r="Q1131" i="1"/>
  <c r="N1131" i="1"/>
  <c r="M1131" i="1"/>
  <c r="O1131" i="1" s="1"/>
  <c r="P1131" i="1" s="1"/>
  <c r="T1130" i="1"/>
  <c r="S1130" i="1"/>
  <c r="R1130" i="1"/>
  <c r="Q1130" i="1"/>
  <c r="N1130" i="1"/>
  <c r="M1130" i="1"/>
  <c r="O1130" i="1" s="1"/>
  <c r="P1130" i="1" s="1"/>
  <c r="T1129" i="1"/>
  <c r="S1129" i="1"/>
  <c r="R1129" i="1"/>
  <c r="Q1129" i="1"/>
  <c r="N1129" i="1"/>
  <c r="M1129" i="1"/>
  <c r="O1129" i="1" s="1"/>
  <c r="P1129" i="1" s="1"/>
  <c r="T1128" i="1"/>
  <c r="S1128" i="1"/>
  <c r="R1128" i="1"/>
  <c r="Q1128" i="1"/>
  <c r="N1128" i="1"/>
  <c r="M1128" i="1"/>
  <c r="O1128" i="1" s="1"/>
  <c r="P1128" i="1" s="1"/>
  <c r="T1127" i="1"/>
  <c r="S1127" i="1"/>
  <c r="R1127" i="1"/>
  <c r="Q1127" i="1"/>
  <c r="N1127" i="1"/>
  <c r="M1127" i="1"/>
  <c r="O1127" i="1" s="1"/>
  <c r="P1127" i="1" s="1"/>
  <c r="T1126" i="1"/>
  <c r="S1126" i="1"/>
  <c r="R1126" i="1"/>
  <c r="Q1126" i="1"/>
  <c r="N1126" i="1"/>
  <c r="M1126" i="1"/>
  <c r="O1126" i="1" s="1"/>
  <c r="P1126" i="1" s="1"/>
  <c r="T1125" i="1"/>
  <c r="S1125" i="1"/>
  <c r="R1125" i="1"/>
  <c r="Q1125" i="1"/>
  <c r="N1125" i="1"/>
  <c r="M1125" i="1"/>
  <c r="O1125" i="1" s="1"/>
  <c r="P1125" i="1" s="1"/>
  <c r="T1124" i="1"/>
  <c r="S1124" i="1"/>
  <c r="R1124" i="1"/>
  <c r="Q1124" i="1"/>
  <c r="N1124" i="1"/>
  <c r="M1124" i="1"/>
  <c r="O1124" i="1" s="1"/>
  <c r="P1124" i="1" s="1"/>
  <c r="T1123" i="1"/>
  <c r="S1123" i="1"/>
  <c r="R1123" i="1"/>
  <c r="Q1123" i="1"/>
  <c r="N1123" i="1"/>
  <c r="M1123" i="1"/>
  <c r="O1123" i="1" s="1"/>
  <c r="P1123" i="1" s="1"/>
  <c r="T1122" i="1"/>
  <c r="S1122" i="1"/>
  <c r="R1122" i="1"/>
  <c r="Q1122" i="1"/>
  <c r="N1122" i="1"/>
  <c r="M1122" i="1"/>
  <c r="O1122" i="1" s="1"/>
  <c r="P1122" i="1" s="1"/>
  <c r="T1121" i="1"/>
  <c r="S1121" i="1"/>
  <c r="R1121" i="1"/>
  <c r="Q1121" i="1"/>
  <c r="N1121" i="1"/>
  <c r="M1121" i="1"/>
  <c r="O1121" i="1" s="1"/>
  <c r="P1121" i="1" s="1"/>
  <c r="T1120" i="1"/>
  <c r="S1120" i="1"/>
  <c r="R1120" i="1"/>
  <c r="Q1120" i="1"/>
  <c r="N1120" i="1"/>
  <c r="M1120" i="1"/>
  <c r="O1120" i="1" s="1"/>
  <c r="P1120" i="1" s="1"/>
  <c r="T1119" i="1"/>
  <c r="S1119" i="1"/>
  <c r="R1119" i="1"/>
  <c r="Q1119" i="1"/>
  <c r="N1119" i="1"/>
  <c r="M1119" i="1"/>
  <c r="O1119" i="1" s="1"/>
  <c r="P1119" i="1" s="1"/>
  <c r="T1118" i="1"/>
  <c r="S1118" i="1"/>
  <c r="R1118" i="1"/>
  <c r="Q1118" i="1"/>
  <c r="N1118" i="1"/>
  <c r="M1118" i="1"/>
  <c r="O1118" i="1" s="1"/>
  <c r="P1118" i="1" s="1"/>
  <c r="T1117" i="1"/>
  <c r="S1117" i="1"/>
  <c r="R1117" i="1"/>
  <c r="Q1117" i="1"/>
  <c r="N1117" i="1"/>
  <c r="M1117" i="1"/>
  <c r="O1117" i="1" s="1"/>
  <c r="P1117" i="1" s="1"/>
  <c r="T1116" i="1"/>
  <c r="S1116" i="1"/>
  <c r="R1116" i="1"/>
  <c r="Q1116" i="1"/>
  <c r="N1116" i="1"/>
  <c r="M1116" i="1"/>
  <c r="O1116" i="1" s="1"/>
  <c r="P1116" i="1" s="1"/>
  <c r="T1115" i="1"/>
  <c r="S1115" i="1"/>
  <c r="R1115" i="1"/>
  <c r="Q1115" i="1"/>
  <c r="N1115" i="1"/>
  <c r="M1115" i="1"/>
  <c r="O1115" i="1" s="1"/>
  <c r="P1115" i="1" s="1"/>
  <c r="T1114" i="1"/>
  <c r="S1114" i="1"/>
  <c r="R1114" i="1"/>
  <c r="Q1114" i="1"/>
  <c r="N1114" i="1"/>
  <c r="M1114" i="1"/>
  <c r="O1114" i="1" s="1"/>
  <c r="P1114" i="1" s="1"/>
  <c r="T1113" i="1"/>
  <c r="S1113" i="1"/>
  <c r="R1113" i="1"/>
  <c r="Q1113" i="1"/>
  <c r="N1113" i="1"/>
  <c r="M1113" i="1"/>
  <c r="O1113" i="1" s="1"/>
  <c r="P1113" i="1" s="1"/>
  <c r="T1112" i="1"/>
  <c r="S1112" i="1"/>
  <c r="R1112" i="1"/>
  <c r="Q1112" i="1"/>
  <c r="N1112" i="1"/>
  <c r="M1112" i="1"/>
  <c r="O1112" i="1" s="1"/>
  <c r="P1112" i="1" s="1"/>
  <c r="T1111" i="1"/>
  <c r="S1111" i="1"/>
  <c r="R1111" i="1"/>
  <c r="Q1111" i="1"/>
  <c r="N1111" i="1"/>
  <c r="M1111" i="1"/>
  <c r="O1111" i="1" s="1"/>
  <c r="P1111" i="1" s="1"/>
  <c r="T1110" i="1"/>
  <c r="S1110" i="1"/>
  <c r="R1110" i="1"/>
  <c r="Q1110" i="1"/>
  <c r="N1110" i="1"/>
  <c r="M1110" i="1"/>
  <c r="O1110" i="1" s="1"/>
  <c r="P1110" i="1" s="1"/>
  <c r="T1109" i="1"/>
  <c r="S1109" i="1"/>
  <c r="R1109" i="1"/>
  <c r="Q1109" i="1"/>
  <c r="N1109" i="1"/>
  <c r="M1109" i="1"/>
  <c r="O1109" i="1" s="1"/>
  <c r="P1109" i="1" s="1"/>
  <c r="T1108" i="1"/>
  <c r="S1108" i="1"/>
  <c r="R1108" i="1"/>
  <c r="Q1108" i="1"/>
  <c r="N1108" i="1"/>
  <c r="M1108" i="1"/>
  <c r="O1108" i="1" s="1"/>
  <c r="P1108" i="1" s="1"/>
  <c r="T1107" i="1"/>
  <c r="S1107" i="1"/>
  <c r="R1107" i="1"/>
  <c r="Q1107" i="1"/>
  <c r="N1107" i="1"/>
  <c r="M1107" i="1"/>
  <c r="O1107" i="1" s="1"/>
  <c r="P1107" i="1" s="1"/>
  <c r="T1106" i="1"/>
  <c r="S1106" i="1"/>
  <c r="R1106" i="1"/>
  <c r="Q1106" i="1"/>
  <c r="N1106" i="1"/>
  <c r="M1106" i="1"/>
  <c r="O1106" i="1" s="1"/>
  <c r="P1106" i="1" s="1"/>
  <c r="T1105" i="1"/>
  <c r="S1105" i="1"/>
  <c r="R1105" i="1"/>
  <c r="Q1105" i="1"/>
  <c r="N1105" i="1"/>
  <c r="M1105" i="1"/>
  <c r="O1105" i="1" s="1"/>
  <c r="P1105" i="1" s="1"/>
  <c r="T1104" i="1"/>
  <c r="S1104" i="1"/>
  <c r="R1104" i="1"/>
  <c r="Q1104" i="1"/>
  <c r="N1104" i="1"/>
  <c r="M1104" i="1"/>
  <c r="O1104" i="1" s="1"/>
  <c r="P1104" i="1" s="1"/>
  <c r="T1103" i="1"/>
  <c r="S1103" i="1"/>
  <c r="R1103" i="1"/>
  <c r="Q1103" i="1"/>
  <c r="N1103" i="1"/>
  <c r="M1103" i="1"/>
  <c r="O1103" i="1" s="1"/>
  <c r="P1103" i="1" s="1"/>
  <c r="T1102" i="1"/>
  <c r="S1102" i="1"/>
  <c r="R1102" i="1"/>
  <c r="Q1102" i="1"/>
  <c r="N1102" i="1"/>
  <c r="M1102" i="1"/>
  <c r="O1102" i="1" s="1"/>
  <c r="P1102" i="1" s="1"/>
  <c r="T1101" i="1"/>
  <c r="S1101" i="1"/>
  <c r="R1101" i="1"/>
  <c r="Q1101" i="1"/>
  <c r="N1101" i="1"/>
  <c r="M1101" i="1"/>
  <c r="O1101" i="1" s="1"/>
  <c r="P1101" i="1" s="1"/>
  <c r="T1100" i="1"/>
  <c r="S1100" i="1"/>
  <c r="R1100" i="1"/>
  <c r="Q1100" i="1"/>
  <c r="N1100" i="1"/>
  <c r="M1100" i="1"/>
  <c r="O1100" i="1" s="1"/>
  <c r="P1100" i="1" s="1"/>
  <c r="T1099" i="1"/>
  <c r="S1099" i="1"/>
  <c r="R1099" i="1"/>
  <c r="Q1099" i="1"/>
  <c r="N1099" i="1"/>
  <c r="M1099" i="1"/>
  <c r="O1099" i="1" s="1"/>
  <c r="P1099" i="1" s="1"/>
  <c r="T1098" i="1"/>
  <c r="S1098" i="1"/>
  <c r="R1098" i="1"/>
  <c r="Q1098" i="1"/>
  <c r="N1098" i="1"/>
  <c r="M1098" i="1"/>
  <c r="O1098" i="1" s="1"/>
  <c r="P1098" i="1" s="1"/>
  <c r="T1097" i="1"/>
  <c r="S1097" i="1"/>
  <c r="R1097" i="1"/>
  <c r="Q1097" i="1"/>
  <c r="N1097" i="1"/>
  <c r="M1097" i="1"/>
  <c r="O1097" i="1" s="1"/>
  <c r="P1097" i="1" s="1"/>
  <c r="T1096" i="1"/>
  <c r="S1096" i="1"/>
  <c r="R1096" i="1"/>
  <c r="Q1096" i="1"/>
  <c r="N1096" i="1"/>
  <c r="M1096" i="1"/>
  <c r="O1096" i="1" s="1"/>
  <c r="P1096" i="1" s="1"/>
  <c r="T1095" i="1"/>
  <c r="S1095" i="1"/>
  <c r="R1095" i="1"/>
  <c r="Q1095" i="1"/>
  <c r="N1095" i="1"/>
  <c r="M1095" i="1"/>
  <c r="O1095" i="1" s="1"/>
  <c r="P1095" i="1" s="1"/>
  <c r="T1094" i="1"/>
  <c r="S1094" i="1"/>
  <c r="R1094" i="1"/>
  <c r="Q1094" i="1"/>
  <c r="N1094" i="1"/>
  <c r="M1094" i="1"/>
  <c r="O1094" i="1" s="1"/>
  <c r="P1094" i="1" s="1"/>
  <c r="T1093" i="1"/>
  <c r="S1093" i="1"/>
  <c r="R1093" i="1"/>
  <c r="Q1093" i="1"/>
  <c r="N1093" i="1"/>
  <c r="M1093" i="1"/>
  <c r="O1093" i="1" s="1"/>
  <c r="P1093" i="1" s="1"/>
  <c r="T1092" i="1"/>
  <c r="S1092" i="1"/>
  <c r="R1092" i="1"/>
  <c r="Q1092" i="1"/>
  <c r="N1092" i="1"/>
  <c r="M1092" i="1"/>
  <c r="O1092" i="1" s="1"/>
  <c r="P1092" i="1" s="1"/>
  <c r="T1091" i="1"/>
  <c r="S1091" i="1"/>
  <c r="R1091" i="1"/>
  <c r="Q1091" i="1"/>
  <c r="N1091" i="1"/>
  <c r="M1091" i="1"/>
  <c r="O1091" i="1" s="1"/>
  <c r="P1091" i="1" s="1"/>
  <c r="T1090" i="1"/>
  <c r="S1090" i="1"/>
  <c r="R1090" i="1"/>
  <c r="Q1090" i="1"/>
  <c r="N1090" i="1"/>
  <c r="M1090" i="1"/>
  <c r="O1090" i="1" s="1"/>
  <c r="P1090" i="1" s="1"/>
  <c r="T1089" i="1"/>
  <c r="S1089" i="1"/>
  <c r="R1089" i="1"/>
  <c r="Q1089" i="1"/>
  <c r="N1089" i="1"/>
  <c r="M1089" i="1"/>
  <c r="O1089" i="1" s="1"/>
  <c r="P1089" i="1" s="1"/>
  <c r="T1088" i="1"/>
  <c r="S1088" i="1"/>
  <c r="R1088" i="1"/>
  <c r="Q1088" i="1"/>
  <c r="N1088" i="1"/>
  <c r="M1088" i="1"/>
  <c r="O1088" i="1" s="1"/>
  <c r="P1088" i="1" s="1"/>
  <c r="T1087" i="1"/>
  <c r="S1087" i="1"/>
  <c r="R1087" i="1"/>
  <c r="Q1087" i="1"/>
  <c r="N1087" i="1"/>
  <c r="M1087" i="1"/>
  <c r="O1087" i="1" s="1"/>
  <c r="P1087" i="1" s="1"/>
  <c r="T1086" i="1"/>
  <c r="S1086" i="1"/>
  <c r="R1086" i="1"/>
  <c r="Q1086" i="1"/>
  <c r="N1086" i="1"/>
  <c r="M1086" i="1"/>
  <c r="O1086" i="1" s="1"/>
  <c r="P1086" i="1" s="1"/>
  <c r="T1085" i="1"/>
  <c r="S1085" i="1"/>
  <c r="R1085" i="1"/>
  <c r="Q1085" i="1"/>
  <c r="N1085" i="1"/>
  <c r="M1085" i="1"/>
  <c r="O1085" i="1" s="1"/>
  <c r="P1085" i="1" s="1"/>
  <c r="T1084" i="1"/>
  <c r="S1084" i="1"/>
  <c r="R1084" i="1"/>
  <c r="Q1084" i="1"/>
  <c r="N1084" i="1"/>
  <c r="M1084" i="1"/>
  <c r="O1084" i="1" s="1"/>
  <c r="P1084" i="1" s="1"/>
  <c r="T1083" i="1"/>
  <c r="S1083" i="1"/>
  <c r="R1083" i="1"/>
  <c r="Q1083" i="1"/>
  <c r="N1083" i="1"/>
  <c r="M1083" i="1"/>
  <c r="O1083" i="1" s="1"/>
  <c r="P1083" i="1" s="1"/>
  <c r="T1082" i="1"/>
  <c r="S1082" i="1"/>
  <c r="R1082" i="1"/>
  <c r="Q1082" i="1"/>
  <c r="N1082" i="1"/>
  <c r="M1082" i="1"/>
  <c r="O1082" i="1" s="1"/>
  <c r="P1082" i="1" s="1"/>
  <c r="T1081" i="1"/>
  <c r="S1081" i="1"/>
  <c r="R1081" i="1"/>
  <c r="Q1081" i="1"/>
  <c r="N1081" i="1"/>
  <c r="M1081" i="1"/>
  <c r="O1081" i="1" s="1"/>
  <c r="P1081" i="1" s="1"/>
  <c r="T1080" i="1"/>
  <c r="S1080" i="1"/>
  <c r="R1080" i="1"/>
  <c r="Q1080" i="1"/>
  <c r="N1080" i="1"/>
  <c r="M1080" i="1"/>
  <c r="O1080" i="1" s="1"/>
  <c r="P1080" i="1" s="1"/>
  <c r="T1079" i="1"/>
  <c r="S1079" i="1"/>
  <c r="R1079" i="1"/>
  <c r="Q1079" i="1"/>
  <c r="N1079" i="1"/>
  <c r="M1079" i="1"/>
  <c r="O1079" i="1" s="1"/>
  <c r="P1079" i="1" s="1"/>
  <c r="T1078" i="1"/>
  <c r="S1078" i="1"/>
  <c r="R1078" i="1"/>
  <c r="Q1078" i="1"/>
  <c r="N1078" i="1"/>
  <c r="M1078" i="1"/>
  <c r="O1078" i="1" s="1"/>
  <c r="P1078" i="1" s="1"/>
  <c r="T1077" i="1"/>
  <c r="S1077" i="1"/>
  <c r="R1077" i="1"/>
  <c r="Q1077" i="1"/>
  <c r="N1077" i="1"/>
  <c r="M1077" i="1"/>
  <c r="O1077" i="1" s="1"/>
  <c r="P1077" i="1" s="1"/>
  <c r="T1076" i="1"/>
  <c r="S1076" i="1"/>
  <c r="R1076" i="1"/>
  <c r="Q1076" i="1"/>
  <c r="N1076" i="1"/>
  <c r="M1076" i="1"/>
  <c r="O1076" i="1" s="1"/>
  <c r="P1076" i="1" s="1"/>
  <c r="T1075" i="1"/>
  <c r="S1075" i="1"/>
  <c r="R1075" i="1"/>
  <c r="Q1075" i="1"/>
  <c r="N1075" i="1"/>
  <c r="M1075" i="1"/>
  <c r="O1075" i="1" s="1"/>
  <c r="P1075" i="1" s="1"/>
  <c r="T1074" i="1"/>
  <c r="S1074" i="1"/>
  <c r="R1074" i="1"/>
  <c r="Q1074" i="1"/>
  <c r="N1074" i="1"/>
  <c r="M1074" i="1"/>
  <c r="O1074" i="1" s="1"/>
  <c r="P1074" i="1" s="1"/>
  <c r="T1073" i="1"/>
  <c r="S1073" i="1"/>
  <c r="R1073" i="1"/>
  <c r="Q1073" i="1"/>
  <c r="N1073" i="1"/>
  <c r="M1073" i="1"/>
  <c r="O1073" i="1" s="1"/>
  <c r="P1073" i="1" s="1"/>
  <c r="T1072" i="1"/>
  <c r="S1072" i="1"/>
  <c r="R1072" i="1"/>
  <c r="Q1072" i="1"/>
  <c r="N1072" i="1"/>
  <c r="M1072" i="1"/>
  <c r="O1072" i="1" s="1"/>
  <c r="P1072" i="1" s="1"/>
  <c r="T1071" i="1"/>
  <c r="S1071" i="1"/>
  <c r="R1071" i="1"/>
  <c r="Q1071" i="1"/>
  <c r="N1071" i="1"/>
  <c r="M1071" i="1"/>
  <c r="O1071" i="1" s="1"/>
  <c r="P1071" i="1" s="1"/>
  <c r="T1070" i="1"/>
  <c r="S1070" i="1"/>
  <c r="R1070" i="1"/>
  <c r="Q1070" i="1"/>
  <c r="N1070" i="1"/>
  <c r="M1070" i="1"/>
  <c r="O1070" i="1" s="1"/>
  <c r="P1070" i="1" s="1"/>
  <c r="T1069" i="1"/>
  <c r="S1069" i="1"/>
  <c r="R1069" i="1"/>
  <c r="Q1069" i="1"/>
  <c r="N1069" i="1"/>
  <c r="M1069" i="1"/>
  <c r="O1069" i="1" s="1"/>
  <c r="P1069" i="1" s="1"/>
  <c r="T1068" i="1"/>
  <c r="S1068" i="1"/>
  <c r="R1068" i="1"/>
  <c r="Q1068" i="1"/>
  <c r="N1068" i="1"/>
  <c r="M1068" i="1"/>
  <c r="O1068" i="1" s="1"/>
  <c r="P1068" i="1" s="1"/>
  <c r="T1067" i="1"/>
  <c r="S1067" i="1"/>
  <c r="R1067" i="1"/>
  <c r="Q1067" i="1"/>
  <c r="N1067" i="1"/>
  <c r="M1067" i="1"/>
  <c r="O1067" i="1" s="1"/>
  <c r="P1067" i="1" s="1"/>
  <c r="T1066" i="1"/>
  <c r="S1066" i="1"/>
  <c r="R1066" i="1"/>
  <c r="Q1066" i="1"/>
  <c r="N1066" i="1"/>
  <c r="M1066" i="1"/>
  <c r="O1066" i="1" s="1"/>
  <c r="P1066" i="1" s="1"/>
  <c r="T1065" i="1"/>
  <c r="S1065" i="1"/>
  <c r="R1065" i="1"/>
  <c r="Q1065" i="1"/>
  <c r="N1065" i="1"/>
  <c r="M1065" i="1"/>
  <c r="O1065" i="1" s="1"/>
  <c r="P1065" i="1" s="1"/>
  <c r="T1064" i="1"/>
  <c r="S1064" i="1"/>
  <c r="R1064" i="1"/>
  <c r="Q1064" i="1"/>
  <c r="N1064" i="1"/>
  <c r="M1064" i="1"/>
  <c r="O1064" i="1" s="1"/>
  <c r="P1064" i="1" s="1"/>
  <c r="T1063" i="1"/>
  <c r="S1063" i="1"/>
  <c r="R1063" i="1"/>
  <c r="Q1063" i="1"/>
  <c r="N1063" i="1"/>
  <c r="M1063" i="1"/>
  <c r="O1063" i="1" s="1"/>
  <c r="P1063" i="1" s="1"/>
  <c r="T1062" i="1"/>
  <c r="S1062" i="1"/>
  <c r="R1062" i="1"/>
  <c r="Q1062" i="1"/>
  <c r="N1062" i="1"/>
  <c r="M1062" i="1"/>
  <c r="O1062" i="1" s="1"/>
  <c r="P1062" i="1" s="1"/>
  <c r="T1061" i="1"/>
  <c r="S1061" i="1"/>
  <c r="R1061" i="1"/>
  <c r="Q1061" i="1"/>
  <c r="N1061" i="1"/>
  <c r="M1061" i="1"/>
  <c r="O1061" i="1" s="1"/>
  <c r="P1061" i="1" s="1"/>
  <c r="T1060" i="1"/>
  <c r="S1060" i="1"/>
  <c r="R1060" i="1"/>
  <c r="Q1060" i="1"/>
  <c r="N1060" i="1"/>
  <c r="M1060" i="1"/>
  <c r="O1060" i="1" s="1"/>
  <c r="P1060" i="1" s="1"/>
  <c r="T1059" i="1"/>
  <c r="S1059" i="1"/>
  <c r="R1059" i="1"/>
  <c r="Q1059" i="1"/>
  <c r="N1059" i="1"/>
  <c r="M1059" i="1"/>
  <c r="O1059" i="1" s="1"/>
  <c r="P1059" i="1" s="1"/>
  <c r="T1058" i="1"/>
  <c r="S1058" i="1"/>
  <c r="R1058" i="1"/>
  <c r="Q1058" i="1"/>
  <c r="N1058" i="1"/>
  <c r="M1058" i="1"/>
  <c r="O1058" i="1" s="1"/>
  <c r="P1058" i="1" s="1"/>
  <c r="T1057" i="1"/>
  <c r="S1057" i="1"/>
  <c r="R1057" i="1"/>
  <c r="Q1057" i="1"/>
  <c r="N1057" i="1"/>
  <c r="M1057" i="1"/>
  <c r="O1057" i="1" s="1"/>
  <c r="P1057" i="1" s="1"/>
  <c r="T1056" i="1"/>
  <c r="S1056" i="1"/>
  <c r="R1056" i="1"/>
  <c r="Q1056" i="1"/>
  <c r="N1056" i="1"/>
  <c r="M1056" i="1"/>
  <c r="O1056" i="1" s="1"/>
  <c r="P1056" i="1" s="1"/>
  <c r="T1055" i="1"/>
  <c r="S1055" i="1"/>
  <c r="R1055" i="1"/>
  <c r="Q1055" i="1"/>
  <c r="N1055" i="1"/>
  <c r="M1055" i="1"/>
  <c r="O1055" i="1" s="1"/>
  <c r="P1055" i="1" s="1"/>
  <c r="T1054" i="1"/>
  <c r="S1054" i="1"/>
  <c r="R1054" i="1"/>
  <c r="Q1054" i="1"/>
  <c r="N1054" i="1"/>
  <c r="M1054" i="1"/>
  <c r="O1054" i="1" s="1"/>
  <c r="P1054" i="1" s="1"/>
  <c r="T1053" i="1"/>
  <c r="S1053" i="1"/>
  <c r="R1053" i="1"/>
  <c r="Q1053" i="1"/>
  <c r="N1053" i="1"/>
  <c r="M1053" i="1"/>
  <c r="O1053" i="1" s="1"/>
  <c r="P1053" i="1" s="1"/>
  <c r="T1052" i="1"/>
  <c r="S1052" i="1"/>
  <c r="R1052" i="1"/>
  <c r="Q1052" i="1"/>
  <c r="N1052" i="1"/>
  <c r="M1052" i="1"/>
  <c r="O1052" i="1" s="1"/>
  <c r="P1052" i="1" s="1"/>
  <c r="T1051" i="1"/>
  <c r="S1051" i="1"/>
  <c r="R1051" i="1"/>
  <c r="Q1051" i="1"/>
  <c r="N1051" i="1"/>
  <c r="M1051" i="1"/>
  <c r="O1051" i="1" s="1"/>
  <c r="P1051" i="1" s="1"/>
  <c r="T1050" i="1"/>
  <c r="S1050" i="1"/>
  <c r="R1050" i="1"/>
  <c r="Q1050" i="1"/>
  <c r="N1050" i="1"/>
  <c r="M1050" i="1"/>
  <c r="O1050" i="1" s="1"/>
  <c r="P1050" i="1" s="1"/>
  <c r="T1049" i="1"/>
  <c r="S1049" i="1"/>
  <c r="R1049" i="1"/>
  <c r="Q1049" i="1"/>
  <c r="N1049" i="1"/>
  <c r="M1049" i="1"/>
  <c r="O1049" i="1" s="1"/>
  <c r="P1049" i="1" s="1"/>
  <c r="T1048" i="1"/>
  <c r="S1048" i="1"/>
  <c r="R1048" i="1"/>
  <c r="Q1048" i="1"/>
  <c r="N1048" i="1"/>
  <c r="M1048" i="1"/>
  <c r="O1048" i="1" s="1"/>
  <c r="P1048" i="1" s="1"/>
  <c r="T1047" i="1"/>
  <c r="S1047" i="1"/>
  <c r="R1047" i="1"/>
  <c r="Q1047" i="1"/>
  <c r="N1047" i="1"/>
  <c r="M1047" i="1"/>
  <c r="O1047" i="1" s="1"/>
  <c r="P1047" i="1" s="1"/>
  <c r="T1046" i="1"/>
  <c r="S1046" i="1"/>
  <c r="R1046" i="1"/>
  <c r="Q1046" i="1"/>
  <c r="N1046" i="1"/>
  <c r="M1046" i="1"/>
  <c r="O1046" i="1" s="1"/>
  <c r="P1046" i="1" s="1"/>
  <c r="T1045" i="1"/>
  <c r="S1045" i="1"/>
  <c r="R1045" i="1"/>
  <c r="Q1045" i="1"/>
  <c r="N1045" i="1"/>
  <c r="M1045" i="1"/>
  <c r="O1045" i="1" s="1"/>
  <c r="P1045" i="1" s="1"/>
  <c r="T1044" i="1"/>
  <c r="S1044" i="1"/>
  <c r="R1044" i="1"/>
  <c r="Q1044" i="1"/>
  <c r="N1044" i="1"/>
  <c r="M1044" i="1"/>
  <c r="O1044" i="1" s="1"/>
  <c r="P1044" i="1" s="1"/>
  <c r="T1043" i="1"/>
  <c r="S1043" i="1"/>
  <c r="R1043" i="1"/>
  <c r="Q1043" i="1"/>
  <c r="N1043" i="1"/>
  <c r="M1043" i="1"/>
  <c r="O1043" i="1" s="1"/>
  <c r="P1043" i="1" s="1"/>
  <c r="T1042" i="1"/>
  <c r="S1042" i="1"/>
  <c r="R1042" i="1"/>
  <c r="Q1042" i="1"/>
  <c r="N1042" i="1"/>
  <c r="M1042" i="1"/>
  <c r="O1042" i="1" s="1"/>
  <c r="P1042" i="1" s="1"/>
  <c r="T1041" i="1"/>
  <c r="S1041" i="1"/>
  <c r="R1041" i="1"/>
  <c r="Q1041" i="1"/>
  <c r="N1041" i="1"/>
  <c r="M1041" i="1"/>
  <c r="O1041" i="1" s="1"/>
  <c r="P1041" i="1" s="1"/>
  <c r="T1040" i="1"/>
  <c r="S1040" i="1"/>
  <c r="R1040" i="1"/>
  <c r="Q1040" i="1"/>
  <c r="N1040" i="1"/>
  <c r="M1040" i="1"/>
  <c r="O1040" i="1" s="1"/>
  <c r="P1040" i="1" s="1"/>
  <c r="T1039" i="1"/>
  <c r="S1039" i="1"/>
  <c r="R1039" i="1"/>
  <c r="Q1039" i="1"/>
  <c r="N1039" i="1"/>
  <c r="M1039" i="1"/>
  <c r="O1039" i="1" s="1"/>
  <c r="P1039" i="1" s="1"/>
  <c r="T1038" i="1"/>
  <c r="S1038" i="1"/>
  <c r="R1038" i="1"/>
  <c r="Q1038" i="1"/>
  <c r="N1038" i="1"/>
  <c r="M1038" i="1"/>
  <c r="O1038" i="1" s="1"/>
  <c r="P1038" i="1" s="1"/>
  <c r="T1037" i="1"/>
  <c r="S1037" i="1"/>
  <c r="R1037" i="1"/>
  <c r="Q1037" i="1"/>
  <c r="N1037" i="1"/>
  <c r="M1037" i="1"/>
  <c r="O1037" i="1" s="1"/>
  <c r="P1037" i="1" s="1"/>
  <c r="T1036" i="1"/>
  <c r="S1036" i="1"/>
  <c r="R1036" i="1"/>
  <c r="Q1036" i="1"/>
  <c r="N1036" i="1"/>
  <c r="M1036" i="1"/>
  <c r="O1036" i="1" s="1"/>
  <c r="P1036" i="1" s="1"/>
  <c r="T1035" i="1"/>
  <c r="S1035" i="1"/>
  <c r="R1035" i="1"/>
  <c r="Q1035" i="1"/>
  <c r="N1035" i="1"/>
  <c r="M1035" i="1"/>
  <c r="O1035" i="1" s="1"/>
  <c r="P1035" i="1" s="1"/>
  <c r="T1034" i="1"/>
  <c r="S1034" i="1"/>
  <c r="R1034" i="1"/>
  <c r="Q1034" i="1"/>
  <c r="N1034" i="1"/>
  <c r="M1034" i="1"/>
  <c r="O1034" i="1" s="1"/>
  <c r="P1034" i="1" s="1"/>
  <c r="T1033" i="1"/>
  <c r="S1033" i="1"/>
  <c r="R1033" i="1"/>
  <c r="Q1033" i="1"/>
  <c r="N1033" i="1"/>
  <c r="M1033" i="1"/>
  <c r="O1033" i="1" s="1"/>
  <c r="P1033" i="1" s="1"/>
  <c r="T1032" i="1"/>
  <c r="S1032" i="1"/>
  <c r="R1032" i="1"/>
  <c r="Q1032" i="1"/>
  <c r="N1032" i="1"/>
  <c r="M1032" i="1"/>
  <c r="O1032" i="1" s="1"/>
  <c r="P1032" i="1" s="1"/>
  <c r="T1031" i="1"/>
  <c r="S1031" i="1"/>
  <c r="R1031" i="1"/>
  <c r="Q1031" i="1"/>
  <c r="N1031" i="1"/>
  <c r="M1031" i="1"/>
  <c r="O1031" i="1" s="1"/>
  <c r="P1031" i="1" s="1"/>
  <c r="T1030" i="1"/>
  <c r="S1030" i="1"/>
  <c r="R1030" i="1"/>
  <c r="Q1030" i="1"/>
  <c r="N1030" i="1"/>
  <c r="M1030" i="1"/>
  <c r="O1030" i="1" s="1"/>
  <c r="P1030" i="1" s="1"/>
  <c r="T1029" i="1"/>
  <c r="S1029" i="1"/>
  <c r="R1029" i="1"/>
  <c r="Q1029" i="1"/>
  <c r="N1029" i="1"/>
  <c r="M1029" i="1"/>
  <c r="O1029" i="1" s="1"/>
  <c r="P1029" i="1" s="1"/>
  <c r="T1028" i="1"/>
  <c r="S1028" i="1"/>
  <c r="R1028" i="1"/>
  <c r="Q1028" i="1"/>
  <c r="N1028" i="1"/>
  <c r="M1028" i="1"/>
  <c r="O1028" i="1" s="1"/>
  <c r="P1028" i="1" s="1"/>
  <c r="T1027" i="1"/>
  <c r="S1027" i="1"/>
  <c r="R1027" i="1"/>
  <c r="Q1027" i="1"/>
  <c r="N1027" i="1"/>
  <c r="M1027" i="1"/>
  <c r="O1027" i="1" s="1"/>
  <c r="P1027" i="1" s="1"/>
  <c r="T1026" i="1"/>
  <c r="S1026" i="1"/>
  <c r="R1026" i="1"/>
  <c r="Q1026" i="1"/>
  <c r="N1026" i="1"/>
  <c r="M1026" i="1"/>
  <c r="O1026" i="1" s="1"/>
  <c r="P1026" i="1" s="1"/>
  <c r="T1025" i="1"/>
  <c r="S1025" i="1"/>
  <c r="R1025" i="1"/>
  <c r="Q1025" i="1"/>
  <c r="N1025" i="1"/>
  <c r="M1025" i="1"/>
  <c r="O1025" i="1" s="1"/>
  <c r="P1025" i="1" s="1"/>
  <c r="T1024" i="1"/>
  <c r="S1024" i="1"/>
  <c r="R1024" i="1"/>
  <c r="Q1024" i="1"/>
  <c r="N1024" i="1"/>
  <c r="M1024" i="1"/>
  <c r="O1024" i="1" s="1"/>
  <c r="P1024" i="1" s="1"/>
  <c r="T1023" i="1"/>
  <c r="S1023" i="1"/>
  <c r="R1023" i="1"/>
  <c r="Q1023" i="1"/>
  <c r="N1023" i="1"/>
  <c r="M1023" i="1"/>
  <c r="O1023" i="1" s="1"/>
  <c r="P1023" i="1" s="1"/>
  <c r="T1022" i="1"/>
  <c r="S1022" i="1"/>
  <c r="R1022" i="1"/>
  <c r="Q1022" i="1"/>
  <c r="N1022" i="1"/>
  <c r="M1022" i="1"/>
  <c r="O1022" i="1" s="1"/>
  <c r="P1022" i="1" s="1"/>
  <c r="T1021" i="1"/>
  <c r="S1021" i="1"/>
  <c r="R1021" i="1"/>
  <c r="Q1021" i="1"/>
  <c r="N1021" i="1"/>
  <c r="M1021" i="1"/>
  <c r="O1021" i="1" s="1"/>
  <c r="P1021" i="1" s="1"/>
  <c r="T1020" i="1"/>
  <c r="S1020" i="1"/>
  <c r="R1020" i="1"/>
  <c r="Q1020" i="1"/>
  <c r="N1020" i="1"/>
  <c r="M1020" i="1"/>
  <c r="O1020" i="1" s="1"/>
  <c r="P1020" i="1" s="1"/>
  <c r="T1019" i="1"/>
  <c r="S1019" i="1"/>
  <c r="R1019" i="1"/>
  <c r="Q1019" i="1"/>
  <c r="N1019" i="1"/>
  <c r="M1019" i="1"/>
  <c r="O1019" i="1" s="1"/>
  <c r="P1019" i="1" s="1"/>
  <c r="T1018" i="1"/>
  <c r="S1018" i="1"/>
  <c r="R1018" i="1"/>
  <c r="Q1018" i="1"/>
  <c r="N1018" i="1"/>
  <c r="M1018" i="1"/>
  <c r="O1018" i="1" s="1"/>
  <c r="P1018" i="1" s="1"/>
  <c r="T1017" i="1"/>
  <c r="S1017" i="1"/>
  <c r="R1017" i="1"/>
  <c r="Q1017" i="1"/>
  <c r="N1017" i="1"/>
  <c r="M1017" i="1"/>
  <c r="O1017" i="1" s="1"/>
  <c r="P1017" i="1" s="1"/>
  <c r="T1016" i="1"/>
  <c r="S1016" i="1"/>
  <c r="R1016" i="1"/>
  <c r="Q1016" i="1"/>
  <c r="N1016" i="1"/>
  <c r="M1016" i="1"/>
  <c r="O1016" i="1" s="1"/>
  <c r="P1016" i="1" s="1"/>
  <c r="T1015" i="1"/>
  <c r="S1015" i="1"/>
  <c r="R1015" i="1"/>
  <c r="Q1015" i="1"/>
  <c r="N1015" i="1"/>
  <c r="M1015" i="1"/>
  <c r="O1015" i="1" s="1"/>
  <c r="P1015" i="1" s="1"/>
  <c r="T1014" i="1"/>
  <c r="S1014" i="1"/>
  <c r="R1014" i="1"/>
  <c r="Q1014" i="1"/>
  <c r="N1014" i="1"/>
  <c r="M1014" i="1"/>
  <c r="O1014" i="1" s="1"/>
  <c r="P1014" i="1" s="1"/>
  <c r="T1013" i="1"/>
  <c r="S1013" i="1"/>
  <c r="R1013" i="1"/>
  <c r="Q1013" i="1"/>
  <c r="N1013" i="1"/>
  <c r="M1013" i="1"/>
  <c r="O1013" i="1" s="1"/>
  <c r="P1013" i="1" s="1"/>
  <c r="T1012" i="1"/>
  <c r="S1012" i="1"/>
  <c r="R1012" i="1"/>
  <c r="Q1012" i="1"/>
  <c r="N1012" i="1"/>
  <c r="M1012" i="1"/>
  <c r="O1012" i="1" s="1"/>
  <c r="P1012" i="1" s="1"/>
  <c r="T1011" i="1"/>
  <c r="S1011" i="1"/>
  <c r="R1011" i="1"/>
  <c r="Q1011" i="1"/>
  <c r="N1011" i="1"/>
  <c r="M1011" i="1"/>
  <c r="O1011" i="1" s="1"/>
  <c r="P1011" i="1" s="1"/>
  <c r="T1010" i="1"/>
  <c r="S1010" i="1"/>
  <c r="R1010" i="1"/>
  <c r="Q1010" i="1"/>
  <c r="N1010" i="1"/>
  <c r="M1010" i="1"/>
  <c r="O1010" i="1" s="1"/>
  <c r="P1010" i="1" s="1"/>
  <c r="T1009" i="1"/>
  <c r="S1009" i="1"/>
  <c r="R1009" i="1"/>
  <c r="Q1009" i="1"/>
  <c r="N1009" i="1"/>
  <c r="M1009" i="1"/>
  <c r="O1009" i="1" s="1"/>
  <c r="P1009" i="1" s="1"/>
  <c r="T1008" i="1"/>
  <c r="S1008" i="1"/>
  <c r="R1008" i="1"/>
  <c r="Q1008" i="1"/>
  <c r="N1008" i="1"/>
  <c r="M1008" i="1"/>
  <c r="O1008" i="1" s="1"/>
  <c r="P1008" i="1" s="1"/>
  <c r="T1007" i="1"/>
  <c r="S1007" i="1"/>
  <c r="R1007" i="1"/>
  <c r="Q1007" i="1"/>
  <c r="N1007" i="1"/>
  <c r="M1007" i="1"/>
  <c r="O1007" i="1" s="1"/>
  <c r="P1007" i="1" s="1"/>
  <c r="T1006" i="1"/>
  <c r="S1006" i="1"/>
  <c r="R1006" i="1"/>
  <c r="Q1006" i="1"/>
  <c r="N1006" i="1"/>
  <c r="M1006" i="1"/>
  <c r="O1006" i="1" s="1"/>
  <c r="P1006" i="1" s="1"/>
  <c r="T1005" i="1"/>
  <c r="S1005" i="1"/>
  <c r="R1005" i="1"/>
  <c r="Q1005" i="1"/>
  <c r="N1005" i="1"/>
  <c r="M1005" i="1"/>
  <c r="O1005" i="1" s="1"/>
  <c r="P1005" i="1" s="1"/>
  <c r="T1004" i="1"/>
  <c r="S1004" i="1"/>
  <c r="R1004" i="1"/>
  <c r="Q1004" i="1"/>
  <c r="N1004" i="1"/>
  <c r="M1004" i="1"/>
  <c r="O1004" i="1" s="1"/>
  <c r="P1004" i="1" s="1"/>
  <c r="T1003" i="1"/>
  <c r="S1003" i="1"/>
  <c r="R1003" i="1"/>
  <c r="Q1003" i="1"/>
  <c r="N1003" i="1"/>
  <c r="M1003" i="1"/>
  <c r="O1003" i="1" s="1"/>
  <c r="P1003" i="1" s="1"/>
  <c r="T1002" i="1"/>
  <c r="S1002" i="1"/>
  <c r="R1002" i="1"/>
  <c r="Q1002" i="1"/>
  <c r="N1002" i="1"/>
  <c r="M1002" i="1"/>
  <c r="O1002" i="1" s="1"/>
  <c r="P1002" i="1" s="1"/>
  <c r="T1001" i="1"/>
  <c r="S1001" i="1"/>
  <c r="R1001" i="1"/>
  <c r="Q1001" i="1"/>
  <c r="N1001" i="1"/>
  <c r="M1001" i="1"/>
  <c r="O1001" i="1" s="1"/>
  <c r="P1001" i="1" s="1"/>
  <c r="T1000" i="1"/>
  <c r="S1000" i="1"/>
  <c r="R1000" i="1"/>
  <c r="Q1000" i="1"/>
  <c r="N1000" i="1"/>
  <c r="M1000" i="1"/>
  <c r="O1000" i="1" s="1"/>
  <c r="P1000" i="1" s="1"/>
  <c r="T999" i="1"/>
  <c r="S999" i="1"/>
  <c r="R999" i="1"/>
  <c r="Q999" i="1"/>
  <c r="N999" i="1"/>
  <c r="M999" i="1"/>
  <c r="O999" i="1" s="1"/>
  <c r="P999" i="1" s="1"/>
  <c r="T998" i="1"/>
  <c r="S998" i="1"/>
  <c r="R998" i="1"/>
  <c r="Q998" i="1"/>
  <c r="N998" i="1"/>
  <c r="M998" i="1"/>
  <c r="O998" i="1" s="1"/>
  <c r="P998" i="1" s="1"/>
  <c r="T997" i="1"/>
  <c r="S997" i="1"/>
  <c r="R997" i="1"/>
  <c r="Q997" i="1"/>
  <c r="N997" i="1"/>
  <c r="M997" i="1"/>
  <c r="O997" i="1" s="1"/>
  <c r="P997" i="1" s="1"/>
  <c r="T996" i="1"/>
  <c r="S996" i="1"/>
  <c r="R996" i="1"/>
  <c r="Q996" i="1"/>
  <c r="N996" i="1"/>
  <c r="M996" i="1"/>
  <c r="O996" i="1" s="1"/>
  <c r="P996" i="1" s="1"/>
  <c r="T995" i="1"/>
  <c r="S995" i="1"/>
  <c r="R995" i="1"/>
  <c r="Q995" i="1"/>
  <c r="N995" i="1"/>
  <c r="M995" i="1"/>
  <c r="O995" i="1" s="1"/>
  <c r="P995" i="1" s="1"/>
  <c r="T994" i="1"/>
  <c r="S994" i="1"/>
  <c r="R994" i="1"/>
  <c r="Q994" i="1"/>
  <c r="N994" i="1"/>
  <c r="M994" i="1"/>
  <c r="O994" i="1" s="1"/>
  <c r="P994" i="1" s="1"/>
  <c r="T993" i="1"/>
  <c r="S993" i="1"/>
  <c r="R993" i="1"/>
  <c r="Q993" i="1"/>
  <c r="N993" i="1"/>
  <c r="M993" i="1"/>
  <c r="O993" i="1" s="1"/>
  <c r="P993" i="1" s="1"/>
  <c r="T992" i="1"/>
  <c r="S992" i="1"/>
  <c r="R992" i="1"/>
  <c r="Q992" i="1"/>
  <c r="N992" i="1"/>
  <c r="M992" i="1"/>
  <c r="O992" i="1" s="1"/>
  <c r="P992" i="1" s="1"/>
  <c r="T991" i="1"/>
  <c r="S991" i="1"/>
  <c r="R991" i="1"/>
  <c r="Q991" i="1"/>
  <c r="N991" i="1"/>
  <c r="M991" i="1"/>
  <c r="O991" i="1" s="1"/>
  <c r="P991" i="1" s="1"/>
  <c r="T990" i="1"/>
  <c r="S990" i="1"/>
  <c r="R990" i="1"/>
  <c r="Q990" i="1"/>
  <c r="N990" i="1"/>
  <c r="M990" i="1"/>
  <c r="O990" i="1" s="1"/>
  <c r="P990" i="1" s="1"/>
  <c r="T989" i="1"/>
  <c r="S989" i="1"/>
  <c r="R989" i="1"/>
  <c r="Q989" i="1"/>
  <c r="N989" i="1"/>
  <c r="M989" i="1"/>
  <c r="O989" i="1" s="1"/>
  <c r="P989" i="1" s="1"/>
  <c r="T988" i="1"/>
  <c r="S988" i="1"/>
  <c r="R988" i="1"/>
  <c r="Q988" i="1"/>
  <c r="N988" i="1"/>
  <c r="M988" i="1"/>
  <c r="O988" i="1" s="1"/>
  <c r="P988" i="1" s="1"/>
  <c r="T987" i="1"/>
  <c r="S987" i="1"/>
  <c r="R987" i="1"/>
  <c r="Q987" i="1"/>
  <c r="N987" i="1"/>
  <c r="M987" i="1"/>
  <c r="O987" i="1" s="1"/>
  <c r="P987" i="1" s="1"/>
  <c r="T986" i="1"/>
  <c r="S986" i="1"/>
  <c r="R986" i="1"/>
  <c r="Q986" i="1"/>
  <c r="N986" i="1"/>
  <c r="M986" i="1"/>
  <c r="O986" i="1" s="1"/>
  <c r="P986" i="1" s="1"/>
  <c r="T985" i="1"/>
  <c r="S985" i="1"/>
  <c r="R985" i="1"/>
  <c r="Q985" i="1"/>
  <c r="N985" i="1"/>
  <c r="M985" i="1"/>
  <c r="O985" i="1" s="1"/>
  <c r="P985" i="1" s="1"/>
  <c r="T984" i="1"/>
  <c r="S984" i="1"/>
  <c r="R984" i="1"/>
  <c r="Q984" i="1"/>
  <c r="N984" i="1"/>
  <c r="M984" i="1"/>
  <c r="O984" i="1" s="1"/>
  <c r="P984" i="1" s="1"/>
  <c r="T983" i="1"/>
  <c r="S983" i="1"/>
  <c r="R983" i="1"/>
  <c r="Q983" i="1"/>
  <c r="N983" i="1"/>
  <c r="M983" i="1"/>
  <c r="O983" i="1" s="1"/>
  <c r="P983" i="1" s="1"/>
  <c r="T982" i="1"/>
  <c r="S982" i="1"/>
  <c r="R982" i="1"/>
  <c r="Q982" i="1"/>
  <c r="N982" i="1"/>
  <c r="M982" i="1"/>
  <c r="O982" i="1" s="1"/>
  <c r="P982" i="1" s="1"/>
  <c r="T981" i="1"/>
  <c r="S981" i="1"/>
  <c r="R981" i="1"/>
  <c r="Q981" i="1"/>
  <c r="N981" i="1"/>
  <c r="M981" i="1"/>
  <c r="O981" i="1" s="1"/>
  <c r="P981" i="1" s="1"/>
  <c r="T980" i="1"/>
  <c r="S980" i="1"/>
  <c r="R980" i="1"/>
  <c r="Q980" i="1"/>
  <c r="N980" i="1"/>
  <c r="M980" i="1"/>
  <c r="O980" i="1" s="1"/>
  <c r="P980" i="1" s="1"/>
  <c r="T979" i="1"/>
  <c r="S979" i="1"/>
  <c r="R979" i="1"/>
  <c r="Q979" i="1"/>
  <c r="N979" i="1"/>
  <c r="M979" i="1"/>
  <c r="O979" i="1" s="1"/>
  <c r="P979" i="1" s="1"/>
  <c r="T978" i="1"/>
  <c r="S978" i="1"/>
  <c r="R978" i="1"/>
  <c r="Q978" i="1"/>
  <c r="N978" i="1"/>
  <c r="M978" i="1"/>
  <c r="O978" i="1" s="1"/>
  <c r="P978" i="1" s="1"/>
  <c r="T977" i="1"/>
  <c r="S977" i="1"/>
  <c r="R977" i="1"/>
  <c r="Q977" i="1"/>
  <c r="N977" i="1"/>
  <c r="M977" i="1"/>
  <c r="O977" i="1" s="1"/>
  <c r="P977" i="1" s="1"/>
  <c r="T976" i="1"/>
  <c r="S976" i="1"/>
  <c r="R976" i="1"/>
  <c r="Q976" i="1"/>
  <c r="N976" i="1"/>
  <c r="M976" i="1"/>
  <c r="O976" i="1" s="1"/>
  <c r="P976" i="1" s="1"/>
  <c r="T975" i="1"/>
  <c r="S975" i="1"/>
  <c r="R975" i="1"/>
  <c r="Q975" i="1"/>
  <c r="N975" i="1"/>
  <c r="M975" i="1"/>
  <c r="O975" i="1" s="1"/>
  <c r="P975" i="1" s="1"/>
  <c r="T974" i="1"/>
  <c r="S974" i="1"/>
  <c r="R974" i="1"/>
  <c r="Q974" i="1"/>
  <c r="N974" i="1"/>
  <c r="M974" i="1"/>
  <c r="O974" i="1" s="1"/>
  <c r="P974" i="1" s="1"/>
  <c r="T973" i="1"/>
  <c r="S973" i="1"/>
  <c r="R973" i="1"/>
  <c r="Q973" i="1"/>
  <c r="N973" i="1"/>
  <c r="M973" i="1"/>
  <c r="O973" i="1" s="1"/>
  <c r="P973" i="1" s="1"/>
  <c r="T972" i="1"/>
  <c r="S972" i="1"/>
  <c r="R972" i="1"/>
  <c r="Q972" i="1"/>
  <c r="N972" i="1"/>
  <c r="M972" i="1"/>
  <c r="O972" i="1" s="1"/>
  <c r="P972" i="1" s="1"/>
  <c r="T971" i="1"/>
  <c r="S971" i="1"/>
  <c r="R971" i="1"/>
  <c r="Q971" i="1"/>
  <c r="N971" i="1"/>
  <c r="M971" i="1"/>
  <c r="O971" i="1" s="1"/>
  <c r="P971" i="1" s="1"/>
  <c r="T970" i="1"/>
  <c r="S970" i="1"/>
  <c r="R970" i="1"/>
  <c r="Q970" i="1"/>
  <c r="N970" i="1"/>
  <c r="M970" i="1"/>
  <c r="O970" i="1" s="1"/>
  <c r="P970" i="1" s="1"/>
  <c r="T969" i="1"/>
  <c r="S969" i="1"/>
  <c r="R969" i="1"/>
  <c r="Q969" i="1"/>
  <c r="N969" i="1"/>
  <c r="M969" i="1"/>
  <c r="O969" i="1" s="1"/>
  <c r="P969" i="1" s="1"/>
  <c r="T968" i="1"/>
  <c r="S968" i="1"/>
  <c r="R968" i="1"/>
  <c r="Q968" i="1"/>
  <c r="N968" i="1"/>
  <c r="M968" i="1"/>
  <c r="O968" i="1" s="1"/>
  <c r="P968" i="1" s="1"/>
  <c r="T967" i="1"/>
  <c r="S967" i="1"/>
  <c r="R967" i="1"/>
  <c r="Q967" i="1"/>
  <c r="N967" i="1"/>
  <c r="M967" i="1"/>
  <c r="O967" i="1" s="1"/>
  <c r="P967" i="1" s="1"/>
  <c r="T966" i="1"/>
  <c r="S966" i="1"/>
  <c r="R966" i="1"/>
  <c r="Q966" i="1"/>
  <c r="N966" i="1"/>
  <c r="M966" i="1"/>
  <c r="O966" i="1" s="1"/>
  <c r="P966" i="1" s="1"/>
  <c r="T965" i="1"/>
  <c r="S965" i="1"/>
  <c r="R965" i="1"/>
  <c r="Q965" i="1"/>
  <c r="N965" i="1"/>
  <c r="M965" i="1"/>
  <c r="O965" i="1" s="1"/>
  <c r="P965" i="1" s="1"/>
  <c r="T964" i="1"/>
  <c r="S964" i="1"/>
  <c r="R964" i="1"/>
  <c r="Q964" i="1"/>
  <c r="N964" i="1"/>
  <c r="M964" i="1"/>
  <c r="O964" i="1" s="1"/>
  <c r="P964" i="1" s="1"/>
  <c r="T963" i="1"/>
  <c r="S963" i="1"/>
  <c r="R963" i="1"/>
  <c r="Q963" i="1"/>
  <c r="N963" i="1"/>
  <c r="M963" i="1"/>
  <c r="O963" i="1" s="1"/>
  <c r="P963" i="1" s="1"/>
  <c r="T962" i="1"/>
  <c r="S962" i="1"/>
  <c r="R962" i="1"/>
  <c r="Q962" i="1"/>
  <c r="N962" i="1"/>
  <c r="M962" i="1"/>
  <c r="O962" i="1" s="1"/>
  <c r="P962" i="1" s="1"/>
  <c r="T961" i="1"/>
  <c r="S961" i="1"/>
  <c r="R961" i="1"/>
  <c r="Q961" i="1"/>
  <c r="N961" i="1"/>
  <c r="M961" i="1"/>
  <c r="O961" i="1" s="1"/>
  <c r="P961" i="1" s="1"/>
  <c r="T960" i="1"/>
  <c r="S960" i="1"/>
  <c r="R960" i="1"/>
  <c r="Q960" i="1"/>
  <c r="N960" i="1"/>
  <c r="M960" i="1"/>
  <c r="O960" i="1" s="1"/>
  <c r="P960" i="1" s="1"/>
  <c r="T959" i="1"/>
  <c r="S959" i="1"/>
  <c r="R959" i="1"/>
  <c r="Q959" i="1"/>
  <c r="N959" i="1"/>
  <c r="M959" i="1"/>
  <c r="O959" i="1" s="1"/>
  <c r="P959" i="1" s="1"/>
  <c r="T958" i="1"/>
  <c r="S958" i="1"/>
  <c r="R958" i="1"/>
  <c r="Q958" i="1"/>
  <c r="N958" i="1"/>
  <c r="M958" i="1"/>
  <c r="O958" i="1" s="1"/>
  <c r="P958" i="1" s="1"/>
  <c r="T957" i="1"/>
  <c r="S957" i="1"/>
  <c r="R957" i="1"/>
  <c r="Q957" i="1"/>
  <c r="N957" i="1"/>
  <c r="M957" i="1"/>
  <c r="O957" i="1" s="1"/>
  <c r="P957" i="1" s="1"/>
  <c r="T956" i="1"/>
  <c r="S956" i="1"/>
  <c r="R956" i="1"/>
  <c r="Q956" i="1"/>
  <c r="N956" i="1"/>
  <c r="M956" i="1"/>
  <c r="O956" i="1" s="1"/>
  <c r="P956" i="1" s="1"/>
  <c r="T955" i="1"/>
  <c r="S955" i="1"/>
  <c r="R955" i="1"/>
  <c r="Q955" i="1"/>
  <c r="N955" i="1"/>
  <c r="M955" i="1"/>
  <c r="O955" i="1" s="1"/>
  <c r="P955" i="1" s="1"/>
  <c r="T954" i="1"/>
  <c r="S954" i="1"/>
  <c r="R954" i="1"/>
  <c r="Q954" i="1"/>
  <c r="N954" i="1"/>
  <c r="M954" i="1"/>
  <c r="O954" i="1" s="1"/>
  <c r="P954" i="1" s="1"/>
  <c r="T953" i="1"/>
  <c r="S953" i="1"/>
  <c r="R953" i="1"/>
  <c r="Q953" i="1"/>
  <c r="N953" i="1"/>
  <c r="M953" i="1"/>
  <c r="O953" i="1" s="1"/>
  <c r="P953" i="1" s="1"/>
  <c r="T952" i="1"/>
  <c r="S952" i="1"/>
  <c r="R952" i="1"/>
  <c r="Q952" i="1"/>
  <c r="N952" i="1"/>
  <c r="M952" i="1"/>
  <c r="O952" i="1" s="1"/>
  <c r="P952" i="1" s="1"/>
  <c r="T951" i="1"/>
  <c r="S951" i="1"/>
  <c r="R951" i="1"/>
  <c r="Q951" i="1"/>
  <c r="N951" i="1"/>
  <c r="M951" i="1"/>
  <c r="O951" i="1" s="1"/>
  <c r="P951" i="1" s="1"/>
  <c r="T950" i="1"/>
  <c r="S950" i="1"/>
  <c r="R950" i="1"/>
  <c r="Q950" i="1"/>
  <c r="N950" i="1"/>
  <c r="M950" i="1"/>
  <c r="O950" i="1" s="1"/>
  <c r="P950" i="1" s="1"/>
  <c r="T949" i="1"/>
  <c r="S949" i="1"/>
  <c r="R949" i="1"/>
  <c r="Q949" i="1"/>
  <c r="N949" i="1"/>
  <c r="M949" i="1"/>
  <c r="O949" i="1" s="1"/>
  <c r="P949" i="1" s="1"/>
  <c r="T948" i="1"/>
  <c r="S948" i="1"/>
  <c r="R948" i="1"/>
  <c r="Q948" i="1"/>
  <c r="N948" i="1"/>
  <c r="M948" i="1"/>
  <c r="O948" i="1" s="1"/>
  <c r="P948" i="1" s="1"/>
  <c r="T947" i="1"/>
  <c r="S947" i="1"/>
  <c r="R947" i="1"/>
  <c r="Q947" i="1"/>
  <c r="N947" i="1"/>
  <c r="M947" i="1"/>
  <c r="O947" i="1" s="1"/>
  <c r="P947" i="1" s="1"/>
  <c r="T946" i="1"/>
  <c r="S946" i="1"/>
  <c r="R946" i="1"/>
  <c r="Q946" i="1"/>
  <c r="N946" i="1"/>
  <c r="M946" i="1"/>
  <c r="O946" i="1" s="1"/>
  <c r="P946" i="1" s="1"/>
  <c r="T945" i="1"/>
  <c r="S945" i="1"/>
  <c r="R945" i="1"/>
  <c r="Q945" i="1"/>
  <c r="N945" i="1"/>
  <c r="M945" i="1"/>
  <c r="O945" i="1" s="1"/>
  <c r="P945" i="1" s="1"/>
  <c r="T944" i="1"/>
  <c r="S944" i="1"/>
  <c r="R944" i="1"/>
  <c r="Q944" i="1"/>
  <c r="N944" i="1"/>
  <c r="M944" i="1"/>
  <c r="O944" i="1" s="1"/>
  <c r="P944" i="1" s="1"/>
  <c r="T943" i="1"/>
  <c r="S943" i="1"/>
  <c r="R943" i="1"/>
  <c r="Q943" i="1"/>
  <c r="N943" i="1"/>
  <c r="M943" i="1"/>
  <c r="O943" i="1" s="1"/>
  <c r="P943" i="1" s="1"/>
  <c r="T942" i="1"/>
  <c r="S942" i="1"/>
  <c r="R942" i="1"/>
  <c r="Q942" i="1"/>
  <c r="N942" i="1"/>
  <c r="M942" i="1"/>
  <c r="O942" i="1" s="1"/>
  <c r="P942" i="1" s="1"/>
  <c r="T941" i="1"/>
  <c r="S941" i="1"/>
  <c r="R941" i="1"/>
  <c r="Q941" i="1"/>
  <c r="N941" i="1"/>
  <c r="M941" i="1"/>
  <c r="O941" i="1" s="1"/>
  <c r="P941" i="1" s="1"/>
  <c r="T940" i="1"/>
  <c r="S940" i="1"/>
  <c r="R940" i="1"/>
  <c r="Q940" i="1"/>
  <c r="N940" i="1"/>
  <c r="M940" i="1"/>
  <c r="O940" i="1" s="1"/>
  <c r="P940" i="1" s="1"/>
  <c r="T939" i="1"/>
  <c r="S939" i="1"/>
  <c r="R939" i="1"/>
  <c r="Q939" i="1"/>
  <c r="N939" i="1"/>
  <c r="M939" i="1"/>
  <c r="O939" i="1" s="1"/>
  <c r="P939" i="1" s="1"/>
  <c r="T938" i="1"/>
  <c r="S938" i="1"/>
  <c r="R938" i="1"/>
  <c r="Q938" i="1"/>
  <c r="N938" i="1"/>
  <c r="M938" i="1"/>
  <c r="O938" i="1" s="1"/>
  <c r="P938" i="1" s="1"/>
  <c r="T937" i="1"/>
  <c r="S937" i="1"/>
  <c r="R937" i="1"/>
  <c r="Q937" i="1"/>
  <c r="N937" i="1"/>
  <c r="M937" i="1"/>
  <c r="O937" i="1" s="1"/>
  <c r="P937" i="1" s="1"/>
  <c r="T936" i="1"/>
  <c r="S936" i="1"/>
  <c r="R936" i="1"/>
  <c r="Q936" i="1"/>
  <c r="N936" i="1"/>
  <c r="M936" i="1"/>
  <c r="O936" i="1" s="1"/>
  <c r="P936" i="1" s="1"/>
  <c r="T935" i="1"/>
  <c r="S935" i="1"/>
  <c r="R935" i="1"/>
  <c r="Q935" i="1"/>
  <c r="N935" i="1"/>
  <c r="M935" i="1"/>
  <c r="O935" i="1" s="1"/>
  <c r="P935" i="1" s="1"/>
  <c r="T934" i="1"/>
  <c r="S934" i="1"/>
  <c r="R934" i="1"/>
  <c r="Q934" i="1"/>
  <c r="N934" i="1"/>
  <c r="M934" i="1"/>
  <c r="O934" i="1" s="1"/>
  <c r="P934" i="1" s="1"/>
  <c r="T933" i="1"/>
  <c r="S933" i="1"/>
  <c r="R933" i="1"/>
  <c r="Q933" i="1"/>
  <c r="N933" i="1"/>
  <c r="M933" i="1"/>
  <c r="O933" i="1" s="1"/>
  <c r="P933" i="1" s="1"/>
  <c r="T932" i="1"/>
  <c r="S932" i="1"/>
  <c r="R932" i="1"/>
  <c r="Q932" i="1"/>
  <c r="N932" i="1"/>
  <c r="M932" i="1"/>
  <c r="O932" i="1" s="1"/>
  <c r="P932" i="1" s="1"/>
  <c r="T931" i="1"/>
  <c r="S931" i="1"/>
  <c r="R931" i="1"/>
  <c r="Q931" i="1"/>
  <c r="N931" i="1"/>
  <c r="M931" i="1"/>
  <c r="O931" i="1" s="1"/>
  <c r="P931" i="1" s="1"/>
  <c r="T930" i="1"/>
  <c r="S930" i="1"/>
  <c r="R930" i="1"/>
  <c r="Q930" i="1"/>
  <c r="N930" i="1"/>
  <c r="M930" i="1"/>
  <c r="O930" i="1" s="1"/>
  <c r="P930" i="1" s="1"/>
  <c r="T929" i="1"/>
  <c r="S929" i="1"/>
  <c r="R929" i="1"/>
  <c r="Q929" i="1"/>
  <c r="N929" i="1"/>
  <c r="M929" i="1"/>
  <c r="O929" i="1" s="1"/>
  <c r="P929" i="1" s="1"/>
  <c r="T928" i="1"/>
  <c r="S928" i="1"/>
  <c r="R928" i="1"/>
  <c r="Q928" i="1"/>
  <c r="N928" i="1"/>
  <c r="M928" i="1"/>
  <c r="O928" i="1" s="1"/>
  <c r="P928" i="1" s="1"/>
  <c r="T927" i="1"/>
  <c r="S927" i="1"/>
  <c r="R927" i="1"/>
  <c r="Q927" i="1"/>
  <c r="N927" i="1"/>
  <c r="M927" i="1"/>
  <c r="O927" i="1" s="1"/>
  <c r="P927" i="1" s="1"/>
  <c r="T926" i="1"/>
  <c r="S926" i="1"/>
  <c r="R926" i="1"/>
  <c r="Q926" i="1"/>
  <c r="N926" i="1"/>
  <c r="M926" i="1"/>
  <c r="O926" i="1" s="1"/>
  <c r="P926" i="1" s="1"/>
  <c r="T925" i="1"/>
  <c r="S925" i="1"/>
  <c r="R925" i="1"/>
  <c r="Q925" i="1"/>
  <c r="N925" i="1"/>
  <c r="M925" i="1"/>
  <c r="O925" i="1" s="1"/>
  <c r="P925" i="1" s="1"/>
  <c r="T924" i="1"/>
  <c r="S924" i="1"/>
  <c r="R924" i="1"/>
  <c r="Q924" i="1"/>
  <c r="N924" i="1"/>
  <c r="M924" i="1"/>
  <c r="O924" i="1" s="1"/>
  <c r="P924" i="1" s="1"/>
  <c r="T923" i="1"/>
  <c r="S923" i="1"/>
  <c r="R923" i="1"/>
  <c r="Q923" i="1"/>
  <c r="N923" i="1"/>
  <c r="M923" i="1"/>
  <c r="O923" i="1" s="1"/>
  <c r="P923" i="1" s="1"/>
  <c r="T922" i="1"/>
  <c r="S922" i="1"/>
  <c r="R922" i="1"/>
  <c r="Q922" i="1"/>
  <c r="N922" i="1"/>
  <c r="M922" i="1"/>
  <c r="O922" i="1" s="1"/>
  <c r="P922" i="1" s="1"/>
  <c r="T921" i="1"/>
  <c r="S921" i="1"/>
  <c r="R921" i="1"/>
  <c r="Q921" i="1"/>
  <c r="N921" i="1"/>
  <c r="M921" i="1"/>
  <c r="O921" i="1" s="1"/>
  <c r="P921" i="1" s="1"/>
  <c r="T920" i="1"/>
  <c r="S920" i="1"/>
  <c r="R920" i="1"/>
  <c r="Q920" i="1"/>
  <c r="N920" i="1"/>
  <c r="M920" i="1"/>
  <c r="O920" i="1" s="1"/>
  <c r="P920" i="1" s="1"/>
  <c r="T919" i="1"/>
  <c r="S919" i="1"/>
  <c r="R919" i="1"/>
  <c r="Q919" i="1"/>
  <c r="N919" i="1"/>
  <c r="M919" i="1"/>
  <c r="O919" i="1" s="1"/>
  <c r="P919" i="1" s="1"/>
  <c r="T918" i="1"/>
  <c r="S918" i="1"/>
  <c r="R918" i="1"/>
  <c r="Q918" i="1"/>
  <c r="N918" i="1"/>
  <c r="M918" i="1"/>
  <c r="O918" i="1" s="1"/>
  <c r="P918" i="1" s="1"/>
  <c r="T917" i="1"/>
  <c r="S917" i="1"/>
  <c r="R917" i="1"/>
  <c r="Q917" i="1"/>
  <c r="N917" i="1"/>
  <c r="M917" i="1"/>
  <c r="O917" i="1" s="1"/>
  <c r="P917" i="1" s="1"/>
  <c r="T916" i="1"/>
  <c r="S916" i="1"/>
  <c r="R916" i="1"/>
  <c r="Q916" i="1"/>
  <c r="N916" i="1"/>
  <c r="M916" i="1"/>
  <c r="O916" i="1" s="1"/>
  <c r="P916" i="1" s="1"/>
  <c r="T915" i="1"/>
  <c r="S915" i="1"/>
  <c r="R915" i="1"/>
  <c r="Q915" i="1"/>
  <c r="N915" i="1"/>
  <c r="M915" i="1"/>
  <c r="O915" i="1" s="1"/>
  <c r="P915" i="1" s="1"/>
  <c r="T914" i="1"/>
  <c r="S914" i="1"/>
  <c r="R914" i="1"/>
  <c r="Q914" i="1"/>
  <c r="N914" i="1"/>
  <c r="M914" i="1"/>
  <c r="O914" i="1" s="1"/>
  <c r="P914" i="1" s="1"/>
  <c r="T913" i="1"/>
  <c r="S913" i="1"/>
  <c r="R913" i="1"/>
  <c r="Q913" i="1"/>
  <c r="N913" i="1"/>
  <c r="M913" i="1"/>
  <c r="O913" i="1" s="1"/>
  <c r="P913" i="1" s="1"/>
  <c r="T912" i="1"/>
  <c r="S912" i="1"/>
  <c r="R912" i="1"/>
  <c r="Q912" i="1"/>
  <c r="N912" i="1"/>
  <c r="M912" i="1"/>
  <c r="O912" i="1" s="1"/>
  <c r="P912" i="1" s="1"/>
  <c r="T911" i="1"/>
  <c r="S911" i="1"/>
  <c r="R911" i="1"/>
  <c r="Q911" i="1"/>
  <c r="N911" i="1"/>
  <c r="M911" i="1"/>
  <c r="O911" i="1" s="1"/>
  <c r="P911" i="1" s="1"/>
  <c r="T910" i="1"/>
  <c r="S910" i="1"/>
  <c r="R910" i="1"/>
  <c r="Q910" i="1"/>
  <c r="N910" i="1"/>
  <c r="M910" i="1"/>
  <c r="O910" i="1" s="1"/>
  <c r="P910" i="1" s="1"/>
  <c r="T909" i="1"/>
  <c r="S909" i="1"/>
  <c r="R909" i="1"/>
  <c r="Q909" i="1"/>
  <c r="N909" i="1"/>
  <c r="M909" i="1"/>
  <c r="O909" i="1" s="1"/>
  <c r="P909" i="1" s="1"/>
  <c r="T908" i="1"/>
  <c r="S908" i="1"/>
  <c r="R908" i="1"/>
  <c r="Q908" i="1"/>
  <c r="N908" i="1"/>
  <c r="M908" i="1"/>
  <c r="O908" i="1" s="1"/>
  <c r="P908" i="1" s="1"/>
  <c r="T907" i="1"/>
  <c r="S907" i="1"/>
  <c r="R907" i="1"/>
  <c r="Q907" i="1"/>
  <c r="N907" i="1"/>
  <c r="M907" i="1"/>
  <c r="O907" i="1" s="1"/>
  <c r="P907" i="1" s="1"/>
  <c r="T906" i="1"/>
  <c r="S906" i="1"/>
  <c r="R906" i="1"/>
  <c r="Q906" i="1"/>
  <c r="N906" i="1"/>
  <c r="M906" i="1"/>
  <c r="O906" i="1" s="1"/>
  <c r="P906" i="1" s="1"/>
  <c r="T905" i="1"/>
  <c r="S905" i="1"/>
  <c r="R905" i="1"/>
  <c r="Q905" i="1"/>
  <c r="N905" i="1"/>
  <c r="M905" i="1"/>
  <c r="O905" i="1" s="1"/>
  <c r="P905" i="1" s="1"/>
  <c r="T904" i="1"/>
  <c r="S904" i="1"/>
  <c r="R904" i="1"/>
  <c r="Q904" i="1"/>
  <c r="N904" i="1"/>
  <c r="M904" i="1"/>
  <c r="O904" i="1" s="1"/>
  <c r="P904" i="1" s="1"/>
  <c r="T903" i="1"/>
  <c r="S903" i="1"/>
  <c r="R903" i="1"/>
  <c r="Q903" i="1"/>
  <c r="N903" i="1"/>
  <c r="M903" i="1"/>
  <c r="O903" i="1" s="1"/>
  <c r="P903" i="1" s="1"/>
  <c r="T902" i="1"/>
  <c r="S902" i="1"/>
  <c r="R902" i="1"/>
  <c r="Q902" i="1"/>
  <c r="N902" i="1"/>
  <c r="M902" i="1"/>
  <c r="O902" i="1" s="1"/>
  <c r="P902" i="1" s="1"/>
  <c r="T901" i="1"/>
  <c r="S901" i="1"/>
  <c r="R901" i="1"/>
  <c r="Q901" i="1"/>
  <c r="N901" i="1"/>
  <c r="M901" i="1"/>
  <c r="O901" i="1" s="1"/>
  <c r="P901" i="1" s="1"/>
  <c r="T900" i="1"/>
  <c r="S900" i="1"/>
  <c r="R900" i="1"/>
  <c r="Q900" i="1"/>
  <c r="N900" i="1"/>
  <c r="M900" i="1"/>
  <c r="O900" i="1" s="1"/>
  <c r="P900" i="1" s="1"/>
  <c r="T899" i="1"/>
  <c r="S899" i="1"/>
  <c r="R899" i="1"/>
  <c r="Q899" i="1"/>
  <c r="N899" i="1"/>
  <c r="M899" i="1"/>
  <c r="O899" i="1" s="1"/>
  <c r="P899" i="1" s="1"/>
  <c r="T898" i="1"/>
  <c r="S898" i="1"/>
  <c r="R898" i="1"/>
  <c r="Q898" i="1"/>
  <c r="N898" i="1"/>
  <c r="M898" i="1"/>
  <c r="O898" i="1" s="1"/>
  <c r="P898" i="1" s="1"/>
  <c r="T897" i="1"/>
  <c r="S897" i="1"/>
  <c r="R897" i="1"/>
  <c r="Q897" i="1"/>
  <c r="N897" i="1"/>
  <c r="M897" i="1"/>
  <c r="O897" i="1" s="1"/>
  <c r="P897" i="1" s="1"/>
  <c r="T896" i="1"/>
  <c r="S896" i="1"/>
  <c r="R896" i="1"/>
  <c r="Q896" i="1"/>
  <c r="N896" i="1"/>
  <c r="M896" i="1"/>
  <c r="O896" i="1" s="1"/>
  <c r="P896" i="1" s="1"/>
  <c r="T895" i="1"/>
  <c r="S895" i="1"/>
  <c r="R895" i="1"/>
  <c r="Q895" i="1"/>
  <c r="N895" i="1"/>
  <c r="M895" i="1"/>
  <c r="O895" i="1" s="1"/>
  <c r="P895" i="1" s="1"/>
  <c r="T894" i="1"/>
  <c r="S894" i="1"/>
  <c r="R894" i="1"/>
  <c r="Q894" i="1"/>
  <c r="N894" i="1"/>
  <c r="M894" i="1"/>
  <c r="O894" i="1" s="1"/>
  <c r="P894" i="1" s="1"/>
  <c r="T893" i="1"/>
  <c r="S893" i="1"/>
  <c r="R893" i="1"/>
  <c r="Q893" i="1"/>
  <c r="N893" i="1"/>
  <c r="M893" i="1"/>
  <c r="O893" i="1" s="1"/>
  <c r="P893" i="1" s="1"/>
  <c r="T892" i="1"/>
  <c r="S892" i="1"/>
  <c r="R892" i="1"/>
  <c r="Q892" i="1"/>
  <c r="N892" i="1"/>
  <c r="M892" i="1"/>
  <c r="O892" i="1" s="1"/>
  <c r="P892" i="1" s="1"/>
  <c r="T891" i="1"/>
  <c r="S891" i="1"/>
  <c r="R891" i="1"/>
  <c r="Q891" i="1"/>
  <c r="N891" i="1"/>
  <c r="M891" i="1"/>
  <c r="O891" i="1" s="1"/>
  <c r="P891" i="1" s="1"/>
  <c r="T890" i="1"/>
  <c r="S890" i="1"/>
  <c r="R890" i="1"/>
  <c r="Q890" i="1"/>
  <c r="N890" i="1"/>
  <c r="M890" i="1"/>
  <c r="O890" i="1" s="1"/>
  <c r="P890" i="1" s="1"/>
  <c r="T889" i="1"/>
  <c r="S889" i="1"/>
  <c r="R889" i="1"/>
  <c r="Q889" i="1"/>
  <c r="N889" i="1"/>
  <c r="M889" i="1"/>
  <c r="O889" i="1" s="1"/>
  <c r="P889" i="1" s="1"/>
  <c r="T888" i="1"/>
  <c r="S888" i="1"/>
  <c r="R888" i="1"/>
  <c r="Q888" i="1"/>
  <c r="N888" i="1"/>
  <c r="M888" i="1"/>
  <c r="O888" i="1" s="1"/>
  <c r="P888" i="1" s="1"/>
  <c r="T887" i="1"/>
  <c r="S887" i="1"/>
  <c r="R887" i="1"/>
  <c r="Q887" i="1"/>
  <c r="N887" i="1"/>
  <c r="M887" i="1"/>
  <c r="O887" i="1" s="1"/>
  <c r="P887" i="1" s="1"/>
  <c r="T886" i="1"/>
  <c r="S886" i="1"/>
  <c r="R886" i="1"/>
  <c r="Q886" i="1"/>
  <c r="N886" i="1"/>
  <c r="M886" i="1"/>
  <c r="O886" i="1" s="1"/>
  <c r="P886" i="1" s="1"/>
  <c r="T885" i="1"/>
  <c r="S885" i="1"/>
  <c r="R885" i="1"/>
  <c r="Q885" i="1"/>
  <c r="N885" i="1"/>
  <c r="M885" i="1"/>
  <c r="O885" i="1" s="1"/>
  <c r="P885" i="1" s="1"/>
  <c r="T884" i="1"/>
  <c r="S884" i="1"/>
  <c r="R884" i="1"/>
  <c r="Q884" i="1"/>
  <c r="N884" i="1"/>
  <c r="M884" i="1"/>
  <c r="O884" i="1" s="1"/>
  <c r="P884" i="1" s="1"/>
  <c r="T883" i="1"/>
  <c r="S883" i="1"/>
  <c r="R883" i="1"/>
  <c r="Q883" i="1"/>
  <c r="N883" i="1"/>
  <c r="M883" i="1"/>
  <c r="O883" i="1" s="1"/>
  <c r="P883" i="1" s="1"/>
  <c r="T882" i="1"/>
  <c r="S882" i="1"/>
  <c r="R882" i="1"/>
  <c r="Q882" i="1"/>
  <c r="N882" i="1"/>
  <c r="M882" i="1"/>
  <c r="O882" i="1" s="1"/>
  <c r="P882" i="1" s="1"/>
  <c r="T881" i="1"/>
  <c r="S881" i="1"/>
  <c r="R881" i="1"/>
  <c r="Q881" i="1"/>
  <c r="N881" i="1"/>
  <c r="M881" i="1"/>
  <c r="O881" i="1" s="1"/>
  <c r="P881" i="1" s="1"/>
  <c r="T880" i="1"/>
  <c r="S880" i="1"/>
  <c r="R880" i="1"/>
  <c r="Q880" i="1"/>
  <c r="N880" i="1"/>
  <c r="M880" i="1"/>
  <c r="O880" i="1" s="1"/>
  <c r="P880" i="1" s="1"/>
  <c r="T879" i="1"/>
  <c r="S879" i="1"/>
  <c r="R879" i="1"/>
  <c r="Q879" i="1"/>
  <c r="N879" i="1"/>
  <c r="M879" i="1"/>
  <c r="O879" i="1" s="1"/>
  <c r="P879" i="1" s="1"/>
  <c r="T878" i="1"/>
  <c r="S878" i="1"/>
  <c r="R878" i="1"/>
  <c r="Q878" i="1"/>
  <c r="N878" i="1"/>
  <c r="M878" i="1"/>
  <c r="O878" i="1" s="1"/>
  <c r="P878" i="1" s="1"/>
  <c r="T877" i="1"/>
  <c r="S877" i="1"/>
  <c r="R877" i="1"/>
  <c r="Q877" i="1"/>
  <c r="N877" i="1"/>
  <c r="M877" i="1"/>
  <c r="O877" i="1" s="1"/>
  <c r="P877" i="1" s="1"/>
  <c r="T876" i="1"/>
  <c r="S876" i="1"/>
  <c r="R876" i="1"/>
  <c r="Q876" i="1"/>
  <c r="N876" i="1"/>
  <c r="M876" i="1"/>
  <c r="O876" i="1" s="1"/>
  <c r="P876" i="1" s="1"/>
  <c r="T875" i="1"/>
  <c r="S875" i="1"/>
  <c r="R875" i="1"/>
  <c r="Q875" i="1"/>
  <c r="N875" i="1"/>
  <c r="M875" i="1"/>
  <c r="O875" i="1" s="1"/>
  <c r="P875" i="1" s="1"/>
  <c r="T874" i="1"/>
  <c r="S874" i="1"/>
  <c r="R874" i="1"/>
  <c r="Q874" i="1"/>
  <c r="N874" i="1"/>
  <c r="M874" i="1"/>
  <c r="O874" i="1" s="1"/>
  <c r="P874" i="1" s="1"/>
  <c r="T873" i="1"/>
  <c r="S873" i="1"/>
  <c r="R873" i="1"/>
  <c r="Q873" i="1"/>
  <c r="N873" i="1"/>
  <c r="M873" i="1"/>
  <c r="O873" i="1" s="1"/>
  <c r="P873" i="1" s="1"/>
  <c r="T872" i="1"/>
  <c r="S872" i="1"/>
  <c r="R872" i="1"/>
  <c r="Q872" i="1"/>
  <c r="N872" i="1"/>
  <c r="M872" i="1"/>
  <c r="O872" i="1" s="1"/>
  <c r="P872" i="1" s="1"/>
  <c r="T871" i="1"/>
  <c r="S871" i="1"/>
  <c r="R871" i="1"/>
  <c r="Q871" i="1"/>
  <c r="N871" i="1"/>
  <c r="M871" i="1"/>
  <c r="O871" i="1" s="1"/>
  <c r="P871" i="1" s="1"/>
  <c r="T870" i="1"/>
  <c r="S870" i="1"/>
  <c r="R870" i="1"/>
  <c r="Q870" i="1"/>
  <c r="N870" i="1"/>
  <c r="M870" i="1"/>
  <c r="O870" i="1" s="1"/>
  <c r="P870" i="1" s="1"/>
  <c r="T869" i="1"/>
  <c r="S869" i="1"/>
  <c r="R869" i="1"/>
  <c r="Q869" i="1"/>
  <c r="N869" i="1"/>
  <c r="M869" i="1"/>
  <c r="O869" i="1" s="1"/>
  <c r="P869" i="1" s="1"/>
  <c r="T868" i="1"/>
  <c r="S868" i="1"/>
  <c r="R868" i="1"/>
  <c r="Q868" i="1"/>
  <c r="N868" i="1"/>
  <c r="M868" i="1"/>
  <c r="O868" i="1" s="1"/>
  <c r="P868" i="1" s="1"/>
  <c r="T867" i="1"/>
  <c r="S867" i="1"/>
  <c r="R867" i="1"/>
  <c r="Q867" i="1"/>
  <c r="N867" i="1"/>
  <c r="M867" i="1"/>
  <c r="O867" i="1" s="1"/>
  <c r="P867" i="1" s="1"/>
  <c r="T866" i="1"/>
  <c r="S866" i="1"/>
  <c r="R866" i="1"/>
  <c r="Q866" i="1"/>
  <c r="N866" i="1"/>
  <c r="M866" i="1"/>
  <c r="O866" i="1" s="1"/>
  <c r="P866" i="1" s="1"/>
  <c r="T865" i="1"/>
  <c r="S865" i="1"/>
  <c r="R865" i="1"/>
  <c r="Q865" i="1"/>
  <c r="N865" i="1"/>
  <c r="M865" i="1"/>
  <c r="O865" i="1" s="1"/>
  <c r="P865" i="1" s="1"/>
  <c r="T864" i="1"/>
  <c r="S864" i="1"/>
  <c r="R864" i="1"/>
  <c r="Q864" i="1"/>
  <c r="N864" i="1"/>
  <c r="M864" i="1"/>
  <c r="O864" i="1" s="1"/>
  <c r="P864" i="1" s="1"/>
  <c r="T863" i="1"/>
  <c r="S863" i="1"/>
  <c r="R863" i="1"/>
  <c r="Q863" i="1"/>
  <c r="N863" i="1"/>
  <c r="M863" i="1"/>
  <c r="O863" i="1" s="1"/>
  <c r="P863" i="1" s="1"/>
  <c r="T862" i="1"/>
  <c r="S862" i="1"/>
  <c r="R862" i="1"/>
  <c r="Q862" i="1"/>
  <c r="N862" i="1"/>
  <c r="M862" i="1"/>
  <c r="O862" i="1" s="1"/>
  <c r="P862" i="1" s="1"/>
  <c r="T861" i="1"/>
  <c r="S861" i="1"/>
  <c r="R861" i="1"/>
  <c r="Q861" i="1"/>
  <c r="N861" i="1"/>
  <c r="M861" i="1"/>
  <c r="O861" i="1" s="1"/>
  <c r="P861" i="1" s="1"/>
  <c r="T860" i="1"/>
  <c r="S860" i="1"/>
  <c r="R860" i="1"/>
  <c r="Q860" i="1"/>
  <c r="N860" i="1"/>
  <c r="M860" i="1"/>
  <c r="O860" i="1" s="1"/>
  <c r="P860" i="1" s="1"/>
  <c r="T859" i="1"/>
  <c r="S859" i="1"/>
  <c r="R859" i="1"/>
  <c r="Q859" i="1"/>
  <c r="N859" i="1"/>
  <c r="M859" i="1"/>
  <c r="O859" i="1" s="1"/>
  <c r="P859" i="1" s="1"/>
  <c r="T858" i="1"/>
  <c r="S858" i="1"/>
  <c r="R858" i="1"/>
  <c r="Q858" i="1"/>
  <c r="N858" i="1"/>
  <c r="M858" i="1"/>
  <c r="O858" i="1" s="1"/>
  <c r="P858" i="1" s="1"/>
  <c r="T857" i="1"/>
  <c r="S857" i="1"/>
  <c r="R857" i="1"/>
  <c r="Q857" i="1"/>
  <c r="N857" i="1"/>
  <c r="M857" i="1"/>
  <c r="O857" i="1" s="1"/>
  <c r="P857" i="1" s="1"/>
  <c r="T856" i="1"/>
  <c r="S856" i="1"/>
  <c r="R856" i="1"/>
  <c r="Q856" i="1"/>
  <c r="N856" i="1"/>
  <c r="M856" i="1"/>
  <c r="O856" i="1" s="1"/>
  <c r="P856" i="1" s="1"/>
  <c r="T855" i="1"/>
  <c r="S855" i="1"/>
  <c r="R855" i="1"/>
  <c r="Q855" i="1"/>
  <c r="N855" i="1"/>
  <c r="M855" i="1"/>
  <c r="O855" i="1" s="1"/>
  <c r="P855" i="1" s="1"/>
  <c r="T854" i="1"/>
  <c r="S854" i="1"/>
  <c r="R854" i="1"/>
  <c r="Q854" i="1"/>
  <c r="N854" i="1"/>
  <c r="M854" i="1"/>
  <c r="O854" i="1" s="1"/>
  <c r="P854" i="1" s="1"/>
  <c r="T853" i="1"/>
  <c r="S853" i="1"/>
  <c r="R853" i="1"/>
  <c r="Q853" i="1"/>
  <c r="N853" i="1"/>
  <c r="M853" i="1"/>
  <c r="O853" i="1" s="1"/>
  <c r="P853" i="1" s="1"/>
  <c r="T852" i="1"/>
  <c r="S852" i="1"/>
  <c r="R852" i="1"/>
  <c r="Q852" i="1"/>
  <c r="N852" i="1"/>
  <c r="M852" i="1"/>
  <c r="O852" i="1" s="1"/>
  <c r="P852" i="1" s="1"/>
  <c r="T851" i="1"/>
  <c r="S851" i="1"/>
  <c r="R851" i="1"/>
  <c r="Q851" i="1"/>
  <c r="N851" i="1"/>
  <c r="M851" i="1"/>
  <c r="O851" i="1" s="1"/>
  <c r="P851" i="1" s="1"/>
  <c r="T850" i="1"/>
  <c r="S850" i="1"/>
  <c r="R850" i="1"/>
  <c r="Q850" i="1"/>
  <c r="N850" i="1"/>
  <c r="M850" i="1"/>
  <c r="O850" i="1" s="1"/>
  <c r="P850" i="1" s="1"/>
  <c r="T849" i="1"/>
  <c r="S849" i="1"/>
  <c r="R849" i="1"/>
  <c r="Q849" i="1"/>
  <c r="N849" i="1"/>
  <c r="M849" i="1"/>
  <c r="O849" i="1" s="1"/>
  <c r="P849" i="1" s="1"/>
  <c r="T848" i="1"/>
  <c r="S848" i="1"/>
  <c r="R848" i="1"/>
  <c r="Q848" i="1"/>
  <c r="N848" i="1"/>
  <c r="M848" i="1"/>
  <c r="O848" i="1" s="1"/>
  <c r="P848" i="1" s="1"/>
  <c r="T847" i="1"/>
  <c r="S847" i="1"/>
  <c r="R847" i="1"/>
  <c r="Q847" i="1"/>
  <c r="N847" i="1"/>
  <c r="M847" i="1"/>
  <c r="O847" i="1" s="1"/>
  <c r="P847" i="1" s="1"/>
  <c r="T846" i="1"/>
  <c r="S846" i="1"/>
  <c r="R846" i="1"/>
  <c r="Q846" i="1"/>
  <c r="N846" i="1"/>
  <c r="M846" i="1"/>
  <c r="O846" i="1" s="1"/>
  <c r="P846" i="1" s="1"/>
  <c r="T845" i="1"/>
  <c r="S845" i="1"/>
  <c r="R845" i="1"/>
  <c r="Q845" i="1"/>
  <c r="N845" i="1"/>
  <c r="M845" i="1"/>
  <c r="O845" i="1" s="1"/>
  <c r="P845" i="1" s="1"/>
  <c r="T844" i="1"/>
  <c r="S844" i="1"/>
  <c r="R844" i="1"/>
  <c r="Q844" i="1"/>
  <c r="N844" i="1"/>
  <c r="M844" i="1"/>
  <c r="O844" i="1" s="1"/>
  <c r="P844" i="1" s="1"/>
  <c r="T843" i="1"/>
  <c r="S843" i="1"/>
  <c r="R843" i="1"/>
  <c r="Q843" i="1"/>
  <c r="N843" i="1"/>
  <c r="M843" i="1"/>
  <c r="O843" i="1" s="1"/>
  <c r="P843" i="1" s="1"/>
  <c r="T842" i="1"/>
  <c r="S842" i="1"/>
  <c r="R842" i="1"/>
  <c r="Q842" i="1"/>
  <c r="N842" i="1"/>
  <c r="M842" i="1"/>
  <c r="O842" i="1" s="1"/>
  <c r="P842" i="1" s="1"/>
  <c r="T841" i="1"/>
  <c r="S841" i="1"/>
  <c r="R841" i="1"/>
  <c r="Q841" i="1"/>
  <c r="N841" i="1"/>
  <c r="M841" i="1"/>
  <c r="O841" i="1" s="1"/>
  <c r="P841" i="1" s="1"/>
  <c r="T840" i="1"/>
  <c r="S840" i="1"/>
  <c r="R840" i="1"/>
  <c r="Q840" i="1"/>
  <c r="N840" i="1"/>
  <c r="M840" i="1"/>
  <c r="O840" i="1" s="1"/>
  <c r="P840" i="1" s="1"/>
  <c r="T839" i="1"/>
  <c r="S839" i="1"/>
  <c r="R839" i="1"/>
  <c r="Q839" i="1"/>
  <c r="N839" i="1"/>
  <c r="M839" i="1"/>
  <c r="O839" i="1" s="1"/>
  <c r="P839" i="1" s="1"/>
  <c r="T838" i="1"/>
  <c r="S838" i="1"/>
  <c r="R838" i="1"/>
  <c r="Q838" i="1"/>
  <c r="N838" i="1"/>
  <c r="M838" i="1"/>
  <c r="O838" i="1" s="1"/>
  <c r="P838" i="1" s="1"/>
  <c r="T837" i="1"/>
  <c r="S837" i="1"/>
  <c r="R837" i="1"/>
  <c r="Q837" i="1"/>
  <c r="N837" i="1"/>
  <c r="M837" i="1"/>
  <c r="O837" i="1" s="1"/>
  <c r="P837" i="1" s="1"/>
  <c r="T836" i="1"/>
  <c r="S836" i="1"/>
  <c r="R836" i="1"/>
  <c r="Q836" i="1"/>
  <c r="N836" i="1"/>
  <c r="M836" i="1"/>
  <c r="O836" i="1" s="1"/>
  <c r="P836" i="1" s="1"/>
  <c r="T835" i="1"/>
  <c r="S835" i="1"/>
  <c r="R835" i="1"/>
  <c r="Q835" i="1"/>
  <c r="N835" i="1"/>
  <c r="M835" i="1"/>
  <c r="O835" i="1" s="1"/>
  <c r="P835" i="1" s="1"/>
  <c r="T834" i="1"/>
  <c r="S834" i="1"/>
  <c r="R834" i="1"/>
  <c r="Q834" i="1"/>
  <c r="N834" i="1"/>
  <c r="M834" i="1"/>
  <c r="O834" i="1" s="1"/>
  <c r="P834" i="1" s="1"/>
  <c r="T833" i="1"/>
  <c r="S833" i="1"/>
  <c r="R833" i="1"/>
  <c r="Q833" i="1"/>
  <c r="N833" i="1"/>
  <c r="M833" i="1"/>
  <c r="O833" i="1" s="1"/>
  <c r="P833" i="1" s="1"/>
  <c r="T832" i="1"/>
  <c r="S832" i="1"/>
  <c r="R832" i="1"/>
  <c r="Q832" i="1"/>
  <c r="N832" i="1"/>
  <c r="M832" i="1"/>
  <c r="O832" i="1" s="1"/>
  <c r="P832" i="1" s="1"/>
  <c r="T831" i="1"/>
  <c r="S831" i="1"/>
  <c r="R831" i="1"/>
  <c r="Q831" i="1"/>
  <c r="N831" i="1"/>
  <c r="M831" i="1"/>
  <c r="O831" i="1" s="1"/>
  <c r="P831" i="1" s="1"/>
  <c r="T830" i="1"/>
  <c r="S830" i="1"/>
  <c r="R830" i="1"/>
  <c r="Q830" i="1"/>
  <c r="N830" i="1"/>
  <c r="M830" i="1"/>
  <c r="O830" i="1" s="1"/>
  <c r="P830" i="1" s="1"/>
  <c r="T829" i="1"/>
  <c r="S829" i="1"/>
  <c r="R829" i="1"/>
  <c r="Q829" i="1"/>
  <c r="N829" i="1"/>
  <c r="M829" i="1"/>
  <c r="O829" i="1" s="1"/>
  <c r="P829" i="1" s="1"/>
  <c r="T828" i="1"/>
  <c r="S828" i="1"/>
  <c r="R828" i="1"/>
  <c r="Q828" i="1"/>
  <c r="N828" i="1"/>
  <c r="M828" i="1"/>
  <c r="O828" i="1" s="1"/>
  <c r="P828" i="1" s="1"/>
  <c r="T827" i="1"/>
  <c r="S827" i="1"/>
  <c r="R827" i="1"/>
  <c r="Q827" i="1"/>
  <c r="N827" i="1"/>
  <c r="M827" i="1"/>
  <c r="O827" i="1" s="1"/>
  <c r="P827" i="1" s="1"/>
  <c r="T826" i="1"/>
  <c r="S826" i="1"/>
  <c r="R826" i="1"/>
  <c r="Q826" i="1"/>
  <c r="N826" i="1"/>
  <c r="M826" i="1"/>
  <c r="O826" i="1" s="1"/>
  <c r="P826" i="1" s="1"/>
  <c r="T825" i="1"/>
  <c r="S825" i="1"/>
  <c r="R825" i="1"/>
  <c r="Q825" i="1"/>
  <c r="N825" i="1"/>
  <c r="M825" i="1"/>
  <c r="O825" i="1" s="1"/>
  <c r="P825" i="1" s="1"/>
  <c r="T824" i="1"/>
  <c r="S824" i="1"/>
  <c r="R824" i="1"/>
  <c r="Q824" i="1"/>
  <c r="N824" i="1"/>
  <c r="M824" i="1"/>
  <c r="O824" i="1" s="1"/>
  <c r="P824" i="1" s="1"/>
  <c r="T823" i="1"/>
  <c r="S823" i="1"/>
  <c r="R823" i="1"/>
  <c r="Q823" i="1"/>
  <c r="N823" i="1"/>
  <c r="M823" i="1"/>
  <c r="O823" i="1" s="1"/>
  <c r="P823" i="1" s="1"/>
  <c r="T822" i="1"/>
  <c r="S822" i="1"/>
  <c r="R822" i="1"/>
  <c r="Q822" i="1"/>
  <c r="N822" i="1"/>
  <c r="M822" i="1"/>
  <c r="O822" i="1" s="1"/>
  <c r="P822" i="1" s="1"/>
  <c r="T821" i="1"/>
  <c r="S821" i="1"/>
  <c r="R821" i="1"/>
  <c r="Q821" i="1"/>
  <c r="N821" i="1"/>
  <c r="M821" i="1"/>
  <c r="O821" i="1" s="1"/>
  <c r="P821" i="1" s="1"/>
  <c r="T820" i="1"/>
  <c r="S820" i="1"/>
  <c r="R820" i="1"/>
  <c r="Q820" i="1"/>
  <c r="N820" i="1"/>
  <c r="M820" i="1"/>
  <c r="O820" i="1" s="1"/>
  <c r="P820" i="1" s="1"/>
  <c r="T819" i="1"/>
  <c r="S819" i="1"/>
  <c r="R819" i="1"/>
  <c r="Q819" i="1"/>
  <c r="N819" i="1"/>
  <c r="M819" i="1"/>
  <c r="O819" i="1" s="1"/>
  <c r="P819" i="1" s="1"/>
  <c r="T818" i="1"/>
  <c r="S818" i="1"/>
  <c r="R818" i="1"/>
  <c r="Q818" i="1"/>
  <c r="N818" i="1"/>
  <c r="M818" i="1"/>
  <c r="O818" i="1" s="1"/>
  <c r="P818" i="1" s="1"/>
  <c r="T817" i="1"/>
  <c r="S817" i="1"/>
  <c r="R817" i="1"/>
  <c r="Q817" i="1"/>
  <c r="N817" i="1"/>
  <c r="M817" i="1"/>
  <c r="O817" i="1" s="1"/>
  <c r="P817" i="1" s="1"/>
  <c r="T816" i="1"/>
  <c r="S816" i="1"/>
  <c r="R816" i="1"/>
  <c r="Q816" i="1"/>
  <c r="N816" i="1"/>
  <c r="M816" i="1"/>
  <c r="O816" i="1" s="1"/>
  <c r="P816" i="1" s="1"/>
  <c r="T815" i="1"/>
  <c r="S815" i="1"/>
  <c r="R815" i="1"/>
  <c r="Q815" i="1"/>
  <c r="N815" i="1"/>
  <c r="M815" i="1"/>
  <c r="O815" i="1" s="1"/>
  <c r="P815" i="1" s="1"/>
  <c r="T814" i="1"/>
  <c r="S814" i="1"/>
  <c r="R814" i="1"/>
  <c r="Q814" i="1"/>
  <c r="N814" i="1"/>
  <c r="M814" i="1"/>
  <c r="O814" i="1" s="1"/>
  <c r="P814" i="1" s="1"/>
  <c r="T813" i="1"/>
  <c r="S813" i="1"/>
  <c r="R813" i="1"/>
  <c r="Q813" i="1"/>
  <c r="N813" i="1"/>
  <c r="M813" i="1"/>
  <c r="O813" i="1" s="1"/>
  <c r="P813" i="1" s="1"/>
  <c r="T812" i="1"/>
  <c r="S812" i="1"/>
  <c r="R812" i="1"/>
  <c r="Q812" i="1"/>
  <c r="N812" i="1"/>
  <c r="M812" i="1"/>
  <c r="O812" i="1" s="1"/>
  <c r="P812" i="1" s="1"/>
  <c r="T811" i="1"/>
  <c r="S811" i="1"/>
  <c r="R811" i="1"/>
  <c r="Q811" i="1"/>
  <c r="N811" i="1"/>
  <c r="M811" i="1"/>
  <c r="O811" i="1" s="1"/>
  <c r="P811" i="1" s="1"/>
  <c r="T810" i="1"/>
  <c r="S810" i="1"/>
  <c r="R810" i="1"/>
  <c r="Q810" i="1"/>
  <c r="N810" i="1"/>
  <c r="M810" i="1"/>
  <c r="O810" i="1" s="1"/>
  <c r="P810" i="1" s="1"/>
  <c r="T809" i="1"/>
  <c r="S809" i="1"/>
  <c r="R809" i="1"/>
  <c r="Q809" i="1"/>
  <c r="N809" i="1"/>
  <c r="M809" i="1"/>
  <c r="O809" i="1" s="1"/>
  <c r="P809" i="1" s="1"/>
  <c r="T808" i="1"/>
  <c r="S808" i="1"/>
  <c r="R808" i="1"/>
  <c r="Q808" i="1"/>
  <c r="N808" i="1"/>
  <c r="M808" i="1"/>
  <c r="O808" i="1" s="1"/>
  <c r="P808" i="1" s="1"/>
  <c r="T807" i="1"/>
  <c r="S807" i="1"/>
  <c r="R807" i="1"/>
  <c r="Q807" i="1"/>
  <c r="N807" i="1"/>
  <c r="M807" i="1"/>
  <c r="O807" i="1" s="1"/>
  <c r="P807" i="1" s="1"/>
  <c r="T806" i="1"/>
  <c r="S806" i="1"/>
  <c r="R806" i="1"/>
  <c r="Q806" i="1"/>
  <c r="N806" i="1"/>
  <c r="M806" i="1"/>
  <c r="O806" i="1" s="1"/>
  <c r="P806" i="1" s="1"/>
  <c r="T805" i="1"/>
  <c r="S805" i="1"/>
  <c r="R805" i="1"/>
  <c r="Q805" i="1"/>
  <c r="N805" i="1"/>
  <c r="M805" i="1"/>
  <c r="O805" i="1" s="1"/>
  <c r="P805" i="1" s="1"/>
  <c r="T804" i="1"/>
  <c r="S804" i="1"/>
  <c r="R804" i="1"/>
  <c r="Q804" i="1"/>
  <c r="N804" i="1"/>
  <c r="M804" i="1"/>
  <c r="O804" i="1" s="1"/>
  <c r="P804" i="1" s="1"/>
  <c r="T803" i="1"/>
  <c r="S803" i="1"/>
  <c r="R803" i="1"/>
  <c r="Q803" i="1"/>
  <c r="N803" i="1"/>
  <c r="M803" i="1"/>
  <c r="O803" i="1" s="1"/>
  <c r="P803" i="1" s="1"/>
  <c r="T802" i="1"/>
  <c r="S802" i="1"/>
  <c r="R802" i="1"/>
  <c r="Q802" i="1"/>
  <c r="N802" i="1"/>
  <c r="M802" i="1"/>
  <c r="O802" i="1" s="1"/>
  <c r="P802" i="1" s="1"/>
  <c r="T801" i="1"/>
  <c r="S801" i="1"/>
  <c r="R801" i="1"/>
  <c r="Q801" i="1"/>
  <c r="N801" i="1"/>
  <c r="M801" i="1"/>
  <c r="O801" i="1" s="1"/>
  <c r="P801" i="1" s="1"/>
  <c r="T800" i="1"/>
  <c r="S800" i="1"/>
  <c r="R800" i="1"/>
  <c r="Q800" i="1"/>
  <c r="N800" i="1"/>
  <c r="M800" i="1"/>
  <c r="O800" i="1" s="1"/>
  <c r="P800" i="1" s="1"/>
  <c r="T799" i="1"/>
  <c r="S799" i="1"/>
  <c r="R799" i="1"/>
  <c r="Q799" i="1"/>
  <c r="N799" i="1"/>
  <c r="M799" i="1"/>
  <c r="O799" i="1" s="1"/>
  <c r="P799" i="1" s="1"/>
  <c r="T798" i="1"/>
  <c r="S798" i="1"/>
  <c r="R798" i="1"/>
  <c r="Q798" i="1"/>
  <c r="N798" i="1"/>
  <c r="M798" i="1"/>
  <c r="O798" i="1" s="1"/>
  <c r="P798" i="1" s="1"/>
  <c r="T797" i="1"/>
  <c r="S797" i="1"/>
  <c r="R797" i="1"/>
  <c r="Q797" i="1"/>
  <c r="N797" i="1"/>
  <c r="M797" i="1"/>
  <c r="O797" i="1" s="1"/>
  <c r="P797" i="1" s="1"/>
  <c r="T796" i="1"/>
  <c r="S796" i="1"/>
  <c r="R796" i="1"/>
  <c r="Q796" i="1"/>
  <c r="N796" i="1"/>
  <c r="M796" i="1"/>
  <c r="O796" i="1" s="1"/>
  <c r="P796" i="1" s="1"/>
  <c r="T795" i="1"/>
  <c r="S795" i="1"/>
  <c r="R795" i="1"/>
  <c r="Q795" i="1"/>
  <c r="N795" i="1"/>
  <c r="M795" i="1"/>
  <c r="O795" i="1" s="1"/>
  <c r="P795" i="1" s="1"/>
  <c r="T794" i="1"/>
  <c r="S794" i="1"/>
  <c r="R794" i="1"/>
  <c r="Q794" i="1"/>
  <c r="N794" i="1"/>
  <c r="M794" i="1"/>
  <c r="O794" i="1" s="1"/>
  <c r="P794" i="1" s="1"/>
  <c r="T793" i="1"/>
  <c r="S793" i="1"/>
  <c r="R793" i="1"/>
  <c r="Q793" i="1"/>
  <c r="N793" i="1"/>
  <c r="M793" i="1"/>
  <c r="O793" i="1" s="1"/>
  <c r="P793" i="1" s="1"/>
  <c r="T792" i="1"/>
  <c r="S792" i="1"/>
  <c r="R792" i="1"/>
  <c r="Q792" i="1"/>
  <c r="N792" i="1"/>
  <c r="M792" i="1"/>
  <c r="O792" i="1" s="1"/>
  <c r="P792" i="1" s="1"/>
  <c r="T791" i="1"/>
  <c r="S791" i="1"/>
  <c r="R791" i="1"/>
  <c r="Q791" i="1"/>
  <c r="N791" i="1"/>
  <c r="M791" i="1"/>
  <c r="O791" i="1" s="1"/>
  <c r="P791" i="1" s="1"/>
  <c r="T790" i="1"/>
  <c r="S790" i="1"/>
  <c r="R790" i="1"/>
  <c r="Q790" i="1"/>
  <c r="N790" i="1"/>
  <c r="M790" i="1"/>
  <c r="O790" i="1" s="1"/>
  <c r="P790" i="1" s="1"/>
  <c r="T789" i="1"/>
  <c r="S789" i="1"/>
  <c r="R789" i="1"/>
  <c r="Q789" i="1"/>
  <c r="N789" i="1"/>
  <c r="M789" i="1"/>
  <c r="O789" i="1" s="1"/>
  <c r="P789" i="1" s="1"/>
  <c r="T788" i="1"/>
  <c r="S788" i="1"/>
  <c r="R788" i="1"/>
  <c r="Q788" i="1"/>
  <c r="N788" i="1"/>
  <c r="M788" i="1"/>
  <c r="O788" i="1" s="1"/>
  <c r="P788" i="1" s="1"/>
  <c r="T787" i="1"/>
  <c r="S787" i="1"/>
  <c r="R787" i="1"/>
  <c r="Q787" i="1"/>
  <c r="N787" i="1"/>
  <c r="M787" i="1"/>
  <c r="O787" i="1" s="1"/>
  <c r="P787" i="1" s="1"/>
  <c r="T786" i="1"/>
  <c r="S786" i="1"/>
  <c r="R786" i="1"/>
  <c r="Q786" i="1"/>
  <c r="N786" i="1"/>
  <c r="M786" i="1"/>
  <c r="O786" i="1" s="1"/>
  <c r="P786" i="1" s="1"/>
  <c r="T785" i="1"/>
  <c r="S785" i="1"/>
  <c r="R785" i="1"/>
  <c r="Q785" i="1"/>
  <c r="N785" i="1"/>
  <c r="M785" i="1"/>
  <c r="O785" i="1" s="1"/>
  <c r="P785" i="1" s="1"/>
  <c r="T784" i="1"/>
  <c r="S784" i="1"/>
  <c r="R784" i="1"/>
  <c r="Q784" i="1"/>
  <c r="N784" i="1"/>
  <c r="M784" i="1"/>
  <c r="O784" i="1" s="1"/>
  <c r="P784" i="1" s="1"/>
  <c r="T783" i="1"/>
  <c r="S783" i="1"/>
  <c r="R783" i="1"/>
  <c r="Q783" i="1"/>
  <c r="N783" i="1"/>
  <c r="M783" i="1"/>
  <c r="O783" i="1" s="1"/>
  <c r="P783" i="1" s="1"/>
  <c r="T782" i="1"/>
  <c r="S782" i="1"/>
  <c r="R782" i="1"/>
  <c r="Q782" i="1"/>
  <c r="N782" i="1"/>
  <c r="M782" i="1"/>
  <c r="O782" i="1" s="1"/>
  <c r="P782" i="1" s="1"/>
  <c r="T781" i="1"/>
  <c r="S781" i="1"/>
  <c r="R781" i="1"/>
  <c r="Q781" i="1"/>
  <c r="N781" i="1"/>
  <c r="M781" i="1"/>
  <c r="O781" i="1" s="1"/>
  <c r="P781" i="1" s="1"/>
  <c r="T780" i="1"/>
  <c r="S780" i="1"/>
  <c r="R780" i="1"/>
  <c r="Q780" i="1"/>
  <c r="N780" i="1"/>
  <c r="M780" i="1"/>
  <c r="O780" i="1" s="1"/>
  <c r="P780" i="1" s="1"/>
  <c r="T779" i="1"/>
  <c r="S779" i="1"/>
  <c r="R779" i="1"/>
  <c r="Q779" i="1"/>
  <c r="N779" i="1"/>
  <c r="M779" i="1"/>
  <c r="O779" i="1" s="1"/>
  <c r="P779" i="1" s="1"/>
  <c r="T778" i="1"/>
  <c r="S778" i="1"/>
  <c r="R778" i="1"/>
  <c r="Q778" i="1"/>
  <c r="N778" i="1"/>
  <c r="M778" i="1"/>
  <c r="O778" i="1" s="1"/>
  <c r="P778" i="1" s="1"/>
  <c r="T777" i="1"/>
  <c r="S777" i="1"/>
  <c r="R777" i="1"/>
  <c r="Q777" i="1"/>
  <c r="N777" i="1"/>
  <c r="M777" i="1"/>
  <c r="O777" i="1" s="1"/>
  <c r="P777" i="1" s="1"/>
  <c r="T776" i="1"/>
  <c r="S776" i="1"/>
  <c r="R776" i="1"/>
  <c r="Q776" i="1"/>
  <c r="N776" i="1"/>
  <c r="M776" i="1"/>
  <c r="O776" i="1" s="1"/>
  <c r="P776" i="1" s="1"/>
  <c r="T775" i="1"/>
  <c r="S775" i="1"/>
  <c r="R775" i="1"/>
  <c r="Q775" i="1"/>
  <c r="N775" i="1"/>
  <c r="M775" i="1"/>
  <c r="O775" i="1" s="1"/>
  <c r="P775" i="1" s="1"/>
  <c r="T774" i="1"/>
  <c r="S774" i="1"/>
  <c r="R774" i="1"/>
  <c r="Q774" i="1"/>
  <c r="N774" i="1"/>
  <c r="M774" i="1"/>
  <c r="O774" i="1" s="1"/>
  <c r="P774" i="1" s="1"/>
  <c r="T773" i="1"/>
  <c r="S773" i="1"/>
  <c r="R773" i="1"/>
  <c r="Q773" i="1"/>
  <c r="N773" i="1"/>
  <c r="M773" i="1"/>
  <c r="O773" i="1" s="1"/>
  <c r="P773" i="1" s="1"/>
  <c r="T772" i="1"/>
  <c r="S772" i="1"/>
  <c r="R772" i="1"/>
  <c r="Q772" i="1"/>
  <c r="N772" i="1"/>
  <c r="M772" i="1"/>
  <c r="O772" i="1" s="1"/>
  <c r="P772" i="1" s="1"/>
  <c r="T771" i="1"/>
  <c r="S771" i="1"/>
  <c r="R771" i="1"/>
  <c r="Q771" i="1"/>
  <c r="N771" i="1"/>
  <c r="M771" i="1"/>
  <c r="O771" i="1" s="1"/>
  <c r="P771" i="1" s="1"/>
  <c r="T770" i="1"/>
  <c r="S770" i="1"/>
  <c r="R770" i="1"/>
  <c r="Q770" i="1"/>
  <c r="N770" i="1"/>
  <c r="M770" i="1"/>
  <c r="O770" i="1" s="1"/>
  <c r="P770" i="1" s="1"/>
  <c r="T769" i="1"/>
  <c r="S769" i="1"/>
  <c r="R769" i="1"/>
  <c r="Q769" i="1"/>
  <c r="N769" i="1"/>
  <c r="M769" i="1"/>
  <c r="O769" i="1" s="1"/>
  <c r="P769" i="1" s="1"/>
  <c r="T768" i="1"/>
  <c r="S768" i="1"/>
  <c r="R768" i="1"/>
  <c r="Q768" i="1"/>
  <c r="N768" i="1"/>
  <c r="M768" i="1"/>
  <c r="O768" i="1" s="1"/>
  <c r="P768" i="1" s="1"/>
  <c r="T767" i="1"/>
  <c r="S767" i="1"/>
  <c r="R767" i="1"/>
  <c r="Q767" i="1"/>
  <c r="N767" i="1"/>
  <c r="M767" i="1"/>
  <c r="O767" i="1" s="1"/>
  <c r="P767" i="1" s="1"/>
  <c r="T766" i="1"/>
  <c r="S766" i="1"/>
  <c r="R766" i="1"/>
  <c r="Q766" i="1"/>
  <c r="N766" i="1"/>
  <c r="M766" i="1"/>
  <c r="O766" i="1" s="1"/>
  <c r="P766" i="1" s="1"/>
  <c r="T765" i="1"/>
  <c r="S765" i="1"/>
  <c r="R765" i="1"/>
  <c r="Q765" i="1"/>
  <c r="N765" i="1"/>
  <c r="M765" i="1"/>
  <c r="O765" i="1" s="1"/>
  <c r="P765" i="1" s="1"/>
  <c r="T764" i="1"/>
  <c r="S764" i="1"/>
  <c r="R764" i="1"/>
  <c r="Q764" i="1"/>
  <c r="N764" i="1"/>
  <c r="M764" i="1"/>
  <c r="O764" i="1" s="1"/>
  <c r="P764" i="1" s="1"/>
  <c r="T763" i="1"/>
  <c r="S763" i="1"/>
  <c r="R763" i="1"/>
  <c r="Q763" i="1"/>
  <c r="N763" i="1"/>
  <c r="M763" i="1"/>
  <c r="O763" i="1" s="1"/>
  <c r="P763" i="1" s="1"/>
  <c r="T762" i="1"/>
  <c r="S762" i="1"/>
  <c r="R762" i="1"/>
  <c r="Q762" i="1"/>
  <c r="N762" i="1"/>
  <c r="M762" i="1"/>
  <c r="O762" i="1" s="1"/>
  <c r="P762" i="1" s="1"/>
  <c r="T761" i="1"/>
  <c r="S761" i="1"/>
  <c r="R761" i="1"/>
  <c r="Q761" i="1"/>
  <c r="N761" i="1"/>
  <c r="M761" i="1"/>
  <c r="O761" i="1" s="1"/>
  <c r="P761" i="1" s="1"/>
  <c r="T760" i="1"/>
  <c r="S760" i="1"/>
  <c r="R760" i="1"/>
  <c r="Q760" i="1"/>
  <c r="N760" i="1"/>
  <c r="M760" i="1"/>
  <c r="O760" i="1" s="1"/>
  <c r="P760" i="1" s="1"/>
  <c r="T759" i="1"/>
  <c r="S759" i="1"/>
  <c r="R759" i="1"/>
  <c r="Q759" i="1"/>
  <c r="N759" i="1"/>
  <c r="M759" i="1"/>
  <c r="O759" i="1" s="1"/>
  <c r="P759" i="1" s="1"/>
  <c r="T758" i="1"/>
  <c r="S758" i="1"/>
  <c r="R758" i="1"/>
  <c r="Q758" i="1"/>
  <c r="N758" i="1"/>
  <c r="M758" i="1"/>
  <c r="O758" i="1" s="1"/>
  <c r="P758" i="1" s="1"/>
  <c r="T757" i="1"/>
  <c r="S757" i="1"/>
  <c r="R757" i="1"/>
  <c r="Q757" i="1"/>
  <c r="N757" i="1"/>
  <c r="M757" i="1"/>
  <c r="O757" i="1" s="1"/>
  <c r="P757" i="1" s="1"/>
  <c r="T756" i="1"/>
  <c r="S756" i="1"/>
  <c r="R756" i="1"/>
  <c r="Q756" i="1"/>
  <c r="N756" i="1"/>
  <c r="M756" i="1"/>
  <c r="O756" i="1" s="1"/>
  <c r="P756" i="1" s="1"/>
  <c r="T755" i="1"/>
  <c r="S755" i="1"/>
  <c r="R755" i="1"/>
  <c r="Q755" i="1"/>
  <c r="N755" i="1"/>
  <c r="M755" i="1"/>
  <c r="O755" i="1" s="1"/>
  <c r="P755" i="1" s="1"/>
  <c r="T754" i="1"/>
  <c r="S754" i="1"/>
  <c r="R754" i="1"/>
  <c r="Q754" i="1"/>
  <c r="N754" i="1"/>
  <c r="M754" i="1"/>
  <c r="O754" i="1" s="1"/>
  <c r="P754" i="1" s="1"/>
  <c r="T753" i="1"/>
  <c r="S753" i="1"/>
  <c r="R753" i="1"/>
  <c r="Q753" i="1"/>
  <c r="N753" i="1"/>
  <c r="M753" i="1"/>
  <c r="O753" i="1" s="1"/>
  <c r="P753" i="1" s="1"/>
  <c r="T752" i="1"/>
  <c r="S752" i="1"/>
  <c r="R752" i="1"/>
  <c r="Q752" i="1"/>
  <c r="N752" i="1"/>
  <c r="M752" i="1"/>
  <c r="O752" i="1" s="1"/>
  <c r="P752" i="1" s="1"/>
  <c r="T751" i="1"/>
  <c r="S751" i="1"/>
  <c r="R751" i="1"/>
  <c r="Q751" i="1"/>
  <c r="N751" i="1"/>
  <c r="M751" i="1"/>
  <c r="O751" i="1" s="1"/>
  <c r="P751" i="1" s="1"/>
  <c r="T750" i="1"/>
  <c r="S750" i="1"/>
  <c r="R750" i="1"/>
  <c r="Q750" i="1"/>
  <c r="N750" i="1"/>
  <c r="M750" i="1"/>
  <c r="O750" i="1" s="1"/>
  <c r="P750" i="1" s="1"/>
  <c r="T749" i="1"/>
  <c r="S749" i="1"/>
  <c r="R749" i="1"/>
  <c r="Q749" i="1"/>
  <c r="N749" i="1"/>
  <c r="M749" i="1"/>
  <c r="O749" i="1" s="1"/>
  <c r="P749" i="1" s="1"/>
  <c r="T748" i="1"/>
  <c r="S748" i="1"/>
  <c r="R748" i="1"/>
  <c r="Q748" i="1"/>
  <c r="N748" i="1"/>
  <c r="M748" i="1"/>
  <c r="O748" i="1" s="1"/>
  <c r="P748" i="1" s="1"/>
  <c r="T747" i="1"/>
  <c r="S747" i="1"/>
  <c r="R747" i="1"/>
  <c r="Q747" i="1"/>
  <c r="N747" i="1"/>
  <c r="M747" i="1"/>
  <c r="O747" i="1" s="1"/>
  <c r="P747" i="1" s="1"/>
  <c r="T746" i="1"/>
  <c r="S746" i="1"/>
  <c r="R746" i="1"/>
  <c r="Q746" i="1"/>
  <c r="N746" i="1"/>
  <c r="M746" i="1"/>
  <c r="O746" i="1" s="1"/>
  <c r="P746" i="1" s="1"/>
  <c r="T745" i="1"/>
  <c r="S745" i="1"/>
  <c r="R745" i="1"/>
  <c r="Q745" i="1"/>
  <c r="N745" i="1"/>
  <c r="M745" i="1"/>
  <c r="O745" i="1" s="1"/>
  <c r="P745" i="1" s="1"/>
  <c r="T744" i="1"/>
  <c r="S744" i="1"/>
  <c r="R744" i="1"/>
  <c r="Q744" i="1"/>
  <c r="N744" i="1"/>
  <c r="M744" i="1"/>
  <c r="O744" i="1" s="1"/>
  <c r="P744" i="1" s="1"/>
  <c r="T743" i="1"/>
  <c r="S743" i="1"/>
  <c r="R743" i="1"/>
  <c r="Q743" i="1"/>
  <c r="N743" i="1"/>
  <c r="M743" i="1"/>
  <c r="O743" i="1" s="1"/>
  <c r="P743" i="1" s="1"/>
  <c r="T742" i="1"/>
  <c r="S742" i="1"/>
  <c r="R742" i="1"/>
  <c r="Q742" i="1"/>
  <c r="N742" i="1"/>
  <c r="M742" i="1"/>
  <c r="O742" i="1" s="1"/>
  <c r="P742" i="1" s="1"/>
  <c r="T741" i="1"/>
  <c r="S741" i="1"/>
  <c r="R741" i="1"/>
  <c r="Q741" i="1"/>
  <c r="N741" i="1"/>
  <c r="M741" i="1"/>
  <c r="O741" i="1" s="1"/>
  <c r="P741" i="1" s="1"/>
  <c r="T740" i="1"/>
  <c r="S740" i="1"/>
  <c r="R740" i="1"/>
  <c r="Q740" i="1"/>
  <c r="N740" i="1"/>
  <c r="M740" i="1"/>
  <c r="O740" i="1" s="1"/>
  <c r="P740" i="1" s="1"/>
  <c r="T739" i="1"/>
  <c r="S739" i="1"/>
  <c r="R739" i="1"/>
  <c r="Q739" i="1"/>
  <c r="N739" i="1"/>
  <c r="M739" i="1"/>
  <c r="O739" i="1" s="1"/>
  <c r="P739" i="1" s="1"/>
  <c r="T738" i="1"/>
  <c r="S738" i="1"/>
  <c r="R738" i="1"/>
  <c r="Q738" i="1"/>
  <c r="N738" i="1"/>
  <c r="M738" i="1"/>
  <c r="O738" i="1" s="1"/>
  <c r="P738" i="1" s="1"/>
  <c r="T737" i="1"/>
  <c r="S737" i="1"/>
  <c r="R737" i="1"/>
  <c r="Q737" i="1"/>
  <c r="N737" i="1"/>
  <c r="M737" i="1"/>
  <c r="O737" i="1" s="1"/>
  <c r="P737" i="1" s="1"/>
  <c r="T736" i="1"/>
  <c r="S736" i="1"/>
  <c r="R736" i="1"/>
  <c r="Q736" i="1"/>
  <c r="N736" i="1"/>
  <c r="M736" i="1"/>
  <c r="O736" i="1" s="1"/>
  <c r="P736" i="1" s="1"/>
  <c r="T735" i="1"/>
  <c r="S735" i="1"/>
  <c r="R735" i="1"/>
  <c r="Q735" i="1"/>
  <c r="N735" i="1"/>
  <c r="M735" i="1"/>
  <c r="O735" i="1" s="1"/>
  <c r="P735" i="1" s="1"/>
  <c r="T734" i="1"/>
  <c r="S734" i="1"/>
  <c r="R734" i="1"/>
  <c r="Q734" i="1"/>
  <c r="N734" i="1"/>
  <c r="M734" i="1"/>
  <c r="O734" i="1" s="1"/>
  <c r="P734" i="1" s="1"/>
  <c r="T733" i="1"/>
  <c r="S733" i="1"/>
  <c r="R733" i="1"/>
  <c r="Q733" i="1"/>
  <c r="N733" i="1"/>
  <c r="M733" i="1"/>
  <c r="O733" i="1" s="1"/>
  <c r="P733" i="1" s="1"/>
  <c r="T732" i="1"/>
  <c r="S732" i="1"/>
  <c r="R732" i="1"/>
  <c r="Q732" i="1"/>
  <c r="N732" i="1"/>
  <c r="M732" i="1"/>
  <c r="O732" i="1" s="1"/>
  <c r="P732" i="1" s="1"/>
  <c r="T731" i="1"/>
  <c r="S731" i="1"/>
  <c r="R731" i="1"/>
  <c r="Q731" i="1"/>
  <c r="N731" i="1"/>
  <c r="M731" i="1"/>
  <c r="O731" i="1" s="1"/>
  <c r="P731" i="1" s="1"/>
  <c r="T730" i="1"/>
  <c r="S730" i="1"/>
  <c r="R730" i="1"/>
  <c r="Q730" i="1"/>
  <c r="N730" i="1"/>
  <c r="M730" i="1"/>
  <c r="O730" i="1" s="1"/>
  <c r="P730" i="1" s="1"/>
  <c r="T729" i="1"/>
  <c r="S729" i="1"/>
  <c r="R729" i="1"/>
  <c r="Q729" i="1"/>
  <c r="N729" i="1"/>
  <c r="M729" i="1"/>
  <c r="O729" i="1" s="1"/>
  <c r="P729" i="1" s="1"/>
  <c r="T728" i="1"/>
  <c r="S728" i="1"/>
  <c r="R728" i="1"/>
  <c r="Q728" i="1"/>
  <c r="N728" i="1"/>
  <c r="M728" i="1"/>
  <c r="O728" i="1" s="1"/>
  <c r="P728" i="1" s="1"/>
  <c r="T727" i="1"/>
  <c r="S727" i="1"/>
  <c r="R727" i="1"/>
  <c r="Q727" i="1"/>
  <c r="N727" i="1"/>
  <c r="M727" i="1"/>
  <c r="O727" i="1" s="1"/>
  <c r="P727" i="1" s="1"/>
  <c r="T726" i="1"/>
  <c r="S726" i="1"/>
  <c r="R726" i="1"/>
  <c r="Q726" i="1"/>
  <c r="N726" i="1"/>
  <c r="M726" i="1"/>
  <c r="O726" i="1" s="1"/>
  <c r="P726" i="1" s="1"/>
  <c r="T725" i="1"/>
  <c r="S725" i="1"/>
  <c r="R725" i="1"/>
  <c r="Q725" i="1"/>
  <c r="N725" i="1"/>
  <c r="M725" i="1"/>
  <c r="O725" i="1" s="1"/>
  <c r="P725" i="1" s="1"/>
  <c r="T724" i="1"/>
  <c r="S724" i="1"/>
  <c r="R724" i="1"/>
  <c r="Q724" i="1"/>
  <c r="N724" i="1"/>
  <c r="M724" i="1"/>
  <c r="O724" i="1" s="1"/>
  <c r="P724" i="1" s="1"/>
  <c r="T723" i="1"/>
  <c r="S723" i="1"/>
  <c r="R723" i="1"/>
  <c r="Q723" i="1"/>
  <c r="N723" i="1"/>
  <c r="M723" i="1"/>
  <c r="O723" i="1" s="1"/>
  <c r="P723" i="1" s="1"/>
  <c r="T722" i="1"/>
  <c r="S722" i="1"/>
  <c r="R722" i="1"/>
  <c r="Q722" i="1"/>
  <c r="N722" i="1"/>
  <c r="M722" i="1"/>
  <c r="O722" i="1" s="1"/>
  <c r="P722" i="1" s="1"/>
  <c r="T721" i="1"/>
  <c r="S721" i="1"/>
  <c r="R721" i="1"/>
  <c r="Q721" i="1"/>
  <c r="N721" i="1"/>
  <c r="M721" i="1"/>
  <c r="O721" i="1" s="1"/>
  <c r="P721" i="1" s="1"/>
  <c r="T720" i="1"/>
  <c r="S720" i="1"/>
  <c r="R720" i="1"/>
  <c r="Q720" i="1"/>
  <c r="N720" i="1"/>
  <c r="M720" i="1"/>
  <c r="O720" i="1" s="1"/>
  <c r="P720" i="1" s="1"/>
  <c r="T719" i="1"/>
  <c r="S719" i="1"/>
  <c r="R719" i="1"/>
  <c r="Q719" i="1"/>
  <c r="N719" i="1"/>
  <c r="M719" i="1"/>
  <c r="O719" i="1" s="1"/>
  <c r="P719" i="1" s="1"/>
  <c r="T718" i="1"/>
  <c r="S718" i="1"/>
  <c r="R718" i="1"/>
  <c r="Q718" i="1"/>
  <c r="N718" i="1"/>
  <c r="M718" i="1"/>
  <c r="O718" i="1" s="1"/>
  <c r="P718" i="1" s="1"/>
  <c r="T717" i="1"/>
  <c r="S717" i="1"/>
  <c r="R717" i="1"/>
  <c r="Q717" i="1"/>
  <c r="N717" i="1"/>
  <c r="M717" i="1"/>
  <c r="O717" i="1" s="1"/>
  <c r="P717" i="1" s="1"/>
  <c r="T716" i="1"/>
  <c r="S716" i="1"/>
  <c r="R716" i="1"/>
  <c r="Q716" i="1"/>
  <c r="N716" i="1"/>
  <c r="M716" i="1"/>
  <c r="O716" i="1" s="1"/>
  <c r="P716" i="1" s="1"/>
  <c r="T715" i="1"/>
  <c r="S715" i="1"/>
  <c r="R715" i="1"/>
  <c r="Q715" i="1"/>
  <c r="N715" i="1"/>
  <c r="M715" i="1"/>
  <c r="O715" i="1" s="1"/>
  <c r="P715" i="1" s="1"/>
  <c r="T714" i="1"/>
  <c r="S714" i="1"/>
  <c r="R714" i="1"/>
  <c r="Q714" i="1"/>
  <c r="N714" i="1"/>
  <c r="M714" i="1"/>
  <c r="O714" i="1" s="1"/>
  <c r="P714" i="1" s="1"/>
  <c r="T713" i="1"/>
  <c r="S713" i="1"/>
  <c r="R713" i="1"/>
  <c r="Q713" i="1"/>
  <c r="N713" i="1"/>
  <c r="M713" i="1"/>
  <c r="O713" i="1" s="1"/>
  <c r="P713" i="1" s="1"/>
  <c r="T712" i="1"/>
  <c r="S712" i="1"/>
  <c r="R712" i="1"/>
  <c r="Q712" i="1"/>
  <c r="N712" i="1"/>
  <c r="M712" i="1"/>
  <c r="O712" i="1" s="1"/>
  <c r="P712" i="1" s="1"/>
  <c r="T711" i="1"/>
  <c r="S711" i="1"/>
  <c r="R711" i="1"/>
  <c r="Q711" i="1"/>
  <c r="N711" i="1"/>
  <c r="M711" i="1"/>
  <c r="O711" i="1" s="1"/>
  <c r="P711" i="1" s="1"/>
  <c r="T710" i="1"/>
  <c r="S710" i="1"/>
  <c r="R710" i="1"/>
  <c r="Q710" i="1"/>
  <c r="N710" i="1"/>
  <c r="M710" i="1"/>
  <c r="O710" i="1" s="1"/>
  <c r="P710" i="1" s="1"/>
  <c r="T709" i="1"/>
  <c r="S709" i="1"/>
  <c r="R709" i="1"/>
  <c r="Q709" i="1"/>
  <c r="N709" i="1"/>
  <c r="M709" i="1"/>
  <c r="O709" i="1" s="1"/>
  <c r="P709" i="1" s="1"/>
  <c r="T708" i="1"/>
  <c r="S708" i="1"/>
  <c r="R708" i="1"/>
  <c r="Q708" i="1"/>
  <c r="N708" i="1"/>
  <c r="M708" i="1"/>
  <c r="O708" i="1" s="1"/>
  <c r="P708" i="1" s="1"/>
  <c r="T707" i="1"/>
  <c r="S707" i="1"/>
  <c r="R707" i="1"/>
  <c r="Q707" i="1"/>
  <c r="N707" i="1"/>
  <c r="M707" i="1"/>
  <c r="O707" i="1" s="1"/>
  <c r="P707" i="1" s="1"/>
  <c r="T706" i="1"/>
  <c r="S706" i="1"/>
  <c r="R706" i="1"/>
  <c r="Q706" i="1"/>
  <c r="N706" i="1"/>
  <c r="M706" i="1"/>
  <c r="O706" i="1" s="1"/>
  <c r="P706" i="1" s="1"/>
  <c r="T705" i="1"/>
  <c r="S705" i="1"/>
  <c r="R705" i="1"/>
  <c r="Q705" i="1"/>
  <c r="N705" i="1"/>
  <c r="M705" i="1"/>
  <c r="O705" i="1" s="1"/>
  <c r="P705" i="1" s="1"/>
  <c r="T704" i="1"/>
  <c r="S704" i="1"/>
  <c r="R704" i="1"/>
  <c r="Q704" i="1"/>
  <c r="N704" i="1"/>
  <c r="M704" i="1"/>
  <c r="O704" i="1" s="1"/>
  <c r="P704" i="1" s="1"/>
  <c r="T703" i="1"/>
  <c r="S703" i="1"/>
  <c r="R703" i="1"/>
  <c r="Q703" i="1"/>
  <c r="N703" i="1"/>
  <c r="M703" i="1"/>
  <c r="O703" i="1" s="1"/>
  <c r="P703" i="1" s="1"/>
  <c r="T702" i="1"/>
  <c r="S702" i="1"/>
  <c r="R702" i="1"/>
  <c r="Q702" i="1"/>
  <c r="N702" i="1"/>
  <c r="M702" i="1"/>
  <c r="O702" i="1" s="1"/>
  <c r="P702" i="1" s="1"/>
  <c r="T701" i="1"/>
  <c r="S701" i="1"/>
  <c r="R701" i="1"/>
  <c r="Q701" i="1"/>
  <c r="N701" i="1"/>
  <c r="M701" i="1"/>
  <c r="O701" i="1" s="1"/>
  <c r="P701" i="1" s="1"/>
  <c r="T700" i="1"/>
  <c r="S700" i="1"/>
  <c r="R700" i="1"/>
  <c r="Q700" i="1"/>
  <c r="N700" i="1"/>
  <c r="M700" i="1"/>
  <c r="O700" i="1" s="1"/>
  <c r="P700" i="1" s="1"/>
  <c r="T699" i="1"/>
  <c r="S699" i="1"/>
  <c r="R699" i="1"/>
  <c r="Q699" i="1"/>
  <c r="N699" i="1"/>
  <c r="M699" i="1"/>
  <c r="O699" i="1" s="1"/>
  <c r="P699" i="1" s="1"/>
  <c r="T698" i="1"/>
  <c r="S698" i="1"/>
  <c r="R698" i="1"/>
  <c r="Q698" i="1"/>
  <c r="N698" i="1"/>
  <c r="M698" i="1"/>
  <c r="O698" i="1" s="1"/>
  <c r="P698" i="1" s="1"/>
  <c r="T697" i="1"/>
  <c r="S697" i="1"/>
  <c r="R697" i="1"/>
  <c r="Q697" i="1"/>
  <c r="N697" i="1"/>
  <c r="M697" i="1"/>
  <c r="O697" i="1" s="1"/>
  <c r="P697" i="1" s="1"/>
  <c r="T696" i="1"/>
  <c r="S696" i="1"/>
  <c r="R696" i="1"/>
  <c r="Q696" i="1"/>
  <c r="N696" i="1"/>
  <c r="M696" i="1"/>
  <c r="O696" i="1" s="1"/>
  <c r="P696" i="1" s="1"/>
  <c r="T695" i="1"/>
  <c r="S695" i="1"/>
  <c r="R695" i="1"/>
  <c r="Q695" i="1"/>
  <c r="N695" i="1"/>
  <c r="M695" i="1"/>
  <c r="O695" i="1" s="1"/>
  <c r="P695" i="1" s="1"/>
  <c r="T694" i="1"/>
  <c r="S694" i="1"/>
  <c r="R694" i="1"/>
  <c r="Q694" i="1"/>
  <c r="N694" i="1"/>
  <c r="M694" i="1"/>
  <c r="O694" i="1" s="1"/>
  <c r="P694" i="1" s="1"/>
  <c r="T693" i="1"/>
  <c r="S693" i="1"/>
  <c r="R693" i="1"/>
  <c r="Q693" i="1"/>
  <c r="N693" i="1"/>
  <c r="M693" i="1"/>
  <c r="O693" i="1" s="1"/>
  <c r="P693" i="1" s="1"/>
  <c r="T692" i="1"/>
  <c r="S692" i="1"/>
  <c r="R692" i="1"/>
  <c r="Q692" i="1"/>
  <c r="N692" i="1"/>
  <c r="M692" i="1"/>
  <c r="O692" i="1" s="1"/>
  <c r="P692" i="1" s="1"/>
  <c r="T691" i="1"/>
  <c r="S691" i="1"/>
  <c r="R691" i="1"/>
  <c r="Q691" i="1"/>
  <c r="N691" i="1"/>
  <c r="M691" i="1"/>
  <c r="O691" i="1" s="1"/>
  <c r="P691" i="1" s="1"/>
  <c r="T690" i="1"/>
  <c r="S690" i="1"/>
  <c r="R690" i="1"/>
  <c r="Q690" i="1"/>
  <c r="N690" i="1"/>
  <c r="M690" i="1"/>
  <c r="O690" i="1" s="1"/>
  <c r="P690" i="1" s="1"/>
  <c r="T689" i="1"/>
  <c r="S689" i="1"/>
  <c r="R689" i="1"/>
  <c r="Q689" i="1"/>
  <c r="N689" i="1"/>
  <c r="M689" i="1"/>
  <c r="O689" i="1" s="1"/>
  <c r="P689" i="1" s="1"/>
  <c r="T688" i="1"/>
  <c r="S688" i="1"/>
  <c r="R688" i="1"/>
  <c r="Q688" i="1"/>
  <c r="N688" i="1"/>
  <c r="M688" i="1"/>
  <c r="O688" i="1" s="1"/>
  <c r="P688" i="1" s="1"/>
  <c r="T687" i="1"/>
  <c r="S687" i="1"/>
  <c r="R687" i="1"/>
  <c r="Q687" i="1"/>
  <c r="N687" i="1"/>
  <c r="M687" i="1"/>
  <c r="O687" i="1" s="1"/>
  <c r="P687" i="1" s="1"/>
  <c r="T686" i="1"/>
  <c r="S686" i="1"/>
  <c r="R686" i="1"/>
  <c r="Q686" i="1"/>
  <c r="N686" i="1"/>
  <c r="M686" i="1"/>
  <c r="O686" i="1" s="1"/>
  <c r="P686" i="1" s="1"/>
  <c r="T685" i="1"/>
  <c r="S685" i="1"/>
  <c r="R685" i="1"/>
  <c r="Q685" i="1"/>
  <c r="N685" i="1"/>
  <c r="M685" i="1"/>
  <c r="O685" i="1" s="1"/>
  <c r="P685" i="1" s="1"/>
  <c r="T684" i="1"/>
  <c r="S684" i="1"/>
  <c r="R684" i="1"/>
  <c r="Q684" i="1"/>
  <c r="N684" i="1"/>
  <c r="M684" i="1"/>
  <c r="O684" i="1" s="1"/>
  <c r="P684" i="1" s="1"/>
  <c r="T683" i="1"/>
  <c r="S683" i="1"/>
  <c r="R683" i="1"/>
  <c r="Q683" i="1"/>
  <c r="N683" i="1"/>
  <c r="M683" i="1"/>
  <c r="O683" i="1" s="1"/>
  <c r="P683" i="1" s="1"/>
  <c r="T682" i="1"/>
  <c r="S682" i="1"/>
  <c r="R682" i="1"/>
  <c r="Q682" i="1"/>
  <c r="N682" i="1"/>
  <c r="M682" i="1"/>
  <c r="O682" i="1" s="1"/>
  <c r="P682" i="1" s="1"/>
  <c r="T681" i="1"/>
  <c r="S681" i="1"/>
  <c r="R681" i="1"/>
  <c r="Q681" i="1"/>
  <c r="N681" i="1"/>
  <c r="M681" i="1"/>
  <c r="T680" i="1"/>
  <c r="S680" i="1"/>
  <c r="R680" i="1"/>
  <c r="Q680" i="1"/>
  <c r="N680" i="1"/>
  <c r="M680" i="1"/>
  <c r="O680" i="1" s="1"/>
  <c r="P680" i="1" s="1"/>
  <c r="T679" i="1"/>
  <c r="S679" i="1"/>
  <c r="R679" i="1"/>
  <c r="Q679" i="1"/>
  <c r="N679" i="1"/>
  <c r="M679" i="1"/>
  <c r="O679" i="1" s="1"/>
  <c r="P679" i="1" s="1"/>
  <c r="T678" i="1"/>
  <c r="S678" i="1"/>
  <c r="R678" i="1"/>
  <c r="Q678" i="1"/>
  <c r="N678" i="1"/>
  <c r="M678" i="1"/>
  <c r="O678" i="1" s="1"/>
  <c r="P678" i="1" s="1"/>
  <c r="T677" i="1"/>
  <c r="S677" i="1"/>
  <c r="R677" i="1"/>
  <c r="Q677" i="1"/>
  <c r="N677" i="1"/>
  <c r="M677" i="1"/>
  <c r="O677" i="1" s="1"/>
  <c r="P677" i="1" s="1"/>
  <c r="T676" i="1"/>
  <c r="S676" i="1"/>
  <c r="R676" i="1"/>
  <c r="Q676" i="1"/>
  <c r="N676" i="1"/>
  <c r="M676" i="1"/>
  <c r="O676" i="1" s="1"/>
  <c r="P676" i="1" s="1"/>
  <c r="T675" i="1"/>
  <c r="S675" i="1"/>
  <c r="R675" i="1"/>
  <c r="Q675" i="1"/>
  <c r="N675" i="1"/>
  <c r="M675" i="1"/>
  <c r="O675" i="1" s="1"/>
  <c r="P675" i="1" s="1"/>
  <c r="T674" i="1"/>
  <c r="S674" i="1"/>
  <c r="R674" i="1"/>
  <c r="Q674" i="1"/>
  <c r="N674" i="1"/>
  <c r="M674" i="1"/>
  <c r="O674" i="1" s="1"/>
  <c r="P674" i="1" s="1"/>
  <c r="T673" i="1"/>
  <c r="S673" i="1"/>
  <c r="R673" i="1"/>
  <c r="Q673" i="1"/>
  <c r="N673" i="1"/>
  <c r="M673" i="1"/>
  <c r="O673" i="1" s="1"/>
  <c r="P673" i="1" s="1"/>
  <c r="T672" i="1"/>
  <c r="S672" i="1"/>
  <c r="R672" i="1"/>
  <c r="Q672" i="1"/>
  <c r="N672" i="1"/>
  <c r="M672" i="1"/>
  <c r="O672" i="1" s="1"/>
  <c r="P672" i="1" s="1"/>
  <c r="T671" i="1"/>
  <c r="S671" i="1"/>
  <c r="R671" i="1"/>
  <c r="Q671" i="1"/>
  <c r="N671" i="1"/>
  <c r="M671" i="1"/>
  <c r="O671" i="1" s="1"/>
  <c r="P671" i="1" s="1"/>
  <c r="T670" i="1"/>
  <c r="S670" i="1"/>
  <c r="R670" i="1"/>
  <c r="Q670" i="1"/>
  <c r="N670" i="1"/>
  <c r="M670" i="1"/>
  <c r="O670" i="1" s="1"/>
  <c r="P670" i="1" s="1"/>
  <c r="T669" i="1"/>
  <c r="S669" i="1"/>
  <c r="R669" i="1"/>
  <c r="Q669" i="1"/>
  <c r="N669" i="1"/>
  <c r="M669" i="1"/>
  <c r="O669" i="1" s="1"/>
  <c r="P669" i="1" s="1"/>
  <c r="T668" i="1"/>
  <c r="S668" i="1"/>
  <c r="R668" i="1"/>
  <c r="Q668" i="1"/>
  <c r="N668" i="1"/>
  <c r="M668" i="1"/>
  <c r="O668" i="1" s="1"/>
  <c r="P668" i="1" s="1"/>
  <c r="T667" i="1"/>
  <c r="S667" i="1"/>
  <c r="R667" i="1"/>
  <c r="Q667" i="1"/>
  <c r="N667" i="1"/>
  <c r="M667" i="1"/>
  <c r="O667" i="1" s="1"/>
  <c r="P667" i="1" s="1"/>
  <c r="T666" i="1"/>
  <c r="S666" i="1"/>
  <c r="R666" i="1"/>
  <c r="Q666" i="1"/>
  <c r="N666" i="1"/>
  <c r="M666" i="1"/>
  <c r="O666" i="1" s="1"/>
  <c r="P666" i="1" s="1"/>
  <c r="T665" i="1"/>
  <c r="S665" i="1"/>
  <c r="R665" i="1"/>
  <c r="Q665" i="1"/>
  <c r="N665" i="1"/>
  <c r="M665" i="1"/>
  <c r="O665" i="1" s="1"/>
  <c r="P665" i="1" s="1"/>
  <c r="T664" i="1"/>
  <c r="S664" i="1"/>
  <c r="R664" i="1"/>
  <c r="Q664" i="1"/>
  <c r="N664" i="1"/>
  <c r="M664" i="1"/>
  <c r="O664" i="1" s="1"/>
  <c r="P664" i="1" s="1"/>
  <c r="T663" i="1"/>
  <c r="S663" i="1"/>
  <c r="R663" i="1"/>
  <c r="Q663" i="1"/>
  <c r="N663" i="1"/>
  <c r="M663" i="1"/>
  <c r="O663" i="1" s="1"/>
  <c r="P663" i="1" s="1"/>
  <c r="T662" i="1"/>
  <c r="S662" i="1"/>
  <c r="R662" i="1"/>
  <c r="Q662" i="1"/>
  <c r="N662" i="1"/>
  <c r="M662" i="1"/>
  <c r="O662" i="1" s="1"/>
  <c r="P662" i="1" s="1"/>
  <c r="T661" i="1"/>
  <c r="S661" i="1"/>
  <c r="R661" i="1"/>
  <c r="Q661" i="1"/>
  <c r="N661" i="1"/>
  <c r="M661" i="1"/>
  <c r="O661" i="1" s="1"/>
  <c r="P661" i="1" s="1"/>
  <c r="T660" i="1"/>
  <c r="S660" i="1"/>
  <c r="R660" i="1"/>
  <c r="Q660" i="1"/>
  <c r="N660" i="1"/>
  <c r="M660" i="1"/>
  <c r="O660" i="1" s="1"/>
  <c r="P660" i="1" s="1"/>
  <c r="T659" i="1"/>
  <c r="S659" i="1"/>
  <c r="R659" i="1"/>
  <c r="Q659" i="1"/>
  <c r="N659" i="1"/>
  <c r="M659" i="1"/>
  <c r="O659" i="1" s="1"/>
  <c r="P659" i="1" s="1"/>
  <c r="T658" i="1"/>
  <c r="S658" i="1"/>
  <c r="R658" i="1"/>
  <c r="Q658" i="1"/>
  <c r="N658" i="1"/>
  <c r="M658" i="1"/>
  <c r="O658" i="1" s="1"/>
  <c r="P658" i="1" s="1"/>
  <c r="T657" i="1"/>
  <c r="S657" i="1"/>
  <c r="R657" i="1"/>
  <c r="Q657" i="1"/>
  <c r="N657" i="1"/>
  <c r="M657" i="1"/>
  <c r="O657" i="1" s="1"/>
  <c r="P657" i="1" s="1"/>
  <c r="T656" i="1"/>
  <c r="S656" i="1"/>
  <c r="R656" i="1"/>
  <c r="Q656" i="1"/>
  <c r="N656" i="1"/>
  <c r="M656" i="1"/>
  <c r="O656" i="1" s="1"/>
  <c r="P656" i="1" s="1"/>
  <c r="T655" i="1"/>
  <c r="S655" i="1"/>
  <c r="R655" i="1"/>
  <c r="Q655" i="1"/>
  <c r="N655" i="1"/>
  <c r="M655" i="1"/>
  <c r="O655" i="1" s="1"/>
  <c r="P655" i="1" s="1"/>
  <c r="T654" i="1"/>
  <c r="S654" i="1"/>
  <c r="R654" i="1"/>
  <c r="Q654" i="1"/>
  <c r="N654" i="1"/>
  <c r="M654" i="1"/>
  <c r="O654" i="1" s="1"/>
  <c r="P654" i="1" s="1"/>
  <c r="T653" i="1"/>
  <c r="S653" i="1"/>
  <c r="R653" i="1"/>
  <c r="Q653" i="1"/>
  <c r="N653" i="1"/>
  <c r="M653" i="1"/>
  <c r="O653" i="1" s="1"/>
  <c r="P653" i="1" s="1"/>
  <c r="T652" i="1"/>
  <c r="S652" i="1"/>
  <c r="R652" i="1"/>
  <c r="Q652" i="1"/>
  <c r="N652" i="1"/>
  <c r="M652" i="1"/>
  <c r="O652" i="1" s="1"/>
  <c r="P652" i="1" s="1"/>
  <c r="T651" i="1"/>
  <c r="S651" i="1"/>
  <c r="R651" i="1"/>
  <c r="Q651" i="1"/>
  <c r="N651" i="1"/>
  <c r="M651" i="1"/>
  <c r="O651" i="1" s="1"/>
  <c r="P651" i="1" s="1"/>
  <c r="T650" i="1"/>
  <c r="S650" i="1"/>
  <c r="R650" i="1"/>
  <c r="Q650" i="1"/>
  <c r="N650" i="1"/>
  <c r="M650" i="1"/>
  <c r="O650" i="1" s="1"/>
  <c r="P650" i="1" s="1"/>
  <c r="T649" i="1"/>
  <c r="S649" i="1"/>
  <c r="R649" i="1"/>
  <c r="Q649" i="1"/>
  <c r="N649" i="1"/>
  <c r="M649" i="1"/>
  <c r="O649" i="1" s="1"/>
  <c r="P649" i="1" s="1"/>
  <c r="T648" i="1"/>
  <c r="S648" i="1"/>
  <c r="R648" i="1"/>
  <c r="Q648" i="1"/>
  <c r="N648" i="1"/>
  <c r="M648" i="1"/>
  <c r="O648" i="1" s="1"/>
  <c r="P648" i="1" s="1"/>
  <c r="T647" i="1"/>
  <c r="S647" i="1"/>
  <c r="R647" i="1"/>
  <c r="Q647" i="1"/>
  <c r="N647" i="1"/>
  <c r="M647" i="1"/>
  <c r="O647" i="1" s="1"/>
  <c r="P647" i="1" s="1"/>
  <c r="T646" i="1"/>
  <c r="S646" i="1"/>
  <c r="R646" i="1"/>
  <c r="Q646" i="1"/>
  <c r="N646" i="1"/>
  <c r="M646" i="1"/>
  <c r="O646" i="1" s="1"/>
  <c r="P646" i="1" s="1"/>
  <c r="T645" i="1"/>
  <c r="S645" i="1"/>
  <c r="R645" i="1"/>
  <c r="Q645" i="1"/>
  <c r="N645" i="1"/>
  <c r="M645" i="1"/>
  <c r="O645" i="1" s="1"/>
  <c r="P645" i="1" s="1"/>
  <c r="T644" i="1"/>
  <c r="S644" i="1"/>
  <c r="R644" i="1"/>
  <c r="Q644" i="1"/>
  <c r="N644" i="1"/>
  <c r="M644" i="1"/>
  <c r="O644" i="1" s="1"/>
  <c r="P644" i="1" s="1"/>
  <c r="T643" i="1"/>
  <c r="S643" i="1"/>
  <c r="R643" i="1"/>
  <c r="Q643" i="1"/>
  <c r="N643" i="1"/>
  <c r="M643" i="1"/>
  <c r="O643" i="1" s="1"/>
  <c r="P643" i="1" s="1"/>
  <c r="T642" i="1"/>
  <c r="S642" i="1"/>
  <c r="R642" i="1"/>
  <c r="Q642" i="1"/>
  <c r="N642" i="1"/>
  <c r="M642" i="1"/>
  <c r="O642" i="1" s="1"/>
  <c r="P642" i="1" s="1"/>
  <c r="T641" i="1"/>
  <c r="S641" i="1"/>
  <c r="R641" i="1"/>
  <c r="Q641" i="1"/>
  <c r="N641" i="1"/>
  <c r="M641" i="1"/>
  <c r="O641" i="1" s="1"/>
  <c r="P641" i="1" s="1"/>
  <c r="T640" i="1"/>
  <c r="S640" i="1"/>
  <c r="R640" i="1"/>
  <c r="Q640" i="1"/>
  <c r="N640" i="1"/>
  <c r="M640" i="1"/>
  <c r="O640" i="1" s="1"/>
  <c r="P640" i="1" s="1"/>
  <c r="T639" i="1"/>
  <c r="S639" i="1"/>
  <c r="R639" i="1"/>
  <c r="Q639" i="1"/>
  <c r="N639" i="1"/>
  <c r="M639" i="1"/>
  <c r="O639" i="1" s="1"/>
  <c r="P639" i="1" s="1"/>
  <c r="T638" i="1"/>
  <c r="S638" i="1"/>
  <c r="R638" i="1"/>
  <c r="Q638" i="1"/>
  <c r="N638" i="1"/>
  <c r="M638" i="1"/>
  <c r="O638" i="1" s="1"/>
  <c r="P638" i="1" s="1"/>
  <c r="T637" i="1"/>
  <c r="S637" i="1"/>
  <c r="R637" i="1"/>
  <c r="Q637" i="1"/>
  <c r="N637" i="1"/>
  <c r="M637" i="1"/>
  <c r="O637" i="1" s="1"/>
  <c r="P637" i="1" s="1"/>
  <c r="T636" i="1"/>
  <c r="S636" i="1"/>
  <c r="R636" i="1"/>
  <c r="Q636" i="1"/>
  <c r="N636" i="1"/>
  <c r="M636" i="1"/>
  <c r="O636" i="1" s="1"/>
  <c r="P636" i="1" s="1"/>
  <c r="T635" i="1"/>
  <c r="S635" i="1"/>
  <c r="R635" i="1"/>
  <c r="Q635" i="1"/>
  <c r="N635" i="1"/>
  <c r="M635" i="1"/>
  <c r="O635" i="1" s="1"/>
  <c r="P635" i="1" s="1"/>
  <c r="T634" i="1"/>
  <c r="S634" i="1"/>
  <c r="R634" i="1"/>
  <c r="Q634" i="1"/>
  <c r="N634" i="1"/>
  <c r="M634" i="1"/>
  <c r="O634" i="1" s="1"/>
  <c r="P634" i="1" s="1"/>
  <c r="T633" i="1"/>
  <c r="S633" i="1"/>
  <c r="R633" i="1"/>
  <c r="Q633" i="1"/>
  <c r="N633" i="1"/>
  <c r="M633" i="1"/>
  <c r="O633" i="1" s="1"/>
  <c r="P633" i="1" s="1"/>
  <c r="T632" i="1"/>
  <c r="S632" i="1"/>
  <c r="R632" i="1"/>
  <c r="Q632" i="1"/>
  <c r="N632" i="1"/>
  <c r="M632" i="1"/>
  <c r="O632" i="1" s="1"/>
  <c r="P632" i="1" s="1"/>
  <c r="T631" i="1"/>
  <c r="S631" i="1"/>
  <c r="R631" i="1"/>
  <c r="Q631" i="1"/>
  <c r="N631" i="1"/>
  <c r="M631" i="1"/>
  <c r="O631" i="1" s="1"/>
  <c r="P631" i="1" s="1"/>
  <c r="T630" i="1"/>
  <c r="S630" i="1"/>
  <c r="R630" i="1"/>
  <c r="Q630" i="1"/>
  <c r="N630" i="1"/>
  <c r="M630" i="1"/>
  <c r="O630" i="1" s="1"/>
  <c r="P630" i="1" s="1"/>
  <c r="T629" i="1"/>
  <c r="S629" i="1"/>
  <c r="R629" i="1"/>
  <c r="Q629" i="1"/>
  <c r="N629" i="1"/>
  <c r="M629" i="1"/>
  <c r="O629" i="1" s="1"/>
  <c r="P629" i="1" s="1"/>
  <c r="T628" i="1"/>
  <c r="S628" i="1"/>
  <c r="R628" i="1"/>
  <c r="Q628" i="1"/>
  <c r="N628" i="1"/>
  <c r="M628" i="1"/>
  <c r="O628" i="1" s="1"/>
  <c r="P628" i="1" s="1"/>
  <c r="T627" i="1"/>
  <c r="S627" i="1"/>
  <c r="R627" i="1"/>
  <c r="Q627" i="1"/>
  <c r="N627" i="1"/>
  <c r="M627" i="1"/>
  <c r="O627" i="1" s="1"/>
  <c r="P627" i="1" s="1"/>
  <c r="T626" i="1"/>
  <c r="S626" i="1"/>
  <c r="R626" i="1"/>
  <c r="Q626" i="1"/>
  <c r="N626" i="1"/>
  <c r="M626" i="1"/>
  <c r="O626" i="1" s="1"/>
  <c r="P626" i="1" s="1"/>
  <c r="T625" i="1"/>
  <c r="S625" i="1"/>
  <c r="R625" i="1"/>
  <c r="Q625" i="1"/>
  <c r="N625" i="1"/>
  <c r="M625" i="1"/>
  <c r="O625" i="1" s="1"/>
  <c r="P625" i="1" s="1"/>
  <c r="T624" i="1"/>
  <c r="S624" i="1"/>
  <c r="R624" i="1"/>
  <c r="Q624" i="1"/>
  <c r="N624" i="1"/>
  <c r="M624" i="1"/>
  <c r="O624" i="1" s="1"/>
  <c r="P624" i="1" s="1"/>
  <c r="T623" i="1"/>
  <c r="S623" i="1"/>
  <c r="R623" i="1"/>
  <c r="Q623" i="1"/>
  <c r="N623" i="1"/>
  <c r="M623" i="1"/>
  <c r="O623" i="1" s="1"/>
  <c r="P623" i="1" s="1"/>
  <c r="T622" i="1"/>
  <c r="S622" i="1"/>
  <c r="R622" i="1"/>
  <c r="Q622" i="1"/>
  <c r="N622" i="1"/>
  <c r="M622" i="1"/>
  <c r="O622" i="1" s="1"/>
  <c r="P622" i="1" s="1"/>
  <c r="T621" i="1"/>
  <c r="S621" i="1"/>
  <c r="R621" i="1"/>
  <c r="Q621" i="1"/>
  <c r="N621" i="1"/>
  <c r="M621" i="1"/>
  <c r="O621" i="1" s="1"/>
  <c r="P621" i="1" s="1"/>
  <c r="T620" i="1"/>
  <c r="S620" i="1"/>
  <c r="R620" i="1"/>
  <c r="Q620" i="1"/>
  <c r="N620" i="1"/>
  <c r="M620" i="1"/>
  <c r="O620" i="1" s="1"/>
  <c r="P620" i="1" s="1"/>
  <c r="T619" i="1"/>
  <c r="S619" i="1"/>
  <c r="R619" i="1"/>
  <c r="Q619" i="1"/>
  <c r="N619" i="1"/>
  <c r="M619" i="1"/>
  <c r="O619" i="1" s="1"/>
  <c r="P619" i="1" s="1"/>
  <c r="T618" i="1"/>
  <c r="S618" i="1"/>
  <c r="R618" i="1"/>
  <c r="Q618" i="1"/>
  <c r="N618" i="1"/>
  <c r="M618" i="1"/>
  <c r="O618" i="1" s="1"/>
  <c r="P618" i="1" s="1"/>
  <c r="T617" i="1"/>
  <c r="S617" i="1"/>
  <c r="R617" i="1"/>
  <c r="Q617" i="1"/>
  <c r="N617" i="1"/>
  <c r="M617" i="1"/>
  <c r="O617" i="1" s="1"/>
  <c r="P617" i="1" s="1"/>
  <c r="T616" i="1"/>
  <c r="S616" i="1"/>
  <c r="R616" i="1"/>
  <c r="Q616" i="1"/>
  <c r="N616" i="1"/>
  <c r="M616" i="1"/>
  <c r="O616" i="1" s="1"/>
  <c r="P616" i="1" s="1"/>
  <c r="T615" i="1"/>
  <c r="S615" i="1"/>
  <c r="R615" i="1"/>
  <c r="Q615" i="1"/>
  <c r="N615" i="1"/>
  <c r="M615" i="1"/>
  <c r="O615" i="1" s="1"/>
  <c r="P615" i="1" s="1"/>
  <c r="T614" i="1"/>
  <c r="S614" i="1"/>
  <c r="R614" i="1"/>
  <c r="Q614" i="1"/>
  <c r="N614" i="1"/>
  <c r="M614" i="1"/>
  <c r="O614" i="1" s="1"/>
  <c r="P614" i="1" s="1"/>
  <c r="T613" i="1"/>
  <c r="S613" i="1"/>
  <c r="R613" i="1"/>
  <c r="Q613" i="1"/>
  <c r="N613" i="1"/>
  <c r="M613" i="1"/>
  <c r="O613" i="1" s="1"/>
  <c r="P613" i="1" s="1"/>
  <c r="T612" i="1"/>
  <c r="S612" i="1"/>
  <c r="R612" i="1"/>
  <c r="Q612" i="1"/>
  <c r="N612" i="1"/>
  <c r="M612" i="1"/>
  <c r="O612" i="1" s="1"/>
  <c r="P612" i="1" s="1"/>
  <c r="T611" i="1"/>
  <c r="S611" i="1"/>
  <c r="R611" i="1"/>
  <c r="Q611" i="1"/>
  <c r="N611" i="1"/>
  <c r="M611" i="1"/>
  <c r="O611" i="1" s="1"/>
  <c r="P611" i="1" s="1"/>
  <c r="T610" i="1"/>
  <c r="S610" i="1"/>
  <c r="R610" i="1"/>
  <c r="Q610" i="1"/>
  <c r="N610" i="1"/>
  <c r="M610" i="1"/>
  <c r="O610" i="1" s="1"/>
  <c r="P610" i="1" s="1"/>
  <c r="T609" i="1"/>
  <c r="S609" i="1"/>
  <c r="R609" i="1"/>
  <c r="Q609" i="1"/>
  <c r="N609" i="1"/>
  <c r="M609" i="1"/>
  <c r="O609" i="1" s="1"/>
  <c r="P609" i="1" s="1"/>
  <c r="T608" i="1"/>
  <c r="S608" i="1"/>
  <c r="R608" i="1"/>
  <c r="Q608" i="1"/>
  <c r="N608" i="1"/>
  <c r="M608" i="1"/>
  <c r="O608" i="1" s="1"/>
  <c r="P608" i="1" s="1"/>
  <c r="T607" i="1"/>
  <c r="S607" i="1"/>
  <c r="R607" i="1"/>
  <c r="Q607" i="1"/>
  <c r="N607" i="1"/>
  <c r="M607" i="1"/>
  <c r="O607" i="1" s="1"/>
  <c r="P607" i="1" s="1"/>
  <c r="T606" i="1"/>
  <c r="S606" i="1"/>
  <c r="R606" i="1"/>
  <c r="Q606" i="1"/>
  <c r="N606" i="1"/>
  <c r="M606" i="1"/>
  <c r="O606" i="1" s="1"/>
  <c r="P606" i="1" s="1"/>
  <c r="T605" i="1"/>
  <c r="S605" i="1"/>
  <c r="R605" i="1"/>
  <c r="Q605" i="1"/>
  <c r="N605" i="1"/>
  <c r="M605" i="1"/>
  <c r="O605" i="1" s="1"/>
  <c r="P605" i="1" s="1"/>
  <c r="T604" i="1"/>
  <c r="S604" i="1"/>
  <c r="R604" i="1"/>
  <c r="Q604" i="1"/>
  <c r="N604" i="1"/>
  <c r="M604" i="1"/>
  <c r="O604" i="1" s="1"/>
  <c r="P604" i="1" s="1"/>
  <c r="T603" i="1"/>
  <c r="S603" i="1"/>
  <c r="R603" i="1"/>
  <c r="Q603" i="1"/>
  <c r="N603" i="1"/>
  <c r="M603" i="1"/>
  <c r="O603" i="1" s="1"/>
  <c r="P603" i="1" s="1"/>
  <c r="T602" i="1"/>
  <c r="S602" i="1"/>
  <c r="R602" i="1"/>
  <c r="Q602" i="1"/>
  <c r="N602" i="1"/>
  <c r="M602" i="1"/>
  <c r="O602" i="1" s="1"/>
  <c r="P602" i="1" s="1"/>
  <c r="T601" i="1"/>
  <c r="S601" i="1"/>
  <c r="R601" i="1"/>
  <c r="Q601" i="1"/>
  <c r="N601" i="1"/>
  <c r="M601" i="1"/>
  <c r="O601" i="1" s="1"/>
  <c r="P601" i="1" s="1"/>
  <c r="T600" i="1"/>
  <c r="S600" i="1"/>
  <c r="R600" i="1"/>
  <c r="Q600" i="1"/>
  <c r="N600" i="1"/>
  <c r="M600" i="1"/>
  <c r="O600" i="1" s="1"/>
  <c r="P600" i="1" s="1"/>
  <c r="T599" i="1"/>
  <c r="S599" i="1"/>
  <c r="R599" i="1"/>
  <c r="Q599" i="1"/>
  <c r="N599" i="1"/>
  <c r="M599" i="1"/>
  <c r="O599" i="1" s="1"/>
  <c r="P599" i="1" s="1"/>
  <c r="T598" i="1"/>
  <c r="S598" i="1"/>
  <c r="R598" i="1"/>
  <c r="Q598" i="1"/>
  <c r="N598" i="1"/>
  <c r="M598" i="1"/>
  <c r="O598" i="1" s="1"/>
  <c r="P598" i="1" s="1"/>
  <c r="T597" i="1"/>
  <c r="S597" i="1"/>
  <c r="R597" i="1"/>
  <c r="Q597" i="1"/>
  <c r="N597" i="1"/>
  <c r="M597" i="1"/>
  <c r="O597" i="1" s="1"/>
  <c r="P597" i="1" s="1"/>
  <c r="T596" i="1"/>
  <c r="S596" i="1"/>
  <c r="R596" i="1"/>
  <c r="Q596" i="1"/>
  <c r="N596" i="1"/>
  <c r="M596" i="1"/>
  <c r="O596" i="1" s="1"/>
  <c r="P596" i="1" s="1"/>
  <c r="T595" i="1"/>
  <c r="S595" i="1"/>
  <c r="R595" i="1"/>
  <c r="Q595" i="1"/>
  <c r="N595" i="1"/>
  <c r="M595" i="1"/>
  <c r="O595" i="1" s="1"/>
  <c r="P595" i="1" s="1"/>
  <c r="T594" i="1"/>
  <c r="S594" i="1"/>
  <c r="R594" i="1"/>
  <c r="Q594" i="1"/>
  <c r="N594" i="1"/>
  <c r="M594" i="1"/>
  <c r="O594" i="1" s="1"/>
  <c r="P594" i="1" s="1"/>
  <c r="T593" i="1"/>
  <c r="S593" i="1"/>
  <c r="R593" i="1"/>
  <c r="Q593" i="1"/>
  <c r="N593" i="1"/>
  <c r="M593" i="1"/>
  <c r="O593" i="1" s="1"/>
  <c r="P593" i="1" s="1"/>
  <c r="T592" i="1"/>
  <c r="S592" i="1"/>
  <c r="R592" i="1"/>
  <c r="Q592" i="1"/>
  <c r="N592" i="1"/>
  <c r="M592" i="1"/>
  <c r="O592" i="1" s="1"/>
  <c r="P592" i="1" s="1"/>
  <c r="T591" i="1"/>
  <c r="S591" i="1"/>
  <c r="R591" i="1"/>
  <c r="Q591" i="1"/>
  <c r="N591" i="1"/>
  <c r="M591" i="1"/>
  <c r="O591" i="1" s="1"/>
  <c r="P591" i="1" s="1"/>
  <c r="T590" i="1"/>
  <c r="S590" i="1"/>
  <c r="R590" i="1"/>
  <c r="Q590" i="1"/>
  <c r="N590" i="1"/>
  <c r="M590" i="1"/>
  <c r="O590" i="1" s="1"/>
  <c r="P590" i="1" s="1"/>
  <c r="T589" i="1"/>
  <c r="S589" i="1"/>
  <c r="R589" i="1"/>
  <c r="Q589" i="1"/>
  <c r="N589" i="1"/>
  <c r="M589" i="1"/>
  <c r="O589" i="1" s="1"/>
  <c r="P589" i="1" s="1"/>
  <c r="T588" i="1"/>
  <c r="S588" i="1"/>
  <c r="R588" i="1"/>
  <c r="Q588" i="1"/>
  <c r="N588" i="1"/>
  <c r="M588" i="1"/>
  <c r="O588" i="1" s="1"/>
  <c r="P588" i="1" s="1"/>
  <c r="T587" i="1"/>
  <c r="S587" i="1"/>
  <c r="R587" i="1"/>
  <c r="Q587" i="1"/>
  <c r="N587" i="1"/>
  <c r="M587" i="1"/>
  <c r="O587" i="1" s="1"/>
  <c r="P587" i="1" s="1"/>
  <c r="T586" i="1"/>
  <c r="S586" i="1"/>
  <c r="R586" i="1"/>
  <c r="Q586" i="1"/>
  <c r="N586" i="1"/>
  <c r="M586" i="1"/>
  <c r="O586" i="1" s="1"/>
  <c r="P586" i="1" s="1"/>
  <c r="T585" i="1"/>
  <c r="S585" i="1"/>
  <c r="R585" i="1"/>
  <c r="Q585" i="1"/>
  <c r="N585" i="1"/>
  <c r="M585" i="1"/>
  <c r="O585" i="1" s="1"/>
  <c r="P585" i="1" s="1"/>
  <c r="T584" i="1"/>
  <c r="S584" i="1"/>
  <c r="R584" i="1"/>
  <c r="Q584" i="1"/>
  <c r="N584" i="1"/>
  <c r="M584" i="1"/>
  <c r="O584" i="1" s="1"/>
  <c r="P584" i="1" s="1"/>
  <c r="T583" i="1"/>
  <c r="S583" i="1"/>
  <c r="R583" i="1"/>
  <c r="Q583" i="1"/>
  <c r="N583" i="1"/>
  <c r="M583" i="1"/>
  <c r="O583" i="1" s="1"/>
  <c r="P583" i="1" s="1"/>
  <c r="T582" i="1"/>
  <c r="S582" i="1"/>
  <c r="R582" i="1"/>
  <c r="Q582" i="1"/>
  <c r="N582" i="1"/>
  <c r="M582" i="1"/>
  <c r="O582" i="1" s="1"/>
  <c r="P582" i="1" s="1"/>
  <c r="T581" i="1"/>
  <c r="S581" i="1"/>
  <c r="R581" i="1"/>
  <c r="Q581" i="1"/>
  <c r="N581" i="1"/>
  <c r="M581" i="1"/>
  <c r="O581" i="1" s="1"/>
  <c r="P581" i="1" s="1"/>
  <c r="T580" i="1"/>
  <c r="S580" i="1"/>
  <c r="R580" i="1"/>
  <c r="Q580" i="1"/>
  <c r="N580" i="1"/>
  <c r="M580" i="1"/>
  <c r="O580" i="1" s="1"/>
  <c r="P580" i="1" s="1"/>
  <c r="T579" i="1"/>
  <c r="S579" i="1"/>
  <c r="R579" i="1"/>
  <c r="Q579" i="1"/>
  <c r="N579" i="1"/>
  <c r="M579" i="1"/>
  <c r="O579" i="1" s="1"/>
  <c r="P579" i="1" s="1"/>
  <c r="T578" i="1"/>
  <c r="S578" i="1"/>
  <c r="R578" i="1"/>
  <c r="Q578" i="1"/>
  <c r="N578" i="1"/>
  <c r="M578" i="1"/>
  <c r="O578" i="1" s="1"/>
  <c r="P578" i="1" s="1"/>
  <c r="T577" i="1"/>
  <c r="S577" i="1"/>
  <c r="R577" i="1"/>
  <c r="Q577" i="1"/>
  <c r="N577" i="1"/>
  <c r="M577" i="1"/>
  <c r="O577" i="1" s="1"/>
  <c r="P577" i="1" s="1"/>
  <c r="T576" i="1"/>
  <c r="S576" i="1"/>
  <c r="R576" i="1"/>
  <c r="Q576" i="1"/>
  <c r="N576" i="1"/>
  <c r="M576" i="1"/>
  <c r="O576" i="1" s="1"/>
  <c r="P576" i="1" s="1"/>
  <c r="T575" i="1"/>
  <c r="S575" i="1"/>
  <c r="R575" i="1"/>
  <c r="Q575" i="1"/>
  <c r="N575" i="1"/>
  <c r="M575" i="1"/>
  <c r="O575" i="1" s="1"/>
  <c r="P575" i="1" s="1"/>
  <c r="T574" i="1"/>
  <c r="S574" i="1"/>
  <c r="R574" i="1"/>
  <c r="Q574" i="1"/>
  <c r="N574" i="1"/>
  <c r="M574" i="1"/>
  <c r="O574" i="1" s="1"/>
  <c r="P574" i="1" s="1"/>
  <c r="T573" i="1"/>
  <c r="S573" i="1"/>
  <c r="R573" i="1"/>
  <c r="Q573" i="1"/>
  <c r="N573" i="1"/>
  <c r="M573" i="1"/>
  <c r="O573" i="1" s="1"/>
  <c r="P573" i="1" s="1"/>
  <c r="T572" i="1"/>
  <c r="S572" i="1"/>
  <c r="R572" i="1"/>
  <c r="Q572" i="1"/>
  <c r="N572" i="1"/>
  <c r="M572" i="1"/>
  <c r="O572" i="1" s="1"/>
  <c r="P572" i="1" s="1"/>
  <c r="T571" i="1"/>
  <c r="S571" i="1"/>
  <c r="R571" i="1"/>
  <c r="Q571" i="1"/>
  <c r="N571" i="1"/>
  <c r="M571" i="1"/>
  <c r="O571" i="1" s="1"/>
  <c r="P571" i="1" s="1"/>
  <c r="T570" i="1"/>
  <c r="S570" i="1"/>
  <c r="R570" i="1"/>
  <c r="Q570" i="1"/>
  <c r="N570" i="1"/>
  <c r="M570" i="1"/>
  <c r="O570" i="1" s="1"/>
  <c r="P570" i="1" s="1"/>
  <c r="T569" i="1"/>
  <c r="S569" i="1"/>
  <c r="R569" i="1"/>
  <c r="Q569" i="1"/>
  <c r="N569" i="1"/>
  <c r="M569" i="1"/>
  <c r="O569" i="1" s="1"/>
  <c r="P569" i="1" s="1"/>
  <c r="T568" i="1"/>
  <c r="S568" i="1"/>
  <c r="R568" i="1"/>
  <c r="Q568" i="1"/>
  <c r="N568" i="1"/>
  <c r="M568" i="1"/>
  <c r="O568" i="1" s="1"/>
  <c r="P568" i="1" s="1"/>
  <c r="T567" i="1"/>
  <c r="S567" i="1"/>
  <c r="R567" i="1"/>
  <c r="Q567" i="1"/>
  <c r="N567" i="1"/>
  <c r="M567" i="1"/>
  <c r="O567" i="1" s="1"/>
  <c r="P567" i="1" s="1"/>
  <c r="T566" i="1"/>
  <c r="S566" i="1"/>
  <c r="R566" i="1"/>
  <c r="Q566" i="1"/>
  <c r="N566" i="1"/>
  <c r="M566" i="1"/>
  <c r="O566" i="1" s="1"/>
  <c r="P566" i="1" s="1"/>
  <c r="T565" i="1"/>
  <c r="S565" i="1"/>
  <c r="R565" i="1"/>
  <c r="Q565" i="1"/>
  <c r="N565" i="1"/>
  <c r="M565" i="1"/>
  <c r="O565" i="1" s="1"/>
  <c r="P565" i="1" s="1"/>
  <c r="T564" i="1"/>
  <c r="S564" i="1"/>
  <c r="R564" i="1"/>
  <c r="Q564" i="1"/>
  <c r="N564" i="1"/>
  <c r="M564" i="1"/>
  <c r="O564" i="1" s="1"/>
  <c r="P564" i="1" s="1"/>
  <c r="T563" i="1"/>
  <c r="S563" i="1"/>
  <c r="R563" i="1"/>
  <c r="Q563" i="1"/>
  <c r="N563" i="1"/>
  <c r="M563" i="1"/>
  <c r="O563" i="1" s="1"/>
  <c r="P563" i="1" s="1"/>
  <c r="T562" i="1"/>
  <c r="S562" i="1"/>
  <c r="R562" i="1"/>
  <c r="Q562" i="1"/>
  <c r="N562" i="1"/>
  <c r="M562" i="1"/>
  <c r="O562" i="1" s="1"/>
  <c r="P562" i="1" s="1"/>
  <c r="T561" i="1"/>
  <c r="S561" i="1"/>
  <c r="R561" i="1"/>
  <c r="Q561" i="1"/>
  <c r="N561" i="1"/>
  <c r="M561" i="1"/>
  <c r="O561" i="1" s="1"/>
  <c r="P561" i="1" s="1"/>
  <c r="T560" i="1"/>
  <c r="S560" i="1"/>
  <c r="R560" i="1"/>
  <c r="Q560" i="1"/>
  <c r="N560" i="1"/>
  <c r="M560" i="1"/>
  <c r="O560" i="1" s="1"/>
  <c r="P560" i="1" s="1"/>
  <c r="T559" i="1"/>
  <c r="S559" i="1"/>
  <c r="R559" i="1"/>
  <c r="Q559" i="1"/>
  <c r="N559" i="1"/>
  <c r="M559" i="1"/>
  <c r="O559" i="1" s="1"/>
  <c r="P559" i="1" s="1"/>
  <c r="T558" i="1"/>
  <c r="S558" i="1"/>
  <c r="R558" i="1"/>
  <c r="Q558" i="1"/>
  <c r="N558" i="1"/>
  <c r="M558" i="1"/>
  <c r="O558" i="1" s="1"/>
  <c r="P558" i="1" s="1"/>
  <c r="T557" i="1"/>
  <c r="S557" i="1"/>
  <c r="R557" i="1"/>
  <c r="Q557" i="1"/>
  <c r="N557" i="1"/>
  <c r="M557" i="1"/>
  <c r="O557" i="1" s="1"/>
  <c r="P557" i="1" s="1"/>
  <c r="T556" i="1"/>
  <c r="S556" i="1"/>
  <c r="R556" i="1"/>
  <c r="Q556" i="1"/>
  <c r="N556" i="1"/>
  <c r="M556" i="1"/>
  <c r="O556" i="1" s="1"/>
  <c r="P556" i="1" s="1"/>
  <c r="T555" i="1"/>
  <c r="S555" i="1"/>
  <c r="R555" i="1"/>
  <c r="Q555" i="1"/>
  <c r="N555" i="1"/>
  <c r="M555" i="1"/>
  <c r="O555" i="1" s="1"/>
  <c r="P555" i="1" s="1"/>
  <c r="T554" i="1"/>
  <c r="S554" i="1"/>
  <c r="R554" i="1"/>
  <c r="Q554" i="1"/>
  <c r="N554" i="1"/>
  <c r="M554" i="1"/>
  <c r="O554" i="1" s="1"/>
  <c r="P554" i="1" s="1"/>
  <c r="T553" i="1"/>
  <c r="S553" i="1"/>
  <c r="R553" i="1"/>
  <c r="Q553" i="1"/>
  <c r="N553" i="1"/>
  <c r="M553" i="1"/>
  <c r="O553" i="1" s="1"/>
  <c r="P553" i="1" s="1"/>
  <c r="T552" i="1"/>
  <c r="S552" i="1"/>
  <c r="R552" i="1"/>
  <c r="Q552" i="1"/>
  <c r="N552" i="1"/>
  <c r="M552" i="1"/>
  <c r="O552" i="1" s="1"/>
  <c r="P552" i="1" s="1"/>
  <c r="T551" i="1"/>
  <c r="S551" i="1"/>
  <c r="R551" i="1"/>
  <c r="Q551" i="1"/>
  <c r="N551" i="1"/>
  <c r="M551" i="1"/>
  <c r="O551" i="1" s="1"/>
  <c r="P551" i="1" s="1"/>
  <c r="T550" i="1"/>
  <c r="S550" i="1"/>
  <c r="R550" i="1"/>
  <c r="Q550" i="1"/>
  <c r="N550" i="1"/>
  <c r="M550" i="1"/>
  <c r="O550" i="1" s="1"/>
  <c r="P550" i="1" s="1"/>
  <c r="T549" i="1"/>
  <c r="S549" i="1"/>
  <c r="R549" i="1"/>
  <c r="Q549" i="1"/>
  <c r="N549" i="1"/>
  <c r="M549" i="1"/>
  <c r="O549" i="1" s="1"/>
  <c r="P549" i="1" s="1"/>
  <c r="T548" i="1"/>
  <c r="S548" i="1"/>
  <c r="R548" i="1"/>
  <c r="Q548" i="1"/>
  <c r="N548" i="1"/>
  <c r="M548" i="1"/>
  <c r="O548" i="1" s="1"/>
  <c r="P548" i="1" s="1"/>
  <c r="T547" i="1"/>
  <c r="S547" i="1"/>
  <c r="R547" i="1"/>
  <c r="Q547" i="1"/>
  <c r="N547" i="1"/>
  <c r="M547" i="1"/>
  <c r="O547" i="1" s="1"/>
  <c r="P547" i="1" s="1"/>
  <c r="T546" i="1"/>
  <c r="S546" i="1"/>
  <c r="R546" i="1"/>
  <c r="Q546" i="1"/>
  <c r="N546" i="1"/>
  <c r="M546" i="1"/>
  <c r="O546" i="1" s="1"/>
  <c r="P546" i="1" s="1"/>
  <c r="T545" i="1"/>
  <c r="S545" i="1"/>
  <c r="R545" i="1"/>
  <c r="Q545" i="1"/>
  <c r="N545" i="1"/>
  <c r="M545" i="1"/>
  <c r="O545" i="1" s="1"/>
  <c r="P545" i="1" s="1"/>
  <c r="T544" i="1"/>
  <c r="S544" i="1"/>
  <c r="R544" i="1"/>
  <c r="Q544" i="1"/>
  <c r="N544" i="1"/>
  <c r="M544" i="1"/>
  <c r="O544" i="1" s="1"/>
  <c r="P544" i="1" s="1"/>
  <c r="T543" i="1"/>
  <c r="S543" i="1"/>
  <c r="R543" i="1"/>
  <c r="Q543" i="1"/>
  <c r="N543" i="1"/>
  <c r="M543" i="1"/>
  <c r="O543" i="1" s="1"/>
  <c r="P543" i="1" s="1"/>
  <c r="T542" i="1"/>
  <c r="S542" i="1"/>
  <c r="R542" i="1"/>
  <c r="Q542" i="1"/>
  <c r="N542" i="1"/>
  <c r="M542" i="1"/>
  <c r="O542" i="1" s="1"/>
  <c r="P542" i="1" s="1"/>
  <c r="T541" i="1"/>
  <c r="S541" i="1"/>
  <c r="R541" i="1"/>
  <c r="Q541" i="1"/>
  <c r="N541" i="1"/>
  <c r="M541" i="1"/>
  <c r="O541" i="1" s="1"/>
  <c r="P541" i="1" s="1"/>
  <c r="T540" i="1"/>
  <c r="S540" i="1"/>
  <c r="R540" i="1"/>
  <c r="Q540" i="1"/>
  <c r="N540" i="1"/>
  <c r="M540" i="1"/>
  <c r="O540" i="1" s="1"/>
  <c r="P540" i="1" s="1"/>
  <c r="T539" i="1"/>
  <c r="S539" i="1"/>
  <c r="R539" i="1"/>
  <c r="Q539" i="1"/>
  <c r="N539" i="1"/>
  <c r="M539" i="1"/>
  <c r="O539" i="1" s="1"/>
  <c r="P539" i="1" s="1"/>
  <c r="T538" i="1"/>
  <c r="S538" i="1"/>
  <c r="R538" i="1"/>
  <c r="Q538" i="1"/>
  <c r="N538" i="1"/>
  <c r="M538" i="1"/>
  <c r="O538" i="1" s="1"/>
  <c r="P538" i="1" s="1"/>
  <c r="T537" i="1"/>
  <c r="S537" i="1"/>
  <c r="R537" i="1"/>
  <c r="Q537" i="1"/>
  <c r="N537" i="1"/>
  <c r="M537" i="1"/>
  <c r="O537" i="1" s="1"/>
  <c r="P537" i="1" s="1"/>
  <c r="T536" i="1"/>
  <c r="S536" i="1"/>
  <c r="R536" i="1"/>
  <c r="Q536" i="1"/>
  <c r="N536" i="1"/>
  <c r="M536" i="1"/>
  <c r="O536" i="1" s="1"/>
  <c r="P536" i="1" s="1"/>
  <c r="T535" i="1"/>
  <c r="S535" i="1"/>
  <c r="R535" i="1"/>
  <c r="Q535" i="1"/>
  <c r="N535" i="1"/>
  <c r="M535" i="1"/>
  <c r="O535" i="1" s="1"/>
  <c r="P535" i="1" s="1"/>
  <c r="T534" i="1"/>
  <c r="S534" i="1"/>
  <c r="R534" i="1"/>
  <c r="Q534" i="1"/>
  <c r="N534" i="1"/>
  <c r="M534" i="1"/>
  <c r="O534" i="1" s="1"/>
  <c r="P534" i="1" s="1"/>
  <c r="T533" i="1"/>
  <c r="S533" i="1"/>
  <c r="R533" i="1"/>
  <c r="Q533" i="1"/>
  <c r="N533" i="1"/>
  <c r="M533" i="1"/>
  <c r="O533" i="1" s="1"/>
  <c r="P533" i="1" s="1"/>
  <c r="T532" i="1"/>
  <c r="S532" i="1"/>
  <c r="R532" i="1"/>
  <c r="Q532" i="1"/>
  <c r="N532" i="1"/>
  <c r="M532" i="1"/>
  <c r="O532" i="1" s="1"/>
  <c r="P532" i="1" s="1"/>
  <c r="T531" i="1"/>
  <c r="S531" i="1"/>
  <c r="R531" i="1"/>
  <c r="Q531" i="1"/>
  <c r="N531" i="1"/>
  <c r="M531" i="1"/>
  <c r="O531" i="1" s="1"/>
  <c r="P531" i="1" s="1"/>
  <c r="T530" i="1"/>
  <c r="S530" i="1"/>
  <c r="R530" i="1"/>
  <c r="Q530" i="1"/>
  <c r="N530" i="1"/>
  <c r="M530" i="1"/>
  <c r="O530" i="1" s="1"/>
  <c r="P530" i="1" s="1"/>
  <c r="T529" i="1"/>
  <c r="S529" i="1"/>
  <c r="R529" i="1"/>
  <c r="Q529" i="1"/>
  <c r="N529" i="1"/>
  <c r="M529" i="1"/>
  <c r="O529" i="1" s="1"/>
  <c r="P529" i="1" s="1"/>
  <c r="T528" i="1"/>
  <c r="S528" i="1"/>
  <c r="R528" i="1"/>
  <c r="Q528" i="1"/>
  <c r="N528" i="1"/>
  <c r="M528" i="1"/>
  <c r="O528" i="1" s="1"/>
  <c r="P528" i="1" s="1"/>
  <c r="T527" i="1"/>
  <c r="S527" i="1"/>
  <c r="R527" i="1"/>
  <c r="Q527" i="1"/>
  <c r="N527" i="1"/>
  <c r="M527" i="1"/>
  <c r="O527" i="1" s="1"/>
  <c r="P527" i="1" s="1"/>
  <c r="T526" i="1"/>
  <c r="S526" i="1"/>
  <c r="R526" i="1"/>
  <c r="Q526" i="1"/>
  <c r="N526" i="1"/>
  <c r="M526" i="1"/>
  <c r="O526" i="1" s="1"/>
  <c r="P526" i="1" s="1"/>
  <c r="T525" i="1"/>
  <c r="S525" i="1"/>
  <c r="R525" i="1"/>
  <c r="Q525" i="1"/>
  <c r="N525" i="1"/>
  <c r="M525" i="1"/>
  <c r="O525" i="1" s="1"/>
  <c r="P525" i="1" s="1"/>
  <c r="T524" i="1"/>
  <c r="S524" i="1"/>
  <c r="R524" i="1"/>
  <c r="Q524" i="1"/>
  <c r="N524" i="1"/>
  <c r="M524" i="1"/>
  <c r="O524" i="1" s="1"/>
  <c r="P524" i="1" s="1"/>
  <c r="T523" i="1"/>
  <c r="S523" i="1"/>
  <c r="R523" i="1"/>
  <c r="Q523" i="1"/>
  <c r="N523" i="1"/>
  <c r="M523" i="1"/>
  <c r="O523" i="1" s="1"/>
  <c r="P523" i="1" s="1"/>
  <c r="T522" i="1"/>
  <c r="S522" i="1"/>
  <c r="R522" i="1"/>
  <c r="Q522" i="1"/>
  <c r="N522" i="1"/>
  <c r="M522" i="1"/>
  <c r="O522" i="1" s="1"/>
  <c r="P522" i="1" s="1"/>
  <c r="T521" i="1"/>
  <c r="S521" i="1"/>
  <c r="R521" i="1"/>
  <c r="Q521" i="1"/>
  <c r="N521" i="1"/>
  <c r="M521" i="1"/>
  <c r="O521" i="1" s="1"/>
  <c r="P521" i="1" s="1"/>
  <c r="T520" i="1"/>
  <c r="S520" i="1"/>
  <c r="R520" i="1"/>
  <c r="Q520" i="1"/>
  <c r="N520" i="1"/>
  <c r="M520" i="1"/>
  <c r="O520" i="1" s="1"/>
  <c r="P520" i="1" s="1"/>
  <c r="T519" i="1"/>
  <c r="S519" i="1"/>
  <c r="R519" i="1"/>
  <c r="Q519" i="1"/>
  <c r="N519" i="1"/>
  <c r="M519" i="1"/>
  <c r="O519" i="1" s="1"/>
  <c r="P519" i="1" s="1"/>
  <c r="T518" i="1"/>
  <c r="S518" i="1"/>
  <c r="R518" i="1"/>
  <c r="Q518" i="1"/>
  <c r="N518" i="1"/>
  <c r="M518" i="1"/>
  <c r="O518" i="1" s="1"/>
  <c r="P518" i="1" s="1"/>
  <c r="T517" i="1"/>
  <c r="S517" i="1"/>
  <c r="R517" i="1"/>
  <c r="Q517" i="1"/>
  <c r="N517" i="1"/>
  <c r="M517" i="1"/>
  <c r="O517" i="1" s="1"/>
  <c r="P517" i="1" s="1"/>
  <c r="T516" i="1"/>
  <c r="S516" i="1"/>
  <c r="R516" i="1"/>
  <c r="Q516" i="1"/>
  <c r="N516" i="1"/>
  <c r="M516" i="1"/>
  <c r="O516" i="1" s="1"/>
  <c r="P516" i="1" s="1"/>
  <c r="T515" i="1"/>
  <c r="S515" i="1"/>
  <c r="R515" i="1"/>
  <c r="Q515" i="1"/>
  <c r="N515" i="1"/>
  <c r="M515" i="1"/>
  <c r="O515" i="1" s="1"/>
  <c r="P515" i="1" s="1"/>
  <c r="T514" i="1"/>
  <c r="S514" i="1"/>
  <c r="R514" i="1"/>
  <c r="Q514" i="1"/>
  <c r="N514" i="1"/>
  <c r="M514" i="1"/>
  <c r="O514" i="1" s="1"/>
  <c r="P514" i="1" s="1"/>
  <c r="T513" i="1"/>
  <c r="S513" i="1"/>
  <c r="R513" i="1"/>
  <c r="Q513" i="1"/>
  <c r="N513" i="1"/>
  <c r="M513" i="1"/>
  <c r="O513" i="1" s="1"/>
  <c r="P513" i="1" s="1"/>
  <c r="T512" i="1"/>
  <c r="S512" i="1"/>
  <c r="R512" i="1"/>
  <c r="Q512" i="1"/>
  <c r="N512" i="1"/>
  <c r="M512" i="1"/>
  <c r="O512" i="1" s="1"/>
  <c r="P512" i="1" s="1"/>
  <c r="T511" i="1"/>
  <c r="S511" i="1"/>
  <c r="R511" i="1"/>
  <c r="Q511" i="1"/>
  <c r="N511" i="1"/>
  <c r="M511" i="1"/>
  <c r="O511" i="1" s="1"/>
  <c r="P511" i="1" s="1"/>
  <c r="T510" i="1"/>
  <c r="S510" i="1"/>
  <c r="R510" i="1"/>
  <c r="Q510" i="1"/>
  <c r="N510" i="1"/>
  <c r="M510" i="1"/>
  <c r="O510" i="1" s="1"/>
  <c r="P510" i="1" s="1"/>
  <c r="T509" i="1"/>
  <c r="S509" i="1"/>
  <c r="R509" i="1"/>
  <c r="Q509" i="1"/>
  <c r="N509" i="1"/>
  <c r="M509" i="1"/>
  <c r="O509" i="1" s="1"/>
  <c r="P509" i="1" s="1"/>
  <c r="T508" i="1"/>
  <c r="S508" i="1"/>
  <c r="R508" i="1"/>
  <c r="Q508" i="1"/>
  <c r="N508" i="1"/>
  <c r="M508" i="1"/>
  <c r="O508" i="1" s="1"/>
  <c r="P508" i="1" s="1"/>
  <c r="T507" i="1"/>
  <c r="S507" i="1"/>
  <c r="R507" i="1"/>
  <c r="Q507" i="1"/>
  <c r="N507" i="1"/>
  <c r="M507" i="1"/>
  <c r="O507" i="1" s="1"/>
  <c r="P507" i="1" s="1"/>
  <c r="T506" i="1"/>
  <c r="S506" i="1"/>
  <c r="R506" i="1"/>
  <c r="Q506" i="1"/>
  <c r="N506" i="1"/>
  <c r="M506" i="1"/>
  <c r="O506" i="1" s="1"/>
  <c r="P506" i="1" s="1"/>
  <c r="T505" i="1"/>
  <c r="S505" i="1"/>
  <c r="R505" i="1"/>
  <c r="Q505" i="1"/>
  <c r="N505" i="1"/>
  <c r="M505" i="1"/>
  <c r="O505" i="1" s="1"/>
  <c r="P505" i="1" s="1"/>
  <c r="T504" i="1"/>
  <c r="S504" i="1"/>
  <c r="R504" i="1"/>
  <c r="Q504" i="1"/>
  <c r="N504" i="1"/>
  <c r="M504" i="1"/>
  <c r="O504" i="1" s="1"/>
  <c r="P504" i="1" s="1"/>
  <c r="T503" i="1"/>
  <c r="S503" i="1"/>
  <c r="R503" i="1"/>
  <c r="Q503" i="1"/>
  <c r="N503" i="1"/>
  <c r="M503" i="1"/>
  <c r="O503" i="1" s="1"/>
  <c r="P503" i="1" s="1"/>
  <c r="T502" i="1"/>
  <c r="S502" i="1"/>
  <c r="R502" i="1"/>
  <c r="Q502" i="1"/>
  <c r="N502" i="1"/>
  <c r="M502" i="1"/>
  <c r="O502" i="1" s="1"/>
  <c r="P502" i="1" s="1"/>
  <c r="T501" i="1"/>
  <c r="S501" i="1"/>
  <c r="R501" i="1"/>
  <c r="Q501" i="1"/>
  <c r="N501" i="1"/>
  <c r="M501" i="1"/>
  <c r="O501" i="1" s="1"/>
  <c r="P501" i="1" s="1"/>
  <c r="T500" i="1"/>
  <c r="S500" i="1"/>
  <c r="R500" i="1"/>
  <c r="Q500" i="1"/>
  <c r="N500" i="1"/>
  <c r="M500" i="1"/>
  <c r="O500" i="1" s="1"/>
  <c r="P500" i="1" s="1"/>
  <c r="T499" i="1"/>
  <c r="S499" i="1"/>
  <c r="R499" i="1"/>
  <c r="Q499" i="1"/>
  <c r="N499" i="1"/>
  <c r="M499" i="1"/>
  <c r="O499" i="1" s="1"/>
  <c r="P499" i="1" s="1"/>
  <c r="T498" i="1"/>
  <c r="S498" i="1"/>
  <c r="R498" i="1"/>
  <c r="Q498" i="1"/>
  <c r="N498" i="1"/>
  <c r="M498" i="1"/>
  <c r="O498" i="1" s="1"/>
  <c r="P498" i="1" s="1"/>
  <c r="T497" i="1"/>
  <c r="S497" i="1"/>
  <c r="R497" i="1"/>
  <c r="Q497" i="1"/>
  <c r="N497" i="1"/>
  <c r="M497" i="1"/>
  <c r="O497" i="1" s="1"/>
  <c r="P497" i="1" s="1"/>
  <c r="T496" i="1"/>
  <c r="S496" i="1"/>
  <c r="R496" i="1"/>
  <c r="Q496" i="1"/>
  <c r="N496" i="1"/>
  <c r="M496" i="1"/>
  <c r="O496" i="1" s="1"/>
  <c r="P496" i="1" s="1"/>
  <c r="T495" i="1"/>
  <c r="S495" i="1"/>
  <c r="R495" i="1"/>
  <c r="Q495" i="1"/>
  <c r="N495" i="1"/>
  <c r="M495" i="1"/>
  <c r="O495" i="1" s="1"/>
  <c r="P495" i="1" s="1"/>
  <c r="T494" i="1"/>
  <c r="S494" i="1"/>
  <c r="R494" i="1"/>
  <c r="Q494" i="1"/>
  <c r="N494" i="1"/>
  <c r="M494" i="1"/>
  <c r="O494" i="1" s="1"/>
  <c r="P494" i="1" s="1"/>
  <c r="T493" i="1"/>
  <c r="S493" i="1"/>
  <c r="R493" i="1"/>
  <c r="Q493" i="1"/>
  <c r="N493" i="1"/>
  <c r="M493" i="1"/>
  <c r="O493" i="1" s="1"/>
  <c r="P493" i="1" s="1"/>
  <c r="T492" i="1"/>
  <c r="S492" i="1"/>
  <c r="R492" i="1"/>
  <c r="Q492" i="1"/>
  <c r="N492" i="1"/>
  <c r="M492" i="1"/>
  <c r="O492" i="1" s="1"/>
  <c r="P492" i="1" s="1"/>
  <c r="T491" i="1"/>
  <c r="S491" i="1"/>
  <c r="R491" i="1"/>
  <c r="Q491" i="1"/>
  <c r="N491" i="1"/>
  <c r="M491" i="1"/>
  <c r="O491" i="1" s="1"/>
  <c r="P491" i="1" s="1"/>
  <c r="T490" i="1"/>
  <c r="S490" i="1"/>
  <c r="R490" i="1"/>
  <c r="Q490" i="1"/>
  <c r="N490" i="1"/>
  <c r="M490" i="1"/>
  <c r="O490" i="1" s="1"/>
  <c r="P490" i="1" s="1"/>
  <c r="T489" i="1"/>
  <c r="S489" i="1"/>
  <c r="R489" i="1"/>
  <c r="Q489" i="1"/>
  <c r="N489" i="1"/>
  <c r="M489" i="1"/>
  <c r="O489" i="1" s="1"/>
  <c r="P489" i="1" s="1"/>
  <c r="T488" i="1"/>
  <c r="S488" i="1"/>
  <c r="R488" i="1"/>
  <c r="Q488" i="1"/>
  <c r="N488" i="1"/>
  <c r="M488" i="1"/>
  <c r="O488" i="1" s="1"/>
  <c r="P488" i="1" s="1"/>
  <c r="T487" i="1"/>
  <c r="S487" i="1"/>
  <c r="R487" i="1"/>
  <c r="Q487" i="1"/>
  <c r="N487" i="1"/>
  <c r="M487" i="1"/>
  <c r="O487" i="1" s="1"/>
  <c r="P487" i="1" s="1"/>
  <c r="T486" i="1"/>
  <c r="S486" i="1"/>
  <c r="R486" i="1"/>
  <c r="Q486" i="1"/>
  <c r="N486" i="1"/>
  <c r="M486" i="1"/>
  <c r="O486" i="1" s="1"/>
  <c r="P486" i="1" s="1"/>
  <c r="T485" i="1"/>
  <c r="S485" i="1"/>
  <c r="R485" i="1"/>
  <c r="Q485" i="1"/>
  <c r="N485" i="1"/>
  <c r="M485" i="1"/>
  <c r="O485" i="1" s="1"/>
  <c r="P485" i="1" s="1"/>
  <c r="T484" i="1"/>
  <c r="S484" i="1"/>
  <c r="R484" i="1"/>
  <c r="Q484" i="1"/>
  <c r="N484" i="1"/>
  <c r="M484" i="1"/>
  <c r="O484" i="1" s="1"/>
  <c r="P484" i="1" s="1"/>
  <c r="T483" i="1"/>
  <c r="S483" i="1"/>
  <c r="R483" i="1"/>
  <c r="Q483" i="1"/>
  <c r="N483" i="1"/>
  <c r="M483" i="1"/>
  <c r="O483" i="1" s="1"/>
  <c r="P483" i="1" s="1"/>
  <c r="T482" i="1"/>
  <c r="S482" i="1"/>
  <c r="R482" i="1"/>
  <c r="Q482" i="1"/>
  <c r="N482" i="1"/>
  <c r="M482" i="1"/>
  <c r="O482" i="1" s="1"/>
  <c r="P482" i="1" s="1"/>
  <c r="T481" i="1"/>
  <c r="S481" i="1"/>
  <c r="R481" i="1"/>
  <c r="Q481" i="1"/>
  <c r="N481" i="1"/>
  <c r="M481" i="1"/>
  <c r="O481" i="1" s="1"/>
  <c r="P481" i="1" s="1"/>
  <c r="T480" i="1"/>
  <c r="S480" i="1"/>
  <c r="R480" i="1"/>
  <c r="Q480" i="1"/>
  <c r="N480" i="1"/>
  <c r="M480" i="1"/>
  <c r="O480" i="1" s="1"/>
  <c r="P480" i="1" s="1"/>
  <c r="T479" i="1"/>
  <c r="S479" i="1"/>
  <c r="R479" i="1"/>
  <c r="Q479" i="1"/>
  <c r="N479" i="1"/>
  <c r="M479" i="1"/>
  <c r="O479" i="1" s="1"/>
  <c r="P479" i="1" s="1"/>
  <c r="T478" i="1"/>
  <c r="S478" i="1"/>
  <c r="R478" i="1"/>
  <c r="Q478" i="1"/>
  <c r="N478" i="1"/>
  <c r="M478" i="1"/>
  <c r="O478" i="1" s="1"/>
  <c r="P478" i="1" s="1"/>
  <c r="T477" i="1"/>
  <c r="S477" i="1"/>
  <c r="R477" i="1"/>
  <c r="Q477" i="1"/>
  <c r="N477" i="1"/>
  <c r="M477" i="1"/>
  <c r="O477" i="1" s="1"/>
  <c r="P477" i="1" s="1"/>
  <c r="T476" i="1"/>
  <c r="S476" i="1"/>
  <c r="R476" i="1"/>
  <c r="Q476" i="1"/>
  <c r="N476" i="1"/>
  <c r="M476" i="1"/>
  <c r="O476" i="1" s="1"/>
  <c r="P476" i="1" s="1"/>
  <c r="T475" i="1"/>
  <c r="S475" i="1"/>
  <c r="R475" i="1"/>
  <c r="Q475" i="1"/>
  <c r="N475" i="1"/>
  <c r="M475" i="1"/>
  <c r="O475" i="1" s="1"/>
  <c r="P475" i="1" s="1"/>
  <c r="T474" i="1"/>
  <c r="S474" i="1"/>
  <c r="R474" i="1"/>
  <c r="Q474" i="1"/>
  <c r="N474" i="1"/>
  <c r="M474" i="1"/>
  <c r="O474" i="1" s="1"/>
  <c r="P474" i="1" s="1"/>
  <c r="T473" i="1"/>
  <c r="S473" i="1"/>
  <c r="R473" i="1"/>
  <c r="Q473" i="1"/>
  <c r="N473" i="1"/>
  <c r="M473" i="1"/>
  <c r="O473" i="1" s="1"/>
  <c r="P473" i="1" s="1"/>
  <c r="T472" i="1"/>
  <c r="S472" i="1"/>
  <c r="R472" i="1"/>
  <c r="Q472" i="1"/>
  <c r="N472" i="1"/>
  <c r="M472" i="1"/>
  <c r="O472" i="1" s="1"/>
  <c r="P472" i="1" s="1"/>
  <c r="T471" i="1"/>
  <c r="S471" i="1"/>
  <c r="R471" i="1"/>
  <c r="Q471" i="1"/>
  <c r="N471" i="1"/>
  <c r="M471" i="1"/>
  <c r="O471" i="1" s="1"/>
  <c r="P471" i="1" s="1"/>
  <c r="T470" i="1"/>
  <c r="S470" i="1"/>
  <c r="R470" i="1"/>
  <c r="Q470" i="1"/>
  <c r="N470" i="1"/>
  <c r="M470" i="1"/>
  <c r="O470" i="1" s="1"/>
  <c r="P470" i="1" s="1"/>
  <c r="T469" i="1"/>
  <c r="S469" i="1"/>
  <c r="R469" i="1"/>
  <c r="Q469" i="1"/>
  <c r="N469" i="1"/>
  <c r="M469" i="1"/>
  <c r="O469" i="1" s="1"/>
  <c r="P469" i="1" s="1"/>
  <c r="T468" i="1"/>
  <c r="S468" i="1"/>
  <c r="R468" i="1"/>
  <c r="Q468" i="1"/>
  <c r="N468" i="1"/>
  <c r="M468" i="1"/>
  <c r="O468" i="1" s="1"/>
  <c r="P468" i="1" s="1"/>
  <c r="T467" i="1"/>
  <c r="S467" i="1"/>
  <c r="R467" i="1"/>
  <c r="Q467" i="1"/>
  <c r="N467" i="1"/>
  <c r="M467" i="1"/>
  <c r="O467" i="1" s="1"/>
  <c r="P467" i="1" s="1"/>
  <c r="T466" i="1"/>
  <c r="S466" i="1"/>
  <c r="R466" i="1"/>
  <c r="Q466" i="1"/>
  <c r="N466" i="1"/>
  <c r="M466" i="1"/>
  <c r="O466" i="1" s="1"/>
  <c r="P466" i="1" s="1"/>
  <c r="T465" i="1"/>
  <c r="S465" i="1"/>
  <c r="R465" i="1"/>
  <c r="Q465" i="1"/>
  <c r="N465" i="1"/>
  <c r="M465" i="1"/>
  <c r="O465" i="1" s="1"/>
  <c r="P465" i="1" s="1"/>
  <c r="T464" i="1"/>
  <c r="S464" i="1"/>
  <c r="R464" i="1"/>
  <c r="Q464" i="1"/>
  <c r="N464" i="1"/>
  <c r="M464" i="1"/>
  <c r="O464" i="1" s="1"/>
  <c r="P464" i="1" s="1"/>
  <c r="T463" i="1"/>
  <c r="S463" i="1"/>
  <c r="R463" i="1"/>
  <c r="Q463" i="1"/>
  <c r="N463" i="1"/>
  <c r="M463" i="1"/>
  <c r="O463" i="1" s="1"/>
  <c r="P463" i="1" s="1"/>
  <c r="T462" i="1"/>
  <c r="S462" i="1"/>
  <c r="R462" i="1"/>
  <c r="Q462" i="1"/>
  <c r="N462" i="1"/>
  <c r="M462" i="1"/>
  <c r="O462" i="1" s="1"/>
  <c r="P462" i="1" s="1"/>
  <c r="T461" i="1"/>
  <c r="S461" i="1"/>
  <c r="R461" i="1"/>
  <c r="Q461" i="1"/>
  <c r="N461" i="1"/>
  <c r="M461" i="1"/>
  <c r="O461" i="1" s="1"/>
  <c r="P461" i="1" s="1"/>
  <c r="T460" i="1"/>
  <c r="S460" i="1"/>
  <c r="R460" i="1"/>
  <c r="Q460" i="1"/>
  <c r="N460" i="1"/>
  <c r="M460" i="1"/>
  <c r="O460" i="1" s="1"/>
  <c r="P460" i="1" s="1"/>
  <c r="T459" i="1"/>
  <c r="S459" i="1"/>
  <c r="R459" i="1"/>
  <c r="Q459" i="1"/>
  <c r="N459" i="1"/>
  <c r="M459" i="1"/>
  <c r="O459" i="1" s="1"/>
  <c r="P459" i="1" s="1"/>
  <c r="T458" i="1"/>
  <c r="S458" i="1"/>
  <c r="R458" i="1"/>
  <c r="Q458" i="1"/>
  <c r="N458" i="1"/>
  <c r="M458" i="1"/>
  <c r="O458" i="1" s="1"/>
  <c r="P458" i="1" s="1"/>
  <c r="T457" i="1"/>
  <c r="S457" i="1"/>
  <c r="R457" i="1"/>
  <c r="Q457" i="1"/>
  <c r="N457" i="1"/>
  <c r="M457" i="1"/>
  <c r="O457" i="1" s="1"/>
  <c r="P457" i="1" s="1"/>
  <c r="T456" i="1"/>
  <c r="S456" i="1"/>
  <c r="R456" i="1"/>
  <c r="Q456" i="1"/>
  <c r="N456" i="1"/>
  <c r="M456" i="1"/>
  <c r="O456" i="1" s="1"/>
  <c r="P456" i="1" s="1"/>
  <c r="T455" i="1"/>
  <c r="S455" i="1"/>
  <c r="R455" i="1"/>
  <c r="Q455" i="1"/>
  <c r="N455" i="1"/>
  <c r="M455" i="1"/>
  <c r="O455" i="1" s="1"/>
  <c r="P455" i="1" s="1"/>
  <c r="T454" i="1"/>
  <c r="S454" i="1"/>
  <c r="R454" i="1"/>
  <c r="Q454" i="1"/>
  <c r="N454" i="1"/>
  <c r="M454" i="1"/>
  <c r="O454" i="1" s="1"/>
  <c r="P454" i="1" s="1"/>
  <c r="T453" i="1"/>
  <c r="S453" i="1"/>
  <c r="R453" i="1"/>
  <c r="Q453" i="1"/>
  <c r="N453" i="1"/>
  <c r="M453" i="1"/>
  <c r="O453" i="1" s="1"/>
  <c r="P453" i="1" s="1"/>
  <c r="T452" i="1"/>
  <c r="S452" i="1"/>
  <c r="R452" i="1"/>
  <c r="Q452" i="1"/>
  <c r="N452" i="1"/>
  <c r="M452" i="1"/>
  <c r="O452" i="1" s="1"/>
  <c r="P452" i="1" s="1"/>
  <c r="T451" i="1"/>
  <c r="S451" i="1"/>
  <c r="R451" i="1"/>
  <c r="Q451" i="1"/>
  <c r="N451" i="1"/>
  <c r="M451" i="1"/>
  <c r="O451" i="1" s="1"/>
  <c r="P451" i="1" s="1"/>
  <c r="T450" i="1"/>
  <c r="S450" i="1"/>
  <c r="R450" i="1"/>
  <c r="Q450" i="1"/>
  <c r="N450" i="1"/>
  <c r="M450" i="1"/>
  <c r="O450" i="1" s="1"/>
  <c r="P450" i="1" s="1"/>
  <c r="T449" i="1"/>
  <c r="S449" i="1"/>
  <c r="R449" i="1"/>
  <c r="Q449" i="1"/>
  <c r="N449" i="1"/>
  <c r="M449" i="1"/>
  <c r="O449" i="1" s="1"/>
  <c r="P449" i="1" s="1"/>
  <c r="T448" i="1"/>
  <c r="S448" i="1"/>
  <c r="R448" i="1"/>
  <c r="Q448" i="1"/>
  <c r="N448" i="1"/>
  <c r="M448" i="1"/>
  <c r="O448" i="1" s="1"/>
  <c r="P448" i="1" s="1"/>
  <c r="T447" i="1"/>
  <c r="S447" i="1"/>
  <c r="R447" i="1"/>
  <c r="Q447" i="1"/>
  <c r="N447" i="1"/>
  <c r="M447" i="1"/>
  <c r="O447" i="1" s="1"/>
  <c r="P447" i="1" s="1"/>
  <c r="T446" i="1"/>
  <c r="S446" i="1"/>
  <c r="R446" i="1"/>
  <c r="Q446" i="1"/>
  <c r="N446" i="1"/>
  <c r="M446" i="1"/>
  <c r="O446" i="1" s="1"/>
  <c r="P446" i="1" s="1"/>
  <c r="T445" i="1"/>
  <c r="S445" i="1"/>
  <c r="R445" i="1"/>
  <c r="Q445" i="1"/>
  <c r="N445" i="1"/>
  <c r="M445" i="1"/>
  <c r="O445" i="1" s="1"/>
  <c r="P445" i="1" s="1"/>
  <c r="T444" i="1"/>
  <c r="S444" i="1"/>
  <c r="R444" i="1"/>
  <c r="Q444" i="1"/>
  <c r="N444" i="1"/>
  <c r="M444" i="1"/>
  <c r="O444" i="1" s="1"/>
  <c r="P444" i="1" s="1"/>
  <c r="T443" i="1"/>
  <c r="S443" i="1"/>
  <c r="R443" i="1"/>
  <c r="Q443" i="1"/>
  <c r="N443" i="1"/>
  <c r="M443" i="1"/>
  <c r="O443" i="1" s="1"/>
  <c r="P443" i="1" s="1"/>
  <c r="T442" i="1"/>
  <c r="S442" i="1"/>
  <c r="R442" i="1"/>
  <c r="Q442" i="1"/>
  <c r="N442" i="1"/>
  <c r="M442" i="1"/>
  <c r="O442" i="1" s="1"/>
  <c r="P442" i="1" s="1"/>
  <c r="T441" i="1"/>
  <c r="S441" i="1"/>
  <c r="R441" i="1"/>
  <c r="Q441" i="1"/>
  <c r="N441" i="1"/>
  <c r="M441" i="1"/>
  <c r="O441" i="1" s="1"/>
  <c r="P441" i="1" s="1"/>
  <c r="T440" i="1"/>
  <c r="S440" i="1"/>
  <c r="R440" i="1"/>
  <c r="Q440" i="1"/>
  <c r="N440" i="1"/>
  <c r="M440" i="1"/>
  <c r="O440" i="1" s="1"/>
  <c r="P440" i="1" s="1"/>
  <c r="T439" i="1"/>
  <c r="S439" i="1"/>
  <c r="R439" i="1"/>
  <c r="Q439" i="1"/>
  <c r="N439" i="1"/>
  <c r="M439" i="1"/>
  <c r="O439" i="1" s="1"/>
  <c r="P439" i="1" s="1"/>
  <c r="T438" i="1"/>
  <c r="S438" i="1"/>
  <c r="R438" i="1"/>
  <c r="Q438" i="1"/>
  <c r="N438" i="1"/>
  <c r="M438" i="1"/>
  <c r="O438" i="1" s="1"/>
  <c r="P438" i="1" s="1"/>
  <c r="T437" i="1"/>
  <c r="S437" i="1"/>
  <c r="R437" i="1"/>
  <c r="Q437" i="1"/>
  <c r="N437" i="1"/>
  <c r="M437" i="1"/>
  <c r="O437" i="1" s="1"/>
  <c r="P437" i="1" s="1"/>
  <c r="T436" i="1"/>
  <c r="S436" i="1"/>
  <c r="R436" i="1"/>
  <c r="Q436" i="1"/>
  <c r="N436" i="1"/>
  <c r="M436" i="1"/>
  <c r="O436" i="1" s="1"/>
  <c r="P436" i="1" s="1"/>
  <c r="T435" i="1"/>
  <c r="S435" i="1"/>
  <c r="R435" i="1"/>
  <c r="Q435" i="1"/>
  <c r="N435" i="1"/>
  <c r="M435" i="1"/>
  <c r="O435" i="1" s="1"/>
  <c r="P435" i="1" s="1"/>
  <c r="T434" i="1"/>
  <c r="S434" i="1"/>
  <c r="R434" i="1"/>
  <c r="Q434" i="1"/>
  <c r="N434" i="1"/>
  <c r="M434" i="1"/>
  <c r="O434" i="1" s="1"/>
  <c r="P434" i="1" s="1"/>
  <c r="T433" i="1"/>
  <c r="S433" i="1"/>
  <c r="R433" i="1"/>
  <c r="Q433" i="1"/>
  <c r="N433" i="1"/>
  <c r="M433" i="1"/>
  <c r="O433" i="1" s="1"/>
  <c r="P433" i="1" s="1"/>
  <c r="T432" i="1"/>
  <c r="S432" i="1"/>
  <c r="R432" i="1"/>
  <c r="Q432" i="1"/>
  <c r="N432" i="1"/>
  <c r="M432" i="1"/>
  <c r="O432" i="1" s="1"/>
  <c r="P432" i="1" s="1"/>
  <c r="T431" i="1"/>
  <c r="S431" i="1"/>
  <c r="R431" i="1"/>
  <c r="Q431" i="1"/>
  <c r="N431" i="1"/>
  <c r="M431" i="1"/>
  <c r="O431" i="1" s="1"/>
  <c r="P431" i="1" s="1"/>
  <c r="T430" i="1"/>
  <c r="S430" i="1"/>
  <c r="R430" i="1"/>
  <c r="Q430" i="1"/>
  <c r="N430" i="1"/>
  <c r="M430" i="1"/>
  <c r="O430" i="1" s="1"/>
  <c r="P430" i="1" s="1"/>
  <c r="T429" i="1"/>
  <c r="S429" i="1"/>
  <c r="R429" i="1"/>
  <c r="Q429" i="1"/>
  <c r="N429" i="1"/>
  <c r="M429" i="1"/>
  <c r="O429" i="1" s="1"/>
  <c r="P429" i="1" s="1"/>
  <c r="T428" i="1"/>
  <c r="S428" i="1"/>
  <c r="R428" i="1"/>
  <c r="Q428" i="1"/>
  <c r="N428" i="1"/>
  <c r="M428" i="1"/>
  <c r="O428" i="1" s="1"/>
  <c r="P428" i="1" s="1"/>
  <c r="T427" i="1"/>
  <c r="S427" i="1"/>
  <c r="R427" i="1"/>
  <c r="Q427" i="1"/>
  <c r="N427" i="1"/>
  <c r="M427" i="1"/>
  <c r="O427" i="1" s="1"/>
  <c r="P427" i="1" s="1"/>
  <c r="T426" i="1"/>
  <c r="S426" i="1"/>
  <c r="R426" i="1"/>
  <c r="Q426" i="1"/>
  <c r="N426" i="1"/>
  <c r="M426" i="1"/>
  <c r="O426" i="1" s="1"/>
  <c r="P426" i="1" s="1"/>
  <c r="T425" i="1"/>
  <c r="S425" i="1"/>
  <c r="R425" i="1"/>
  <c r="Q425" i="1"/>
  <c r="N425" i="1"/>
  <c r="M425" i="1"/>
  <c r="O425" i="1" s="1"/>
  <c r="P425" i="1" s="1"/>
  <c r="T424" i="1"/>
  <c r="S424" i="1"/>
  <c r="R424" i="1"/>
  <c r="Q424" i="1"/>
  <c r="N424" i="1"/>
  <c r="M424" i="1"/>
  <c r="O424" i="1" s="1"/>
  <c r="P424" i="1" s="1"/>
  <c r="T423" i="1"/>
  <c r="S423" i="1"/>
  <c r="R423" i="1"/>
  <c r="Q423" i="1"/>
  <c r="N423" i="1"/>
  <c r="M423" i="1"/>
  <c r="O423" i="1" s="1"/>
  <c r="P423" i="1" s="1"/>
  <c r="T422" i="1"/>
  <c r="S422" i="1"/>
  <c r="R422" i="1"/>
  <c r="Q422" i="1"/>
  <c r="N422" i="1"/>
  <c r="M422" i="1"/>
  <c r="O422" i="1" s="1"/>
  <c r="P422" i="1" s="1"/>
  <c r="T421" i="1"/>
  <c r="S421" i="1"/>
  <c r="R421" i="1"/>
  <c r="Q421" i="1"/>
  <c r="N421" i="1"/>
  <c r="M421" i="1"/>
  <c r="O421" i="1" s="1"/>
  <c r="P421" i="1" s="1"/>
  <c r="T420" i="1"/>
  <c r="S420" i="1"/>
  <c r="R420" i="1"/>
  <c r="Q420" i="1"/>
  <c r="N420" i="1"/>
  <c r="M420" i="1"/>
  <c r="O420" i="1" s="1"/>
  <c r="P420" i="1" s="1"/>
  <c r="T419" i="1"/>
  <c r="S419" i="1"/>
  <c r="R419" i="1"/>
  <c r="Q419" i="1"/>
  <c r="N419" i="1"/>
  <c r="M419" i="1"/>
  <c r="O419" i="1" s="1"/>
  <c r="P419" i="1" s="1"/>
  <c r="T418" i="1"/>
  <c r="S418" i="1"/>
  <c r="R418" i="1"/>
  <c r="Q418" i="1"/>
  <c r="N418" i="1"/>
  <c r="M418" i="1"/>
  <c r="O418" i="1" s="1"/>
  <c r="P418" i="1" s="1"/>
  <c r="T417" i="1"/>
  <c r="S417" i="1"/>
  <c r="R417" i="1"/>
  <c r="Q417" i="1"/>
  <c r="N417" i="1"/>
  <c r="M417" i="1"/>
  <c r="O417" i="1" s="1"/>
  <c r="P417" i="1" s="1"/>
  <c r="T416" i="1"/>
  <c r="S416" i="1"/>
  <c r="R416" i="1"/>
  <c r="Q416" i="1"/>
  <c r="N416" i="1"/>
  <c r="M416" i="1"/>
  <c r="O416" i="1" s="1"/>
  <c r="P416" i="1" s="1"/>
  <c r="T415" i="1"/>
  <c r="S415" i="1"/>
  <c r="R415" i="1"/>
  <c r="Q415" i="1"/>
  <c r="N415" i="1"/>
  <c r="M415" i="1"/>
  <c r="O415" i="1" s="1"/>
  <c r="P415" i="1" s="1"/>
  <c r="T414" i="1"/>
  <c r="S414" i="1"/>
  <c r="R414" i="1"/>
  <c r="Q414" i="1"/>
  <c r="N414" i="1"/>
  <c r="M414" i="1"/>
  <c r="O414" i="1" s="1"/>
  <c r="P414" i="1" s="1"/>
  <c r="T413" i="1"/>
  <c r="S413" i="1"/>
  <c r="R413" i="1"/>
  <c r="Q413" i="1"/>
  <c r="N413" i="1"/>
  <c r="M413" i="1"/>
  <c r="O413" i="1" s="1"/>
  <c r="P413" i="1" s="1"/>
  <c r="T412" i="1"/>
  <c r="S412" i="1"/>
  <c r="R412" i="1"/>
  <c r="Q412" i="1"/>
  <c r="N412" i="1"/>
  <c r="M412" i="1"/>
  <c r="O412" i="1" s="1"/>
  <c r="P412" i="1" s="1"/>
  <c r="T411" i="1"/>
  <c r="S411" i="1"/>
  <c r="R411" i="1"/>
  <c r="Q411" i="1"/>
  <c r="N411" i="1"/>
  <c r="M411" i="1"/>
  <c r="O411" i="1" s="1"/>
  <c r="P411" i="1" s="1"/>
  <c r="T410" i="1"/>
  <c r="S410" i="1"/>
  <c r="R410" i="1"/>
  <c r="Q410" i="1"/>
  <c r="N410" i="1"/>
  <c r="M410" i="1"/>
  <c r="O410" i="1" s="1"/>
  <c r="P410" i="1" s="1"/>
  <c r="T409" i="1"/>
  <c r="S409" i="1"/>
  <c r="R409" i="1"/>
  <c r="Q409" i="1"/>
  <c r="N409" i="1"/>
  <c r="M409" i="1"/>
  <c r="O409" i="1" s="1"/>
  <c r="P409" i="1" s="1"/>
  <c r="T408" i="1"/>
  <c r="S408" i="1"/>
  <c r="R408" i="1"/>
  <c r="Q408" i="1"/>
  <c r="N408" i="1"/>
  <c r="M408" i="1"/>
  <c r="O408" i="1" s="1"/>
  <c r="P408" i="1" s="1"/>
  <c r="T407" i="1"/>
  <c r="S407" i="1"/>
  <c r="R407" i="1"/>
  <c r="Q407" i="1"/>
  <c r="N407" i="1"/>
  <c r="M407" i="1"/>
  <c r="O407" i="1" s="1"/>
  <c r="P407" i="1" s="1"/>
  <c r="T406" i="1"/>
  <c r="S406" i="1"/>
  <c r="R406" i="1"/>
  <c r="Q406" i="1"/>
  <c r="N406" i="1"/>
  <c r="M406" i="1"/>
  <c r="O406" i="1" s="1"/>
  <c r="P406" i="1" s="1"/>
  <c r="T405" i="1"/>
  <c r="S405" i="1"/>
  <c r="R405" i="1"/>
  <c r="Q405" i="1"/>
  <c r="N405" i="1"/>
  <c r="M405" i="1"/>
  <c r="O405" i="1" s="1"/>
  <c r="P405" i="1" s="1"/>
  <c r="T404" i="1"/>
  <c r="S404" i="1"/>
  <c r="R404" i="1"/>
  <c r="Q404" i="1"/>
  <c r="N404" i="1"/>
  <c r="M404" i="1"/>
  <c r="O404" i="1" s="1"/>
  <c r="P404" i="1" s="1"/>
  <c r="T403" i="1"/>
  <c r="S403" i="1"/>
  <c r="R403" i="1"/>
  <c r="Q403" i="1"/>
  <c r="N403" i="1"/>
  <c r="M403" i="1"/>
  <c r="O403" i="1" s="1"/>
  <c r="P403" i="1" s="1"/>
  <c r="T402" i="1"/>
  <c r="S402" i="1"/>
  <c r="R402" i="1"/>
  <c r="Q402" i="1"/>
  <c r="N402" i="1"/>
  <c r="M402" i="1"/>
  <c r="O402" i="1" s="1"/>
  <c r="P402" i="1" s="1"/>
  <c r="T401" i="1"/>
  <c r="S401" i="1"/>
  <c r="R401" i="1"/>
  <c r="Q401" i="1"/>
  <c r="N401" i="1"/>
  <c r="M401" i="1"/>
  <c r="O401" i="1" s="1"/>
  <c r="P401" i="1" s="1"/>
  <c r="T400" i="1"/>
  <c r="S400" i="1"/>
  <c r="R400" i="1"/>
  <c r="Q400" i="1"/>
  <c r="N400" i="1"/>
  <c r="M400" i="1"/>
  <c r="O400" i="1" s="1"/>
  <c r="P400" i="1" s="1"/>
  <c r="T399" i="1"/>
  <c r="S399" i="1"/>
  <c r="R399" i="1"/>
  <c r="Q399" i="1"/>
  <c r="N399" i="1"/>
  <c r="M399" i="1"/>
  <c r="O399" i="1" s="1"/>
  <c r="P399" i="1" s="1"/>
  <c r="T398" i="1"/>
  <c r="S398" i="1"/>
  <c r="R398" i="1"/>
  <c r="Q398" i="1"/>
  <c r="N398" i="1"/>
  <c r="M398" i="1"/>
  <c r="O398" i="1" s="1"/>
  <c r="P398" i="1" s="1"/>
  <c r="T397" i="1"/>
  <c r="S397" i="1"/>
  <c r="R397" i="1"/>
  <c r="Q397" i="1"/>
  <c r="N397" i="1"/>
  <c r="M397" i="1"/>
  <c r="O397" i="1" s="1"/>
  <c r="P397" i="1" s="1"/>
  <c r="T396" i="1"/>
  <c r="S396" i="1"/>
  <c r="R396" i="1"/>
  <c r="Q396" i="1"/>
  <c r="N396" i="1"/>
  <c r="M396" i="1"/>
  <c r="O396" i="1" s="1"/>
  <c r="P396" i="1" s="1"/>
  <c r="T395" i="1"/>
  <c r="S395" i="1"/>
  <c r="R395" i="1"/>
  <c r="Q395" i="1"/>
  <c r="N395" i="1"/>
  <c r="M395" i="1"/>
  <c r="O395" i="1" s="1"/>
  <c r="P395" i="1" s="1"/>
  <c r="T394" i="1"/>
  <c r="S394" i="1"/>
  <c r="R394" i="1"/>
  <c r="Q394" i="1"/>
  <c r="N394" i="1"/>
  <c r="M394" i="1"/>
  <c r="O394" i="1" s="1"/>
  <c r="P394" i="1" s="1"/>
  <c r="T393" i="1"/>
  <c r="S393" i="1"/>
  <c r="R393" i="1"/>
  <c r="Q393" i="1"/>
  <c r="N393" i="1"/>
  <c r="M393" i="1"/>
  <c r="O393" i="1" s="1"/>
  <c r="P393" i="1" s="1"/>
  <c r="T392" i="1"/>
  <c r="S392" i="1"/>
  <c r="R392" i="1"/>
  <c r="Q392" i="1"/>
  <c r="N392" i="1"/>
  <c r="M392" i="1"/>
  <c r="O392" i="1" s="1"/>
  <c r="P392" i="1" s="1"/>
  <c r="T391" i="1"/>
  <c r="S391" i="1"/>
  <c r="R391" i="1"/>
  <c r="Q391" i="1"/>
  <c r="N391" i="1"/>
  <c r="M391" i="1"/>
  <c r="O391" i="1" s="1"/>
  <c r="P391" i="1" s="1"/>
  <c r="T390" i="1"/>
  <c r="S390" i="1"/>
  <c r="R390" i="1"/>
  <c r="Q390" i="1"/>
  <c r="N390" i="1"/>
  <c r="M390" i="1"/>
  <c r="O390" i="1" s="1"/>
  <c r="P390" i="1" s="1"/>
  <c r="T389" i="1"/>
  <c r="S389" i="1"/>
  <c r="R389" i="1"/>
  <c r="Q389" i="1"/>
  <c r="N389" i="1"/>
  <c r="M389" i="1"/>
  <c r="O389" i="1" s="1"/>
  <c r="P389" i="1" s="1"/>
  <c r="T388" i="1"/>
  <c r="S388" i="1"/>
  <c r="R388" i="1"/>
  <c r="Q388" i="1"/>
  <c r="N388" i="1"/>
  <c r="M388" i="1"/>
  <c r="O388" i="1" s="1"/>
  <c r="P388" i="1" s="1"/>
  <c r="T387" i="1"/>
  <c r="S387" i="1"/>
  <c r="R387" i="1"/>
  <c r="Q387" i="1"/>
  <c r="N387" i="1"/>
  <c r="M387" i="1"/>
  <c r="O387" i="1" s="1"/>
  <c r="P387" i="1" s="1"/>
  <c r="T386" i="1"/>
  <c r="S386" i="1"/>
  <c r="R386" i="1"/>
  <c r="Q386" i="1"/>
  <c r="N386" i="1"/>
  <c r="M386" i="1"/>
  <c r="O386" i="1" s="1"/>
  <c r="P386" i="1" s="1"/>
  <c r="T385" i="1"/>
  <c r="S385" i="1"/>
  <c r="R385" i="1"/>
  <c r="Q385" i="1"/>
  <c r="N385" i="1"/>
  <c r="M385" i="1"/>
  <c r="O385" i="1" s="1"/>
  <c r="P385" i="1" s="1"/>
  <c r="T384" i="1"/>
  <c r="S384" i="1"/>
  <c r="R384" i="1"/>
  <c r="Q384" i="1"/>
  <c r="N384" i="1"/>
  <c r="M384" i="1"/>
  <c r="O384" i="1" s="1"/>
  <c r="P384" i="1" s="1"/>
  <c r="T383" i="1"/>
  <c r="S383" i="1"/>
  <c r="R383" i="1"/>
  <c r="Q383" i="1"/>
  <c r="N383" i="1"/>
  <c r="M383" i="1"/>
  <c r="O383" i="1" s="1"/>
  <c r="P383" i="1" s="1"/>
  <c r="T382" i="1"/>
  <c r="S382" i="1"/>
  <c r="R382" i="1"/>
  <c r="Q382" i="1"/>
  <c r="N382" i="1"/>
  <c r="M382" i="1"/>
  <c r="O382" i="1" s="1"/>
  <c r="P382" i="1" s="1"/>
  <c r="T381" i="1"/>
  <c r="S381" i="1"/>
  <c r="R381" i="1"/>
  <c r="Q381" i="1"/>
  <c r="N381" i="1"/>
  <c r="M381" i="1"/>
  <c r="O381" i="1" s="1"/>
  <c r="P381" i="1" s="1"/>
  <c r="T380" i="1"/>
  <c r="S380" i="1"/>
  <c r="R380" i="1"/>
  <c r="Q380" i="1"/>
  <c r="N380" i="1"/>
  <c r="M380" i="1"/>
  <c r="O380" i="1" s="1"/>
  <c r="P380" i="1" s="1"/>
  <c r="T379" i="1"/>
  <c r="S379" i="1"/>
  <c r="R379" i="1"/>
  <c r="Q379" i="1"/>
  <c r="N379" i="1"/>
  <c r="M379" i="1"/>
  <c r="O379" i="1" s="1"/>
  <c r="P379" i="1" s="1"/>
  <c r="T378" i="1"/>
  <c r="S378" i="1"/>
  <c r="R378" i="1"/>
  <c r="Q378" i="1"/>
  <c r="N378" i="1"/>
  <c r="M378" i="1"/>
  <c r="O378" i="1" s="1"/>
  <c r="P378" i="1" s="1"/>
  <c r="T377" i="1"/>
  <c r="S377" i="1"/>
  <c r="R377" i="1"/>
  <c r="Q377" i="1"/>
  <c r="N377" i="1"/>
  <c r="M377" i="1"/>
  <c r="O377" i="1" s="1"/>
  <c r="P377" i="1" s="1"/>
  <c r="T376" i="1"/>
  <c r="S376" i="1"/>
  <c r="R376" i="1"/>
  <c r="Q376" i="1"/>
  <c r="N376" i="1"/>
  <c r="M376" i="1"/>
  <c r="O376" i="1" s="1"/>
  <c r="P376" i="1" s="1"/>
  <c r="T375" i="1"/>
  <c r="S375" i="1"/>
  <c r="R375" i="1"/>
  <c r="Q375" i="1"/>
  <c r="N375" i="1"/>
  <c r="M375" i="1"/>
  <c r="O375" i="1" s="1"/>
  <c r="P375" i="1" s="1"/>
  <c r="T374" i="1"/>
  <c r="S374" i="1"/>
  <c r="R374" i="1"/>
  <c r="Q374" i="1"/>
  <c r="N374" i="1"/>
  <c r="M374" i="1"/>
  <c r="O374" i="1" s="1"/>
  <c r="P374" i="1" s="1"/>
  <c r="T373" i="1"/>
  <c r="S373" i="1"/>
  <c r="R373" i="1"/>
  <c r="Q373" i="1"/>
  <c r="N373" i="1"/>
  <c r="M373" i="1"/>
  <c r="O373" i="1" s="1"/>
  <c r="P373" i="1" s="1"/>
  <c r="T372" i="1"/>
  <c r="S372" i="1"/>
  <c r="R372" i="1"/>
  <c r="Q372" i="1"/>
  <c r="N372" i="1"/>
  <c r="M372" i="1"/>
  <c r="O372" i="1" s="1"/>
  <c r="P372" i="1" s="1"/>
  <c r="T371" i="1"/>
  <c r="S371" i="1"/>
  <c r="R371" i="1"/>
  <c r="Q371" i="1"/>
  <c r="N371" i="1"/>
  <c r="M371" i="1"/>
  <c r="O371" i="1" s="1"/>
  <c r="P371" i="1" s="1"/>
  <c r="T370" i="1"/>
  <c r="S370" i="1"/>
  <c r="R370" i="1"/>
  <c r="Q370" i="1"/>
  <c r="N370" i="1"/>
  <c r="M370" i="1"/>
  <c r="O370" i="1" s="1"/>
  <c r="P370" i="1" s="1"/>
  <c r="T369" i="1"/>
  <c r="S369" i="1"/>
  <c r="R369" i="1"/>
  <c r="Q369" i="1"/>
  <c r="N369" i="1"/>
  <c r="M369" i="1"/>
  <c r="O369" i="1" s="1"/>
  <c r="P369" i="1" s="1"/>
  <c r="T368" i="1"/>
  <c r="S368" i="1"/>
  <c r="R368" i="1"/>
  <c r="Q368" i="1"/>
  <c r="N368" i="1"/>
  <c r="M368" i="1"/>
  <c r="O368" i="1" s="1"/>
  <c r="P368" i="1" s="1"/>
  <c r="T367" i="1"/>
  <c r="S367" i="1"/>
  <c r="R367" i="1"/>
  <c r="Q367" i="1"/>
  <c r="N367" i="1"/>
  <c r="M367" i="1"/>
  <c r="O367" i="1" s="1"/>
  <c r="P367" i="1" s="1"/>
  <c r="T366" i="1"/>
  <c r="S366" i="1"/>
  <c r="R366" i="1"/>
  <c r="Q366" i="1"/>
  <c r="N366" i="1"/>
  <c r="M366" i="1"/>
  <c r="O366" i="1" s="1"/>
  <c r="P366" i="1" s="1"/>
  <c r="T365" i="1"/>
  <c r="S365" i="1"/>
  <c r="R365" i="1"/>
  <c r="Q365" i="1"/>
  <c r="N365" i="1"/>
  <c r="M365" i="1"/>
  <c r="O365" i="1" s="1"/>
  <c r="P365" i="1" s="1"/>
  <c r="T364" i="1"/>
  <c r="S364" i="1"/>
  <c r="R364" i="1"/>
  <c r="Q364" i="1"/>
  <c r="N364" i="1"/>
  <c r="M364" i="1"/>
  <c r="O364" i="1" s="1"/>
  <c r="P364" i="1" s="1"/>
  <c r="T363" i="1"/>
  <c r="S363" i="1"/>
  <c r="R363" i="1"/>
  <c r="Q363" i="1"/>
  <c r="N363" i="1"/>
  <c r="M363" i="1"/>
  <c r="O363" i="1" s="1"/>
  <c r="P363" i="1" s="1"/>
  <c r="T362" i="1"/>
  <c r="S362" i="1"/>
  <c r="R362" i="1"/>
  <c r="Q362" i="1"/>
  <c r="N362" i="1"/>
  <c r="M362" i="1"/>
  <c r="O362" i="1" s="1"/>
  <c r="P362" i="1" s="1"/>
  <c r="T361" i="1"/>
  <c r="S361" i="1"/>
  <c r="R361" i="1"/>
  <c r="Q361" i="1"/>
  <c r="N361" i="1"/>
  <c r="M361" i="1"/>
  <c r="O361" i="1" s="1"/>
  <c r="P361" i="1" s="1"/>
  <c r="T360" i="1"/>
  <c r="S360" i="1"/>
  <c r="R360" i="1"/>
  <c r="Q360" i="1"/>
  <c r="N360" i="1"/>
  <c r="M360" i="1"/>
  <c r="O360" i="1" s="1"/>
  <c r="P360" i="1" s="1"/>
  <c r="T359" i="1"/>
  <c r="S359" i="1"/>
  <c r="R359" i="1"/>
  <c r="Q359" i="1"/>
  <c r="N359" i="1"/>
  <c r="M359" i="1"/>
  <c r="O359" i="1" s="1"/>
  <c r="P359" i="1" s="1"/>
  <c r="T358" i="1"/>
  <c r="S358" i="1"/>
  <c r="R358" i="1"/>
  <c r="Q358" i="1"/>
  <c r="N358" i="1"/>
  <c r="M358" i="1"/>
  <c r="O358" i="1" s="1"/>
  <c r="P358" i="1" s="1"/>
  <c r="T357" i="1"/>
  <c r="S357" i="1"/>
  <c r="R357" i="1"/>
  <c r="Q357" i="1"/>
  <c r="N357" i="1"/>
  <c r="M357" i="1"/>
  <c r="O357" i="1" s="1"/>
  <c r="P357" i="1" s="1"/>
  <c r="T356" i="1"/>
  <c r="S356" i="1"/>
  <c r="R356" i="1"/>
  <c r="Q356" i="1"/>
  <c r="N356" i="1"/>
  <c r="M356" i="1"/>
  <c r="O356" i="1" s="1"/>
  <c r="P356" i="1" s="1"/>
  <c r="T355" i="1"/>
  <c r="S355" i="1"/>
  <c r="R355" i="1"/>
  <c r="Q355" i="1"/>
  <c r="N355" i="1"/>
  <c r="M355" i="1"/>
  <c r="O355" i="1" s="1"/>
  <c r="P355" i="1" s="1"/>
  <c r="T354" i="1"/>
  <c r="S354" i="1"/>
  <c r="R354" i="1"/>
  <c r="Q354" i="1"/>
  <c r="N354" i="1"/>
  <c r="M354" i="1"/>
  <c r="O354" i="1" s="1"/>
  <c r="P354" i="1" s="1"/>
  <c r="T353" i="1"/>
  <c r="S353" i="1"/>
  <c r="R353" i="1"/>
  <c r="Q353" i="1"/>
  <c r="N353" i="1"/>
  <c r="M353" i="1"/>
  <c r="O353" i="1" s="1"/>
  <c r="P353" i="1" s="1"/>
  <c r="T352" i="1"/>
  <c r="S352" i="1"/>
  <c r="R352" i="1"/>
  <c r="Q352" i="1"/>
  <c r="N352" i="1"/>
  <c r="M352" i="1"/>
  <c r="O352" i="1" s="1"/>
  <c r="P352" i="1" s="1"/>
  <c r="T351" i="1"/>
  <c r="S351" i="1"/>
  <c r="R351" i="1"/>
  <c r="Q351" i="1"/>
  <c r="N351" i="1"/>
  <c r="M351" i="1"/>
  <c r="O351" i="1" s="1"/>
  <c r="P351" i="1" s="1"/>
  <c r="T350" i="1"/>
  <c r="S350" i="1"/>
  <c r="R350" i="1"/>
  <c r="Q350" i="1"/>
  <c r="N350" i="1"/>
  <c r="M350" i="1"/>
  <c r="O350" i="1" s="1"/>
  <c r="P350" i="1" s="1"/>
  <c r="T349" i="1"/>
  <c r="S349" i="1"/>
  <c r="R349" i="1"/>
  <c r="Q349" i="1"/>
  <c r="N349" i="1"/>
  <c r="M349" i="1"/>
  <c r="O349" i="1" s="1"/>
  <c r="P349" i="1" s="1"/>
  <c r="T348" i="1"/>
  <c r="S348" i="1"/>
  <c r="R348" i="1"/>
  <c r="Q348" i="1"/>
  <c r="N348" i="1"/>
  <c r="M348" i="1"/>
  <c r="O348" i="1" s="1"/>
  <c r="P348" i="1" s="1"/>
  <c r="T347" i="1"/>
  <c r="S347" i="1"/>
  <c r="R347" i="1"/>
  <c r="Q347" i="1"/>
  <c r="N347" i="1"/>
  <c r="M347" i="1"/>
  <c r="O347" i="1" s="1"/>
  <c r="P347" i="1" s="1"/>
  <c r="T346" i="1"/>
  <c r="S346" i="1"/>
  <c r="R346" i="1"/>
  <c r="Q346" i="1"/>
  <c r="N346" i="1"/>
  <c r="M346" i="1"/>
  <c r="O346" i="1" s="1"/>
  <c r="P346" i="1" s="1"/>
  <c r="T345" i="1"/>
  <c r="S345" i="1"/>
  <c r="R345" i="1"/>
  <c r="Q345" i="1"/>
  <c r="N345" i="1"/>
  <c r="M345" i="1"/>
  <c r="O345" i="1" s="1"/>
  <c r="P345" i="1" s="1"/>
  <c r="T344" i="1"/>
  <c r="S344" i="1"/>
  <c r="R344" i="1"/>
  <c r="Q344" i="1"/>
  <c r="N344" i="1"/>
  <c r="M344" i="1"/>
  <c r="O344" i="1" s="1"/>
  <c r="P344" i="1" s="1"/>
  <c r="T343" i="1"/>
  <c r="S343" i="1"/>
  <c r="R343" i="1"/>
  <c r="Q343" i="1"/>
  <c r="N343" i="1"/>
  <c r="M343" i="1"/>
  <c r="O343" i="1" s="1"/>
  <c r="P343" i="1" s="1"/>
  <c r="T342" i="1"/>
  <c r="S342" i="1"/>
  <c r="R342" i="1"/>
  <c r="Q342" i="1"/>
  <c r="N342" i="1"/>
  <c r="M342" i="1"/>
  <c r="O342" i="1" s="1"/>
  <c r="P342" i="1" s="1"/>
  <c r="T341" i="1"/>
  <c r="S341" i="1"/>
  <c r="R341" i="1"/>
  <c r="Q341" i="1"/>
  <c r="N341" i="1"/>
  <c r="M341" i="1"/>
  <c r="O341" i="1" s="1"/>
  <c r="P341" i="1" s="1"/>
  <c r="T340" i="1"/>
  <c r="S340" i="1"/>
  <c r="R340" i="1"/>
  <c r="Q340" i="1"/>
  <c r="N340" i="1"/>
  <c r="M340" i="1"/>
  <c r="O340" i="1" s="1"/>
  <c r="P340" i="1" s="1"/>
  <c r="T339" i="1"/>
  <c r="S339" i="1"/>
  <c r="R339" i="1"/>
  <c r="Q339" i="1"/>
  <c r="N339" i="1"/>
  <c r="M339" i="1"/>
  <c r="O339" i="1" s="1"/>
  <c r="P339" i="1" s="1"/>
  <c r="T338" i="1"/>
  <c r="S338" i="1"/>
  <c r="R338" i="1"/>
  <c r="Q338" i="1"/>
  <c r="N338" i="1"/>
  <c r="M338" i="1"/>
  <c r="O338" i="1" s="1"/>
  <c r="P338" i="1" s="1"/>
  <c r="T337" i="1"/>
  <c r="S337" i="1"/>
  <c r="R337" i="1"/>
  <c r="Q337" i="1"/>
  <c r="N337" i="1"/>
  <c r="M337" i="1"/>
  <c r="O337" i="1" s="1"/>
  <c r="P337" i="1" s="1"/>
  <c r="T336" i="1"/>
  <c r="S336" i="1"/>
  <c r="R336" i="1"/>
  <c r="Q336" i="1"/>
  <c r="N336" i="1"/>
  <c r="M336" i="1"/>
  <c r="O336" i="1" s="1"/>
  <c r="P336" i="1" s="1"/>
  <c r="T335" i="1"/>
  <c r="S335" i="1"/>
  <c r="R335" i="1"/>
  <c r="Q335" i="1"/>
  <c r="N335" i="1"/>
  <c r="M335" i="1"/>
  <c r="O335" i="1" s="1"/>
  <c r="P335" i="1" s="1"/>
  <c r="T334" i="1"/>
  <c r="S334" i="1"/>
  <c r="R334" i="1"/>
  <c r="Q334" i="1"/>
  <c r="N334" i="1"/>
  <c r="M334" i="1"/>
  <c r="O334" i="1" s="1"/>
  <c r="P334" i="1" s="1"/>
  <c r="T333" i="1"/>
  <c r="S333" i="1"/>
  <c r="R333" i="1"/>
  <c r="Q333" i="1"/>
  <c r="N333" i="1"/>
  <c r="M333" i="1"/>
  <c r="O333" i="1" s="1"/>
  <c r="P333" i="1" s="1"/>
  <c r="T332" i="1"/>
  <c r="S332" i="1"/>
  <c r="R332" i="1"/>
  <c r="Q332" i="1"/>
  <c r="N332" i="1"/>
  <c r="M332" i="1"/>
  <c r="O332" i="1" s="1"/>
  <c r="P332" i="1" s="1"/>
  <c r="T331" i="1"/>
  <c r="S331" i="1"/>
  <c r="R331" i="1"/>
  <c r="Q331" i="1"/>
  <c r="N331" i="1"/>
  <c r="M331" i="1"/>
  <c r="O331" i="1" s="1"/>
  <c r="P331" i="1" s="1"/>
  <c r="T330" i="1"/>
  <c r="S330" i="1"/>
  <c r="R330" i="1"/>
  <c r="Q330" i="1"/>
  <c r="N330" i="1"/>
  <c r="M330" i="1"/>
  <c r="O330" i="1" s="1"/>
  <c r="P330" i="1" s="1"/>
  <c r="T329" i="1"/>
  <c r="S329" i="1"/>
  <c r="R329" i="1"/>
  <c r="Q329" i="1"/>
  <c r="N329" i="1"/>
  <c r="M329" i="1"/>
  <c r="O329" i="1" s="1"/>
  <c r="P329" i="1" s="1"/>
  <c r="T328" i="1"/>
  <c r="S328" i="1"/>
  <c r="R328" i="1"/>
  <c r="Q328" i="1"/>
  <c r="N328" i="1"/>
  <c r="M328" i="1"/>
  <c r="O328" i="1" s="1"/>
  <c r="P328" i="1" s="1"/>
  <c r="T327" i="1"/>
  <c r="S327" i="1"/>
  <c r="R327" i="1"/>
  <c r="Q327" i="1"/>
  <c r="N327" i="1"/>
  <c r="M327" i="1"/>
  <c r="O327" i="1" s="1"/>
  <c r="P327" i="1" s="1"/>
  <c r="T326" i="1"/>
  <c r="S326" i="1"/>
  <c r="R326" i="1"/>
  <c r="Q326" i="1"/>
  <c r="N326" i="1"/>
  <c r="M326" i="1"/>
  <c r="O326" i="1" s="1"/>
  <c r="P326" i="1" s="1"/>
  <c r="T325" i="1"/>
  <c r="S325" i="1"/>
  <c r="R325" i="1"/>
  <c r="Q325" i="1"/>
  <c r="N325" i="1"/>
  <c r="M325" i="1"/>
  <c r="O325" i="1" s="1"/>
  <c r="P325" i="1" s="1"/>
  <c r="T324" i="1"/>
  <c r="S324" i="1"/>
  <c r="R324" i="1"/>
  <c r="Q324" i="1"/>
  <c r="N324" i="1"/>
  <c r="M324" i="1"/>
  <c r="O324" i="1" s="1"/>
  <c r="P324" i="1" s="1"/>
  <c r="T323" i="1"/>
  <c r="S323" i="1"/>
  <c r="R323" i="1"/>
  <c r="Q323" i="1"/>
  <c r="N323" i="1"/>
  <c r="M323" i="1"/>
  <c r="O323" i="1" s="1"/>
  <c r="P323" i="1" s="1"/>
  <c r="T322" i="1"/>
  <c r="S322" i="1"/>
  <c r="R322" i="1"/>
  <c r="Q322" i="1"/>
  <c r="N322" i="1"/>
  <c r="M322" i="1"/>
  <c r="O322" i="1" s="1"/>
  <c r="P322" i="1" s="1"/>
  <c r="T321" i="1"/>
  <c r="S321" i="1"/>
  <c r="R321" i="1"/>
  <c r="Q321" i="1"/>
  <c r="N321" i="1"/>
  <c r="M321" i="1"/>
  <c r="O321" i="1" s="1"/>
  <c r="P321" i="1" s="1"/>
  <c r="T320" i="1"/>
  <c r="S320" i="1"/>
  <c r="R320" i="1"/>
  <c r="Q320" i="1"/>
  <c r="N320" i="1"/>
  <c r="M320" i="1"/>
  <c r="O320" i="1" s="1"/>
  <c r="P320" i="1" s="1"/>
  <c r="T319" i="1"/>
  <c r="S319" i="1"/>
  <c r="R319" i="1"/>
  <c r="Q319" i="1"/>
  <c r="N319" i="1"/>
  <c r="M319" i="1"/>
  <c r="O319" i="1" s="1"/>
  <c r="P319" i="1" s="1"/>
  <c r="T318" i="1"/>
  <c r="S318" i="1"/>
  <c r="R318" i="1"/>
  <c r="Q318" i="1"/>
  <c r="N318" i="1"/>
  <c r="M318" i="1"/>
  <c r="O318" i="1" s="1"/>
  <c r="P318" i="1" s="1"/>
  <c r="T317" i="1"/>
  <c r="S317" i="1"/>
  <c r="R317" i="1"/>
  <c r="Q317" i="1"/>
  <c r="N317" i="1"/>
  <c r="M317" i="1"/>
  <c r="O317" i="1" s="1"/>
  <c r="P317" i="1" s="1"/>
  <c r="T316" i="1"/>
  <c r="S316" i="1"/>
  <c r="R316" i="1"/>
  <c r="Q316" i="1"/>
  <c r="N316" i="1"/>
  <c r="M316" i="1"/>
  <c r="O316" i="1" s="1"/>
  <c r="P316" i="1" s="1"/>
  <c r="T315" i="1"/>
  <c r="S315" i="1"/>
  <c r="R315" i="1"/>
  <c r="Q315" i="1"/>
  <c r="N315" i="1"/>
  <c r="M315" i="1"/>
  <c r="O315" i="1" s="1"/>
  <c r="P315" i="1" s="1"/>
  <c r="T314" i="1"/>
  <c r="S314" i="1"/>
  <c r="R314" i="1"/>
  <c r="Q314" i="1"/>
  <c r="N314" i="1"/>
  <c r="M314" i="1"/>
  <c r="O314" i="1" s="1"/>
  <c r="P314" i="1" s="1"/>
  <c r="T313" i="1"/>
  <c r="S313" i="1"/>
  <c r="R313" i="1"/>
  <c r="Q313" i="1"/>
  <c r="N313" i="1"/>
  <c r="M313" i="1"/>
  <c r="O313" i="1" s="1"/>
  <c r="P313" i="1" s="1"/>
  <c r="T312" i="1"/>
  <c r="S312" i="1"/>
  <c r="R312" i="1"/>
  <c r="Q312" i="1"/>
  <c r="N312" i="1"/>
  <c r="M312" i="1"/>
  <c r="O312" i="1" s="1"/>
  <c r="P312" i="1" s="1"/>
  <c r="T311" i="1"/>
  <c r="S311" i="1"/>
  <c r="R311" i="1"/>
  <c r="Q311" i="1"/>
  <c r="N311" i="1"/>
  <c r="M311" i="1"/>
  <c r="O311" i="1" s="1"/>
  <c r="P311" i="1" s="1"/>
  <c r="T310" i="1"/>
  <c r="S310" i="1"/>
  <c r="R310" i="1"/>
  <c r="Q310" i="1"/>
  <c r="N310" i="1"/>
  <c r="M310" i="1"/>
  <c r="O310" i="1" s="1"/>
  <c r="P310" i="1" s="1"/>
  <c r="T309" i="1"/>
  <c r="S309" i="1"/>
  <c r="R309" i="1"/>
  <c r="Q309" i="1"/>
  <c r="N309" i="1"/>
  <c r="M309" i="1"/>
  <c r="O309" i="1" s="1"/>
  <c r="P309" i="1" s="1"/>
  <c r="T308" i="1"/>
  <c r="S308" i="1"/>
  <c r="R308" i="1"/>
  <c r="Q308" i="1"/>
  <c r="N308" i="1"/>
  <c r="M308" i="1"/>
  <c r="O308" i="1" s="1"/>
  <c r="P308" i="1" s="1"/>
  <c r="T307" i="1"/>
  <c r="S307" i="1"/>
  <c r="R307" i="1"/>
  <c r="Q307" i="1"/>
  <c r="N307" i="1"/>
  <c r="M307" i="1"/>
  <c r="O307" i="1" s="1"/>
  <c r="P307" i="1" s="1"/>
  <c r="T306" i="1"/>
  <c r="S306" i="1"/>
  <c r="R306" i="1"/>
  <c r="Q306" i="1"/>
  <c r="N306" i="1"/>
  <c r="M306" i="1"/>
  <c r="O306" i="1" s="1"/>
  <c r="P306" i="1" s="1"/>
  <c r="T305" i="1"/>
  <c r="S305" i="1"/>
  <c r="R305" i="1"/>
  <c r="Q305" i="1"/>
  <c r="N305" i="1"/>
  <c r="M305" i="1"/>
  <c r="O305" i="1" s="1"/>
  <c r="P305" i="1" s="1"/>
  <c r="T304" i="1"/>
  <c r="S304" i="1"/>
  <c r="R304" i="1"/>
  <c r="Q304" i="1"/>
  <c r="N304" i="1"/>
  <c r="M304" i="1"/>
  <c r="O304" i="1" s="1"/>
  <c r="P304" i="1" s="1"/>
  <c r="T303" i="1"/>
  <c r="S303" i="1"/>
  <c r="R303" i="1"/>
  <c r="Q303" i="1"/>
  <c r="N303" i="1"/>
  <c r="M303" i="1"/>
  <c r="O303" i="1" s="1"/>
  <c r="P303" i="1" s="1"/>
  <c r="T302" i="1"/>
  <c r="S302" i="1"/>
  <c r="R302" i="1"/>
  <c r="Q302" i="1"/>
  <c r="N302" i="1"/>
  <c r="M302" i="1"/>
  <c r="O302" i="1" s="1"/>
  <c r="P302" i="1" s="1"/>
  <c r="T301" i="1"/>
  <c r="S301" i="1"/>
  <c r="R301" i="1"/>
  <c r="Q301" i="1"/>
  <c r="N301" i="1"/>
  <c r="M301" i="1"/>
  <c r="O301" i="1" s="1"/>
  <c r="P301" i="1" s="1"/>
  <c r="T300" i="1"/>
  <c r="S300" i="1"/>
  <c r="R300" i="1"/>
  <c r="Q300" i="1"/>
  <c r="N300" i="1"/>
  <c r="M300" i="1"/>
  <c r="O300" i="1" s="1"/>
  <c r="P300" i="1" s="1"/>
  <c r="T299" i="1"/>
  <c r="S299" i="1"/>
  <c r="R299" i="1"/>
  <c r="Q299" i="1"/>
  <c r="N299" i="1"/>
  <c r="M299" i="1"/>
  <c r="O299" i="1" s="1"/>
  <c r="P299" i="1" s="1"/>
  <c r="T298" i="1"/>
  <c r="S298" i="1"/>
  <c r="R298" i="1"/>
  <c r="Q298" i="1"/>
  <c r="N298" i="1"/>
  <c r="M298" i="1"/>
  <c r="O298" i="1" s="1"/>
  <c r="P298" i="1" s="1"/>
  <c r="T297" i="1"/>
  <c r="S297" i="1"/>
  <c r="R297" i="1"/>
  <c r="Q297" i="1"/>
  <c r="N297" i="1"/>
  <c r="M297" i="1"/>
  <c r="O297" i="1" s="1"/>
  <c r="P297" i="1" s="1"/>
  <c r="T296" i="1"/>
  <c r="S296" i="1"/>
  <c r="R296" i="1"/>
  <c r="Q296" i="1"/>
  <c r="N296" i="1"/>
  <c r="M296" i="1"/>
  <c r="O296" i="1" s="1"/>
  <c r="P296" i="1" s="1"/>
  <c r="T295" i="1"/>
  <c r="S295" i="1"/>
  <c r="R295" i="1"/>
  <c r="Q295" i="1"/>
  <c r="N295" i="1"/>
  <c r="M295" i="1"/>
  <c r="T294" i="1"/>
  <c r="S294" i="1"/>
  <c r="R294" i="1"/>
  <c r="Q294" i="1"/>
  <c r="N294" i="1"/>
  <c r="M294" i="1"/>
  <c r="O294" i="1" s="1"/>
  <c r="P294" i="1" s="1"/>
  <c r="T293" i="1"/>
  <c r="S293" i="1"/>
  <c r="R293" i="1"/>
  <c r="Q293" i="1"/>
  <c r="N293" i="1"/>
  <c r="M293" i="1"/>
  <c r="O293" i="1" s="1"/>
  <c r="P293" i="1" s="1"/>
  <c r="T292" i="1"/>
  <c r="S292" i="1"/>
  <c r="R292" i="1"/>
  <c r="Q292" i="1"/>
  <c r="N292" i="1"/>
  <c r="M292" i="1"/>
  <c r="O292" i="1" s="1"/>
  <c r="P292" i="1" s="1"/>
  <c r="T291" i="1"/>
  <c r="S291" i="1"/>
  <c r="R291" i="1"/>
  <c r="Q291" i="1"/>
  <c r="N291" i="1"/>
  <c r="M291" i="1"/>
  <c r="O291" i="1" s="1"/>
  <c r="P291" i="1" s="1"/>
  <c r="T290" i="1"/>
  <c r="S290" i="1"/>
  <c r="R290" i="1"/>
  <c r="Q290" i="1"/>
  <c r="N290" i="1"/>
  <c r="M290" i="1"/>
  <c r="O290" i="1" s="1"/>
  <c r="P290" i="1" s="1"/>
  <c r="T289" i="1"/>
  <c r="S289" i="1"/>
  <c r="R289" i="1"/>
  <c r="Q289" i="1"/>
  <c r="N289" i="1"/>
  <c r="M289" i="1"/>
  <c r="O289" i="1" s="1"/>
  <c r="P289" i="1" s="1"/>
  <c r="T288" i="1"/>
  <c r="S288" i="1"/>
  <c r="R288" i="1"/>
  <c r="Q288" i="1"/>
  <c r="N288" i="1"/>
  <c r="M288" i="1"/>
  <c r="O288" i="1" s="1"/>
  <c r="P288" i="1" s="1"/>
  <c r="T287" i="1"/>
  <c r="S287" i="1"/>
  <c r="R287" i="1"/>
  <c r="Q287" i="1"/>
  <c r="N287" i="1"/>
  <c r="M287" i="1"/>
  <c r="O287" i="1" s="1"/>
  <c r="P287" i="1" s="1"/>
  <c r="T286" i="1"/>
  <c r="S286" i="1"/>
  <c r="R286" i="1"/>
  <c r="Q286" i="1"/>
  <c r="N286" i="1"/>
  <c r="M286" i="1"/>
  <c r="O286" i="1" s="1"/>
  <c r="P286" i="1" s="1"/>
  <c r="T285" i="1"/>
  <c r="S285" i="1"/>
  <c r="R285" i="1"/>
  <c r="Q285" i="1"/>
  <c r="N285" i="1"/>
  <c r="M285" i="1"/>
  <c r="O285" i="1" s="1"/>
  <c r="P285" i="1" s="1"/>
  <c r="T284" i="1"/>
  <c r="S284" i="1"/>
  <c r="R284" i="1"/>
  <c r="Q284" i="1"/>
  <c r="N284" i="1"/>
  <c r="M284" i="1"/>
  <c r="O284" i="1" s="1"/>
  <c r="P284" i="1" s="1"/>
  <c r="T283" i="1"/>
  <c r="S283" i="1"/>
  <c r="R283" i="1"/>
  <c r="Q283" i="1"/>
  <c r="N283" i="1"/>
  <c r="M283" i="1"/>
  <c r="O283" i="1" s="1"/>
  <c r="P283" i="1" s="1"/>
  <c r="T282" i="1"/>
  <c r="S282" i="1"/>
  <c r="R282" i="1"/>
  <c r="Q282" i="1"/>
  <c r="N282" i="1"/>
  <c r="M282" i="1"/>
  <c r="O282" i="1" s="1"/>
  <c r="P282" i="1" s="1"/>
  <c r="T281" i="1"/>
  <c r="S281" i="1"/>
  <c r="R281" i="1"/>
  <c r="Q281" i="1"/>
  <c r="N281" i="1"/>
  <c r="M281" i="1"/>
  <c r="O281" i="1" s="1"/>
  <c r="P281" i="1" s="1"/>
  <c r="T280" i="1"/>
  <c r="S280" i="1"/>
  <c r="R280" i="1"/>
  <c r="Q280" i="1"/>
  <c r="N280" i="1"/>
  <c r="M280" i="1"/>
  <c r="O280" i="1" s="1"/>
  <c r="P280" i="1" s="1"/>
  <c r="T279" i="1"/>
  <c r="S279" i="1"/>
  <c r="R279" i="1"/>
  <c r="Q279" i="1"/>
  <c r="N279" i="1"/>
  <c r="M279" i="1"/>
  <c r="O279" i="1" s="1"/>
  <c r="P279" i="1" s="1"/>
  <c r="T278" i="1"/>
  <c r="S278" i="1"/>
  <c r="R278" i="1"/>
  <c r="Q278" i="1"/>
  <c r="N278" i="1"/>
  <c r="M278" i="1"/>
  <c r="O278" i="1" s="1"/>
  <c r="P278" i="1" s="1"/>
  <c r="T277" i="1"/>
  <c r="S277" i="1"/>
  <c r="R277" i="1"/>
  <c r="Q277" i="1"/>
  <c r="N277" i="1"/>
  <c r="M277" i="1"/>
  <c r="O277" i="1" s="1"/>
  <c r="P277" i="1" s="1"/>
  <c r="T276" i="1"/>
  <c r="S276" i="1"/>
  <c r="R276" i="1"/>
  <c r="Q276" i="1"/>
  <c r="N276" i="1"/>
  <c r="M276" i="1"/>
  <c r="O276" i="1" s="1"/>
  <c r="P276" i="1" s="1"/>
  <c r="T275" i="1"/>
  <c r="S275" i="1"/>
  <c r="R275" i="1"/>
  <c r="Q275" i="1"/>
  <c r="N275" i="1"/>
  <c r="M275" i="1"/>
  <c r="O275" i="1" s="1"/>
  <c r="P275" i="1" s="1"/>
  <c r="T274" i="1"/>
  <c r="S274" i="1"/>
  <c r="R274" i="1"/>
  <c r="Q274" i="1"/>
  <c r="N274" i="1"/>
  <c r="M274" i="1"/>
  <c r="O274" i="1" s="1"/>
  <c r="P274" i="1" s="1"/>
  <c r="T273" i="1"/>
  <c r="S273" i="1"/>
  <c r="R273" i="1"/>
  <c r="Q273" i="1"/>
  <c r="N273" i="1"/>
  <c r="M273" i="1"/>
  <c r="O273" i="1" s="1"/>
  <c r="P273" i="1" s="1"/>
  <c r="T272" i="1"/>
  <c r="S272" i="1"/>
  <c r="R272" i="1"/>
  <c r="Q272" i="1"/>
  <c r="N272" i="1"/>
  <c r="M272" i="1"/>
  <c r="O272" i="1" s="1"/>
  <c r="P272" i="1" s="1"/>
  <c r="T271" i="1"/>
  <c r="S271" i="1"/>
  <c r="R271" i="1"/>
  <c r="Q271" i="1"/>
  <c r="N271" i="1"/>
  <c r="M271" i="1"/>
  <c r="O271" i="1" s="1"/>
  <c r="P271" i="1" s="1"/>
  <c r="T270" i="1"/>
  <c r="S270" i="1"/>
  <c r="R270" i="1"/>
  <c r="Q270" i="1"/>
  <c r="N270" i="1"/>
  <c r="M270" i="1"/>
  <c r="O270" i="1" s="1"/>
  <c r="P270" i="1" s="1"/>
  <c r="T269" i="1"/>
  <c r="S269" i="1"/>
  <c r="R269" i="1"/>
  <c r="Q269" i="1"/>
  <c r="N269" i="1"/>
  <c r="M269" i="1"/>
  <c r="O269" i="1" s="1"/>
  <c r="P269" i="1" s="1"/>
  <c r="T268" i="1"/>
  <c r="S268" i="1"/>
  <c r="R268" i="1"/>
  <c r="Q268" i="1"/>
  <c r="N268" i="1"/>
  <c r="M268" i="1"/>
  <c r="O268" i="1" s="1"/>
  <c r="P268" i="1" s="1"/>
  <c r="T267" i="1"/>
  <c r="S267" i="1"/>
  <c r="R267" i="1"/>
  <c r="Q267" i="1"/>
  <c r="N267" i="1"/>
  <c r="M267" i="1"/>
  <c r="O267" i="1" s="1"/>
  <c r="P267" i="1" s="1"/>
  <c r="T266" i="1"/>
  <c r="S266" i="1"/>
  <c r="R266" i="1"/>
  <c r="Q266" i="1"/>
  <c r="N266" i="1"/>
  <c r="M266" i="1"/>
  <c r="O266" i="1" s="1"/>
  <c r="P266" i="1" s="1"/>
  <c r="T265" i="1"/>
  <c r="S265" i="1"/>
  <c r="R265" i="1"/>
  <c r="Q265" i="1"/>
  <c r="N265" i="1"/>
  <c r="M265" i="1"/>
  <c r="O265" i="1" s="1"/>
  <c r="P265" i="1" s="1"/>
  <c r="T264" i="1"/>
  <c r="S264" i="1"/>
  <c r="R264" i="1"/>
  <c r="Q264" i="1"/>
  <c r="N264" i="1"/>
  <c r="M264" i="1"/>
  <c r="O264" i="1" s="1"/>
  <c r="P264" i="1" s="1"/>
  <c r="T263" i="1"/>
  <c r="S263" i="1"/>
  <c r="R263" i="1"/>
  <c r="Q263" i="1"/>
  <c r="N263" i="1"/>
  <c r="M263" i="1"/>
  <c r="O263" i="1" s="1"/>
  <c r="P263" i="1" s="1"/>
  <c r="T262" i="1"/>
  <c r="S262" i="1"/>
  <c r="R262" i="1"/>
  <c r="Q262" i="1"/>
  <c r="N262" i="1"/>
  <c r="M262" i="1"/>
  <c r="O262" i="1" s="1"/>
  <c r="P262" i="1" s="1"/>
  <c r="T261" i="1"/>
  <c r="S261" i="1"/>
  <c r="R261" i="1"/>
  <c r="Q261" i="1"/>
  <c r="N261" i="1"/>
  <c r="M261" i="1"/>
  <c r="O261" i="1" s="1"/>
  <c r="P261" i="1" s="1"/>
  <c r="T260" i="1"/>
  <c r="S260" i="1"/>
  <c r="R260" i="1"/>
  <c r="Q260" i="1"/>
  <c r="N260" i="1"/>
  <c r="M260" i="1"/>
  <c r="O260" i="1" s="1"/>
  <c r="P260" i="1" s="1"/>
  <c r="T259" i="1"/>
  <c r="S259" i="1"/>
  <c r="R259" i="1"/>
  <c r="Q259" i="1"/>
  <c r="N259" i="1"/>
  <c r="M259" i="1"/>
  <c r="O259" i="1" s="1"/>
  <c r="P259" i="1" s="1"/>
  <c r="T258" i="1"/>
  <c r="S258" i="1"/>
  <c r="R258" i="1"/>
  <c r="Q258" i="1"/>
  <c r="N258" i="1"/>
  <c r="M258" i="1"/>
  <c r="O258" i="1" s="1"/>
  <c r="P258" i="1" s="1"/>
  <c r="T257" i="1"/>
  <c r="S257" i="1"/>
  <c r="R257" i="1"/>
  <c r="Q257" i="1"/>
  <c r="N257" i="1"/>
  <c r="M257" i="1"/>
  <c r="O257" i="1" s="1"/>
  <c r="P257" i="1" s="1"/>
  <c r="T256" i="1"/>
  <c r="S256" i="1"/>
  <c r="R256" i="1"/>
  <c r="Q256" i="1"/>
  <c r="N256" i="1"/>
  <c r="M256" i="1"/>
  <c r="O256" i="1" s="1"/>
  <c r="P256" i="1" s="1"/>
  <c r="T255" i="1"/>
  <c r="S255" i="1"/>
  <c r="R255" i="1"/>
  <c r="Q255" i="1"/>
  <c r="N255" i="1"/>
  <c r="M255" i="1"/>
  <c r="O255" i="1" s="1"/>
  <c r="P255" i="1" s="1"/>
  <c r="T254" i="1"/>
  <c r="S254" i="1"/>
  <c r="R254" i="1"/>
  <c r="Q254" i="1"/>
  <c r="N254" i="1"/>
  <c r="M254" i="1"/>
  <c r="O254" i="1" s="1"/>
  <c r="P254" i="1" s="1"/>
  <c r="T253" i="1"/>
  <c r="S253" i="1"/>
  <c r="R253" i="1"/>
  <c r="Q253" i="1"/>
  <c r="N253" i="1"/>
  <c r="M253" i="1"/>
  <c r="O253" i="1" s="1"/>
  <c r="P253" i="1" s="1"/>
  <c r="T252" i="1"/>
  <c r="S252" i="1"/>
  <c r="R252" i="1"/>
  <c r="Q252" i="1"/>
  <c r="N252" i="1"/>
  <c r="M252" i="1"/>
  <c r="O252" i="1" s="1"/>
  <c r="P252" i="1" s="1"/>
  <c r="T251" i="1"/>
  <c r="S251" i="1"/>
  <c r="R251" i="1"/>
  <c r="Q251" i="1"/>
  <c r="N251" i="1"/>
  <c r="M251" i="1"/>
  <c r="O251" i="1" s="1"/>
  <c r="P251" i="1" s="1"/>
  <c r="T250" i="1"/>
  <c r="S250" i="1"/>
  <c r="R250" i="1"/>
  <c r="Q250" i="1"/>
  <c r="N250" i="1"/>
  <c r="M250" i="1"/>
  <c r="O250" i="1" s="1"/>
  <c r="P250" i="1" s="1"/>
  <c r="T249" i="1"/>
  <c r="S249" i="1"/>
  <c r="R249" i="1"/>
  <c r="Q249" i="1"/>
  <c r="N249" i="1"/>
  <c r="M249" i="1"/>
  <c r="O249" i="1" s="1"/>
  <c r="P249" i="1" s="1"/>
  <c r="T248" i="1"/>
  <c r="S248" i="1"/>
  <c r="R248" i="1"/>
  <c r="Q248" i="1"/>
  <c r="N248" i="1"/>
  <c r="M248" i="1"/>
  <c r="O248" i="1" s="1"/>
  <c r="P248" i="1" s="1"/>
  <c r="T247" i="1"/>
  <c r="S247" i="1"/>
  <c r="R247" i="1"/>
  <c r="Q247" i="1"/>
  <c r="N247" i="1"/>
  <c r="M247" i="1"/>
  <c r="O247" i="1" s="1"/>
  <c r="P247" i="1" s="1"/>
  <c r="T246" i="1"/>
  <c r="S246" i="1"/>
  <c r="R246" i="1"/>
  <c r="Q246" i="1"/>
  <c r="N246" i="1"/>
  <c r="M246" i="1"/>
  <c r="O246" i="1" s="1"/>
  <c r="P246" i="1" s="1"/>
  <c r="T245" i="1"/>
  <c r="S245" i="1"/>
  <c r="R245" i="1"/>
  <c r="Q245" i="1"/>
  <c r="N245" i="1"/>
  <c r="M245" i="1"/>
  <c r="O245" i="1" s="1"/>
  <c r="P245" i="1" s="1"/>
  <c r="T244" i="1"/>
  <c r="S244" i="1"/>
  <c r="R244" i="1"/>
  <c r="Q244" i="1"/>
  <c r="N244" i="1"/>
  <c r="M244" i="1"/>
  <c r="O244" i="1" s="1"/>
  <c r="P244" i="1" s="1"/>
  <c r="T243" i="1"/>
  <c r="S243" i="1"/>
  <c r="R243" i="1"/>
  <c r="Q243" i="1"/>
  <c r="N243" i="1"/>
  <c r="M243" i="1"/>
  <c r="O243" i="1" s="1"/>
  <c r="P243" i="1" s="1"/>
  <c r="T242" i="1"/>
  <c r="S242" i="1"/>
  <c r="R242" i="1"/>
  <c r="Q242" i="1"/>
  <c r="N242" i="1"/>
  <c r="M242" i="1"/>
  <c r="O242" i="1" s="1"/>
  <c r="P242" i="1" s="1"/>
  <c r="T241" i="1"/>
  <c r="S241" i="1"/>
  <c r="R241" i="1"/>
  <c r="Q241" i="1"/>
  <c r="N241" i="1"/>
  <c r="M241" i="1"/>
  <c r="O241" i="1" s="1"/>
  <c r="P241" i="1" s="1"/>
  <c r="T240" i="1"/>
  <c r="S240" i="1"/>
  <c r="R240" i="1"/>
  <c r="Q240" i="1"/>
  <c r="N240" i="1"/>
  <c r="M240" i="1"/>
  <c r="O240" i="1" s="1"/>
  <c r="P240" i="1" s="1"/>
  <c r="T239" i="1"/>
  <c r="S239" i="1"/>
  <c r="R239" i="1"/>
  <c r="Q239" i="1"/>
  <c r="N239" i="1"/>
  <c r="M239" i="1"/>
  <c r="O239" i="1" s="1"/>
  <c r="P239" i="1" s="1"/>
  <c r="T238" i="1"/>
  <c r="S238" i="1"/>
  <c r="R238" i="1"/>
  <c r="Q238" i="1"/>
  <c r="N238" i="1"/>
  <c r="M238" i="1"/>
  <c r="O238" i="1" s="1"/>
  <c r="P238" i="1" s="1"/>
  <c r="T237" i="1"/>
  <c r="S237" i="1"/>
  <c r="R237" i="1"/>
  <c r="Q237" i="1"/>
  <c r="N237" i="1"/>
  <c r="M237" i="1"/>
  <c r="O237" i="1" s="1"/>
  <c r="P237" i="1" s="1"/>
  <c r="T236" i="1"/>
  <c r="S236" i="1"/>
  <c r="R236" i="1"/>
  <c r="Q236" i="1"/>
  <c r="N236" i="1"/>
  <c r="M236" i="1"/>
  <c r="O236" i="1" s="1"/>
  <c r="P236" i="1" s="1"/>
  <c r="T235" i="1"/>
  <c r="S235" i="1"/>
  <c r="R235" i="1"/>
  <c r="Q235" i="1"/>
  <c r="N235" i="1"/>
  <c r="M235" i="1"/>
  <c r="O235" i="1" s="1"/>
  <c r="P235" i="1" s="1"/>
  <c r="T234" i="1"/>
  <c r="S234" i="1"/>
  <c r="R234" i="1"/>
  <c r="Q234" i="1"/>
  <c r="N234" i="1"/>
  <c r="M234" i="1"/>
  <c r="O234" i="1" s="1"/>
  <c r="P234" i="1" s="1"/>
  <c r="T233" i="1"/>
  <c r="S233" i="1"/>
  <c r="R233" i="1"/>
  <c r="Q233" i="1"/>
  <c r="N233" i="1"/>
  <c r="M233" i="1"/>
  <c r="O233" i="1" s="1"/>
  <c r="P233" i="1" s="1"/>
  <c r="T232" i="1"/>
  <c r="S232" i="1"/>
  <c r="R232" i="1"/>
  <c r="Q232" i="1"/>
  <c r="N232" i="1"/>
  <c r="M232" i="1"/>
  <c r="O232" i="1" s="1"/>
  <c r="P232" i="1" s="1"/>
  <c r="T231" i="1"/>
  <c r="S231" i="1"/>
  <c r="R231" i="1"/>
  <c r="Q231" i="1"/>
  <c r="N231" i="1"/>
  <c r="M231" i="1"/>
  <c r="O231" i="1" s="1"/>
  <c r="P231" i="1" s="1"/>
  <c r="T230" i="1"/>
  <c r="S230" i="1"/>
  <c r="R230" i="1"/>
  <c r="Q230" i="1"/>
  <c r="N230" i="1"/>
  <c r="M230" i="1"/>
  <c r="O230" i="1" s="1"/>
  <c r="P230" i="1" s="1"/>
  <c r="T229" i="1"/>
  <c r="S229" i="1"/>
  <c r="R229" i="1"/>
  <c r="Q229" i="1"/>
  <c r="N229" i="1"/>
  <c r="M229" i="1"/>
  <c r="O229" i="1" s="1"/>
  <c r="P229" i="1" s="1"/>
  <c r="T228" i="1"/>
  <c r="S228" i="1"/>
  <c r="R228" i="1"/>
  <c r="Q228" i="1"/>
  <c r="N228" i="1"/>
  <c r="M228" i="1"/>
  <c r="O228" i="1" s="1"/>
  <c r="P228" i="1" s="1"/>
  <c r="T227" i="1"/>
  <c r="S227" i="1"/>
  <c r="R227" i="1"/>
  <c r="Q227" i="1"/>
  <c r="N227" i="1"/>
  <c r="M227" i="1"/>
  <c r="O227" i="1" s="1"/>
  <c r="P227" i="1" s="1"/>
  <c r="T226" i="1"/>
  <c r="S226" i="1"/>
  <c r="R226" i="1"/>
  <c r="Q226" i="1"/>
  <c r="N226" i="1"/>
  <c r="M226" i="1"/>
  <c r="O226" i="1" s="1"/>
  <c r="P226" i="1" s="1"/>
  <c r="T225" i="1"/>
  <c r="S225" i="1"/>
  <c r="R225" i="1"/>
  <c r="Q225" i="1"/>
  <c r="N225" i="1"/>
  <c r="M225" i="1"/>
  <c r="T224" i="1"/>
  <c r="S224" i="1"/>
  <c r="R224" i="1"/>
  <c r="Q224" i="1"/>
  <c r="N224" i="1"/>
  <c r="M224" i="1"/>
  <c r="O224" i="1" s="1"/>
  <c r="P224" i="1" s="1"/>
  <c r="T223" i="1"/>
  <c r="S223" i="1"/>
  <c r="R223" i="1"/>
  <c r="Q223" i="1"/>
  <c r="N223" i="1"/>
  <c r="M223" i="1"/>
  <c r="O223" i="1" s="1"/>
  <c r="P223" i="1" s="1"/>
  <c r="T222" i="1"/>
  <c r="S222" i="1"/>
  <c r="R222" i="1"/>
  <c r="Q222" i="1"/>
  <c r="N222" i="1"/>
  <c r="M222" i="1"/>
  <c r="O222" i="1" s="1"/>
  <c r="P222" i="1" s="1"/>
  <c r="T221" i="1"/>
  <c r="S221" i="1"/>
  <c r="R221" i="1"/>
  <c r="Q221" i="1"/>
  <c r="N221" i="1"/>
  <c r="M221" i="1"/>
  <c r="O221" i="1" s="1"/>
  <c r="P221" i="1" s="1"/>
  <c r="T220" i="1"/>
  <c r="S220" i="1"/>
  <c r="R220" i="1"/>
  <c r="Q220" i="1"/>
  <c r="N220" i="1"/>
  <c r="M220" i="1"/>
  <c r="O220" i="1" s="1"/>
  <c r="P220" i="1" s="1"/>
  <c r="T219" i="1"/>
  <c r="S219" i="1"/>
  <c r="R219" i="1"/>
  <c r="Q219" i="1"/>
  <c r="N219" i="1"/>
  <c r="M219" i="1"/>
  <c r="O219" i="1" s="1"/>
  <c r="P219" i="1" s="1"/>
  <c r="T218" i="1"/>
  <c r="S218" i="1"/>
  <c r="R218" i="1"/>
  <c r="Q218" i="1"/>
  <c r="N218" i="1"/>
  <c r="M218" i="1"/>
  <c r="O218" i="1" s="1"/>
  <c r="P218" i="1" s="1"/>
  <c r="T217" i="1"/>
  <c r="S217" i="1"/>
  <c r="R217" i="1"/>
  <c r="Q217" i="1"/>
  <c r="N217" i="1"/>
  <c r="M217" i="1"/>
  <c r="O217" i="1" s="1"/>
  <c r="P217" i="1" s="1"/>
  <c r="T216" i="1"/>
  <c r="S216" i="1"/>
  <c r="R216" i="1"/>
  <c r="Q216" i="1"/>
  <c r="N216" i="1"/>
  <c r="M216" i="1"/>
  <c r="O216" i="1" s="1"/>
  <c r="P216" i="1" s="1"/>
  <c r="T215" i="1"/>
  <c r="S215" i="1"/>
  <c r="R215" i="1"/>
  <c r="Q215" i="1"/>
  <c r="N215" i="1"/>
  <c r="M215" i="1"/>
  <c r="O215" i="1" s="1"/>
  <c r="P215" i="1" s="1"/>
  <c r="T214" i="1"/>
  <c r="S214" i="1"/>
  <c r="R214" i="1"/>
  <c r="Q214" i="1"/>
  <c r="N214" i="1"/>
  <c r="M214" i="1"/>
  <c r="O214" i="1" s="1"/>
  <c r="P214" i="1" s="1"/>
  <c r="T213" i="1"/>
  <c r="S213" i="1"/>
  <c r="R213" i="1"/>
  <c r="Q213" i="1"/>
  <c r="N213" i="1"/>
  <c r="M213" i="1"/>
  <c r="O213" i="1" s="1"/>
  <c r="P213" i="1" s="1"/>
  <c r="T212" i="1"/>
  <c r="S212" i="1"/>
  <c r="R212" i="1"/>
  <c r="Q212" i="1"/>
  <c r="N212" i="1"/>
  <c r="M212" i="1"/>
  <c r="O212" i="1" s="1"/>
  <c r="P212" i="1" s="1"/>
  <c r="T211" i="1"/>
  <c r="S211" i="1"/>
  <c r="R211" i="1"/>
  <c r="Q211" i="1"/>
  <c r="N211" i="1"/>
  <c r="M211" i="1"/>
  <c r="O211" i="1" s="1"/>
  <c r="P211" i="1" s="1"/>
  <c r="T210" i="1"/>
  <c r="S210" i="1"/>
  <c r="R210" i="1"/>
  <c r="Q210" i="1"/>
  <c r="N210" i="1"/>
  <c r="M210" i="1"/>
  <c r="O210" i="1" s="1"/>
  <c r="P210" i="1" s="1"/>
  <c r="T209" i="1"/>
  <c r="S209" i="1"/>
  <c r="R209" i="1"/>
  <c r="Q209" i="1"/>
  <c r="N209" i="1"/>
  <c r="M209" i="1"/>
  <c r="O209" i="1" s="1"/>
  <c r="P209" i="1" s="1"/>
  <c r="T208" i="1"/>
  <c r="S208" i="1"/>
  <c r="R208" i="1"/>
  <c r="Q208" i="1"/>
  <c r="N208" i="1"/>
  <c r="M208" i="1"/>
  <c r="O208" i="1" s="1"/>
  <c r="P208" i="1" s="1"/>
  <c r="T207" i="1"/>
  <c r="S207" i="1"/>
  <c r="R207" i="1"/>
  <c r="Q207" i="1"/>
  <c r="N207" i="1"/>
  <c r="M207" i="1"/>
  <c r="O207" i="1" s="1"/>
  <c r="P207" i="1" s="1"/>
  <c r="T206" i="1"/>
  <c r="S206" i="1"/>
  <c r="R206" i="1"/>
  <c r="Q206" i="1"/>
  <c r="N206" i="1"/>
  <c r="M206" i="1"/>
  <c r="O206" i="1" s="1"/>
  <c r="P206" i="1" s="1"/>
  <c r="T205" i="1"/>
  <c r="S205" i="1"/>
  <c r="R205" i="1"/>
  <c r="Q205" i="1"/>
  <c r="N205" i="1"/>
  <c r="M205" i="1"/>
  <c r="O205" i="1" s="1"/>
  <c r="P205" i="1" s="1"/>
  <c r="T204" i="1"/>
  <c r="S204" i="1"/>
  <c r="R204" i="1"/>
  <c r="Q204" i="1"/>
  <c r="N204" i="1"/>
  <c r="M204" i="1"/>
  <c r="O204" i="1" s="1"/>
  <c r="P204" i="1" s="1"/>
  <c r="T203" i="1"/>
  <c r="S203" i="1"/>
  <c r="R203" i="1"/>
  <c r="Q203" i="1"/>
  <c r="N203" i="1"/>
  <c r="M203" i="1"/>
  <c r="O203" i="1" s="1"/>
  <c r="P203" i="1" s="1"/>
  <c r="T202" i="1"/>
  <c r="S202" i="1"/>
  <c r="R202" i="1"/>
  <c r="Q202" i="1"/>
  <c r="N202" i="1"/>
  <c r="M202" i="1"/>
  <c r="O202" i="1" s="1"/>
  <c r="P202" i="1" s="1"/>
  <c r="T201" i="1"/>
  <c r="S201" i="1"/>
  <c r="R201" i="1"/>
  <c r="Q201" i="1"/>
  <c r="N201" i="1"/>
  <c r="M201" i="1"/>
  <c r="O201" i="1" s="1"/>
  <c r="P201" i="1" s="1"/>
  <c r="T200" i="1"/>
  <c r="S200" i="1"/>
  <c r="R200" i="1"/>
  <c r="Q200" i="1"/>
  <c r="N200" i="1"/>
  <c r="M200" i="1"/>
  <c r="O200" i="1" s="1"/>
  <c r="P200" i="1" s="1"/>
  <c r="T199" i="1"/>
  <c r="S199" i="1"/>
  <c r="R199" i="1"/>
  <c r="Q199" i="1"/>
  <c r="N199" i="1"/>
  <c r="M199" i="1"/>
  <c r="O199" i="1" s="1"/>
  <c r="P199" i="1" s="1"/>
  <c r="T198" i="1"/>
  <c r="S198" i="1"/>
  <c r="R198" i="1"/>
  <c r="Q198" i="1"/>
  <c r="N198" i="1"/>
  <c r="M198" i="1"/>
  <c r="O198" i="1" s="1"/>
  <c r="P198" i="1" s="1"/>
  <c r="T197" i="1"/>
  <c r="S197" i="1"/>
  <c r="R197" i="1"/>
  <c r="Q197" i="1"/>
  <c r="N197" i="1"/>
  <c r="M197" i="1"/>
  <c r="O197" i="1" s="1"/>
  <c r="P197" i="1" s="1"/>
  <c r="T196" i="1"/>
  <c r="S196" i="1"/>
  <c r="R196" i="1"/>
  <c r="Q196" i="1"/>
  <c r="N196" i="1"/>
  <c r="M196" i="1"/>
  <c r="O196" i="1" s="1"/>
  <c r="P196" i="1" s="1"/>
  <c r="T195" i="1"/>
  <c r="S195" i="1"/>
  <c r="R195" i="1"/>
  <c r="Q195" i="1"/>
  <c r="N195" i="1"/>
  <c r="M195" i="1"/>
  <c r="O195" i="1" s="1"/>
  <c r="P195" i="1" s="1"/>
  <c r="T194" i="1"/>
  <c r="S194" i="1"/>
  <c r="R194" i="1"/>
  <c r="Q194" i="1"/>
  <c r="N194" i="1"/>
  <c r="M194" i="1"/>
  <c r="O194" i="1" s="1"/>
  <c r="P194" i="1" s="1"/>
  <c r="T193" i="1"/>
  <c r="S193" i="1"/>
  <c r="R193" i="1"/>
  <c r="Q193" i="1"/>
  <c r="N193" i="1"/>
  <c r="M193" i="1"/>
  <c r="O193" i="1" s="1"/>
  <c r="P193" i="1" s="1"/>
  <c r="T192" i="1"/>
  <c r="S192" i="1"/>
  <c r="R192" i="1"/>
  <c r="Q192" i="1"/>
  <c r="N192" i="1"/>
  <c r="M192" i="1"/>
  <c r="O192" i="1" s="1"/>
  <c r="P192" i="1" s="1"/>
  <c r="T191" i="1"/>
  <c r="S191" i="1"/>
  <c r="R191" i="1"/>
  <c r="Q191" i="1"/>
  <c r="N191" i="1"/>
  <c r="M191" i="1"/>
  <c r="O191" i="1" s="1"/>
  <c r="P191" i="1" s="1"/>
  <c r="T190" i="1"/>
  <c r="S190" i="1"/>
  <c r="R190" i="1"/>
  <c r="Q190" i="1"/>
  <c r="N190" i="1"/>
  <c r="M190" i="1"/>
  <c r="O190" i="1" s="1"/>
  <c r="P190" i="1" s="1"/>
  <c r="T189" i="1"/>
  <c r="S189" i="1"/>
  <c r="R189" i="1"/>
  <c r="Q189" i="1"/>
  <c r="N189" i="1"/>
  <c r="M189" i="1"/>
  <c r="O189" i="1" s="1"/>
  <c r="P189" i="1" s="1"/>
  <c r="T188" i="1"/>
  <c r="S188" i="1"/>
  <c r="R188" i="1"/>
  <c r="Q188" i="1"/>
  <c r="N188" i="1"/>
  <c r="M188" i="1"/>
  <c r="O188" i="1" s="1"/>
  <c r="P188" i="1" s="1"/>
  <c r="T187" i="1"/>
  <c r="S187" i="1"/>
  <c r="R187" i="1"/>
  <c r="Q187" i="1"/>
  <c r="N187" i="1"/>
  <c r="M187" i="1"/>
  <c r="O187" i="1" s="1"/>
  <c r="P187" i="1" s="1"/>
  <c r="T186" i="1"/>
  <c r="S186" i="1"/>
  <c r="R186" i="1"/>
  <c r="Q186" i="1"/>
  <c r="N186" i="1"/>
  <c r="M186" i="1"/>
  <c r="O186" i="1" s="1"/>
  <c r="P186" i="1" s="1"/>
  <c r="T185" i="1"/>
  <c r="S185" i="1"/>
  <c r="R185" i="1"/>
  <c r="Q185" i="1"/>
  <c r="N185" i="1"/>
  <c r="M185" i="1"/>
  <c r="O185" i="1" s="1"/>
  <c r="P185" i="1" s="1"/>
  <c r="T184" i="1"/>
  <c r="S184" i="1"/>
  <c r="R184" i="1"/>
  <c r="Q184" i="1"/>
  <c r="N184" i="1"/>
  <c r="M184" i="1"/>
  <c r="O184" i="1" s="1"/>
  <c r="P184" i="1" s="1"/>
  <c r="T183" i="1"/>
  <c r="S183" i="1"/>
  <c r="R183" i="1"/>
  <c r="Q183" i="1"/>
  <c r="N183" i="1"/>
  <c r="M183" i="1"/>
  <c r="O183" i="1" s="1"/>
  <c r="P183" i="1" s="1"/>
  <c r="T182" i="1"/>
  <c r="S182" i="1"/>
  <c r="R182" i="1"/>
  <c r="Q182" i="1"/>
  <c r="N182" i="1"/>
  <c r="M182" i="1"/>
  <c r="O182" i="1" s="1"/>
  <c r="P182" i="1" s="1"/>
  <c r="T181" i="1"/>
  <c r="S181" i="1"/>
  <c r="R181" i="1"/>
  <c r="Q181" i="1"/>
  <c r="N181" i="1"/>
  <c r="M181" i="1"/>
  <c r="O181" i="1" s="1"/>
  <c r="P181" i="1" s="1"/>
  <c r="T180" i="1"/>
  <c r="S180" i="1"/>
  <c r="R180" i="1"/>
  <c r="Q180" i="1"/>
  <c r="N180" i="1"/>
  <c r="M180" i="1"/>
  <c r="O180" i="1" s="1"/>
  <c r="P180" i="1" s="1"/>
  <c r="T179" i="1"/>
  <c r="S179" i="1"/>
  <c r="R179" i="1"/>
  <c r="Q179" i="1"/>
  <c r="N179" i="1"/>
  <c r="M179" i="1"/>
  <c r="O179" i="1" s="1"/>
  <c r="P179" i="1" s="1"/>
  <c r="T178" i="1"/>
  <c r="S178" i="1"/>
  <c r="R178" i="1"/>
  <c r="Q178" i="1"/>
  <c r="N178" i="1"/>
  <c r="M178" i="1"/>
  <c r="O178" i="1" s="1"/>
  <c r="P178" i="1" s="1"/>
  <c r="T177" i="1"/>
  <c r="S177" i="1"/>
  <c r="R177" i="1"/>
  <c r="Q177" i="1"/>
  <c r="N177" i="1"/>
  <c r="M177" i="1"/>
  <c r="O177" i="1" s="1"/>
  <c r="P177" i="1" s="1"/>
  <c r="T176" i="1"/>
  <c r="S176" i="1"/>
  <c r="R176" i="1"/>
  <c r="Q176" i="1"/>
  <c r="N176" i="1"/>
  <c r="M176" i="1"/>
  <c r="O176" i="1" s="1"/>
  <c r="P176" i="1" s="1"/>
  <c r="T175" i="1"/>
  <c r="S175" i="1"/>
  <c r="R175" i="1"/>
  <c r="Q175" i="1"/>
  <c r="N175" i="1"/>
  <c r="M175" i="1"/>
  <c r="O175" i="1" s="1"/>
  <c r="P175" i="1" s="1"/>
  <c r="T174" i="1"/>
  <c r="S174" i="1"/>
  <c r="R174" i="1"/>
  <c r="Q174" i="1"/>
  <c r="N174" i="1"/>
  <c r="M174" i="1"/>
  <c r="O174" i="1" s="1"/>
  <c r="P174" i="1" s="1"/>
  <c r="T173" i="1"/>
  <c r="S173" i="1"/>
  <c r="R173" i="1"/>
  <c r="Q173" i="1"/>
  <c r="N173" i="1"/>
  <c r="M173" i="1"/>
  <c r="O173" i="1" s="1"/>
  <c r="P173" i="1" s="1"/>
  <c r="T172" i="1"/>
  <c r="S172" i="1"/>
  <c r="R172" i="1"/>
  <c r="Q172" i="1"/>
  <c r="N172" i="1"/>
  <c r="M172" i="1"/>
  <c r="O172" i="1" s="1"/>
  <c r="P172" i="1" s="1"/>
  <c r="T171" i="1"/>
  <c r="S171" i="1"/>
  <c r="R171" i="1"/>
  <c r="Q171" i="1"/>
  <c r="N171" i="1"/>
  <c r="M171" i="1"/>
  <c r="O171" i="1" s="1"/>
  <c r="P171" i="1" s="1"/>
  <c r="T170" i="1"/>
  <c r="S170" i="1"/>
  <c r="R170" i="1"/>
  <c r="Q170" i="1"/>
  <c r="N170" i="1"/>
  <c r="M170" i="1"/>
  <c r="O170" i="1" s="1"/>
  <c r="P170" i="1" s="1"/>
  <c r="T169" i="1"/>
  <c r="S169" i="1"/>
  <c r="R169" i="1"/>
  <c r="Q169" i="1"/>
  <c r="N169" i="1"/>
  <c r="M169" i="1"/>
  <c r="O169" i="1" s="1"/>
  <c r="P169" i="1" s="1"/>
  <c r="T168" i="1"/>
  <c r="S168" i="1"/>
  <c r="R168" i="1"/>
  <c r="Q168" i="1"/>
  <c r="N168" i="1"/>
  <c r="M168" i="1"/>
  <c r="O168" i="1" s="1"/>
  <c r="P168" i="1" s="1"/>
  <c r="T167" i="1"/>
  <c r="S167" i="1"/>
  <c r="R167" i="1"/>
  <c r="Q167" i="1"/>
  <c r="N167" i="1"/>
  <c r="M167" i="1"/>
  <c r="O167" i="1" s="1"/>
  <c r="P167" i="1" s="1"/>
  <c r="T166" i="1"/>
  <c r="S166" i="1"/>
  <c r="R166" i="1"/>
  <c r="Q166" i="1"/>
  <c r="N166" i="1"/>
  <c r="M166" i="1"/>
  <c r="O166" i="1" s="1"/>
  <c r="P166" i="1" s="1"/>
  <c r="T165" i="1"/>
  <c r="S165" i="1"/>
  <c r="R165" i="1"/>
  <c r="Q165" i="1"/>
  <c r="N165" i="1"/>
  <c r="M165" i="1"/>
  <c r="O165" i="1" s="1"/>
  <c r="P165" i="1" s="1"/>
  <c r="T164" i="1"/>
  <c r="S164" i="1"/>
  <c r="R164" i="1"/>
  <c r="Q164" i="1"/>
  <c r="N164" i="1"/>
  <c r="M164" i="1"/>
  <c r="O164" i="1" s="1"/>
  <c r="P164" i="1" s="1"/>
  <c r="T163" i="1"/>
  <c r="S163" i="1"/>
  <c r="R163" i="1"/>
  <c r="Q163" i="1"/>
  <c r="N163" i="1"/>
  <c r="M163" i="1"/>
  <c r="O163" i="1" s="1"/>
  <c r="P163" i="1" s="1"/>
  <c r="T162" i="1"/>
  <c r="S162" i="1"/>
  <c r="R162" i="1"/>
  <c r="Q162" i="1"/>
  <c r="N162" i="1"/>
  <c r="M162" i="1"/>
  <c r="O162" i="1" s="1"/>
  <c r="P162" i="1" s="1"/>
  <c r="T161" i="1"/>
  <c r="S161" i="1"/>
  <c r="R161" i="1"/>
  <c r="Q161" i="1"/>
  <c r="N161" i="1"/>
  <c r="M161" i="1"/>
  <c r="O161" i="1" s="1"/>
  <c r="P161" i="1" s="1"/>
  <c r="T160" i="1"/>
  <c r="S160" i="1"/>
  <c r="R160" i="1"/>
  <c r="Q160" i="1"/>
  <c r="N160" i="1"/>
  <c r="M160" i="1"/>
  <c r="O160" i="1" s="1"/>
  <c r="P160" i="1" s="1"/>
  <c r="T159" i="1"/>
  <c r="S159" i="1"/>
  <c r="R159" i="1"/>
  <c r="Q159" i="1"/>
  <c r="N159" i="1"/>
  <c r="M159" i="1"/>
  <c r="O159" i="1" s="1"/>
  <c r="P159" i="1" s="1"/>
  <c r="T158" i="1"/>
  <c r="S158" i="1"/>
  <c r="R158" i="1"/>
  <c r="Q158" i="1"/>
  <c r="N158" i="1"/>
  <c r="M158" i="1"/>
  <c r="O158" i="1" s="1"/>
  <c r="P158" i="1" s="1"/>
  <c r="T157" i="1"/>
  <c r="S157" i="1"/>
  <c r="R157" i="1"/>
  <c r="Q157" i="1"/>
  <c r="N157" i="1"/>
  <c r="M157" i="1"/>
  <c r="O157" i="1" s="1"/>
  <c r="P157" i="1" s="1"/>
  <c r="T156" i="1"/>
  <c r="S156" i="1"/>
  <c r="R156" i="1"/>
  <c r="Q156" i="1"/>
  <c r="N156" i="1"/>
  <c r="M156" i="1"/>
  <c r="O156" i="1" s="1"/>
  <c r="P156" i="1" s="1"/>
  <c r="T155" i="1"/>
  <c r="S155" i="1"/>
  <c r="R155" i="1"/>
  <c r="Q155" i="1"/>
  <c r="N155" i="1"/>
  <c r="M155" i="1"/>
  <c r="O155" i="1" s="1"/>
  <c r="P155" i="1" s="1"/>
  <c r="T154" i="1"/>
  <c r="S154" i="1"/>
  <c r="R154" i="1"/>
  <c r="Q154" i="1"/>
  <c r="N154" i="1"/>
  <c r="M154" i="1"/>
  <c r="O154" i="1" s="1"/>
  <c r="P154" i="1" s="1"/>
  <c r="T153" i="1"/>
  <c r="S153" i="1"/>
  <c r="R153" i="1"/>
  <c r="Q153" i="1"/>
  <c r="N153" i="1"/>
  <c r="M153" i="1"/>
  <c r="O153" i="1" s="1"/>
  <c r="P153" i="1" s="1"/>
  <c r="T152" i="1"/>
  <c r="S152" i="1"/>
  <c r="R152" i="1"/>
  <c r="Q152" i="1"/>
  <c r="N152" i="1"/>
  <c r="M152" i="1"/>
  <c r="O152" i="1" s="1"/>
  <c r="P152" i="1" s="1"/>
  <c r="T151" i="1"/>
  <c r="S151" i="1"/>
  <c r="R151" i="1"/>
  <c r="Q151" i="1"/>
  <c r="N151" i="1"/>
  <c r="M151" i="1"/>
  <c r="O151" i="1" s="1"/>
  <c r="P151" i="1" s="1"/>
  <c r="T150" i="1"/>
  <c r="S150" i="1"/>
  <c r="R150" i="1"/>
  <c r="Q150" i="1"/>
  <c r="N150" i="1"/>
  <c r="M150" i="1"/>
  <c r="O150" i="1" s="1"/>
  <c r="P150" i="1" s="1"/>
  <c r="T149" i="1"/>
  <c r="S149" i="1"/>
  <c r="R149" i="1"/>
  <c r="Q149" i="1"/>
  <c r="N149" i="1"/>
  <c r="M149" i="1"/>
  <c r="O149" i="1" s="1"/>
  <c r="P149" i="1" s="1"/>
  <c r="T148" i="1"/>
  <c r="S148" i="1"/>
  <c r="R148" i="1"/>
  <c r="Q148" i="1"/>
  <c r="N148" i="1"/>
  <c r="M148" i="1"/>
  <c r="O148" i="1" s="1"/>
  <c r="P148" i="1" s="1"/>
  <c r="T147" i="1"/>
  <c r="S147" i="1"/>
  <c r="R147" i="1"/>
  <c r="Q147" i="1"/>
  <c r="N147" i="1"/>
  <c r="M147" i="1"/>
  <c r="O147" i="1" s="1"/>
  <c r="P147" i="1" s="1"/>
  <c r="T146" i="1"/>
  <c r="S146" i="1"/>
  <c r="R146" i="1"/>
  <c r="Q146" i="1"/>
  <c r="N146" i="1"/>
  <c r="M146" i="1"/>
  <c r="O146" i="1" s="1"/>
  <c r="P146" i="1" s="1"/>
  <c r="T145" i="1"/>
  <c r="S145" i="1"/>
  <c r="R145" i="1"/>
  <c r="Q145" i="1"/>
  <c r="N145" i="1"/>
  <c r="M145" i="1"/>
  <c r="O145" i="1" s="1"/>
  <c r="P145" i="1" s="1"/>
  <c r="T144" i="1"/>
  <c r="S144" i="1"/>
  <c r="R144" i="1"/>
  <c r="Q144" i="1"/>
  <c r="N144" i="1"/>
  <c r="M144" i="1"/>
  <c r="O144" i="1" s="1"/>
  <c r="P144" i="1" s="1"/>
  <c r="T143" i="1"/>
  <c r="S143" i="1"/>
  <c r="R143" i="1"/>
  <c r="Q143" i="1"/>
  <c r="N143" i="1"/>
  <c r="M143" i="1"/>
  <c r="O143" i="1" s="1"/>
  <c r="P143" i="1" s="1"/>
  <c r="T142" i="1"/>
  <c r="S142" i="1"/>
  <c r="R142" i="1"/>
  <c r="Q142" i="1"/>
  <c r="N142" i="1"/>
  <c r="M142" i="1"/>
  <c r="O142" i="1" s="1"/>
  <c r="P142" i="1" s="1"/>
  <c r="T141" i="1"/>
  <c r="S141" i="1"/>
  <c r="R141" i="1"/>
  <c r="Q141" i="1"/>
  <c r="N141" i="1"/>
  <c r="M141" i="1"/>
  <c r="O141" i="1" s="1"/>
  <c r="P141" i="1" s="1"/>
  <c r="T140" i="1"/>
  <c r="S140" i="1"/>
  <c r="R140" i="1"/>
  <c r="Q140" i="1"/>
  <c r="N140" i="1"/>
  <c r="M140" i="1"/>
  <c r="O140" i="1" s="1"/>
  <c r="P140" i="1" s="1"/>
  <c r="T139" i="1"/>
  <c r="S139" i="1"/>
  <c r="R139" i="1"/>
  <c r="Q139" i="1"/>
  <c r="N139" i="1"/>
  <c r="M139" i="1"/>
  <c r="O139" i="1" s="1"/>
  <c r="P139" i="1" s="1"/>
  <c r="T138" i="1"/>
  <c r="S138" i="1"/>
  <c r="R138" i="1"/>
  <c r="Q138" i="1"/>
  <c r="N138" i="1"/>
  <c r="M138" i="1"/>
  <c r="O138" i="1" s="1"/>
  <c r="P138" i="1" s="1"/>
  <c r="T137" i="1"/>
  <c r="S137" i="1"/>
  <c r="R137" i="1"/>
  <c r="Q137" i="1"/>
  <c r="N137" i="1"/>
  <c r="M137" i="1"/>
  <c r="O137" i="1" s="1"/>
  <c r="P137" i="1" s="1"/>
  <c r="T136" i="1"/>
  <c r="S136" i="1"/>
  <c r="R136" i="1"/>
  <c r="Q136" i="1"/>
  <c r="N136" i="1"/>
  <c r="M136" i="1"/>
  <c r="O136" i="1" s="1"/>
  <c r="P136" i="1" s="1"/>
  <c r="T135" i="1"/>
  <c r="S135" i="1"/>
  <c r="R135" i="1"/>
  <c r="Q135" i="1"/>
  <c r="N135" i="1"/>
  <c r="M135" i="1"/>
  <c r="O135" i="1" s="1"/>
  <c r="P135" i="1" s="1"/>
  <c r="T134" i="1"/>
  <c r="S134" i="1"/>
  <c r="R134" i="1"/>
  <c r="Q134" i="1"/>
  <c r="N134" i="1"/>
  <c r="M134" i="1"/>
  <c r="O134" i="1" s="1"/>
  <c r="P134" i="1" s="1"/>
  <c r="T133" i="1"/>
  <c r="S133" i="1"/>
  <c r="R133" i="1"/>
  <c r="Q133" i="1"/>
  <c r="N133" i="1"/>
  <c r="M133" i="1"/>
  <c r="O133" i="1" s="1"/>
  <c r="P133" i="1" s="1"/>
  <c r="T132" i="1"/>
  <c r="S132" i="1"/>
  <c r="R132" i="1"/>
  <c r="Q132" i="1"/>
  <c r="N132" i="1"/>
  <c r="M132" i="1"/>
  <c r="O132" i="1" s="1"/>
  <c r="P132" i="1" s="1"/>
  <c r="T131" i="1"/>
  <c r="S131" i="1"/>
  <c r="R131" i="1"/>
  <c r="Q131" i="1"/>
  <c r="N131" i="1"/>
  <c r="M131" i="1"/>
  <c r="O131" i="1" s="1"/>
  <c r="P131" i="1" s="1"/>
  <c r="T130" i="1"/>
  <c r="S130" i="1"/>
  <c r="R130" i="1"/>
  <c r="Q130" i="1"/>
  <c r="N130" i="1"/>
  <c r="M130" i="1"/>
  <c r="O130" i="1" s="1"/>
  <c r="P130" i="1" s="1"/>
  <c r="T129" i="1"/>
  <c r="S129" i="1"/>
  <c r="R129" i="1"/>
  <c r="Q129" i="1"/>
  <c r="N129" i="1"/>
  <c r="M129" i="1"/>
  <c r="O129" i="1" s="1"/>
  <c r="P129" i="1" s="1"/>
  <c r="T128" i="1"/>
  <c r="S128" i="1"/>
  <c r="R128" i="1"/>
  <c r="Q128" i="1"/>
  <c r="N128" i="1"/>
  <c r="M128" i="1"/>
  <c r="O128" i="1" s="1"/>
  <c r="P128" i="1" s="1"/>
  <c r="T127" i="1"/>
  <c r="S127" i="1"/>
  <c r="R127" i="1"/>
  <c r="Q127" i="1"/>
  <c r="N127" i="1"/>
  <c r="M127" i="1"/>
  <c r="O127" i="1" s="1"/>
  <c r="P127" i="1" s="1"/>
  <c r="T126" i="1"/>
  <c r="S126" i="1"/>
  <c r="R126" i="1"/>
  <c r="Q126" i="1"/>
  <c r="N126" i="1"/>
  <c r="M126" i="1"/>
  <c r="O126" i="1" s="1"/>
  <c r="P126" i="1" s="1"/>
  <c r="T125" i="1"/>
  <c r="S125" i="1"/>
  <c r="R125" i="1"/>
  <c r="Q125" i="1"/>
  <c r="N125" i="1"/>
  <c r="M125" i="1"/>
  <c r="O125" i="1" s="1"/>
  <c r="P125" i="1" s="1"/>
  <c r="T124" i="1"/>
  <c r="S124" i="1"/>
  <c r="R124" i="1"/>
  <c r="Q124" i="1"/>
  <c r="N124" i="1"/>
  <c r="M124" i="1"/>
  <c r="O124" i="1" s="1"/>
  <c r="P124" i="1" s="1"/>
  <c r="T123" i="1"/>
  <c r="S123" i="1"/>
  <c r="R123" i="1"/>
  <c r="Q123" i="1"/>
  <c r="N123" i="1"/>
  <c r="M123" i="1"/>
  <c r="O123" i="1" s="1"/>
  <c r="P123" i="1" s="1"/>
  <c r="T122" i="1"/>
  <c r="S122" i="1"/>
  <c r="R122" i="1"/>
  <c r="Q122" i="1"/>
  <c r="N122" i="1"/>
  <c r="M122" i="1"/>
  <c r="O122" i="1" s="1"/>
  <c r="P122" i="1" s="1"/>
  <c r="T121" i="1"/>
  <c r="S121" i="1"/>
  <c r="R121" i="1"/>
  <c r="Q121" i="1"/>
  <c r="N121" i="1"/>
  <c r="M121" i="1"/>
  <c r="O121" i="1" s="1"/>
  <c r="P121" i="1" s="1"/>
  <c r="T120" i="1"/>
  <c r="S120" i="1"/>
  <c r="R120" i="1"/>
  <c r="Q120" i="1"/>
  <c r="N120" i="1"/>
  <c r="M120" i="1"/>
  <c r="O120" i="1" s="1"/>
  <c r="P120" i="1" s="1"/>
  <c r="T119" i="1"/>
  <c r="S119" i="1"/>
  <c r="R119" i="1"/>
  <c r="Q119" i="1"/>
  <c r="N119" i="1"/>
  <c r="M119" i="1"/>
  <c r="O119" i="1" s="1"/>
  <c r="P119" i="1" s="1"/>
  <c r="T118" i="1"/>
  <c r="S118" i="1"/>
  <c r="R118" i="1"/>
  <c r="Q118" i="1"/>
  <c r="N118" i="1"/>
  <c r="M118" i="1"/>
  <c r="O118" i="1" s="1"/>
  <c r="P118" i="1" s="1"/>
  <c r="T117" i="1"/>
  <c r="S117" i="1"/>
  <c r="R117" i="1"/>
  <c r="Q117" i="1"/>
  <c r="N117" i="1"/>
  <c r="M117" i="1"/>
  <c r="O117" i="1" s="1"/>
  <c r="P117" i="1" s="1"/>
  <c r="T116" i="1"/>
  <c r="S116" i="1"/>
  <c r="R116" i="1"/>
  <c r="Q116" i="1"/>
  <c r="N116" i="1"/>
  <c r="M116" i="1"/>
  <c r="O116" i="1" s="1"/>
  <c r="P116" i="1" s="1"/>
  <c r="T115" i="1"/>
  <c r="S115" i="1"/>
  <c r="R115" i="1"/>
  <c r="Q115" i="1"/>
  <c r="N115" i="1"/>
  <c r="M115" i="1"/>
  <c r="O115" i="1" s="1"/>
  <c r="P115" i="1" s="1"/>
  <c r="T114" i="1"/>
  <c r="S114" i="1"/>
  <c r="R114" i="1"/>
  <c r="Q114" i="1"/>
  <c r="N114" i="1"/>
  <c r="M114" i="1"/>
  <c r="O114" i="1" s="1"/>
  <c r="P114" i="1" s="1"/>
  <c r="T113" i="1"/>
  <c r="S113" i="1"/>
  <c r="R113" i="1"/>
  <c r="Q113" i="1"/>
  <c r="N113" i="1"/>
  <c r="M113" i="1"/>
  <c r="O113" i="1" s="1"/>
  <c r="P113" i="1" s="1"/>
  <c r="T112" i="1"/>
  <c r="S112" i="1"/>
  <c r="R112" i="1"/>
  <c r="Q112" i="1"/>
  <c r="N112" i="1"/>
  <c r="M112" i="1"/>
  <c r="O112" i="1" s="1"/>
  <c r="P112" i="1" s="1"/>
  <c r="T111" i="1"/>
  <c r="S111" i="1"/>
  <c r="R111" i="1"/>
  <c r="Q111" i="1"/>
  <c r="N111" i="1"/>
  <c r="M111" i="1"/>
  <c r="O111" i="1" s="1"/>
  <c r="P111" i="1" s="1"/>
  <c r="T110" i="1"/>
  <c r="S110" i="1"/>
  <c r="R110" i="1"/>
  <c r="Q110" i="1"/>
  <c r="N110" i="1"/>
  <c r="M110" i="1"/>
  <c r="O110" i="1" s="1"/>
  <c r="P110" i="1" s="1"/>
  <c r="T109" i="1"/>
  <c r="S109" i="1"/>
  <c r="R109" i="1"/>
  <c r="Q109" i="1"/>
  <c r="N109" i="1"/>
  <c r="M109" i="1"/>
  <c r="O109" i="1" s="1"/>
  <c r="P109" i="1" s="1"/>
  <c r="T108" i="1"/>
  <c r="S108" i="1"/>
  <c r="R108" i="1"/>
  <c r="Q108" i="1"/>
  <c r="N108" i="1"/>
  <c r="M108" i="1"/>
  <c r="O108" i="1" s="1"/>
  <c r="P108" i="1" s="1"/>
  <c r="T107" i="1"/>
  <c r="S107" i="1"/>
  <c r="R107" i="1"/>
  <c r="Q107" i="1"/>
  <c r="N107" i="1"/>
  <c r="M107" i="1"/>
  <c r="O107" i="1" s="1"/>
  <c r="P107" i="1" s="1"/>
  <c r="T106" i="1"/>
  <c r="S106" i="1"/>
  <c r="R106" i="1"/>
  <c r="Q106" i="1"/>
  <c r="N106" i="1"/>
  <c r="M106" i="1"/>
  <c r="O106" i="1" s="1"/>
  <c r="P106" i="1" s="1"/>
  <c r="T105" i="1"/>
  <c r="S105" i="1"/>
  <c r="R105" i="1"/>
  <c r="Q105" i="1"/>
  <c r="N105" i="1"/>
  <c r="M105" i="1"/>
  <c r="O105" i="1" s="1"/>
  <c r="P105" i="1" s="1"/>
  <c r="T104" i="1"/>
  <c r="S104" i="1"/>
  <c r="R104" i="1"/>
  <c r="Q104" i="1"/>
  <c r="N104" i="1"/>
  <c r="M104" i="1"/>
  <c r="O104" i="1" s="1"/>
  <c r="P104" i="1" s="1"/>
  <c r="T103" i="1"/>
  <c r="S103" i="1"/>
  <c r="R103" i="1"/>
  <c r="Q103" i="1"/>
  <c r="N103" i="1"/>
  <c r="M103" i="1"/>
  <c r="O103" i="1" s="1"/>
  <c r="P103" i="1" s="1"/>
  <c r="T102" i="1"/>
  <c r="S102" i="1"/>
  <c r="R102" i="1"/>
  <c r="Q102" i="1"/>
  <c r="N102" i="1"/>
  <c r="M102" i="1"/>
  <c r="O102" i="1" s="1"/>
  <c r="P102" i="1" s="1"/>
  <c r="T101" i="1"/>
  <c r="S101" i="1"/>
  <c r="R101" i="1"/>
  <c r="Q101" i="1"/>
  <c r="N101" i="1"/>
  <c r="M101" i="1"/>
  <c r="O101" i="1" s="1"/>
  <c r="P101" i="1" s="1"/>
  <c r="T100" i="1"/>
  <c r="S100" i="1"/>
  <c r="R100" i="1"/>
  <c r="Q100" i="1"/>
  <c r="N100" i="1"/>
  <c r="M100" i="1"/>
  <c r="O100" i="1" s="1"/>
  <c r="P100" i="1" s="1"/>
  <c r="T99" i="1"/>
  <c r="S99" i="1"/>
  <c r="R99" i="1"/>
  <c r="Q99" i="1"/>
  <c r="N99" i="1"/>
  <c r="M99" i="1"/>
  <c r="O99" i="1" s="1"/>
  <c r="P99" i="1" s="1"/>
  <c r="T98" i="1"/>
  <c r="S98" i="1"/>
  <c r="R98" i="1"/>
  <c r="Q98" i="1"/>
  <c r="N98" i="1"/>
  <c r="M98" i="1"/>
  <c r="O98" i="1" s="1"/>
  <c r="P98" i="1" s="1"/>
  <c r="T97" i="1"/>
  <c r="S97" i="1"/>
  <c r="R97" i="1"/>
  <c r="Q97" i="1"/>
  <c r="N97" i="1"/>
  <c r="M97" i="1"/>
  <c r="O97" i="1" s="1"/>
  <c r="P97" i="1" s="1"/>
  <c r="T96" i="1"/>
  <c r="S96" i="1"/>
  <c r="R96" i="1"/>
  <c r="Q96" i="1"/>
  <c r="N96" i="1"/>
  <c r="M96" i="1"/>
  <c r="O96" i="1" s="1"/>
  <c r="P96" i="1" s="1"/>
  <c r="T95" i="1"/>
  <c r="S95" i="1"/>
  <c r="R95" i="1"/>
  <c r="Q95" i="1"/>
  <c r="N95" i="1"/>
  <c r="M95" i="1"/>
  <c r="O95" i="1" s="1"/>
  <c r="P95" i="1" s="1"/>
  <c r="T94" i="1"/>
  <c r="S94" i="1"/>
  <c r="R94" i="1"/>
  <c r="Q94" i="1"/>
  <c r="N94" i="1"/>
  <c r="M94" i="1"/>
  <c r="O94" i="1" s="1"/>
  <c r="P94" i="1" s="1"/>
  <c r="T93" i="1"/>
  <c r="S93" i="1"/>
  <c r="R93" i="1"/>
  <c r="Q93" i="1"/>
  <c r="N93" i="1"/>
  <c r="M93" i="1"/>
  <c r="O93" i="1" s="1"/>
  <c r="P93" i="1" s="1"/>
  <c r="T92" i="1"/>
  <c r="S92" i="1"/>
  <c r="R92" i="1"/>
  <c r="Q92" i="1"/>
  <c r="N92" i="1"/>
  <c r="M92" i="1"/>
  <c r="O92" i="1" s="1"/>
  <c r="P92" i="1" s="1"/>
  <c r="T91" i="1"/>
  <c r="S91" i="1"/>
  <c r="R91" i="1"/>
  <c r="Q91" i="1"/>
  <c r="N91" i="1"/>
  <c r="M91" i="1"/>
  <c r="O91" i="1" s="1"/>
  <c r="P91" i="1" s="1"/>
  <c r="T90" i="1"/>
  <c r="S90" i="1"/>
  <c r="R90" i="1"/>
  <c r="Q90" i="1"/>
  <c r="N90" i="1"/>
  <c r="M90" i="1"/>
  <c r="O90" i="1" s="1"/>
  <c r="P90" i="1" s="1"/>
  <c r="T89" i="1"/>
  <c r="S89" i="1"/>
  <c r="R89" i="1"/>
  <c r="Q89" i="1"/>
  <c r="N89" i="1"/>
  <c r="M89" i="1"/>
  <c r="O89" i="1" s="1"/>
  <c r="P89" i="1" s="1"/>
  <c r="T88" i="1"/>
  <c r="S88" i="1"/>
  <c r="R88" i="1"/>
  <c r="Q88" i="1"/>
  <c r="N88" i="1"/>
  <c r="M88" i="1"/>
  <c r="O88" i="1" s="1"/>
  <c r="P88" i="1" s="1"/>
  <c r="T87" i="1"/>
  <c r="S87" i="1"/>
  <c r="R87" i="1"/>
  <c r="Q87" i="1"/>
  <c r="N87" i="1"/>
  <c r="M87" i="1"/>
  <c r="O87" i="1" s="1"/>
  <c r="P87" i="1" s="1"/>
  <c r="T86" i="1"/>
  <c r="S86" i="1"/>
  <c r="R86" i="1"/>
  <c r="Q86" i="1"/>
  <c r="N86" i="1"/>
  <c r="M86" i="1"/>
  <c r="O86" i="1" s="1"/>
  <c r="P86" i="1" s="1"/>
  <c r="T85" i="1"/>
  <c r="S85" i="1"/>
  <c r="R85" i="1"/>
  <c r="Q85" i="1"/>
  <c r="N85" i="1"/>
  <c r="M85" i="1"/>
  <c r="O85" i="1" s="1"/>
  <c r="P85" i="1" s="1"/>
  <c r="T84" i="1"/>
  <c r="S84" i="1"/>
  <c r="R84" i="1"/>
  <c r="Q84" i="1"/>
  <c r="N84" i="1"/>
  <c r="M84" i="1"/>
  <c r="O84" i="1" s="1"/>
  <c r="P84" i="1" s="1"/>
  <c r="T83" i="1"/>
  <c r="S83" i="1"/>
  <c r="R83" i="1"/>
  <c r="Q83" i="1"/>
  <c r="N83" i="1"/>
  <c r="M83" i="1"/>
  <c r="O83" i="1" s="1"/>
  <c r="P83" i="1" s="1"/>
  <c r="T82" i="1"/>
  <c r="S82" i="1"/>
  <c r="R82" i="1"/>
  <c r="Q82" i="1"/>
  <c r="N82" i="1"/>
  <c r="M82" i="1"/>
  <c r="O82" i="1" s="1"/>
  <c r="P82" i="1" s="1"/>
  <c r="T81" i="1"/>
  <c r="S81" i="1"/>
  <c r="R81" i="1"/>
  <c r="Q81" i="1"/>
  <c r="N81" i="1"/>
  <c r="M81" i="1"/>
  <c r="O81" i="1" s="1"/>
  <c r="P81" i="1" s="1"/>
  <c r="T80" i="1"/>
  <c r="S80" i="1"/>
  <c r="R80" i="1"/>
  <c r="Q80" i="1"/>
  <c r="N80" i="1"/>
  <c r="M80" i="1"/>
  <c r="O80" i="1" s="1"/>
  <c r="P80" i="1" s="1"/>
  <c r="T79" i="1"/>
  <c r="S79" i="1"/>
  <c r="R79" i="1"/>
  <c r="Q79" i="1"/>
  <c r="N79" i="1"/>
  <c r="M79" i="1"/>
  <c r="O79" i="1" s="1"/>
  <c r="P79" i="1" s="1"/>
  <c r="T78" i="1"/>
  <c r="S78" i="1"/>
  <c r="R78" i="1"/>
  <c r="Q78" i="1"/>
  <c r="N78" i="1"/>
  <c r="M78" i="1"/>
  <c r="O78" i="1" s="1"/>
  <c r="P78" i="1" s="1"/>
  <c r="T77" i="1"/>
  <c r="S77" i="1"/>
  <c r="R77" i="1"/>
  <c r="Q77" i="1"/>
  <c r="N77" i="1"/>
  <c r="M77" i="1"/>
  <c r="O77" i="1" s="1"/>
  <c r="P77" i="1" s="1"/>
  <c r="T76" i="1"/>
  <c r="S76" i="1"/>
  <c r="R76" i="1"/>
  <c r="Q76" i="1"/>
  <c r="N76" i="1"/>
  <c r="M76" i="1"/>
  <c r="O76" i="1" s="1"/>
  <c r="P76" i="1" s="1"/>
  <c r="T75" i="1"/>
  <c r="S75" i="1"/>
  <c r="R75" i="1"/>
  <c r="Q75" i="1"/>
  <c r="N75" i="1"/>
  <c r="M75" i="1"/>
  <c r="O75" i="1" s="1"/>
  <c r="P75" i="1" s="1"/>
  <c r="T74" i="1"/>
  <c r="S74" i="1"/>
  <c r="R74" i="1"/>
  <c r="Q74" i="1"/>
  <c r="N74" i="1"/>
  <c r="M74" i="1"/>
  <c r="O74" i="1" s="1"/>
  <c r="P74" i="1" s="1"/>
  <c r="T73" i="1"/>
  <c r="S73" i="1"/>
  <c r="R73" i="1"/>
  <c r="Q73" i="1"/>
  <c r="N73" i="1"/>
  <c r="M73" i="1"/>
  <c r="O73" i="1" s="1"/>
  <c r="P73" i="1" s="1"/>
  <c r="T72" i="1"/>
  <c r="S72" i="1"/>
  <c r="R72" i="1"/>
  <c r="Q72" i="1"/>
  <c r="N72" i="1"/>
  <c r="M72" i="1"/>
  <c r="O72" i="1" s="1"/>
  <c r="P72" i="1" s="1"/>
  <c r="T71" i="1"/>
  <c r="S71" i="1"/>
  <c r="R71" i="1"/>
  <c r="Q71" i="1"/>
  <c r="N71" i="1"/>
  <c r="M71" i="1"/>
  <c r="O71" i="1" s="1"/>
  <c r="P71" i="1" s="1"/>
  <c r="T70" i="1"/>
  <c r="S70" i="1"/>
  <c r="R70" i="1"/>
  <c r="Q70" i="1"/>
  <c r="N70" i="1"/>
  <c r="M70" i="1"/>
  <c r="O70" i="1" s="1"/>
  <c r="P70" i="1" s="1"/>
  <c r="T69" i="1"/>
  <c r="S69" i="1"/>
  <c r="R69" i="1"/>
  <c r="Q69" i="1"/>
  <c r="N69" i="1"/>
  <c r="M69" i="1"/>
  <c r="O69" i="1" s="1"/>
  <c r="P69" i="1" s="1"/>
  <c r="T68" i="1"/>
  <c r="S68" i="1"/>
  <c r="R68" i="1"/>
  <c r="Q68" i="1"/>
  <c r="N68" i="1"/>
  <c r="M68" i="1"/>
  <c r="O68" i="1" s="1"/>
  <c r="P68" i="1" s="1"/>
  <c r="T67" i="1"/>
  <c r="S67" i="1"/>
  <c r="R67" i="1"/>
  <c r="Q67" i="1"/>
  <c r="N67" i="1"/>
  <c r="M67" i="1"/>
  <c r="O67" i="1" s="1"/>
  <c r="P67" i="1" s="1"/>
  <c r="T66" i="1"/>
  <c r="S66" i="1"/>
  <c r="R66" i="1"/>
  <c r="Q66" i="1"/>
  <c r="N66" i="1"/>
  <c r="M66" i="1"/>
  <c r="O66" i="1" s="1"/>
  <c r="P66" i="1" s="1"/>
  <c r="T65" i="1"/>
  <c r="S65" i="1"/>
  <c r="R65" i="1"/>
  <c r="Q65" i="1"/>
  <c r="N65" i="1"/>
  <c r="M65" i="1"/>
  <c r="O65" i="1" s="1"/>
  <c r="P65" i="1" s="1"/>
  <c r="T64" i="1"/>
  <c r="S64" i="1"/>
  <c r="R64" i="1"/>
  <c r="Q64" i="1"/>
  <c r="N64" i="1"/>
  <c r="M64" i="1"/>
  <c r="O64" i="1" s="1"/>
  <c r="P64" i="1" s="1"/>
  <c r="T63" i="1"/>
  <c r="S63" i="1"/>
  <c r="R63" i="1"/>
  <c r="Q63" i="1"/>
  <c r="N63" i="1"/>
  <c r="M63" i="1"/>
  <c r="O63" i="1" s="1"/>
  <c r="P63" i="1" s="1"/>
  <c r="T62" i="1"/>
  <c r="S62" i="1"/>
  <c r="R62" i="1"/>
  <c r="Q62" i="1"/>
  <c r="N62" i="1"/>
  <c r="M62" i="1"/>
  <c r="O62" i="1" s="1"/>
  <c r="P62" i="1" s="1"/>
  <c r="T61" i="1"/>
  <c r="S61" i="1"/>
  <c r="R61" i="1"/>
  <c r="Q61" i="1"/>
  <c r="N61" i="1"/>
  <c r="M61" i="1"/>
  <c r="O61" i="1" s="1"/>
  <c r="P61" i="1" s="1"/>
  <c r="T60" i="1"/>
  <c r="S60" i="1"/>
  <c r="R60" i="1"/>
  <c r="Q60" i="1"/>
  <c r="N60" i="1"/>
  <c r="M60" i="1"/>
  <c r="O60" i="1" s="1"/>
  <c r="P60" i="1" s="1"/>
  <c r="T59" i="1"/>
  <c r="S59" i="1"/>
  <c r="R59" i="1"/>
  <c r="Q59" i="1"/>
  <c r="N59" i="1"/>
  <c r="M59" i="1"/>
  <c r="O59" i="1" s="1"/>
  <c r="P59" i="1" s="1"/>
  <c r="T58" i="1"/>
  <c r="S58" i="1"/>
  <c r="R58" i="1"/>
  <c r="Q58" i="1"/>
  <c r="N58" i="1"/>
  <c r="M58" i="1"/>
  <c r="O58" i="1" s="1"/>
  <c r="P58" i="1" s="1"/>
  <c r="T57" i="1"/>
  <c r="S57" i="1"/>
  <c r="R57" i="1"/>
  <c r="Q57" i="1"/>
  <c r="N57" i="1"/>
  <c r="M57" i="1"/>
  <c r="O57" i="1" s="1"/>
  <c r="P57" i="1" s="1"/>
  <c r="T56" i="1"/>
  <c r="S56" i="1"/>
  <c r="R56" i="1"/>
  <c r="Q56" i="1"/>
  <c r="N56" i="1"/>
  <c r="M56" i="1"/>
  <c r="O56" i="1" s="1"/>
  <c r="P56" i="1" s="1"/>
  <c r="T55" i="1"/>
  <c r="S55" i="1"/>
  <c r="R55" i="1"/>
  <c r="Q55" i="1"/>
  <c r="N55" i="1"/>
  <c r="M55" i="1"/>
  <c r="O55" i="1" s="1"/>
  <c r="P55" i="1" s="1"/>
  <c r="T54" i="1"/>
  <c r="S54" i="1"/>
  <c r="R54" i="1"/>
  <c r="Q54" i="1"/>
  <c r="N54" i="1"/>
  <c r="M54" i="1"/>
  <c r="O54" i="1" s="1"/>
  <c r="P54" i="1" s="1"/>
  <c r="T53" i="1"/>
  <c r="S53" i="1"/>
  <c r="R53" i="1"/>
  <c r="Q53" i="1"/>
  <c r="N53" i="1"/>
  <c r="M53" i="1"/>
  <c r="O53" i="1" s="1"/>
  <c r="P53" i="1" s="1"/>
  <c r="T52" i="1"/>
  <c r="S52" i="1"/>
  <c r="R52" i="1"/>
  <c r="Q52" i="1"/>
  <c r="N52" i="1"/>
  <c r="M52" i="1"/>
  <c r="O52" i="1" s="1"/>
  <c r="P52" i="1" s="1"/>
  <c r="T51" i="1"/>
  <c r="S51" i="1"/>
  <c r="R51" i="1"/>
  <c r="Q51" i="1"/>
  <c r="N51" i="1"/>
  <c r="M51" i="1"/>
  <c r="O51" i="1" s="1"/>
  <c r="P51" i="1" s="1"/>
  <c r="T50" i="1"/>
  <c r="S50" i="1"/>
  <c r="R50" i="1"/>
  <c r="Q50" i="1"/>
  <c r="N50" i="1"/>
  <c r="M50" i="1"/>
  <c r="O50" i="1" s="1"/>
  <c r="P50" i="1" s="1"/>
  <c r="T49" i="1"/>
  <c r="S49" i="1"/>
  <c r="R49" i="1"/>
  <c r="Q49" i="1"/>
  <c r="N49" i="1"/>
  <c r="M49" i="1"/>
  <c r="O49" i="1" s="1"/>
  <c r="P49" i="1" s="1"/>
  <c r="T48" i="1"/>
  <c r="S48" i="1"/>
  <c r="R48" i="1"/>
  <c r="Q48" i="1"/>
  <c r="N48" i="1"/>
  <c r="M48" i="1"/>
  <c r="O48" i="1" s="1"/>
  <c r="P48" i="1" s="1"/>
  <c r="T47" i="1"/>
  <c r="S47" i="1"/>
  <c r="R47" i="1"/>
  <c r="Q47" i="1"/>
  <c r="N47" i="1"/>
  <c r="M47" i="1"/>
  <c r="O47" i="1" s="1"/>
  <c r="P47" i="1" s="1"/>
  <c r="T46" i="1"/>
  <c r="S46" i="1"/>
  <c r="R46" i="1"/>
  <c r="Q46" i="1"/>
  <c r="N46" i="1"/>
  <c r="M46" i="1"/>
  <c r="O46" i="1" s="1"/>
  <c r="P46" i="1" s="1"/>
  <c r="T45" i="1"/>
  <c r="S45" i="1"/>
  <c r="R45" i="1"/>
  <c r="Q45" i="1"/>
  <c r="N45" i="1"/>
  <c r="M45" i="1"/>
  <c r="O45" i="1" s="1"/>
  <c r="P45" i="1" s="1"/>
  <c r="T44" i="1"/>
  <c r="S44" i="1"/>
  <c r="R44" i="1"/>
  <c r="Q44" i="1"/>
  <c r="N44" i="1"/>
  <c r="M44" i="1"/>
  <c r="O44" i="1" s="1"/>
  <c r="P44" i="1" s="1"/>
  <c r="T43" i="1"/>
  <c r="S43" i="1"/>
  <c r="R43" i="1"/>
  <c r="Q43" i="1"/>
  <c r="N43" i="1"/>
  <c r="M43" i="1"/>
  <c r="O43" i="1" s="1"/>
  <c r="P43" i="1" s="1"/>
  <c r="T42" i="1"/>
  <c r="S42" i="1"/>
  <c r="R42" i="1"/>
  <c r="Q42" i="1"/>
  <c r="N42" i="1"/>
  <c r="M42" i="1"/>
  <c r="O42" i="1" s="1"/>
  <c r="P42" i="1" s="1"/>
  <c r="T41" i="1"/>
  <c r="S41" i="1"/>
  <c r="R41" i="1"/>
  <c r="Q41" i="1"/>
  <c r="N41" i="1"/>
  <c r="M41" i="1"/>
  <c r="O41" i="1" s="1"/>
  <c r="P41" i="1" s="1"/>
  <c r="T40" i="1"/>
  <c r="S40" i="1"/>
  <c r="R40" i="1"/>
  <c r="Q40" i="1"/>
  <c r="N40" i="1"/>
  <c r="M40" i="1"/>
  <c r="O40" i="1" s="1"/>
  <c r="P40" i="1" s="1"/>
  <c r="T39" i="1"/>
  <c r="S39" i="1"/>
  <c r="R39" i="1"/>
  <c r="Q39" i="1"/>
  <c r="N39" i="1"/>
  <c r="M39" i="1"/>
  <c r="O39" i="1" s="1"/>
  <c r="P39" i="1" s="1"/>
  <c r="T38" i="1"/>
  <c r="S38" i="1"/>
  <c r="R38" i="1"/>
  <c r="Q38" i="1"/>
  <c r="N38" i="1"/>
  <c r="M38" i="1"/>
  <c r="O38" i="1" s="1"/>
  <c r="P38" i="1" s="1"/>
  <c r="T37" i="1"/>
  <c r="S37" i="1"/>
  <c r="R37" i="1"/>
  <c r="Q37" i="1"/>
  <c r="N37" i="1"/>
  <c r="M37" i="1"/>
  <c r="O37" i="1" s="1"/>
  <c r="P37" i="1" s="1"/>
  <c r="T36" i="1"/>
  <c r="S36" i="1"/>
  <c r="R36" i="1"/>
  <c r="Q36" i="1"/>
  <c r="N36" i="1"/>
  <c r="M36" i="1"/>
  <c r="O36" i="1" s="1"/>
  <c r="P36" i="1" s="1"/>
  <c r="T35" i="1"/>
  <c r="S35" i="1"/>
  <c r="R35" i="1"/>
  <c r="Q35" i="1"/>
  <c r="N35" i="1"/>
  <c r="M35" i="1"/>
  <c r="O35" i="1" s="1"/>
  <c r="P35" i="1" s="1"/>
  <c r="T34" i="1"/>
  <c r="S34" i="1"/>
  <c r="R34" i="1"/>
  <c r="Q34" i="1"/>
  <c r="N34" i="1"/>
  <c r="M34" i="1"/>
  <c r="O34" i="1" s="1"/>
  <c r="P34" i="1" s="1"/>
  <c r="T33" i="1"/>
  <c r="S33" i="1"/>
  <c r="R33" i="1"/>
  <c r="Q33" i="1"/>
  <c r="N33" i="1"/>
  <c r="M33" i="1"/>
  <c r="O33" i="1" s="1"/>
  <c r="P33" i="1" s="1"/>
  <c r="T32" i="1"/>
  <c r="S32" i="1"/>
  <c r="R32" i="1"/>
  <c r="Q32" i="1"/>
  <c r="N32" i="1"/>
  <c r="M32" i="1"/>
  <c r="O32" i="1" s="1"/>
  <c r="P32" i="1" s="1"/>
  <c r="T31" i="1"/>
  <c r="S31" i="1"/>
  <c r="R31" i="1"/>
  <c r="Q31" i="1"/>
  <c r="N31" i="1"/>
  <c r="M31" i="1"/>
  <c r="O31" i="1" s="1"/>
  <c r="P31" i="1" s="1"/>
  <c r="T30" i="1"/>
  <c r="S30" i="1"/>
  <c r="R30" i="1"/>
  <c r="Q30" i="1"/>
  <c r="N30" i="1"/>
  <c r="M30" i="1"/>
  <c r="O30" i="1" s="1"/>
  <c r="P30" i="1" s="1"/>
  <c r="T29" i="1"/>
  <c r="S29" i="1"/>
  <c r="R29" i="1"/>
  <c r="Q29" i="1"/>
  <c r="N29" i="1"/>
  <c r="M29" i="1"/>
  <c r="O29" i="1" s="1"/>
  <c r="P29" i="1" s="1"/>
  <c r="T28" i="1"/>
  <c r="S28" i="1"/>
  <c r="R28" i="1"/>
  <c r="Q28" i="1"/>
  <c r="N28" i="1"/>
  <c r="M28" i="1"/>
  <c r="O28" i="1" s="1"/>
  <c r="P28" i="1" s="1"/>
  <c r="T27" i="1"/>
  <c r="S27" i="1"/>
  <c r="R27" i="1"/>
  <c r="Q27" i="1"/>
  <c r="N27" i="1"/>
  <c r="M27" i="1"/>
  <c r="O27" i="1" s="1"/>
  <c r="P27" i="1" s="1"/>
  <c r="T26" i="1"/>
  <c r="S26" i="1"/>
  <c r="R26" i="1"/>
  <c r="Q26" i="1"/>
  <c r="N26" i="1"/>
  <c r="M26" i="1"/>
  <c r="O26" i="1" s="1"/>
  <c r="P26" i="1" s="1"/>
  <c r="T25" i="1"/>
  <c r="S25" i="1"/>
  <c r="R25" i="1"/>
  <c r="Q25" i="1"/>
  <c r="N25" i="1"/>
  <c r="M25" i="1"/>
  <c r="O25" i="1" s="1"/>
  <c r="P25" i="1" s="1"/>
  <c r="T24" i="1"/>
  <c r="S24" i="1"/>
  <c r="R24" i="1"/>
  <c r="Q24" i="1"/>
  <c r="N24" i="1"/>
  <c r="M24" i="1"/>
  <c r="O24" i="1" s="1"/>
  <c r="P24" i="1" s="1"/>
  <c r="T23" i="1"/>
  <c r="S23" i="1"/>
  <c r="R23" i="1"/>
  <c r="Q23" i="1"/>
  <c r="N23" i="1"/>
  <c r="M23" i="1"/>
  <c r="O23" i="1" s="1"/>
  <c r="P23" i="1" s="1"/>
  <c r="T22" i="1"/>
  <c r="S22" i="1"/>
  <c r="R22" i="1"/>
  <c r="Q22" i="1"/>
  <c r="N22" i="1"/>
  <c r="M22" i="1"/>
  <c r="O22" i="1" s="1"/>
  <c r="P22" i="1" s="1"/>
  <c r="T21" i="1"/>
  <c r="S21" i="1"/>
  <c r="R21" i="1"/>
  <c r="Q21" i="1"/>
  <c r="N21" i="1"/>
  <c r="M21" i="1"/>
  <c r="O21" i="1" s="1"/>
  <c r="P21" i="1" s="1"/>
  <c r="T20" i="1"/>
  <c r="S20" i="1"/>
  <c r="R20" i="1"/>
  <c r="Q20" i="1"/>
  <c r="N20" i="1"/>
  <c r="M20" i="1"/>
  <c r="O20" i="1" s="1"/>
  <c r="P20" i="1" s="1"/>
  <c r="T19" i="1"/>
  <c r="S19" i="1"/>
  <c r="R19" i="1"/>
  <c r="Q19" i="1"/>
  <c r="N19" i="1"/>
  <c r="M19" i="1"/>
  <c r="O19" i="1" s="1"/>
  <c r="P19" i="1" s="1"/>
  <c r="T18" i="1"/>
  <c r="S18" i="1"/>
  <c r="R18" i="1"/>
  <c r="Q18" i="1"/>
  <c r="N18" i="1"/>
  <c r="M18" i="1"/>
  <c r="O18" i="1" s="1"/>
  <c r="P18" i="1" s="1"/>
  <c r="T17" i="1"/>
  <c r="S17" i="1"/>
  <c r="R17" i="1"/>
  <c r="Q17" i="1"/>
  <c r="N17" i="1"/>
  <c r="M17" i="1"/>
  <c r="O17" i="1" s="1"/>
  <c r="P17" i="1" s="1"/>
  <c r="T16" i="1"/>
  <c r="S16" i="1"/>
  <c r="R16" i="1"/>
  <c r="Q16" i="1"/>
  <c r="N16" i="1"/>
  <c r="M16" i="1"/>
  <c r="O16" i="1" s="1"/>
  <c r="P16" i="1" s="1"/>
  <c r="T15" i="1"/>
  <c r="S15" i="1"/>
  <c r="R15" i="1"/>
  <c r="Q15" i="1"/>
  <c r="N15" i="1"/>
  <c r="M15" i="1"/>
  <c r="O15" i="1" s="1"/>
  <c r="P15" i="1" s="1"/>
  <c r="T14" i="1"/>
  <c r="S14" i="1"/>
  <c r="R14" i="1"/>
  <c r="Q14" i="1"/>
  <c r="N14" i="1"/>
  <c r="M14" i="1"/>
  <c r="O14" i="1" s="1"/>
  <c r="P14" i="1" s="1"/>
  <c r="T13" i="1"/>
  <c r="S13" i="1"/>
  <c r="R13" i="1"/>
  <c r="Q13" i="1"/>
  <c r="N13" i="1"/>
  <c r="M13" i="1"/>
  <c r="O13" i="1" s="1"/>
  <c r="P13" i="1" s="1"/>
  <c r="T12" i="1"/>
  <c r="S12" i="1"/>
  <c r="R12" i="1"/>
  <c r="Q12" i="1"/>
  <c r="N12" i="1"/>
  <c r="M12" i="1"/>
  <c r="O12" i="1" s="1"/>
  <c r="P12" i="1" s="1"/>
  <c r="T11" i="1"/>
  <c r="S11" i="1"/>
  <c r="R11" i="1"/>
  <c r="Q11" i="1"/>
  <c r="N11" i="1"/>
  <c r="M11" i="1"/>
  <c r="O11" i="1" s="1"/>
  <c r="P11" i="1" s="1"/>
  <c r="T10" i="1"/>
  <c r="S10" i="1"/>
  <c r="R10" i="1"/>
  <c r="Q10" i="1"/>
  <c r="N10" i="1"/>
  <c r="M10" i="1"/>
  <c r="O10" i="1" s="1"/>
  <c r="P10" i="1" s="1"/>
  <c r="T9" i="1"/>
  <c r="S9" i="1"/>
  <c r="R9" i="1"/>
  <c r="Q9" i="1"/>
  <c r="N9" i="1"/>
  <c r="M9" i="1"/>
  <c r="O9" i="1" s="1"/>
  <c r="P9" i="1" s="1"/>
  <c r="T8" i="1"/>
  <c r="S8" i="1"/>
  <c r="R8" i="1"/>
  <c r="Q8" i="1"/>
  <c r="N8" i="1"/>
  <c r="M8" i="1"/>
  <c r="O8" i="1" s="1"/>
  <c r="P8" i="1" s="1"/>
  <c r="T7" i="1"/>
  <c r="S7" i="1"/>
  <c r="R7" i="1"/>
  <c r="Q7" i="1"/>
  <c r="N7" i="1"/>
  <c r="M7" i="1"/>
  <c r="O7" i="1" s="1"/>
  <c r="P7" i="1" s="1"/>
  <c r="T6" i="1"/>
  <c r="S6" i="1"/>
  <c r="R6" i="1"/>
  <c r="Q6" i="1"/>
  <c r="N6" i="1"/>
  <c r="M6" i="1"/>
  <c r="O6" i="1" s="1"/>
  <c r="P6" i="1" s="1"/>
  <c r="T5" i="1"/>
  <c r="S5" i="1"/>
  <c r="R5" i="1"/>
  <c r="Q5" i="1"/>
  <c r="N5" i="1"/>
  <c r="M5" i="1"/>
  <c r="O5" i="1" s="1"/>
  <c r="P5" i="1" s="1"/>
  <c r="T4" i="1"/>
  <c r="S4" i="1"/>
  <c r="R4" i="1"/>
  <c r="Q4" i="1"/>
  <c r="N4" i="1"/>
  <c r="M4" i="1"/>
  <c r="O4" i="1" s="1"/>
  <c r="P4" i="1" s="1"/>
  <c r="T3" i="1"/>
  <c r="S3" i="1"/>
  <c r="R3" i="1"/>
  <c r="Q3" i="1"/>
  <c r="N3" i="1"/>
  <c r="M3" i="1"/>
  <c r="O3" i="1" s="1"/>
  <c r="P3" i="1" s="1"/>
  <c r="T2" i="1"/>
  <c r="S2" i="1"/>
  <c r="R2" i="1"/>
  <c r="Q2" i="1"/>
  <c r="N2" i="1"/>
  <c r="M2" i="1"/>
  <c r="O2" i="1" s="1"/>
  <c r="P2" i="1" s="1"/>
  <c r="O1280" i="1" l="1"/>
  <c r="P1280" i="1" s="1"/>
  <c r="O681" i="1"/>
  <c r="P681" i="1" s="1"/>
  <c r="O295" i="1"/>
  <c r="P295" i="1" s="1"/>
  <c r="O225" i="1"/>
  <c r="P225" i="1" s="1"/>
</calcChain>
</file>

<file path=xl/sharedStrings.xml><?xml version="1.0" encoding="utf-8"?>
<sst xmlns="http://schemas.openxmlformats.org/spreadsheetml/2006/main" count="19033" uniqueCount="2808">
  <si>
    <t>03392</t>
  </si>
  <si>
    <t>Southern Europe</t>
  </si>
  <si>
    <t>Spain</t>
  </si>
  <si>
    <t>Online Store</t>
  </si>
  <si>
    <t>Returning</t>
  </si>
  <si>
    <t>Cycling</t>
  </si>
  <si>
    <t>Commuter Helmet</t>
  </si>
  <si>
    <t>04836</t>
  </si>
  <si>
    <t>Central Europe</t>
  </si>
  <si>
    <t>Czechia</t>
  </si>
  <si>
    <t>Corporate</t>
  </si>
  <si>
    <t>Hiking</t>
  </si>
  <si>
    <t>Hiking Daypack 20L</t>
  </si>
  <si>
    <t>00163</t>
  </si>
  <si>
    <t>Northern Europe</t>
  </si>
  <si>
    <t>Sweden</t>
  </si>
  <si>
    <t>New</t>
  </si>
  <si>
    <t>Travel</t>
  </si>
  <si>
    <t>Insulated Bottle</t>
  </si>
  <si>
    <t>00542</t>
  </si>
  <si>
    <t>Business</t>
  </si>
  <si>
    <t>Trail Boots</t>
  </si>
  <si>
    <t>02002</t>
  </si>
  <si>
    <t>02005</t>
  </si>
  <si>
    <t>Ireland</t>
  </si>
  <si>
    <t>Retail Partners</t>
  </si>
  <si>
    <t>02937</t>
  </si>
  <si>
    <t>Western Europe</t>
  </si>
  <si>
    <t>Belgium</t>
  </si>
  <si>
    <t>Trail Bike Light</t>
  </si>
  <si>
    <t>03326</t>
  </si>
  <si>
    <t>Camping</t>
  </si>
  <si>
    <t>Alpine Tent 4P</t>
  </si>
  <si>
    <t>03863</t>
  </si>
  <si>
    <t>Denmark</t>
  </si>
  <si>
    <t>Compact Repair Kit</t>
  </si>
  <si>
    <t>04910</t>
  </si>
  <si>
    <t>05188</t>
  </si>
  <si>
    <t>Austria</t>
  </si>
  <si>
    <t>Marketplace</t>
  </si>
  <si>
    <t>00845</t>
  </si>
  <si>
    <t>Trail Tent 2P</t>
  </si>
  <si>
    <t>01077</t>
  </si>
  <si>
    <t>Cycling Pack 12L</t>
  </si>
  <si>
    <t>01237</t>
  </si>
  <si>
    <t>Netherlands</t>
  </si>
  <si>
    <t>Packing Cube Set</t>
  </si>
  <si>
    <t>01908</t>
  </si>
  <si>
    <t>United Kingdom</t>
  </si>
  <si>
    <t>Fitness</t>
  </si>
  <si>
    <t>Resistance Band Set</t>
  </si>
  <si>
    <t>02245</t>
  </si>
  <si>
    <t>Portugal</t>
  </si>
  <si>
    <t>Summit Backpack 45L</t>
  </si>
  <si>
    <t>02928</t>
  </si>
  <si>
    <t>Weighted Vest</t>
  </si>
  <si>
    <t>04249</t>
  </si>
  <si>
    <t>01734</t>
  </si>
  <si>
    <t>02331</t>
  </si>
  <si>
    <t>02475</t>
  </si>
  <si>
    <t>01433</t>
  </si>
  <si>
    <t>Finland</t>
  </si>
  <si>
    <t>03624</t>
  </si>
  <si>
    <t>04680</t>
  </si>
  <si>
    <t>Portable Camp Stove</t>
  </si>
  <si>
    <t>04803</t>
  </si>
  <si>
    <t>Switzerland</t>
  </si>
  <si>
    <t>Recovery Roller</t>
  </si>
  <si>
    <t>00248</t>
  </si>
  <si>
    <t>Germany</t>
  </si>
  <si>
    <t>01118</t>
  </si>
  <si>
    <t>Carry-On Duffel</t>
  </si>
  <si>
    <t>03023</t>
  </si>
  <si>
    <t>03903</t>
  </si>
  <si>
    <t>Training Mat</t>
  </si>
  <si>
    <t>00062</t>
  </si>
  <si>
    <t>00142</t>
  </si>
  <si>
    <t>00450</t>
  </si>
  <si>
    <t>04397</t>
  </si>
  <si>
    <t>Trekking Poles</t>
  </si>
  <si>
    <t>04798</t>
  </si>
  <si>
    <t>00136</t>
  </si>
  <si>
    <t>France</t>
  </si>
  <si>
    <t>Travel Backpack 35L</t>
  </si>
  <si>
    <t>02782</t>
  </si>
  <si>
    <t>04704</t>
  </si>
  <si>
    <t>Poland</t>
  </si>
  <si>
    <t>00069</t>
  </si>
  <si>
    <t>Italy</t>
  </si>
  <si>
    <t>00490</t>
  </si>
  <si>
    <t>Compact Sleeping Bag</t>
  </si>
  <si>
    <t>03685</t>
  </si>
  <si>
    <t>03796</t>
  </si>
  <si>
    <t>00387</t>
  </si>
  <si>
    <t>02796</t>
  </si>
  <si>
    <t>03703</t>
  </si>
  <si>
    <t>04674</t>
  </si>
  <si>
    <t>04789</t>
  </si>
  <si>
    <t>00804</t>
  </si>
  <si>
    <t>01780</t>
  </si>
  <si>
    <t>02844</t>
  </si>
  <si>
    <t>03068</t>
  </si>
  <si>
    <t>03096</t>
  </si>
  <si>
    <t>03129</t>
  </si>
  <si>
    <t>03948</t>
  </si>
  <si>
    <t>05036</t>
  </si>
  <si>
    <t>02681</t>
  </si>
  <si>
    <t>05101</t>
  </si>
  <si>
    <t>03871</t>
  </si>
  <si>
    <t>04643</t>
  </si>
  <si>
    <t>04703</t>
  </si>
  <si>
    <t>05068</t>
  </si>
  <si>
    <t>01539</t>
  </si>
  <si>
    <t>01709</t>
  </si>
  <si>
    <t>02702</t>
  </si>
  <si>
    <t>03176</t>
  </si>
  <si>
    <t>03705</t>
  </si>
  <si>
    <t>03736</t>
  </si>
  <si>
    <t>03967</t>
  </si>
  <si>
    <t>00170</t>
  </si>
  <si>
    <t>01040</t>
  </si>
  <si>
    <t>02380</t>
  </si>
  <si>
    <t>03219</t>
  </si>
  <si>
    <t>04425</t>
  </si>
  <si>
    <t>04508</t>
  </si>
  <si>
    <t>04806</t>
  </si>
  <si>
    <t>Norway</t>
  </si>
  <si>
    <t>00755</t>
  </si>
  <si>
    <t>03171</t>
  </si>
  <si>
    <t>04277</t>
  </si>
  <si>
    <t>04648</t>
  </si>
  <si>
    <t>00157</t>
  </si>
  <si>
    <t>02271</t>
  </si>
  <si>
    <t>03330</t>
  </si>
  <si>
    <t>04547</t>
  </si>
  <si>
    <t>01840</t>
  </si>
  <si>
    <t>01850</t>
  </si>
  <si>
    <t>01858</t>
  </si>
  <si>
    <t>02910</t>
  </si>
  <si>
    <t>03694</t>
  </si>
  <si>
    <t>00631</t>
  </si>
  <si>
    <t>01113</t>
  </si>
  <si>
    <t>01525</t>
  </si>
  <si>
    <t>03233</t>
  </si>
  <si>
    <t>04455</t>
  </si>
  <si>
    <t>01769</t>
  </si>
  <si>
    <t>03467</t>
  </si>
  <si>
    <t>03911</t>
  </si>
  <si>
    <t>04401</t>
  </si>
  <si>
    <t>04864</t>
  </si>
  <si>
    <t>00347</t>
  </si>
  <si>
    <t>02051</t>
  </si>
  <si>
    <t>02314</t>
  </si>
  <si>
    <t>03861</t>
  </si>
  <si>
    <t>00843</t>
  </si>
  <si>
    <t>00868</t>
  </si>
  <si>
    <t>00890</t>
  </si>
  <si>
    <t>02185</t>
  </si>
  <si>
    <t>02335</t>
  </si>
  <si>
    <t>02784</t>
  </si>
  <si>
    <t>03820</t>
  </si>
  <si>
    <t>00994</t>
  </si>
  <si>
    <t>01643</t>
  </si>
  <si>
    <t>01971</t>
  </si>
  <si>
    <t>02828</t>
  </si>
  <si>
    <t>05175</t>
  </si>
  <si>
    <t>01874</t>
  </si>
  <si>
    <t>02490</t>
  </si>
  <si>
    <t>05078</t>
  </si>
  <si>
    <t>00230</t>
  </si>
  <si>
    <t>01757</t>
  </si>
  <si>
    <t>01944</t>
  </si>
  <si>
    <t>03485</t>
  </si>
  <si>
    <t>04002</t>
  </si>
  <si>
    <t>00818</t>
  </si>
  <si>
    <t>01439</t>
  </si>
  <si>
    <t>01616</t>
  </si>
  <si>
    <t>01798</t>
  </si>
  <si>
    <t>04449</t>
  </si>
  <si>
    <t>04473</t>
  </si>
  <si>
    <t>00203</t>
  </si>
  <si>
    <t>01654</t>
  </si>
  <si>
    <t>02203</t>
  </si>
  <si>
    <t>03352</t>
  </si>
  <si>
    <t>00183</t>
  </si>
  <si>
    <t>03525</t>
  </si>
  <si>
    <t>04299</t>
  </si>
  <si>
    <t>00748</t>
  </si>
  <si>
    <t>03117</t>
  </si>
  <si>
    <t>03328</t>
  </si>
  <si>
    <t>03822</t>
  </si>
  <si>
    <t>04125</t>
  </si>
  <si>
    <t>04592</t>
  </si>
  <si>
    <t>00373</t>
  </si>
  <si>
    <t>00672</t>
  </si>
  <si>
    <t>01125</t>
  </si>
  <si>
    <t>01164</t>
  </si>
  <si>
    <t>01613</t>
  </si>
  <si>
    <t>02149</t>
  </si>
  <si>
    <t>02593</t>
  </si>
  <si>
    <t>02659</t>
  </si>
  <si>
    <t>03496</t>
  </si>
  <si>
    <t>03889</t>
  </si>
  <si>
    <t>01432</t>
  </si>
  <si>
    <t>01778</t>
  </si>
  <si>
    <t>02047</t>
  </si>
  <si>
    <t>02668</t>
  </si>
  <si>
    <t>02706</t>
  </si>
  <si>
    <t>02940</t>
  </si>
  <si>
    <t>01263</t>
  </si>
  <si>
    <t>01641</t>
  </si>
  <si>
    <t>02014</t>
  </si>
  <si>
    <t>02642</t>
  </si>
  <si>
    <t>02929</t>
  </si>
  <si>
    <t>03855</t>
  </si>
  <si>
    <t>04031</t>
  </si>
  <si>
    <t>00002</t>
  </si>
  <si>
    <t>04228</t>
  </si>
  <si>
    <t>00928</t>
  </si>
  <si>
    <t>00933</t>
  </si>
  <si>
    <t>01646</t>
  </si>
  <si>
    <t>00380</t>
  </si>
  <si>
    <t>01723</t>
  </si>
  <si>
    <t>02529</t>
  </si>
  <si>
    <t>02685</t>
  </si>
  <si>
    <t>02793</t>
  </si>
  <si>
    <t>00346</t>
  </si>
  <si>
    <t>00539</t>
  </si>
  <si>
    <t>01368</t>
  </si>
  <si>
    <t>03506</t>
  </si>
  <si>
    <t>01314</t>
  </si>
  <si>
    <t>02092</t>
  </si>
  <si>
    <t>05083</t>
  </si>
  <si>
    <t>00582</t>
  </si>
  <si>
    <t>00902</t>
  </si>
  <si>
    <t>02396</t>
  </si>
  <si>
    <t>02494</t>
  </si>
  <si>
    <t>02925</t>
  </si>
  <si>
    <t>03614</t>
  </si>
  <si>
    <t>04360</t>
  </si>
  <si>
    <t>04582</t>
  </si>
  <si>
    <t>04381</t>
  </si>
  <si>
    <t>04964</t>
  </si>
  <si>
    <t>00255</t>
  </si>
  <si>
    <t>02178</t>
  </si>
  <si>
    <t>03416</t>
  </si>
  <si>
    <t>03854</t>
  </si>
  <si>
    <t>03952</t>
  </si>
  <si>
    <t>04076</t>
  </si>
  <si>
    <t>04156</t>
  </si>
  <si>
    <t>04260</t>
  </si>
  <si>
    <t>04294</t>
  </si>
  <si>
    <t>01019</t>
  </si>
  <si>
    <t>01471</t>
  </si>
  <si>
    <t>02520</t>
  </si>
  <si>
    <t>04649</t>
  </si>
  <si>
    <t>04545</t>
  </si>
  <si>
    <t>00285</t>
  </si>
  <si>
    <t>01499</t>
  </si>
  <si>
    <t>02615</t>
  </si>
  <si>
    <t>00479</t>
  </si>
  <si>
    <t>04069</t>
  </si>
  <si>
    <t>04588</t>
  </si>
  <si>
    <t>00014</t>
  </si>
  <si>
    <t>00303</t>
  </si>
  <si>
    <t>01197</t>
  </si>
  <si>
    <t>02714</t>
  </si>
  <si>
    <t>02753</t>
  </si>
  <si>
    <t>03901</t>
  </si>
  <si>
    <t>00594</t>
  </si>
  <si>
    <t>00624</t>
  </si>
  <si>
    <t>01013</t>
  </si>
  <si>
    <t>01100</t>
  </si>
  <si>
    <t>02353</t>
  </si>
  <si>
    <t>03020</t>
  </si>
  <si>
    <t>03227</t>
  </si>
  <si>
    <t>03530</t>
  </si>
  <si>
    <t>00006</t>
  </si>
  <si>
    <t>02038</t>
  </si>
  <si>
    <t>04104</t>
  </si>
  <si>
    <t>01072</t>
  </si>
  <si>
    <t>02435</t>
  </si>
  <si>
    <t>04476</t>
  </si>
  <si>
    <t>00174</t>
  </si>
  <si>
    <t>00304</t>
  </si>
  <si>
    <t>00404</t>
  </si>
  <si>
    <t>00675</t>
  </si>
  <si>
    <t>00940</t>
  </si>
  <si>
    <t>02375</t>
  </si>
  <si>
    <t>04184</t>
  </si>
  <si>
    <t>04390</t>
  </si>
  <si>
    <t>01475</t>
  </si>
  <si>
    <t>03504</t>
  </si>
  <si>
    <t>01649</t>
  </si>
  <si>
    <t>02170</t>
  </si>
  <si>
    <t>03402</t>
  </si>
  <si>
    <t>03773</t>
  </si>
  <si>
    <t>04670</t>
  </si>
  <si>
    <t>00587</t>
  </si>
  <si>
    <t>01085</t>
  </si>
  <si>
    <t>01635</t>
  </si>
  <si>
    <t>04067</t>
  </si>
  <si>
    <t>00287</t>
  </si>
  <si>
    <t>00794</t>
  </si>
  <si>
    <t>01609</t>
  </si>
  <si>
    <t>04921</t>
  </si>
  <si>
    <t>02209</t>
  </si>
  <si>
    <t>04757</t>
  </si>
  <si>
    <t>05155</t>
  </si>
  <si>
    <t>01737</t>
  </si>
  <si>
    <t>01905</t>
  </si>
  <si>
    <t>02359</t>
  </si>
  <si>
    <t>03666</t>
  </si>
  <si>
    <t>00518</t>
  </si>
  <si>
    <t>00892</t>
  </si>
  <si>
    <t>01115</t>
  </si>
  <si>
    <t>01186</t>
  </si>
  <si>
    <t>02093</t>
  </si>
  <si>
    <t>02136</t>
  </si>
  <si>
    <t>03538</t>
  </si>
  <si>
    <t>03891</t>
  </si>
  <si>
    <t>03917</t>
  </si>
  <si>
    <t>04594</t>
  </si>
  <si>
    <t>04750</t>
  </si>
  <si>
    <t>04960</t>
  </si>
  <si>
    <t>04245</t>
  </si>
  <si>
    <t>04664</t>
  </si>
  <si>
    <t>00383</t>
  </si>
  <si>
    <t>00730</t>
  </si>
  <si>
    <t>00985</t>
  </si>
  <si>
    <t>01457</t>
  </si>
  <si>
    <t>02558</t>
  </si>
  <si>
    <t>03024</t>
  </si>
  <si>
    <t>03225</t>
  </si>
  <si>
    <t>03551</t>
  </si>
  <si>
    <t>04157</t>
  </si>
  <si>
    <t>04398</t>
  </si>
  <si>
    <t>04951</t>
  </si>
  <si>
    <t>01354</t>
  </si>
  <si>
    <t>02042</t>
  </si>
  <si>
    <t>03895</t>
  </si>
  <si>
    <t>05074</t>
  </si>
  <si>
    <t>00179</t>
  </si>
  <si>
    <t>00459</t>
  </si>
  <si>
    <t>00525</t>
  </si>
  <si>
    <t>03374</t>
  </si>
  <si>
    <t>03850</t>
  </si>
  <si>
    <t>04004</t>
  </si>
  <si>
    <t>00788</t>
  </si>
  <si>
    <t>01717</t>
  </si>
  <si>
    <t>01819</t>
  </si>
  <si>
    <t>01992</t>
  </si>
  <si>
    <t>02499</t>
  </si>
  <si>
    <t>02698</t>
  </si>
  <si>
    <t>04416</t>
  </si>
  <si>
    <t>04434</t>
  </si>
  <si>
    <t>04992</t>
  </si>
  <si>
    <t>00388</t>
  </si>
  <si>
    <t>00977</t>
  </si>
  <si>
    <t>00996</t>
  </si>
  <si>
    <t>01923</t>
  </si>
  <si>
    <t>04904</t>
  </si>
  <si>
    <t>01036</t>
  </si>
  <si>
    <t>01470</t>
  </si>
  <si>
    <t>02907</t>
  </si>
  <si>
    <t>02997</t>
  </si>
  <si>
    <t>03056</t>
  </si>
  <si>
    <t>00471</t>
  </si>
  <si>
    <t>00842</t>
  </si>
  <si>
    <t>03386</t>
  </si>
  <si>
    <t>04505</t>
  </si>
  <si>
    <t>01286</t>
  </si>
  <si>
    <t>02653</t>
  </si>
  <si>
    <t>04465</t>
  </si>
  <si>
    <t>04576</t>
  </si>
  <si>
    <t>00718</t>
  </si>
  <si>
    <t>01527</t>
  </si>
  <si>
    <t>01797</t>
  </si>
  <si>
    <t>02917</t>
  </si>
  <si>
    <t>04095</t>
  </si>
  <si>
    <t>05050</t>
  </si>
  <si>
    <t>00709</t>
  </si>
  <si>
    <t>01073</t>
  </si>
  <si>
    <t>02623</t>
  </si>
  <si>
    <t>02625</t>
  </si>
  <si>
    <t>03304</t>
  </si>
  <si>
    <t>04876</t>
  </si>
  <si>
    <t>00083</t>
  </si>
  <si>
    <t>00863</t>
  </si>
  <si>
    <t>02323</t>
  </si>
  <si>
    <t>03064</t>
  </si>
  <si>
    <t>04995</t>
  </si>
  <si>
    <t>00046</t>
  </si>
  <si>
    <t>00443</t>
  </si>
  <si>
    <t>00759</t>
  </si>
  <si>
    <t>01097</t>
  </si>
  <si>
    <t>02152</t>
  </si>
  <si>
    <t>02512</t>
  </si>
  <si>
    <t>02578</t>
  </si>
  <si>
    <t>03302</t>
  </si>
  <si>
    <t>03752</t>
  </si>
  <si>
    <t>04839</t>
  </si>
  <si>
    <t>00264</t>
  </si>
  <si>
    <t>02498</t>
  </si>
  <si>
    <t>03929</t>
  </si>
  <si>
    <t>04195</t>
  </si>
  <si>
    <t>04684</t>
  </si>
  <si>
    <t>00313</t>
  </si>
  <si>
    <t>01056</t>
  </si>
  <si>
    <t>02189</t>
  </si>
  <si>
    <t>02617</t>
  </si>
  <si>
    <t>02901</t>
  </si>
  <si>
    <t>02952</t>
  </si>
  <si>
    <t>03421</t>
  </si>
  <si>
    <t>03536</t>
  </si>
  <si>
    <t>03878</t>
  </si>
  <si>
    <t>02027</t>
  </si>
  <si>
    <t>03280</t>
  </si>
  <si>
    <t>05149</t>
  </si>
  <si>
    <t>00412</t>
  </si>
  <si>
    <t>01161</t>
  </si>
  <si>
    <t>01320</t>
  </si>
  <si>
    <t>02528</t>
  </si>
  <si>
    <t>02956</t>
  </si>
  <si>
    <t>02973</t>
  </si>
  <si>
    <t>03358</t>
  </si>
  <si>
    <t>00164</t>
  </si>
  <si>
    <t>00995</t>
  </si>
  <si>
    <t>04912</t>
  </si>
  <si>
    <t>00029</t>
  </si>
  <si>
    <t>00891</t>
  </si>
  <si>
    <t>01143</t>
  </si>
  <si>
    <t>02478</t>
  </si>
  <si>
    <t>03961</t>
  </si>
  <si>
    <t>04724</t>
  </si>
  <si>
    <t>02171</t>
  </si>
  <si>
    <t>02311</t>
  </si>
  <si>
    <t>03563</t>
  </si>
  <si>
    <t>03587</t>
  </si>
  <si>
    <t>03706</t>
  </si>
  <si>
    <t>04121</t>
  </si>
  <si>
    <t>01047</t>
  </si>
  <si>
    <t>01142</t>
  </si>
  <si>
    <t>02232</t>
  </si>
  <si>
    <t>02339</t>
  </si>
  <si>
    <t>03611</t>
  </si>
  <si>
    <t>03953</t>
  </si>
  <si>
    <t>04253</t>
  </si>
  <si>
    <t>04952</t>
  </si>
  <si>
    <t>05016</t>
  </si>
  <si>
    <t>00839</t>
  </si>
  <si>
    <t>01382</t>
  </si>
  <si>
    <t>01452</t>
  </si>
  <si>
    <t>01845</t>
  </si>
  <si>
    <t>03560</t>
  </si>
  <si>
    <t>04059</t>
  </si>
  <si>
    <t>04731</t>
  </si>
  <si>
    <t>00693</t>
  </si>
  <si>
    <t>01672</t>
  </si>
  <si>
    <t>02347</t>
  </si>
  <si>
    <t>02582</t>
  </si>
  <si>
    <t>02762</t>
  </si>
  <si>
    <t>04090</t>
  </si>
  <si>
    <t>04491</t>
  </si>
  <si>
    <t>04678</t>
  </si>
  <si>
    <t>01189</t>
  </si>
  <si>
    <t>01590</t>
  </si>
  <si>
    <t>02309</t>
  </si>
  <si>
    <t>03628</t>
  </si>
  <si>
    <t>03718</t>
  </si>
  <si>
    <t>04198</t>
  </si>
  <si>
    <t>04784</t>
  </si>
  <si>
    <t>00086</t>
  </si>
  <si>
    <t>01813</t>
  </si>
  <si>
    <t>02212</t>
  </si>
  <si>
    <t>04466</t>
  </si>
  <si>
    <t>04483</t>
  </si>
  <si>
    <t>00273</t>
  </si>
  <si>
    <t>00578</t>
  </si>
  <si>
    <t>01290</t>
  </si>
  <si>
    <t>01501</t>
  </si>
  <si>
    <t>01540</t>
  </si>
  <si>
    <t>02541</t>
  </si>
  <si>
    <t>04264</t>
  </si>
  <si>
    <t>04311</t>
  </si>
  <si>
    <t>04796</t>
  </si>
  <si>
    <t>00089</t>
  </si>
  <si>
    <t>00487</t>
  </si>
  <si>
    <t>01476</t>
  </si>
  <si>
    <t>02145</t>
  </si>
  <si>
    <t>02999</t>
  </si>
  <si>
    <t>04464</t>
  </si>
  <si>
    <t>04978</t>
  </si>
  <si>
    <t>00130</t>
  </si>
  <si>
    <t>00848</t>
  </si>
  <si>
    <t>01359</t>
  </si>
  <si>
    <t>02379</t>
  </si>
  <si>
    <t>02987</t>
  </si>
  <si>
    <t>03121</t>
  </si>
  <si>
    <t>04445</t>
  </si>
  <si>
    <t>00441</t>
  </si>
  <si>
    <t>04608</t>
  </si>
  <si>
    <t>04914</t>
  </si>
  <si>
    <t>00860</t>
  </si>
  <si>
    <t>00920</t>
  </si>
  <si>
    <t>01700</t>
  </si>
  <si>
    <t>01768</t>
  </si>
  <si>
    <t>01876</t>
  </si>
  <si>
    <t>02453</t>
  </si>
  <si>
    <t>02676</t>
  </si>
  <si>
    <t>02800</t>
  </si>
  <si>
    <t>02857</t>
  </si>
  <si>
    <t>03584</t>
  </si>
  <si>
    <t>03669</t>
  </si>
  <si>
    <t>04787</t>
  </si>
  <si>
    <t>00769</t>
  </si>
  <si>
    <t>01184</t>
  </si>
  <si>
    <t>01498</t>
  </si>
  <si>
    <t>02054</t>
  </si>
  <si>
    <t>02294</t>
  </si>
  <si>
    <t>02892</t>
  </si>
  <si>
    <t>03145</t>
  </si>
  <si>
    <t>03925</t>
  </si>
  <si>
    <t>02722</t>
  </si>
  <si>
    <t>02767</t>
  </si>
  <si>
    <t>03794</t>
  </si>
  <si>
    <t>03880</t>
  </si>
  <si>
    <t>00422</t>
  </si>
  <si>
    <t>00495</t>
  </si>
  <si>
    <t>01517</t>
  </si>
  <si>
    <t>02391</t>
  </si>
  <si>
    <t>03809</t>
  </si>
  <si>
    <t>03958</t>
  </si>
  <si>
    <t>04418</t>
  </si>
  <si>
    <t>04693</t>
  </si>
  <si>
    <t>00193</t>
  </si>
  <si>
    <t>02246</t>
  </si>
  <si>
    <t>02556</t>
  </si>
  <si>
    <t>00169</t>
  </si>
  <si>
    <t>00877</t>
  </si>
  <si>
    <t>02023</t>
  </si>
  <si>
    <t>02548</t>
  </si>
  <si>
    <t>02602</t>
  </si>
  <si>
    <t>03229</t>
  </si>
  <si>
    <t>03261</t>
  </si>
  <si>
    <t>03621</t>
  </si>
  <si>
    <t>04681</t>
  </si>
  <si>
    <t>04954</t>
  </si>
  <si>
    <t>01153</t>
  </si>
  <si>
    <t>01383</t>
  </si>
  <si>
    <t>02583</t>
  </si>
  <si>
    <t>04074</t>
  </si>
  <si>
    <t>04301</t>
  </si>
  <si>
    <t>04692</t>
  </si>
  <si>
    <t>01951</t>
  </si>
  <si>
    <t>02111</t>
  </si>
  <si>
    <t>02933</t>
  </si>
  <si>
    <t>03263</t>
  </si>
  <si>
    <t>04764</t>
  </si>
  <si>
    <t>00028</t>
  </si>
  <si>
    <t>00581</t>
  </si>
  <si>
    <t>00643</t>
  </si>
  <si>
    <t>01907</t>
  </si>
  <si>
    <t>01950</t>
  </si>
  <si>
    <t>02443</t>
  </si>
  <si>
    <t>02480</t>
  </si>
  <si>
    <t>02515</t>
  </si>
  <si>
    <t>02829</t>
  </si>
  <si>
    <t>04086</t>
  </si>
  <si>
    <t>04512</t>
  </si>
  <si>
    <t>04837</t>
  </si>
  <si>
    <t>01580</t>
  </si>
  <si>
    <t>01962</t>
  </si>
  <si>
    <t>02381</t>
  </si>
  <si>
    <t>02655</t>
  </si>
  <si>
    <t>02944</t>
  </si>
  <si>
    <t>04756</t>
  </si>
  <si>
    <t>00052</t>
  </si>
  <si>
    <t>00556</t>
  </si>
  <si>
    <t>01233</t>
  </si>
  <si>
    <t>01492</t>
  </si>
  <si>
    <t>01619</t>
  </si>
  <si>
    <t>01631</t>
  </si>
  <si>
    <t>01844</t>
  </si>
  <si>
    <t>04246</t>
  </si>
  <si>
    <t>05139</t>
  </si>
  <si>
    <t>00186</t>
  </si>
  <si>
    <t>01742</t>
  </si>
  <si>
    <t>03189</t>
  </si>
  <si>
    <t>03747</t>
  </si>
  <si>
    <t>03782</t>
  </si>
  <si>
    <t>04344</t>
  </si>
  <si>
    <t>04901</t>
  </si>
  <si>
    <t>04969</t>
  </si>
  <si>
    <t>00673</t>
  </si>
  <si>
    <t>00888</t>
  </si>
  <si>
    <t>01541</t>
  </si>
  <si>
    <t>01881</t>
  </si>
  <si>
    <t>02007</t>
  </si>
  <si>
    <t>02312</t>
  </si>
  <si>
    <t>04493</t>
  </si>
  <si>
    <t>02072</t>
  </si>
  <si>
    <t>02142</t>
  </si>
  <si>
    <t>02911</t>
  </si>
  <si>
    <t>04276</t>
  </si>
  <si>
    <t>05077</t>
  </si>
  <si>
    <t>01259</t>
  </si>
  <si>
    <t>01720</t>
  </si>
  <si>
    <t>01975</t>
  </si>
  <si>
    <t>02848</t>
  </si>
  <si>
    <t>02979</t>
  </si>
  <si>
    <t>02996</t>
  </si>
  <si>
    <t>00749</t>
  </si>
  <si>
    <t>01928</t>
  </si>
  <si>
    <t>02486</t>
  </si>
  <si>
    <t>02688</t>
  </si>
  <si>
    <t>02712</t>
  </si>
  <si>
    <t>03853</t>
  </si>
  <si>
    <t>04043</t>
  </si>
  <si>
    <t>00290</t>
  </si>
  <si>
    <t>02953</t>
  </si>
  <si>
    <t>03179</t>
  </si>
  <si>
    <t>03301</t>
  </si>
  <si>
    <t>03349</t>
  </si>
  <si>
    <t>04874</t>
  </si>
  <si>
    <t>01045</t>
  </si>
  <si>
    <t>01703</t>
  </si>
  <si>
    <t>02107</t>
  </si>
  <si>
    <t>02265</t>
  </si>
  <si>
    <t>02839</t>
  </si>
  <si>
    <t>04742</t>
  </si>
  <si>
    <t>04899</t>
  </si>
  <si>
    <t>05042</t>
  </si>
  <si>
    <t>02248</t>
  </si>
  <si>
    <t>02427</t>
  </si>
  <si>
    <t>02445</t>
  </si>
  <si>
    <t>03311</t>
  </si>
  <si>
    <t>03320</t>
  </si>
  <si>
    <t>03321</t>
  </si>
  <si>
    <t>05181</t>
  </si>
  <si>
    <t>05187</t>
  </si>
  <si>
    <t>00605</t>
  </si>
  <si>
    <t>03244</t>
  </si>
  <si>
    <t>04047</t>
  </si>
  <si>
    <t>04101</t>
  </si>
  <si>
    <t>04537</t>
  </si>
  <si>
    <t>00754</t>
  </si>
  <si>
    <t>01340</t>
  </si>
  <si>
    <t>01444</t>
  </si>
  <si>
    <t>02390</t>
  </si>
  <si>
    <t>03076</t>
  </si>
  <si>
    <t>03157</t>
  </si>
  <si>
    <t>04516</t>
  </si>
  <si>
    <t>05119</t>
  </si>
  <si>
    <t>00125</t>
  </si>
  <si>
    <t>00728</t>
  </si>
  <si>
    <t>01271</t>
  </si>
  <si>
    <t>01284</t>
  </si>
  <si>
    <t>01657</t>
  </si>
  <si>
    <t>02240</t>
  </si>
  <si>
    <t>03050</t>
  </si>
  <si>
    <t>03213</t>
  </si>
  <si>
    <t>03367</t>
  </si>
  <si>
    <t>03885</t>
  </si>
  <si>
    <t>04372</t>
  </si>
  <si>
    <t>04417</t>
  </si>
  <si>
    <t>01147</t>
  </si>
  <si>
    <t>01514</t>
  </si>
  <si>
    <t>01538</t>
  </si>
  <si>
    <t>01679</t>
  </si>
  <si>
    <t>01708</t>
  </si>
  <si>
    <t>02686</t>
  </si>
  <si>
    <t>03307</t>
  </si>
  <si>
    <t>03772</t>
  </si>
  <si>
    <t>03877</t>
  </si>
  <si>
    <t>04117</t>
  </si>
  <si>
    <t>04562</t>
  </si>
  <si>
    <t>04683</t>
  </si>
  <si>
    <t>00308</t>
  </si>
  <si>
    <t>00773</t>
  </si>
  <si>
    <t>01303</t>
  </si>
  <si>
    <t>01348</t>
  </si>
  <si>
    <t>01496</t>
  </si>
  <si>
    <t>01695</t>
  </si>
  <si>
    <t>02812</t>
  </si>
  <si>
    <t>03017</t>
  </si>
  <si>
    <t>03719</t>
  </si>
  <si>
    <t>03920</t>
  </si>
  <si>
    <t>04654</t>
  </si>
  <si>
    <t>04920</t>
  </si>
  <si>
    <t>05191</t>
  </si>
  <si>
    <t>00413</t>
  </si>
  <si>
    <t>01658</t>
  </si>
  <si>
    <t>02024</t>
  </si>
  <si>
    <t>03980</t>
  </si>
  <si>
    <t>04239</t>
  </si>
  <si>
    <t>04761</t>
  </si>
  <si>
    <t>05160</t>
  </si>
  <si>
    <t>02224</t>
  </si>
  <si>
    <t>02832</t>
  </si>
  <si>
    <t>03000</t>
  </si>
  <si>
    <t>03206</t>
  </si>
  <si>
    <t>03777</t>
  </si>
  <si>
    <t>04980</t>
  </si>
  <si>
    <t>01102</t>
  </si>
  <si>
    <t>01333</t>
  </si>
  <si>
    <t>01369</t>
  </si>
  <si>
    <t>01712</t>
  </si>
  <si>
    <t>02229</t>
  </si>
  <si>
    <t>03458</t>
  </si>
  <si>
    <t>04637</t>
  </si>
  <si>
    <t>04726</t>
  </si>
  <si>
    <t>04838</t>
  </si>
  <si>
    <t>05075</t>
  </si>
  <si>
    <t>00149</t>
  </si>
  <si>
    <t>00449</t>
  </si>
  <si>
    <t>01422</t>
  </si>
  <si>
    <t>03248</t>
  </si>
  <si>
    <t>03445</t>
  </si>
  <si>
    <t>03930</t>
  </si>
  <si>
    <t>03969</t>
  </si>
  <si>
    <t>04190</t>
  </si>
  <si>
    <t>04442</t>
  </si>
  <si>
    <t>00228</t>
  </si>
  <si>
    <t>02101</t>
  </si>
  <si>
    <t>02590</t>
  </si>
  <si>
    <t>02957</t>
  </si>
  <si>
    <t>04270</t>
  </si>
  <si>
    <t>04324</t>
  </si>
  <si>
    <t>05010</t>
  </si>
  <si>
    <t>05092</t>
  </si>
  <si>
    <t>01061</t>
  </si>
  <si>
    <t>01099</t>
  </si>
  <si>
    <t>03500</t>
  </si>
  <si>
    <t>03856</t>
  </si>
  <si>
    <t>04044</t>
  </si>
  <si>
    <t>04235</t>
  </si>
  <si>
    <t>00122</t>
  </si>
  <si>
    <t>00239</t>
  </si>
  <si>
    <t>00356</t>
  </si>
  <si>
    <t>00785</t>
  </si>
  <si>
    <t>02325</t>
  </si>
  <si>
    <t>02566</t>
  </si>
  <si>
    <t>03105</t>
  </si>
  <si>
    <t>03167</t>
  </si>
  <si>
    <t>04396</t>
  </si>
  <si>
    <t>04475</t>
  </si>
  <si>
    <t>04482</t>
  </si>
  <si>
    <t>05022</t>
  </si>
  <si>
    <t>01304</t>
  </si>
  <si>
    <t>03008</t>
  </si>
  <si>
    <t>04140</t>
  </si>
  <si>
    <t>04151</t>
  </si>
  <si>
    <t>04650</t>
  </si>
  <si>
    <t>04897</t>
  </si>
  <si>
    <t>00792</t>
  </si>
  <si>
    <t>01796</t>
  </si>
  <si>
    <t>03222</t>
  </si>
  <si>
    <t>03237</t>
  </si>
  <si>
    <t>03695</t>
  </si>
  <si>
    <t>05148</t>
  </si>
  <si>
    <t>00534</t>
  </si>
  <si>
    <t>00551</t>
  </si>
  <si>
    <t>02110</t>
  </si>
  <si>
    <t>02217</t>
  </si>
  <si>
    <t>02544</t>
  </si>
  <si>
    <t>03678</t>
  </si>
  <si>
    <t>03726</t>
  </si>
  <si>
    <t>03897</t>
  </si>
  <si>
    <t>01262</t>
  </si>
  <si>
    <t>02657</t>
  </si>
  <si>
    <t>03238</t>
  </si>
  <si>
    <t>03607</t>
  </si>
  <si>
    <t>05070</t>
  </si>
  <si>
    <t>05171</t>
  </si>
  <si>
    <t>00617</t>
  </si>
  <si>
    <t>00849</t>
  </si>
  <si>
    <t>00956</t>
  </si>
  <si>
    <t>01896</t>
  </si>
  <si>
    <t>02317</t>
  </si>
  <si>
    <t>02542</t>
  </si>
  <si>
    <t>04535</t>
  </si>
  <si>
    <t>04988</t>
  </si>
  <si>
    <t>00253</t>
  </si>
  <si>
    <t>01743</t>
  </si>
  <si>
    <t>01801</t>
  </si>
  <si>
    <t>02511</t>
  </si>
  <si>
    <t>03186</t>
  </si>
  <si>
    <t>03378</t>
  </si>
  <si>
    <t>04255</t>
  </si>
  <si>
    <t>04587</t>
  </si>
  <si>
    <t>00830</t>
  </si>
  <si>
    <t>04320</t>
  </si>
  <si>
    <t>04386</t>
  </si>
  <si>
    <t>04602</t>
  </si>
  <si>
    <t>05190</t>
  </si>
  <si>
    <t>00393</t>
  </si>
  <si>
    <t>00812</t>
  </si>
  <si>
    <t>01297</t>
  </si>
  <si>
    <t>01574</t>
  </si>
  <si>
    <t>03060</t>
  </si>
  <si>
    <t>03490</t>
  </si>
  <si>
    <t>03654</t>
  </si>
  <si>
    <t>04209</t>
  </si>
  <si>
    <t>04227</t>
  </si>
  <si>
    <t>04247</t>
  </si>
  <si>
    <t>05196</t>
  </si>
  <si>
    <t>00400</t>
  </si>
  <si>
    <t>00829</t>
  </si>
  <si>
    <t>01236</t>
  </si>
  <si>
    <t>01364</t>
  </si>
  <si>
    <t>02105</t>
  </si>
  <si>
    <t>04706</t>
  </si>
  <si>
    <t>00068</t>
  </si>
  <si>
    <t>01352</t>
  </si>
  <si>
    <t>02526</t>
  </si>
  <si>
    <t>03298</t>
  </si>
  <si>
    <t>03510</t>
  </si>
  <si>
    <t>03638</t>
  </si>
  <si>
    <t>03754</t>
  </si>
  <si>
    <t>04029</t>
  </si>
  <si>
    <t>04651</t>
  </si>
  <si>
    <t>04886</t>
  </si>
  <si>
    <t>00162</t>
  </si>
  <si>
    <t>00184</t>
  </si>
  <si>
    <t>00328</t>
  </si>
  <si>
    <t>00908</t>
  </si>
  <si>
    <t>03159</t>
  </si>
  <si>
    <t>04509</t>
  </si>
  <si>
    <t>04677</t>
  </si>
  <si>
    <t>04867</t>
  </si>
  <si>
    <t>01615</t>
  </si>
  <si>
    <t>01812</t>
  </si>
  <si>
    <t>03645</t>
  </si>
  <si>
    <t>03804</t>
  </si>
  <si>
    <t>04367</t>
  </si>
  <si>
    <t>04746</t>
  </si>
  <si>
    <t>04795</t>
  </si>
  <si>
    <t>04800</t>
  </si>
  <si>
    <t>05018</t>
  </si>
  <si>
    <t>00474</t>
  </si>
  <si>
    <t>01175</t>
  </si>
  <si>
    <t>02015</t>
  </si>
  <si>
    <t>02196</t>
  </si>
  <si>
    <t>03508</t>
  </si>
  <si>
    <t>03516</t>
  </si>
  <si>
    <t>03570</t>
  </si>
  <si>
    <t>04799</t>
  </si>
  <si>
    <t>05156</t>
  </si>
  <si>
    <t>00526</t>
  </si>
  <si>
    <t>00712</t>
  </si>
  <si>
    <t>01533</t>
  </si>
  <si>
    <t>01933</t>
  </si>
  <si>
    <t>03128</t>
  </si>
  <si>
    <t>04922</t>
  </si>
  <si>
    <t>05051</t>
  </si>
  <si>
    <t>05182</t>
  </si>
  <si>
    <t>01071</t>
  </si>
  <si>
    <t>01210</t>
  </si>
  <si>
    <t>01244</t>
  </si>
  <si>
    <t>01403</t>
  </si>
  <si>
    <t>01592</t>
  </si>
  <si>
    <t>02581</t>
  </si>
  <si>
    <t>03428</t>
  </si>
  <si>
    <t>00765</t>
  </si>
  <si>
    <t>00854</t>
  </si>
  <si>
    <t>01087</t>
  </si>
  <si>
    <t>01150</t>
  </si>
  <si>
    <t>01902</t>
  </si>
  <si>
    <t>03913</t>
  </si>
  <si>
    <t>04378</t>
  </si>
  <si>
    <t>04551</t>
  </si>
  <si>
    <t>00787</t>
  </si>
  <si>
    <t>01133</t>
  </si>
  <si>
    <t>02075</t>
  </si>
  <si>
    <t>02172</t>
  </si>
  <si>
    <t>02977</t>
  </si>
  <si>
    <t>03531</t>
  </si>
  <si>
    <t>03881</t>
  </si>
  <si>
    <t>04469</t>
  </si>
  <si>
    <t>05037</t>
  </si>
  <si>
    <t>00035</t>
  </si>
  <si>
    <t>00226</t>
  </si>
  <si>
    <t>01713</t>
  </si>
  <si>
    <t>02320</t>
  </si>
  <si>
    <t>02496</t>
  </si>
  <si>
    <t>02504</t>
  </si>
  <si>
    <t>02598</t>
  </si>
  <si>
    <t>02600</t>
  </si>
  <si>
    <t>02856</t>
  </si>
  <si>
    <t>03478</t>
  </si>
  <si>
    <t>03599</t>
  </si>
  <si>
    <t>00282</t>
  </si>
  <si>
    <t>00980</t>
  </si>
  <si>
    <t>01155</t>
  </si>
  <si>
    <t>01816</t>
  </si>
  <si>
    <t>02128</t>
  </si>
  <si>
    <t>02296</t>
  </si>
  <si>
    <t>02322</t>
  </si>
  <si>
    <t>03480</t>
  </si>
  <si>
    <t>04426</t>
  </si>
  <si>
    <t>04938</t>
  </si>
  <si>
    <t>00915</t>
  </si>
  <si>
    <t>01188</t>
  </si>
  <si>
    <t>01594</t>
  </si>
  <si>
    <t>03022</t>
  </si>
  <si>
    <t>00588</t>
  </si>
  <si>
    <t>01016</t>
  </si>
  <si>
    <t>01930</t>
  </si>
  <si>
    <t>02658</t>
  </si>
  <si>
    <t>02951</t>
  </si>
  <si>
    <t>04328</t>
  </si>
  <si>
    <t>04591</t>
  </si>
  <si>
    <t>00280</t>
  </si>
  <si>
    <t>00409</t>
  </si>
  <si>
    <t>01372</t>
  </si>
  <si>
    <t>02327</t>
  </si>
  <si>
    <t>02703</t>
  </si>
  <si>
    <t>02776</t>
  </si>
  <si>
    <t>03411</t>
  </si>
  <si>
    <t>03841</t>
  </si>
  <si>
    <t>05121</t>
  </si>
  <si>
    <t>00053</t>
  </si>
  <si>
    <t>00127</t>
  </si>
  <si>
    <t>01092</t>
  </si>
  <si>
    <t>01213</t>
  </si>
  <si>
    <t>01849</t>
  </si>
  <si>
    <t>02395</t>
  </si>
  <si>
    <t>04166</t>
  </si>
  <si>
    <t>01004</t>
  </si>
  <si>
    <t>01012</t>
  </si>
  <si>
    <t>02180</t>
  </si>
  <si>
    <t>03659</t>
  </si>
  <si>
    <t>03775</t>
  </si>
  <si>
    <t>04071</t>
  </si>
  <si>
    <t>05137</t>
  </si>
  <si>
    <t>00133</t>
  </si>
  <si>
    <t>01385</t>
  </si>
  <si>
    <t>01597</t>
  </si>
  <si>
    <t>02273</t>
  </si>
  <si>
    <t>02931</t>
  </si>
  <si>
    <t>04143</t>
  </si>
  <si>
    <t>04504</t>
  </si>
  <si>
    <t>00656</t>
  </si>
  <si>
    <t>00979</t>
  </si>
  <si>
    <t>01510</t>
  </si>
  <si>
    <t>01959</t>
  </si>
  <si>
    <t>02089</t>
  </si>
  <si>
    <t>02446</t>
  </si>
  <si>
    <t>02847</t>
  </si>
  <si>
    <t>03454</t>
  </si>
  <si>
    <t>04472</t>
  </si>
  <si>
    <t>04852</t>
  </si>
  <si>
    <t>04959</t>
  </si>
  <si>
    <t>05056</t>
  </si>
  <si>
    <t>01152</t>
  </si>
  <si>
    <t>03919</t>
  </si>
  <si>
    <t>04202</t>
  </si>
  <si>
    <t>04274</t>
  </si>
  <si>
    <t>04364</t>
  </si>
  <si>
    <t>04896</t>
  </si>
  <si>
    <t>05109</t>
  </si>
  <si>
    <t>00289</t>
  </si>
  <si>
    <t>04092</t>
  </si>
  <si>
    <t>04727</t>
  </si>
  <si>
    <t>04753</t>
  </si>
  <si>
    <t>00942</t>
  </si>
  <si>
    <t>01755</t>
  </si>
  <si>
    <t>03073</t>
  </si>
  <si>
    <t>04230</t>
  </si>
  <si>
    <t>00644</t>
  </si>
  <si>
    <t>01122</t>
  </si>
  <si>
    <t>02019</t>
  </si>
  <si>
    <t>02432</t>
  </si>
  <si>
    <t>02989</t>
  </si>
  <si>
    <t>03019</t>
  </si>
  <si>
    <t>03798</t>
  </si>
  <si>
    <t>03862</t>
  </si>
  <si>
    <t>04281</t>
  </si>
  <si>
    <t>00191</t>
  </si>
  <si>
    <t>01039</t>
  </si>
  <si>
    <t>02641</t>
  </si>
  <si>
    <t>03058</t>
  </si>
  <si>
    <t>03110</t>
  </si>
  <si>
    <t>03981</t>
  </si>
  <si>
    <t>04663</t>
  </si>
  <si>
    <t>05021</t>
  </si>
  <si>
    <t>05107</t>
  </si>
  <si>
    <t>00454</t>
  </si>
  <si>
    <t>00873</t>
  </si>
  <si>
    <t>01116</t>
  </si>
  <si>
    <t>01206</t>
  </si>
  <si>
    <t>01576</t>
  </si>
  <si>
    <t>02634</t>
  </si>
  <si>
    <t>02649</t>
  </si>
  <si>
    <t>02774</t>
  </si>
  <si>
    <t>03037</t>
  </si>
  <si>
    <t>03138</t>
  </si>
  <si>
    <t>03228</t>
  </si>
  <si>
    <t>03401</t>
  </si>
  <si>
    <t>03511</t>
  </si>
  <si>
    <t>04485</t>
  </si>
  <si>
    <t>00447</t>
  </si>
  <si>
    <t>01208</t>
  </si>
  <si>
    <t>01355</t>
  </si>
  <si>
    <t>01474</t>
  </si>
  <si>
    <t>01625</t>
  </si>
  <si>
    <t>01877</t>
  </si>
  <si>
    <t>01978</t>
  </si>
  <si>
    <t>03616</t>
  </si>
  <si>
    <t>03992</t>
  </si>
  <si>
    <t>04091</t>
  </si>
  <si>
    <t>04204</t>
  </si>
  <si>
    <t>04234</t>
  </si>
  <si>
    <t>04696</t>
  </si>
  <si>
    <t>04755</t>
  </si>
  <si>
    <t>05090</t>
  </si>
  <si>
    <t>00027</t>
  </si>
  <si>
    <t>00463</t>
  </si>
  <si>
    <t>00653</t>
  </si>
  <si>
    <t>01485</t>
  </si>
  <si>
    <t>01925</t>
  </si>
  <si>
    <t>01952</t>
  </si>
  <si>
    <t>02010</t>
  </si>
  <si>
    <t>02114</t>
  </si>
  <si>
    <t>03104</t>
  </si>
  <si>
    <t>03230</t>
  </si>
  <si>
    <t>03415</t>
  </si>
  <si>
    <t>04130</t>
  </si>
  <si>
    <t>04314</t>
  </si>
  <si>
    <t>00998</t>
  </si>
  <si>
    <t>01172</t>
  </si>
  <si>
    <t>01261</t>
  </si>
  <si>
    <t>01762</t>
  </si>
  <si>
    <t>01851</t>
  </si>
  <si>
    <t>03205</t>
  </si>
  <si>
    <t>01396</t>
  </si>
  <si>
    <t>01441</t>
  </si>
  <si>
    <t>01511</t>
  </si>
  <si>
    <t>01701</t>
  </si>
  <si>
    <t>01984</t>
  </si>
  <si>
    <t>02572</t>
  </si>
  <si>
    <t>02833</t>
  </si>
  <si>
    <t>03522</t>
  </si>
  <si>
    <t>00146</t>
  </si>
  <si>
    <t>00161</t>
  </si>
  <si>
    <t>00819</t>
  </si>
  <si>
    <t>02104</t>
  </si>
  <si>
    <t>02678</t>
  </si>
  <si>
    <t>03015</t>
  </si>
  <si>
    <t>03243</t>
  </si>
  <si>
    <t>03283</t>
  </si>
  <si>
    <t>03966</t>
  </si>
  <si>
    <t>01349</t>
  </si>
  <si>
    <t>02333</t>
  </si>
  <si>
    <t>02628</t>
  </si>
  <si>
    <t>02718</t>
  </si>
  <si>
    <t>03185</t>
  </si>
  <si>
    <t>04495</t>
  </si>
  <si>
    <t>00815</t>
  </si>
  <si>
    <t>01140</t>
  </si>
  <si>
    <t>01544</t>
  </si>
  <si>
    <t>02420</t>
  </si>
  <si>
    <t>02805</t>
  </si>
  <si>
    <t>03160</t>
  </si>
  <si>
    <t>03278</t>
  </si>
  <si>
    <t>03555</t>
  </si>
  <si>
    <t>03702</t>
  </si>
  <si>
    <t>04349</t>
  </si>
  <si>
    <t>04989</t>
  </si>
  <si>
    <t>00713</t>
  </si>
  <si>
    <t>03355</t>
  </si>
  <si>
    <t>03879</t>
  </si>
  <si>
    <t>03989</t>
  </si>
  <si>
    <t>04193</t>
  </si>
  <si>
    <t>04413</t>
  </si>
  <si>
    <t>04598</t>
  </si>
  <si>
    <t>00072</t>
  </si>
  <si>
    <t>00176</t>
  </si>
  <si>
    <t>00205</t>
  </si>
  <si>
    <t>00896</t>
  </si>
  <si>
    <t>01697</t>
  </si>
  <si>
    <t>02159</t>
  </si>
  <si>
    <t>02772</t>
  </si>
  <si>
    <t>03091</t>
  </si>
  <si>
    <t>04241</t>
  </si>
  <si>
    <t>05185</t>
  </si>
  <si>
    <t>01437</t>
  </si>
  <si>
    <t>02316</t>
  </si>
  <si>
    <t>02329</t>
  </si>
  <si>
    <t>03036</t>
  </si>
  <si>
    <t>03429</t>
  </si>
  <si>
    <t>03615</t>
  </si>
  <si>
    <t>03661</t>
  </si>
  <si>
    <t>03831</t>
  </si>
  <si>
    <t>04394</t>
  </si>
  <si>
    <t>00372</t>
  </si>
  <si>
    <t>00532</t>
  </si>
  <si>
    <t>00910</t>
  </si>
  <si>
    <t>00938</t>
  </si>
  <si>
    <t>01079</t>
  </si>
  <si>
    <t>01662</t>
  </si>
  <si>
    <t>02748</t>
  </si>
  <si>
    <t>03354</t>
  </si>
  <si>
    <t>03532</t>
  </si>
  <si>
    <t>03636</t>
  </si>
  <si>
    <t>03810</t>
  </si>
  <si>
    <t>04137</t>
  </si>
  <si>
    <t>04303</t>
  </si>
  <si>
    <t>04991</t>
  </si>
  <si>
    <t>00039</t>
  </si>
  <si>
    <t>00206</t>
  </si>
  <si>
    <t>00397</t>
  </si>
  <si>
    <t>00763</t>
  </si>
  <si>
    <t>01059</t>
  </si>
  <si>
    <t>01332</t>
  </si>
  <si>
    <t>01447</t>
  </si>
  <si>
    <t>02990</t>
  </si>
  <si>
    <t>03769</t>
  </si>
  <si>
    <t>04152</t>
  </si>
  <si>
    <t>04242</t>
  </si>
  <si>
    <t>04780</t>
  </si>
  <si>
    <t>00063</t>
  </si>
  <si>
    <t>00190</t>
  </si>
  <si>
    <t>00268</t>
  </si>
  <si>
    <t>00691</t>
  </si>
  <si>
    <t>00810</t>
  </si>
  <si>
    <t>00855</t>
  </si>
  <si>
    <t>01612</t>
  </si>
  <si>
    <t>01704</t>
  </si>
  <si>
    <t>01857</t>
  </si>
  <si>
    <t>01888</t>
  </si>
  <si>
    <t>02683</t>
  </si>
  <si>
    <t>04211</t>
  </si>
  <si>
    <t>04353</t>
  </si>
  <si>
    <t>05020</t>
  </si>
  <si>
    <t>00564</t>
  </si>
  <si>
    <t>00736</t>
  </si>
  <si>
    <t>01300</t>
  </si>
  <si>
    <t>01948</t>
  </si>
  <si>
    <t>02272</t>
  </si>
  <si>
    <t>02680</t>
  </si>
  <si>
    <t>04178</t>
  </si>
  <si>
    <t>04272</t>
  </si>
  <si>
    <t>04713</t>
  </si>
  <si>
    <t>05166</t>
  </si>
  <si>
    <t>00486</t>
  </si>
  <si>
    <t>01507</t>
  </si>
  <si>
    <t>01821</t>
  </si>
  <si>
    <t>02588</t>
  </si>
  <si>
    <t>02815</t>
  </si>
  <si>
    <t>03258</t>
  </si>
  <si>
    <t>03361</t>
  </si>
  <si>
    <t>03629</t>
  </si>
  <si>
    <t>03750</t>
  </si>
  <si>
    <t>05088</t>
  </si>
  <si>
    <t>01450</t>
  </si>
  <si>
    <t>02330</t>
  </si>
  <si>
    <t>04655</t>
  </si>
  <si>
    <t>00137</t>
  </si>
  <si>
    <t>00141</t>
  </si>
  <si>
    <t>00335</t>
  </si>
  <si>
    <t>00498</t>
  </si>
  <si>
    <t>02611</t>
  </si>
  <si>
    <t>03197</t>
  </si>
  <si>
    <t>04668</t>
  </si>
  <si>
    <t>04994</t>
  </si>
  <si>
    <t>00512</t>
  </si>
  <si>
    <t>00717</t>
  </si>
  <si>
    <t>00952</t>
  </si>
  <si>
    <t>01081</t>
  </si>
  <si>
    <t>02043</t>
  </si>
  <si>
    <t>04040</t>
  </si>
  <si>
    <t>02295</t>
  </si>
  <si>
    <t>02670</t>
  </si>
  <si>
    <t>02777</t>
  </si>
  <si>
    <t>02780</t>
  </si>
  <si>
    <t>03209</t>
  </si>
  <si>
    <t>03414</t>
  </si>
  <si>
    <t>03846</t>
  </si>
  <si>
    <t>04120</t>
  </si>
  <si>
    <t>04217</t>
  </si>
  <si>
    <t>04786</t>
  </si>
  <si>
    <t>00023</t>
  </si>
  <si>
    <t>00099</t>
  </si>
  <si>
    <t>00269</t>
  </si>
  <si>
    <t>01772</t>
  </si>
  <si>
    <t>01906</t>
  </si>
  <si>
    <t>02473</t>
  </si>
  <si>
    <t>02549</t>
  </si>
  <si>
    <t>03341</t>
  </si>
  <si>
    <t>03351</t>
  </si>
  <si>
    <t>03366</t>
  </si>
  <si>
    <t>03691</t>
  </si>
  <si>
    <t>03909</t>
  </si>
  <si>
    <t>04862</t>
  </si>
  <si>
    <t>05096</t>
  </si>
  <si>
    <t>05112</t>
  </si>
  <si>
    <t>00501</t>
  </si>
  <si>
    <t>00540</t>
  </si>
  <si>
    <t>02255</t>
  </si>
  <si>
    <t>03126</t>
  </si>
  <si>
    <t>03223</t>
  </si>
  <si>
    <t>03260</t>
  </si>
  <si>
    <t>03404</t>
  </si>
  <si>
    <t>04267</t>
  </si>
  <si>
    <t>05082</t>
  </si>
  <si>
    <t>05108</t>
  </si>
  <si>
    <t>01105</t>
  </si>
  <si>
    <t>02757</t>
  </si>
  <si>
    <t>03325</t>
  </si>
  <si>
    <t>04070</t>
  </si>
  <si>
    <t>04339</t>
  </si>
  <si>
    <t>00731</t>
  </si>
  <si>
    <t>01362</t>
  </si>
  <si>
    <t>01512</t>
  </si>
  <si>
    <t>01647</t>
  </si>
  <si>
    <t>02358</t>
  </si>
  <si>
    <t>02366</t>
  </si>
  <si>
    <t>03481</t>
  </si>
  <si>
    <t>03595</t>
  </si>
  <si>
    <t>03766</t>
  </si>
  <si>
    <t>03933</t>
  </si>
  <si>
    <t>03951</t>
  </si>
  <si>
    <t>04078</t>
  </si>
  <si>
    <t>04182</t>
  </si>
  <si>
    <t>00323</t>
  </si>
  <si>
    <t>00544</t>
  </si>
  <si>
    <t>01570</t>
  </si>
  <si>
    <t>01932</t>
  </si>
  <si>
    <t>04352</t>
  </si>
  <si>
    <t>04561</t>
  </si>
  <si>
    <t>04741</t>
  </si>
  <si>
    <t>04882</t>
  </si>
  <si>
    <t>04885</t>
  </si>
  <si>
    <t>04982</t>
  </si>
  <si>
    <t>00040</t>
  </si>
  <si>
    <t>00110</t>
  </si>
  <si>
    <t>01169</t>
  </si>
  <si>
    <t>02211</t>
  </si>
  <si>
    <t>03494</t>
  </si>
  <si>
    <t>03586</t>
  </si>
  <si>
    <t>03660</t>
  </si>
  <si>
    <t>04307</t>
  </si>
  <si>
    <t>05133</t>
  </si>
  <si>
    <t>00472</t>
  </si>
  <si>
    <t>00689</t>
  </si>
  <si>
    <t>00864</t>
  </si>
  <si>
    <t>01163</t>
  </si>
  <si>
    <t>01323</t>
  </si>
  <si>
    <t>02098</t>
  </si>
  <si>
    <t>02190</t>
  </si>
  <si>
    <t>02664</t>
  </si>
  <si>
    <t>02992</t>
  </si>
  <si>
    <t>03120</t>
  </si>
  <si>
    <t>00189</t>
  </si>
  <si>
    <t>00927</t>
  </si>
  <si>
    <t>01388</t>
  </si>
  <si>
    <t>03932</t>
  </si>
  <si>
    <t>04008</t>
  </si>
  <si>
    <t>04701</t>
  </si>
  <si>
    <t>04805</t>
  </si>
  <si>
    <t>00912</t>
  </si>
  <si>
    <t>01837</t>
  </si>
  <si>
    <t>02216</t>
  </si>
  <si>
    <t>02451</t>
  </si>
  <si>
    <t>02874</t>
  </si>
  <si>
    <t>02885</t>
  </si>
  <si>
    <t>03014</t>
  </si>
  <si>
    <t>03273</t>
  </si>
  <si>
    <t>05041</t>
  </si>
  <si>
    <t>00312</t>
  </si>
  <si>
    <t>00647</t>
  </si>
  <si>
    <t>00708</t>
  </si>
  <si>
    <t>00886</t>
  </si>
  <si>
    <t>00944</t>
  </si>
  <si>
    <t>01050</t>
  </si>
  <si>
    <t>01677</t>
  </si>
  <si>
    <t>02109</t>
  </si>
  <si>
    <t>03688</t>
  </si>
  <si>
    <t>00521</t>
  </si>
  <si>
    <t>00557</t>
  </si>
  <si>
    <t>00929</t>
  </si>
  <si>
    <t>01089</t>
  </si>
  <si>
    <t>01655</t>
  </si>
  <si>
    <t>01897</t>
  </si>
  <si>
    <t>02417</t>
  </si>
  <si>
    <t>03474</t>
  </si>
  <si>
    <t>04079</t>
  </si>
  <si>
    <t>00045</t>
  </si>
  <si>
    <t>02895</t>
  </si>
  <si>
    <t>05158</t>
  </si>
  <si>
    <t>01217</t>
  </si>
  <si>
    <t>02249</t>
  </si>
  <si>
    <t>02650</t>
  </si>
  <si>
    <t>03937</t>
  </si>
  <si>
    <t>04122</t>
  </si>
  <si>
    <t>04589</t>
  </si>
  <si>
    <t>04873</t>
  </si>
  <si>
    <t>00729</t>
  </si>
  <si>
    <t>00906</t>
  </si>
  <si>
    <t>01531</t>
  </si>
  <si>
    <t>01683</t>
  </si>
  <si>
    <t>02363</t>
  </si>
  <si>
    <t>03858</t>
  </si>
  <si>
    <t>04233</t>
  </si>
  <si>
    <t>05071</t>
  </si>
  <si>
    <t>05174</t>
  </si>
  <si>
    <t>00727</t>
  </si>
  <si>
    <t>01546</t>
  </si>
  <si>
    <t>03610</t>
  </si>
  <si>
    <t>03931</t>
  </si>
  <si>
    <t>03942</t>
  </si>
  <si>
    <t>04165</t>
  </si>
  <si>
    <t>01149</t>
  </si>
  <si>
    <t>01310</t>
  </si>
  <si>
    <t>02352</t>
  </si>
  <si>
    <t>02547</t>
  </si>
  <si>
    <t>02720</t>
  </si>
  <si>
    <t>03591</t>
  </si>
  <si>
    <t>03819</t>
  </si>
  <si>
    <t>04869</t>
  </si>
  <si>
    <t>04940</t>
  </si>
  <si>
    <t>05164</t>
  </si>
  <si>
    <t>00659</t>
  </si>
  <si>
    <t>00969</t>
  </si>
  <si>
    <t>01096</t>
  </si>
  <si>
    <t>01440</t>
  </si>
  <si>
    <t>02052</t>
  </si>
  <si>
    <t>02096</t>
  </si>
  <si>
    <t>02488</t>
  </si>
  <si>
    <t>03220</t>
  </si>
  <si>
    <t>03711</t>
  </si>
  <si>
    <t>03823</t>
  </si>
  <si>
    <t>04058</t>
  </si>
  <si>
    <t>04126</t>
  </si>
  <si>
    <t>05080</t>
  </si>
  <si>
    <t>00923</t>
  </si>
  <si>
    <t>01549</t>
  </si>
  <si>
    <t>01839</t>
  </si>
  <si>
    <t>02053</t>
  </si>
  <si>
    <t>02342</t>
  </si>
  <si>
    <t>02465</t>
  </si>
  <si>
    <t>03990</t>
  </si>
  <si>
    <t>04370</t>
  </si>
  <si>
    <t>04856</t>
  </si>
  <si>
    <t>00337</t>
  </si>
  <si>
    <t>01001</t>
  </si>
  <si>
    <t>02424</t>
  </si>
  <si>
    <t>02751</t>
  </si>
  <si>
    <t>00375</t>
  </si>
  <si>
    <t>00650</t>
  </si>
  <si>
    <t>00941</t>
  </si>
  <si>
    <t>02719</t>
  </si>
  <si>
    <t>03833</t>
  </si>
  <si>
    <t>00211</t>
  </si>
  <si>
    <t>00392</t>
  </si>
  <si>
    <t>01302</t>
  </si>
  <si>
    <t>01366</t>
  </si>
  <si>
    <t>01974</t>
  </si>
  <si>
    <t>02716</t>
  </si>
  <si>
    <t>03161</t>
  </si>
  <si>
    <t>03240</t>
  </si>
  <si>
    <t>03682</t>
  </si>
  <si>
    <t>04725</t>
  </si>
  <si>
    <t>00758</t>
  </si>
  <si>
    <t>01910</t>
  </si>
  <si>
    <t>01941</t>
  </si>
  <si>
    <t>02324</t>
  </si>
  <si>
    <t>02869</t>
  </si>
  <si>
    <t>03236</t>
  </si>
  <si>
    <t>03582</t>
  </si>
  <si>
    <t>03715</t>
  </si>
  <si>
    <t>03940</t>
  </si>
  <si>
    <t>04760</t>
  </si>
  <si>
    <t>04768</t>
  </si>
  <si>
    <t>05025</t>
  </si>
  <si>
    <t>00165</t>
  </si>
  <si>
    <t>00198</t>
  </si>
  <si>
    <t>01480</t>
  </si>
  <si>
    <t>01990</t>
  </si>
  <si>
    <t>02298</t>
  </si>
  <si>
    <t>02886</t>
  </si>
  <si>
    <t>02893</t>
  </si>
  <si>
    <t>02939</t>
  </si>
  <si>
    <t>03249</t>
  </si>
  <si>
    <t>03832</t>
  </si>
  <si>
    <t>03868</t>
  </si>
  <si>
    <t>04365</t>
  </si>
  <si>
    <t>00314</t>
  </si>
  <si>
    <t>00552</t>
  </si>
  <si>
    <t>01317</t>
  </si>
  <si>
    <t>01515</t>
  </si>
  <si>
    <t>01674</t>
  </si>
  <si>
    <t>02407</t>
  </si>
  <si>
    <t>02817</t>
  </si>
  <si>
    <t>03059</t>
  </si>
  <si>
    <t>03210</t>
  </si>
  <si>
    <t>03670</t>
  </si>
  <si>
    <t>04017</t>
  </si>
  <si>
    <t>05012</t>
  </si>
  <si>
    <t>00884</t>
  </si>
  <si>
    <t>01025</t>
  </si>
  <si>
    <t>01279</t>
  </si>
  <si>
    <t>01534</t>
  </si>
  <si>
    <t>02147</t>
  </si>
  <si>
    <t>02385</t>
  </si>
  <si>
    <t>02517</t>
  </si>
  <si>
    <t>02746</t>
  </si>
  <si>
    <t>03297</t>
  </si>
  <si>
    <t>00772</t>
  </si>
  <si>
    <t>00838</t>
  </si>
  <si>
    <t>01144</t>
  </si>
  <si>
    <t>01686</t>
  </si>
  <si>
    <t>02823</t>
  </si>
  <si>
    <t>02883</t>
  </si>
  <si>
    <t>03259</t>
  </si>
  <si>
    <t>03709</t>
  </si>
  <si>
    <t>00061</t>
  </si>
  <si>
    <t>00357</t>
  </si>
  <si>
    <t>01607</t>
  </si>
  <si>
    <t>03295</t>
  </si>
  <si>
    <t>04048</t>
  </si>
  <si>
    <t>04424</t>
  </si>
  <si>
    <t>04732</t>
  </si>
  <si>
    <t>00194</t>
  </si>
  <si>
    <t>00258</t>
  </si>
  <si>
    <t>00543</t>
  </si>
  <si>
    <t>00972</t>
  </si>
  <si>
    <t>01146</t>
  </si>
  <si>
    <t>01464</t>
  </si>
  <si>
    <t>01581</t>
  </si>
  <si>
    <t>01894</t>
  </si>
  <si>
    <t>02100</t>
  </si>
  <si>
    <t>02902</t>
  </si>
  <si>
    <t>03115</t>
  </si>
  <si>
    <t>03546</t>
  </si>
  <si>
    <t>04224</t>
  </si>
  <si>
    <t>04858</t>
  </si>
  <si>
    <t>00768</t>
  </si>
  <si>
    <t>01901</t>
  </si>
  <si>
    <t>02226</t>
  </si>
  <si>
    <t>02660</t>
  </si>
  <si>
    <t>03004</t>
  </si>
  <si>
    <t>04020</t>
  </si>
  <si>
    <t>04154</t>
  </si>
  <si>
    <t>04957</t>
  </si>
  <si>
    <t>00945</t>
  </si>
  <si>
    <t>01726</t>
  </si>
  <si>
    <t>01790</t>
  </si>
  <si>
    <t>02193</t>
  </si>
  <si>
    <t>02781</t>
  </si>
  <si>
    <t>03043</t>
  </si>
  <si>
    <t>03102</t>
  </si>
  <si>
    <t>03156</t>
  </si>
  <si>
    <t>03308</t>
  </si>
  <si>
    <t>03329</t>
  </si>
  <si>
    <t>04102</t>
  </si>
  <si>
    <t>04109</t>
  </si>
  <si>
    <t>04813</t>
  </si>
  <si>
    <t>05054</t>
  </si>
  <si>
    <t>00138</t>
  </si>
  <si>
    <t>00433</t>
  </si>
  <si>
    <t>00484</t>
  </si>
  <si>
    <t>00492</t>
  </si>
  <si>
    <t>00626</t>
  </si>
  <si>
    <t>01409</t>
  </si>
  <si>
    <t>01486</t>
  </si>
  <si>
    <t>01940</t>
  </si>
  <si>
    <t>02215</t>
  </si>
  <si>
    <t>02555</t>
  </si>
  <si>
    <t>04710</t>
  </si>
  <si>
    <t>04974</t>
  </si>
  <si>
    <t>05048</t>
  </si>
  <si>
    <t>00001</t>
  </si>
  <si>
    <t>00270</t>
  </si>
  <si>
    <t>02130</t>
  </si>
  <si>
    <t>02474</t>
  </si>
  <si>
    <t>02514</t>
  </si>
  <si>
    <t>02616</t>
  </si>
  <si>
    <t>02632</t>
  </si>
  <si>
    <t>03725</t>
  </si>
  <si>
    <t>03834</t>
  </si>
  <si>
    <t>00159</t>
  </si>
  <si>
    <t>00435</t>
  </si>
  <si>
    <t>01467</t>
  </si>
  <si>
    <t>01552</t>
  </si>
  <si>
    <t>01745</t>
  </si>
  <si>
    <t>02174</t>
  </si>
  <si>
    <t>03444</t>
  </si>
  <si>
    <t>03646</t>
  </si>
  <si>
    <t>04558</t>
  </si>
  <si>
    <t>04564</t>
  </si>
  <si>
    <t>04616</t>
  </si>
  <si>
    <t>00536</t>
  </si>
  <si>
    <t>00571</t>
  </si>
  <si>
    <t>00965</t>
  </si>
  <si>
    <t>01504</t>
  </si>
  <si>
    <t>02560</t>
  </si>
  <si>
    <t>02758</t>
  </si>
  <si>
    <t>04030</t>
  </si>
  <si>
    <t>04337</t>
  </si>
  <si>
    <t>05129</t>
  </si>
  <si>
    <t>00081</t>
  </si>
  <si>
    <t>00493</t>
  </si>
  <si>
    <t>00613</t>
  </si>
  <si>
    <t>00958</t>
  </si>
  <si>
    <t>01270</t>
  </si>
  <si>
    <t>01513</t>
  </si>
  <si>
    <t>02009</t>
  </si>
  <si>
    <t>02838</t>
  </si>
  <si>
    <t>03730</t>
  </si>
  <si>
    <t>04287</t>
  </si>
  <si>
    <t>04297</t>
  </si>
  <si>
    <t>05118</t>
  </si>
  <si>
    <t>00363</t>
  </si>
  <si>
    <t>04243</t>
  </si>
  <si>
    <t>04348</t>
  </si>
  <si>
    <t>04405</t>
  </si>
  <si>
    <t>04857</t>
  </si>
  <si>
    <t>00087</t>
  </si>
  <si>
    <t>00315</t>
  </si>
  <si>
    <t>00970</t>
  </si>
  <si>
    <t>01891</t>
  </si>
  <si>
    <t>02148</t>
  </si>
  <si>
    <t>02467</t>
  </si>
  <si>
    <t>03710</t>
  </si>
  <si>
    <t>03714</t>
  </si>
  <si>
    <t>03893</t>
  </si>
  <si>
    <t>04136</t>
  </si>
  <si>
    <t>04212</t>
  </si>
  <si>
    <t>04332</t>
  </si>
  <si>
    <t>00702</t>
  </si>
  <si>
    <t>01223</t>
  </si>
  <si>
    <t>01370</t>
  </si>
  <si>
    <t>03476</t>
  </si>
  <si>
    <t>04066</t>
  </si>
  <si>
    <t>04153</t>
  </si>
  <si>
    <t>00379</t>
  </si>
  <si>
    <t>00820</t>
  </si>
  <si>
    <t>02003</t>
  </si>
  <si>
    <t>02682</t>
  </si>
  <si>
    <t>03860</t>
  </si>
  <si>
    <t>04063</t>
  </si>
  <si>
    <t>04474</t>
  </si>
  <si>
    <t>00021</t>
  </si>
  <si>
    <t>00368</t>
  </si>
  <si>
    <t>00457</t>
  </si>
  <si>
    <t>01516</t>
  </si>
  <si>
    <t>02266</t>
  </si>
  <si>
    <t>02802</t>
  </si>
  <si>
    <t>03604</t>
  </si>
  <si>
    <t>03644</t>
  </si>
  <si>
    <t>04271</t>
  </si>
  <si>
    <t>00272</t>
  </si>
  <si>
    <t>01469</t>
  </si>
  <si>
    <t>02253</t>
  </si>
  <si>
    <t>02554</t>
  </si>
  <si>
    <t>02624</t>
  </si>
  <si>
    <t>03338</t>
  </si>
  <si>
    <t>04575</t>
  </si>
  <si>
    <t>04871</t>
  </si>
  <si>
    <t>04931</t>
  </si>
  <si>
    <t>04962</t>
  </si>
  <si>
    <t>05006</t>
  </si>
  <si>
    <t>05033</t>
  </si>
  <si>
    <t>05117</t>
  </si>
  <si>
    <t>00954</t>
  </si>
  <si>
    <t>01644</t>
  </si>
  <si>
    <t>02030</t>
  </si>
  <si>
    <t>02595</t>
  </si>
  <si>
    <t>02763</t>
  </si>
  <si>
    <t>03537</t>
  </si>
  <si>
    <t>03550</t>
  </si>
  <si>
    <t>03875</t>
  </si>
  <si>
    <t>04467</t>
  </si>
  <si>
    <t>00739</t>
  </si>
  <si>
    <t>02376</t>
  </si>
  <si>
    <t>03109</t>
  </si>
  <si>
    <t>04362</t>
  </si>
  <si>
    <t>00777</t>
  </si>
  <si>
    <t>00831</t>
  </si>
  <si>
    <t>02059</t>
  </si>
  <si>
    <t>02519</t>
  </si>
  <si>
    <t>02644</t>
  </si>
  <si>
    <t>04141</t>
  </si>
  <si>
    <t>04804</t>
  </si>
  <si>
    <t>05161</t>
  </si>
  <si>
    <t>00590</t>
  </si>
  <si>
    <t>01599</t>
  </si>
  <si>
    <t>01665</t>
  </si>
  <si>
    <t>02409</t>
  </si>
  <si>
    <t>02936</t>
  </si>
  <si>
    <t>03397</t>
  </si>
  <si>
    <t>04556</t>
  </si>
  <si>
    <t>04614</t>
  </si>
  <si>
    <t>04999</t>
  </si>
  <si>
    <t>00207</t>
  </si>
  <si>
    <t>00295</t>
  </si>
  <si>
    <t>00657</t>
  </si>
  <si>
    <t>00694</t>
  </si>
  <si>
    <t>01187</t>
  </si>
  <si>
    <t>01915</t>
  </si>
  <si>
    <t>02156</t>
  </si>
  <si>
    <t>02539</t>
  </si>
  <si>
    <t>03803</t>
  </si>
  <si>
    <t>00100</t>
  </si>
  <si>
    <t>00118</t>
  </si>
  <si>
    <t>00220</t>
  </si>
  <si>
    <t>01145</t>
  </si>
  <si>
    <t>01289</t>
  </si>
  <si>
    <t>01411</t>
  </si>
  <si>
    <t>01799</t>
  </si>
  <si>
    <t>01871</t>
  </si>
  <si>
    <t>04180</t>
  </si>
  <si>
    <t>04338</t>
  </si>
  <si>
    <t>04463</t>
  </si>
  <si>
    <t>00382</t>
  </si>
  <si>
    <t>01011</t>
  </si>
  <si>
    <t>01148</t>
  </si>
  <si>
    <t>01397</t>
  </si>
  <si>
    <t>02252</t>
  </si>
  <si>
    <t>02415</t>
  </si>
  <si>
    <t>02525</t>
  </si>
  <si>
    <t>02652</t>
  </si>
  <si>
    <t>04035</t>
  </si>
  <si>
    <t>04377</t>
  </si>
  <si>
    <t>04734</t>
  </si>
  <si>
    <t>04892</t>
  </si>
  <si>
    <t>05059</t>
  </si>
  <si>
    <t>00835</t>
  </si>
  <si>
    <t>01104</t>
  </si>
  <si>
    <t>01976</t>
  </si>
  <si>
    <t>02596</t>
  </si>
  <si>
    <t>02693</t>
  </si>
  <si>
    <t>03045</t>
  </si>
  <si>
    <t>03340</t>
  </si>
  <si>
    <t>03553</t>
  </si>
  <si>
    <t>03807</t>
  </si>
  <si>
    <t>04061</t>
  </si>
  <si>
    <t>04645</t>
  </si>
  <si>
    <t>05104</t>
  </si>
  <si>
    <t>00813</t>
  </si>
  <si>
    <t>00836</t>
  </si>
  <si>
    <t>01266</t>
  </si>
  <si>
    <t>02201</t>
  </si>
  <si>
    <t>02382</t>
  </si>
  <si>
    <t>01227</t>
  </si>
  <si>
    <t>01843</t>
  </si>
  <si>
    <t>02369</t>
  </si>
  <si>
    <t>02386</t>
  </si>
  <si>
    <t>02579</t>
  </si>
  <si>
    <t>03075</t>
  </si>
  <si>
    <t>03982</t>
  </si>
  <si>
    <t>04530</t>
  </si>
  <si>
    <t>04641</t>
  </si>
  <si>
    <t>04778</t>
  </si>
  <si>
    <t>05132</t>
  </si>
  <si>
    <t>00227</t>
  </si>
  <si>
    <t>00390</t>
  </si>
  <si>
    <t>00859</t>
  </si>
  <si>
    <t>01468</t>
  </si>
  <si>
    <t>02356</t>
  </si>
  <si>
    <t>03556</t>
  </si>
  <si>
    <t>00925</t>
  </si>
  <si>
    <t>01563</t>
  </si>
  <si>
    <t>01634</t>
  </si>
  <si>
    <t>02187</t>
  </si>
  <si>
    <t>02773</t>
  </si>
  <si>
    <t>05040</t>
  </si>
  <si>
    <t>00415</t>
  </si>
  <si>
    <t>01111</t>
  </si>
  <si>
    <t>01243</t>
  </si>
  <si>
    <t>01326</t>
  </si>
  <si>
    <t>01682</t>
  </si>
  <si>
    <t>02618</t>
  </si>
  <si>
    <t>03319</t>
  </si>
  <si>
    <t>04600</t>
  </si>
  <si>
    <t>05168</t>
  </si>
  <si>
    <t>00245</t>
  </si>
  <si>
    <t>00322</t>
  </si>
  <si>
    <t>01101</t>
  </si>
  <si>
    <t>01564</t>
  </si>
  <si>
    <t>03712</t>
  </si>
  <si>
    <t>00771</t>
  </si>
  <si>
    <t>02749</t>
  </si>
  <si>
    <t>04252</t>
  </si>
  <si>
    <t>04665</t>
  </si>
  <si>
    <t>04767</t>
  </si>
  <si>
    <t>04832</t>
  </si>
  <si>
    <t>00747</t>
  </si>
  <si>
    <t>02281</t>
  </si>
  <si>
    <t>02414</t>
  </si>
  <si>
    <t>03162</t>
  </si>
  <si>
    <t>03200</t>
  </si>
  <si>
    <t>03521</t>
  </si>
  <si>
    <t>04447</t>
  </si>
  <si>
    <t>00421</t>
  </si>
  <si>
    <t>00962</t>
  </si>
  <si>
    <t>01386</t>
  </si>
  <si>
    <t>03083</t>
  </si>
  <si>
    <t>03174</t>
  </si>
  <si>
    <t>04045</t>
  </si>
  <si>
    <t>04850</t>
  </si>
  <si>
    <t>00071</t>
  </si>
  <si>
    <t>00627</t>
  </si>
  <si>
    <t>00959</t>
  </si>
  <si>
    <t>00967</t>
  </si>
  <si>
    <t>01267</t>
  </si>
  <si>
    <t>01394</t>
  </si>
  <si>
    <t>01652</t>
  </si>
  <si>
    <t>02126</t>
  </si>
  <si>
    <t>02282</t>
  </si>
  <si>
    <t>02426</t>
  </si>
  <si>
    <t>02534</t>
  </si>
  <si>
    <t>02948</t>
  </si>
  <si>
    <t>03141</t>
  </si>
  <si>
    <t>03935</t>
  </si>
  <si>
    <t>04636</t>
  </si>
  <si>
    <t>04895</t>
  </si>
  <si>
    <t>05029</t>
  </si>
  <si>
    <t>01965</t>
  </si>
  <si>
    <t>03647</t>
  </si>
  <si>
    <t>03918</t>
  </si>
  <si>
    <t>04256</t>
  </si>
  <si>
    <t>05087</t>
  </si>
  <si>
    <t>01921</t>
  </si>
  <si>
    <t>01966</t>
  </si>
  <si>
    <t>02431</t>
  </si>
  <si>
    <t>03676</t>
  </si>
  <si>
    <t>03972</t>
  </si>
  <si>
    <t>04056</t>
  </si>
  <si>
    <t>04471</t>
  </si>
  <si>
    <t>01054</t>
  </si>
  <si>
    <t>01854</t>
  </si>
  <si>
    <t>02140</t>
  </si>
  <si>
    <t>02328</t>
  </si>
  <si>
    <t>04215</t>
  </si>
  <si>
    <t>04563</t>
  </si>
  <si>
    <t>04775</t>
  </si>
  <si>
    <t>00247</t>
  </si>
  <si>
    <t>00827</t>
  </si>
  <si>
    <t>01156</t>
  </si>
  <si>
    <t>01543</t>
  </si>
  <si>
    <t>02613</t>
  </si>
  <si>
    <t>03002</t>
  </si>
  <si>
    <t>03103</t>
  </si>
  <si>
    <t>03234</t>
  </si>
  <si>
    <t>03281</t>
  </si>
  <si>
    <t>03870</t>
  </si>
  <si>
    <t>03938</t>
  </si>
  <si>
    <t>04237</t>
  </si>
  <si>
    <t>04970</t>
  </si>
  <si>
    <t>00515</t>
  </si>
  <si>
    <t>00661</t>
  </si>
  <si>
    <t>01443</t>
  </si>
  <si>
    <t>01446</t>
  </si>
  <si>
    <t>01524</t>
  </si>
  <si>
    <t>01946</t>
  </si>
  <si>
    <t>02285</t>
  </si>
  <si>
    <t>02978</t>
  </si>
  <si>
    <t>03842</t>
  </si>
  <si>
    <t>04220</t>
  </si>
  <si>
    <t>00478</t>
  </si>
  <si>
    <t>00491</t>
  </si>
  <si>
    <t>00862</t>
  </si>
  <si>
    <t>00957</t>
  </si>
  <si>
    <t>01728</t>
  </si>
  <si>
    <t>02743</t>
  </si>
  <si>
    <t>03098</t>
  </si>
  <si>
    <t>03606</t>
  </si>
  <si>
    <t>03815</t>
  </si>
  <si>
    <t>03979</t>
  </si>
  <si>
    <t>04160</t>
  </si>
  <si>
    <t>04172</t>
  </si>
  <si>
    <t>04265</t>
  </si>
  <si>
    <t>04321</t>
  </si>
  <si>
    <t>04975</t>
  </si>
  <si>
    <t>00991</t>
  </si>
  <si>
    <t>01008</t>
  </si>
  <si>
    <t>01083</t>
  </si>
  <si>
    <t>01553</t>
  </si>
  <si>
    <t>01579</t>
  </si>
  <si>
    <t>01732</t>
  </si>
  <si>
    <t>02083</t>
  </si>
  <si>
    <t>02176</t>
  </si>
  <si>
    <t>02723</t>
  </si>
  <si>
    <t>03299</t>
  </si>
  <si>
    <t>03398</t>
  </si>
  <si>
    <t>04012</t>
  </si>
  <si>
    <t>04064</t>
  </si>
  <si>
    <t>04671</t>
  </si>
  <si>
    <t>01914</t>
  </si>
  <si>
    <t>01973</t>
  </si>
  <si>
    <t>02564</t>
  </si>
  <si>
    <t>02791</t>
  </si>
  <si>
    <t>03559</t>
  </si>
  <si>
    <t>03839</t>
  </si>
  <si>
    <t>04133</t>
  </si>
  <si>
    <t>04765</t>
  </si>
  <si>
    <t>01868</t>
  </si>
  <si>
    <t>00987</t>
  </si>
  <si>
    <t>02503</t>
  </si>
  <si>
    <t>04928</t>
  </si>
  <si>
    <t>00852</t>
  </si>
  <si>
    <t>02188</t>
  </si>
  <si>
    <t>02574</t>
  </si>
  <si>
    <t>02942</t>
  </si>
  <si>
    <t>03211</t>
  </si>
  <si>
    <t>03306</t>
  </si>
  <si>
    <t>03837</t>
  </si>
  <si>
    <t>04169</t>
  </si>
  <si>
    <t>04452</t>
  </si>
  <si>
    <t>04740</t>
  </si>
  <si>
    <t>05000</t>
  </si>
  <si>
    <t>05058</t>
  </si>
  <si>
    <t>00496</t>
  </si>
  <si>
    <t>01343</t>
  </si>
  <si>
    <t>01455</t>
  </si>
  <si>
    <t>01632</t>
  </si>
  <si>
    <t>01817</t>
  </si>
  <si>
    <t>02993</t>
  </si>
  <si>
    <t>04676</t>
  </si>
  <si>
    <t>05105</t>
  </si>
  <si>
    <t>00223</t>
  </si>
  <si>
    <t>01023</t>
  </si>
  <si>
    <t>01694</t>
  </si>
  <si>
    <t>02006</t>
  </si>
  <si>
    <t>03026</t>
  </si>
  <si>
    <t>03057</t>
  </si>
  <si>
    <t>03112</t>
  </si>
  <si>
    <t>03137</t>
  </si>
  <si>
    <t>03983</t>
  </si>
  <si>
    <t>04016</t>
  </si>
  <si>
    <t>04340</t>
  </si>
  <si>
    <t>04640</t>
  </si>
  <si>
    <t>04733</t>
  </si>
  <si>
    <t>04827</t>
  </si>
  <si>
    <t>05180</t>
  </si>
  <si>
    <t>00121</t>
  </si>
  <si>
    <t>00618</t>
  </si>
  <si>
    <t>02860</t>
  </si>
  <si>
    <t>03768</t>
  </si>
  <si>
    <t>03987</t>
  </si>
  <si>
    <t>04990</t>
  </si>
  <si>
    <t>00348</t>
  </si>
  <si>
    <t>01642</t>
  </si>
  <si>
    <t>02146</t>
  </si>
  <si>
    <t>02629</t>
  </si>
  <si>
    <t>02870</t>
  </si>
  <si>
    <t>02975</t>
  </si>
  <si>
    <t>03163</t>
  </si>
  <si>
    <t>00094</t>
  </si>
  <si>
    <t>00271</t>
  </si>
  <si>
    <t>01481</t>
  </si>
  <si>
    <t>01663</t>
  </si>
  <si>
    <t>02866</t>
  </si>
  <si>
    <t>03288</t>
  </si>
  <si>
    <t>03426</t>
  </si>
  <si>
    <t>04826</t>
  </si>
  <si>
    <t>00662</t>
  </si>
  <si>
    <t>01393</t>
  </si>
  <si>
    <t>01568</t>
  </si>
  <si>
    <t>02428</t>
  </si>
  <si>
    <t>02890</t>
  </si>
  <si>
    <t>02108</t>
  </si>
  <si>
    <t>02340</t>
  </si>
  <si>
    <t>03078</t>
  </si>
  <si>
    <t>03575</t>
  </si>
  <si>
    <t>03700</t>
  </si>
  <si>
    <t>03762</t>
  </si>
  <si>
    <t>02790</t>
  </si>
  <si>
    <t>04149</t>
  </si>
  <si>
    <t>01955</t>
  </si>
  <si>
    <t>02077</t>
  </si>
  <si>
    <t>02879</t>
  </si>
  <si>
    <t>03353</t>
  </si>
  <si>
    <t>03514</t>
  </si>
  <si>
    <t>03964</t>
  </si>
  <si>
    <t>04599</t>
  </si>
  <si>
    <t>05030</t>
  </si>
  <si>
    <t>01593</t>
  </si>
  <si>
    <t>01818</t>
  </si>
  <si>
    <t>02370</t>
  </si>
  <si>
    <t>02726</t>
  </si>
  <si>
    <t>02755</t>
  </si>
  <si>
    <t>03187</t>
  </si>
  <si>
    <t>03471</t>
  </si>
  <si>
    <t>03529</t>
  </si>
  <si>
    <t>03549</t>
  </si>
  <si>
    <t>04003</t>
  </si>
  <si>
    <t>04613</t>
  </si>
  <si>
    <t>00075</t>
  </si>
  <si>
    <t>00601</t>
  </si>
  <si>
    <t>01617</t>
  </si>
  <si>
    <t>02305</t>
  </si>
  <si>
    <t>02344</t>
  </si>
  <si>
    <t>02601</t>
  </si>
  <si>
    <t>02831</t>
  </si>
  <si>
    <t>02845</t>
  </si>
  <si>
    <t>03679</t>
  </si>
  <si>
    <t>03828</t>
  </si>
  <si>
    <t>04226</t>
  </si>
  <si>
    <t>00058</t>
  </si>
  <si>
    <t>01224</t>
  </si>
  <si>
    <t>04345</t>
  </si>
  <si>
    <t>01069</t>
  </si>
  <si>
    <t>01489</t>
  </si>
  <si>
    <t>02045</t>
  </si>
  <si>
    <t>02610</t>
  </si>
  <si>
    <t>04210</t>
  </si>
  <si>
    <t>04584</t>
  </si>
  <si>
    <t>00044</t>
  </si>
  <si>
    <t>00097</t>
  </si>
  <si>
    <t>01015</t>
  </si>
  <si>
    <t>01128</t>
  </si>
  <si>
    <t>03548</t>
  </si>
  <si>
    <t>00242</t>
  </si>
  <si>
    <t>00784</t>
  </si>
  <si>
    <t>01535</t>
  </si>
  <si>
    <t>01687</t>
  </si>
  <si>
    <t>02162</t>
  </si>
  <si>
    <t>02307</t>
  </si>
  <si>
    <t>03976</t>
  </si>
  <si>
    <t>05066</t>
  </si>
  <si>
    <t>00078</t>
  </si>
  <si>
    <t>00354</t>
  </si>
  <si>
    <t>01738</t>
  </si>
  <si>
    <t>01900</t>
  </si>
  <si>
    <t>03375</t>
  </si>
  <si>
    <t>03567</t>
  </si>
  <si>
    <t>04106</t>
  </si>
  <si>
    <t>04293</t>
  </si>
  <si>
    <t>04859</t>
  </si>
  <si>
    <t>00770</t>
  </si>
  <si>
    <t>01375</t>
  </si>
  <si>
    <t>02063</t>
  </si>
  <si>
    <t>02563</t>
  </si>
  <si>
    <t>02786</t>
  </si>
  <si>
    <t>03269</t>
  </si>
  <si>
    <t>03346</t>
  </si>
  <si>
    <t>04097</t>
  </si>
  <si>
    <t>04208</t>
  </si>
  <si>
    <t>04606</t>
  </si>
  <si>
    <t>00222</t>
  </si>
  <si>
    <t>00241</t>
  </si>
  <si>
    <t>00753</t>
  </si>
  <si>
    <t>02530</t>
  </si>
  <si>
    <t>00572</t>
  </si>
  <si>
    <t>00874</t>
  </si>
  <si>
    <t>00937</t>
  </si>
  <si>
    <t>01229</t>
  </si>
  <si>
    <t>02186</t>
  </si>
  <si>
    <t>02922</t>
  </si>
  <si>
    <t>03140</t>
  </si>
  <si>
    <t>03369</t>
  </si>
  <si>
    <t>04865</t>
  </si>
  <si>
    <t>00103</t>
  </si>
  <si>
    <t>04500</t>
  </si>
  <si>
    <t>05093</t>
  </si>
  <si>
    <t>05147</t>
  </si>
  <si>
    <t>00365</t>
  </si>
  <si>
    <t>00494</t>
  </si>
  <si>
    <t>00665</t>
  </si>
  <si>
    <t>02067</t>
  </si>
  <si>
    <t>02648</t>
  </si>
  <si>
    <t>03074</t>
  </si>
  <si>
    <t>00259</t>
  </si>
  <si>
    <t>00997</t>
  </si>
  <si>
    <t>02102</t>
  </si>
  <si>
    <t>02452</t>
  </si>
  <si>
    <t>02761</t>
  </si>
  <si>
    <t>03993</t>
  </si>
  <si>
    <t>04343</t>
  </si>
  <si>
    <t>04429</t>
  </si>
  <si>
    <t>04824</t>
  </si>
  <si>
    <t>04881</t>
  </si>
  <si>
    <t>05138</t>
  </si>
  <si>
    <t>01214</t>
  </si>
  <si>
    <t>01346</t>
  </si>
  <si>
    <t>01361</t>
  </si>
  <si>
    <t>02728</t>
  </si>
  <si>
    <t>02788</t>
  </si>
  <si>
    <t>02932</t>
  </si>
  <si>
    <t>03399</t>
  </si>
  <si>
    <t>03588</t>
  </si>
  <si>
    <t>03603</t>
  </si>
  <si>
    <t>03845</t>
  </si>
  <si>
    <t>04191</t>
  </si>
  <si>
    <t>04269</t>
  </si>
  <si>
    <t>00005</t>
  </si>
  <si>
    <t>00210</t>
  </si>
  <si>
    <t>00462</t>
  </si>
  <si>
    <t>00725</t>
  </si>
  <si>
    <t>00918</t>
  </si>
  <si>
    <t>01442</t>
  </si>
  <si>
    <t>04290</t>
  </si>
  <si>
    <t>04666</t>
  </si>
  <si>
    <t>00234</t>
  </si>
  <si>
    <t>00802</t>
  </si>
  <si>
    <t>01942</t>
  </si>
  <si>
    <t>02200</t>
  </si>
  <si>
    <t>02236</t>
  </si>
  <si>
    <t>04041</t>
  </si>
  <si>
    <t>04435</t>
  </si>
  <si>
    <t>00305</t>
  </si>
  <si>
    <t>00808</t>
  </si>
  <si>
    <t>01029</t>
  </si>
  <si>
    <t>01721</t>
  </si>
  <si>
    <t>02425</t>
  </si>
  <si>
    <t>03322</t>
  </si>
  <si>
    <t>03821</t>
  </si>
  <si>
    <t>03899</t>
  </si>
  <si>
    <t>04807</t>
  </si>
  <si>
    <t>00030</t>
  </si>
  <si>
    <t>03027</t>
  </si>
  <si>
    <t>03690</t>
  </si>
  <si>
    <t>00600</t>
  </si>
  <si>
    <t>01931</t>
  </si>
  <si>
    <t>02124</t>
  </si>
  <si>
    <t>02789</t>
  </si>
  <si>
    <t>02921</t>
  </si>
  <si>
    <t>03108</t>
  </si>
  <si>
    <t>03226</t>
  </si>
  <si>
    <t>03286</t>
  </si>
  <si>
    <t>04510</t>
  </si>
  <si>
    <t>02069</t>
  </si>
  <si>
    <t>00095</t>
  </si>
  <si>
    <t>00160</t>
  </si>
  <si>
    <t>00407</t>
  </si>
  <si>
    <t>01395</t>
  </si>
  <si>
    <t>02085</t>
  </si>
  <si>
    <t>03124</t>
  </si>
  <si>
    <t>03216</t>
  </si>
  <si>
    <t>03743</t>
  </si>
  <si>
    <t>03788</t>
  </si>
  <si>
    <t>04883</t>
  </si>
  <si>
    <t>01577</t>
  </si>
  <si>
    <t>02310</t>
  </si>
  <si>
    <t>02383</t>
  </si>
  <si>
    <t>02803</t>
  </si>
  <si>
    <t>04199</t>
  </si>
  <si>
    <t>04517</t>
  </si>
  <si>
    <t>00080</t>
  </si>
  <si>
    <t>00370</t>
  </si>
  <si>
    <t>00417</t>
  </si>
  <si>
    <t>00437</t>
  </si>
  <si>
    <t>00790</t>
  </si>
  <si>
    <t>01151</t>
  </si>
  <si>
    <t>01331</t>
  </si>
  <si>
    <t>02388</t>
  </si>
  <si>
    <t>02795</t>
  </si>
  <si>
    <t>02840</t>
  </si>
  <si>
    <t>02863</t>
  </si>
  <si>
    <t>04522</t>
  </si>
  <si>
    <t>05200</t>
  </si>
  <si>
    <t>00452</t>
  </si>
  <si>
    <t>00871</t>
  </si>
  <si>
    <t>00922</t>
  </si>
  <si>
    <t>01491</t>
  </si>
  <si>
    <t>01548</t>
  </si>
  <si>
    <t>02299</t>
  </si>
  <si>
    <t>03051</t>
  </si>
  <si>
    <t>04018</t>
  </si>
  <si>
    <t>04118</t>
  </si>
  <si>
    <t>04251</t>
  </si>
  <si>
    <t>04557</t>
  </si>
  <si>
    <t>04811</t>
  </si>
  <si>
    <t>00306</t>
  </si>
  <si>
    <t>01158</t>
  </si>
  <si>
    <t>01639</t>
  </si>
  <si>
    <t>02247</t>
  </si>
  <si>
    <t>03119</t>
  </si>
  <si>
    <t>03267</t>
  </si>
  <si>
    <t>03382</t>
  </si>
  <si>
    <t>03814</t>
  </si>
  <si>
    <t>03818</t>
  </si>
  <si>
    <t>04347</t>
  </si>
  <si>
    <t>04646</t>
  </si>
  <si>
    <t>05102</t>
  </si>
  <si>
    <t>05152</t>
  </si>
  <si>
    <t>00151</t>
  </si>
  <si>
    <t>01292</t>
  </si>
  <si>
    <t>01862</t>
  </si>
  <si>
    <t>02569</t>
  </si>
  <si>
    <t>03333</t>
  </si>
  <si>
    <t>03830</t>
  </si>
  <si>
    <t>04868</t>
  </si>
  <si>
    <t>02250</t>
  </si>
  <si>
    <t>02516</t>
  </si>
  <si>
    <t>00809</t>
  </si>
  <si>
    <t>01852</t>
  </si>
  <si>
    <t>03627</t>
  </si>
  <si>
    <t>04135</t>
  </si>
  <si>
    <t>04138</t>
  </si>
  <si>
    <t>04286</t>
  </si>
  <si>
    <t>04371</t>
  </si>
  <si>
    <t>00905</t>
  </si>
  <si>
    <t>01415</t>
  </si>
  <si>
    <t>02205</t>
  </si>
  <si>
    <t>02374</t>
  </si>
  <si>
    <t>04840</t>
  </si>
  <si>
    <t>04984</t>
  </si>
  <si>
    <t>00641</t>
  </si>
  <si>
    <t>01358</t>
  </si>
  <si>
    <t>03904</t>
  </si>
  <si>
    <t>04336</t>
  </si>
  <si>
    <t>04705</t>
  </si>
  <si>
    <t>01094</t>
  </si>
  <si>
    <t>03926</t>
  </si>
  <si>
    <t>00524</t>
  </si>
  <si>
    <t>02277</t>
  </si>
  <si>
    <t>02442</t>
  </si>
  <si>
    <t>02809</t>
  </si>
  <si>
    <t>02946</t>
  </si>
  <si>
    <t>04147</t>
  </si>
  <si>
    <t>04164</t>
  </si>
  <si>
    <t>04275</t>
  </si>
  <si>
    <t>05062</t>
  </si>
  <si>
    <t>01126</t>
  </si>
  <si>
    <t>01865</t>
  </si>
  <si>
    <t>02471</t>
  </si>
  <si>
    <t>03208</t>
  </si>
  <si>
    <t>04285</t>
  </si>
  <si>
    <t>00261</t>
  </si>
  <si>
    <t>00291</t>
  </si>
  <si>
    <t>00670</t>
  </si>
  <si>
    <t>01306</t>
  </si>
  <si>
    <t>02400</t>
  </si>
  <si>
    <t>03816</t>
  </si>
  <si>
    <t>04038</t>
  </si>
  <si>
    <t>04686</t>
  </si>
  <si>
    <t>05076</t>
  </si>
  <si>
    <t>01339</t>
  </si>
  <si>
    <t>01884</t>
  </si>
  <si>
    <t>03568</t>
  </si>
  <si>
    <t>04171</t>
  </si>
  <si>
    <t>04477</t>
  </si>
  <si>
    <t>03368</t>
  </si>
  <si>
    <t>03566</t>
  </si>
  <si>
    <t>04420</t>
  </si>
  <si>
    <t>00513</t>
  </si>
  <si>
    <t>00786</t>
  </si>
  <si>
    <t>03771</t>
  </si>
  <si>
    <t>03910</t>
  </si>
  <si>
    <t>00330</t>
  </si>
  <si>
    <t>00707</t>
  </si>
  <si>
    <t>00989</t>
  </si>
  <si>
    <t>01904</t>
  </si>
  <si>
    <t>02854</t>
  </si>
  <si>
    <t>03212</t>
  </si>
  <si>
    <t>04479</t>
  </si>
  <si>
    <t>04574</t>
  </si>
  <si>
    <t>04815</t>
  </si>
  <si>
    <t>05027</t>
  </si>
  <si>
    <t>01794</t>
  </si>
  <si>
    <t>01867</t>
  </si>
  <si>
    <t>02088</t>
  </si>
  <si>
    <t>02270</t>
  </si>
  <si>
    <t>03789</t>
  </si>
  <si>
    <t>04323</t>
  </si>
  <si>
    <t>00276</t>
  </si>
  <si>
    <t>00791</t>
  </si>
  <si>
    <t>01033</t>
  </si>
  <si>
    <t>01247</t>
  </si>
  <si>
    <t>01321</t>
  </si>
  <si>
    <t>02048</t>
  </si>
  <si>
    <t>02082</t>
  </si>
  <si>
    <t>02177</t>
  </si>
  <si>
    <t>03776</t>
  </si>
  <si>
    <t>04542</t>
  </si>
  <si>
    <t>00036</t>
  </si>
  <si>
    <t>00064</t>
  </si>
  <si>
    <t>00529</t>
  </si>
  <si>
    <t>01815</t>
  </si>
  <si>
    <t>01820</t>
  </si>
  <si>
    <t>02028</t>
  </si>
  <si>
    <t>02741</t>
  </si>
  <si>
    <t>03602</t>
  </si>
  <si>
    <t>04116</t>
  </si>
  <si>
    <t>04197</t>
  </si>
  <si>
    <t>00360</t>
  </si>
  <si>
    <t>00427</t>
  </si>
  <si>
    <t>01018</t>
  </si>
  <si>
    <t>01179</t>
  </si>
  <si>
    <t>02267</t>
  </si>
  <si>
    <t>02656</t>
  </si>
  <si>
    <t>02867</t>
  </si>
  <si>
    <t>03335</t>
  </si>
  <si>
    <t>03770</t>
  </si>
  <si>
    <t>04065</t>
  </si>
  <si>
    <t>04222</t>
  </si>
  <si>
    <t>04304</t>
  </si>
  <si>
    <t>00109</t>
  </si>
  <si>
    <t>00744</t>
  </si>
  <si>
    <t>00960</t>
  </si>
  <si>
    <t>01389</t>
  </si>
  <si>
    <t>01493</t>
  </si>
  <si>
    <t>01967</t>
  </si>
  <si>
    <t>02132</t>
  </si>
  <si>
    <t>02882</t>
  </si>
  <si>
    <t>03345</t>
  </si>
  <si>
    <t>04089</t>
  </si>
  <si>
    <t>04119</t>
  </si>
  <si>
    <t>04968</t>
  </si>
  <si>
    <t>05197</t>
  </si>
  <si>
    <t>00066</t>
  </si>
  <si>
    <t>00585</t>
  </si>
  <si>
    <t>00856</t>
  </si>
  <si>
    <t>01793</t>
  </si>
  <si>
    <t>04763</t>
  </si>
  <si>
    <t>01716</t>
  </si>
  <si>
    <t>01759</t>
  </si>
  <si>
    <t>01811</t>
  </si>
  <si>
    <t>02918</t>
  </si>
  <si>
    <t>04150</t>
  </si>
  <si>
    <t>04830</t>
  </si>
  <si>
    <t>04698</t>
  </si>
  <si>
    <t>04846</t>
  </si>
  <si>
    <t>05024</t>
  </si>
  <si>
    <t>01157</t>
  </si>
  <si>
    <t>01427</t>
  </si>
  <si>
    <t>01622</t>
  </si>
  <si>
    <t>01879</t>
  </si>
  <si>
    <t>02483</t>
  </si>
  <si>
    <t>04451</t>
  </si>
  <si>
    <t>00093</t>
  </si>
  <si>
    <t>00265</t>
  </si>
  <si>
    <t>00555</t>
  </si>
  <si>
    <t>01993</t>
  </si>
  <si>
    <t>03116</t>
  </si>
  <si>
    <t>03631</t>
  </si>
  <si>
    <t>04216</t>
  </si>
  <si>
    <t>04956</t>
  </si>
  <si>
    <t>00439</t>
  </si>
  <si>
    <t>01076</t>
  </si>
  <si>
    <t>01130</t>
  </si>
  <si>
    <t>02820</t>
  </si>
  <si>
    <t>04213</t>
  </si>
  <si>
    <t>04375</t>
  </si>
  <si>
    <t>05072</t>
  </si>
  <si>
    <t>00310</t>
  </si>
  <si>
    <t>00317</t>
  </si>
  <si>
    <t>00684</t>
  </si>
  <si>
    <t>01430</t>
  </si>
  <si>
    <t>02049</t>
  </si>
  <si>
    <t>02199</t>
  </si>
  <si>
    <t>02954</t>
  </si>
  <si>
    <t>03218</t>
  </si>
  <si>
    <t>03965</t>
  </si>
  <si>
    <t>02278</t>
  </si>
  <si>
    <t>03132</t>
  </si>
  <si>
    <t>03144</t>
  </si>
  <si>
    <t>03501</t>
  </si>
  <si>
    <t>00458</t>
  </si>
  <si>
    <t>01065</t>
  </si>
  <si>
    <t>01707</t>
  </si>
  <si>
    <t>01989</t>
  </si>
  <si>
    <t>02852</t>
  </si>
  <si>
    <t>04762</t>
  </si>
  <si>
    <t>04997</t>
  </si>
  <si>
    <t>01238</t>
  </si>
  <si>
    <t>02622</t>
  </si>
  <si>
    <t>03106</t>
  </si>
  <si>
    <t>03274</t>
  </si>
  <si>
    <t>03542</t>
  </si>
  <si>
    <t>03704</t>
  </si>
  <si>
    <t>04699</t>
  </si>
  <si>
    <t>01226</t>
  </si>
  <si>
    <t>01245</t>
  </si>
  <si>
    <t>01477</t>
  </si>
  <si>
    <t>01575</t>
  </si>
  <si>
    <t>02830</t>
  </si>
  <si>
    <t>02884</t>
  </si>
  <si>
    <t>03093</t>
  </si>
  <si>
    <t>03613</t>
  </si>
  <si>
    <t>04496</t>
  </si>
  <si>
    <t>05194</t>
  </si>
  <si>
    <t>00339</t>
  </si>
  <si>
    <t>01199</t>
  </si>
  <si>
    <t>01253</t>
  </si>
  <si>
    <t>01407</t>
  </si>
  <si>
    <t>02532</t>
  </si>
  <si>
    <t>00307</t>
  </si>
  <si>
    <t>03257</t>
  </si>
  <si>
    <t>03739</t>
  </si>
  <si>
    <t>00077</t>
  </si>
  <si>
    <t>00461</t>
  </si>
  <si>
    <t>00732</t>
  </si>
  <si>
    <t>00919</t>
  </si>
  <si>
    <t>00949</t>
  </si>
  <si>
    <t>01185</t>
  </si>
  <si>
    <t>01248</t>
  </si>
  <si>
    <t>02129</t>
  </si>
  <si>
    <t>02850</t>
  </si>
  <si>
    <t>03477</t>
  </si>
  <si>
    <t>04673</t>
  </si>
  <si>
    <t>04679</t>
  </si>
  <si>
    <t>04809</t>
  </si>
  <si>
    <t>04849</t>
  </si>
  <si>
    <t>00436</t>
  </si>
  <si>
    <t>00879</t>
  </si>
  <si>
    <t>00955</t>
  </si>
  <si>
    <t>01068</t>
  </si>
  <si>
    <t>01733</t>
  </si>
  <si>
    <t>03270</t>
  </si>
  <si>
    <t>03484</t>
  </si>
  <si>
    <t>03608</t>
  </si>
  <si>
    <t>04036</t>
  </si>
  <si>
    <t>00408</t>
  </si>
  <si>
    <t>00939</t>
  </si>
  <si>
    <t>01022</t>
  </si>
  <si>
    <t>01997</t>
  </si>
  <si>
    <t>03978</t>
  </si>
  <si>
    <t>04715</t>
  </si>
  <si>
    <t>00145</t>
  </si>
  <si>
    <t>00465</t>
  </si>
  <si>
    <t>01449</t>
  </si>
  <si>
    <t>01802</t>
  </si>
  <si>
    <t>02645</t>
  </si>
  <si>
    <t>03539</t>
  </si>
  <si>
    <t>04309</t>
  </si>
  <si>
    <t>04355</t>
  </si>
  <si>
    <t>05052</t>
  </si>
  <si>
    <t>00009</t>
  </si>
  <si>
    <t>00703</t>
  </si>
  <si>
    <t>01627</t>
  </si>
  <si>
    <t>01760</t>
  </si>
  <si>
    <t>02268</t>
  </si>
  <si>
    <t>02636</t>
  </si>
  <si>
    <t>03255</t>
  </si>
  <si>
    <t>04326</t>
  </si>
  <si>
    <t>04346</t>
  </si>
  <si>
    <t>00266</t>
  </si>
  <si>
    <t>00274</t>
  </si>
  <si>
    <t>01135</t>
  </si>
  <si>
    <t>02166</t>
  </si>
  <si>
    <t>03620</t>
  </si>
  <si>
    <t>03986</t>
  </si>
  <si>
    <t>04384</t>
  </si>
  <si>
    <t>04565</t>
  </si>
  <si>
    <t>04634</t>
  </si>
  <si>
    <t>00104</t>
  </si>
  <si>
    <t>00181</t>
  </si>
  <si>
    <t>00823</t>
  </si>
  <si>
    <t>01730</t>
  </si>
  <si>
    <t>02710</t>
  </si>
  <si>
    <t>03018</t>
  </si>
  <si>
    <t>03735</t>
  </si>
  <si>
    <t>04460</t>
  </si>
  <si>
    <t>00319</t>
  </si>
  <si>
    <t>00595</t>
  </si>
  <si>
    <t>01623</t>
  </si>
  <si>
    <t>02638</t>
  </si>
  <si>
    <t>02666</t>
  </si>
  <si>
    <t>03505</t>
  </si>
  <si>
    <t>03626</t>
  </si>
  <si>
    <t>03801</t>
  </si>
  <si>
    <t>04685</t>
  </si>
  <si>
    <t>04843</t>
  </si>
  <si>
    <t>04890</t>
  </si>
  <si>
    <t>04913</t>
  </si>
  <si>
    <t>05079</t>
  </si>
  <si>
    <t>00366</t>
  </si>
  <si>
    <t>00567</t>
  </si>
  <si>
    <t>01051</t>
  </si>
  <si>
    <t>01934</t>
  </si>
  <si>
    <t>02056</t>
  </si>
  <si>
    <t>02115</t>
  </si>
  <si>
    <t>02437</t>
  </si>
  <si>
    <t>03380</t>
  </si>
  <si>
    <t>03648</t>
  </si>
  <si>
    <t>03692</t>
  </si>
  <si>
    <t>04406</t>
  </si>
  <si>
    <t>04550</t>
  </si>
  <si>
    <t>04855</t>
  </si>
  <si>
    <t>05151</t>
  </si>
  <si>
    <t>05189</t>
  </si>
  <si>
    <t>00726</t>
  </si>
  <si>
    <t>02154</t>
  </si>
  <si>
    <t>04403</t>
  </si>
  <si>
    <t>04924</t>
  </si>
  <si>
    <t>00025</t>
  </si>
  <si>
    <t>00252</t>
  </si>
  <si>
    <t>01203</t>
  </si>
  <si>
    <t>01567</t>
  </si>
  <si>
    <t>02060</t>
  </si>
  <si>
    <t>02485</t>
  </si>
  <si>
    <t>03101</t>
  </si>
  <si>
    <t>03165</t>
  </si>
  <si>
    <t>04179</t>
  </si>
  <si>
    <t>04829</t>
  </si>
  <si>
    <t>04943</t>
  </si>
  <si>
    <t>00887</t>
  </si>
  <si>
    <t>01090</t>
  </si>
  <si>
    <t>02090</t>
  </si>
  <si>
    <t>02561</t>
  </si>
  <si>
    <t>02855</t>
  </si>
  <si>
    <t>04421</t>
  </si>
  <si>
    <t>00195</t>
  </si>
  <si>
    <t>00520</t>
  </si>
  <si>
    <t>00646</t>
  </si>
  <si>
    <t>00893</t>
  </si>
  <si>
    <t>00916</t>
  </si>
  <si>
    <t>01295</t>
  </si>
  <si>
    <t>03438</t>
  </si>
  <si>
    <t>03573</t>
  </si>
  <si>
    <t>04257</t>
  </si>
  <si>
    <t>04389</t>
  </si>
  <si>
    <t>04887</t>
  </si>
  <si>
    <t>05007</t>
  </si>
  <si>
    <t>05111</t>
  </si>
  <si>
    <t>05177</t>
  </si>
  <si>
    <t>00584</t>
  </si>
  <si>
    <t>00621</t>
  </si>
  <si>
    <t>00623</t>
  </si>
  <si>
    <t>01431</t>
  </si>
  <si>
    <t>01520</t>
  </si>
  <si>
    <t>01791</t>
  </si>
  <si>
    <t>02191</t>
  </si>
  <si>
    <t>02365</t>
  </si>
  <si>
    <t>02603</t>
  </si>
  <si>
    <t>04098</t>
  </si>
  <si>
    <t>01176</t>
  </si>
  <si>
    <t>01895</t>
  </si>
  <si>
    <t>03385</t>
  </si>
  <si>
    <t>03581</t>
  </si>
  <si>
    <t>04528</t>
  </si>
  <si>
    <t>04633</t>
  </si>
  <si>
    <t>05195</t>
  </si>
  <si>
    <t>02778</t>
  </si>
  <si>
    <t>00341</t>
  </si>
  <si>
    <t>00374</t>
  </si>
  <si>
    <t>00598</t>
  </si>
  <si>
    <t>00690</t>
  </si>
  <si>
    <t>01296</t>
  </si>
  <si>
    <t>01585</t>
  </si>
  <si>
    <t>02194</t>
  </si>
  <si>
    <t>02221</t>
  </si>
  <si>
    <t>03836</t>
  </si>
  <si>
    <t>04437</t>
  </si>
  <si>
    <t>04735</t>
  </si>
  <si>
    <t>00554</t>
  </si>
  <si>
    <t>01205</t>
  </si>
  <si>
    <t>01979</t>
  </si>
  <si>
    <t>02151</t>
  </si>
  <si>
    <t>02730</t>
  </si>
  <si>
    <t>02779</t>
  </si>
  <si>
    <t>02853</t>
  </si>
  <si>
    <t>03825</t>
  </si>
  <si>
    <t>04808</t>
  </si>
  <si>
    <t>05131</t>
  </si>
  <si>
    <t>01502</t>
  </si>
  <si>
    <t>02470</t>
  </si>
  <si>
    <t>03452</t>
  </si>
  <si>
    <t>04207</t>
  </si>
  <si>
    <t>00695</t>
  </si>
  <si>
    <t>01127</t>
  </si>
  <si>
    <t>01174</t>
  </si>
  <si>
    <t>03968</t>
  </si>
  <si>
    <t>04049</t>
  </si>
  <si>
    <t>00003</t>
  </si>
  <si>
    <t>01603</t>
  </si>
  <si>
    <t>02073</t>
  </si>
  <si>
    <t>02487</t>
  </si>
  <si>
    <t>03407</t>
  </si>
  <si>
    <t>04052</t>
  </si>
  <si>
    <t>00119</t>
  </si>
  <si>
    <t>00298</t>
  </si>
  <si>
    <t>00419</t>
  </si>
  <si>
    <t>01181</t>
  </si>
  <si>
    <t>01924</t>
  </si>
  <si>
    <t>03829</t>
  </si>
  <si>
    <t>05065</t>
  </si>
  <si>
    <t>05146</t>
  </si>
  <si>
    <t>00320</t>
  </si>
  <si>
    <t>01250</t>
  </si>
  <si>
    <t>02584</t>
  </si>
  <si>
    <t>02717</t>
  </si>
  <si>
    <t>02737</t>
  </si>
  <si>
    <t>03021</t>
  </si>
  <si>
    <t>05199</t>
  </si>
  <si>
    <t>01202</t>
  </si>
  <si>
    <t>01365</t>
  </si>
  <si>
    <t>02575</t>
  </si>
  <si>
    <t>02673</t>
  </si>
  <si>
    <t>04145</t>
  </si>
  <si>
    <t>04610</t>
  </si>
  <si>
    <t>04721</t>
  </si>
  <si>
    <t>00324</t>
  </si>
  <si>
    <t>00559</t>
  </si>
  <si>
    <t>01108</t>
  </si>
  <si>
    <t>01344</t>
  </si>
  <si>
    <t>01922</t>
  </si>
  <si>
    <t>02343</t>
  </si>
  <si>
    <t>02466</t>
  </si>
  <si>
    <t>02647</t>
  </si>
  <si>
    <t>02958</t>
  </si>
  <si>
    <t>03527</t>
  </si>
  <si>
    <t>03729</t>
  </si>
  <si>
    <t>04961</t>
  </si>
  <si>
    <t>05034</t>
  </si>
  <si>
    <t>00343</t>
  </si>
  <si>
    <t>00405</t>
  </si>
  <si>
    <t>00485</t>
  </si>
  <si>
    <t>00807</t>
  </si>
  <si>
    <t>01666</t>
  </si>
  <si>
    <t>03442</t>
  </si>
  <si>
    <t>04177</t>
  </si>
  <si>
    <t>04659</t>
  </si>
  <si>
    <t>04667</t>
  </si>
  <si>
    <t>00197</t>
  </si>
  <si>
    <t>00361</t>
  </si>
  <si>
    <t>00841</t>
  </si>
  <si>
    <t>00903</t>
  </si>
  <si>
    <t>01278</t>
  </si>
  <si>
    <t>02091</t>
  </si>
  <si>
    <t>03070</t>
  </si>
  <si>
    <t>04007</t>
  </si>
  <si>
    <t>04488</t>
  </si>
  <si>
    <t>05159</t>
  </si>
  <si>
    <t>00669</t>
  </si>
  <si>
    <t>00686</t>
  </si>
  <si>
    <t>00990</t>
  </si>
  <si>
    <t>01134</t>
  </si>
  <si>
    <t>01770</t>
  </si>
  <si>
    <t>03396</t>
  </si>
  <si>
    <t>04259</t>
  </si>
  <si>
    <t>04440</t>
  </si>
  <si>
    <t>05115</t>
  </si>
  <si>
    <t>05136</t>
  </si>
  <si>
    <t>00562</t>
  </si>
  <si>
    <t>00806</t>
  </si>
  <si>
    <t>03150</t>
  </si>
  <si>
    <t>04847</t>
  </si>
  <si>
    <t>00221</t>
  </si>
  <si>
    <t>00630</t>
  </si>
  <si>
    <t>01789</t>
  </si>
  <si>
    <t>01947</t>
  </si>
  <si>
    <t>02279</t>
  </si>
  <si>
    <t>02439</t>
  </si>
  <si>
    <t>02540</t>
  </si>
  <si>
    <t>02747</t>
  </si>
  <si>
    <t>03094</t>
  </si>
  <si>
    <t>03359</t>
  </si>
  <si>
    <t>03473</t>
  </si>
  <si>
    <t>03589</t>
  </si>
  <si>
    <t>04689</t>
  </si>
  <si>
    <t>04819</t>
  </si>
  <si>
    <t>05167</t>
  </si>
  <si>
    <t>00038</t>
  </si>
  <si>
    <t>00364</t>
  </si>
  <si>
    <t>02040</t>
  </si>
  <si>
    <t>02899</t>
  </si>
  <si>
    <t>03199</t>
  </si>
  <si>
    <t>04722</t>
  </si>
  <si>
    <t>01423</t>
  </si>
  <si>
    <t>01505</t>
  </si>
  <si>
    <t>01664</t>
  </si>
  <si>
    <t>02035</t>
  </si>
  <si>
    <t>02094</t>
  </si>
  <si>
    <t>02204</t>
  </si>
  <si>
    <t>03921</t>
  </si>
  <si>
    <t>03999</t>
  </si>
  <si>
    <t>04546</t>
  </si>
  <si>
    <t>00158</t>
  </si>
  <si>
    <t>01972</t>
  </si>
  <si>
    <t>03196</t>
  </si>
  <si>
    <t>03722</t>
  </si>
  <si>
    <t>04201</t>
  </si>
  <si>
    <t>04498</t>
  </si>
  <si>
    <t>04791</t>
  </si>
  <si>
    <t>00614</t>
  </si>
  <si>
    <t>02301</t>
  </si>
  <si>
    <t>04430</t>
  </si>
  <si>
    <t>00318</t>
  </si>
  <si>
    <t>00782</t>
  </si>
  <si>
    <t>01402</t>
  </si>
  <si>
    <t>01824</t>
  </si>
  <si>
    <t>02141</t>
  </si>
  <si>
    <t>03517</t>
  </si>
  <si>
    <t>04055</t>
  </si>
  <si>
    <t>04168</t>
  </si>
  <si>
    <t>04317</t>
  </si>
  <si>
    <t>04879</t>
  </si>
  <si>
    <t>00467</t>
  </si>
  <si>
    <t>00825</t>
  </si>
  <si>
    <t>02346</t>
  </si>
  <si>
    <t>03095</t>
  </si>
  <si>
    <t>03580</t>
  </si>
  <si>
    <t>04672</t>
  </si>
  <si>
    <t>00533</t>
  </si>
  <si>
    <t>02160</t>
  </si>
  <si>
    <t>02841</t>
  </si>
  <si>
    <t>03433</t>
  </si>
  <si>
    <t>03763</t>
  </si>
  <si>
    <t>00706</t>
  </si>
  <si>
    <t>01086</t>
  </si>
  <si>
    <t>01204</t>
  </si>
  <si>
    <t>01451</t>
  </si>
  <si>
    <t>01650</t>
  </si>
  <si>
    <t>01740</t>
  </si>
  <si>
    <t>03191</t>
  </si>
  <si>
    <t>03662</t>
  </si>
  <si>
    <t>03922</t>
  </si>
  <si>
    <t>04022</t>
  </si>
  <si>
    <t>04366</t>
  </si>
  <si>
    <t>04880</t>
  </si>
  <si>
    <t>05127</t>
  </si>
  <si>
    <t>00013</t>
  </si>
  <si>
    <t>00102</t>
  </si>
  <si>
    <t>00519</t>
  </si>
  <si>
    <t>00522</t>
  </si>
  <si>
    <t>00798</t>
  </si>
  <si>
    <t>01746</t>
  </si>
  <si>
    <t>03412</t>
  </si>
  <si>
    <t>00175</t>
  </si>
  <si>
    <t>01014</t>
  </si>
  <si>
    <t>01763</t>
  </si>
  <si>
    <t>01863</t>
  </si>
  <si>
    <t>03466</t>
  </si>
  <si>
    <t>03630</t>
  </si>
  <si>
    <t>03633</t>
  </si>
  <si>
    <t>00004</t>
  </si>
  <si>
    <t>00070</t>
  </si>
  <si>
    <t>00948</t>
  </si>
  <si>
    <t>01957</t>
  </si>
  <si>
    <t>03097</t>
  </si>
  <si>
    <t>03649</t>
  </si>
  <si>
    <t>03963</t>
  </si>
  <si>
    <t>04305</t>
  </si>
  <si>
    <t>04942</t>
  </si>
  <si>
    <t>00019</t>
  </si>
  <si>
    <t>04963</t>
  </si>
  <si>
    <t>05110</t>
  </si>
  <si>
    <t>00010</t>
  </si>
  <si>
    <t>00216</t>
  </si>
  <si>
    <t>01937</t>
  </si>
  <si>
    <t>04720</t>
  </si>
  <si>
    <t>00091</t>
  </si>
  <si>
    <t>00505</t>
  </si>
  <si>
    <t>00640</t>
  </si>
  <si>
    <t>01408</t>
  </si>
  <si>
    <t>02074</t>
  </si>
  <si>
    <t>02639</t>
  </si>
  <si>
    <t>02694</t>
  </si>
  <si>
    <t>02797</t>
  </si>
  <si>
    <t>02811</t>
  </si>
  <si>
    <t>04037</t>
  </si>
  <si>
    <t>04629</t>
  </si>
  <si>
    <t>02455</t>
  </si>
  <si>
    <t>03184</t>
  </si>
  <si>
    <t>03363</t>
  </si>
  <si>
    <t>03373</t>
  </si>
  <si>
    <t>03799</t>
  </si>
  <si>
    <t>05002</t>
  </si>
  <si>
    <t>02896</t>
  </si>
  <si>
    <t>03334</t>
  </si>
  <si>
    <t>03469</t>
  </si>
  <si>
    <t>00569</t>
  </si>
  <si>
    <t>02404</t>
  </si>
  <si>
    <t>04682</t>
  </si>
  <si>
    <t>04888</t>
  </si>
  <si>
    <t>04923</t>
  </si>
  <si>
    <t>00131</t>
  </si>
  <si>
    <t>00349</t>
  </si>
  <si>
    <t>01131</t>
  </si>
  <si>
    <t>02738</t>
  </si>
  <si>
    <t>04400</t>
  </si>
  <si>
    <t>03122</t>
  </si>
  <si>
    <t>04572</t>
  </si>
  <si>
    <t>04783</t>
  </si>
  <si>
    <t>05055</t>
  </si>
  <si>
    <t>05100</t>
  </si>
  <si>
    <t>00488</t>
  </si>
  <si>
    <t>00710</t>
  </si>
  <si>
    <t>01009</t>
  </si>
  <si>
    <t>01231</t>
  </si>
  <si>
    <t>01445</t>
  </si>
  <si>
    <t>02842</t>
  </si>
  <si>
    <t>03783</t>
  </si>
  <si>
    <t>04484</t>
  </si>
  <si>
    <t>04597</t>
  </si>
  <si>
    <t>04917</t>
  </si>
  <si>
    <t>00629</t>
  </si>
  <si>
    <t>01373</t>
  </si>
  <si>
    <t>01668</t>
  </si>
  <si>
    <t>02646</t>
  </si>
  <si>
    <t>03044</t>
  </si>
  <si>
    <t>03065</t>
  </si>
  <si>
    <t>03365</t>
  </si>
  <si>
    <t>04042</t>
  </si>
  <si>
    <t>04635</t>
  </si>
  <si>
    <t>04748</t>
  </si>
  <si>
    <t>00342</t>
  </si>
  <si>
    <t>00676</t>
  </si>
  <si>
    <t>01912</t>
  </si>
  <si>
    <t>02065</t>
  </si>
  <si>
    <t>03136</t>
  </si>
  <si>
    <t>03423</t>
  </si>
  <si>
    <t>03746</t>
  </si>
  <si>
    <t>01198</t>
  </si>
  <si>
    <t>02123</t>
  </si>
  <si>
    <t>02586</t>
  </si>
  <si>
    <t>03048</t>
  </si>
  <si>
    <t>03838</t>
  </si>
  <si>
    <t>04718</t>
  </si>
  <si>
    <t>04844</t>
  </si>
  <si>
    <t>00678</t>
  </si>
  <si>
    <t>01706</t>
  </si>
  <si>
    <t>03034</t>
  </si>
  <si>
    <t>03883</t>
  </si>
  <si>
    <t>04342</t>
  </si>
  <si>
    <t>04468</t>
  </si>
  <si>
    <t>00007</t>
  </si>
  <si>
    <t>00658</t>
  </si>
  <si>
    <t>01192</t>
  </si>
  <si>
    <t>03852</t>
  </si>
  <si>
    <t>04507</t>
  </si>
  <si>
    <t>00260</t>
  </si>
  <si>
    <t>01659</t>
  </si>
  <si>
    <t>03188</t>
  </si>
  <si>
    <t>03673</t>
  </si>
  <si>
    <t>03805</t>
  </si>
  <si>
    <t>03945</t>
  </si>
  <si>
    <t>04266</t>
  </si>
  <si>
    <t>00606</t>
  </si>
  <si>
    <t>01166</t>
  </si>
  <si>
    <t>01913</t>
  </si>
  <si>
    <t>02402</t>
  </si>
  <si>
    <t>03192</t>
  </si>
  <si>
    <t>03721</t>
  </si>
  <si>
    <t>03882</t>
  </si>
  <si>
    <t>04945</t>
  </si>
  <si>
    <t>05084</t>
  </si>
  <si>
    <t>00246</t>
  </si>
  <si>
    <t>00537</t>
  </si>
  <si>
    <t>00968</t>
  </si>
  <si>
    <t>01234</t>
  </si>
  <si>
    <t>02061</t>
  </si>
  <si>
    <t>02219</t>
  </si>
  <si>
    <t>02651</t>
  </si>
  <si>
    <t>03173</t>
  </si>
  <si>
    <t>03409</t>
  </si>
  <si>
    <t>03535</t>
  </si>
  <si>
    <t>05134</t>
  </si>
  <si>
    <t>02011</t>
  </si>
  <si>
    <t>02477</t>
  </si>
  <si>
    <t>02745</t>
  </si>
  <si>
    <t>04427</t>
  </si>
  <si>
    <t>00377</t>
  </si>
  <si>
    <t>01530</t>
  </si>
  <si>
    <t>02135</t>
  </si>
  <si>
    <t>02916</t>
  </si>
  <si>
    <t>03449</t>
  </si>
  <si>
    <t>03498</t>
  </si>
  <si>
    <t>04851</t>
  </si>
  <si>
    <t>04926</t>
  </si>
  <si>
    <t>05035</t>
  </si>
  <si>
    <t>05135</t>
  </si>
  <si>
    <t>ID</t>
  </si>
  <si>
    <t>Order Date</t>
  </si>
  <si>
    <t>Region</t>
  </si>
  <si>
    <t>Country</t>
  </si>
  <si>
    <t>Sales Channel</t>
  </si>
  <si>
    <t>Customer Type</t>
  </si>
  <si>
    <t>Product Category</t>
  </si>
  <si>
    <t>Product</t>
  </si>
  <si>
    <t>Units Sold</t>
  </si>
  <si>
    <t>Unit Price</t>
  </si>
  <si>
    <t>Discount %</t>
  </si>
  <si>
    <t>Unit Cost</t>
  </si>
  <si>
    <t>Revenue</t>
  </si>
  <si>
    <t>COGS</t>
  </si>
  <si>
    <t>Gross Profit</t>
  </si>
  <si>
    <t>Gross Margin %</t>
  </si>
  <si>
    <t>Year</t>
  </si>
  <si>
    <t>Quarter</t>
  </si>
  <si>
    <t>MonthNo</t>
  </si>
  <si>
    <t>Month</t>
  </si>
  <si>
    <t>Sum of Revenue</t>
  </si>
  <si>
    <t>Sum of Gross Profit</t>
  </si>
  <si>
    <t>Sum of Units Sold</t>
  </si>
  <si>
    <t>Average of Revenue</t>
  </si>
  <si>
    <t>Row Labels</t>
  </si>
  <si>
    <t>Jan</t>
  </si>
  <si>
    <t>Feb</t>
  </si>
  <si>
    <t>Mar</t>
  </si>
  <si>
    <t>Apr</t>
  </si>
  <si>
    <t>May</t>
  </si>
  <si>
    <t>Jun</t>
  </si>
  <si>
    <t>Jul</t>
  </si>
  <si>
    <t>Aug</t>
  </si>
  <si>
    <t>Sep</t>
  </si>
  <si>
    <t>Oct</t>
  </si>
  <si>
    <t>Nov</t>
  </si>
  <si>
    <t>Dec</t>
  </si>
  <si>
    <t>Grand Total</t>
  </si>
  <si>
    <t xml:space="preserve">Revenue </t>
  </si>
  <si>
    <t xml:space="preserve">Gross Profit </t>
  </si>
  <si>
    <r>
      <t xml:space="preserve">Get </t>
    </r>
    <r>
      <rPr>
        <b/>
        <sz val="16"/>
        <color theme="1"/>
        <rFont val="Aptos Narrow"/>
        <family val="2"/>
        <scheme val="minor"/>
      </rPr>
      <t>10% OFF</t>
    </r>
    <r>
      <rPr>
        <sz val="16"/>
        <color theme="1"/>
        <rFont val="Aptos Narrow"/>
        <family val="2"/>
        <scheme val="minor"/>
      </rPr>
      <t xml:space="preserve"> our course using coupon code </t>
    </r>
    <r>
      <rPr>
        <b/>
        <sz val="16"/>
        <color theme="1"/>
        <rFont val="Aptos Narrow"/>
        <family val="2"/>
        <scheme val="minor"/>
      </rPr>
      <t>EMAIL10</t>
    </r>
  </si>
  <si>
    <t>Get our Excel Course</t>
  </si>
  <si>
    <t>Go to Data Here</t>
  </si>
  <si>
    <t>Made by Career Principles Ltd.</t>
  </si>
  <si>
    <t>Note</t>
  </si>
  <si>
    <t>All content is copyright material of Career Principles Ltd.</t>
  </si>
  <si>
    <t>This Excel model may not be reproduced or distributed by any means, including printing, 
screencapturing, or any other method without the prior permission of the publisher.</t>
  </si>
  <si>
    <t>Interactive Excel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</si>
</sst>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m\-yyyy"/>
    <numFmt numFmtId="165" formatCode="\$#,##0.00"/>
    <numFmt numFmtId="166" formatCode="0.0%"/>
    <numFmt numFmtId="167" formatCode="\$#,##0,\k"/>
    <numFmt numFmtId="168" formatCode="\$#,##0"/>
  </numFmts>
  <fonts count="14">
    <font>
      <sz val="11"/>
      <color theme="1"/>
      <name val="Aptos Narrow"/>
      <family val="2"/>
      <scheme val="minor"/>
    </font>
    <font>
      <sz val="12"/>
      <color theme="1"/>
      <name val="Aptos Narrow"/>
      <family val="2"/>
      <scheme val="minor"/>
    </font>
    <font>
      <b/>
      <sz val="12"/>
      <color rgb="FFFFFFFF"/>
      <name val="Aptos Narrow"/>
      <family val="2"/>
      <scheme val="minor"/>
    </font>
    <font>
      <sz val="12"/>
      <name val="Aptos Narrow"/>
      <family val="2"/>
      <scheme val="minor"/>
    </font>
    <font>
      <b/>
      <sz val="11"/>
      <color theme="1"/>
      <name val="Aptos Narrow"/>
      <family val="2"/>
      <scheme val="minor"/>
    </font>
    <font>
      <u/>
      <sz val="11"/>
      <color theme="10"/>
      <name val="Aptos Narrow"/>
      <family val="2"/>
      <scheme val="minor"/>
    </font>
    <font>
      <b/>
      <sz val="55"/>
      <color theme="1"/>
      <name val="Aptos Narrow"/>
      <family val="2"/>
      <scheme val="minor"/>
    </font>
    <font>
      <b/>
      <sz val="60"/>
      <color theme="1"/>
      <name val="Aptos Narrow"/>
      <family val="2"/>
      <scheme val="minor"/>
    </font>
    <font>
      <sz val="16"/>
      <color theme="1"/>
      <name val="Aptos Narrow"/>
      <family val="2"/>
      <scheme val="minor"/>
    </font>
    <font>
      <b/>
      <sz val="16"/>
      <color theme="1"/>
      <name val="Aptos Narrow"/>
      <family val="2"/>
      <scheme val="minor"/>
    </font>
    <font>
      <u/>
      <sz val="11"/>
      <color theme="10"/>
      <name val="Carlito"/>
    </font>
    <font>
      <b/>
      <u/>
      <sz val="20"/>
      <color theme="10"/>
      <name val="Carlito"/>
    </font>
    <font>
      <u/>
      <sz val="12"/>
      <color theme="10"/>
      <name val="Aptos Narrow"/>
      <family val="2"/>
      <scheme val="minor"/>
    </font>
    <font>
      <i/>
      <sz val="14"/>
      <color rgb="FF0432FF"/>
      <name val="Aptos Narrow"/>
      <family val="2"/>
      <scheme val="minor"/>
    </font>
  </fonts>
  <fills count="6">
    <fill>
      <patternFill patternType="none"/>
    </fill>
    <fill>
      <patternFill patternType="gray125"/>
    </fill>
    <fill>
      <patternFill patternType="solid">
        <fgColor rgb="FF1F4E78"/>
      </patternFill>
    </fill>
    <fill>
      <patternFill patternType="solid">
        <fgColor rgb="FF073673"/>
        <bgColor indexed="64"/>
      </patternFill>
    </fill>
    <fill>
      <patternFill patternType="solid">
        <fgColor theme="0" tint="-4.9989318521683403E-2"/>
        <bgColor indexed="64"/>
      </patternFill>
    </fill>
    <fill>
      <patternFill patternType="solid">
        <fgColor theme="5" tint="0.79998168889431442"/>
        <bgColor indexed="64"/>
      </patternFill>
    </fill>
  </fills>
  <borders count="10">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style="thin">
        <color theme="1"/>
      </right>
      <top style="thin">
        <color theme="1"/>
      </top>
      <bottom style="thin">
        <color theme="1"/>
      </bottom>
      <diagonal/>
    </border>
    <border>
      <left/>
      <right/>
      <top/>
      <bottom style="thin">
        <color theme="1"/>
      </bottom>
      <diagonal/>
    </border>
    <border>
      <left style="thin">
        <color theme="1"/>
      </left>
      <right/>
      <top/>
      <bottom style="thin">
        <color theme="1"/>
      </bottom>
      <diagonal/>
    </border>
    <border>
      <left/>
      <right style="thin">
        <color theme="1"/>
      </right>
      <top/>
      <bottom style="thin">
        <color theme="1"/>
      </bottom>
      <diagonal/>
    </border>
  </borders>
  <cellStyleXfs count="5">
    <xf numFmtId="0" fontId="0" fillId="0" borderId="0"/>
    <xf numFmtId="0" fontId="5" fillId="0" borderId="0" applyNumberFormat="0" applyFill="0" applyBorder="0" applyAlignment="0" applyProtection="0"/>
    <xf numFmtId="0" fontId="1" fillId="0" borderId="0"/>
    <xf numFmtId="0" fontId="10" fillId="0" borderId="0" applyNumberFormat="0" applyFill="0" applyBorder="0" applyAlignment="0" applyProtection="0"/>
    <xf numFmtId="0" fontId="12" fillId="0" borderId="0" applyNumberFormat="0" applyFill="0" applyBorder="0" applyAlignment="0" applyProtection="0"/>
  </cellStyleXfs>
  <cellXfs count="41">
    <xf numFmtId="0" fontId="0" fillId="0" borderId="0" xfId="0"/>
    <xf numFmtId="0" fontId="2" fillId="2" borderId="0" xfId="0" applyFont="1" applyFill="1" applyAlignment="1">
      <alignment horizontal="center" vertical="center"/>
    </xf>
    <xf numFmtId="0" fontId="3" fillId="0" borderId="0" xfId="0" quotePrefix="1" applyFont="1"/>
    <xf numFmtId="164" fontId="3" fillId="0" borderId="0" xfId="0" applyNumberFormat="1" applyFont="1"/>
    <xf numFmtId="0" fontId="3" fillId="0" borderId="0" xfId="0" applyFont="1"/>
    <xf numFmtId="1" fontId="3" fillId="0" borderId="0" xfId="0" applyNumberFormat="1" applyFont="1"/>
    <xf numFmtId="165" fontId="3" fillId="0" borderId="0" xfId="0" applyNumberFormat="1" applyFont="1"/>
    <xf numFmtId="9" fontId="3" fillId="0" borderId="0" xfId="0" applyNumberFormat="1" applyFont="1"/>
    <xf numFmtId="166" fontId="3" fillId="0" borderId="0" xfId="0" applyNumberFormat="1" applyFont="1" applyAlignment="1">
      <alignment horizontal="center"/>
    </xf>
    <xf numFmtId="1" fontId="3" fillId="0" borderId="0" xfId="0" applyNumberFormat="1" applyFont="1" applyAlignment="1">
      <alignment horizontal="center"/>
    </xf>
    <xf numFmtId="0" fontId="0" fillId="0" borderId="0" xfId="0" applyAlignment="1">
      <alignment horizontal="center"/>
    </xf>
    <xf numFmtId="0" fontId="0" fillId="3" borderId="0" xfId="0" applyFill="1"/>
    <xf numFmtId="0" fontId="0" fillId="4" borderId="0" xfId="0" applyFill="1"/>
    <xf numFmtId="165" fontId="0" fillId="0" borderId="0" xfId="0" applyNumberFormat="1"/>
    <xf numFmtId="0" fontId="0" fillId="0" borderId="0" xfId="0" pivotButton="1"/>
    <xf numFmtId="1" fontId="0" fillId="0" borderId="0" xfId="0" applyNumberFormat="1"/>
    <xf numFmtId="0" fontId="0" fillId="0" borderId="0" xfId="0" applyAlignment="1">
      <alignment horizontal="left"/>
    </xf>
    <xf numFmtId="167" fontId="0" fillId="0" borderId="0" xfId="0" applyNumberFormat="1"/>
    <xf numFmtId="168" fontId="0" fillId="0" borderId="0" xfId="0" applyNumberFormat="1"/>
    <xf numFmtId="3" fontId="0" fillId="0" borderId="0" xfId="0" applyNumberFormat="1"/>
    <xf numFmtId="2" fontId="0" fillId="0" borderId="0" xfId="0" applyNumberFormat="1"/>
    <xf numFmtId="0" fontId="1" fillId="0" borderId="1" xfId="2" applyBorder="1"/>
    <xf numFmtId="0" fontId="6" fillId="0" borderId="2" xfId="2" applyFont="1" applyBorder="1" applyAlignment="1">
      <alignment horizontal="center" vertical="center"/>
    </xf>
    <xf numFmtId="0" fontId="1" fillId="0" borderId="3" xfId="2" applyBorder="1"/>
    <xf numFmtId="0" fontId="1" fillId="3" borderId="0" xfId="2" applyFill="1"/>
    <xf numFmtId="0" fontId="1" fillId="0" borderId="4" xfId="2" applyBorder="1"/>
    <xf numFmtId="0" fontId="7" fillId="0" borderId="0" xfId="2" applyFont="1" applyAlignment="1">
      <alignment horizontal="center" vertical="center"/>
    </xf>
    <xf numFmtId="0" fontId="1" fillId="0" borderId="5" xfId="2" applyBorder="1"/>
    <xf numFmtId="0" fontId="1" fillId="0" borderId="0" xfId="2"/>
    <xf numFmtId="0" fontId="8" fillId="0" borderId="0" xfId="2" applyFont="1" applyAlignment="1">
      <alignment horizontal="center"/>
    </xf>
    <xf numFmtId="0" fontId="1" fillId="0" borderId="4" xfId="2" applyBorder="1" applyAlignment="1">
      <alignment vertical="center"/>
    </xf>
    <xf numFmtId="0" fontId="11" fillId="5" borderId="6" xfId="3" applyFont="1" applyFill="1" applyBorder="1" applyAlignment="1">
      <alignment horizontal="center" vertical="center"/>
    </xf>
    <xf numFmtId="0" fontId="1" fillId="0" borderId="5" xfId="2" applyBorder="1" applyAlignment="1">
      <alignment vertical="center"/>
    </xf>
    <xf numFmtId="0" fontId="1" fillId="3" borderId="0" xfId="2" applyFill="1" applyAlignment="1">
      <alignment vertical="center"/>
    </xf>
    <xf numFmtId="0" fontId="13" fillId="0" borderId="0" xfId="4" applyFont="1" applyFill="1" applyBorder="1"/>
    <xf numFmtId="0" fontId="4" fillId="0" borderId="7" xfId="2" applyFont="1" applyBorder="1"/>
    <xf numFmtId="0" fontId="1" fillId="0" borderId="0" xfId="2" applyAlignment="1">
      <alignment vertical="top" wrapText="1"/>
    </xf>
    <xf numFmtId="0" fontId="1" fillId="0" borderId="8" xfId="2" applyBorder="1"/>
    <xf numFmtId="0" fontId="1" fillId="0" borderId="7" xfId="2" applyBorder="1"/>
    <xf numFmtId="0" fontId="1" fillId="0" borderId="9" xfId="2" applyBorder="1"/>
    <xf numFmtId="0" fontId="12" fillId="0" borderId="0" xfId="1" applyFont="1"/>
  </cellXfs>
  <cellStyles count="5">
    <cellStyle name="Hyperlink" xfId="1" builtinId="8"/>
    <cellStyle name="Hyperlink 2" xfId="3" xr:uid="{D7D297CA-FF4D-B741-8536-09007FCFE1C1}"/>
    <cellStyle name="Hyperlink 2 2" xfId="4" xr:uid="{823468DC-09EE-9A4A-8D3B-5C2A0F268F04}"/>
    <cellStyle name="Normal" xfId="0" builtinId="0"/>
    <cellStyle name="Normal 2 2" xfId="2" xr:uid="{B9E99E89-0417-9544-B962-05C5B11CEBC8}"/>
  </cellStyles>
  <dxfs count="28">
    <dxf>
      <numFmt numFmtId="167" formatCode="\$#,##0,\k"/>
    </dxf>
    <dxf>
      <numFmt numFmtId="168" formatCode="\$#,##0"/>
    </dxf>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alignment horizontal="center" textRotation="0" wrapText="0" indent="0" justifyLastLine="0" shrinkToFit="0" readingOrder="0"/>
    </dxf>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b/>
        <sz val="11"/>
        <color theme="1"/>
      </font>
      <border>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SlicerStyleLight1 2" pivot="0" table="0" count="10" xr9:uid="{17ADF9C8-BEA1-4965-A76C-50F8A3C0394E}">
      <tableStyleElement type="wholeTable" dxfId="27"/>
      <tableStyleElement type="headerRow" dxfId="26"/>
    </tableStyle>
    <tableStyle name="TimeSlicerStyleDark1 2" pivot="0" table="0" count="9" xr9:uid="{C96DA1F2-88E9-40CC-8E55-CFEE23594AD8}">
      <tableStyleElement type="wholeTable" dxfId="25"/>
      <tableStyleElement type="headerRow" dxfId="24"/>
    </tableStyle>
  </tableStyles>
  <colors>
    <mruColors>
      <color rgb="FF07367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4"/>
              </stop>
              <stop position="1">
                <color theme="4"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Dark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externalLink" Target="externalLinks/externalLink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Recorded.xlsx]Analyze!PivotTable5</c:name>
    <c:fmtId val="4"/>
  </c:pivotSource>
  <c:chart>
    <c:autoTitleDeleted val="0"/>
    <c:pivotFmts>
      <c:pivotFmt>
        <c:idx val="0"/>
        <c:spPr>
          <a:solidFill>
            <a:schemeClr val="accent1"/>
          </a:solidFill>
          <a:ln w="28575" cap="rnd">
            <a:solidFill>
              <a:srgbClr val="073673"/>
            </a:solidFill>
            <a:round/>
          </a:ln>
          <a:effectLst/>
        </c:spPr>
        <c:marker>
          <c:symbol val="circle"/>
          <c:size val="5"/>
          <c:spPr>
            <a:solidFill>
              <a:srgbClr val="073673"/>
            </a:solidFill>
            <a:ln w="9525">
              <a:solidFill>
                <a:srgbClr val="07367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73673"/>
            </a:solidFill>
            <a:round/>
          </a:ln>
          <a:effectLst/>
        </c:spPr>
        <c:marker>
          <c:symbol val="circle"/>
          <c:size val="5"/>
          <c:spPr>
            <a:solidFill>
              <a:srgbClr val="073673"/>
            </a:solidFill>
            <a:ln w="9525">
              <a:solidFill>
                <a:srgbClr val="07367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rgbClr val="073673"/>
            </a:solidFill>
            <a:round/>
          </a:ln>
          <a:effectLst/>
        </c:spPr>
        <c:marker>
          <c:symbol val="circle"/>
          <c:size val="5"/>
          <c:spPr>
            <a:solidFill>
              <a:srgbClr val="073673"/>
            </a:solidFill>
            <a:ln w="9525">
              <a:solidFill>
                <a:srgbClr val="07367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Analyze!$C$14</c:f>
              <c:strCache>
                <c:ptCount val="1"/>
                <c:pt idx="0">
                  <c:v>Revenue </c:v>
                </c:pt>
              </c:strCache>
            </c:strRef>
          </c:tx>
          <c:spPr>
            <a:ln w="28575" cap="rnd">
              <a:solidFill>
                <a:srgbClr val="073673"/>
              </a:solidFill>
              <a:round/>
            </a:ln>
            <a:effectLst/>
          </c:spPr>
          <c:marker>
            <c:symbol val="circle"/>
            <c:size val="5"/>
            <c:spPr>
              <a:solidFill>
                <a:srgbClr val="073673"/>
              </a:solidFill>
              <a:ln w="9525">
                <a:solidFill>
                  <a:srgbClr val="07367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Analyze!$B$15:$B$27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Analyze!$C$15:$C$27</c:f>
              <c:numCache>
                <c:formatCode>\$#,##0,\k</c:formatCode>
                <c:ptCount val="12"/>
                <c:pt idx="0">
                  <c:v>39091.819499999998</c:v>
                </c:pt>
                <c:pt idx="1">
                  <c:v>35647.71699999999</c:v>
                </c:pt>
                <c:pt idx="2">
                  <c:v>44696.898499999996</c:v>
                </c:pt>
                <c:pt idx="3">
                  <c:v>54688.639000000017</c:v>
                </c:pt>
                <c:pt idx="4">
                  <c:v>58235.185000000005</c:v>
                </c:pt>
                <c:pt idx="5">
                  <c:v>69504.337000000014</c:v>
                </c:pt>
                <c:pt idx="6">
                  <c:v>66442.23599999999</c:v>
                </c:pt>
                <c:pt idx="7">
                  <c:v>57609.044499999975</c:v>
                </c:pt>
                <c:pt idx="8">
                  <c:v>53609.278500000037</c:v>
                </c:pt>
                <c:pt idx="9">
                  <c:v>49147.535000000003</c:v>
                </c:pt>
                <c:pt idx="10">
                  <c:v>65523.639499999968</c:v>
                </c:pt>
                <c:pt idx="11">
                  <c:v>51026.850000000006</c:v>
                </c:pt>
              </c:numCache>
            </c:numRef>
          </c:val>
          <c:smooth val="1"/>
          <c:extLst>
            <c:ext xmlns:c16="http://schemas.microsoft.com/office/drawing/2014/chart" uri="{C3380CC4-5D6E-409C-BE32-E72D297353CC}">
              <c16:uniqueId val="{00000000-1998-4517-B5A9-36FF13FC9576}"/>
            </c:ext>
          </c:extLst>
        </c:ser>
        <c:ser>
          <c:idx val="1"/>
          <c:order val="1"/>
          <c:tx>
            <c:strRef>
              <c:f>Analyze!$D$14</c:f>
              <c:strCache>
                <c:ptCount val="1"/>
                <c:pt idx="0">
                  <c:v>Gross Profit </c:v>
                </c:pt>
              </c:strCache>
            </c:strRef>
          </c:tx>
          <c:spPr>
            <a:ln w="28575" cap="rnd">
              <a:solidFill>
                <a:srgbClr val="00B050"/>
              </a:solidFill>
              <a:round/>
            </a:ln>
            <a:effectLst/>
          </c:spPr>
          <c:marker>
            <c:symbol val="circle"/>
            <c:size val="5"/>
            <c:spPr>
              <a:solidFill>
                <a:srgbClr val="00B050"/>
              </a:solidFill>
              <a:ln w="9525">
                <a:solidFill>
                  <a:srgbClr val="00B05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Analyze!$B$15:$B$27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Analyze!$D$15:$D$27</c:f>
              <c:numCache>
                <c:formatCode>\$#,##0,\k</c:formatCode>
                <c:ptCount val="12"/>
                <c:pt idx="0">
                  <c:v>17596.939500000004</c:v>
                </c:pt>
                <c:pt idx="1">
                  <c:v>16561.507000000001</c:v>
                </c:pt>
                <c:pt idx="2">
                  <c:v>21465.038499999991</c:v>
                </c:pt>
                <c:pt idx="3">
                  <c:v>25283.649000000012</c:v>
                </c:pt>
                <c:pt idx="4">
                  <c:v>27301.534999999993</c:v>
                </c:pt>
                <c:pt idx="5">
                  <c:v>31109.926999999985</c:v>
                </c:pt>
                <c:pt idx="6">
                  <c:v>31035.085999999967</c:v>
                </c:pt>
                <c:pt idx="7">
                  <c:v>27126.764499999972</c:v>
                </c:pt>
                <c:pt idx="8">
                  <c:v>25001.058499999999</c:v>
                </c:pt>
                <c:pt idx="9">
                  <c:v>22793.035</c:v>
                </c:pt>
                <c:pt idx="10">
                  <c:v>28666.869500000012</c:v>
                </c:pt>
                <c:pt idx="11">
                  <c:v>22442.840000000007</c:v>
                </c:pt>
              </c:numCache>
            </c:numRef>
          </c:val>
          <c:smooth val="1"/>
          <c:extLst>
            <c:ext xmlns:c16="http://schemas.microsoft.com/office/drawing/2014/chart" uri="{C3380CC4-5D6E-409C-BE32-E72D297353CC}">
              <c16:uniqueId val="{00000001-1998-4517-B5A9-36FF13FC9576}"/>
            </c:ext>
          </c:extLst>
        </c:ser>
        <c:dLbls>
          <c:showLegendKey val="0"/>
          <c:showVal val="0"/>
          <c:showCatName val="0"/>
          <c:showSerName val="0"/>
          <c:showPercent val="0"/>
          <c:showBubbleSize val="0"/>
        </c:dLbls>
        <c:marker val="1"/>
        <c:smooth val="0"/>
        <c:axId val="1191024559"/>
        <c:axId val="889040239"/>
      </c:lineChart>
      <c:catAx>
        <c:axId val="1191024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9040239"/>
        <c:crosses val="autoZero"/>
        <c:auto val="1"/>
        <c:lblAlgn val="ctr"/>
        <c:lblOffset val="100"/>
        <c:noMultiLvlLbl val="0"/>
      </c:catAx>
      <c:valAx>
        <c:axId val="889040239"/>
        <c:scaling>
          <c:orientation val="minMax"/>
        </c:scaling>
        <c:delete val="1"/>
        <c:axPos val="l"/>
        <c:numFmt formatCode="\$#,##0,\k" sourceLinked="1"/>
        <c:majorTickMark val="none"/>
        <c:minorTickMark val="none"/>
        <c:tickLblPos val="nextTo"/>
        <c:crossAx val="1191024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Recorded.xlsx]Analyze!PivotTable7</c:name>
    <c:fmtId val="6"/>
  </c:pivotSource>
  <c:chart>
    <c:autoTitleDeleted val="1"/>
    <c:pivotFmts>
      <c:pivotFmt>
        <c:idx val="0"/>
        <c:spPr>
          <a:solidFill>
            <a:srgbClr val="07367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07367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7367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Analyze!$C$50</c:f>
              <c:strCache>
                <c:ptCount val="1"/>
                <c:pt idx="0">
                  <c:v>Total</c:v>
                </c:pt>
              </c:strCache>
            </c:strRef>
          </c:tx>
          <c:spPr>
            <a:solidFill>
              <a:srgbClr val="07367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Analyze!$B$51:$B$56</c:f>
              <c:strCache>
                <c:ptCount val="5"/>
                <c:pt idx="0">
                  <c:v>Camping</c:v>
                </c:pt>
                <c:pt idx="1">
                  <c:v>Hiking</c:v>
                </c:pt>
                <c:pt idx="2">
                  <c:v>Travel</c:v>
                </c:pt>
                <c:pt idx="3">
                  <c:v>Cycling</c:v>
                </c:pt>
                <c:pt idx="4">
                  <c:v>Fitness</c:v>
                </c:pt>
              </c:strCache>
            </c:strRef>
          </c:cat>
          <c:val>
            <c:numRef>
              <c:f>Analyze!$C$51:$C$56</c:f>
              <c:numCache>
                <c:formatCode>\$#,##0</c:formatCode>
                <c:ptCount val="5"/>
                <c:pt idx="0">
                  <c:v>198505.1335</c:v>
                </c:pt>
                <c:pt idx="1">
                  <c:v>179959.14399999997</c:v>
                </c:pt>
                <c:pt idx="2">
                  <c:v>123724.48550000004</c:v>
                </c:pt>
                <c:pt idx="3">
                  <c:v>87481.988500000065</c:v>
                </c:pt>
                <c:pt idx="4">
                  <c:v>55552.427999999942</c:v>
                </c:pt>
              </c:numCache>
            </c:numRef>
          </c:val>
          <c:extLst>
            <c:ext xmlns:c16="http://schemas.microsoft.com/office/drawing/2014/chart" uri="{C3380CC4-5D6E-409C-BE32-E72D297353CC}">
              <c16:uniqueId val="{00000000-2EDE-4723-86F0-4950302F7949}"/>
            </c:ext>
          </c:extLst>
        </c:ser>
        <c:dLbls>
          <c:showLegendKey val="0"/>
          <c:showVal val="0"/>
          <c:showCatName val="0"/>
          <c:showSerName val="0"/>
          <c:showPercent val="0"/>
          <c:showBubbleSize val="0"/>
        </c:dLbls>
        <c:gapWidth val="92"/>
        <c:axId val="896621088"/>
        <c:axId val="889004239"/>
      </c:barChart>
      <c:catAx>
        <c:axId val="8966210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9004239"/>
        <c:crosses val="autoZero"/>
        <c:auto val="1"/>
        <c:lblAlgn val="ctr"/>
        <c:lblOffset val="100"/>
        <c:noMultiLvlLbl val="0"/>
      </c:catAx>
      <c:valAx>
        <c:axId val="889004239"/>
        <c:scaling>
          <c:orientation val="minMax"/>
        </c:scaling>
        <c:delete val="1"/>
        <c:axPos val="t"/>
        <c:numFmt formatCode="\$#,##0" sourceLinked="1"/>
        <c:majorTickMark val="none"/>
        <c:minorTickMark val="none"/>
        <c:tickLblPos val="nextTo"/>
        <c:crossAx val="896621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Recorded.xlsx]Analyze!PivotTable8</c:name>
    <c:fmtId val="5"/>
  </c:pivotSource>
  <c:chart>
    <c:autoTitleDeleted val="1"/>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Analyze!$C$58</c:f>
              <c:strCache>
                <c:ptCount val="1"/>
                <c:pt idx="0">
                  <c:v>Total</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Analyze!$B$59:$B$64</c:f>
              <c:strCache>
                <c:ptCount val="5"/>
                <c:pt idx="0">
                  <c:v>Trail Boots</c:v>
                </c:pt>
                <c:pt idx="1">
                  <c:v>Summit Backpack 45L</c:v>
                </c:pt>
                <c:pt idx="2">
                  <c:v>Compact Sleeping Bag</c:v>
                </c:pt>
                <c:pt idx="3">
                  <c:v>Hiking Daypack 20L</c:v>
                </c:pt>
                <c:pt idx="4">
                  <c:v>Trail Bike Light</c:v>
                </c:pt>
              </c:strCache>
            </c:strRef>
          </c:cat>
          <c:val>
            <c:numRef>
              <c:f>Analyze!$C$59:$C$64</c:f>
              <c:numCache>
                <c:formatCode>0</c:formatCode>
                <c:ptCount val="5"/>
                <c:pt idx="0">
                  <c:v>449</c:v>
                </c:pt>
                <c:pt idx="1">
                  <c:v>447</c:v>
                </c:pt>
                <c:pt idx="2">
                  <c:v>433</c:v>
                </c:pt>
                <c:pt idx="3">
                  <c:v>396</c:v>
                </c:pt>
                <c:pt idx="4">
                  <c:v>392</c:v>
                </c:pt>
              </c:numCache>
            </c:numRef>
          </c:val>
          <c:extLst>
            <c:ext xmlns:c16="http://schemas.microsoft.com/office/drawing/2014/chart" uri="{C3380CC4-5D6E-409C-BE32-E72D297353CC}">
              <c16:uniqueId val="{00000000-C73E-4FF7-84B2-0D00BEA20940}"/>
            </c:ext>
          </c:extLst>
        </c:ser>
        <c:dLbls>
          <c:showLegendKey val="0"/>
          <c:showVal val="0"/>
          <c:showCatName val="0"/>
          <c:showSerName val="0"/>
          <c:showPercent val="0"/>
          <c:showBubbleSize val="0"/>
        </c:dLbls>
        <c:gapWidth val="92"/>
        <c:axId val="896633152"/>
        <c:axId val="888983119"/>
      </c:barChart>
      <c:catAx>
        <c:axId val="89663315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983119"/>
        <c:crosses val="autoZero"/>
        <c:auto val="1"/>
        <c:lblAlgn val="ctr"/>
        <c:lblOffset val="100"/>
        <c:noMultiLvlLbl val="0"/>
      </c:catAx>
      <c:valAx>
        <c:axId val="888983119"/>
        <c:scaling>
          <c:orientation val="minMax"/>
        </c:scaling>
        <c:delete val="1"/>
        <c:axPos val="t"/>
        <c:numFmt formatCode="0" sourceLinked="1"/>
        <c:majorTickMark val="none"/>
        <c:minorTickMark val="none"/>
        <c:tickLblPos val="nextTo"/>
        <c:crossAx val="896633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AEE4-4488-B226-DE7BF875AF2B}">
          <cx:tx>
            <cx:txData>
              <cx:f/>
              <cx:v>Revenue</cx:v>
            </cx:txData>
          </cx:tx>
          <cx:dataId val="0"/>
          <cx:layoutPr>
            <cx:regionLabelLayout val="none"/>
            <cx:geography cultureLanguage="en-US" cultureRegion="GB" attribution="Powered by Bing">
              <cx:geoCache provider="{E9337A44-BEBE-4D9F-B70C-5C5E7DAFC167}">
                <cx:binary>zHvZcty4su2vOPx8oSYxEMSO3TvigGRNmkcPL4yyJAPgBA7g+PUnZVlqu7Z7OLc7orte7CIKJLgS
mblyJfTv++lf98Xjvn0zlUXV/et++vmtdq7+108/dff6sdx3R6W5b21nP7uje1v+ZD9/NvePPz20
+9FU6ifs+fSne71v3eP09j//hrupR3ti7/fO2Oqyf2znq8euL1z3G2M/HHpzb/vKPU1XcKef395W
xj0+vDmGhz7Y8u2bx8oZN9/M9ePPb7/76ds3Px3e8L8e/qaA9bn+AeYyciQoCQkm4vkTvn1T2Ep9
HUb4iDGPBdRj3vMHvzz7bF/C/D++ri+r2j88tI9d9+brv/89/7t3+e9h09noGZjIPi1/Lb+870/f
A/+ffx9cAAQOrnxjm0O4fm/o0DTXo3HLY1vsq4cXbP68XWhwFHo+WMXzn3En39klPMLEEwEN2Fez
8ZdHP5vlD67pxzb5bvKBQb4bO7RGtPknWOPx4bF6QePPG4KJo4BTwTHDP3IQnx4x7IUs5C+WeHn0
iyF+bzm/ZoPnef8F//PlQ+Svk78f+Qvbul7tixcA/jz2BLAPsS84g+39bVTiRwIGQi5eotbB9v8j
S/kx7r/MPED+l4FD7C9u/n7st+3jXxt/GD4KA+aLAOLMlw/E/QMLcEGZ4MHzsOe/mP153/+BBf3Y
AK8TD/B/vX4I//YfsfX/cvSxzwSh/Gva/R59Xxz5hFL8YptD8C/s7y3nx9i/zDuA/uXyIfIXJ3//
xj+z7bifX/benw85EO6FTwhs+vB5Y8O+/mbf+94RJ6EIBNCkZwr2vN1/fxk/Rvxl3gHiL5cPET87
//sRXz+25b76KyH3jzzhixBCyXOG/T7YA+QkBGsE8Jvnz/fQ/4H1/Bj714kH4L9eP0Q//gdEmpWp
fs+3/28FQECOMA04D9jXDf99qMHsSGAwD/uVOP8H1vNj9F8nHqD/ev0Q/dX279/7Z49OPzP97mUT
/gUhB4MFoMTi9IcMkx0FOBA0DL+OCvHy6K+h54+t6cdW+O6FDizx3dihNc7+AbFfPhbK9H9lMewd
BdSnQGzEj0gPPYJyi+PApz/mPH9gPT+2wuvEAwu8Xj9EX/4DItH/9J1rzf5lM/55P6D8CMooj3v0
IAHQI0BchCH5SoYOqOYfWMiPYX+deAD76/VD2P/nn8D03b74C5MvJVC/MtB4wq+b+oDv4CPgofAJ
2Yuhv/L731vGjyHfPk87APzr1UO4t/8AuKPl8V7/pbtcHHEKsg71fyjs+OyIkND3Av9rwj3Y7H9g
PT9G/nXiAfav1w/Rjz7+/fk2fqzKfZu/bL0/H2PYE50JgtAH0ebL53u2Ex4J4YeBEKC2fUvv/8A6
foz668QD1F+vH6IeH//9qK/afXX/+ILAnwcdtMwA09AT+PvAjo8oCwkPQMf5+nl55nOM+f11/Bj0
l3kHmL9cPoR8dfX3Q35d781fKFpSqJmelOPgpWQ6UPUh6DNKAvpaUh2Us7+7nB8D/3XaAe5frx7C
nlz/FbD/uqz/2vWI926ffGmXfKPs//bol9eDTs7B1N/qujyHi+3Dz29BNPMBz9c2zNNNvosmUN07
/eZ0f//4YKtfcss3cx/3nfv5LSZHHqEehezLucCgOrx9Mz5+GfHAdQhY1/MIFix8kiOqp7v+/Jbi
I/IkUXDGMNBYTOjbN53tvwx5RyFc5KGHOaGEs9eOFSg8s7LVKyhfv7+p+vLCmsp1P78FrfXtm/r5
d08r5fipXKFPKiylHsTUJ+eu7/dX0KGCn/v/z5uDBms3FRHidgg33qz9k2zGj6Y+02p+n6lM6qyb
o4WFH/2ufq812gbBGOwXhOZ1pdsHpspaDmF/QQPBStkFzG5IyeXM2lT24gNRCK/K3F+HqX/pz11M
WHPBKH9fs5qe29Hpz6xqctm2zTbXrTSsXnlTd2aLz4RMsqyLLk0KT5hr57g9X/TOy7fdnJfXuWZ5
LcuMyWwpI2SVFHTOr2zTJrrDcR6Waxtk52pysfAnJ/3J4tUcouVUz0acmrIShaRDG2mv6qSrbgvb
3jXlcury/NQftVovcyBNhVZZUEWl4bPsbUWSmXd5PFkbnDOm8SlX89qr8m0phqh06bZvi1uniFh3
FEfG0HviAMC0bX2pSpWdd7Z5FEJxWXZLNKRthHxXn7imPym5fdDGf2hCtKlZscjMK9/xwUvK0Pg3
TbOQVa/CWo4VvSY+qmTfIzmXLVoV0/iubUg0q+WmyetHotFwgorqJrf8w1LyHSsntSIZfqimMsp8
ouNpRpeVSY9tJQY5tWqWVV1kUVoW4kwZQmOXVtmqr0081o9p68Vd/dl67co43j2WPvLiJtWTXLrm
dIHJflHqG4hWgSS08xLeMyxd28RswtUDL9tcBmPGrzQubnR7VWC4kBaplc4007WZQh4VorvhmOxd
MciCZqvJolFmLSy19N2yEpkpI2KXWrJwriUy7VnXYnfO6ULjYXbD2pSDn6R+UMNSVRDhXm10WwSJ
zvKEWMejsEGNrHkpIuMV/noa0Swnn2IZCN4k2EOhRJWtpNf0RE6j/jgb2NEEDYWsR37BkEomNYTH
KERh4ppKKnjhxMcLlqDyOvCCksalzVRk6/KT0XY7+ku3yet2k5rwjM/LeR8iKn08rOeGpVL16WbM
lJHBxKPMBF3UltrKvs6lh+0ny6swpm6oZbtUYTSUbQqvNaTBBxx2H7hG1kguVJZJrNp+nU6X2vLL
rOvejQUpZepTSbr+eE7JGrZ53HoNjijPbgJKZvCPovmUjSaQ3C5BrBiiH5BGGXylydSgaz8jg5MC
9ROWIndDXGOwAELlBbPnhU4/2KKTqah3YbXKlnd9jmOhdSLScutnPY47xPUZ08tlV9B5k4Z+ep61
G+qBL4l+2c6VSTzRlrIt7SNqacEk2CPhXR0RIj4q7kUeeK7PUCmN+cAGA0FK2VmCUdoo8HKaCEbi
3OEmyug0bwI+1xvG+HhBSsbXdqpVXHZNsSaDf11UQdILT05ab6op8BKv5Z/pQk4Ftuosz5Y9m1N+
pmsmotSehbmisizg1oFqYzqq1ZSJXTqcGIXJxsu8KsnK0r/qlwbJKUO1rCzNT7p8TGXLwMXEJOJc
ka2lA5XD2N83RSF7ivJV3bJ1IBobVRjsY0s/hP/V9zPWJA6hXJeF9zi0ZtdrfaFhGZt8tjbC0144
XSWmLCKFB+8cTgPE1EfHqR4jZ0opRC+ZbcFlVOVgz/prJKaPfuMXMsTLpCUJ3aapG9grOOhlVpA8
ot34LsyWk2xsStkvXiXnhe+mtHlPJr32FqSiJZuvhnwGs+ZoE1SZL+GqOa4sXofBNMq56FhU5Ogk
LJzsWDPGSPDlo5ejnSP841yWx5OnzFlbVlnCWTkmcCLig294zNx0ogo0RDOd7oXyZE7tSglfhnQ5
RVqXMStqHrWWbZTrLkw/GtjNEOjrfrjx0kGOzRLVwUdV+5XUdcNOebDmC3o/aU4iPS2bBk1Se90+
bMK1a4abyc9lOE/vkBVD4jXTh7kfTjPTxOFcSGtUEy8aiVPFx/6soBXaodDFi8kmOQ1VFbtmNAmr
qureDj6S6TgocNdxbxalo1Asl7zr5pj7QwKof/YH4o7TpsKx5fi+myYiA3U3qjk7JV4+fTRNXq6C
LHhXQQdP2im9CIYbxBTd9bhoZNrMZpfWAZdL0biLcNTXtNTByjNCxbNQ1XYSHKyoO2mREklFIRUG
QXNO2x7u9qlgro8zVX7gYmok5x+qqh7W1PTBKlwS57xBRLjjMfLMmfHrCx91x8YGn1XdzJEXDL6s
BN2ZDPazaISJ82ygEa+H+9rMTJpauAh5+lZx56+bILifQWdaCTbTa8+bmktFIaP2/gzUwHeh2uau
oTFJa3RbONMlfeWjxNY1izPGTdI+7TRBdX3n+9SddmneXzAPDXIxZXMWpHl7NekMnanSsK0dOu9S
jaH+nGJXnLhgri6aIq30sUaqWwvh+HvtT7qUQb/QE7/rllWpZ/2uxoxvRVMvUbMs5JPo0vSkgDQC
lCJHUTdPsFuJln47FgBY1b9TobL7tkF01xCRJo0f9LtOT14ysTy/CgfrYlV5boq8qig3Hc6Kq3xJ
8XmIkNkVQxhnuJojVrRs0xtXr4Tx2loSbbvPIrQi8vqsimiY5vuAZlPc4I7taFl2565s8fFC5j0S
qXvIRa4gxpTNjei7PoZAAWF3andZMI9xU2XjpacWnYxemd7305gusgupv21mx+PMNZ6SDHfVqTfq
+pjkbZdQ1njn3lLonQKvhrjetu6ClaY59bpgiqqiWLF+z8IpSpWA5FSVrkgaq89LrPvzKQtZnrRN
0JiYtW17OU4C7braLXLqMVv7ix4HmQV0PBNZ3UiUp10kFqN2SFElZGZEK22WTlamhtmkL0zw3k1q
Otd5s3dCDHExu/HTyDCSwB3t2qmZDcDDyJjFRVAFV0FWLzvM0+bK9EDp3JizD3mDSyshKnaFNGhZ
K23NMddeEFX2LOX5cRp2K5LGAeQw0e0Hf/LWvSvvi9mL0BzEYx4c87mNRIWLbeUGd2uK6awAiFk4
fszK4hjNBBJ1MW5xO2bnfV+ymDtFgZLVEJTYF2CdTEtvneICx671TqzmEwQVvKvdWMmxzU/CLov5
5Owlt7Y/rosloUV31RMXkYH5SdjBvi0gSyy6H9djVjwEk4+jfuLF7ZwOd1269BHJiZJu0WXSl3pD
qkqtrBXHVvnVqqmxPUfCntoy3IQBvW3yvBfArZrraRyTfAguhT4eMTjhkqIqghJTdlXlndFOB7IU
9aoMp4umcZHXnvo2Bx46pnFjwJENKmzUEWRvGfIiZf2I4nnbm17WHl/VRW3WKTJXo+qoHAM1rdTo
7UqT3i2LszGvHZLZHJQ7PvWBHHorLifVl0mA0zXNvSRk+o4EbXPCR4iVtfaLTPbV/B6KiveQpI+z
oJ7i3rENDj83oPGfc5yr7WQ72Prw2z2qwkBOFWQJM3ZxO81xG7h71fjLrhc3U65O7IhWJQm6REzd
uHHIk8SwRPeTZ+HNS7mQTObdu0lUOjLABYtOxFDXXeBpqWIPSprSNudpOO6446NkTWoexUgFcKDs
tHFPycXd+bpBJyTMTytmlqQf01pm6pR1t6QLrRRmOPVcfjLTZUeWvooWWxiJi/xaMKQj4XZzA1UG
t1Vc+WJX+DPkR8/N/vBY9KP0x2n6mLeNWVNvOfYLJIGN1dEYwjbqnaiSttX5Ki8HLSdW7egA3Bty
F1KBbMCJkzropOnaCRID3AJNBfD+wI+qKjjrCng8Xc67JSwlr2CZwq0Uo+ZdbjJy0s5NVstvtYDv
qtF7W8+tUfrrEcrXr/85rx+ra9c+PrrTff3leN8vY08HMX/5dvpygvPwV0/iwevPfjkj+FSwvx4Y
PJAAno9z/oo+8JuDf1A8YD4Ofks82HbF4xv7GeSDV73oi3DwPO9ZOED0iEAbC06t+Zz7GMpzqN2f
lQMYConHiOAeIdBSB878Kh0wekR9DmJDCKpBGBAMqsJX6QCGPDgmyuAkFqUBDoX/f9EOQLf4RjmA
Ah2kVwEqbAg9f4qZBxLFt8pBa0eLF6eQLHmWbly6n9q6kAKaFNJZwy65ytbhJPSXPP+8dZ4PgP5A
t2Defz/c9zHojkDx4VU8aGx8+3API1HikaTS1o2JepzyYVMtXhtVWaC2XeMVRLZj4HalVsMl6mke
md7468Ibu10XklxHtsy7MmIUomMX5MUxZBEdwQna98Ncqlhr3XjHgC6Oa8L9PuJ5emH8crofR2Sn
OPUsFAidlyaqZe5d62EzyzAr3aacDX4w/jBOke3IoFdmGJSkyGCbhMVcQ+HVzidpqsVlOZfmo1so
lHwK5bWWnRqnu4DQVYAKtkdeZQqZEdebCOq5QgMVo0vUYm4/z85npyEbBf3/8Mpf9bVvXe23ffcf
6JWYQxvm1wW968f20/c63pcJv6h4HqhjIbQWoLMAxxlffNEPj0KfilB4MAbnL/CrJ4JiDtoe5hxO
xMCpmCep7sUTQd/D4Nwg3cIznrrRwf/FE/0gfHK2b2U8n4MaSCCfczhPDKIxvOm3/mBMZwRXLZSr
bTbsDBDaZCgs2yEOFJZYv38HpKWQcxZo6YDpEmFRpLFrz8MnGmxGQz+lT9QYVJZwWzzRZZ0tC/BA
oNAuA+lFasr5ez+z3br+wrYZF9WFeKLgo+3M51FR7xIVQNDF4tAZeyLtqBubMz/LRpmbsb+AY/ju
dAr6+q57IvzVqLNkZD2L8cRRkj8VBq3A6BZIK41r56mt+1JBjKbt5PJUVoRPBQZt62VNUJ6BPhL2
kmszbglZqs1Ul+5ynMfleHIB20xO45NF+0tioWxcsUDnJ7YbTyGWXSjsJ2riV4WfmmjB/nXqkRCK
uIDI2U09wEDSvQi1kZ71kyntU0nNrKOlxg/pWMLalUlM0Ud1wXdtyZs1y90q85dCkkDvMCnOA3U7
zvYKAf/faMXGi35Oy1UpRuDAnhrHd1U7zCdVBdURIb17DMeark0BlYS/YCKLssbSm8f5k59p75r2
ZbNFM72xSzV+yFNBolJRtB59FY+anGVwOmW9+G11mZYWny42rG/HygM9JeiDDbdouFGmA7ElqFUv
sVeMO92MQeTyrr9zZGImGnUxJYo24lz0+r5vysTPgFKXoc9lkZYkQiEQpIo7KDP0oNdlQ9wlIbWQ
VaHQuk57KCVA0mUopTG27oJ37j0aQJHQoEyOM2Yg6NBtBdF1ok08Mt2fNf10p+pAyHkCSpn3nzgx
VywnJplAg/VSDOrSnHmRKxe9IjSziWXLsRum4wb4EipBe6jbTxq3oMX1Kk+qcrgdcAgycqd6fYKa
DqQZ19SwiM5v+xhXAVDRPNyGDe/vep7lx74ORygOAB2pRqidgrKJDFSCK2+oy1hlbZyZKhmbB9wA
NerFMkqC1bTlzS4FUT1SHemSBsTKdRuMcegWgFen6c72OpmqIT9txdhHRoRZHHThOswIlbVC4b0/
IrqyDU2x7DQP48H3+4t5pJIGah2ElYhmPq+NNyPJ5mKIMkagOEWJR4dVoRdJHJZ+tVDZN3baNNg0
OzyIR9CZt2gKIWNl7thnT+oFmUF6dnw61cNUJy1TqwEHKhnG7HjAfR4vPQOHI3pIRpofk9r4u6Fo
gEQib8Vav4scqcjW1IScdbY+64aQXk4IBJ+cN/cdam/5MNpzP2SXFfYgVznQL+ehZIA5XRLO0X6q
ofbpApNdtV4G6tNMvJhTkLXoZKKpCApQIYM5jDxqWwmO0O4XR4PjVod0nc8elwNDUe5Sde4cvFGd
6Q+4gEprKPzxrn/KmL1t+muoP09dCJw50yiu6mrHuzEqKvI5K822pdqcQl1C7/JqgbRenLtOPIk/
JpNtSHVMxvG+mlMjVeORO1DxmrhvQ3MsGrQiZp6ko+i9aIy3qtp8ib1W36RLGwfwZ0Trai433Adv
ikNr+Ikxpr6jM6mizLb3hc4uWcX6CwOlkRb0FBF/a2Z3B9IQiJsqgz3p6utUm4dq5nveN2dsKOoz
brSGihOUw9KmG12YbMdqR2GrB+0WFflw16CyPAWehKTm0A/AS8NX6VTk92QQLYiVpSfHqVg+t5nN
44oUY2KLQB3nhnfrPg8g3HWeN8usytKo9imIdrVfrLpsmmSmC/Cnph6hzKuWdTuHntRjxlaTFhAN
RarjOdB8Xc7zGOWLChKvJJ+WEToAxZjiqKbVtFYUh8czaZdjMSB9NXOOPxpLWR5z7fyzISjb8y41
O6ryyxQ3dZUUhTArBRJgkUPTRIQVkZUf6IcA5cHGH0T2XjEzn/G2ax9FXrLHCcy2yxdx6Q8ZjcJw
nD6xDIX7uc4b0GLTY3iRhceFwrFq1DaEVJQMDfO3baiK65KbB+d8HlPbkBg5v7qzbhmualwWd91c
LhIHy1a3Xi6VwtUlAu3PRHMmcAddp+A9mkCaqESZuBr0I17dpiW18ZgtiEQQBs6GJr8ftZfJzrgy
ahAvYk8XIBjOvMH7WhuQu3uEuzsT6kDBq6bak4YosprygkNtWDXNVbUEAShUY4HCdTcjug3RhD6Q
oa5OgH7kYZzXFb+h0L8Aaa6q+w8cIbwRC6suHOqHrRC5PcHWorijGVISdHwoDIka2hOSAeeM/LTF
t3UFSWowGMKAKfvhU++FYyjTakg3ft7Ud09/QXNDfevqCLjqomQHorrYOJuifQMywNWAcXuNSFhd
4Vp310BFQonHKoiKoO9kV6oUWhKkga4WBC0r2HQeML6cDk3X73Re1GuWLvmtpf6dbQxssb60x6Ke
yM4s7bQHPDQk4KCxj/NSW9nMuv+s4EdzXJiO3PIZejNQbGOIkIPKDMRKcpFXawunlqOpq4Yr3LOk
CaF5AG13E6tUXGfZILvMO2va9ArlHDKxTaPejdD3EsVtMBfpZwNlxGomaAPi7rpgD2FYgWjK144O
cW6WTx5eDSAvQcFgKMgHIp3PTWHTkzDvXTRk45b6wz4c0FTKEgJFhA2qPz3RxWNie3FRqs41clpA
Iws172Xa230zpCieVQ9tH5aesqZfCxAFoFUD+UtAnwstit1Svx9joBHk1CsgHIOkrFYV1yD2kyXx
Pd5dDpkf3LbgTiUE/6m5zjjBSZhRcaFV1e1N2zMoiiDNpNDnSPolB/0ny8KtZoGFLQjsT7m6XTkx
Bo8B7z7NBV9ui6YfAZyyXddeTx/YzHQC3KuDDNqWUd8CSesa/5jZpbgGlZSvTNpA52kK1qNd+jXX
/ieeeXcCipq47Vh1ZkVLNyprIKrbdPpQpAaa0M0ag18yVJ2o0K6huoMoKSpoNkKZfGfAxq2sZqyO
IQlVj0M2A0tZxhaGa7X2UjMSUMYz9dB0+Z6jsD3HpZ9k9cROCMmrK1bzXMJfZugLn3j4Q9MOw3GF
BnurgoKcj73rNkExVzGIoX5UjxNdN4XL7ocKROChw04uOSG3oyosUIGqCT9DbQbSIGZNsMagaYOn
qZjRMgINS+bBcD4r6Fn3Nq7KNRv5CFkv2JRpYJIM6eJC2VbvFovbzdS5UIouU+deOIA0ZpayTjju
UeyrtE8YZNhthc1lv8z8HSNanI1Ls8iG2VlLM/j2lofB0x9fll3vSaZnAeqTNgQl1GbgdqAEaxyj
7OM45xuCXML99FoUJyZcGiLVFIBXuKVZ91k4ZDIgYbrNisH/nNOu29SlPuaGuF0L3eHjolaNbFoz
b3I9l9u2rfvt0nP8rgn9MhqACBsJ2q0oImaC3JNl04UyXIxJet4WcwS1USeHgqUnqu/yDOh9Bl0M
bFJ/19LJgUi9UCjv+cBz8FKKgJzhWXXyyz43dq4/tpNBSc3cWpnKvh9dQWF/zGYsY9j4KvY8B2pt
WPk6ApT9GCTw9LgER4Oued5SDyoPTZJ2qroxweMI8l/DBboRLZqXLeJcFcC+q1BmoEBs6q5xI+iB
Uy1pvfTvxrapoiYkoCXToIWGCDe9d1OpHGN4kBlGuUCDzY+L0UsBOC+8812XJ1rbJklBT7iZA+VN
kRMqv5oyUq5RmPKVqhYbezNtGjkHiIDlSxwNdUiiejZNLTubzzfFyLsoIFl5DvFfrTIFRA56L16y
FKU5T1FjVkSxdo+zCRwaZbn9jFG37HPLQDRWwQh99eZm6Gyr5CjaMVoqIBrUAZvDGUjNOG3IGdIb
BmcfTkoGOQl6BuUZtJWg4wAnBG4wlAEQmKCogwRCIxBUVTIWin4EdPpto/Mg1kMRgPiBxlVdc3aS
dv2HmngsLkKHcmj+GrZh/rBs+zKFkFdBR/h87g3eTLqH1mWtROTaDKgKdN53PiTnXeOCZV2g0ovD
1qLjEYUqQmOwrPou9I5TyHxJmbZkW2W62WSMIuj5NxWKat6X77u5/l/2zqxJUhz78l9oZIbQAryy
uXvsa2ZEvmC5FYtAgMSqTz/Hq3r+UxFZlWE9z9NP1V2dBg5Iuvfc3zkpTs0QunQObYQThO4pIID9
iP8JBypmMmi87KroZ7kuTqVoWB+8MfrW4fuN/V3H0bLu8TR1ZUamsU2kjz65g7AcxBgGYeuZ+H5b
hSWGjlCYY6kIuVxkOthHV7GH1fALiP4imyS9Q8PwZY5+sK08+Y09LPManequRo1LIVt760OPji9e
2BpdRBUL4q3g9Qnfh0qmaZ1ecKOvxaJF0kz9Z7LWUazGZvoqFf+5NtXlomuZuBY6cQdcImTX27hB
cy8GUDlB9QcTWBHEG2TCZx8NQ7SILGi6z1s4BFcbnz9FlviZmgdwNF1xbdpgTtDetzeGcY0dqA2P
bt/CIkVfLK69CrPJAf9NK7E9T3uPmWXYlHHvEXzEW1CgOgREgbFjTFD1WgcVmc/6UGuqL0e/TZhR
OYR18WhcR3JS9O4wUvG6FFX4go1QHddafeFSM9AUZAjxo2tKPnl6dxlmHOKAV9+nBWZm0B7V07qg
Q8TWVqO8iCb0CmjoYx8V0kNfFJgDU1esCoOwoD2Ukdc02egtQVJ6fZHSQjYH/MExcxFQlMZ938Ny
Sisy8SrWDcaoy1DcjYFAvzMGn1itoz4ORNGceNTM35qFeomgk2gxtGUZGzD4wOArXvyN3ATBEj34
0YKuyBTh9YjGKJyn61p17a2AanPJxlrm446xrJx4JoQJ4zUYh3Rj6I6Y3a+LPTirqigwx+kGo9jv
zYw5x7jrBXyCzTbiX7J6hKgoxyjdw/F5FuTRkN4k/ihGHEH2dZrkekRTie9V4HWMEbCncZHLceRl
iF+IA2ktbwrMXi8WAUaFbu0Xx70lCdgSHKcFDSiaFy+ZO4vKub7xicHgBf0y5sHoO8P6IFChx3Q3
QwJxxc8wdz7UkqaD2FHweDREAYKrL5Z+rSfMp73d/9KIMcwwrUkax0w6LHORRNCVMrw9hoq45XG4
YGQRhkDD+tbd01k/jnQ8jQO2JCL2KGWNwCbM6ZDTkl/hvI0LUjwq/xvxV4y6PbHndjP1t62ESgSZ
CyPZ4Etgl8sJ5fpIaXtYDQ7jXtFHnBX2dm7n4QIIFmQK7aPHWvllUfjuFBT66MuihFZc5AtGpaOO
sn0ycbdG+3FWiwcWQMaGUmw4pdanCnpfMk5iOVCvFfdG8vrQFsWeR+uwp7IBnhOJ+dYq7cW6Dl8i
jl1F981BFbNLGlVcK9Tjx6FoTbK70o9ZZ5/XrsmZaa76zvwYoMlnXi/QqeJ3Hfatdhfaji+ManPf
2eBpKsAtibZHHbtG00HzcLlpoRcA4yPHmY/2hBYdBFbQ72nBTZm0vJR538gp9pppx1zRv49MHWAv
JfQb2rdvMggVivnOPw0ts7FvXarGAgQTJBiOMjrrFGCNsqw0BpneFtejEIAwojEhOJ7jpfROVOIf
+sqrL/2uvFUDjVlU7iX4H4h/dV2mDZfe9dB2RSpY87wV7MazpXcMzcyx8iDxRItBSy93zFSXrvpe
e0rPsWkm8bVkdZSoSj8OAGUmJse46zBmVrrDMyqdArEADAJE06k2kzmNcjPxoIsICgV58OV4UY4R
2k2JOUHPymPZQtHzlF+nzYDqdd/Go+yBHpXCe6U4eG55F157KKyjZceMnY6J8tTlqvXn2dDmSKRX
51KY+oqGf44YshU7yo1fSOGdvxN9ZBu+8qorosM+hfcoPLxMztGOrX9OOoqhMVb6xbYzbCM9GswZ
CzRGCfhHhaLsZ7hX3xlgjRhgThevZWhibFEOW2+4344jO44hFifqqfowzpqkVTQ9CGCO0s022Qsx
PXTThllk+8L8Zjw5v+uSrgor3NqVR4Z7jNgPhhH5B9CEmNfFQQ3u1WBAjhoTDYbrOEscBIsYPY85
EMlfJuGXXzC5L5PAFQnz26thqb4HOBTjmeG5BSjJXmiHB7/YMpGtSBxdlvt+ay79yeZ8aE1slJiT
aWPQDOpkqLY2LQOtn7jqqsPGt0tb2hAHx77mbmdfRyUvumK6osWXYMF3xbb6Z9v1dULOXyBfIFZO
Q0bNgBpdCD1dilkGqcHk59JV8n5b8Lqi1WSFrVA6dd2hmJzLqmDAUauaEi2nzvwir2X3VMvoRFXr
YxtC39e2zTDE27Sjp/ejnT3Liv0hJKVX1Q6ea6wEy0klzdU896Ci7BdvXF4IB4JaNgzAxPgjGPWS
D3Zqkxm9YOa7pkurdYiqmK/6G87ZBhW9SlbGzFHp7XVzwZCC0dWpGX8a7mdUbjcQoeNAtd9nu734
jZDxJKMyll3Fjo0pm+t6rdwVHX3x5Eps7oSDQlP8M5mbr72/sGO0XM+dm0GEld9V37lsH73tat0t
ZuzN1ubQv1G22DgKlitae5frjMNkA8e6Y/4cu0HedJ28ruY9iyrl8PQGzI9X3+W+kN5rjVlDuPki
m4fCHtneJRv5afvM4vsftzvuB5jZm4Ov/tjdp9l7XXo/rXE2OtXqtGPq5y50Hg4tCshJN3fS2Tad
lWdjOXULJKzqs21aciqJdPgerwLs5k8e4S7WjLQ/qtmXaaeZdxH4xt1DzmRpQ6YeMJhpIeETfYFy
tLhasbJqoh8xv7yZiFwPiz/W121QDslgt+e1QIUugBWVJfb+mZA03IiJMTJ48Xl3nF1js96R6pKr
pr3G499yMotjMXPcaF/pJxNt2KkGOb/M5EVES+7vW4aySsYe65ZEdkWT7pwakF0Q09bQvyipAwMd
VgeUJN8lqbNClZeeAQAyLz80uERO8VGiPfoRYQ7j9yNI2da7BPp8aKMST8w1WecDoIxkRlpfxQ3t
U+5V7kIC4E6KumW5CwC+bAW9rDYxZz0d+OcdhVI8hsB2+Nqtia0sCB3nueuy6MPjVlgQ2d7UotAe
7L2/NORUY2IwxrzVUG/lhKM75D+taBNA3wndtu8Y3JZ5MPDtVWGxowFpErc+7qU4yhofIbDf9jDX
CqBonU04cUWJBjZ4HdQU4zjKgxmoVblW+7XDpCgfwPUunQIrHCTeDkUFsriP+hff+3w3Byzfo+bR
zI1LjS67L3aqL5uCQPtaHwCMjADPVpzKxj5rVE012O8zbA5YWwSgHReMLXRoIPfXwfet5TKRKCV2
z5JDE4zi0kicVBDBzCXfdVau8x7LHgLCGGAhYCB7OUKYZTj16r6PvcBJDycjaNDECL2KWDp/n+N5
CcDLQP4brjdnzKXyFgfdZMWmskCdi4vSXkMg/aMfNHjwYsTGS1H5Zc5S4GCLJ7O2ImC9OY5JIAHl
cQ8nk6JYewpmwsCydOOREFqX8UBR93AarulWrVMsTR9d23GZq3huIqxrLSrsrE3RJiNtgudgwzm9
zlGU9CinTkvQyC5xo6xAXQezvi5oj40JZ1AJYnIKD82O1pmOak9xueiugfb+jXhjj+outCTx+m7I
g3GFxu967yvv5yvSybQIdX2KLKs++2Ly0yXCNr9s45wvfGxO/hYVSbHhEgBdHiecyz/xcsds0eEK
HDnE+LxTjfeZtNb7UaG2GeKiaKuf/VjV6CahiIXzPCQOD/K7sNy7qtrA+2pqJw9ST+tLH2zbJwXt
OWl71ueTGtqLSkLcBzoAphta16vPOb2GJCQOjUGhOWMjvC2i+rlzU3G1qUjfw1Egvy2eHU0coU9I
RUSGdJ9Z9WlqeqFiAJLuRo+dum6nSeV0s8CSqaiv93UeXubARRcr6Yoc6pRFVdtOKbOFf603Y9LO
6a/laO54jflB5UFLAklLTpVtght8EHNOI8wT8MK8/hFl33A515149fu9W1DSl+unLWqai7njFDpT
wW/3YYYZQkXgr6Le8UuhqHvcGtQjsqUb6g497Thq/fI2aFEPt30pD1Mbgn4PTPh55Zv5sQighl0R
9nlfyD1bjefyxTVg19mMY3F1aVd29IGrsD/5/mBftC/2K9Af/WVfu+KH8SGdQAPSJZXQEQ3HV93p
H2sAIZvXAUsHZ58nQj1sN6R0P+a678D00+IAqZRd9tunxiryFahcgc5ITke/8+Z7C4IwDd2GmRzQ
iMOmmiaRNjKXtrAbjjAUF8qu58Uz7ippuy2xC+oi1HijD3yjWNajB+r6kpZzkOxgpFAhBO33AQ/g
wp0hTkgM4DmDM9q5niFPc8Y9/xfHQjbwYPTAoRdgYEukLwtnBXRNV2asLMO0JWWFLYabu/8PSU37
GXbyfUA9v8Exlq/tt6/mx/9xE/7PH/kLyGBwv6Eh9WEoR8xLEFJwF3/BUYga4SLyAg9UEOgkUAn/
Q2SECH4B+wROQoBcAioBiuM/bFQA2gqWK1/CqRV6HH/wvyEy3rJREu5ULgJgQbB7+fJ8h29xDEI2
yOnWo2er0HpL+3B3cUB8yoBmd1GIwmwsQ4hXJQwoPbwo0xVZUPZ//tsD+wdKip7NW/+XCvnrNkB5
BTyEnMrDAM/o71TImSy30Q7tG3BepbDFbjw69UDVi3ip1+JL7ZwPvSQY2pd5lP4Wzyaq96yRSqCx
HcbiFn7zgJ+KEo8u4VVpL6QymKhDoYdA3ARcl3997/9KdtG3JIuMGEAFRs9wF+4b6UnvDGlN4yKK
IT3LwgpL12MaZ30RTDe99IbLpURNOamierCYA2eoZuUJ6irqHOgAl+UCvtE0xRgACsE84i8y6t9v
7QzR/P1xnm8N9+ZBqvTAqvwJ4fzNKzd7eHSUUJaJlXaAhSWaqL1ssq1iS24nd9+4Ghqk9W3qCKXH
2gmTtnQe2w/uBAjfrzciwf+BCQwFYl3evle1juNOx4pDJI8IWrSu0D93Q9o7nBprXqD9gxblnIOd
Yy+S339U77+pPx9CIBCedDa3++HZUPi3h2CK2lGI1Xg/kjn4aZat5HE9N16ulnBr4nAQCm6KcZ7T
31/4T4bp3eOXAr8WUCTWFYJu3l7Zzqbw1nBgmS5LlnUE4kJMYG082rAJmnha0V96KBlis878AXUa
jfd56+5B7kX9B0+Bni/29mZE4PsBRp5gPLDI332m0oVGOB9alz+QycvrgJxBEcrGswKKsT4GKVB0
LkyD6g+S89Z+HaijLJHDWH794MH8+koAYOLcQtKkj/Uj3y1zTNy1K5SNsnDkGATxxY45uNLiupxV
CYFAtsVrDXdmUq5De1PzYn9eSI0hgPBy8PTeCKF0H14xdyFXW1ML+EswABhR+nz+/Z3++t3+uS+e
swA9cKv83Ruc6kaUULmjjGB2C3HYC0QCKQbmR1Ne+23R3vCZ88d9H8rj76/868eDSZ7HhMRz4oiH
ke8+2350xWJGW8P94nk59QfAXJi/wu62kgENa2f9z3QGKaGiajtufVhdQnSocxUG0195Xv+6j5y5
3bffDu4ghLuX+QIZBuF7WG+GqdbbdrSLY13D66jGDW3s3mNbu5pY6x50F+n9wscOfet2mHdP0XlE
ju5nC6N0CunZUTcymLBGQpfPtChTZMEKklvjGpTB/WyWnHk7vSKClXvW+902HazuISTzAHxFoiBo
6Q/2pF9XBFhlnDFYnZRilwzebUqYd0lRU7XkXEzTEaON+Ui1boGVrXW6jD3L4VvApFb7zfdtWcgx
pNvy0R59vsibZYmbCAQFMo1gjvM/vN0jsCWXtey3OffhFgDMNY19Gy9eQ69hC3rWXcsPv/+w/uFl
4nBl4Fbgxj7T0O+uyDDyHugezfnG9/XVY32fK8win4DYwbw51vBrDHbYrkbXD1fRILyLXcDDLPwp
uNd998P6W/tpAdYQ77vffBp6jNOCRVxWdO9blOq2OwqvBdlQiQ5NZU2mApNZEnz//e84A6zvnhx+
hzzHRZ4PX/89zs0I43uoiiWf0EHxFBPSKZP9bF84KcfLni5QNsAFQjAph+MAx29quz54XO1wv4PI
zKMKXGFb+PKB49jLRC3WeFQsvC0UAxeIHfSD8+BPa/rbdx1KlFjsvPdJKfx3zOscTYpAhl/zEHPo
PyA6NmhU1/kWsNx+XxWVf/SxYE4wIncPAVm/R7qPQMHAgGPLEcN3WBsh0BWue+pDOd36PZvTibAO
hs7C7Z9dvwHFc3q7bbbpOQCgfVpMAXSraQLMaHDEwqG23GzUqQ9qoF8/4vMyotgicM76eCFvP2J/
gmGx0XTJi9nb4Sklc7awpb9FJbefClCQH3zDv17vnJR1TgCIEEfA2bvzQ8yMiaYQW+5vm35hE/mB
oqO26WjWb/BuTuqDw/MfrocktChCDhd4aby/t7/PDBjsCAWOpLaCP2OYqH4StwWXQox1HK6j+GDD
/bWm5JGQTAgpEUEYYuD09oKBakDZeuUO7y20ppkFcJuOfYeYZDV6yb4EGHjj3BlnsmR8DSgK4Vmj
p496j0JfmsonNoH0nKZNfnAu/brqcGdQh0MaoZTDwnp7Z+s0RMTWxZZH8OMeij2in8qiwqQDyNTN
NoVR1klJf07TAh+6r232+1X/T5cPOaZzHqpZrP13m1c/drzybb/nDlzFM7R/+kVEcA5jvDFlk51Y
upHpR2jFcAH/ZfDBj6dnl8bbFYxvABmoCL9Ay4Xq5e2vD8NJMwETQ25h6hwxGY3Ek+HDmLTj7jB3
dfYpWnRwh+HhqQY3eTJesNyyXYQqaUIG+zn0ZUzcm3Y6gGQqn//Lp3MOTadMMk5R6OI/b29PtjNo
Em9kuUQpcDS88W/7sq+ugEuNL6tg38O1Gx8qrKpcQ5p6/P3Vfy1ZBJpYBKkhTg1GGyzRt5ev7dg7
BtEsb2rjkwfSz/3z6rFovWksVlXamh7mLVA7w5RZZYcmqYESHSmtVA2/qIUs+/s7On8Nb14XbgjO
IkSrcong8vddbQnvodcpzbFPrGDdFqiOMXwwYPqJWl9Bv17NRPPT7y/6yyeKi2KNnKOiBb4Tcf6G
/tZvdI4XWwQvRa4AWqPRi8AjTUK4w97JALEGa/cdRgR6nGBkP+w98f9jU/vXcu2sJLz/2RG8Fb4f
BRyl6zmm5e93ABlVgomUMp8KhnGlwqCoSUCR1vq0+954YXqv6U57PY9VqvB/uUL2Ro8QgokuNtXg
UM4fL6j8D9buWS755b7Oqeboic6v5U+P1N+eTC13f6L+DOAXk9j67BNfRBJBtEUgAOTlCiqj6Ldk
x4OBnbCXHTvUi4Vdf6knedq0t9BkAiy/HyPauyjXakf3wBbQjVDnKvFY1yswSlLPrjjY1YcArysC
z//vX/CvuwASqhEQjk4WsV2e4O+er+m7lg50gh6iLJxkZ7UE06NmhOQAm8HOgKCWUOUrZifEk0Th
lva9RjpEoMARZ/s+7dNhrUt7SzX+ZDJ4ARtStsOx+MGd/vopQhuE6Q5hPRFYu/f9f9DLqQUZG+QE
4g/iM3ZxmmbvM2CW6Nqv9/YYjnT/Job+sEu/zn//mH45NFHgoECTHhVQvSQ739zf3jY3VVVgSh4A
ImDkQelyuZNV5F0piubBM8V48/vr/Vk+vV3tSK9GYq/HhY8QouDd9gOBwUoKCCmv4IX/NhC2HeBk
d2BsoLAXjPA+K7hYjzhT4ZwBVJOpTUEMbrERBWTqbnoHLBaDHUAunRjAidcjyXQLNaQrXfiCWSt8
whg43jZ7PX2wVVH2y+LwcdSfs5NQZ2Dk+O5grYBcE28+o/r4wm+YiaInqpk9m6TLT92GnrfdSNVh
JLZPV9EuioSW+5QO2xBAPWLNko9SlfqDmvUcIfVuzTIGy3AUIavXP6fhvH2LBpJJPzjm8sKUrU1X
nHt7DG16eK4lL/rPG688pMbsFONU7i+yz7rZyKvJseBiEgUGloQgfyO2c2OuIyCwRb52ZF8vV+Bc
8DObehFXg79W/y83HqHYpjinwZTDsPbm88OXAOvMQvachhso4zHqVg1WTEZ3OpDFqwadBH6Cthry
IZtD4LaUrl9mq+vyfFQzhJOQBSxmbTWF0B+UwXFGBABqbcxCCTCMWdxXAUeq0O8/43/YvXFa+fDs
BdhcQj94d36swxRgME9dXo8ePyf20OmrUOEtbVl5rxELlXdlSL5wY8l9iWiFp7BHCtLqbfqmmbCw
//vbObemCPtinDE8yrfPcWKglQlq/lwG656XBTvDHVt90UthrwsrYTmCGegi7IEA9mRCAgF13TX+
4RSAf/0rd/Dfj7bzj3+7xpHKjdURRUjmBsj6fo2DEPI7u6HCgYWlZQWGJl43rA+EV8VZhgBbViog
4EiRuCqlmZ83BS5j5nbJ3LzbxDbG3fWctYhUWNoPyvZ/2IHQASFGM4wETrk/5wV/3/J8BBsEyCxy
uSkWwq97yNdxJIt6uCObqXp4Yusq+Ex2Mh2QFbF6eYiIBiSrgKqt4Z/rSJ9XG+au15DroSUXQg4y
DYvQ2xOiEJ9w4XzNerCg4zSkiGOq+rx1NcrMGl3LR4/61yqCRSI4V5MQR7ABvHvU4bAq1qiF5lpH
TVxXvkEbKkPkCpXknBlk3TVonO6EVJknjMXCO8Be8ojcEXtQLQ7233+H/j+8eWzpFEWcYGer+Lvv
UOLtVTM6g7ySnTshz0jf6AlvA3lLnov5xGg27cwmOvJ5Vmz7BEXJendht+m8GhfvCCB17JBkFYDN
Z2XEs75iBiE+BhQAYlvAK7VsJk+BWGBv66rmy+iPeV8207ca2M9r2wXy0+9/0z/s+Whh4dE9/60L
IaPv2wnTqJ0oI6PcxwK7rahi19KUiKXRrfq6BLaJSzUCuPHqHYONIvpZl+vZOzikzu7VwwTg64OK
4R9vCQ0WEjIxDYJu/a7zbJDp5yvMW/ISQtGVkXa4qvG9xpCVXeovABlg75pfIpxKN9gX9nRDERcT
Q2Xm8FNukcn0H4P3vy76X6t4yHThOT3VQxIAXtDbHWixbNw8GhR5vwv5eYczLsWgqL9GTb9kiBQj
z9wG3fH37+YfvjdIvvjWMBfD5AAlxdurKtHA0BCid6jGEn6KGrT3pNvg0NhuO9AKMVEwV/cvtWma
y8F68o+Vqa+VwMg5llr0BwXe4Zq0kYLJjelLJNrIGxIB6VWOnjHdKLKH/pz/RhrSnsC0F0/94jdP
OGiuLHEm+OjN/ika/H3v5Hit54UcYLKGpf1edVet8c9HopfZejRRwjYnXTohY+gJ5jAgimQZjIsn
TCQwsvbEoFI2+9Fp6ybLYr6j5YxbNcG+4Tq2Dp80cshK+FMb8M2bXTz/ZvcYbKuet2zmy0bhzV0w
jjg4vRsLY5GPSbjS8knAf/FSMCoxetHqU38m0mF9XZJxQFZVSkYKDg5uJlTvDRuB/xZYJkBpUB/P
qN34eqdmqqA/VwFgXFnx7YvQoR3AYtUUqqYq2gtmYRLLFljfYDDvVJeEciQO8WMbiVJtRI+CQPK2
PRXcW28CvyUAVwUr7vHogMY0jVE/zVyzJidqm9G5LmW5XC6ocoqjv9gVBAQwQMDFAZmR7aipuoeQ
Y/6ofX+FNRg/Lu3W3bUpxgNrmCDTzGV1b8cbXi2NF7eD7VnSb8RuCXjXegGbI0aaNLAHoVdgO7mc
i2l8KcAvyQQJtxLdEllhiekLL9KAq3oc9t1uEOWi5WyOoC8WRHg4RFqxsAGWVpQBh6vMsNsI/jvv
gvaYsWUKEUowO5Th6KXV2HnFYZ3gnzwwZdsHPDxsh0adHxQoLoTZiUAhzq6XwY8OaSwI7fv9EvtF
gMcHie3cF6gquPDQobxdYsMoja6wpWcdhYG3ARybg+fAeqGg2pjr2h4u6xa0NA7xC94zdUL/SD9o
13/R2nABIH7nSYvEhAPr/e1deNw4G6JjzPZmmE6tKsoL3Qgva8P6Bky1PrFSPgIVqqGmlgaOHKRj
7QBgDxiKRFk5IXEznGv78/cP53339NddocYJ4WmlSGR4e1fDiN1/dGWRmb1bf7ZqG5INRqS7ZS7b
FwEnV/776/1Su2CHQ6eGA9Y//80bCGZ4d0G1VFqaJcjCaIsQsFeoCwPj52u4LAgFRXbQfYSMtBs3
d4grcV2N0MlqObdZtN5gIaFwEyxN5T7J3XQPIvKbR9ENMDMPgbz2uhl7xKhccLamYKjjWep99DVx
cb7FNxscCkMqfdQagPZRfr17kxHfxODPbZENdHYy6zngoNPYjrJNQvwlYjyWe1VdFC02tAPyVtwj
EO2qjAMECUb5Kuh6DfLerge1bvA10QVNLdDfun+tbbMGMQ26ExINFUuott7XUinU3bCwIMduDI3u
09obpk9G80tSIGP2UARwbF2M1hqd1KqvEHbZwWsd9/4Mv6IbAv1SSbdi45vsoA8Q70K43gevbo52
LeEo65utaDPgfr07lWGrp7sIUL5Jmi4UF+f+Okp9z1CRaVP2y0mBMf82DE095A1QSpcV6CS+BfOo
Wxj1GqZSGRkUji2sUQBTa+r4RYP4NxPTEAEvDg6UHhGQeF8Q7cwPbBDt9AQRBnEFRku8ybms0E5V
He0utNMaUaQw3SMDsmPipg3ZgIXg1YAyAJatX7m3d37OtwawMJJn6XqY5XnABNJFw7bKg3JLJMa2
PEPA3mQTNUYtgrl8z6vhAHdA5pa2DtcjHeoWDH2LpNzrxnQzS/XqhsPqrcW172Nr3z2ka+BZ+w9F
H6Eg2i2MOvFStPw7NqDwTogIrN2ERJCUbZrAT4UeIu/g/T5CFxsfOZs0OcLNg14CDg0lYgGh9hbs
27AlTCgLEBHB+k1aKc9/DWsS3cHwGDRwqvRIAcNRBG6/0NY9abKaFbY20d6RfgK/TtSyXCPhazIJ
fIg26Vep7bHdGtHERR8Q0NwzkVtmEZzj5/i3UQTDI4RhoI8cftTAdPUN6vygutjCcjkE1JT6sSY+
oi7c1trxCWkts70LkL+1HEakY5ps7yvyQzXoXU+lwJmZ7c5ymclCj8+knAD1RqOG06zvfGNzqOUt
MicXDpVsqmtziYzDvc/aHX95D/p5VQGQ6C1yAGNA5et4B2i0pQmyBfRzBPNFe7WFeAhpUChEGQkk
JRw6NPpTXBseTocBSSrL1bIoin+JWDcDVa/si7whddjkSMZtHwAL1kvKdL2noluUvrN0kjj5Qzhq
kL5BfZ3ia1Spv85Bea1BPDZZ4bb6ASHSNY/hLSq2K98yNzwSkMvwPGJtrjBNBIwiXWDdyWHTIgQo
HM4BxmOb6poruFGLKcMC7/Cr2bC1B+fDrH2gcllS+N+G7qcSA2BAb/UqftENi8QwBf//ERh6G20J
rckMu3w9UmRnQOnkGQkHNScrBFl3i09vaGC24Xsd86o1eUnGPchlaABSWRoOxw7ELDZ1dC1o8tbo
y+pzK+GjKLa0qgNzhRdpMWdX83aa4c4TcKrV0aPRGCPfYUOBh0NPdCvTxZ1HMSumoLBZ+ganFxD4
tAQsqGBpxbl5DbpWdTEvUcrmlJvCpW6vkKS6l3zl8H/ZoU1av6VwVvM9eoQPF0ym7nbxONl6/SHM
3GN76xdEEEf4C11t7q/ITYYZmGPKRqA+WphqnXnl/gBuelja/03Zme1IqmvR9ouQMJ3hNYJos8+q
zGpeULWY3rQGf/0dcZ7urn21S/fhSEelnRkkAfbyWnOO2SKDHW+EU0fUKCTZTpGgT2Q9mYvrlfN8
MGYo3iszx78MtLD3oBraHlVrODU7N0QWcNfXbQMjpDFxeMi3tqVknpcR8GThg4z1ZVN+zzrXTAfr
d+N7xLh3OCHeMJZ+nmNtuuROEJ/qTjbqIOp8qp4VT8y0n4NWTy/QdwL6GFNLxbh6FQifErXtXZ/g
TShF7OBbS7qwROoQ2uDFnfR0NUFGxVcHVhimbcOIjSAo1VenqVDxeDNOnX2HSLnbMVgfpkMfRvV5
GHOJBbieedXpZJskzZfJnYBrxtMLuObpzY5DNiH3rKbyIenLUR8m+gXeW+KPwW/ubtjeYejcvMNI
kfQOScfpMaoE9t6YcfyF12Kk3WyXuD74EjzqxXFsTRFcqCF6zRH7YkoKQ+Od1pVX/7RSES+Hsl7z
t3nQkE5ipnb+Jcqz9eKUZT1fKqgsH0b6ANiccC1sD9iVx5u5J4yqY+0IxPZ5Ypsq7eVEkRa7o4cr
b2OfCemlTfthwUSyo4c0ITgd4hU8SdiFaVU5fX4uJtdTiMbn2E2DNuYBVkhjr/7gNe3VoTrdh1j0
ufet1dNp85rA7CLteh8rCavpA5hGtvK5xv977dRsp3NLbUrFNs0fdVLrO8bP+ctW8Y4etqgUz5Vq
os8L+PX1VMELmR+2blw/SH+E9zw2EAeepspCExJWejeGYsASqwKL1pe/ZS2Z5xVGplM1KGo/iChI
onoXZUYppgwptmwMe3ThfVLznA073yY4zHkOAL93YT29mkVmdk/+GTwKVHgAlep1FfIgVl/HL8wO
1u64Cp38UmXMfYm9nhYl/WE97hwTWDyGSvBbwqnTl3UJ1zu7LGbGzsHqBVo7ZxecqAhuvCVw4zvT
FDTfkpne92aQ1KWV6Tes1lWcoR7nn/xzvQRLskuGErs6iI4OJ6Oq3zft1+Wdoe+9XYZYYnOvvAZD
umEyfS2mmlonBiwcXrLIov5wZgx+ydwGE1Ye132sEBfGe9n4HsUPJdbdhj+PvbeUs0ptbUMX3nAk
7rrIsYw+c6DC91rHzGZtjUhcF/FGg2ylwXzNqpWNsGUSQlUAQmgPOTl6RXY04TsJoel/BCdn3MeG
sZm6m/M5+o52DVxA0nmT2qlhaEt6ETlMh9brp29qCiq1C2efT+OUbyGMNFIfFigzyz7ublrowJoR
iqlva2xsa7+9Avu006G2zvoTfqn7TYr6Jedt4br6WWxYgiwNptmvl1OkuwpbaOf6L9lmvRnKuEPy
AFuoEQ9O6eJ0jPLKefBah345SOPF4TMStzlXC7hLtDcdZPcirmXa9MsGZ2SL4+uEN8I5l23NvXFF
k78VdF939Der+WzgneYPY94iOfDoajV7obuk2JUTqpYLPZn1AsXBm17t2mpnJ20f/JKtWsWRms9x
X6wzyA44eBZlMEXV9BIkDKIOSwWhFZGOR3XUWkU5PI5ZCQq8tXm3V/2UXNlXcYMhU21aXL5CAC50
W7kcWTVAkw71Em17slYKDxk6LblzZrAj77PZD1763odywfU75yk0/bzvWch3a2QM7fVaBzrFGxEH
F9lmIucqBoeBIJ77MxgjO32j8ek+dNHoYCRhaFnjHrVj95w30Zyd8IUrxprCB9YwhgJnARyolmM1
SOxj0TmrPcV1gQPEjqMKT5kOoubgMBYtL/yBUfbazaV3QYCW2YceCJt6wnQaDsj6hOPCcPLEb5pO
vrmuunbxALj6hqgLGu8gpxtftRmT9j0o3Eme20JEDe9o4UMtCHChj9jXUL4BMhoejbNRWXY6yPtz
MFZDnGY48bGc0wSQhy7JseaDyAXgVexUpOpvuWjkWw1IyKQeLDR35wV17z0n7ciazhxtxDbnrPJL
VeKGfta6LYejznDgImUt1XIu+jnKP7uMyvJzaFr1NOGO7e9YwenDSOWtjyZukurqmwAqTcuI0O7l
igXmCBRJhLskt7O5LwNe1Hvf0uZ4gm9V1Pj+8yI7eEwanlXfU2EoPcTebl6Hjrk2OCBzr5I5UHd9
AXYJOTT6plM3zuB0QEw4ad9trKmF7zevPPIoWgoksWiuAgxs8Ch6aOqi2+o74XHQTDF2R/IQSG3u
PZFxiGAPFuIBRO+S0X3x42+T6rrwkG1u9xN3UN5RNDb6krWiz9O6pIV+dt0qfO393uvOKkAwduDA
komzajGUYPiFQo1FcsWvH0yGK1llVJn91pRAcorK4RxSqPyK3hR2+KpLbqHTs2WbZo6hDaNwwlfo
t45zKBgBH4zY8NdWU97/yoOFwddaO8Z/LJ3IP+PKbr77q+FUuhodI5SaulLtW1xQv1aMqtmlg83X
nULVSg76Pdainem6Qh8cJ8ubY+IsLT3DYJu7YyxluAvGfgz2C6Rq5xVzjJ0BSt10sWETDB9vb4PZ
900I0Kc0uX5nXtl/EDzRALCtLgmHKFfjszbHQOzqnKPYzo2LctxVIijgFoz+dJq6FfbJpFAGGiHy
36Yaiuqun/sKG73v+9eplg0IrUDr4uqUiTHHXtZg2YIYBUjEyuWlteRodc/7PD/npo3j49S47TeB
UaY46SJwyzvWXgiIHCWiw1Q24c++NcKBhWJ990OyBM1dMeXtmT53u6c+wRtoOt+V35LQuo/FSuUN
U2CAX9CVJv6YTGj9cNto5hWjy1HhQEd/7H5H6za2h3EEGnXCwJrXhxlk/8cFYNFyYaKU3Tc6GqJ9
6YkhwHwMkvsoBL79HeSYOj5E5Syx4SVWlsci53m42cPUt1nqPtzHYhiSdPX4Gb/y+KMbGYPEzmIv
+FnMTvE+B80CqCjX6wf6dup16Dv3B09FBV6FCgnKdphpe6GUn9Rjrvu2SIdwqX+OQo3nAJgChMeI
ZIqd3BTu90CacX3JqC3c1ANaiEi6UU23D0UvvBOWB7yKFQWcvFe29eJ72fZcTreN8PMLL6FnMEhm
IkBBTH5Tp1CmPvlNlOg920F5A9FtIkxX2navAZqum3PdxqwTRZ+RHJGMXtY8UwVV93j0nfleSSc6
J9Rx3oO/zXKmem6S4tkxHra5bnGWFXiXZ157t6Bh4Ac5UKqOrUW+MeVph0OCGhFjRu4kE76ktfef
dLWFp7WctY9eEUvbmTeGUB50oIcMOTmbAEWLvSReFdJBh6sLuiBTQ/6mcpAziVfnmhKTBBmVbMOW
YvXLsTZuN/It5bXoroECFJAOKEhYnhjknWO52pi2MF0gv3aXAGagJcECfAfz367E9XgMRiDkZA25
38wkY2c/U+lcb4xVc93Wrg7AjGNWu7WlcqDXhdjgdnl19JpsdPhrERnUKhoMbhpKjNR3IXEQ3clq
P3qixgKRGCgB01FGdoB8NEO0U2196/qiooRasgDokXubk3aG4VUWA9thBTCxrGk9j0Cwtr666K1K
6rtQJy5t8qSdaTgXWfYyjJkTHwndCC+DkcOUllm2fFWW/sKxZ+C/pTOTgP5JgT7qPib97CSPfi2T
Ai1LKem1o79ml4zNlyFp2ayosagaWma+aavmnHNNXi/TbtZQJ55jh4L5MpRt5l3kBigeUn3LltKL
Ec7Nam9LplP3XUv1wXkZtt0cDhAD4RK/rxxlt8NkqHwOi9DaHnVZCTCYusq+gfliGVwbjlOMHBDe
pwCIyg/sMVF0ZvTszWeeKnfGvULX7M4JC5/EgGyR35XTRtk+yrJy2w+9XktoIRg+sDBa8aMRNOX3
tbvZ5SXTWaEObdiu7RkjYHiSVeeXF7ua2xkR9/u1DNpK7ARzE2JvrFg/FzdH/n7t1pFtkNRYMiEU
DytgQpXsTUvzAIIP8pe0kMHwyUYK5DJLUjjsMFuyNOCM5Ow6I6xVxwGNHFtTuM7T4zRbRO/oajD1
eZ1TPKzwKgXloor7ixw4DT+1tVu9r11VfvOXCnaG15cqP3tlFC97zKRRf1nGwst3ajTqM6OpaT/5
0cLHJ/H2EecgcUMuh+71ykFnZoDXzdmhXTvfT2lUqWuR6MVJi1n50Nb7XgO2ygVsxxwSzQNOHSCF
cpD63m0Gzu1Zv+jgGrJvfJkYmBbA8E3wPaHhlx+aMmv1A2isGhmeLvKN8CpO+DvXVpZmHd3J9S5J
1sC+6IpImKNssansRxrynw2g7uGOB9OwHjvRIr/449B8Fhukmx3oqS54KpzShvts2mZzEXnXPVTK
aeL3YfJKhB6RGq51C7iDorCfiFFYRlqBUZQvM98AHZ7TuGisL+vY1b8WGUmsUUFc/uZc37UnrQnH
eAzXjRFs2xn/+9Ku7oCsXcSPKuHX7rg0Lz6JYuB6gMlXGWT80HlBARgMJzpHxYEBdUbRtsLVehAW
3EXKl0Id7kvHf2np9Qiq4zz5hRZu9vBqN6V7LnXJbHBZZP2sANKMtCm4kxwMzUy9a+eE41O73A2N
9Wh3SaXYzzZyN46J2Hqzc/iLtv3cVQUHbnJAJCQoM3a7upDNL4Q29hLXs/hObxAZS53BX+O7ECnI
rQhmXze2nzdbVR6npq3Inq3S3pcSHJ5KI/SMcH7mESTWnEHk4ICPt4NayxnHq3LHoEh1NP6m1W3k
S+IX63AkisIZXn02p+gACGtqj4OVMXQjk/l1Sk+CzBZ3tl59K3XJ70icuFEPfmtwzJp6yJ3UKTjh
7PiuzSXM2L9SCSkYfflkqd5WDusfwGU14TWe+rW5aiDoD5PfFR8MWC7KAGC8HHc6WCmTdbzT4A0x
KM8ipsLcwtqhd6iXNUvBeXKK5FSjnnNQW95Oj7EF8YF26CGIE0i1jKej8ah8tzWPOhnk8OjKLQx3
9bwtHGlwmE/fZqcCc7vFZjh1CqV4rV3naxMFhGOVCAxOVIjtREdEa0AFdksuGbLUkorB2cJjspR1
l451DRRbhNMS3HoWMgYMtdgQoJ9fySdS23DhTBZ8Hj+1btEnepgaOJDfEe5RET7Tn/mLgTltKBjH
Q4bParn2tQNiqcx8114nT8zFuagrGCGyXMolzWM3owVRjLFzX4wLkKvQGPhhGSuaBdFFierrEPRW
hlO1p5JoZu/kbJ2X0axIiJx60r1yL9SVE91U6w1PoKZrcQa9IxGwi4QaPKH1OX7tR5Qzj6b2TX1d
w05/hkMhv6MG9tRetZNyT1Hdi4+ZP+QvC1ErhkgPl8ifYqjKjTiNampPY+6H+2FgT9/1rka8tZHz
4u5F087bfUi198m6QF5Tk5Mdl45hR4hFHln+Qpa1oEoD+mZfEtvHn2S73iTyGR2otOFAuNGxHLcD
UM31ewfD5bvbzfnXbCnH7Rw7JkODEzXFT1p88yUws5DHwc3A2XRJD65HQdb6gF0oF4RmNRFwar4Z
Wr4KW3nMNAi0T5a74z7owwGUmpCf+sq1P6viRvcZdQj1Ja8atzzyPusIRCAd8lQskw/3rKqMvOuS
W/eTxrBRD2L1lu6g+KviU7sM7i+arEH2WfZlF31ldrtB82xNAO2nFLM4Vm3Vxq8aTZLPQU+uy6/I
20it8Yo88VNhAoSrJU+i/2x72wx7aNb0wSnmxoAgQVk/jNXC/I/xcPUNuAJyo3BTbVqvAXSZwsQt
fUh/IC4KFcuJm8HH9CLjiO+FA62EQRNmCNVtG4Fg8uXUj0pGpjtaZtJflxVnBVk+XQEdWy6VvKOU
nNOIPecwBG3hHAmx8sBS+MCbonOoluan9sYQdFqg2+nn1k0zAh/TbCAZh3xx98ilONdvbTMCUeqc
KnlQNK5esraKNDMy9B7EliTLJ6iFBbEGBlPdeaXWArpRsyMYOm3B94YH9n3MxKwPrl/W5wQKqXct
5onxvn+LVKO1C5QurcrBrX+voS3h3yDP1EfYPZG9KwuS5eye/ngAktIdzLnoGJYR2jPqn5ymyy3d
hOf8ZjfmPKWdGV5MgVrR/dBanp5Hi8mv5CVO9LkoAhndt4OPZGntadjvZV0RxtSAk9YppIHxI3k4
vLBNW9BHLRSwrUM3lV4CBzzzyv2sCJYjOKXiEc5iv5lPTsENgNexGFyxqKVhc8FGvzpNDv6qgG7o
7Fiwb7iO0vdPZeOiO3VRTRLP1DH+JmWJt+uzGQgK4sSZ+9kb87fuCbXIFO7UPEzV3bxo3wVYwiny
VE9V8oRtLMp2UJc9Z2+mfJgP/APQJ1zDP2KsTMlO2ZXsONE7n0zPwrXTja0MnII1g9+Qeyxq9JZd
/HkoOl5zxcx5Ry/Ahyttwm6PcdSP9vPo54+Ai4fyuGzjZE4BI5F1t2WiBZ0V47XjBYvpzoEk0eMl
W9ZlhiW20egkUwOdi5mLGelvsEVRSu/QKRkTIYlPib3p5tRGA725Rax9Ay0FxEUaDE33gttRNEff
sYv8topo/Niz9H0eRDUXBxyEhBiKYvIflBd2476OV/u+KbCjV/TAqmKksICp5wUCCulrqcZLPGvS
5CCexeJMKk/3gzYD90qr6fY6TdXSpLVXaHNqmhrAsmIyt3dryLmnCR0zxymy4eQuH7P1fYQP9yMb
Q8M8laGl3PuZJMIRfTHRIxzycmbXcihT38TB3UKgApNYh34ZSPEbr0ZLUpZOvO1zcEe1is9uXMLo
FyehHtZQvHUhJ47axFcMWEhIsq5k3iaXoaMnDc8L/YaYIfyMCGxpi3riqdY88nvUmyyUBQEH1+F2
AHpw0W67B20EWJ060dtR1RnorpX/5IXYwqXey66u1MWAUrp3JViv+5BYrl9rFTT9bllqp75SudW0
LbDjHytW4vnYwggrz81C/4bOGmPUVFlj2iclXXRKHX9ndJJIWINjXDMDZIZQDPeMD+kTQlX3fpc5
uVWcu+s1/FAPflYcs2hCvuAHjT2LYmaavnN8+td7GKyZmxIU4fvgemIaMeJG5lUd1IIDkQHc8WYN
s+u4ahf6aR+5X4t20QRIbmZd/iZdu+lm/tBBII64uT9ixI7QI/4p5cgrlzObmJNDB5z5NNJTSacl
nK+uUyz4B7v8Z+5mK5NqIccjjQ8BYRX0JXWYf92iOIOabr3rbG10rjoAVO0yqTfNO0sBn+dfbozA
QzB2CYDorB7f/luI8qfgnM0Gkx0XHno+kpToDxFH3Wx1tDAtOXbYP3e15xUXJSX8wmjxL/VYM0Rp
5UrflOHdXyQk8k8NPl7cm9IyDATTYf7/H5/NkMrGQdUBjgk98IohErVsgmBFXkTi1seIHWtFHc70
uzyN5Gpl6RBFW3RqJOyzI+YGEA6F10TjedCtG6J0j2ntc8pGImfGKmDZocgu7tjo8pfRNOZjKT1j
H0VRxuWOetVUFPGADhkOkeDBPCMie6KRtOhIXdPLcFRLBvXGY/jDgIUhTXgYsrXRj3m9qU9FGNw8
2r0tLquzIA/fgAC/FZiz/X1rp58+cqY9Dd32EyLY+ZlBx3Bw4xK266QWMh3zcZJRu0NaCjFdudxq
vqSoeKFEsf03VWZRnLoTU7gdLobym10tRJ8dxbbTfqbpjDN8DEJH7lXYVT9BBKFPF5vvPs9LhuyF
8W25vKp8WOxJBMiuWKGz7mu4xjiOx844X1GuoC53cxWAv9SB6Wiy1g4Nbb/KxLFZ+v5LGcG0+Jvi
/l+6odvXTh68dwNE3GyN/3xfgBg5dN8l9s7amY6ssfGuwo508bj9B3+qRWqkXb4PSfVlifriV5A1
8tjm9oF0G8bNTbA8mYJr/u8X4V9S3NvTGJJa5eMw+p89/J+XpeiZeLQO1yMiFP3IZua+J6qcTgFw
lg8do/sT3HXmi3ECGRkcKQkQkQFmiGh373lq+R/+0v+LXO5PMS4XxavBPfIkUhzQIv+8qMnT/exi
0j86ALWvQ9JBF8tmmFiKRXFnOHReQhQ3f3Mh3N68fyxpABgwcaBOww1LGOQfUsFIElQBnE0cR01T
uxhGKs8qGB7R0iMnwe/MBI3T8wenr4trHyyf+DXtUx239pxH0j0ON/ZXCJDvYIeKWum/v6r/19WB
92CtjTDWE7zzz5siEENXTEHFkRX2yVTtSGpd1fQP2qvn5S9C+H+5LKn2ggiZGx4DngwUH//8MMWQ
WflzzqIN7/f7PMLExX27jYcJaO9Pb6NW64vOOxSB3h7azqUjTiwt0+nMHv5//2wJtgi7J6pJV4Kp
+OeVTOWkDay+9YYIm14rju60mwrIbHFvy5///Vn/3hZiDyGkcJFpYj7+c2mmOTmjrlD26EvNwVwi
D4Vx5zMT7EKOWCPT3s9zzIl/phj4y2f/S4uJQj+53XGEkTj35R9f7whCmqkTz/xcBOrVNAwAYm9p
/F08AjQWoXTUXx4oz/vzecdLT0fbw3KF68H98zUTs7Kxp0V2mOey5hsEcKRYlNzuMPkNNb1fkJIx
55G7IP6ryGaeWtGdaGBxxOdI5F7aOKAiad25+5+kewqfXaeqxr1wCDbdV5QDPDVMAvxDRq2YZnXN
ka8IpmG8IiOrnb+5Sf68h2ECw0TKGGA1SmhMoH88K9XKU9QrDvBInb9z3rEtjGbs0yz/4LWJm/rS
xz0qy2ZjTWskUNSwSuhmDDeDLNtvuJt9MPVjn7sP8+z4X1fy+u7/+yH7f13krfDAr8j/0Hr/cZHo
w5uGMfdp7jopjltdzNub2zmy2LvTKsYr5rd5+vbfH/qvF5pbwyPqCWqeyIvxtf/zU5EvuUMA8eek
u7m/0PnRVGZB+EqNlh0sA/MHP8qW87AxPNmZ9nZgNBLmL8Pov9n9/mdO/r/X2cj1AVmxvtxso9h/
/qiAcscrOpfx0ykTLvK6DnXgXTeO3kNY5Vbe68hrijvLma965I3IxAkHXikvA2cnvMSEZVAb4Ir3
U5yMyXKP4JUhBhqyQdwtWtC62WpClXbuMLKMO9UYPjJfqe0x8uOxvxiP5WzX5cpVZ2/U2X1SIOCA
SDnSNtarVwwPDSIHea0C1rlrKSovuw8tDbZ0NPR3djYw8BEKOnMecwYfVCIHUAtH1XDGukd8P34O
QclsX3JbuuVTN7Q0dIHE2ju9FEl05wdD4D96E0KmIizdiKyHmw4xmBV+vM6BTcxGu0RvEo93lpLB
EJpnpG1q3dO+xBkBRDA6/eXx+HMpiNhu3ZthA0s/JfGfq+xWTy39RsJ/MR64GYyBRBc7+p7YzHLo
nXgoe7x/+z4kggPjk/IdBIF1bPZJVsz1nbvGBs1P7w7LX0qBP3c91mHPl2CYbigI5PN/GMSwebrA
1/LtZOtJpdOUa4ypFW9rfnOq/mUBYSP9Y0kEvoEXBcAIRxvqD/nHvtdtpdOM0ZSfUK7J/iYAE91T
1vXV78Z39HbwMUUg5SpRh73MyWjekzku4utMgzB/2hYMKadqhof9Fbo6521YitJ/of+mHknmJKWS
5OglIGgq3sSXzmnr9SO0zp4cacrk9aD1SGRFGDPjSEPjUu6PGyykhwzUv8TI8r8b3gEBe7Ruli/7
mbtPfvxK6Mopq4zjEbACoFG8z0W+budxDGr7JgXyb2LhA5+5HkATcU4gd54CB0tbehuPfk5EFv8i
sIguSi4kILucrhyFHTxM5wCnrfkKmlycXBFl0S19FxUuJq3M3fcVviWM9hBNqP398QkJ9xAyPqe2
OjERa1Q6Kij+zKPymXxzkiuyt5Gh/Smi704IytZ0P1bfXdojGqQhRpesyfMePAwpfe/Mv3VHvrC2
ial/sGvQ8WkSn+wKxjRev59UIT5CeSeki3LIHz7pKswvOcen5hLM4fLqd1DxsTZmXXbxZbb+JDmA
MRRTiyAkLnqeP8Z+m5iLYXoICznJx8+3zSrZ9ShM1Z4wDwHxN1BxvYvi2v8tas+lFVtM268WFeUH
v64G+bOqYuTojuqjtt/NWVaVOLtNDkB1FMT3CB6W+42GZLUnVGUl0S3GW3pAblP3CLCy+RjIhlj4
ZljpKzL84RSD9Gd29kQIuNDTqqYyuH26vuMqQtdnG+WO418hV+IUcWC1e5cYgC/xSh94J5vFo58V
6ewrG6QFeJrAyC1P3SrDg1civTnna7l575hncRx7dlquwJaLi1wcGx/Q9cX4qBnXsZ7NpY7PNbSj
Jg1VPP5a4anTEhQ558gemgPxalPA3AHh2mTuejYgdVxzqFs7h/Nvd6YvIds7RXTGnYGd2F/psUsM
WYVUxBr5qvg+EbFGtnZuYMAJUUBcrwYBZZSTkbR71my+BtWG8Oe3ZWu9lPFl/uwViN/p64R1lTqk
n48HEg838M7R2HxwkTqHBACuxV0M2hv7AKnYv2zp0ejHmRKTC90RRtXw42XasazGT/TIEcLk1nle
Ozl84/RP8iKdKULqy2b8HlQ29I6UUZx1JI5zItyCFaZz0GjJgFgtII8Wkey9tqF8Mirz8kM5+MU1
EpUgK25akNs5Tfsxicrt0iIj+ImmpL9EVVwwFvaqKjiSMugml9bnGwRgUqO5xCcT69ThHEv2QdBt
8Y5JoX9feBCzz8PSIgSewlGj1MEfS/ENW+G6OL16px07Dw/5pNdXV9QSpmWjxT2STmdItwnK+j2N
S3iR0kqZvcImV8lduRDFkqJs4SGNB+t9aYVLR20sMBDuaKhxu1tki3jKRO6u6UAZux6ial0ZXkGq
G5h5Z9WzU5OQeiayElYyshsSoZKcTgcWHnwKO0KNJu5GaAuERknOKpTc5DwyC8b7VhebOUC9LHw6
0U77gmq//xzQJJMQt8PwtVjWiICyOO/u7M09v3MpEfxUVmhHQKdX5pNBDtBd43gJUtIlxeeGmrTd
b5vTWiIPS5IplzKuP0PiI2GI7kuQE3DatA3RHFEJ04lEZt4KWgJGe7BlRFt8qSsML+ek6YsvmBix
0GRJbsjgqq1+z0t0gUDbAEXvW6aJLU9FzbPNr4/fDDmHBBNEWfmpG8AMwTsL1/pgUf4cbUmA4kE2
wLD3tLLd7NiqsiBPL/bK7WUKmiE5ZHUUPLekYdJRIQX5dSQhwUsHt73JQyxa6f1tljPtGqA0Bf17
L/ihK+r2A2kvUl9EMNnPJlKUIf7Ik1pA84o+1QjykZsgWSpTWvi4Er3J4SVfDAN8kqM2AmUq3zsS
x9oIaOVJeHD4h24vtUSQq9yw/xGBVUahSpSjnyKaly+mWll+WjVlX5uGWf1+BlHE8hMnCB0nE+Ix
2Ur7ZiF7Nbs1GLwP1G0tdGLSYdwLpLCbnj3Br0QEx9DB5maKSPvKc7zd6gZENyrPlfUdsybIxyvT
UtbxdVWvYT5WPwdjxUvtwrs+Ry0EThYsZybVDYp7+EkwV9G7eIASdIW/QPYQ4VJsR0zXPomqxaW/
oOfrDow6I9KlGPXkQKD1p0Erb0mHuEWVzjLFtDmASQjfYyMHnowTNz86CcKlvbVuUZy3iVJph5Bb
uEdH+w2HU6YA3qlesPkZf42jowomFR3LTsTkzoxe9wvH24ggptbcZ9WjiUBuU0cxkkR5wMJ03Qb4
C7grZ5xh1ivWWw+763/EDGFdWr6eb/aEfYTyvER+FnzUBHev6K3nRTyvno2jtyzi0dvj/WVTA+VE
bytZsp5wHgQYaVlm+atXYubBAb6sp4HqYWQhx6q1SxC1cUfIRD1IPdv8uWbu95iMCIBSbu381d8q
JyO9LXcWMuxYJfgZIxIYeLlTHwa41BDjV88d2U1JD7wsBdnHdwoE95swW9JcaNvj/6JdP/2o0GlB
jt/6zH2J3SY4yDkBh4cYSQETZ+9sd0L3n6awqIKDahGzHYVUuD22GBAW+tbq5vBIyIIDBJi/VqzK
P9B+g86HXhWQrDfi4UC+2xbHrVjnd6nc7EcooJSfM77Sg6oa/Y3ootAe+6Lpfsk8RuQ38GY2BNag
v8Ky0DVz2uMtblmcKnphxhTSRe3B3oUPI5zsfsHYOe+M6dc7yZGHabCw8LQdZwDLM3H45TQM0OvR
q8H1vIHrzZjdOiuBpNPcRR+mqmzyYxSUrGN15I/8vJvUb9JuZmT7Sez90lXwOYEBtZfa40jAizfz
rU1tjqq1C6N7ncGS3LsxhodjZgM8k2sRY/WLVw/ps1NOJWhePW32BTOfBjo4DkGdLsUaNOlQNRtz
9ghQOtPtLvi5Dnkf77ZCe8GJqDQ58JyTQ+laV6LtnGKegyTXH0RTejlytHl8W/RWWyrGkNAz79Yh
IrATAH2+acbhTTmt6M5onbU7m/Rrf+RJ4Q3KfY58TWW35Z5xTv9/mDuT5bi1K2u/isNzqICDPqLs
AZpsmMlMdqIoTRAURaHvezz9/0HXvy2mbol1ZxXhiXwlgsgEztln77W+9QzgCueBMsmDfpYYKo+u
Fc/KaUFQx9KzKNXkFYUSR8eiK/qG8Ncl+AJ8X3+tWU50h8hevTwU8yBuMMMx4MH83KXGQSrUYvKS
qp6SK4vAHdNLcxbrI1yMqloRp0nlsx/Emi9GRQtOvPSLhW5umHy7Y9G6lpjBXyvVXOiHnqBEFGVl
KGH4iYB5XlkFX5K3HqWRkUTWkLuqjLJsI5JGP1IlL7Nnp0T3YvgrrScpnCKZxQkJhFMAhrF2UZiS
spLN8SJRbgAD8mcJdW/hmIxr7FMUcI7wFKEsBHWOab2cU92YSsdSg97yqaq7ZUeBHkCkj8oe3z/o
B8VLBOoGH71kJXkDkbdUMjJmlacKCYm+yYayJrZBSJLqtULrrkFKS/lVTkPzeZF7QRsY/P9LYPBd
u7hr+u5YKshkD3WuZsYZ5JExfG/1YBj8FBn/QLTcot2SL0bMNhVVy6qPwm3qnRntR+5T2tiflUgj
hDyKZcvhp2h4nFqgN4T+RsRLTIMoZN+kaZET+yjhbtP0pAuPsRbayV1mEBK7MVi9hv1okQ/7YGLG
XO2QlRr6MekH+Tle0JNc59Bisw3ukHB8Uoaw4jjezlZUoIEG/WNmUUD2Vc4h7S4Dj409oB5UpWfo
Y7TzxviRORKGU0bMGKdwbJdIMUmpNGpUKgj5pfEGPiuBUJhxy9uwa5Gxm/DuRlcdmV0dw5F+6Sct
0spb1I943ZcIaQDlZZw/yXMY2+07rbtfe0hU+uhYFMs0VBuKxttuThHGOvKAsN8iVStPQCC+VBj4
iLibMN1X8fQenHdtnP3csYEcwpwAjogFsAPi1kVn3ObwnY3z3BN0kQ6PrRoT9ptKyd0Ydf2GaUVA
NnwxPsGZ6a+pd9/zjf/Z5WkAABejdUSn8uJ2e8ugw0yi1VaOR+RLRAiBuGg1rfk4alH7aCtt+D3r
SpRTZdweJVX6/vv2yOX114kN/ZE16QJFE9Obtx837dO5aTBLbWnXlJaDg4suDPXYHvlT50PxICTP
KodVjYemntqy9n7/C1y2JdYuCPMZih2FrrTQLj6AimpCBvI+gwtDTY7kOryS4kr+ZHPrR8voh886
e/E7nfdf0AnrVWkFgQszGFdS5r+97RBrnmiCCNS8lD4ysYmvhrHoiMWL29iTE0wOYWJZh4QADoR/
wr4DLZG/0//55aOHgqf/gCeAMBaqvf73nwBvljViFuab2UaUoeWVbgB1O8hjP4wuAMR6OdSQo4q7
qNaab7kdymeQKmRn/f7j/9E4/vn5p6gCagK6gDmsQZPs4pOAy1KUCnEju2TWZ41zVED5LTfVuHxr
9Hoc7pCtCNNtaKfoq0eu+y6oxONNBqypu+6SVsmuM20UEtHLdtl+H7sqwwQcG2Z4CDUzXXaUAPPg
DHYHAYbUsswPgsqcWLwj9EhaZLDgSs3c+2mNLMaVOoWAo4U8e/TmdVSSCKXJRkAwnSrnH7FfaOUT
OnFLnKykx3ihR0FPfluDmM0RBniqHTGWo+amBl0QQuJtLcNCjuPQmSStkEcMw3r5icH7rPh9L/Jv
WEflzhkb5IPErirKA+13heMO1JTskOZToL/TJf9lMGkqDJYByOgqbBzdVC8+chkR7WymI84ysM7e
hDJmQ+zS4um1iB8ThCBHkvymq77Mic+juj5Dk9fJZFtn5/0cu6VclbvfPwbKL88BgzAGcBaUT5Mu
G+S3t09jt1RFKMGh29itBedpxGlGOHyREMHZzTlcACsYcEaio6zdULVJS+tNKqNTQ7+Md6SAFfo4
kVDR7JG1zfIW9Y5CYNRA0+Mb3ur20cI2T4xRQMPIHwup/mwS84Dac5r0p6rXLYPa1aw/SW2TJVdT
ggI4A5Rbb4i0X4KdJrAWOH0tIMFOokCcAScDxUsezNSGIW0/P4uDCt0g+YzmAbvGWFzR/dC121FN
pmqTadBl763OCOs9ZWcnM74pI22D0Z0M105KrGMK/1DzmKTqn0S9NBlC33pqaJb3QfG5UkziMeZO
6znpAvBoSE+kfeLYWOE4Ig+0nlyl63Q0F4rokpuZQtW84vjDwBvwNDldM4E8/dkQTUEHsaibOy2p
ZDZU5Dnz3gAEZDz2CtysUEpUxFPoM4yPIV/U4ziU6nMr6X11aCfaL8QKw2tDAiuCaFMsjFdQSLfo
ciNREuKdIS+LT2PXjByQ28V60AZt1t20Cpe7lhercEsgIoaXUBtEmzwgPZObzseY8xxB3xiJ8Ckg
ZmAYxpzQHk76kNilB6aBjjl8yMbnW1gCD4/hnG5a3eqfqyzUyOkAuXI1KSGi2D5K2k0/zYnhUsVx
C1EfGSiYRnidCAQ0cuaCXJH8Fqx8fB4SEDdXpZzzmOsIiggiDcnxe4F3inrf4QGAzQxttQPNwyBM
Uo9hY6/nV6WVuFZoZFv0q9Z8U6WtXDmxZLZPHMkohJG+oIRrUxFN57C1a+NO6cvsCjGTgnLcMrII
207cbxE9lcomUNIw2hbSpOgHnIDcdAwkLj4BNAiesLrDQLdTS2tAMkCjyhsleNWiDj9UNo8Ixkao
jVdtNpnt1Sw1SJkkoxgf87TtTYdOsNy/s4tdlkoADql79TX8Zg1PUS+0BBDPKzmKlxC6FnC8cLKb
26Uh5YVyZtkXPGh/cY67Xo86YYV68X0o5sWGRTHa94Pgemouqffwi19mfC6Ri+Lka6Q349ffr0m/
DHG5HqhsyyY4At0CDNa3S5Ip2VUGJAY3nKljnDGb6RyF9qbBB/k5ySHLALUaskNvDyXhlqOmOJ0t
pi2zduuzMMLn1JQLDsiG5o2LCWIWdnRiuUUwxkQao5QjqdYuj2k1FMcIWzR+01j79Pt7uBy7r7fA
HQhhMXpRLPliVeV8FkR9CnUvnMC+4DZQNia+KM8wF3quoQCIJtMGPPbYEra/v7RY554/7+zocQhm
IPWIyb8Ni+1iGluWPbrIPjA2RYzlBvki2dEIoAscZIGs9/apEAN+IuTGSF1bgzDynTQmy9PU1Xrv
iQ4KuEvRCNmp5YyNUU/txY5DJt4G8FvLi5EZPGvGQmMCpyeHGBd/jx1tLL1HzBzWinRdxaYNNof+
0+D8/u5+efYZAvDZohphCVLUy7JFIp8vLMqhwp08J55Bv+d7mMBzVRSMpijRpeSdOlVdx3FvP05I
g0DsUaFRMVIzv30aQ1iD4IfCejvOMl3vICRuxupzKHU4L9kItGaMDybtiHwrwsYQTkJhpXo4gNTe
J284nV2tlDGYQOcg/m40mvyxaDOtQ4EQYxrgPIYP2YxUTEYLw+pHKe+njyEJlWSHyzLN+riM3IxT
sbzDzZdzZtWSbp+i4XipOB364zo9ZvVtH3981P/1BiDY/vO/+fNLWZEMFUbdxR//ea5ei/uueX3t
rp+r/17/6b//6tt/+M/r+KUpMYV2l3/rzT/i5//r+t5z9/zmD4wNGDPd9q/NfPfa9ln34wLha7n+
zf/tf/zb64+f8jBXr//4+0vZF93608K4LN7Ei60ws98kkj0Xf7smNrAof/lHf2SSKYJMMh5DmwEj
ShMCkv6dSSY+IMHjIMvzifCF6fO/M8k09YPNgsaJD/49R4+VMt+ChYz+8Xf+Ewi1dU4N4MskX0T7
K5lkP+QW/3lief3Rr1JmKnT+V1WofXG06sh3FMao6Y5pEkdWGAxBEQ9TMhet5eFotbciQr+iJMNZ
GvStUsd7niiiP0X6gAHcByx+r6OzdXS610eSFB7VPMZJkFOsS2h3/MjGKt4MarMncQgvlYavsK0H
KKwpC60pBa+ZGDVHsA65lUHTepLN7xweiBW2851lF5/MMKto5iAxN3rlHkzQDlIwwBwJqtaQ83f0
9nMV9syWvpBwyOPdGTnOheCBWeAf9Nm/9Jg/lGR/5JdP7pun/X98vt/8re1reXrOX9vLH/V/8iVg
U/rNS5CVw2sRI8r545X6Ecu3ng7+9QoYH1ZG/4rJlzlOa+sbNb623T/+rqgfUCKvEmqV7ZszNC9H
UTY/nnPjA90dhGDgzQnlI/XkP6+A/mE9jqNW5H/r+yH+yiugQEF8s2xzplnfJ07RnHL5/cxLPfTU
wteYep1TEz24x56x4QtEGVToGB/JRMpULSaRstbteKMkUX0nR80ybnUMaQz5CCzCAiqNuMfRsEQ7
rA+d4odt1JybyMw7L+oL4ytQkWh13yzSCYndMO9kSnDh9VVbiy0lXN46MybHFZPQUM2iib+Cew/Q
RahbrcISvi1IcPgYWp1S+pxvuwjlcx2ojj7E1h19vORe4GmMHHiUTJV69Cr8mMmIscUXiXVNZM2E
R9YwDXD5dQldps3UJqBUzunipmqQnmHHSBmYD7XFI8uBZSQsNFZOZSWZhoc9slltP11+JRiDHUYN
07vD1ydgDQwWKehFkhWuxPle3tcgDgocLPViUVKQj8y4OLKPWhc0R5bI/JgCHZux0AO7wzDPmc8J
YF4gGAE9AjCNokScSQXTO/ayTCKjGBRGt5maontKwlCRHDTTQ7iDTWMOTCgS4q4Xrb6j3d3CS+pl
GTsKrbqnFZCS+y3q3aecY95nUwn1R8xn4xdQePU5MOKBcmAyRgLZgfxIm6oko9mlYX5SmfXHAxA/
UQ5OYC87JpxOh7MCHWBpPaKWOJTMQCFeIJJU1qku8TGVdDaDp3y6YcZwCCrhMmoBdqDt+C2KGlWH
Fu/BY8e+TRclFoihp2fatLeyciwpswZr+bREqbHjjNadliT27JAcNh1iksgxEKn5VwyWH60ADoye
kyGl1AQboUUFvoSdcQu1+Tyh6wBjfBVJymPWvibVeFOHj5mBpLoGVRHKT7DvjvlACutinXugUrh/
cHEFe4WQB3fU1G3A7LSGL+0Uyake522j1bf05RxjtFpHRTxT57OriNIfzatySmvQspMzGQD/mhW0
FERb0nSPi5UT5g1WTuns2k+gDDCc7MQDu5F6zwijfEnkdq+CY2XqTCZ2ZGYEr5Uq5sTBzLxCw6I+
MndJ9bga3KrjnSPZDwzcoMwSk2wTuXvdfxdpc21YyQ1+h+pQ6GRKD2M7PtD+ph+Vbvqgv6JT35zM
AT7d6tgZ6n1nHxsRo2fjfC1kP1Yhtmn2J1t5lufTrOEHtT1FQyshfzIU+u3B/AkltJ83fJGm7pAa
O8PlWmg2EOgGdVZ099jr3XX8anO2pEuKSfOLoWF4X7r7VfUuccjFh84TonpSPnljcsoMfWPhBZPN
8Nzakss66Wn2RFBYvYkt42DR+59wcTlScghjopMLfHqJTnp84tktVZ5c7HRkPL7G76JVza7syvte
+hhlL6IPDipt/HB+ot21EEj9YoJCkeNDHGSbgQgxpoCxEr5A2eLXinxz7pg2c3j7jMTcAWDE8Pd+
tJWHeirKbaTZXyXJfuZROwz5zBsRsd/X4IykFLCI1iMWrx/MOhtceZxWsjceSKu6zSdiSAygKrUx
slAVT0bXHQckEdZskDc34RruKrHvDLb3YkGShd0ZQgEgAP3cx9LWCMZXvYfIwcIqxG3c6NB61Ll2
yzC9iTXLD8bsmA3R9SKrwTZYiQM8jvlGifX0MCFmviMGx6NLBZiqpBBPhmuaDSd1ST8JQ9+Wg8qQ
W0jbFkqCvlj3+TK7gIc3iJSdZTkz4L6y0U2WGSRHjad3aLOTnMVf7QgxtLJA0kzj1eaG1Z5R/TDb
0FmMq3RojM0S8Lq2T+qgfKnzaWeC9r0vUE/A//O0XL2tzPgs5/irQOin1rYasgfUNyezaCjF0tkc
SJuvm3vcw3dA7PeAHn2lvZHmFo5UeDcaw7Gp06uiex7AQTEu7pv7zCSanUVfCsPHWW3uxHgFOWEz
NOZHXG5elU9YiQB3dVvGaVioqnE6hMvRhHjc4Ep0SF0/w+o8oto8Zvq800jzKaECzPVtVCFYMqSj
ni++nZ0yjnhqc2ToZ6IlyWO3LcAfYn3zzARcWtKBXDJhDzjzyBQeHG0jNkldWZ5a0eQlUbkjMlnd
9CL43k76PrHSHVKp4AAEv3nOQeF58mDtIL+czQFO5SItKWrq4SM59DgYa0vVnUUPU79kyObCkqVn
tl06AiMJ8tNjgO7CW7pz3OnHNnhpMvmoQJCwCjBtwzqUY61PJr/pc3ycYruk/VcEKkfGhDdK2Thw
6zbaOG2w3LHyfl0IWlyKszmdLZSuS3sj58Ib5QMcK4eBtUcmx84uc9KlDfptz7CcyCOCUVq6fdqe
04DUMOQjNDvH57hqj1g/noASEiHXP+Wxcujn1MDrtnizoTl0mTZ1xzFawdUPCLcmTYPG1cOoZeIT
CtPQFeYR1SSk2+pMBAiLbanmsAb1z9bSCF6zl9qUvETuvi6g38ZWKr82wEda83GQRwoWzF5opB1s
VZbfzhokFpp4QVM+RVIzem0s38yYR715ubGVfd7j5pQhgY6lJ3Gq7DB2WDDgVYx5LL7PsdE8i0Dj
C2/PCOmvRYeNmsVcITcIy6xW06A7hrZE7220d6EpAwazXV2OnxrJ5PtKmRvWyq3EREuaH2W5Iyl+
ohd+WpqkceRaJ8q32+hQ1NlAp11h6byp9PiGJdvN6lMbhNahWaa9MeqwO5rvOtsakeYpji7hdBop
7vO4K9e9NL0pM7I9mk8aAhX2x0fbtK5CpBSLNdu3XXBjheanKUn3tW3T68ycafpqkXXnaCXQSrny
Ex34HF0/8jWv0Ek+AM4BSjkNbr4km17rYvy/EVmNxeg3yTqWUjn/Vl6cVLumaU99h4ZF4k0qOYqT
p+gsqr7Baf4tpC/k6sTBA8e+Gqv0xlCJoHeKGCbJrDzoBs2YBtTbnqS50qPXcsQHjAaI/SB34djs
KLeiU8K9GTIgRXvbK4N8Ezbs82rvxAppht9K5FRs1oYXGqWrJTlr7vScG4hSB25wvs+ScFOnRK6m
X9TE4iq0sUPBKGa+A+gOM+2LCmwkXjh9LcNt3CY+ejy3SD/rHPpwpznJBD+XhjF20axjKzAK1Bg7
Q1e+gUjbCRZ4Ai6OWUlBi9EuRmph6iCdBIc/IFacHTc6YdRKZTiJNN3YPT1iCYcVZMHOMtiXy0cD
gFOCCq36RMd4rp0mZu4tKexRwhlxloYzTMWUAQP6C1aL8gQ9DKjDoHWCr8y4siIcplregsgU9T4R
sjcP3Oh8iC3zqan1+1HIwSe9Yj+Okh1VyQ7ZGhWp4maGBAJg9kMOBBqqpbwYNlX4bRCat8y901A9
ygB41s11UucNTVUXKbxfBFjsDIPHk1AHlBAfFbiUixpigm1uYTM0t5jTDUQoQOmX1aFa4RHuavW6
SsXjUL9KWkhq2XmQDzkxbnZQeDaxdmOibbLqqzUhPoyO5vA8lT4ICg/nMY+XsoUUphavxAHt0/zc
VsSJduWhRR30BNgMCsvkZaCKU4IR8jknXUQSPvrV+8ym2OrCvQGxW8nG/hWgM+sOEOs660BtJmTy
wlt2wnJNteeEkXKewRcUmxwhnlQEFapU3MQJTatadI/xWGOwkC0XPDmQrQ6N3YyluaCn7pidel/k
BpWTV6T1bjQ7N58kVGD8fmWiP5vtVpdsJ04QAs+uPZrfWhzysyQ/gFlzbMZPtUOHn108q1gLcVD2
IAicxWy/xkhQJ6F+6/phvC3INVBr9p9A28xhcKWZrxj6vtTNlTpTkwMzzIdDYkXXYLh2MaLo22Lq
XXk5wGh8zU0qmFLySJMhHoZSqGDe0cqCl5w3KAiW3apkN+Xar5vEX+sdYUROayybPhKbsU4e0BZt
Mj3fR9PXMZt2WaJeJ1GzNSt72zK9GJrXUC4IQ1U9I3iBGnXu1JEskBHWlMb0LnMRER9CEzMs4QMJ
Kg5luGvNXZ7f8bsit5MSN4/0R4NNh7PqrbBzjmfwd0RxnYBV6S1zB2tlswzf1ZhDhZgfmta4HkKZ
WfmonzToBOQFeP3Y3CgJosicbqilJj4aSXQxCp5WI3pWegn6B1wlnSmdcIBSg5+F90wMdIM6T7pX
6WdWJuqSSf8yzUPONNzcTWCM9qkRdp66SGfb7Cl9mBApyVNm3mXW4GUrSCTVPRPOHyzirHlWiZ+o
TesGVYebp1dK0twEgWz6aKCR7Gd5WFwVWeNZIR6dCkE6QCxXMYCkJ813WIoOvlI2bQ8NdOKADz8F
lD8FKVoxdT2w3rZOrhE3E8UBwqXWgP5EHDRjYSpO0o9fIov1XBTNbqFUzDkWh/JzmiYsA8wS/UYY
vSOhfXLU4kHwpuecPxAo2t4IId+J4uEqE5wCOd0cBf7HLXDSXQwiZWfrwKWJvbkHmhHUviHxAlsc
Ul0Mlh6TwWyDThXLkz1/M1PcBmUVoNQcl+4gTLDXoBalVwmkC9xD6Zim9UvdBltVgKnmuLaFdxX5
gE9mr67DQ4IO0tE0CdN/lbLQWPV0lCxktk1WbId+oxg4IPpJPUD02zO+89LWuu615lMxzzuyG5EU
orpf6ihkl0N4b7fP+UpCr4UEQaO2/WZB8J24gPQaH/hUelOrieEIoE7xSONwh5YTtBsMA+vYBdrg
mEYPuDu8Y5Zu7OPqtmq3PcQVH48yLNm9Mfff8U+v312/AXzHD0k04iwd0TAEhWFrTI+RTciR22VW
+zmua0xpMWkd3wOhBWI3jyNBGeg2mgArt44lkilrb3kkpsmGI029RPW1kIJAAUqeDcTFWTszKecs
lYkuX8GrSu7l0KTtk9yjUmSxUKbrXpAxsQcjbRMKokwIBvQpgJcDWD8GWVxX5yGf0JWVS6Yc4T2z
+3S8rSAsGShI/qTM5g1ZE5wLsPDzgUKQt5/GhZMFekU0Xy6ZeHhooc6DrmEs16yVX4+LtDVEmbh1
ZImbgg4av44E+pfbTPtvf71N/79rTv62mf9/sEOJa/V3Hcr9y2v2XPBp/adB+eNf/NGgRBv4gTAx
RNeyUFTULuuo6I8OpSS0DyyGMs341Yhr0i//d4vSMD/gmdBUQ5P5V4zu/tOlN9QPwjaEySTIFBwm
CQL6/yMKis2ZBfyP6Qkji3/9+W/A9G9K2FTtP/6+NuH/06RHdWPQ4xSr8gra4epkfDtWArEIzLAv
B98so3ODO8+fk3ra1tbUejYROPQCqr+msVuvaXCQwonL6My25EsLdG8gmmF4DHzYbOPnYSTiSxmV
Wwijww19Gf2dWd3bFuwfl4OigdJFGNjcxIXErpPRFKVq3YKntrVtqzGXbwR1gpwQz/bTN/8nn+af
Xgo1kyIsrmZeZljC3Kpk0o1an0YijULThsSi9XNgO3Kppf7vL/ZWwPWv+7JXvICFj5w67+1X1+ZN
qawERL8kMeMUqU2/jRlXf6kxNt130mh4TSaqkRqib66Z4mvvXP/tDPSP6xMFi4TPQCrJ/b69/iDL
AcogIBTEyuWHCk+wY6VNQ3hkn9AakdR3vsc/vR6Z0TLeXoxCl/drBxhIBN0BfwmC+s5a6vramNQB
zRpSORt7w+8/3j+/nA3Lgg1bJ5D37e3VHFJHPdQavzKRSdlwL0H6lLANedR2o21lu79+PYPJg2ob
ismbv/4+P+nxwODFRTzORIBYE9m/oaHcyCOBkLkI6/Mo1Pdyhi+fVXQIsm4bhryuQLTGL76+DOHM
oqVT469K4xsMwMmGSIDIyyocOr+/tQuPNIf/i2tdSEVsMRpJodYNM72ipYjrCzfM2saVU0T1dJX6
UxiKm0kpp1srkPoTDSTtiN6Zbtnvf5M/u2keWBgPTGaYnF6sBSNSwCzP+EXQ54AQNEnlcuwoPgx9
/Z5+ZH0+fl5ZuWehKTIDJuy1LLMX9wxRqQr1Jap9HZKtE4M7cvRFme67uYQOCg/kJeQf5j7c22Dz
+7u8XBk05lBsOZjRVXSdqC/ePkqVgvV+rsPczx9jXzppwu2fpG0/e8v9X7wQKx2bG/eCmJAVhOnb
z89sqHW9BJ828tMxtRxM9zpEPrOOXBOVlI9q1IQRy5BXoiPwVHVZ/47I5JfPGIUJ2mGQzghNkO9e
LIFDbKixVDYheJ0hPtDhkHeL3k9HjuWpW4fKtxGP0D5cCvOdte+XTxhNqsZsex2xW2zG63P208va
491X6hZ0J37WBjp5B9PCtpKruZ5lL7aIO8HESabPUCClC4P6nbXi18sLCgPEd2xpbKKXUijSTmyF
ER5hGNSAGxGqi6MGteaqVWcovsjIabeIrcfX2kH0xyAFRvH33/yvnzwgE4AeK8OEt+nSzt1mRSxH
HZS/qa1qt7WSbzERb26NK2irNPRAanDDG44yzTvP9p9feBXeaAiakAy//eSrGHaKgXIZrDfQNtsu
bfS7HEZo1BenMOm1j5wY75hwxO/s7ZeVErNlkwuikqcik9nf315YBkKnAAcrfTOxWk+aZpQKGI4J
sAV/OhU8/1VJgf6XP2bSK3mHSc5k07Mu1ysDl9HQEOlUgK6iLW7rG0r6YV/ltunCLVbuGJxZ94Wt
x+884b9+ztSfFtUh+nyLEfv6CP70hKvjaE6tPEJQ4vhLoqBUfg5hFlezpu6sXlP3i9JeZ6Gsv5MD
frntAu9C08L3iqAa7crlKz0KGr0lWwKGaVyPcOEVH/2lerBm9Vah57v//Qe8ygDeLtPrZouacN0Q
NHTRF0sIiEmxxvdInpooy/MQo44zBQQtIg1GeWdNzJUDRCGw9MjHO4ZExVzTYFC/dj0n6DrO6Bpr
s7avxqp9kLQGS6Cwx3e+i18ePd5xpoVsI4qKlO5S+5XOYA7gC4yeUa2T/gHvvWaP5Y4MzGQnTREZ
dG3Ubd/5ZPDEXn42gvQrGxUkNRdV5qVFAPhxjbwUm21gThh6ZR1P3hdFLdXsu5Z2eX0y7bKYjjlR
Q/Ih7GL8cEmQLMZ20CM121bLKBJGQtOU3bdxuTQMV0J0S57cByL+wvyUEBobGZJyj0yRiCqtadfQ
Nsx36lU6FQD0A60u9C/0mUpiBMKUFvzcziuvOcG3Ivuw1YKFJqyaZ7teVWTiHwSAdmaiWZaf1JGY
iRYmqvEpAC8SXlfaQPhuQEJnDHAyxl+eSF33VZ6MWVxJzHIf8cUJ2a2kZo3W4FGnjYIW+y7EfkNg
BlkTKB9WX7k/qRnziaAtAzoWUUYKSElxuCmAOMsPvTVqr2lVMlrQi/kJT2TBlGhuCt3tBzv8yAFJ
jl0EHOigMNUxTg5sGp1LpI79Ht6BjdUoy3EmtEslHWsWAZx9Xd4+29qgVptV7LrNbcqKfU1nDPAx
mBlExASPP/W5Jt82tUnMTLPowRcaGvVwFTYSTAKCXc0TYidSFkbOQqvfM9CrbWoH+Ox4jEwEy+Rs
lF5JWiHDl1UY5U+xSOEuz+SqQiRvn4sG4bGvmVL3aPVNK9yGJNPVN9HgBE/aZHpG4j2c+tI0xs0o
dcFwHojnSd0YKma/iWN01+6sVP2IjxsrKPGBePoW5C4RP6+GzZCYJ6Jsyu+qLkMMFg3S3D0RCgwA
uO+4chcg2OGOSDUg9UGzFEdTkWlX9ZFc1QzkwXDKeUrAZ6PrXbhRFonuXSHiXHN10j41rwlC40Qi
If+H0XT1Sr1WlMS3raEZvGgUJiqNiI7JZjQmM72KNdgObsSAdMOmrzJDpqhbRcj5NHrAzMuUcew8
HiYt7CNfqpOw28NLKICIKIgynIyytt8j8DbijcC7+Wrb0ngyWsZSbmKnRA5aqhQytEaT+0AbEuRg
XFUU4vkomPykjCxITzGGchUKiNjXmk4p0NqrWrHRWjV9UGlv8jU0XRC6cwtIXCWLorwTPcnEKCRE
mNzSbG2hAaLIOQDLj/MtEKrOOkPbtIa9yhnyNEL0Dg815db9ZKgSAIrSJt9GnuXAuq+6ojlWC/EO
vh2ZJVdoxtnyOjKWMbTncwgMKorVZtvMyriViz4pt72uBTda1rQ5Iz05YYRSJQOvU93WFMIYrhnX
su3lvFVJxwaTyclHpbWDR/azhHFoJEOyJI7cvoG/WeBM7QzghnmWqaR6khMqkzoxl1+hmrNHUaFK
Gu5Oe443hZzUw01E6Ix8K6IMJgBNjuxWE6EhbVXMKxvkrEWOX6MpOz4Oubdv5sqo7RsOPogmqjZW
q+vRNKf7shJKemXncn+MGyVqfDGnxcuUxuTMdEiJyGizIKAgcFYWRgSgGVxkTSb/dyrw/g+ZjJMn
1WuQI0GgTqVHv7+f/bzMcBRy4hgkhh1G+C3phLz44TrqlDKttL2YcIsdU3/ZRu1hyeeuQVqVtPFN
FDW16sYBrnpWEw5POMAZdcgZMC63zxMmkaEEdRU5UctAaUgRtzhWbXbRua8UEmGUJmJ8k+YjLvqy
HHnNoxLp5mYuBuC2KMIhR4D8UGQvyxmY9vjg5o+EXpHVXbDYlNukA/R3p+m1PnhaJuPFnmfdes1h
+TIXNDgi+7GxqscMoEfOlLS4dzu1WjBkS8wnjUKZNkvaogmZRrMXm7oZaXencAxAVxZEl9P5p4MJ
ZDtJzsVcFZkHDjVUz72s9Y+m3JjyLpT78da2ca0G6D2egE1wwiLUosXFz2OzS+HJ9I4xBJDdoimt
mDZTGMZwIFWNhrmJSgHjT7EwJ8slZXKDIa6AotQjYi0An8XHNAz02Y+DIrkxiMOwHVAIDOWsvMN+
UtVWfj+VFsOBeTaUexOR2UtrD1UFJ3imb2Y06ILTmXpyT/pVOe9T3vMQ5KQ9p9ul74Z2r2Hk2Ixl
ZLKnt3HPdmTF4StcrrpxS2JYMVV0ivnRnuKo88RItDwL4xyQ45DDk2dWsPRoRLKZYMCuuCJPC5uJ
XAbdfTWVCZgZRIOHpdWgOTEjyNASdFO4bKHiZgSsEV361LTL8r3I1QlCMmFLyo7EBsttMcsQJVlE
EKfJp54k+s2k0214pFiWQrEk1/hwRpRrYyC9rmbtW/j1c7WfhwDDN7ipNWOvguUDGB9fViTJ4kpb
VA04HUllmaeqgYVVHYcjov1W1SeX6oydqC/KeXDH/8fdmey4jWzt9l3unAckg+3gTkRSUioznW4y
7bInhFv2ZLBvnv5fdBXwW0xdCXWGFygUCjBcIZLR7Nj72+ub4BD48PexX4otUcJvKAal30UJQQfr
Y9a/YXvXPoB5cL+ZsZnV+3gq4X2GwLn3s2wmTOSqwpCrvHD5FiE7k14l1WyiRD1iCpyhN3yqdVAa
FAssoPi2moFijaxZ4rARjktI+QszhKr6ERmEFYGwkc7QJdw+A/XJvuLeTK0ZmyfVX2AxRR7RSfkN
ux9ZEJYZ0SOnYDsA2Zntb5VR4yvi1pqky7ynZuF1LiaUuzmjTE7d08nUh4ReB9xJcFh/NLRkeY4w
8vqMp5Lag9NunebDbI+hewAJTr0cC4/oh9JHMMoUgMzxS9Es2RNeNzmwMEPHok8xgd7sBiXPvs+V
gSegFfVWgGWcKA5DFbnPM9MaO/RUxfmgw8YJdkCWNWBwh+w7Fis03knYhdGuhVg4nqphWuNcQegD
R4yi50gIh0lg3+d3hYEecj8ubnZSO236PMpZP0oH5DVViIlgIeeDFz4N/iW+a5oTvUQQKva6weZC
q0Co/Qw7dZyRxUKh9EmuuW8xrDLj42IPGkmoXEWU3SqxioqspHvGJ2JyTlWpdKq3NGr0Ds0kX6t1
tIY5pC2N9ogSvW33eS8dHgveehTQF5PS9w7hAfMGS8FXYDKEkPc4BWDTlCyD/rVC2lVTKp7YvXIL
9+djjbAdKgULGuu2ZZjjvd5Hcj7VUe5+pGeW1jHnG9GkIR6FZiZYQcekqURH43+yqMCtYJ2AGE8+
lgbNUbsIs4OMzCGG4LuhM6YXBahjYCCtfS7RRDW+W4fziHul4/wYCURJCFmxjhnxED3PdMtUBPh5
8WmhIU3+UEkEH1woNII+yWkqHsvQwg9scPFs8JZcnzKi26juHtolTh/6rjWpLJlNfUpDZ5B7PKsl
uxg4lfFuccbU3rnU64+LQjcTQG1yRkg3BIiU2Rys8tTg0RJjgynJLChj3dKlPyX44cZhpxRvmkEd
6LaBNr54o0Vz1lHC6qDg2kL6Ps7QkKnu14ZR3OXSWQp8rka8h0nAjZ/zCJr3borLxrkn5O3o/m3c
BeGfaToLZBan++rOBYQlIxzQfyVwm+7xoVfbQ4ZDJJGNE0ZHehqE7S+txJJmnGJB9xA2GkEOqbmn
Lqe13xTRa98BXw/ERRgnekuCEtcf+3JxkZQYReSRVdKe1TRJZiQoeEB6oPBYogBoUESxnvMJ3VBf
7G2zHt8otYvCaWocJqzt1lgJmMbCz4t1KoreoC6oJ6eMKNfTuwyY3wQKE0cjLL3fpXXHnqjXWgkY
kYPxKCeAITuunoxZzrrzo8MmYGZ6ztN3hT5IECUNmLadbYxd4sdyhndWpGNFxAnVLjl2aIyKXY2s
lvJsbo+oegqUJrvGTsUX7JjTr0NGMujQzvSa7nJYHo9JHrpNMCEPFDv0ifmnlAxLibanYYUm2Ctn
ZKpG/a6RoiPsNAh1CSc1PENITOC+3jVYluwMp67dvdI6Y+npKT6tRHFTXRIIl01658AkP6itm7rU
HzOze5qdxYH5ILtEovprFaIQWI5+bCYrPw57wDmAJKWaft1V2aeBswu1bqPZuHBMSCIUjdZOOEYp
ItU2I848TavDV6AT6o3g61DKDeBj3saocp6jSW1Pdjc1yj4bQy56ljqN+8owFTXoWdoNlZCkVwnO
IO/6mCeVgXCb/IjHp04RW0G9lZETsSk7y173UgkM71BphskH5bUyMW3cuXe4jVFvRsg0/EhHso8n
aEqtimVE3YofjtMhb6R1s8esNym/OfjXGyiFp+J7yixlpRg96kBldUrF5pXS387AYbDEXVHDKRkj
29xAvN4tB9vtOj1AZB8p6PMjrfCmEllrqfe54suxq+6UGanzcbAL5TvvdFh2po2X5K6R3H2RQg4u
KNlpfs8ttucAR3u50wyEVjtN0bHRUqhi3+Hf6wIDqnGKqU0Hv+u+FgqMncFexiBPp+p9BiCBu+to
os4xe77HrkgQN/t2YSwAODMDiRL37pchJU7gr89uyk8a+rcagcdHxcrNxhsoFam7StMxITHU0MaS
ihMzSJYadTQgbkLfeAqLh57kgfCgu9ovWaHiK84my/ZHfrffcY9JdPyZcm5nE8u2Obo5Vle7ZewI
6WJZioIlWBKxaM6gY24wWc6+7ThyGq50vQ9UJE88TB/iD2ZREzI4SaK+5A66saGO8H/s5xayuRG2
Bv9ZK+2pTUzXvYOWUxwrp1BpOzenBPceGTd7Ov8xacXdFtybJiYn3SG5IeVMJW5M6Voe7drDG2I5
0ifa1qwrI3cQ65faN7Bq8binwG9/cFo6PxOD9vZ3KlYHoRfH6USEV80urnuwjXQfbhunHp43MkKV
6VrPRg+/yFOaSDwa9PUabGx656JrcBDxWwqJi3ulyGdkzXEfYtGZK/EYVHPXDOSvOonxld3Pd1Li
Hrhfkz51kLRWyZTHazC61+vY7g9s+svgldiJGYcCGhuyoMjF4BEDkPCDY6b4ZCWyoqWlTwujRc26
yOapt5Q2+ZknaYSO0uzZq/2ep6LOowsuW30x0+1CZTRz7+rUjuZdU6fpfDQXelJoyTbQPOU05iwH
KJMOjVeTdJ6tpuqXZyjpiCQqp58/Omo2rsDAEHRMRdMLggwCOhg+yfRl0aVynDA5W0XmKWeSmkgE
Z1m7PEQKhmzRzjCT8SHBxk3zQLOjq8aHpdV8kHLm9FDpGl0PFAr6LlC1lsI3BgZ967cY3it3EoZc
H4hsqN+F6gTArOL0wMVN4QTfmaIXyZtOsWN373CQKfhz6nZ0LOl6WXZ1prg1mi1BO4lVuTTLAySd
8blps4LQzIjEfgAgVANcnIpfRq7Yj9LVF30vovWTwBaOOPGH2vKhRQN+0iIy1J6ISFLibynazzbp
MCdwMmBK9NuPg+YLtxv10xwu9RdnoQP2NBmxYr1MC/57XL117TSBIHO8lBr1O3umVebDFBsNVMbe
xVoRSE0HltCpyDi71qR/r+hOCEGG5SmkQA1y1w4aK6wM/k4zPYARSzXQdRzmIMsUV99zWiH6Hrq1
3bntZPSiEoFhwYvXUYwesEXhamagdQKIdk58UE2IerukAOZF2y4CZ28pVJiKywwpNshy7pBcLRo9
Oo4QQaNAI/Sk75S/CnJt7B/JJYC0ZAcZE1o7THNCOV3i7WE4eqF7ap+scnFbSb5Oetu/iQlqWaiV
QEy6ptOiHdkNlN0xwqllp6FS/qgVCXd1dDrTQ5NHGe0Vamw/LIbSZV4K//NXws77regs56VR2gk8
Vx0i6U2MgYoLoqPmA0Oa8wkuV/VRAF1D42XF4Y8YF2SafdxZ0Y8xN0lOFIhPGHTI2n4iQlzmozUk
tPi0eIQDPiXYlH5q4EKBi1gJQo1cQGOzL3ftm7SNYJPBYmy+2VoC4bogMvupzLn9Te3q6skALkbW
YnIcovnS6rCcQTco7ysSN3EgYtN8oN2Je19n6QimkCCpHxuOnE/GUIwxevExe2ntRP1R29qkv5F1
SYpsiPHB8VWDv3i35DiiVbKO4PDldXo04CZRtiZX1sEZNODBmQfJcaN7QyQs0CFpnRz6VnCHrRoC
e3go2vLWQnl6N8M++gFdHJ1lWSt423HlqN8TQ0NoaaFygJC2CSB88gwZ853rGKAw1SQaITWEOTN3
5PoHHWbh5HFrzkqPDBmw31aQsWnthQ+9WsN/abkacmF2Hf5tz41R3Sf49oHuVQcM2UFmdr4kYdL6
HOSL4HqKDfRxViGJyT6Rqa+CViOdKJoZaTGWlyRYy6GFAaLbXF2zZeg8O7G7vwqRochSBKfxfkA1
/a138bZZXWApi5koUT6klpE59yGAQMxAjA7poZbmIzPW5SJ5b2H9vI/qHjSg3WE0h6WG3UFOFOua
hewwnDiYigzBr01tr5L5tAtLkT3lYpmIY6oO+540wun1oDtw2vZx6iK4TA2LWxSeoPEXtroM/6/c
jN5kmRv9tBGgawS9LdA28tApn6y2+/EgqTehZ41YDl5vLDOlh3pWKur3BQtmIMLoAyrqoB75jF7V
Y4d81GrBfUpArAC9PHSutsuaXsu5YiO1I30H926mRfczvoAG3HA8rN6XdjHMiHNwZ9q1kaOVqK+n
6U6DpkrOARMPXNdb8niM0LIPYYcmP0Yqta87d2DT/0DCBrRnsWAQvitJYxr7YelNPD6jLiZT7VZZ
tc+0eE4OZEK4ubNTQB8WBpB4EKxd1HkWFhhcXACDCioCOBAcmHTdEwDMYgei1eVqmGj13rUXug7h
sA0tjQxxS+bWWbDywra46HYkeIs3sexjUlGxuXwkl0PxzFGrnLt8SF5DtdPxr3ZtleuQ9X7q3X6A
cJBaAw0Q3EPodRMKaEYQ6zNfm6xxuHOGeSAjGUnxAyhLSVLJNsAn0OKC4tl0gAFkTf3C29GA9Cp5
fE9DJbZN9oDY064IgXatXpoHNgRuMsO4IEWWeE6hUK8W+im48ck4wNOJ5ahIqwmpt+ByeySyUAkt
lhr3uUmTZN5LwmduNE7qTF4cLSgKNMAxNnL8YugfuiyZnxTsat39nGtmu2ejH6oHgMuFc3AWy8Wi
bVDpEtKjDk7MZGKbt9c1WX8mn5txA1pWDGs0lPVxtpku3kgJbzgotZ4/dymWGEfTjOxjjPxH29lc
/z5nZHMNL1TU9p0lGhCFaa5Gj7x7+rxSJCRPoVkJdN0cCiHK1VglfokwiPLUNjQekpkG2Z1lJty+
dKNOsoAsF5LszhZ8BlpmwRTTg4bEGwiqiOmLirL3LkbN3EIghX+NE/wad0kZ2lhwjmLA/NZRaPQD
zMMpSzXIl53TACasuG7P5B3CIKLuWfq0IqMfTnGrxy8IzHJ/7JgfXxp0v1yH8AoooTkszMLKXfTv
+iABq8x66Xy3slp/NhaXnqU119vTQjC5tANGekaPQix+2nCLBm8u+/qT1QjnYGHH0MCQVxTqGzZK
YQ5ICwusBCG2GlDLFhNKpvEvtA3DtwnVa++FACPxER1rcDb1MlMdAVhiYLLG/x+lfc79v3fz3Aqq
ssL3rFOocB0qpUhOmWXT5oHxPOzFop3N9y43I9i/bW+1mM3T7Uc6qI3ekeBe3ptum8aBBL+bHGYD
9cwj0R83lpyEXHhviGoI3yfUJ1ofVLg6/qrxAMzhlsK1sV8ot7gmzQaUIg9VzXq9V+Aaxe/oYS3E
m36ahvnJwUDTfV/pILEfjMxKui9YUdA6lWkp2WWqlO1bzczw/6DwKK1bsqpX9WQqtGgiIKHSX07L
5kZWZRRytrg04q6Krcrd1OERDbfVBUw8iL2+MCl/l2n/FTfg/0/dLYyfPyrWK37jH4ntijb4v//n
w/jzx89znsb6F/6W3SKtpYi6CrwAiumkjfhM/3AB1P9ApKGObgJeXGv+aJb+4QJY7n9QxFF0UtFt
aQhr0Za0f6MxTPM/KABtyuEmXg4OctJ/I7o911aw3fEDmCHIhxyCdVVb//wPbUWfixg6vktWTa6e
2bK33+WZ3fpGvND/CNfpl44VKJ0hZhreEJSs8pj/VaX9PTRMBI0mKHYcy9gISrAbqN02k6ZnN6Rq
cU6QjwlW074jtfL0x+d4+/f/9E9p8eWhTL6Cw8vkhZ4/parjiq4v1Lyphtd+kZH9SGrJRWfAvu/6
UKvObPtUFMPQV68YR11sxCpahF+AAN1NASY2TmOPYsWojfmGNOXSZwMJihDIhOnwCmjSF1GUhtx8
PcmRduzEHO6HWZWnvi9roN8OHKipbURA/XPSbjzhuQTk7+/mkmUHdKwZBtP2/GVCnrNyQmia6RQc
4EiPNeVdoebVfsA+w6ugJ3vh6PTe9fd66RO6fL1VkaNrKP3OR3XzUY4NrFYv6fLZg3dLhN0n5VE2
WXtDiLN+os0n1FWThJewNJbnb/7RH2sC+ARcYsyWvRpvmALTGTw6LKyA31kN5RsK36SDnDykTN9M
j6FsRXD9US9MISbOuh/oq6BxqzsqkzjVnJyPi0oivdcrt7M8PmZn3hjn/Hz4/SEZx1z1Rmj3sKs9
f6Vg2CY3SlNsMpZ8uZOdUEEPWO2DLGMKMVXsHK8/14VPqOsGgjV0ZBbb10YL6kBgCHtSvV6Gru1o
RfTrULWcX0Bspzfm6MWhVtgJoCok4c5GIYcgRhXSKUwSMvX3vJH2IXLy7h11ulsy3kuTRTCQi7sW
ss/tvMTV2W3J5fES4RwGNtKtxMNrUXukyaF9LiZcc7zRlPFHFevBh5rY07/+Vi8sR/TDnPGaZa6e
ZpuvaCtchxVoJTTb6MqzG1LBtZHf3NVdMb30A4AjJ3RvKcQv7D/MUHy4oHbCwnM3ewDJXBicOu+3
SjRrR9Yy9goaLfbRNCqnDBfiQ98gEOS22vy6/riXvqxA4Y/k1OZM1Tf7K0iPqadhysCKQ18gTPYm
rkG02jk1TdjXh7r4kIjcaG/BSwuG1fn60NqKPVQLDe5EABA1CCx3kzVp32Q7WI+oJ5K3mEq6UEWk
Ydw6Ri48JrsP6k4TIQBE5s12h1UzEBMJbx3niPzY6sSwLQboNMpV8Y1luZHE/94HBGJStHVo/h1r
u9+1dFRkJDEML2pIZLl1TjdgudBRZ1rc+GfoE6BYDiNmsx9EUUEKSe0fCoYfN7bdVyhiYhG6jDjR
XIPdAQnk+fsGhU3pIOZ3xGJiOofxy2CXbpDE+OwsEuh1Gpu4jrjpFzL89V7p1Z/XP/iFDZEQjRdC
Xl9l718/yh8bP/7fCyxewwD10NX+pADYAD0Sg+6nLwhz4fjfn2krGArW7Bog0m1xPp6k+jcYJoje
roKaT5aYjBZAoADh2C1r0gvb1NrsRKRg/g74No+2DEqjmiE6szxEIVjZg6PvDG0eP1hj39yF8CiO
NTyOn7Yc86dm4E55/dVemM+IpCnjCT4x7WKb+Qy1X21LFEWULig69VSauF/Hs6eoc324PtSFR3Xo
QwJKA0icebvZIaTshlKlcgmdxVSfVuWkb4cDN9QxpiYfkTCA7BnRIt6hk8bcKrg+/IXT+8/hrc2u
IZuFy/aMrUvbrFMWpfK+bufqxt50PlV/R+okIrTVCYTeLvLS51NHteZRxrOQQZljDwNZy/pk25Hw
K9xmghDk8y3XNP5//xsT/TMe+DJOGJvjRt2MJ/Oyo9znonUvG9rxmnb0cSbmc47JV0gx0Y3HO/+G
v4dzEF07ENFs2huczaGm6lGopr8LIJLsZqqjWVoW/WsmjXDfDqp2b7iywia7BzxFnH1jRzw/Uv8Z
ndMNYAS9HFxRzl+u0mtqm6w8SozUOnajWewy3WpPvWrSqpyPWtCQ0n17fd5cGnS9JDJzgb0BoT4f
VOsjZdZp9w5GLUWoUI45Yk4DMSiMmV+2k2bv7KUfb3zW8yPu95OSI6AJiZOUDoZtZ1CY5nBpMtkg
FjWXHVxNSAFkDTy1XiBPdSTu8HfS+320SHHjJV+YwS6rU0V7Rt8Xl8Dz5+1D2JfFNDQBHcukHRUl
eugk6gV1sOkbqWnivv5+Lz0qrYlrPMgD005wPp4NMznV9bEhX99Lb8Kr9GSbIynNybIAd1A4QByo
NO9l1uk39vmLj2oTtXDPJfhdMwB/nit4s6Egifm0aKjSe5By5i7uuml18LORXE23Xu1vRPlmtTKT
bDa4FXtJf+75gOqgWygB14ZBKdw9MAozwCRnwZgbbPwLeuja8ST+qvTDG278My4d920acqKLUMyB
Noz2rYBxE2T8PdNIo5BlcDhYf2NA/3wHGdKhhKxkQ/ZpfGF9OXtaslo/SsHfASvOULPoFoUgIQJH
pUyVjqPYO9SOb+ws5wfR379DEP4DW6Qdjej1/NXYCfYk+J22wdTjONfRWHzKxsjx6eRJbiyudUZt
vwLsRjI79E4TVGw+u+KWajwOaRcUke0+GqNeHdAmdn9dn9eXJhe9rwKFl6Wv15DzB9I46WLyfBBU
Gvr99cTNSRXP2ovaW70/qSXIkusDXnqDpLEA2OmGg3WEfj5gF8Y11bi6CybIC/t+UaeT6yDjgi4f
H64PdenZLIIjurQdHRTsZh7XIipn5LJtgI9iHVBcLY8LhpUg7uA7RDMMuevjXXo0WHcaoEzSRO7a
6v7nJG2buRgpx7ZB3QzjvrfN7igtV3rw5bMbe8Kl7Yioj64mw2J+6JsbqjGpZE/iuAu6ajWUMpfy
uYJc/5Qb1AMy4nUvpbKNenoCgHL9KX8n9bYT0yI64t7PP87KAfjzMRcJk3S2EkhXheXcte5CE0mi
9x5ENoohitI/J6j3v88JbS9xvrgqIi/AzEpX0eERY0351MUqmJApsp17K9dxZzCUOLyjWt94Vm7P
zo2VdCEc4BJG5xfdKBYrarN3h3ob1rqLu+hYZtqj60wPk1C1t25Zxk9TNPVQ7BTxNWlnPEbLyT3e
eF/rjD5/XyDcSXj9br6mP3kzLXIznUlkhuxdcUaZBT0LlA8ohYCeFLgZmFdhWbmDR+1+lY1i+dS7
0QM5RuocXJoyX1JzER+v/6bXb4TDk3v3GtETLvzebv+4qkAOoKRpZzIIHdos7LiH05La3WkxR/1L
rc7iJdNz513RtPM72rmtz9eHfz1717Pb4pWQuyV42AS5g4FuE48TEh4m+iKzzrBqB397QNagnOqq
co4LRRo0DE15Y4lubonrBg7lnN0bToRJgnXbnL6QR7GNXmFoxIBHabbLgQNLFQdqMPKXrSzWXWuN
0f1ELxHygsHSn7QEWdj1F/B6p8DHHc6vCmDcpHS62XWpo2lLVVJwxjHYpvsAOSa+3ukTurz57r8Z
ii2UAhTvcDv7WMVV1YVrbXsxum+N0phB2DZ4VLMarRsL7dJ3pcBL2E1BQLPtzUJD1WKKVOAbjoc0
iqE0HAHxCWrCUKac5fuC9+Surie8A/XabW5tTJcmNcclOzA+Abi7b06WCSfWGW6+DJos1u9DK3Zw
4I4QKImi9HDoBjbfQJzPHEyhaYC64Ubz+rABRc5lg3zL78N0ExnQ1Uhzio4aMO0d+nflMBIexZZ+
v5hqddTy7N+HhS5BN8Uc3jS1ie1FlYJ6JxxDwRTNaqC24bbr5e1kal6HsPM+iTSM4K5PpXVWbjYy
Ih86htedVLe2BvGhkDaWD5C+wGRJH/Nq4GBpYZOna8P7VJIAHtws+y9WLAASjjlqkC53us1xM1Qy
dTDWpV2568A75Wb2OIk22k+m27zDzMU+1e6Qa/4YoWZIqy57Y3Xx+OP6o19YsJx0NI6SqqWMsM3t
tI5eum3UVUFjDNq3WRuKAzajxV43m+bG3nBhInE+UwGitkbqcAWBnx2vqrZO06YOBmzCf7a6C9uL
IvlOdGrjw+5d6huf9dKeuMaY3GvWHA9WZecjtrleRbNTrupTfTB9pe5o1HPC7Dk0lXCmTm8MX2r2
UpSu5IAATFoh7LIotPPgX79lcCHwBf62c9pCLfgTWj7MpA7Yu93Jy92GGthkIAQMa3KL1we7MJt5
VCrcpk0KjaPo/KkXRww11h7Q/ubOfOyLQrxdrNE8Zq77js0/CgYlUY/Xx1y/3WYF0Tq02lUJVq21
hQ2YpqKNycwDoqnR3o6DiYGKI4rv10e5sA2T1mGM9VpOjnvzZGnFLzdnzCJ7txH48ojsFOK6g+yb
cMwTI38GkRLEz2EB5vhfTF/CX3YIqk/CeVV+ElYTm5NNvC3C9qGQyUCLwoCirYTqdrDiarFuzN8L
H5IoYq1kkmtnBm8ftxvsqhG0bTk2ik5EkLXn0I/2OZfhD7UdElpXBjiO19+x+fpLsjQxDIIrQG7f
2Bw2OV0SajGT/qMNYbqjTdd5041L+V5Chvzr+lAXNgRmp6ZztDBPebfnE1XIFnQaPquUh8rMk3WG
PWdYKPda4kALB/x5I2K4cI4aNkw4E2IQCaVtTYpvBRjCyemzTWOJszgLg8vobHsJXBKotdX40Ggg
mzz24ylYZpBu1x/48g9wuNWQMmQebR7YHOyYg4wfQCtf+aUJ8/5Bxz1854AHe5AYVu3MCTVoX9rV
X2mjf7o++qXXDcuL5AdFVAKVzejQ6lJ17Ns2IMJASUWbH+RKDHi8ATn+iQ2/OFwf8HW+Za1rCtYp
CR7+w9nsv3ZBhs1Enec7S2YfARdDJZ9AIKrK9FyCG7ob4n5CxUYzM+6J6ce5VxIvRTbl14oz/G3f
gavGZY7aqy2KH0NNF4EYNCXkJpvYHGF6jcyzo3W3HrtHGhFNn+56Y3/9mS+NwjWRbVDgl8ed+XxO
hy7+2tlogbu2oYdjQIy+HK3d8foorxYp2AfOUWqlFA6Euj1P4OSr2GytDMYyLjz6QIs7raFjuYpF
9K+HEis/B+gDVQre3LpJ/XGjwg2arQ1Eld+4Ufl5ZGW8OHNre2OdWDfu/q+fimQNfZC/I+0V0XY+
lDsVHSm3WffrkE7SnVQSwK8ijfDdpNNhTm/sdK/WAwl7yj5rzRQDHOrU58OZDQabmIIJv5mtbwpd
u4E5goxpBuTMshiVGy/y1eJnJKpn622dFAo70PlwGs1RYrEnnapLHPtJadVv0rREwzqaw6Nate0J
4U8RQ/SN6RlqGsW4tRzXEc4O6fVZ+YwmPAaTKHedu398SltW0kyg6cMeXrE4kRZas2eHk/EpHpwe
rqzRiE+4INI1WxX1gGwbg1GC4kkr4p3Imqm5ccA5l34QVyoYXEjASD+e/6BR1guN4IWAbq0YXxyp
Q7zuovqtHuXvZ6VdPqAi6X7GE9Cq6+vnwqcnFIXK5OKxSZJwszEVrdUqQD1poa+S+QSU2fJrNeru
U8AKe2wgrRt7z+s0L1s+3jc4+OpoyygpnD+p2y+in3pr8UmjkTBpNNQyAMQbVm+e9zSe0gfK9RIx
rD74MzWedkcZCe8BrGabX4Oqk927/gouLDZ+EUoQKIi6QbR4/otmDWtTdN2qr89zelfVNqYD6uwG
rPJ/BJD/z533dRy+ymk45leEJjed7XfW9VJrItWZfUF1LoC9PARjlQ338wAhAwYZxjXKUAbLMs4+
piyQFOa2/fefnOgUWA6gHvLc2y9AH2ZpD6WAQoKQ+64KUbwDsE9gBXCxHvs8urG7XFjuZBIp2a/4
xzUWP3+/SZtjcUu3oi9wgEQKHtePmlIrp9Yp6ctvhagDg76jdwhFptFbCG2NG1/4wiRHtLCGO2Sk
Sc+J81+QhgnZ1IVJTk4sO+lqp++mEP1zOenLzxF4SHLjFV9YzhZXDnIU5GM0sGfnA9Lfms0u9Fya
+NURhEUk4pMoFITHimWidaYQ5AC4r4qMPkQjhC9zfUpfeOVcPThBMOBbDaXW3/fH/hanaNATuGK+
4oDmV/Olo5e/yS26XHpp4utrY5Qh6bqodQgN+Rz/F2clAYbBC8ey+vULgPXUoExsFn8ce9j4cEbp
qYwm8DHx6F9/1guxlaGS8l01Y+wtYhtLTtGAwb10DH/qyybyM7mIABm3AVlvbcpIM/tzWwrQ2bHi
HDM478baz2O+mRu78Uezix+v/6DXH38F4ZJ3pAeQaGGb+kTWr2m0B5i+aUTyMUosWqhdo9n1WDac
YEqCa4+b4UBu+tareB1ykZki3cvhtiq6tznHTBBTT+5k+lNrJEc7N4eTwpK8oZV9vZoIgVbZ8Tq7
sDjdnFXJTGlbJobps6z0D06Ec1dax4afitrws4wN5MZsfr1BMxwhK+bblF30bWFWiVvUzgJHjmHJ
IGyH0xII0SY7vrTcX/92F4daYy+kKBaw0c1eNea9owCUsnwOY7iEvcO6aWPbcyb71rZ48TUSfbAh
YWRIXHm+Rpeowa0gDk0f4O/D1IPNAtQuggHzaE8m6b9j5JEVXwNX7G9hfFoAabdcNlVXxsXSuN3p
cy2fEQTne5aupL+nTd/Lha6agi76Q2WV6Y3N8OKDAubj6CM/jSRw86BUU0sxgPjVEo0Ga0lL4zTG
6iPdlfmResmtaszF8ajHqHjvkq/dFtM1MEdzRB7MdyltHkF7Fc8u/dAnPQ/LOyuRt7x+X2+2JNbW
xY6qBxzTb2/JPzZb+keTHAdvyx8tXqAeiYQOFBNjoKXAlMPF2QZ0vuU5jZvddZp565516XEpfJLm
Yr8nR7JZjt0kaeLLeb26nN1jGJrigKQpIinvGqdlim7Vx9fPdR47YyKvwuC1wCqjvtnMWwmP3YiG
xvKzMG0ec2rYH5TWEsSOXeiLtrP3kRXdio8vDspVjj4HjZL8Nt8lFpessFNZOFu1xgnEUuXF2E4H
EtDQcVYGustkp++vbwaXPqzNtZI7Ozc/fQu01KZUgM4oTb91wqrxeowJ9y2aFGOHdaH1C8v0Aqsv
jZYspU7wdzAaO36+/hMufVwEgKvGk5rLq/p2F894IcS66athZ+IyJ4Zg0ZTQl8rS+X3f3boZXRqP
PBS3Mo4RkuGbm6A7OQAZSC36ii7m7yqQrj1qz+qzhrJegLWosm/XH/DChkvaC53AmiOA/rv+oD8W
TwaynSZtDDfGVhMcjEDRTELeILL779dHuvBopAroeGKdCA6SzbxNu6zI8WSyfYnMOm3Lr5hJY46R
pIWX1tat6v2F0dBco7gmKkG0pW1CzirDn2JJVNtXe9q2e0FKwob66NdQrP22i4cbQcfr8diBaJFZ
GbvkDdzNeA3m2YWlJBEkFy3fQ+xIvDGlZbCg7dybwmG4EQT87og53wYAnqIooeBOCtFWNwPKHJdG
gatO0MCE+T4ZifPdWdriXTEO6hsVjNaXIpew7eI0wvuir7NDCGJ+rxaADShFYDcYlq2XO6HziQCW
++71r71+ze3P43YDzVsnEOdLnM8rVyjUxMs49C0Iw0dWJk45cz7eXR/l0ltnpRjs/RzkxPvno7RQ
p+jFmEP8nMbqINsqubML+7mw3fauU7obM/j1JkhJjgPGRTOkoRlaf80fa0VQ+yNybEM/m9rB05GW
0zRZCXquywnQpk0Lb1ze0pG+XqCkhIgb+MoccKye80ENASczthaw1WqOZ81SxF6aYeFEmPGvyzWE
dkTNhCgo4dZE2/lQ1eAumiMhRad5PJ26yAY4Y9VVsOSSjshRre/pYL51slx4PmhMOBJQHFslL5t5
nE7xRNXNSpDZmWhbVMgaEbC/D0WHS+P12XJpKGqLtv67Y8/ZXkPrwoniLNRjEuqa+CVDC8yIRa8A
S8GYssP1wS4tUHM1PkDPiGzf2K4Abn7WOI5lEtjQUX5Ka2iexnHBVmmgRnVQC+Cs9CXTKD85evNd
hWoXtCWOHf5YYdfedRw1LgSglzka40dsd27JoH9HnJslapIMQUTLKlVJdW4+N3jMEFfcOKARFq/e
RsNWLqFJ/ilNTOiU7YhtUTIV+ttl1OWbEJ7qY2uUyaGGVfdYi2p+gt2EGZeCJnXCBKfFRr7pn3Ql
Lj/rpiJwrwTYe2hrZbqxufzevTc/fS1+0QxBKp0C2GYlSgNVTxF2cdCrJeRNNb/T6ixe26Rir7SR
AMVF2x2yXuLMhmXvQeFQpTmhd94Aq41wsKXQev1zv9qJ2OvoJaQWSCWdf29u/KtGrIQ1i3HWaMd3
UZm1w240yCBmbive45tS7P/9gCwXDgAKV2ti5/zrhV1ZKf2kGHCENOOox604QaKagBeV1Z0c4lvz
+dXiodeNYdDnrqxt9tvz8ex66Q0zpI0KE2qgRLSrIE9AjwCWZfKvP9qrC/xa8FtHoR1BoIDbvEuC
XiUdTLTrw1ibcB7IEv3SNDoLSYz21OwxJXILZfTLym1vDH3hKV2DyItdHinPKzcEhctYW0gYdhPY
xIA2LTCU1K09w+j799ef8lV0ywisP9KA9lof31ZxRZc2pKJouLCScQkUvKXJUISTLwt72Y0Odth5
MVfvY10ZcB0rbgnLXyeCGd9etSYE9WBYtx1iMSOiG0oZn5Yevw2B3+DgOqRHaVvwv/6HtPPYlRtZ
tugXEaA3Uxar6hh501JrQkjqvvSeSff1b6UG94osooijB3SPBCkqk5mRYXbsXdM/h02u6MLukmij
9snrxvl1BsHfQ5SF4+n+ZsjTurrQ8scA6mGkksIGbe316apBQWhOxPRLhIzcqak1Jyi7snv5JZVz
sa6D1gXV5u3MltrEgx46lXkCyz9cILqrfQXQou/WA2pcFWwgf7AqcjVEk+i4kA+vVzUzIOJMwJhP
Bh2Fx7GMylcCOrODvbsJS+TekTRIkBsecRt6amMBTGTsoKxWjPAfOIRIA5G//JHRNFFOgOXNdzOI
o4MB5x2HB/yWDJ/KAnNhpjzevwVDKcGfZs4OBMNab3+FOgTKDsuu1QsK6ND/9EZ7VBvat8hlobZH
MXsLs2v1ZkANh7mdZlhGvzAlmXbU5KjULyDU07A/2NfbM2nwLJKLUUQGrL9tbULVky16iT1doM5s
pW7/SLvROjgjt18PKzTDQaogyOpsB2lML4xiytMMQy1R9hYG8/RstN78ZqwF5DjWrHjoH6uddYAj
vN1Mgi5EAuAwBYYJwcD685EFcacFV8FknPBBhC2sTOroQu4Yqs+WC3vR/atw69OxBy8p0RfyFJBz
ru3RdS+8uvMATfcwpppoBDwKT3fOHuynZzp/lOEsZN0h5D0abNtxdJhmqMSVnxK83sa3zJGpjOCo
jZOlZ2EQ9SNqGL2ln9vOKYIZTLIfaUN7KQQc7TCeTRfFVowPqgV29/4e3D4uBopiVDPoPnFXtx63
H8A82SlOTtGG7Bw2aN+oWu882dZ8FFXvfV7OFWV5ojsIHDaep0uiUdFDWCMi0aNyWcPg0qJX/6Bb
DqSOCAodRLu79iz2Vk4cy8R0/Xm73NBGMKNSVxLG/0gp2EBh568EX5UJ2W4+SH/3thLgCDcTgiuI
ADbfVNijTboAiUPmqhA+qmkezDE8qkLTj5rze25Azm1T+mYSFKzDemlJp2SQbmKqdSJx9gjsAqN0
jxBWexsIdoECIiEt1eHN/YjGOYrDprVOIzO+fhjnNvoKc4jaQ/rDGRztwLfteR0ASOCraBCxifLn
/Oa9EdPO9BqVwVPfdQ0RVqpd8wzePUVtYbNksvvUaaV9cEhuIx7KeKyNW8CoCF2ptVFIB2n+Oj1c
TJEGOlqBa+zdNE/iQXVGEpCymtp3rtIUf5mZUj9NmTp9vX8B5adaRxn8AIYTuIIuo9vbCT7YXGYv
AwN2mpMZ3mhVMBQvoJrTFM/7RL5bk8yUXqDY9fj+vuW9z0utlgCH5xIpxs3nNaaurOyR/Xbzurl0
Zt+g8gWpkRf1vS86Ywju2/s1Zb9dKi1faBxQPqJavMnly9xSM1uNuJCdN8aQacHrdw4jAXG0S+Ib
6EWuo12hhHYR2EZkqf5cJOUbdRqqrxpc9rD3FnVt+sZUatG5ggqYpCrpuxHl8moYEEKD/f/kgsz7
0iW29p+conMPJZ9edA8g/jO0juBIo0pi2+m/Bky73zMbZROfHgAQDitdRAkn71AfwBt2jpicDQLT
hl8g7Nqc6x460mpYGBBvJuaD4gyBccNDPzqJYuZE4ck7zR706DrVOj/vyyPc0G1OTUBEed6EolPi
irfX2DM6r7ZC14D2RU3+ng0TSYXCbtWf8FlLTqy0FR97DVAqDKMZ21Ekhv6p0WYbdlponb9CJBrR
Jke5wbpmvQjfWYloQl+nvD35ySgIvEFzFSn8b5rL7FFcjEcByY5rpTUM5ukXuQGpwfqWIn1bWHFL
YOcoMFNp3px/HJGB8UnI5/P9U7pnyqJjDCqBnh+4m7UpA/519OdMg3MD7JJPR6sGPlVejbw/qM/u
ODwpzPhfU5sHsTSlt0tYlWUJ7XnQ6/zrIlMjnywwzn0QrdPDZFXL5f4Kd81aqJ/RrMHRGpvNNE00
d8yEFbqNPZSwiHWmnJwU6PKqtai/el6inEOzdQ/s7uws3VMKXVSfiDa2negYVbkp5vec1NaAErFC
gBuaueZVqKs/769w15KcNiSuk6jGjaPJi6rrpzkjY46dEkDw5Fw8s2l1v3Ds5tt9WztPMS/j/2xt
ooyprIYS4Rz4J7pc/TjAhfOtln3p+1Z2VwQ/FDUVgkZrO3JtqpU7IoYKs4cWNaC4G+8D8sjlU1KF
R7NSe6YQAKa3xTQC0xebU5lUkPSFIApPRm0yoNUy7gBUJ3vQRRE/3l/VzkkkrqARQguPNHELOh0g
ZEcjKCSbmWFnHOGyuCgu2iZZPUTXLG20D/NUWH/fN7r3wcC2yYNBU+tGjAymeM+poM8H4lJwFpOB
MV4d1Px9K3u7SHpNQMGoFx9t40Yonwp7RkYGQodW/ztqy3/rUnc+oELxB2edpRCkQD5FhWvzuaBl
BqAKJ/CpiofkdWU1vCJ6FNWwOUL8/PJFEU4zSocvJn/Z2KolY0SOwPop1iGbtVRgd72gqFnN89EQ
795XIpiG1sVg7pt+zdoNx7M2Wg16NycNSa7LUkXx1enDFyMdqeXJmV0mrdklDv3aSl1a7mjDiHFy
+vYHUV9zLjIdQUoWdBqgc3y4v3+7i5K1UeJ2mXZuFmUr3mzWLhr2CaXSV6XoyLbC3AnV4L6dvXvF
BP9/7cjD+VskLV8c3VCwY4zMaaFBWvvQhArQP94CJYaXP+Xc7YPa4U44SeJDGk1rQYehYWOUqZbI
zssFox2Dpn4YdsmXIZl7yOId53Xeu0iP3F/m3naSn1DtsTyLEH4TWKXQsadC5ei3Vl0+9kv9vYzQ
6/kTIxwSOd3C8P/mtZxd+KR1u6PCUwz9kwf5OwqJ2XS6b2Xvi8kBM5WyGXWrmzaXlpZF0uvGCSBT
8grmmfzUI/AVlHOcMCPsPo9e+J/7Jm93j0qLTnEH/CMEStvxg1Tr9VobOfs5+UHgWbX9QRsM99N9
K7fpjaznaKDwZWeYqdf1UeyKQY9jBm2ZInHy65h2y7OeJu6bsgnrUzESA1TwTqDpBD/9fcu3W4pl
SDIpKOOsmBxbW4YtokZ3ivU1blm8MxQj+QKoWTxXfdM+GmZYnq0JUPN9o7eXgEKSrDxKDC2DWHLT
f7t5VDe7PObyMX6FwEijWC5zdI4SmFb/teQVvfyJOeCcTAj9qputzWlJZMPaI81VNtz2XuKdQh7Q
AEm6n7MSHuHF9laHt/QY1bMpPm6pp3orpSu6cMWzQTBtBSwvsONMcvon2edMFMpBPXfviEpvIuci
CUS2yGik6JjJichcyK2iEx3N8UGNXfOgBbt3UMBjUJj6VbjZlsDSFjI8RhBBmnhd8obEd7wqY5qe
1GXsT0nSuAGjc2Vw/8vtLI0uEoQijiGHK7ZoYGCUXs9ANl9OicZnxD3iszfgZe5buY1CwH6ReoJy
lsLs20DYbBy76HOsoF8B0NYpY1j+7e4thF/Zi5MZ4hxZQuHvUk3d9uJGClGDXXDR9VQNpRhE6rux
uwQeyk8nFKnEabKio9HknQNp06aX3SqOyE0DsGyWxKxLHjokh/7Wssh9oqlVflGUUfHdsMgO4h/p
MtYFDDkvC9KCHhU9zi2K17EKmrbLDBeYO4/vzHSczgwdOyeYYaJT3tQomxRK8TRFcYGCs35E2nj7
NRmOIHZQ6dFIgeFNtJLHCDJ6swM0v4jGb64dqk1QMhx3Xqo5OlJu3jUmixZ8UJvx601eU0C2rgrk
oeBIzNprk8zmq3aZ7StZqna9f0pvJyBgoEHrXY7QUz6FpmHtxkrF0fNKzAXqpTlKe+UwnVWuxNlL
xYwu75S9siY4kKbYYjBYmV6Zg9u+u/8bbu8jdulWyVcK7pgt8AAUDTJGC1w4cPFOj+hn1ecoWeID
f71rRb61BJyEf6bc9N+eB7JxziiiPcGoi/4hIcoFWUHt7/5abm+FDFQYpZHFPValr60YfTspWUkR
zegodxvoxD3q/RA9JfaI5qNW9d3BB9xbFj7MoPNvMTu5RX9HZgdRMnCCAEWk9gMSFvbroXa7g+h5
b1kOmBDwK7rkt9xsXpE68NsuMVpTCBg/xBMUAPlSTXCdTYXfa9GRvdt3gR38zZ78Pb99rBndu5DJ
lDJwZuV1Dh7qC8Ss80NiVSkjm+63HgXjg4j2ZomMFNP7kgA6ynU3MyJqWIq6iGB7nfTW9IdUeAhu
oRVlSuS5llRHsP2bS449RgKoQrmwht7QqTlxuXSo4HJSlDi5xG1N48cA3sCv7IP7h/JXe2flPKUt
Q7YROCTMTm8iwQn3WEHkWwRdizLsyRyn6CtnaXrrLGKAui4pSppuc36aUYo6N7VnfFeTVIdKOVPT
V/0S658X3YBXdE6hxM0QAoXxCwlbdISL77B+8PuLovpCUt89aHY7v6eCPUDZZjRI0VTtQaC3u3P4
LBowvLB0S9eHA8kbfZ64TgF6N/arUXXE2RpIdlxUVw4Oxc05lBuHGQAZkmV0i0MQk2NMI6l3kNvz
N2t0y+9jiARMmfYxqPmmSwckIpMj5rs9qxIhxigk/98MAZZeTEyJpFNQKdp89papZv7BUvwQxpxL
0SsqMH1dO98/JHu7SrGEAWTYGwH7bTzXkqUiRC4cyVwLHrI21eegg4CTOmF5BOTeNUXDB6wZXILk
d+sPOC7d7EQgBIIeRJiPGGtzypIxDGIq3y/1x3xAGPUgeAcjIAtPa1MQXY7m6Jp50I/oiTh01YLB
6oezksXxBfXY8K/7u3j7nkqDwBZNRhCghNiiL5SJUhsKXjxmU4SinoYk8wWgc/4kWqV6NUZL96xI
VSotzap/Eq/V0ZFNq4MXdecAYQXoB3NrNB62BC4oRZdVVSKXAheDE7SJUQXLZNa+BRXGG3SxG98u
zPLA6M5XxXUSE1JW5+Hbolu6omdY0TWzAA7D5IxO7/gJSceO1gtIifu7vGuK+hSkw8x3EJetvyqC
Utk8j5iKkHO9dl0eXQZXF286q81f7mxA7EhWUTnudNOkh31wMI1SwdTQoOUcLu5FgVDphGbZUbnj
JsQl+pFcdsB6IXcmhVuvKipSCVMKM4hgCi9QowwVLLjKT9bgeT9tq5nOyNuaD61ELEAqdZQW7W0q
wGxJ1UUqQWFibR6Vagi0wigP2lhDF1YoMLfWKmo9dSgOCjs7by0wU4APskOAE9h48MVJ46awRB4s
xqAyQdbWH/MQpqoqbMsHrTDy6/3zsncfKJwS/dlAWyi9rJdmCIokdjblQRbp9VPhWM0ZffbyAu/P
cso05FDTOG0OXI9cxObRhRD8f0Y3jy7ij8vQwqIZTKGBkLlAW/EjQ932tSozBxE6I754mYPS9WTq
2d/3F7xrm3IW2Atw1MAm1wt2tWnuB30hXUFF5nkpVTSmMhvEJMJmp7YU3zMEJZ/EZB8B9/YOEZVj
SYcLYyt4k7VhD81mV0mSPFD7JXqYyX0/pyoFBNzVESx01xTR2q9nUtI2rU1R2crLWkXjnUmM98j+
OR+rwWFgWajhQZViz5Lh0cklN5G0/ZtFsWmTybReFoCtQyu5W5TzOJX5OZ2c9vLyD0cuxtg7wR6I
xM3NKKkLpraKu4EitHyci7RFQzcvPjRNq1yNmollHkmFJkA7fb5vee/lohZJvwXzDpNz0j39FnMD
O4WgcLTwdIuiBbqXGpemVbtHd7bjk2inGf3axP0yNHHV+rpspQ/U2A5C1b2bSrOcCSvcAq/2Zv1z
mGSyboLqtZl6j0JHd9s0y/jU5OV3lMCNgFbOEa3bTQqF35VIE0kMSB66HcWsE70YonrGZsL452R2
4j28P+5BQW3vSjKUAnWRrGMw87ne3r6I5gnt+Qz3Kqa3pcn3dOcpvPBafnNClFARIHTqN7MNncXB
pu49LFL2gbk5wJLOdopsLAdojNoiD8xBb+uT2Sfjeeqy6MGysvZL2tfud9eLJkRB0Tc8dYurHikz
7Dl8OYEPDgN6D6KSzeJF1sSQj2aBzSN3In0GGxKLNBhVqjcpaucHvnfvxsoXlOgdQDWV/bW9JLe1
CFXVLLBSKz+5s7cEWmOnlxjR5oMbu7c0xn9I+qkOcW03ptIWcbGkMgh7PFSGvcq1GeUPu4fcLufz
2C3mwTm6XRr+VZJ40jWjurht5dtmqy0honLBMI0forYTT71KoJmD4nlxQAcEg5KM9EX0RrbxSC5J
vjyzy4IircV1VLnsQOWHS9EO5sEJvSUNkHAP/qMbLV/Mrd/zutKkGFwQsSrJ9LfeIZfrmyKBeArm
+uXjTFPvn3FCibDzBEp0tiXeD1Vp+zpsHZdiHKsDb3jrh/gxkicVl8j05RZQmKuKY/ZLhh9WkvxT
VVpjdsqtznywR8pVfljU3edI1GV0cHB37VJhgWnYBWuwbfMKPSrafkjRUx/snxMKfEgb184rYVEK
J9ueA3R4jY/3Pf/eiWKaA1ECSQJ4A7b36H2ZRVNlgTlqObOCY3ZBblJ9PRvoafyBKV41uPLwAuRJ
63u5jCLiH+Uzt6AbL5abLNyYxkbIpD3Sn7q9lzpYDQ4wL7YE929cTtfFvSVMTI2mXvlDxqx7T4wb
NFGkPoA30x9fvjT5aoGwARYKdHO9tDaxhV7mDbeltN7GbludeMvLi9vHy4GlvZWRKHA6JFjz5r2a
y8RwlZGV5XYiuYkYW1gaVJOnJOk+9vlYHoDobt9HCREhamYgg6xy+9FMfY4Up3LSwNaa5jI4Sve2
cVv9ABK5dwqBvUi6fznLvm3Qa3pFjb9AKxdq08Gn8mGfrYxWl8DnnO9/qr0F/W5K/pTfIp0S4fQy
7jHlVpn2NkNs+gqB9/AHV5k8ikYkeH4m1o21lYmnUIsQv4E0LJuevbJ3X4ct1KLWMIU/HDqSp7o/
7MvvnA0pMyLZV/BbXOe10agrC5XnPgnoov0ThpRuisVw0MBg/mxmpuflO/mLYxtIKUk/9DJrcyGs
VG4FuQk8AE136WJ7eseM1Mt0z+DKAEz2qxBGtE+zYnsAW08vzLjBiijqoQUoHFanpq3Tb1OsTG+A
lx51JHbOInMJ1BWIRLlp21oYDHwuFg15Fqf2xAiYdbLjGE5l5OcPdnDPFA8ehQXqmbx+GzclhFpP
tD+SQDWS2o9ClFmGSOvxxRSO7h/7vUdW1jGZqCJWIdrdZExGnDHtjdMN8jFU0Y1utZ9aqJilHyaS
XSVHD81FnACVY0+9RrAmnWBAya+lKMvTWNji+/3fs7d0CUtQOaakVtvWk8ms+WgpbQIpu5K81ZY8
fI3Tg6NIjY7wjzvPKprGhL4MMkMCtJ2q6RC/soulRs8W+XXfcJr2ktUCrHWctAMURVp4rjJveXjp
Anl9AAcAN4J5AEaz9e2Iddp4ropIcdYm3lmfROtnEw7BSpP0IEW9vfcGo8XAw5h9pxO81XgA0u/U
apYkQTGNuZ90zXAGsIZWS8VUv6fBrXt/abcuFPSerKxS7GOR2zyNSWFQYj2E+gtUcV+o9RZn5gaV
630rtycE6iSHXInLQYt5C+kQ2WTnzLXHwdSPRlA0aQNXVofEDuIv/n1TewtilpXEDM6qW9L2sYRs
rtSUKCBiVwC9Mak8UuYP7luRt3ldE8ICVWH0PziFnOb1iYBzlLbgEE9BCSXVe7X10ottwTvVkhte
M/6a70RK+b5rZvflB4RHnOoi0ZBsOW3SFCbPnclDOTbgBUbKpffEpTO6+d9ySVGLKLP54OzvHEii
ITndIDsoDB2sV4roUthZPfbCtpiBUFX5qVBF9OjpzXy1c2Z6Dz7g7RUneSDSo/+qSZaYTY0vr3v4
hQoi5C5twmvN0C4kp4uONHVrPdGsMp+MRKQHQcueUWZU8WFk9pCMyQP8WyQxZAaR+TRNAZPz5VnP
hHN2OjSuNFsor2w9qt4naJsdBBY7twJw8P+Myq3/zaiqt2AkAEDQCbXDU9Us7jNNqPHU9nn04f55
3V0fYTok/9yMm6HkPsvbESVxcP80zH9o2ohshpso5SXRZyXoCo5SWTkvnh4jD2QQkStPLRqK182n
NCEVqqY4n4LMYkqFrtscTHCSPxGDetT3LPflbgZ7hGiICchEfvMVa7F4iGaVyL87c3Mi1OnPJgyU
p9FJnYM3eMcBkNr9IgKk78VbtP52Yah0QyXqKejo3Twv8C2c29BgyChNU017gAtHuYaaWr6ujDE8
sL3j4mjvyW4YZRiKIptzk+lTKhpvGXnvxo8dSkpvp8ZMP90/MTuHEx1lJo/hZyLW2JZDiJq0Eg3X
MRCxIekVRXLlea+DLJmbg7xk53Ay7EfPUjo2aAg24YyXZNlceXhPt6Q732bDQkVSLZ8Ki35fXqfd
X0ox5AdGd9YH6QElPOlHNR7c9QecVWWhNJOMge1Nnh+XuRrAtd49pM7Y+fe3Un6P9WPBJDdj4gyo
U36BaWFtyra6UPNGxv05kck3BSDcyWRE6gNVvCJIKfwfVJZ27YHaBIkD+Ijqx9reDOKiHlviIXO2
3Kcin5LXcR7VzBtPUfGj8URxYPD2QLJAerOSp42kedtx6ty4GSdtGQKtRSMlaob+Oemm/uAl2rEC
85wEGElKICgy1suK4yUz9EYRAQeW0WZgEE/oE5UHTnln8yjaMMoIFIdTuS0YLYPRCY1XNRhiYzSI
qMfhGo5R9kVpRfK8aG14UAXYWZYck5JMEdSneGfXy6qssUpo6orAq0z1WjuDco6Ph+xv7xhhK40I
aMmlnS1SeXH1rPHsRQS91SXvorYPn5R2TvDMo0Y5WTjvoDZpD77Y3l7CQEGYApmTTC3XS0sSRRCv
WAJMU+H+gPc3P0XpND3EM7Tb6TAdUd/c3mkyMOqOkqST8YAtVLPzGma+6mJAB6pAKCdOmqfW5MBQ
vT2C8e58NforIJuotzGKuZ0enkXqLV1fcuTLoXlqUkO7ZjEpyX3PsbMgbjFwMMntzJo2R36xUqV1
NRY0hXn+Tk/b/pyaFeqC8RG56q0l8CLgrRmoByZjbn0GzarY6dOKWMRV27dmp1qfvKJYdIYTGy8+
WNavsfG1R8Tar68EUTIuePN6Qrc1JIjmTYFI4mqAC7yUEP0lcR0fXgvSq4Uuy4OIinm4WsQ0sP/M
iQWDVJmqpLC1auV+iDLxz35RrO6UeX31eRzn+afidsmnOTaHn8StHkC9Bia0h5kSs+Hno24swf0P
dHutmAGkwABVhuTM2KJEBgYbMiNK+iCJqNf48VRUnzPaRhFjcq7hQ7LOEJY3HtyrW+oDQnKqQwwV
QNDKkd88Xh4etyviug8GBry+TOGiwHo8WIt2roWY+2siRvtiSo3dSzsyfG7PofEfxWlr21+y2PQO
XNjtPYd2m9xRQjjgWN/qdU9xlHcjHQa4x7vkuSNTPs9Rjn7VkPXPWeJEB+/Nnj160qBGaI1zZuXl
/C1wNpF6z7S0J/gqLP1UwI179hpmb2Owk75AP+vgTbi97JS50SMnK8HB3Dyo3UBbJa+IKxMnacA6
tNzAMjuKlvesSFdJx5aeO656vSoEQIFpA8YMhjL1rhUSuBdaUu3Bib296JKWSJIa8mATj2yCg2Fp
tSpCXjaIdDc5U3dr35thk/kqd/DF6BBpihiVYXAawVsMQToDZs+9hvAfeTHfWorxW+EgxkpIPj3Y
YRX9df8y7i0Nmgrol+C7lMzo6w2s4V5jkom4uDYn99RCSp76elnBX2bY+c+X25KBCMeP4j0lm7Wt
TqkFBwayqrkz42dev/BM8Sl7PShzeaQyteNkOBDEqlK7iUBhs652mko8QUTypgr1QZk8x4ftrvJr
QEiPzWxNJ500/Xx/gXIBaxcNmQmxMXTUvAsAy9cLDLVm8npVuuipEYAVk/hjkY1Cigm4H2cYwx7r
cHAu3TxoX+9blv/y1jLMzeCKAPrR9N2c0MmLvGXJ+YyioagK2xrUI/j/0f1x387ecSE6hqtLjqRB
lrdeoZs7joCii7RjoUJc0Ef089qt0Yutp4PN3HNYEA1hh7eV3HRjigbCPCpzCLUZl89PYZW71Cn0
BanbPtvZOPx9f2U7345QEp4YGe0Z4AfXK1umLEErVianpaWhEwpCUyRe3fjDsmgPc48ecRwLzx+M
5YhobeesysCLtINrz4o3IR/oDE0v2ow4Iloy5iSNHGmCBKyAoffKV1qEpT859XS9v+CdT7myutlf
I4/mZRkpNBiQ/yBTmM/PWhRNp9oTR4Qu+wuU5WdJGcqxWe8ti1YadcapTWqUXCbTnoGyVNQ0BG8w
munjs5tpR/oW8h/dXAnZVICsWBJvW1ucpBNWE0QcGiyAmQpBdNRGb8JxeTkemyeVTqSMqMgQtpSk
+TSqEMgmPHNe9LXPU+dDvjjhpTWEfjR2+mtycLsi6nsUuwmgEESU2/zbEw5xQbj0FQgZu3OLt1ac
i8chCk2gw0n1Rpsm5Z9+bvtA75zuCT7o6oMxZv1ywjlkHxbLwrP3uW0hsGH/E8VmeCLS6P5Dr5Xq
a27NSMNF4qjbuHermKQjRaPxjcjXphIaRuNS5TUvpx4vkmAKavC8BVxZATIK4HGuzpEolzN9feXg
Ib09c5SYcYkq7pjOx/bMjXZv9ZnjQGOl1snsN25Wv1dLtRl9CvbJO22ZXe1RMO4THRi+vVeUY1Sy
N0qiKEFsUQzDYAAZmSn+9rNtX5a+8Z7J7nN/GcLwxS4SU3KOD1Jnukhbwmq7V0N7mvBZ6ayUzPA6
Qx0o7Wi/tZSq6fysM45oi3YXJ/NEwCGAY7Y05KrStFC2CJ7V3hqDJPHsS4GMhp/orfZw3z/dHh0W
R18V5h4g5RyezWkPhZ6a8CAFRe+Yl15fsn8zpXTfItjbneuBYT+rZxBUVbMjiP7ty4NlPBXNOYon
1E7Wlo3IaBrb407P9TKdvGwKX1UFL10cjpAclFndfry/1F2DiC3RuqbiBWR1bZDQtZm9RMbKrtM8
O4zw+XmVVqeinfRLnAAOvm9PvmVrR+LCJUoHiyaFzGA3WxuZGkIvNf64QAb9KWmN8cnTYOCZUX4K
4GfKP1aAOa7VUC++ubTfX2zddGQ93eAH0CHZJLKRnjeCniD5n23SV44Sira+Ubj4MK/tTxnzHRdG
zMrXaSL6s6Y3R6i1nUO8+gHb93ZsFK0YnT7oG5p4tEfAkPTF8KqzpqNBp9tHiKCC1hW/F0Ar3ef1
l520zPEKrxQBetddAB2keVJdiFvv7+jegvB2XEgqiXDFbg/sOFp2PTQiaGxa9uGMo5lDgRJ86r1Y
QIMiBFV0WhOEK5Jsfb2ghD+sNVOIQM2QTA01M/PLEZ7Cei7UU6wcskjtLY1RQgIHVkbMtwnLhrKd
aqtWRWBlUfngKjjSuK+W1zVIzdP9XdR2rqGsucHNQR8QUartuTBkF7TVBZg/RpaJvuhh+9msOD9o
aXmLjxawdUF1eS6vs86Y/zmGe+etK2KroNMmYBgCLaGJMxXm6mM2h/Yrp0rSGAoCaz6ifd7dF6ng
CAmfQY1c/vlvsQB9N6pBeS8CPenbBzFATzW18ackyr0D57RTOCFORCoMggEwgZSq16amwY28RmNb
1KruLm1XIVKnUNKt27Q+N238MWVe6oriy8TdVd2T6y39EyNb7cH32fk8/A6CCOptJATbt6eZGcMV
ENUFlcg9VFaTxfIhbrNPpLYG84qR8+Jkh3fOZoPJBghdt13VGDW4ukijMZjiRDw67kC9chgoulmh
crC2HY/M4AD4c9wFeeO23aEWFaC8eRyC0jZQImBG7HFJizRAaqQPGC0EItOrw0OzxEtgFMkR8nLn
NFHnphqHbZnVbU6+sBmlTSqXbksSqU9ubvwoEN/5a2gPL9mOQySdAwTJLaMSvIVjN1C0lGoSQuNc
1sZZ9Fn9aQmb5IAUYHc9AM0pMqOfREd4fWStJjdjctMhgEVqeUqXcTzHeaJRNFXqgy+3E6ZQq4EK
g3kXQN7bGKxxvLKgAzMElh0Xn8XSlU956BkfND3T/aFGmqpMtMkvevPlVSlA3pRSqEtpQO28jQtw
FE4UiPMhKPJGCxi5IdZtqvQ8x71xEDDs+gDJ5kcvDjgPnn+9oZAbw7dk0flre6+5qFoRXYsyrc5T
Fn/sKyt7N1h6/wpfVASDvWS+8NzqKsiNDnZ7zwcQVjNgzqwyWMmNL9KE6zZulY9BNcOO5+dLR79J
1fLpS1yaAKbjGar0+8/CTiIBGpr5YaYo6e0am7thzrqdLylNXa/pEzr+g4Ewle08uzMyOxMKZCcl
hC/qvtG9ayI/LI1w6FZJnNf7PTNKKHRLsN/kT35uT8oHY67Sd/et7F0TImt5gAjFmCRfW3FSI7HM
FhU8o4+scxgOlb/MWfNm0qujCfPdXeTc8IxQOALYsDblRXMqUPYaAhSOIVDUQkZsEzFUZ7gg/+2n
Yvicq+ZRCWBvfbxXICk4MS5v19qoWWiWsKtqDCDmmDiUoqsCVdj6G5FbRw/y3gIpdKucTtll2Pbt
8nYJ9TGecTnaELuPttUnyYcGBmnrszHJVyqqYMu19DE/6gzt3QnQp5QFcGm8HpsYc1xm0+whWghq
FX76iCA+qIdOXESijWcwhUcMHUf2NvF7qIWTUafYS+o+DdRmiM9501YXdfbcSzQYR6xie1/RQlle
dspB9m7JKySf0CDmaggUMGxfkNxDIVuEpjijCp4cdEmObG2OqTEx/p/pwACAoOjncba8p3KmHlbN
8RFGf9cUxWJay5BU0UJcH86oNxoYIgEAGHVhfe5Fn5zioVDPIGJfPsNHhxfEBm03mVNvSxLZ4Clj
pXM2K6X1rrDbuVe9BQXgcT0u913KnuOCDweBRIl9o7GwXhUPkFta+jAEDFKZ2rlkPwc5hXDklfcO
IdkApx16JsDXG9cVZwmldtMlKDXt5L2p5DZdBSt9qh0z6mARXo7u997nksKtzEKSuzLwtF6Yi0g8
hDURgFkitItqC/PSlOixhZPQDyofu6YkvgHB1p1BETq7UakvIYGuOpfnDNHQTxwMQU3ASg9M7X0u
0Lm0SCiSkjlutrENXR0N4GQIvHDoHktyu4+KcqhWsLsgsOQ2zyhd3y1YCYauxY2hEQoqpiiuqV0g
gGUPovKTqs4O3rQ9PwzK7L+2Nt+pNyrDTR0ADLAN5FdGmdxnR5nc733OYKeixk6QMlr2B6eefh0s
C8DLqXfKIPG3bCxP674RKS6K0kb1b6G1THBFvRseRAW7+/hrDFcONgO3WZux8jwV5cihZ8I5TR+1
PDKf4qjr2quagTG9f5N3jTGHJbEaEoO8eVZaIF5VNNfkBENnhr5RW/HT3LcKqZ6Gl/f/wBqAAPgp
4ShCknu9NA0CK3XI0l8wlOqNHY6og0zGU5QfcnftrYu9Q1YHzJMcCVhbCrXU0RRm7MAO5VGgLmH7
iCTI53iolAPY8V5qQO5BCkmWjojPJvywl6a1y4QdrJG6+qJMMAs4lZ5J5uvkPPS96peTkp+WKf9y
fzP3KhnINMJCDX+LVB7dXILI9pSsGMmy4NFenu0Rke/KmqtrKgYY3oViXfPCnN419ZB8hT8pfG4h
R1xOsHVn5yquuqudRsY3NRSF/Sq34/JfYQzzf+7/yN3vIHsD+HCoQraHGf7xOtU83j9PHa2PaTyC
rs2V6B9vSI/US/YeC3o0oCwATMpexPqTWyWDqY3Do1SGHgS1+IeL3c0w/OtgH1D1Ohqq3luahLYQ
6YJMAHK6tteXWsJTMvG0ZzNsYqWdfjElB3rVu3+SBDJRSAtN5p5QXq5NcXVjWpUszW5SJBmQgWq/
QKk92KekRk7kD3yCfCpc6IAY79qmX5UUGGQKg9BPS8MHSAj6h1JPjBPChvH5/vHY+2ag4GTeBWoF
vOl6YcPgxJE5UiUeZAM/0tGwnkqTOloRZQhre0P+7b7BvY9GZZOqAXAtEoaNvxvMpneNJBWwl5nK
Y5TrEEKXQ7xwSfvw4JHae3ahnoPlgMKBTE3WiyOZd6rZxFY1mMOHLLN7JSAdHJyD77VjR3ZcGR1j
hJGe1OZdcvRuLgvIagNrNOJHq5ibcx42xd/3d27XCpgAYDjkWTedViZ6igHhYWqRRddVl6GK9cco
0Ufv+v+zsznrVHBAJvIEBkCzJn92pxroVpwc9O9u5SJAAECD9uuM09Dd5huW6SWDhhBsUOtGPD/Z
eTVpflXnuKWhybOvap9U38e5asWDUeUayYiImbY3QZV8R9dKN87qbHWPmhopcVDQcxZ+meQO7k13
+m9tqWmKrxpx8rFPyv/j7Lx640bStv2LCDCHU5LdrSxLlmXZJ4RnPS7mUMX869+LPvg+d6uhhgfY
HSzgWVcXKz3hDqUZJ21NcUEaCJo+jLKot2twscZwTGprjQZ4tAVlhty+9hWpxE42xfoil1JeEok+
c+A2uh8qMSQkVM1OSjyTOwEds7HyFb6PbECVLZ8ttxmv7CavkelfLvGbzu0awkH2zW84+WknoUhq
O2jRg4gRx82rcJp0GXp9215Kj88EhJTmYNYSSlMQO608mKqr8rHV6fZICRHNBPVPtKbHTVsZh1XW
aPiRFl3Yqmcuk41VQQOaAiT53ckLsNJZXK2ej6mj6XE15XPxrBgvhB9g/30ITzk82Bo/KCIQhR7f
JUNJVQUX7J7tWjgUwKriq0Vf+EIsc261thbApsu5sfm23fNHhNtq5mhqoqZp1+naG8jSKQ8nquPx
x0f8XKFxC1to3W963jyix+M4QV/YyvR7FKizQY9dfxafxhJX86iuM/d/nZrgwnRSiel+knX/GfP2
5Z/cdTVjZxsFPicf/55z60j4RlkHtyN4CCeHAsRimwMb5cqxqF2twjCvQMT+qo3+Ejj63EjowQHe
2rgVcOSOJ95N+qwnKw7pPhWxb6NBtwuJ2WIOE4xGLwTb547EtpbkEJTGYBcfj1XMoiiVpanYUJpn
3JvC8wAzjrnWRDbStsVzkGt+GSL+N//z8fc8d8lQQuWWoaPCY3ESmC6qlMrA5TZOHR2rkaUvsdzB
n+fRCIQbwUxf/sMC0hCFZOvRHIUufzzV1NF8W9NGwojSLELN0zyklVH2b12zvbB3z86NAHMj8FON
OxVdKPG8tovJ6eOmt/trbJzcKHHS8TC67XDtbBrIH3/LszsGIC9KcCAHaHUcT01SFSay5Y6x1Zjc
po1mYaETGDdWalxqcpybGg3mzRydIhJwmuOhRrSK+hHlACjEyjkM45JHaetle08l/avG+Bfilt/n
6gShAKOXWsFWMiCi3H7QH9cN0d+EyiksiIomT1SNgx+E/TzftnO9inCq1PylXu3lf5bW8bDSuE2f
XauoLx2Uc5/4z59xciipzylbUIePRz4LyvgQN9ELdlBDScV/eDG47kC6/JZNOMWApKk1YosDhwbB
tiHK7NoAxZmrfSdne/fxxjl3lyMFvJ2/zfjr9KU39ClHI40MOF20IipMc7qj9Kq/fTzK7xvrdA0x
AaYqQkFlQ0SdrKFvSzVr8wALtvHcXT4Zy97K/C4G9Q/V2PWnO8fKm7u0Bp/XVLN9bRWiP0A0lVVI
+Wvu97IYPDgNFF0OYL+blzpxnOue/PlCPP4b/f7utzqbvDzqn2z0k/faREWxRm5sgFom+38L4Y0H
tdaGTr+ntyHUKjyTq8JT48E0C/kCPj94S22r2OPNm//IWsuo8Kf0VRvLdqovrNe5XUgTk3TSYLlI
Ko8/ZN2iG2RQAweaKr0s6qbEvwKz6XxX0G0vXCpnahYMAAiJjgLyD6dy6g01TSWShYPnWSTIcyV2
BV4l0ZoBzUEw6WcPP/uqnbNLt+eZSUJ3AlaMQAHEuHcnXjbrSgBHQXeUotn13cxBd3KCutiwZr+4
cMOcmSfK0dC9uWFo255yUW30XqfRh4uUJ74dugPi6rU9eeHUtfU9sF9znxX6N3Oe1IX04uw8N4k3
6vC89qdYHU818EdL6EmUKSeQJk6165C2POijf0mC4dwtShV+w1CTnCFwvv2WP27RGubSYhkdB722
sqtuGcyw9tohDHKsjrXe9yIjUdOT0LhitCnDesBa/trWiZFpYcL6RfyNBOL0Jk9AQKU9rS/M6Nrb
1e+7O5POdVgPF9t95+dLygZiY7OlOPXh9fy8A5VPGXZcDe3RqYXzDAfMvwkm3FP0VBbhui5eXCEl
H3rW4u38PLn0ZJyJrYiq/t9vOEW8+hA4SEeQk29NJd9mnaa0i+fIZ/QO6ptpzoInlVfF3+cAxKY0
pzk35Dmnp1YlQapVFfCRUY1TiOKGeZsQtl4Y5UwUsFEbaFlRTNg8XI63k0CkFQAxoxi4OryING/y
qLN772GdFn2XpFRqLtxGZ14quL9bW5Xa1tbvPx5R1zM1JErnY9rpsoZVIPUmNNPA/vfjt+rcofxz
nJP4BspgiqEytUg6IO1+mqtk17Ugb6Zq6i6ogJ2dkgnKBzMTksPTgLQ0xCp0Z+A8oIoY51goRHCu
L1Ugz+1C9FdRl2ErYjJyUmByLdQr25ylGmzCfGEmW+xrz7thkV2cctdeVYt7iYx19iui5LNpnPHP
0zaP7zaodQ6/K7pNfaMvCFr3DlZkmCikF67vs1txKxyAe0a88jS/NlZgE31P38pt0EKvcVM2wtXn
foNwV8aiVurzf9ghm0SRBR8FwP/JTpx8dKTFTMxkdVaFsuxoR3k1988W9pnX/2Uo4jMSFiDIp5Qs
Y1l9bdl6cobC/i5dlibu/NzfeY11ibh9bsUwsEJpnf9Sqt5eyT8eCFuiJG9o22XVNd3r0K3iO5Ye
zt1UG8nLx7M6t++3SH7jiCNQcvrgksf33jBt7SQ991+gUJevGtoFF/bF2QlRBiOrRRyOvP14Qr2u
QTXpefGo4ml73D26cCpkezXVenLhbjq3BWGXgGJG6wH9xpMdIXApmQ2fh7wtB7FHa127KmVevKzW
IPfIdCUXLo5zRxqYAJPaNGz4jMdTk1DRBW4FJAj23MXtoAePqZjn0KfqsctSK8Wrd03++XjVzn1P
1otqKCgkIpaTuNjNtbad8UiJRVX4L9D8JwzCh/Y2mVBU/3iocxHZH0OdZiXkzkVXtJRadD+t5n2W
ZtpD2XhaG7pTGkRe71T3s1cDj+S6C+KPBz+3mLybSJkSO1AyP9k3a5tndquB0968g+7JNh9LR+qx
bi7rfWaml3zYzx0GQF2wDLZKD/j247U0cUtEFXYCFm7rkIVsZ95rSv97WSdM1kjvNm4ZN+Vp+Ncn
I6H7pPXxIFLj2vBbTG2Ki7JO5/Yl+3GTpqMMAZTseC5pgoYT3l/sy3VYwOgsyy4vKRn30jH3VmHh
6pEiTf3xep39gADX6JQAewI0ezxoYVZmLhRlQqB7xaHtsaGAEnKpuXZuFK5gtj0lSVAfJ7siQQDE
crOSxsZctcAI8JdZ+qTafTyXc2eMcBXNEtDnpMrb3vzjEp5XOLjOyMbP0ej8muX1HELqWUToFe5/
Cag2mhpMUV4W4x0wFvH9cnApaHit7+xzp6lg1viXWF/nThOxKDejBY2ZAOR4Rpure54OOgQhre9R
Wre3QMCpDm1VVNee14gLp/dc1ZgoAMTMBlZgzJN3jHaeDvACBiW2yWA0szU4lFrm3tnamu6mBBi/
tbbOvltzLewLt8atzk4Oq7lc8pI/N3M6zZu9BxJxtJCOZ95P42SW3jTFtJWGn5Zd5lEF1AX3M2wo
DJHb3/5+76BntjmJ4HAMH+B4vNnDYmPoGa82++bKs9Nm59qt/Dpay3QBU33uMNAZ3aATKCi8d1HP
ksUPJnht6SyDvQhU8WXCRPXw9xNChIooC+FAAsmTCRllmVrGDBWqTUwtrI1cxIvmE71qwX/gskHN
gcvGztnET07ukEZOKcg79L1yt0/C3EmasDOS8aVcpuVC9+TMHUkLgb45sB1kPE8L7qpQlMeCTUos
ddy9las6XMp22qOSJqEzeH5EW/aSTOGZB3Wz9iR9QrV/syU43htjMmSlb/QT4gta/t3MfeuqkeMQ
WUoWvxZLrjBFs6cgGawLO+XMhUZbD6Qh3W1S/9NOegv8gW4e/MBRy8w9nfufapTOlZ6LC9HJuy1J
sWgjP25sHXuj6h3P0B0xTc+ylKJbWqpoUQAFGpquzx9vyXdnehuF142FA5pEM+h4lLToaqr3JaOM
w3Tjgqx5qLEK2RMcPqej9tca59twCDLAQWe/kL4dDydKa5JjS32tSX3/oOmDjLXRzjFnNay/PWw0
DgkNEKHiAuFNOA1DFjqYSdO3cRfMw40dVGuslry6RW3rUmC+/VVHBVaGIvanUYkw7+YlczwrvReV
V4m2A+YwbV4SrRN60i32S60FVwkI3xD1lu66pfgdTsH811p+2/DkhIigQiajwHg8fIW8V5MpwD8V
gkc7KmXdc1tt3FJCsVjWHY0vuVwKUt6dg21QmqUbfp+n4HTOrS6xFatEF29+R5GCkb5vNLw9rSwR
+4/36NmhyLkBtFEIZ/scz89deXKVY7Wxt3rrQeUmd4tLsN5Kb7nw2L67y5gVwQNak5TKN1Oe46E2
/yoXcEcb64HYWvZWor6ZaT3MoWht7amxeucJWkb65eMZnjnrgI42vMCWRYKMPR6246fISRhtPBsN
cgXLSHQhmv4/fMdtWiQ7PN/ApY9HmbDmJfVln9RjXx8sRzNjP/ONsJ9EsPsPE9owAlxhlEhPTW3F
4mmBnTAhU/faZ6vikFJNc5Eb+nicc1uDehMYTh47dNNPp9RT6k5Lu0XgK6t2fpf/mocAYMoYXOor
nRtpI+ch2seEqOUffzx0hgONMkkTu8bqX/mAVsIuD/S7MXfav31i2IT0r1gjcA8baPR4KMEm0SaP
yojTZhNWzpN+8NeZt1TZ5fXH3+/M9U9DBMI7mwKOzCnTki2QjYiY17Fo3KEL1VLq+b1JjHdd0MLM
otbz229/PyTNARBfmwTwu/48BnFWxgTxQFVTtoM+aoe5mtfQwDv7UPv+pSb5uSP953gnkcJcJizm
iD2oMxh21LS9FuWzuVz7Q2Kh15Cmh7YrLikdbUt0+iJQymDzG7x472xKap5rR+ldHZtaXe+oietR
SUXlVparROjUbO8EihSRNbvmhZP3frrwSDf7ENJHWPDeyXS9zJFuK7nBaqTGrkuxWvHUw/kYRdl/
1oupu/ZMjsrHa/r+cGzkVUoMpMjw6E7F7wIT4Eo3ItDAPy36ELV2M5NHhCYKEX99ibFb+Q/lDESW
GO74cAwNkRl7mUZrOTuvapyXcHaS6nMlvfbC4fgtcn+8igiBwi2hbwfIAiry8Vi545baysxAZK59
htWE8vOw1priWznXDYxAjIKjTlWij4bZUPfAzXlsC6hnJm+VyL65SYGogm8Djb1w8b1/MUiqCQu5
KKC++KcHtxubripsl8+gWfnnnOJcpGO18uXjdX1/PdBpAhuBsDUlAjSljj8AfpF9mfoENrluwhbP
NCekexy8DEX7Zk69f6F9eG5SDEieTqUA2PS2zf4oFqyLK+2OCmfsu729l1DAu0e8yd1L2obnprUR
aOF6ImLyrrpJfbte2Tgd5OMO4bE+LYsQnKkI60CJBzVolyr67/UNYfGQxKPRDTaIrXuya5F10im5
sWv9PBXXs5ibB7tZmiuX7bVbbEcrQnM2tXvYI/aLtySwCBHTUvfJEAzfCjdQcVIEzde89t1b1Qv/
tle5+8uuGudL26U2brq5eC5bI6N91V0E47y/zfj1GOhuxVlkHk4ZIF5CymzZmYSH29deqAWF/tSt
ZnljYb75EHi9flc7i/W2GFpwIbk8t1QAFzZ0GsEfMq/HW2JBf2v2R4vQurd/DbMIHoK1q3eZb79K
8L+XqornhgNyBP2WjuMGYD4ezqqzINFlpuIFp6KftebMVwMuGGhBWH44VPal4s6Zi/O3qJnHrUkQ
c1rSz2rXrvtRkwh1mOND2ksjpHpqX7f+dEl0+MzDwFBblkcGQO51crh0O+31ArOcWDlyXPd+N7S7
WidHuBGAw29KS/mxEll2obJ/Zu8Ar6GKyS1KTfO0C2NMVBzo1qo4L0XyRdkw9Q4Q9dR861iL31I/
VcW3TOb9wWhBCO4/vsC29Tq5wYkwqRFvDSDehZMiZ62S0leNKWN9Goa3fLARU/er+U4aU4ri2mC9
oklQ4xFhTtnzUheXxj83e3gLQPMos9Jb2/bbHzdaoNYE4rVSsRRL8dbitxF6aZZed54mIj/L15el
HaartvEudRzO7KzNdZ10lE/Py3ySUkAgdIx+HlTc+poXd+4kPpm6SG+BLJRPH3/ks0NRjaGJvVUo
TyE8Pcxo+iYNEjA1DsbVKuxwAL4XVRkY74+HOnM+qfVsejP+VhI9bY02gwFHH/WNeNCxozmsmpx6
XmQHiKfRL9VOmemlRPfjIQFQHS+hn1u4MSHxiXOyR3fU9ZOMbNBxtShbteVuVM78tzxdlPL+/yRB
IxyP2HnukmtaIgGrr2ssXElXqF/WO6ewLl0KZye3nU26vr+Vr46HmjRlZIldINRajNbXLBjKu3Vs
NayplwyEVBm4nz5ewHMHAmMRitkkodxEJ3NrU7fV1wwR09QcsjBp6uY6GLN/MzOTn6BALzeecoIH
VBAusXvOxBaUKkCSbv4cdKdO4mI0DpSyMinjZChcKIWVjBDX+vssEVYaFZgNDbS10k8u2aWrBssl
zY6F3v5o6nK9twwjga659LuPP+SZQ4d7H61SKlzIc5wWQJVqm1WMpFFugsMk2nxdPE14RSB7ewn1
c+YSJfphWvTyoCSf9uztxTAVqMoqlpY1qGg28u5WDtD/EAbS1I2PktZrOk71TW3XxV0+ALD7eK7v
sU9bi4rxKXCREXP4j7fp6nujV2/YBP7yGUvf6ec4UsXrtMY+SItCjZG6/k4Q/4R17wYHovVLRoZn
Tgp0SlJWghB+wztZsVxf5j7Dut2upnLv5vb0OHUB8OR5l1VBefXxjM/s1t9VS8jmHBWwkccTRg5d
zUnBhBGvSG/Lxk2/jIPKLoxy5jAyyu+ik+6QaJ+8EeVgpB4hB3PCQvjbqBduGFhVdx94bXtbYHzw
TMzSEvWtl+6dc1uKkA6+OZcB0lenYd3sL+kkdYoAwnCuUtn6cZ3TShJZPl2pTGn01Awznler2Xv+
XL5+/HnPLSZUY5pZWz+NAubx5zXzokxam5pAblgrV4731hFW7FGy/aVrqXkhVzt3VGn3cN8BViSM
PVlMkDx2WmdcCivbZg4bVasbsy6yh5Wq/4Wj8n5J6bozCh0Xk7jrlBzb+IHMxw45tmBKlqfUdZKo
wkojBLXnHJBub2ORJTCgEn7Ix9/UeD/NLaMirbcRCwJ3erKmXSLUkIpWxZ4jMPorUifbmYMmuWjx
AS9DfTHtK2+dnJ2njX63072lOKixTop90aR2qPedzEPNrSwUAjU4P6M99T8u/MjtWx8HhOB+KVBg
hE7FkPDoeOV9V+RNNiEkKmex3Jrr9hINRRMO/VwjgOX3d6v7TEs/DoQ9paE+u85VZsm/hrCRYIDj
QeJo46DTCjn+GUhLuK0QA/JXjeVe99r4TSisvJbRLvcGMqi7PFkv1Urfb3qo2htbZNOngoiz/fkf
sahYzSYTiYLlhCNNvtPWeTTCEh1N/QB6HUXIoJdLfvj4g7/fFMS+Nm06YD10zU7zN0BlnlUOpNoD
DiQRzUcRzaObPKq8dC5UD34jFo7X1iM5tbkueYDphJys7bBwJIIKKapE622cjLqkWkOVWIEZGm06
3fQZquQH/CG7JrQmsDDRWLvzP6vURmsXWDniLvrq+Pf+IGUVad4wfptMiTOF5i/+K2q47bLHfFj0
oap19diMJZ5+H3+u92vE2jh8MIQkts7mSZQCsrdJypxNOeSlHtmT60WgorRfoklL6JJj9fLxeGeW
h+yEEIIiF3WX0+wM52T+eq+QsZfbwkUPsw2eViQPX6Qz8dkuDPb+cgK0Ri5ID4eLl/9xvAPbIs+d
RXq4nJd6090XppU436Ziwr8eCY3KfwD14kyhhh9vH2ulhvOkUw15svfom+f7ctqEqhdZtl9N+ocq
bBrXTENfb9J7UWVUyIcxTSiXaOuDNVQj9gtBG3zpWljcIXU0TBiSyfc+5WudvqzD2pqh7iFAv09y
J330En+4m3xNF3HTEA+FXZnSRi5KC7lEEISq2YEycnAvTsD2RZM2OA7u5dj+XY0wv5Zobqcl269p
nWP3CIFW3FRFOVhh0SBeHgXlrMMJQw8uuMXfReSYZWf5uO+1zh9uRyK89E2C98S5wOyFifZggPat
JfTkkzUXRnuFShmeGLVRSo+imOt/X1tEkP46vwIEQakFtDXVKvoPxysEwNRMTZe6tfCyIBT4skfO
KCrkk4NgVy6pt7uwJfj7jo8sDCSUhH8DIjbKwvF4GKa4hgLeDWC4TN+U3bW7HuGlT/WEsvzHQ70/
WuSm5KjoKJEAkBEfD4UPgOggeXaxOXXVIfGN9NZb8OMkd1xuoZ1cSsB/97iO50Yjj13Fxbe9NKe1
HatfLLBPIHiXxMHNdDHl+tXMh2w4FPwf7mrLSv5RKPGKmAg2EZ/KpbGrqKEws0aemwTJl8afpy88
1VkTFnR/k1tbSuNn03ayC3lcuq9Db+efsrmhjpJmYvUfkHwm0e9GMV1XWo58HNmWOUeycDs97M0s
SFG1C5xXT1nizcFn+6UzZJ2Ejls57a4S5SzCdcidV5lWQxMBimn/V1tT9VnPa+1bP4KQQ1Ni8l9T
6o9VKDOhrunclmuc1YN8Ermm/wvWHBnvNkjyNfSWmoB9W42v5mAPrwi/uTelKsx/lxHLkti11+wf
4jvZ7owZj5ewLbHufVxTv6I7knfeUzqW6hWLopU6upaoKmoV1PLbqjD8LysEO/FQq1R3wop92n5e
h3RKP3mJZfcIHKh8LWNT6LXzKanQEY8Cwi4OHnoBN6UfzK9Wnzp9pFnd+KbJKlMws2S27BuOABqc
yAehy4BVZREPgMkqqhpJ8VQWm+20bSTDw4ROkx4ONep1oTFSI9031CZeBi0nfa3xDekjN7GXPByg
/dyuQ9BMn4Z51XZC0AW7sL9Pr/JNOJ1Ili45ZxeSxsn+njhmoIEBfc2ubG+MPijvYIbkXiQX/uDC
YNs98Ofe3gbzeGoJXqC+AI08Pkx9D19iGRwDA1S9jOZy8PZ+MlwC+byDvm2djc23j5dpK+A51vEw
tN/tDjafHhl5nWq72hfzLZWmZOcI7t1QmsH8ORHOcOuOnUI8t/TtKSx9Xcsjoza6S8hWvF23EY8n
TtiGUwpfc9MIP8VmoiBoZvPi4T9RE9a9eEOpjeDFnECiU+5mztdJ4HFrK3ujAhodMgpicur1CiWV
HInTupt7oASmht9728v2dcb63QIvNaWAKEQ9pbEZyMILVTvI/CrBtoHKVtvrZgSgpE+eWicvrF2j
zCoNkzlLjF1RubhuKAgXOyNNhk9yVIJ/u0y3KycoVehPfiP2ABXXMcJOcqnDwRm9X5OedfUhsMas
3OVaYDxxU3j1ruzn4FGaav5eJcJewy5LnOzQNaJ/c7K2/eQPXfBjtDWOeJooPvokXDVHqdvYP7p2
BNSZdWp4SEoY9aFQljG8yLFYXxKz1b4VjXAfPETFdFhpUkyR4QhES7uqLe60IECGrihr/MHtzmxu
8zSdxztbH/y3Rnb2giONrK5VuioRFWva6Xtd+vM3Gn/99SLnHEBIkRgvg+33TqgNDVKPhWgeaSI1
eTyLFXu4zveLJBwGv7EiYXr5PVRwdhfNtOUFMrx3g3UA4R360vRQqiYZ/BDTJBwdeggtw4HUCgXO
olzWW1FWNZBxDFEiD82d75wHfqEJGOBm0AdHwKetsB1qS62Z9p2wF4hp/px/duHHGPFYOB05WYpt
Yyg9WbRxMlbpJ1ETtTwPfie/p7mOGrTAkfALHb7aD+fEnL7VSE1qwCHn+qeuq9W9apAuXqNCq/y3
ORNSI+JRooiAPzhvFGuXz2PZ+w+pjw9stGh98L+VH/95li0GDmhwuN/6xsirSNfs4Is+r0m6U26a
tPFSr4YHbCgxkenNrBY/g0kkfbR4iXgcjDo1o7mHRRTiXCxyMDnWnIWVuwTqtal89XPUSn3ZgYhv
H8CX0XSwMsO5q9bOLOJg6CorlB3kX4CJmq7FgWryvaw09KIkWhDWnt6i97Puy+VfkniPv7ozB6u/
Ln0HcvZaGsMvkopa7lJ/Xr84sFaWL54lsDDFjF1TUVbLSbubFul0kZf6eR6Pmec+od+SfR5gQzq3
TsHXC8mfN9qcVBkypLWbVQfOkXiW1ujjJ1bLtc95E/vxDm3mKrhxhN1M0ZjN7rzbuHZpOPV5We/q
zuWXp/UyWte1mus37HDVHHaepx3SvMdBAJ2a9J9srpOHZvK7EuujVn9zgLV6YWVZ4mmYcFuG7GDa
MQeCtFCbHPXJ1pzSjNx0sf4dZen1oT3A1Aln1FoezNSXbNFiLD8LqMjmAaGp8rYYE9+584wEYKRY
7Fa/xinDdqI8LzInD0Xt1WbkYDF7ZwUd5kvabHJe5yJ/rpOtvDYX6/yS4KCWAOoVbhtWSTGNUTCD
u5ots+2IQwwbg5wGTtmDS0IkrpIxax9h5bs/2nryZNiv2LlEm1uV3KNlM4yhJdlUN3ZuFZ+EZgvC
cmtova+qEOahmjKSKEdUVpRmrhgeh8QssycTg98uUrlsSqRpaeGGpEaGH2v9OD97lin9GAUav0fS
tZ0/ezQe6qi30gRQjvDLJnQxNR9DY86zcq/JOoXQ5CfpeqvsSZY31Wrn/9MS0tbrMhfNssPwJ9X3
nY9+aQSQ2QvihE+2hv48C9yiFm16xv90Y+7aWfGANjlIEhNNm+4GyqnbZoc8aZs0bMQaVPejcMUv
OhWetwPIv1h7zR4QFvDKRf8xT3R1QxRNJieWRmH9JOMmFmqW3DqsA2XHaBMy/IQiSZVEXZv0YHK8
yQPibeYllUbb6fUbTWsCwVFcrSnKV2g69ybbruVP/eC5TU3vcfQM+7vIgim7Wtt2cj9BBx7KfdcE
abWvy05/WgpnXTbtyvrRm1LWBHegFJuUrFzZ1mbZXuemU/3QN3mZCIfS4ckeKz894GZbzzfLONdD
qDWV8bpWsudqNuf0ZkTi06FfYTZv1OzsEXGpenotFsTNw2n1+h4TOIyiJ2lxXBo4KN2+sgv/aZQG
9i2z0XtODJB49XflADAnLDNnZnBV+7/kPDgS7EFXv3Is9THE90Urrycz0f+X22vX3qxDZTzhqmEN
u1w17k2Bwl57aMtS+XykRj4nrkv0qEvTXZ8mmYtbjRCVyCJhWYRCS/vaE235omWarngQVfUjm8fG
DNuu1f+BX5uZYZIs/b1M2ObxNKPvdYOolWpA/ttOtnfSILhy53GFsIRbrQxVqWOWk079GEQtwJ94
qOGPxODipH0bpLJHUj5v5w6EV1ds5bFg+d6NGx48MPr+K/iA/rFMjYW3Ukr0HYsh0dubxmh5MXEa
y74RZdoYzxtB00TeCFj5ZsrGNIts/MBbogNDuyFMdaBRsevX8oAFX1NA2M0GG33ApUFh3slbGwvo
3nqVsuMuzNYh+wluV5ih1tmluO6GbDHDxhrL+lPSKfiAzTqa3X3uI2/yZSX0zu4aOippSHdlDTC+
rPMN/JIaj8VqVEHoWlUy7BaO9RiJ0SgtMoPeh8dbrosM3XGh+TNMZrMDirYqqh1KLVeJnS9pXHpN
9aqXeZ6ERde0j0orvB+DXfGv5a5w0AOa5fLY5rAjIiG4qfZtFuRBCI4g/5ppeftER9nud2NhePMe
PdXJxLKm6POIxylB9N5rIYs07mTmEam43JetWChCCDPVw9Gf2R1SOdN9a3TrCIpnNqY7w5jJFDf6
iR05bZc8Y9pN2dwQbfKsacZQRwJEzY9Z5IEVj52eoAPf6izTokv5YHSN7h2mTGbypnUgT3zNsoxI
zssH56vKda2P8Lb03vyV6kdsOiXaUZ45JOi0ZaW4R+s98UOKyMN076T24IUrfysQwYb6RdCbWhnO
jWlR+BCZZi/x0PgTz0qr5yTvuHfyjkpmHonKnB+9Ycmx/Up09xOJlX+tzGHSoprRfuJeKpA9Fih0
KKu0yr2dm5zELsMC+lCIwcz2OpXzIExamfwPCAFkX0I4Pf3sFa2ydq1rtV9zwyurMLdH4y5wx5Vl
qQzrNaXAgLyZVmhXSBJpfjyYo20duMu7O28TSQi7xdD/pWDg4E85D4QCk5/E3VwSNulWkiZXsz9l
epR3Tiqj1pmcPEa7wvgJQ0HbVkMYbF3DKuIisfxhj6ZL/Ww1jsBDdDGXNrSCrFtDE8b6dxixvBuF
skFHGyXuB7wSdZNGjcj96dbigspv/TGfG86yAmuChJ53s1YgscNl6mSy50jKLqrcfr23a2UmsT+I
cgkzQHK8q54tKWwAMJuichza9DBAUx7gYXT0ynPl4CMsBn+8ykzN8PZGU5tfnZoy8AHBHw5BN+v6
E+lRVuw8o/aDu7TAkzHUk3K6Ly2nKK5Lg8cqbK0M9dmErslnXUmj36XDqv/Ac03q+0SYUh7ycuq+
evpMK4kcQnxyJhKpqEsRggudYGoxVlULLYNex2hJuLV/Q2RtQUanVFodKFxpbtzRMdURa7c4u3XK
e7OnX6OlobuJtWHwg2c2yVzj4q3YmSq0yTmoVuGHIAnyIKFEWGuolyRw+D4KiaE3JVD4YXOmix/p
Q+oTUNbO90KZfReVuARxGbGtecopn9zJuUM7TekKkJZJs0qjSuF1S1iYvbqv57IYw67yVjB6rirb
yJfs28hdS8fa24IKQpg4AYhx1h7iFiOLMWyndvhH5Zlbc/VUwWvuDr5BBCntJAvxzXHzQ+JOAP7o
7LQ+YRh+nGEBrPkLgbNNoGa7/0faeTTHraRr+q90nD164BLmxu1eAIWqohWNKLdBUBIF74EEEr9+
Hqh7psUSgxzdObsTlJQEkJmfe430gm5OrG9tjX5YYOIfNew9rWvz9169+Ew0UERzAyHkImHwtbT2
K98to8m1iiFqwBaKACB624YVNB6uM9/HfqRftWo4lFlmn6/WkvMY6E0Zh0oUlR1aTY5t0WrVxRrC
TFyM0KoneSPWdEZlDrzFU5ckTklFkLmXfdPhnGLWXu0SApGkuom5xj9PYiSC5OzLNShWZ73kZiCt
tpqe1ASHX/OpLtL4tq/q7tOwVlp1aRVSaajLiSWaUwvpmo2xEoe57xYPulSqC2U8mw5TJc+/yBMl
bvkihhX2lAF7OBemG2W1XD4kuQLnUoBYM0JbxlYeLiJxL0wEVxwOl95eiVkR3PvMqzO4bExGd/Hs
2CXJVqvt8l6bVOgPvfPDEavwL0Q7ph9SjEf4+pNcPk0T06ldMWr998b2aWsZ0nbPjMaWZugNlnWz
WIaq6fh15eVS6ANgziJt39tNQpopk5zPPI+YJ4VOhwd90FtmNYb10sYXZocQXThDMLV22ZJWZSiT
Lr2X6Ah34F17IC+Zn03pRZtOc4xvjTM3AX3N8b5vFrFGckjt5hxtefGUupld7LKxpRx3jDlxjwoi
WLMbMmecg77wtYe1NvsmFDQMm4NZtdPeMafKC0TtQKPlT9AVq3QqgUFWzRSsrlxyjp3fZju2p/2V
0Bc/plqOeFS/tBP24dznFWbv8fhddONkXrnVWg6R5Y/O08KUBOfQtS2ppElMg6HIs3w3+zkdtwJn
oJawXfFHVgtbsu+Gtprfpi5hG+t5vgkTwAEYmJBk6knFWXqe5KPTIk+CDEwo6Yl97DUbeCVu8BUH
Ta81LsZhsh8QifR+uIYS+FoYo5fucrkM7uVc2eNtPTnpZ8TanHKXSX0oAhq3w3q+4rX3hBfAeOaR
cfk4j+rlN0Mv9Jn4m9FTmHpvujfbOUuOow7Z7ujF1swB1Jf6RzWbcx4VJGYFjdDa+rTUpXyc3LzR
QixO9JYmTOXThCnnfjluXLc2EO1qd4GQtuzCyZvcW60XTElQjLYBwsaI2RG54+ayJK/icml68wCL
BTfWukssN0CDKPtRYimQBrAE0OWuQZ9/HzE2+jrlQ1pQRhV1uQM0NRWUMzmxiO2P/9wybxVPuqSy
25GVlTl9xam7nt3Y5mtghEdPyJUm4wRe+bzXOyk+6a1kSOD4uRwDK2vcJsi5Z+qoX3Txo3Mc6gmZ
bSNPNBeou/MMWDP7i9+7qof5A8STJAsTEqh7bWm1kcRg0Y4dAxovgPPWE5zlxHS2QLQisOIZT9uB
FP9DV3UW1u2LnL5rddJdl12WfKuKJv64qCz7MpEt06tGBfqhM5BrDuM6WR8UHuY8n63BZC1tTwUW
uiFJaJZgA11qsywwssS86hU1DmRTaJuRWozkIPFcvutVM94pL6PdMrRDXlBMd4TFngb0tNNSIkSI
snf73nOxWA3spFluua/pIeSLNj+2mt386Nq5aaErZW4fytUu6mBFuu8WQS/rPp7i4oxqYPoh1tG6
SzlBT0vbANwraZ00lPw6rVs/tRzoQZ3uzEGMhq4X6NSg+NrbynvoqAxlkNJueDSMoUl3oFrcPOpa
h/QbveOByYpY+xv6OKoktx5zGTKUqftbQQmanVv+CjcgNyvrc5869c1kmvLRL9pCXnaq9GZGk7Mr
Ar1zkvYy61Ovjii/0cNe/LnZZUPnN2cFo4PvGa3+Cx8vyPocUUn3Fq2yTWCOsWMbIv3lDRH5S3W9
Lq28jQuZf4VlPl+gfRenoT2m1kM2Fr4K6rqmgTwxyr1yh7VJcG9ykA4GwFUMwTDV4mNVLVPMDepw
5czKke+UX9L9N2yt7o9cxe1+tKtUCxwz5jJfiGeMyPRG08OKO/t2NQjbMJtHepMg4wSaTrrR0CjN
k/rOcPpJndPdsO9XsmWmfpLCOVoMnJWChBb8SsexXM5kRc80LDN9YPv0Gm38qsICL8h7VRth6ml+
GanRWqqwn0p0z0xAdu/K3kLxK/H9wru2GSH+KHHEfWg6Cl7O4pZJp6rwzpK4mnNSNr2bbzkNNIew
y5muhySve7SonbkKSx+d3LAoeutB2A3TixGviG3+otXGZZda43lKIyMO5h667kH1ydpFcVa7JSW1
sTD0nNf226yW7AFQbtPt0ONL8l2cCpwEhn6ySQyYo/+I53m5VJ1cv5cFd+qV3hgzJxTu93ggFZbn
Ym3M4ai6Ujs6Sk8mBkPOFO+r2ffrw0D+8ugvC7Ws1a7mvo2trtpVdpff4iOrvbPd1r4fmKVmwdQ5
7i2M5epzl81aFtWFK9pg0Ez+yUXhSx46QtaUhrMd0wpYFKGjp24UocVFXuzSMd6wxsO4uUrWavxC
Upt/TCePwOjGWptw/j3mWEB/pyO9kXWC42pxQIoip9pyld4iw6jXCGQUHYmCL7JvsSXFEIwSgBa6
YktSMpExhyqAs94sAVB684H0xLmzy8Udwqn0lvOkaQ0/aF2hnZVSjfbF7HTzmZyqKTuWykwfqpVG
0mWKzmO3T5Dozcj1JSWKbbXi80rhkkaCRjfhIadhdRxdL/ZDxej/ATkgke9hnzViN5WqS/cMcZNb
EFMlvioGzam2MfwD2Pnps+gW96pftIIhW2HqZ4D784YJU89BKCq/uDSYZ42BKYvsRjMNYns/ySGP
6rGOHxPwf23QyZ6LESdnOGFeudpVoJNO3cdKGqSRZV2MkSPj4eNa1mBg+5ZbI0BysX+AuKh9y9kA
30aQDWnIzCL+ZBdm/m4YySDCde4s5uOIuhymtafHl2ZtPUXSSQZcD2VVnpf1pCV7Qx+0c4+Lz4lQ
SLHr3SDduD4WQ7lWoYN5QhW0mUPgGQZhXNr2OLkR6gTkXlTBUJhNN0v3fm8mTZj2nXG20qhnvtB0
0yFnMiaCKV1IXZ1Kzh5N9m6s6Z85NoGa25ZsIwHd53P9KIbFfn7l9o1PeiRW83sFJuNrYyP8GhZG
aZATjCha+EnGpT2hHB8yfhvcwG/i/t1crZmx42RULioeCqs/25+UfXCMUk8oItL142iJWQ8L5TTW
btTo+ZBNGFMeus1if2xKMN0XKfZLZtADNLlSmvKNsPMr451ctzKTy0ekF2BNm/cx1iAbqMQ07gSJ
9BAwUmOsW5XFudySnhDRMe3e7RASQSgrN9+VVDv1bWxW6/cK0IN31tj19OBlWXLjdN4+S1p9OC6a
kfZ023uTvoCtChu4ge9fjb6aPzGy8NojHKnqgoKo+66VCTdDv5j8jaLSzJt1Xgef3FKOYEUpB961
hCKcqryV3m1MEkFTx7VLSs7CSqOt4Ja7pC28HRdr4tO8mafu2AD2onvUlohfKDzhy8u+tFIuS3vO
r5UdL587wvadxcfJwHKN5o/GS8l6N7W8y9Hym+XAMzbv7DxvSWPzJaZTbvEzPcM8K0CKGPjXWvol
5ajLNg+wurDhxVYSTCAf9taaY3r7tPbFF2dxySDMPs6+gY1A7mlE+TMPXCQ6/CsGvDT9vNqmQYW/
jdB3ih0quL5LDUITOJP+XVonlR40DpphOL87YxI1dTe+t308wy4mBhtDpEroc5TDDuzc1llbHENw
xn4ETVK0e6VRY0f6nBNszD5N1oNP0/0BerS1tY0FlYuSjJyOiq7VFIxDAZcs7Y0EjFHiVnZQ5J5H
D0gjdhAenKSO7LVGVJCkzyj32VoAhYx0b/L1LrC6WYm9tMZKu67oPWNs2xbl2D61ad+n10vizXgX
DFlBwoOPpaW4RTOzMKOyXDQAKDIB0tlfTxnjaRU6g9VND93UdeuBBKZNtCCPLbBN/gJ4E2E6M9Xu
zXGxPdTozQKIVJBUDvdg5HZGnd9ZidPJONCRFy2REFWd9d7GfLe+7mpt0WnEEHTs46A70Kqw1TTJ
smtd0z7qaTVXZ/kyd+7296qsuUjRq5juHUOupFqat3rNEwajJqkNYz/WGFsfJkMwNZqYKfPXWTeO
YinM+aqzaaIzMWhl/QMha7k2IeNkCrF93zpJ/CP2Vxf/aDsfyouhxh73Y4HzyvjdM4id17rXxE64
IDy/fGDc0uvvK+mQC4Wx71TG50Zrhe7sy5IZ4TE2pGSoPFirt37XlmYD9JDOpY810NniwDI908Rk
s+NWhETMCT5ZtqZzuA03MemXFUgKI5Dv9faA1FMDQIEODBMVVB4K3g7kiWFyxVGKddLuK2E2ZBrT
3AqGJbHsFRDnUe84UgLchffV6SzH/To5XuGOh4w5aZIG9uLk7UAHKrOrT61HlPnuU7rG0eItVnax
ZFk5vhOqQxw7hPeG5HfqLrF7sfRQNg6ZJWV1qVOh2wcPh405Kmmdr7dOy+/fBLrHqAAJfxz8vidZ
spTvnVTXli+xWggbzEqUf+zZ3zyaYxT+gbb4JM+MURIyU91klEJ7be7PlTYh6uwMbiGPQzXjJTLW
ZTYTKqchvwYQlXb7Znan5rxf9TWPpKis4gvKHnFHnTt4fUTX09aPPVCTNchrtRo7S1OVyyyDZkuo
hF17nwpOzB2agPlyOShBNbPqxNdoXEZkEdB7Vp+nZEmf+mU1+jOHS6DYLXYRf9aSvtGDRJPzAyqb
iblfdL+4y5rKmgLY8yUmS4Q/O0LFrGi+JEMRu9Ralr8ck5Y/FBI3VHyWcFy+T6LLxU4H66wOADON
BwhI9JgEPXs/mHz6cAGkGu2GSWpS7govX7+ozm3u4EMb75WX6C4F05BFQ5dmNUMEcsQg7aDbBoxQ
0qua2vvGQ70DILM9VCKInTj9Mg7JYIRS9KMMqrZVnypzVTOJrNT1nTGZ3TeFKPmneSqWc41kvwQW
0zhn04DgPUWaE2kW5wKTy+LMyvMOzMC4XjIGkmXUJNK+aDg9c7CaE+ObVsUY9NrZXFyWLiaZM2UD
ZaTVtlUgU7PFI4DBOJN5mkBfq9VY3rdN69I+dUtZ77oSePtuTZn83uXciO91rR/oSaNhijmEcFPF
XMMChFAaDqCPlLf7PusEoOmikf0ncEfeXVxURrFP6th17xqcvz92GFoC2LEX8d1vZKFoxohB7WIl
qjoU81JEfeIvm7ZD4aLUjGhYGc4LLriXw2jMyHWUXXUm9Tk9zoCZmysBlSmjpBaEb7+v6WUgJ8e8
BrFJej+zqaeXkNZFGbZTnCf0ngf8ewn8NYPPLnbtoBNu/6VLiE3RoirwHDmlO9G48HG+ndZYHWlr
JfZu8IYqvQBNpVU4G2ZVGWXxOj2swASGiDJSfa0cI/2GkL3nBXMqlosK4Se5V12XfenHGbiyl6b5
zdjaGaNL02vALap1ZMoymv0F9RLlKzL8/tVGb0hCo3LSMQTpwxyG4SrT3lHWOB+0Fb6rAYajA8FK
lrYWdPE63qcplXGAFxfi+S6ZTr+zF7XcjLklW17JIvQg5QZag6R3S248wwdwlciB69z3kVY/GLQ0
PzLYB/kgC0SpQ7Yljet8zdqLZCHFiiTUHcnltpkSijXrPhedZb/X/SUuA6599o05qNG81Nq+zwKd
SdCnJBmckhpvANLdDH3u7bmMvHSPmWq6n/RWm0KX4ZWxLw1/uBVDsm7YP2FeNUnv3CCtg8xr1XCJ
B9paeCpKM6VuMqC591bWddVF7ztNGsW2zJOwA3QwRrGIE49ZD0nG3uuZim8tBNr6UkxJSy/TEN3e
MKu82k+t7dP/oQCkCTsuMpyUMX2pib12WBro4HyEYlGvu04H+0bfLXWTSE/9DJV01xoumKSo5pOR
r14WrbbmPbrN4Flh19WLjDjcqCfkVV3h774Mvn3W6c14JRdcrkKUkOiye1VVn5uNRgs7Najk9iQI
5odOyP6JO5ThVpHpW7OIzrZO+bkYXtjnmEE/5Hm/HnOgFCU9WI3RLPCg4qFPe/HeWBAmvjCId7dr
ZTjkA6+DNH/DlYEWR1bJQ/VIJ6c7FT2qy1FNJFX0Ydu831dLKs5k/uYqp1RYRH6RO0IBHGU6H82j
EyQ8RUrnVGvthW1LD9ot+fqiMcA+FWA6FmUlYYYa+RuP9hs+b1v0JxwURiYdxe3nv8Dvp8QgEsXI
Utu4DF+gk9zcN1gMHCpG+H++FK7JgHVRjyKqnBK2UOAxSlW0btga4AosLxsPiVNMh9To6je0Sk5R
tZte8ubS/tMUAiW6E4ReOrc1x056YZy3dVDEuCUUbpUdVJ47QTutb5EYXtggG2AYT2rkzUAGnny6
QrVrDITEBz+gzLNylcuZx0X6xgt86alANMNpNZE//W2DQGav3GLJ/RAIH4azMwhwKzaKXSkFY9+8
F2/AKV/YGwY+7iaJPGwJJvXP94YJQnwYYPiHvtN9zWy92CUzGPNsat6SB3np/SGNiFoVFzu78QQl
CkWuazst80M6IP09gAD3qiTtfeP9/UbY27aFD0+PHeGgr3DK021FL6gO+UzaSBO/KVrzCtSGses9
zXonO0+GeZnGd52zGB+YLE6RCUbm/o/vEjg+YL5tYiaMmu1V/HLgKO1caBq81KEHOh9mPlAVUFqW
9adeJQbkrm1LenTucH+2ThYy8xQmN4ansHRdaQdYDIAnm/XW/LjO7Vuynb9vFQsRSGZaQG+5J/2T
A6elxsDohBJeS4vlK/MThpsKTYRPEO2ytzymTwkb25NtXF3H2mTnecLnrzDPByNmzEHDyzW8q9at
Hzum1Huymm90v6oQfoW9KxI5v0Hl+f2CZt1NoYPzt0GaT9Z1Fq/XSOg5D0KKfYtdV9hNtruv/Lbd
aYmjQt2ojP3r++XFh8WxmD0D2BgCzvOHBUyy2F3BXGmkmQGXHag7GD+1XzAcDEa76CLT6ECSIu7/
x8efx92MRDZ+rQsD6PnKtd1hEFQtfhhba/Wh1Kr6TlklrdR5mat3rz/l7xcAFF4Uj7f4Rzw6FY7J
rCFvZeezVp14B31W3cFYmSO8vspLu1RQ0UIt4vwbp+oDlOUxbVSXC3QRPYzhhrnVVFcXCnz8GxHo
pb0iTJhfkEndbRb0/OWthT90LgpMoQ9a63oZVXxtg/35bKDHoEdrbcdzQBKQi+j1R3zpRaJ/hwsa
jorQaLdX8Mv1ouU6/c+JynadzepLaSai2pX+aM2719c5pcpuZxBipQuhU6A9Zp3EhkEz8D5Qjg+V
AKogErCcuHw0dkwkoE8CYMB8ZhLfe0CQ17Pl/alV5bY817hwmVyii3pq/T5Jk/Esw+UwRiQ7tBFr
D3LTxXBuztE21Me3FPhe2jloNm5arBZ9+1N9zRQRjlxBYw29SZd7PGBuY0yDdvijeW8EqbdWOnmx
KIiumep4sYnTiKisDAwf8iLeVV1rn73+DV9cavNoNZGtQG7s5IDTzoqTPrb90NYy+ytCFTihW1n7
oc3StzzKf09dNmvt/yx1EoxIMJyJQZMfytRHrNrETzShfxbh8S0AZOIt+fqjnd6apiBx2RQd9J8K
z+JkPYobxNymYopmbTYOsI8WoFnK3xebd4BlLXLvJrRwLFUOb9xkpy/158oIA8Ep3KLuKXcxNyc4
jaY5Rd5QeD+qpvHPCqa/COMbzRtn8KWlUEzUuZtRGxT2yR3jILxfqlGfIM1K7weQejuEFvF+lL32
Vplw+v22p4IutukDb24Mp+etLKfezBJQrJq1XDFxMT701dwHDCecu9Ir32LFnd6eLLeRc1GKAbOI
4OXJkxnjhPGJ58to0TIwko53ED9JE3AoGJo2Db8H07s3vtzplbYtynVCXmZvhZ5/koRmQnaj24DM
9Bhybo45xVEiRfLQwxXek3GIiCZPc55OnfeYqmW+/+MtS0rDV6Q8snjmk4MvE4ZovarGqFL9eBiL
fdPcWVUy3VSpJyJGrQ2Qkeath35hD8HM95E289E9hDX1PF7IiWSeRcao6HPmNI6prSEZqvMj6TOw
BK8/4kufdWPj294mgMtmer5YNwEMITcbIUpZWehXznzd9OlwExsq3Y8dYDOtbfQ3Pqvxwt6FMoVM
K/KDmHucKpWXmZvoSdGOINF789qkbcvUxXPGr+XY+MdOzvN7N12L83wczFsqvPIjTWEr6mDsdvjf
MCqL/SqjMwVdI4qb2AoMzMXfyqBf/C1BqG0CgmBMT7f8QpGOq3QOKFmHoNeN3hqwS8SxL7Xh2Dui
/Pb6t3hpt7tQXSCkg13QT7M7yJ51ZTnzFFmgojUwiFoZRxaIJsAyS32Bl2q2g70UXxRZORxjNC/k
/vXf4Kfqw6+ste3AkRs5ON0jigyE4vl26GlympuDUVS0TnVB263au/ifH90kK3btoNawGUZxNehr
G4myAcbNF466aSoYpQBwev3XeWlzYjXjkWcjFmGfSvEA4E/ixmTEvM5pdVGpUd1KHXKFloqvRZu4
zJiW7o29+dKaSD6Q+yISS7Q6CVNzqeurNidjBDMoD21lym0UNbq3ufJkETC8o5tQxbb7RuR4cV3M
AjalSmAJp45oBlPwNaXNhnm55TA/GOtNOHbCh5RpSgptVtPTfV509huf/MV1ETfcbjmI3KdfvBnT
JZtEPUa6WVpHNy8cB1jxmF/EsL53slEGQxHIZG/cO9trPN1oHC1CGILYCDhuZ+GXpHgG3juZFkwP
BDPlQ5Ytw86cHPHw+gZ64URh7ANtnAOMXuSpjgBY0lKM/jpETt/kkY/q0Bm0AEAUQ/ID2rIMB3Mx
Q1IDCz3/yTp7ffUXXi1sTR0DT9sAtXead5AnqL4wUrZSmTsXuQNq3sOT6UCGOkRjbaIf0A1vCea8
cGmxKN0UsoKNxX6yf4lkKM36xKxpYoaMcgrRWdFUL9w4C10xyz8/o0gdmVuQxnVZP42R3rAJLjve
GNml0i4GZ+hvU5C9zV6HG5mFejkme+W76ubP3y2VPykdL9bEivn5/hlhTAjQ9GOkTet4UI1RHUfR
6hEsW+/GBK8OQbBXt/+DRW3aGybSKFvu/HzRthoyvRREZqdIm4vFpu/de0L7lrTtctBr8xpjXVW8
cVJeSAdIA9jCJu/RRIH/+aIqzl2ntOMxauJqoMltTfcjHpsl8aGHgvr6E76QpGNsAZuaXctip0W/
HEEQTnIm4VJwiy3oY+diXq17jTlmMMLeDi00uvdjsfafXl/5N/NRQg+DUBxkN+GszfL2+XPq9UqI
Vz54IjoFzCdUd90xhPwBAUPt09bCHtVqe/HNa+MW7joYZcAcmqmflxh/PzCNAZBoznW6A9UEX+D1
3+6lU0Vc5mDRpKSIOPkIQs66xs1NXPQAq3l4pUMeSpwrJuN6ECfyT5X9fr4Metd0YMnJ8Mp4/jJU
6hlu11GypBM9azGiXmDSnDxk5mj+eQDY9IHBjYpNvfjUDIdZkTWk8MGiGIz5gZT3Q80pP3DBULv4
vXjnm1UR/fnrxBAX3Tsk9PHfOTlIUNoaBxD3FImqoVdg1NO7OatV5McAS2y83u5eX++lmxiNPc+3
SOY8XKCev06v1vHdVLWMpB3rxyWdDDj0w/gA+9FAe7qKr52mKd7qG7y0aRAyxccFyctNNfH5qjJL
/TmBUxDVk7BCx+9AlpWZtgMYqG2SBNYbX/KFm8ICIWxbfE/MQE7Xaz1uYMbOcyRUUly1Ius/9qat
DvTTis+vv9AXHo1OOVJwPB8tX2f7+S/hW6z0Otc1nxlDAr90vc6FRuxAQNQmwN9Ixa9vpGUvLGjD
siaIM+vbtP2eL1g3NgwUyBJR0SXxvnbmp8rOzCNWaS3qR037xgZ94VUip4muLxNeNCVOyyIG6RNz
X32OBi6tCGRfcQDXYIMud94SD/+p6naSCm15EA5oyHzRTT65+JwU6JiTLUs05qk6CgvVgi7Tptt8
yo2dM48D5ade32TToJ8PLfwaMfjrO32eki8ZSthfYXXbKBxY/VFuhiyuJeL7JO6na4+i75z9kB9r
SCzHJCnGt+TJXioY4ClQpNJ0FL+bXK2GhYUm+LdI9EMDRCiGiCXMRVxgUVd/bEBykMWqJfnkE4/P
mi5DdwSokPY0Wk0GKQRBgGH3+t58IYYxDWBMZpDruAywnm8VXWsQRu3ZKoYzaoCNKm9TX5KosoDo
ag27OK6aP0CubKw3CriXVqY3TyObWQRKRafXjJjwg0+TJcp19zuGEzYJ+zpewygXkTGa5UdnkFkw
D/70Rqb5wnZlBMJciZKN7Wqazx85gf1Vj62xRIiip8DLnCLAI9CKRCffsuF+4SpFZXtbh144+iYn
z2iNZWIRDhc0G+INnG/P1QGkzsIMdwHcqNb+6HamfOMBXzj+202DBQWJgW6e9tCVIaa+aCC2twqF
Ex1ELFht5DqO67zU3ABIe7Th69vot3fKbibBFNtsgnbeaYXC6L8xFm9SnL5suB6MtD6YjT0fgFL+
6VzQZCk2LAoVZDHeb350bV5KJ3fRwdhAl+dw77KgkB44IzrabyQyLz0VSlMWX9BDtOY02tdGq3LP
0VQEFZgOfdXbUygAraTAlOYyev0VbmH82c2GiCCNSVTSabACvD05iR40GZCwyCZkwKWvQWAz6l/X
BgGW19d54aG4eyh4TN4f//nPt7+RIHqQdJaKSokOgg3nC/4LPr+J33SPry/12/bfdBEdUmNubEqP
n9qWvwQ+p/CRINga5tBWu+M4DW00wK7cjZOm9rS+1UfdKOf964u+9Hy056xNTpZK4NQMK0UjD7Kq
AegI+Bq6GWZ2Vyt6du4IOPZ/spSFBcH2cORKz1+lA+/NALW44ZtGXGrFAGoJ/Tkg8b77r3nc//q2
/Ffy1Nz8ayMM//xv/v9b0yokvtLx5H//eZV965uh+TH+9/bX/u8fe/6X/vmufarvx/7pabx6bE//
5LO/yL//7/V3j+Pjs/+BAgEv6HZ66tXd0wBz5+ci/Kbbn/x//eHfnn7+K4itP/3jr2/NVI/bv5Zk
Tf3Xv3909v0ff5Hr/fLWt3//3z+8fqz4ew8QlJ6+/+0iq5PvTfXbX3x6HMZ//GX8HUPnTQAROVic
r+mD//W3+Wn7ieb9/V/mU7SIQSWxFbmD66Yf03/85eh/B5JHhbIdcQbjW108NNP2I9vnR/Ttaewx
z0Vv7q//8wKefar/fLq/ISJ002T1OPBEP1XC/nO24SwT6NghOv8avx4LPt8oazGmq4EuMJhQF0pL
4MAK9vYz0xvkPFrmIAdVlP5FT/uyAbOcGh8wnMhgPTMzK/XYRdR2TrwfcdEYP5ahbs5xqkzOVKnc
/VK52XushNtoGZqyv1/XdTkg69zeUIQ5Fw7ysJ9qaPWHhs41tL6xjeOwEUr/kqG8/MUxcjcDF6Y5
H4lWNVx7u4bzaS4LjshdifQZWlWetA40ZOx7qLqT/67wa7SfxjUfofi5FJe7BLSiPPNBsRv7CuD9
J3NCA2DXjKbsI1g8K2TbuPKfWlDh83FMBH3JONZsBEIVML1DX+hIqqkB3bKwN4YZ9R8JomafdEy6
z+D3S+/O9FM4aHFmLMuZHVeuG2ZyqIpz3dUQ4SimBKnuyloONUJ6/gNcUvwmHOQWjqPvKJbwl+pz
CiQIgWn6e0gNeJo81h4UmtX0VLwDBw8GHOytvKqEF+fhvCZlEZY44riHyrLjKIaHkEIQT9zLnLSp
AeWJGkO4xNIx90LaQ4Eepa2+j6suYngcjhKHVjZuf5POsTGeqVxHQciuXb8PMk2V983sO+9Ms12y
COeb4spUGpNEkZaLsTc7X5MBc+n6s7TQCDtHuXIWoVpXYz8MyvpqjCBKb0sfQab9mOb8wgJeGCQH
0pE9OqczfrrwsN9B/ayn92uzNFMI0qPGy86t/OEMRUj9KwwcMNQxQsoBIlBQMGv0+OeLPu+9z4h2
wb3L42SGxUBb88i00gI422cdRubNeCvn1kIdlOH5e390e2i7+DJ9A1iPkHjqdJ8aNetXtltmRxiD
7sWEDSJUg0S6CL1s3lFBqjvrmV+22nvgBtWdv8hu2iH36e6sKu0u7AmqYpABgb5vy6rfxx3eytGI
xEoeDHNSfGiMvrvpG6wEgJDPw9HLpaeDFMrB2+JFEz8KyIffmk5Drcb3hvUwNQ2m3pbb48GdL8DC
ogmJ9xSpNCMOsVCvHytgzkc8rK0P9FN8sSu9uHnqYzHYIUpmaGkDl15RMJndxyQV5hpaRtzcZr1o
D3S3zC5C/Nt91/m1iXxPAcw+kBk8umDSESeM6qqck3Cy4vzR0wwT7CD05H0PIOWKlNW6wb23nvcz
DqMw0o2svvIGlCSCUg3o5UKpa8UZU/XySlsKpe9rju1XRxlFAgkJnvIbOd1JQkKPkptvy1y3RAEg
1klCAgB81O3RQc0YkzRYFE6fHH+5yf99Uf56Mb64AiMLimIwH5jgPL8Wh6HoelRucGfpg351j7C1
/z9XOLl4/XaaraplhaoLM57BHYf/yQp0VbdqgoGAOMkBQPkMbBdhBJO704R97PL+jRVOFJjplDFu
oEUhmKsiYcoY+/lrgp2WdlYO4IaBn71cpUjf3K9D5X3MElszLvS+a2ueDL8ss/Dqq9rO4shs3fLK
EAmkDA9wkrPvlqn6uHSG7f5vws5sSU4k7bYvdDBjHm4JYo6cIkfpBktJJWYH3AEHnv5fUeeYnV+q
stJNt3Vbd0VkAM437L020xw6jw9pTWYDDkVIaw+M0JwvpmGWTWLVVfenzvfXjoS/gLuHtCFwyAQO
h6gLfv0LenKWe78PLJyG1sXEJBRVJ7c1t9hc/3DT/lr9/d9Psik3HRPR4G1S8OsnGS7gW7M2GFQt
3UsayvI8BeuTyMkp/e97998/CH0ZdGubrclvH4Qf1G8KiH2xO/pJU8iNo9s32GAf//0x//zlEJPR
ECDI4Nr/4yHEutmGi7XAVEbxCSui3dQi/DIL/2Do6g+f9Wu5fvvt6BhZot/+hXHV7zLxIqgG1yyE
E4/hfBTlrsdMOxODYatzHvyhSv8NQvr3h93GqLfA74B//3vr/b96AxK1lRvOAOpnzD21/4YxjndE
ZJCojCZ/usrsFMJIIfb4v39QdNq/Hjt/fzQbCToTZnHcIb/fjdrtZNYJbIG97Y0vAT2KT0MX1QGY
4DF7EDqanU271MEPuzbqUzaI9eroCU6dmns3cWVetAde9MVDCdLa3lR+J3JkHWlOZeeNxkenm3o/
sWFpWJcZ4lxaY/cKR527xRvL4SVdCutLimP0axr62I9ViDoqJlc2JWnMr8c+NpoRw2LBgntJ3KyT
pCvS8lzA1AzHNqS6i8kemr4RCC18pEC2fvW7cIZK28P5BPQdXr2x0eqaDYELPKt31/nUmKnpnLNO
m9+Grisea3Tla2w4aY8rH7r3yewC5eLJiYqrM2Z/8X7IiAE0xQhZYcYnGGcLfBVi5GzrWSsSXc9j
2Nn+KZqz/rlftWyPMxrl3dIZ6kexZMOjJ/L22BD1emiCrN66A8rvOIdCBpilm2y5n0bWF46rEbj3
FCc4o4MQm1g4tYabDLf+DqGo1X0rC4M+/0YXp/BcqmZ+6NaeFKbU7pu7Ri7TJ5zx9tzT2CZ5D4kv
wozxaEm7TVocERekYvnGmCinwHSNoCtZX7QPNlamZjdNaJCe8d0F0Cz6XtmxX6l2vlOGyvQ5YwxF
qpSVqtnflGpA8E8c0ggauQoIynXKVj93IsjyjSrC6ksEra3kvDt4gGF24CSdJwrD6JldS+/sLcax
dZMHoJkM6CV0IG+Gb6UXorv6YQPSLbt0RSX0iYtp71BgQi0J0+nEfHXBmS5BLMVuV4oXzVOzNZB4
zDvBesS9jFE1gZYCc+ZdhkwT4sTg4q2zVzby0TgqjOclCtt28WX+SPEQbHpV4n32S78r46Fo5d04
TOtWGQbwj8GRxdHumE9exwFmwG5OWTadG37KhygP+6NOI14eaJg0iFfuHWev+ceBkcqtpqJWqXv2
Cy9wHeEy2dl6liDJk1l1mpktWFL4zoXdhjtWn7TLVIh6pwYzqE+9nvJyzyROo57HqGraD7rKVPl9
Mh3fwvieDsZh8aJaPzN7KD9Va0Tt2cFreazFKvAaRm3tb5Ym8l78SsgCX7RAeRQVCxDF3pfl1x7+
KA46d1QRcA3e6nuXnmzeDOVQOw0+88A4Cmn6MOyoL99FBbtqV5DVkzipM+ywhkfPGNWrnbe4k4p9
0x4+7drNd65B5pixaPmItdGnfHa7n7al3UNJHtyuAIp7KKUcP8OeUbmXFYqHa67DKbHcGtBxUfSj
josxxb25hMarSktYA0I3JkbIbMx/tJgHr0yPbxFSGJzepeNoTGO4+j6jvLRBG6Wm2AV68k7KhtHH
o2v5uwlz7IcPFugTopRFUBqr+73hD8Mj5Bm+h+Fha7Nl35zQS1nGJ8Zbx9pjjzS2Y4ZDKUHqO9dJ
Z8+ZsWXXAAUh55Cb9hXuiou7Lu+t6HLAaI24YF5ev8P+SsO9bsD+bGmF+2UDpMTU+9lA0g9BIS1e
l0JmTtwoQ+69JiV37OYrKrZmbTY/9dCHSdU5OroSRiQJlcIc6p3NUcz2A5QnZW0tpyuWpPIkDkos
faZ9IxlhEW48uFEHo8DeGvvwY57oMHV/J62yHt/ASugUc6RZu32RDAUSe1OAeYlHjmiyCnJz3hSz
Pb/wvUXCfkp/mgB4ui8D3RK+Dpejg00KytJhAl16dsoAE3ZuUIzFEp7nXvSW3tuptvp9cDMIg27G
LhaUtjw1vTQ0PjVj3QZ1VLgx+CXjmhOTkO3MSBSva9p4r+Rhe9ulFN0p6qwcvcOYZUlPRtlb2DkA
xSwW6nfGss7jC8DByt4UJKU+DkYJAg893jc9WiGEkQhW6c6v1g66A3kOzmsdDnDTZ2x0tcxkcLgx
aqxjzwZTbqt2WSMfQOXS6Wd6v3I91WZREA/E4Mx9DAYMsB9D2ut+xwZpLJ5802+2ZjOap5Ee0Ppa
j7klCLz2evdRUz9eepB/EOv16h6sHpLoAfFqnmSTnd1brvCvAoSGu1n9boEeZqUTcNmC9A+xZfHh
Z5++5LreB+54A2rXmA535bha2QFT+2K/DVXb0Wj5ej4HcsoOreqi7A5WB+Yy2nB5XGyjfW66KUKH
pIeiPmfeCPiGMIvoEX+tHW1ne2m60zI3dbYhLRWMvDVkmC5g9qgeop0RlVhtF7/e4WwHs4cMaK3O
hrdiUS2ZX1yniKflMFW+7R94N0j88qpt7iWUOezimffeQLoE0cjQQe/wtg+M3a3mPQNF87FyAAS7
zC3ETsHILhNO2+nY177FU+J7Kge9l1t7QtLHx2EtpuDSdDk4OndaMmtXqRm0S7tEztUdVsEvOzNh
Vzx92VBIVuvIE5+B4Jm0BBAy/dJOt+sYNku8UFXsg6ZcgPiUM+VILD2flj/3OMGC1Wr3+boWc1xj
tj9KLEXWpYpu27TYalNxdVs36LbVOJnPTe4ZEG8irnusTBkF956zZFeDJkXsNGSv1zXPrxzTVglu
aIJq0afzWH5UVRbp+8aocQaCC7jvQUaFFwz3JmMiWcvx3KJYZezhlwwJBsGmjIZXLrxMmfMylimN
TbqU84k8LTC3K6XVXEED/2rMdc1zN4WamY7SVb0VaMDr2Kpmd+v0DCW/GZArt41eEUVkTmceXORU
1aVJkacditAxqgQToQVBp88iowOv0C+MbCxPQaFKP+nke6zSMDje9ICRO5llHYX3BJaXGFnnMBKb
MAztDpa4yI5lavKPIArU+1iBR0O3zIZ2PxHxXHHWonA6ZEoU3jFbx0qcFFieJOz1ABOkAQBxtfAm
TwkTvqrfhDirkgb+1w5B80oF1S0vISlX0zOLhA2+3/IUZr1MBLOZBGDiAZVPfp+7a7VPdZQTqlP3
RKyi3c54+hv0cabLFZ7nw8wyBzaJRxAL6PjwAt7FVD97Y8IKPCnmaH3h7VVtGIJ3LbYI0EKqmZ6m
RvfVNp3sKjrgIx/u80iYXwj77SoOEoJP0XEvZ4BRsxuHQwSTignrvOy0T8T6B95TfKB928CxVDel
nD0oSdVbuNPFXIbWvovIgNDxPEb1NxJtXAoDI8qOAghEGYNU88/zpP1HMpyaR8IC2vBTV1OWvUWm
6BJbrVHJK80PvqTsc3c5JKZt3WpNMWGYX4wZAeOG6bB6wlssqrhplH+GnRoydAjLdhtFujFwKuSh
TeaCATd7ydcZviTlIkrmbhYndzXSbw3SfzzeNrkdtFFQ4t2CLfNzIPIQQN1agPTjt18+hzKtlh92
AAH8myVbq9iNQQPKzKwL2Tx7QK4PrF+6djPKKKfWYoyLoS8kNY5ZX7S1nRa2vZrmfDPbynkZl4Y+
oenM5bQwJDwaFuQE4LmE5lx4Y0ybOocYD9Cl738Kt6KCZrIZz2V1XKrqPI7QohbhuFsR+eSDsHc0
jnBFql3Q5hmm5DJ9mFFrvXQKGfNzr5gMQV6ceADMGSjKw+oNTKqBTywroNyR/ExyX1LajWoNngD9
9iBWVhXeh4CKt3QZ3v1oLvRQLsA3eNP1K49cuA8A3pxV1Nk7I1TGTyvjydpwNC9HbUapPnkp8QNn
uGkOVeMisu++2437fl0743V0KgfAXhum9qYtiaG41ajmzsJsMiegHr3prUNZSBcWlWFczUO9lZ4B
i5I2i5DRoaouqsYgsA2CEHAZ6QX2PpVzuh6LdV2IdDdyAokt1ZjA00UPlbKedHk0fB3YR1n2mbiE
Neii2OOm/ShkIEiOqudOb4d1bMWlGld9bnPbWY4ci/mRpopAuFo5ZrFlR7R8521QQsVdGwfcFNgO
8oFvfVcBSMdSYgBzhbPrUGYAhFqz89WhK7NcXyF+QxCSvl0+LmXdf+sDNd05bBj2aVABVG+jcY7t
vkJOPBqF/kAUO0FhELMe7QTi48CxmQ1zsNVrXfaXlil6cBpSyBEvgwgZTw5cz2DbO1314dAUVxtq
kek6T7XzZMyp+hoqy5y3MKRIZ8jN4Tx5tfs5N3YmN5nbmOJu1dokZ7sYZH71U1I1eU3esnUclnxn
Y8oWve1dc74HpyIOyp2kvvUmFWmvN8F80U3ye0dc1oMBUV4dmTpW39zM7QeSFJLBE1Du1sVKqzuv
z9cviJ9lkNiDdCDIFgYt4aLKd4xbcLAdXrsQRJnRA5KDMEYbw/tniFNlR4nhE1Lqt0S7Z44KuotT
au0fy4g6flAeNQMhrclSV/zHKJp2RTUNuwWlwLWzZvgBZh9sRyd0RKyFGe6jKc++QibyXrqF+LBY
pCHk3wHEfiuV+SYtWlaxmtWDxyxqW8++AuNQtOkXW3YBAzqrP4d2Ie/zteVj5y4jocnN9fQegb3/
Wbe1piafo3kfuflyD86bvnzw5bx3Ld6JCaEKwwO5RjaZR76lXgkjWE65ygu4yKG97njkyMqo2TJv
Gu1/9xUZ6BWzdVbYxPY8UZK2X8bJciHa8MdDp1UUQLBn0cCKJYOyMw0enSZLIfuIEdjb+8DnLlVR
1RfuaCvRrVvu+Or9k2O31ot26+dUUCZ4TDdAyRQm7i+3tlQym/36k4PGOpWRjtxd6uf6uFC/Y2qH
SPSu5AjAmX+ae1/lDoEdxI4A8p8Qm2BPqrZa9u1Rr4GlN6JT2gJJQS+CUTb6EvaNcWjnjhmVMROR
uHGUwSujdtJ13gawfzoKO4jQPefBm2FUEczrKvsAzuG2R1sZRBFVvS9OhU1KZlSnMoLi5FdPRkH6
iSGz5ur34Dw8I5vPNcuai5Zpe8MWB9Z9G/rNYVqc6irTIdiaLJQ2MAfbh0EV0OorsndjVF5zrOj3
yJIdfP11HHEyDoGt/EM5c70SbgJv3OW5WQXbzgTa6fBCMWI98wU2hMikr/i4w/1q2Ubiy9Ri+7dQ
f/d2ec4LtR4ylgRHOUdjGreRMyRCT+rUsMl/iVjlPAGnYMOivTn1t9DQO9BmnrGS/ug6z2Ot/f06
Eaqxmf0JgAtKo+rQ2ikTi9btN306Kj9uR0vvLIT9vIiXFnwz//VUJU2OXcqV5hLAcoxK2nRV8veK
2pqfDBvkLAMleXHHaUjCjvVhmi/F3tOca561wCVj5cD/SYFHfqsXnHT7ivNjiS2vznZOt0SJ5ocI
N4FvTxdhRcQ0T4P0/oII1G5504uvo6c2QxGW11RZznTXrSMBBxTPrzcZ7jNK9WakbA3G6vsaRt37
Aip32hlraNaP/Bw8PoA5l4AYC+yzwxgCth7gMT9Yq++z9LvNBqkD5tDck0gVLIeiHMzlIjLL+2wL
1+IwZi6aSIfGYlcUhgQUL2tIYktlRklk9UEJiI/0zT6feB0N/fQd6jX5c67/6IIkJn+jo5OKLQN1
+Tjx6AQGKp2JZ+pRCS/8y1+YTC2NrZ3NYOfrB8Rl9yNVi74yBKOXjEpPnIHkQiNqQ0WWjugrWuh8
tFnGrSxsthoL5jN8LtJfQKtvI0ukxa5jL00cRM1NsJXsk5wY72LvbYzCCi4kFxEeEToye/LlUrtx
x3ac6pc7L6YRm6fnlCSV7s24sMgrm71pEYKiQJDauwrO66guZt0V26gxfoAaAaxPMLv5Vzr6hrU1
0oZcp1syvJfK9axl0LKZtEITFJCQ6jNAgrI3g9ZNSBwolsMyWHy0Vrf4L8Oc5JNtdNYDYWaEPFQ3
s03U6MRsCnhljTVgS24LiEF9T9LVxhRq9e66Qr203fgZhHK6W0N7ubpTVFzWxV05ZdHYyROBlU8k
DpWHJYUcvJEu9fg+kN74sUIPDU7m0Myctm3f3jGTR2sbtTRNs53lRyukj6V/6v03ekN9Aimht3YF
b+uQIaT40VFUDrEXkYM7ddwasaXNMQmZTiVrinOF8Uk1vQ3Uwd9IIOY6SJ/WcVsRtFInedhGlNsm
PdmdADUE+Qs+JbjRbh7hTtmiv8t1yOlLyeY68McX8QojMbeSArHRA2zjqAVy6XBw9O7QwmmN+im4
d5y63YXTAL8TgUnVIzrw9Dd71EWxr5EWH+28VtE+pdb/rMbS3+fdVH0aaM+7JNC2dUrXcjZ3NA+L
3hd99MBj+VTlTA5yyMywhWYvPUbwVL1dROyPIJqHJoGASdu56xBSklmVdlFSdpn86AjuJQFCsQQn
PSF9l7Q80cYeQ02IL5fszWcIi/h3LZVzdYAIkeJUuke/4fvvTG00KZnxQJ02zgS3KCnyVEMvrV0G
g4725V2aLeEPBpp/YQx8IuirAC03h/YDTOzWIkhSp/U2C9L62RlcNOL4Qok9goBCnQBQcxsasANF
0LJxBgQdNZelrEoYYAYIwrgn9oA9BSiyz6wLG2A/7Ti/uSl6ixhEUHm2HDExUhpryznaa2eOwD/B
sm1CrWSzdcnPqeLRHYdqW2eNLHelAQl3Ky2gupvBhCj3Mtc36FJA7uC0Y8GcLihEzfQuzMDCx6ro
KtwponYuRjHYThw1GXS4vGG+f59jZVngRHmEn6hwAdzIcBxwjNEUl9IVvZfAeFmCg7PA6N2jU/E/
kThYYMSonHyieetxD5J5rZ4yqw9f8LSZwJW4sy8jjnxGWV1mVsdIV4axkR5Dlixu8s4vH2+RE0HC
zJ5cCA7whiBX1evPJlfaBu/U958AXor1x0CjVT9O1L1HwRk4HwSCAWJfO9t+srKWQMC0EtaLcat2
D5nrWOoQtRDxh0EAbzSM5kGmvnoercpjbt6b1l9r4eS7WVizEUf4AZnBzw64YtPPy0vN776bHekz
gbbMHbVJcedOQ7ruiUGWT8S5jQeNlIA2SiIRHlKzeKSs0/eIcSd4rtYMnVaZAf8rf05/iGU05cYo
vcrZsKvNVCxF6eFkaRvtkmohjCT3VfomABskTSpkeEE20wKMGpjCX0ebB3tTcBO/wUiiZMxWQPYJ
xLDmTY5LtaDVHut8u04GxLExY36KBDcr3wpwv/QaTPNvrOw0WX1XXbIh5WAOyG/hvRuyAWrnTz6s
SreIfvpnYzUkIN0OIX3NG+svtynLxxpHciI4K4b9BBFhW/s+aY7EiuEWhNPYYZRZXTI12sqxL4U3
Atka6Fxhm43W+ncqnd475koYaxRkLvSrtQuJFicR8TCLCu1LOwf5EfW8i15fTC2RJlX/pfEW7y4d
je5oRoN+Nh3zxgOoSWFL/wI7Yjw1hpK7MvpRgK+LPEkcCQYeRDUUoFBrBThr1jFklyhLRyQizCVQ
TyHS0jlXeZO/l2neyW0x1rRmYLZXMKM6emUq+DDl9UtqeVWb3FhcMOUy1XEVWxQkwzzSaHTlucnB
0JJrFCBTUct4XgSDkIsJUyDbudHSkycz6KE7jqUQrAy41Pfu0GONIB4CEncE3hterb0a2RnwFhvC
RqzDxU1BUO+44mC12aZX9YMp0KV0gsVQgqYlT/mSN+TjvLC1QlEiu4PJzvDa31662RBy5/lRV0Gv
5en+yqIPiIIivaCIuVPdbSGBSNLhr/YLdEHxMAWCSrBi7shPRfe2m5mNVvsyIOcoEX1Ie0Y4zlKe
LGsKPiyyFs+GbtTyINthtGJvdnp7I3LrlJFhVoDAaHs7hojcf6tAWxU7ScyRfu86dhZxH+m82MvO
4WUri6DdTkaqWdUxtXnq9LSe86icqyfBeo6/LByy+tEavPCpwIwjTjUQCiNpREAag+rMBzMD2B2b
DWMjr+rhN+A9MWnqbFKXGpQp813TrcG7Q/QbwAWoR/bWEbV/4V5Kd9RR5i5ahlGc5sFyv1Fx8gsB
Z+rkgV3Xa6vGlX0ONESCHxtF2JrdhOGQlFlW2i89pZi1AehktQwW15HPG415w+IoI5YF5fGCyRoE
A+Esk/HWpnN/KANeqXFT1Ms3Lpx1VwSA8r9W/Nmk8BS28cxStGa5MlVYUBsjcJ71EBLykjmpSipL
MRCAcgXynN3TdByaKENdn3Wd3GfKW19Kr5jqpNbz/ErIbZEQA+dcCNdpntiil1/F0MsD2spGHoNm
6KpDLgUqsNmzt2gHmVE26RJInIWqfBbW0kMz7AhJhoWoo+fGpBy4qwdD19ehTYNs00C7pjeeQmvZ
IWEgRgVYf8QgUWS1STUS+D8NRC/1cdDdwLKm4XzcOFGtjvlIDfGtY4mzvBq+sPKrgmKiuWUz4mEW
QMVl7IVSv05T2RQJeZriVZHsRY2sQqbobNcNg+glxua7dYqM/GlIh47VF+D7Lw6Rj8fOXPODm7eE
5bhlvb4VynHRPc7VM9xf5krAZ1KDa+dDcWfOAcC37AmqvmVFd+Zl0DCt7yvPyM1rni/c4TiBm+Ds
8co+EspiFaeSLTM9ac6vHy+hPX6i4BzurUr3CLpU5D8VNufwRvdD8xhmgXp2aPtdDDtTV5zSwe+e
ssyaCba2bbGryd/84lMIqXiaU2aN5d8pIpFaPvsqhBdHDlBBTBcQY72xeW/PZ2PNinFjuRlO3nYe
i0cnq531WHtp3773WIXu68In7EgA334XJgqE2LTU8DJ4vnxZfFIZY9fvDIb9RXsK117myRqRtxNH
zlh55GHTQ2yaHmDQhkK4uTDQq5/47uSdoa0f3O/VMsrzJDz5aPkUJjaxIG8diXJ3LTLnxGHlnlhr
PZ18xiako3hsDoBHSmPJ9ot/S9mEpBRK8u3qMpivZTmw+QxMaT+VYrR/uGYX5UleYLmvakSdXwpq
QGafC7qImNVjAJ+2YKzmleOFnVvw1erG8IzL3mOsLs0+iUSfVnstzYIgUL8gutItzSdIRNOeEBii
HmFXwYJWNSfsRID3Phj6MT+M9MRsLRtlHezRvYUwimjoMcRn0dZjOfGTVxbq87Uj6DD1yvpTjVLe
IS3MH9u5QlXIbSXIRmL+1xIgghIyFghmx2tv9/ajKsZiVzTYF4Et2h+WHKwLpDWwGngSPnu29+kt
aM1rUPCzQiQzGoq1ahfuElcAbtWmP22dySjDE6uf+Z1JkdhROZtr3CzdcJZOnt0FXhe8maMPEUva
432nx+hQZBX7zpodNP2KlTHAZzEmqElZ/P/gWUq3U6eix1ISFWzWN85HRmhy1ljmg1NAaif+eQiT
huPkfTQp7k1uzS2axnCOhzS3m59pRu13KYgEa09ZaKs8SWvO4wNFOgrYXJfmsdZp81xaSn91REGw
IYNRRVWfRdJ5zIu0Uwd0fAIGhesfZsgYY+zVc8sdbRrNdUHfwDqz7Mu/TDtdv9jKYzNismmTB8aV
y2u/moN5B5TE57dwmy49agfq7FZHhfOXw2O4T00C/hJCPeQQC6OqrwQCM3VAyGJdNTNMKimmbuA+
7UnscoO1J7Zucj6zwglJI0hhEfnTGPRb0E6I3MjeGZOmdFZxTMk8zJNmDDpjR0XRyU3NjvAg6myt
X5ZinePJaPTFpq6L4qXilNu1vNLO6P5Gaw+lXzx6kGrvltRyQiav2OVpb8yUuuV24XakHLTigTln
mH2d1t7mQZHebbnFFiHJmim7GwuFWNpZxDC9+a3Se/JoSTpNe8Obj6O9ukydQwZpPOJkyK8GXOaA
Y9LYKOUT+MJKd62Haesv3Z7zonpM56AqTlU2VNd8FKzluRRnj2CqV7btADIK00pL5odOdmD/mb10
RsFzpcfyPgM+yjQosDIUJdTp5S4QBi0sTT3PxcoPNm4MqudkXo2ewLk5l9/lVBHU4bfD9NUrPQ6t
tM+bR9UO0ZxU7LfgAJei3YZsJcR15FOv7gKzLOUYu6eF8R/GYZZPVrGAcLBNoAMLmSO7iLzUJA2H
atqsYxfdavoah1ir3GCb215zGEPO4Q0mL/PK4ozBb88/i/AHz02PCy+b6TT4Pk7ZfkLfWPfSyXbS
Cxsyk5gsNHGR+pWN8mJsH53Ste9mYeTOGW1dOx8dv2DEFUqzfTSI+GW5Q2wh2cddQa/Ry4dMuh7P
hhb7kvoGBHC+fqay0s9yQEgZj6unLzIaISl0TQbKzAsosHbdDSkTW109HZlc229wDfJ3JOcLE3rP
Ye3g9tYnKdxrzXCsTtvHuYOq7HqYmyjRFvek4etE7+TGyYvAU1rFOZfF2Um36THwkz7Wx8FYsvUy
6+qhnPiBdpQJ8GcnLZTPzjT0xRNbiHx5RklQyw/KHgmht+nzgyfz6qcyzdDYN5Ez5Y+08uG0H6ln
EkfVPhGf0y2CSbpt2Gxva1xo/344M6VHhnPlGKhQLpkt74+la/ZyHWz8wuPMtlC3W35x8wvSvhu+
2uP9Zyd0MhT8vLk1TezqMY5gZ1pzLDdTmbIfUux0o5Z1jTMPhs9onQKgYtB3KQvbveAWILykQRj3
6nSZ++ZiSiWu0M5/hDZf5SDduVMsINqwpFu0mEzxjef8DAlgfo/WqvB3ReRLc8uJi7t44mWYvUeh
DH9ky2pXR6FbxkioEyWgfBJhqo1H6MjdEklKGyvUy8cg3PIWPex8Qt1UBmIwEX7NUTYNG6fvIGK6
fhb+yFlfRBzx7F8Yoeqg3xhoqjm6DMmaKC+bh3JYsEJY6DLA6QVgWA+4J6InRpjIQOwsLJ4nAgK7
+yo1teYxLEmLWVzdTQ+Nm6+n3Jrm7ybv1b+ctofrDQGac6e9mdBZ/oXzh42F83npDQtcqCwKMgUp
zwK2hYyWdsyz/SXWtrDKC1o0YmfSJrTMpLCj4UPSTZ7LOa8woqopDZKRg3qBss0yGaMFea8sEyam
B82QRWbSuT0J2XitvYoU55TZd5UZ6s0ZZ/dbLijwNw5oUl4mvFqHU5HiaT+yO5+fYCGP7f7/DPMq
yJ6eOMKLymkTg3iwn+GoiMEic624VqMI95Y/lhf8sfrTLoeeGaxpfvlvdeg/Vb3wCgJ0HwDi8Re6
vwmVW22RKTcuTmyr61LYdw0PbhSsf/CN/YvQll2kGbIIxWfvur8Jus2uTI1lKNnG2/nGNK5FlOMZ
u2eX27mP//0H/YvWNXKhb6KxB21q/+6yRZ/V1aphogsvZ2Oa6QshYk///RH/8pthar5Bnxz+HuA4
v0quPacz5rHiI5zuqQtexLpliP/fH/FPFXQIwNe8edlvRsLfXcoARNDC5P0tDlAnveHERbU3kcmu
+Z8YxSFf9v87tW7a4NCEn8bbPApCC4Lbr3+M6AMnSosWLQlxJCVjPVJRaREO/vy9CU9F9Ec58u1a
//6B2JowQIeoyP9hEW67tSLgaQFwC51/YnhoWich90V0VxZ3WbadWPf+iWb4zyt2kz2jYbM9+Dbm
79p1G17xHKGNi9vparfjYRLDDjbef1+zf955EdgL2m1U1oEPle7XXxLAwlhInxLaih7m8W0I/8DS
+Zt2+ssvxwXijsNZgBLZ55H99QMU89Nglr4fu2rc9Ja5mdr30vM3csmL2HbR+3ZwwaZPW70pGmNm
i8ei/H++zF9smf/bwvKP+wWXAZYMDgu4PWAgf7d/tA2ybqJQaIi8h5bEkdEcrkTSqI02rEcbsi2r
hPv//mV/I8Jxk94+FOqMD4bkb0LRr3+5X0doL3OLIXkZ3cv+vSN/IVauflJGe1mEvR21f89Cjhml
J9E5usPjDONeOdVF9OtBZdldl83XP3yrmx/ot+vBt4JOhYPg5lT4zS8k1cLWChsPOK5vbeeeyQU5
eaXbx1N7F/rjJpvD2CB3KbLrBwPoDPy2b6AJ/mBi+NcLEpk07Dc6xD88uYHNti6b0cz2DZJLz0ii
CGx0nyX/Q9p5LceNBNv2ixABb16BNrQSKUNRekFoZOC9x9efBZ64o+5qnEZo7sPESMEZJsplZWXu
3JtMx01CCgb0z4/rI79w58tynJhcPumklUGtJwr48MCgXHWASGTnyyizU2zr6uGmCDcaJy6OlWBM
aN9G2hWE84CxHnQMFzaFTIvnxPURXTgIjHCyLANpCA1uU+HsAoic4i7XLFeejD1Fg2OZALIlFrxu
5sKtw9lqWXTX4iAcm97Y84kLLKltpVbzidrtpymXf8NuR24kaz7Ps1W8XDd2OSYHlhLZxrOb8KKI
TJFlplVSa1i+K0XyUSFYCrT+hV28ceFe7j/MwPkpw89k0rWzjPlkMxRtoPbt7Piupby08SGjVp6D
EFg0GV+tcovi/nLrEUjA0UzR0Vr4HoSFGqQ+RPcAHqAcq64edbc99CLJmD0nDvq4+bzRXrWyYlyO
8L/ievi3Lbi7KLJJ9Smq7+rFP72pvEvH9kOO3KaeB/fXl+vCEm6OPcGgIFk0HZH1UlqqVHlsWih+
Ws/8l8VN0NdU4GLNRgVR3tiJy6k5811cwSpyCwQY9ILTona+anI91h1IPI5w5zX6R8X4PdAHkstU
/6x91r/m/bC/Pr6L7bhY1C22iEPnuSEesa7KsiSAStwtYsQPItqkjV/+X/KhMYU2dG8ENKbGUaZX
TRgXaaZJdXKTIvP4biy/GrXPm3yDKnxlpbBhs1Y6UYwsEldQyCptWoUJyqQHKPtdvb6Dg3TqXq5P
mMCe8zYWBkKFaCHtho9DiJr7VkNzNVWJM+HvfaAXud1VVjXepqMW30+d8RtZ4hYML7kmRMvQtaPd
qqZ6s1djf9zYnRfnDqEfxSRXCrUFx0EkDhyaKnVGSzFg7YblxAIGfEQ9Wfuk6X16O7eoegV6l29E
PJcTDanFwj4JnR7PFLEhV+/I5lDpoOjeInpW/1Dl+eAnD7756fpMXw5OQ0mFLUNDIEhCsYcymIxq
rluAfAWT3Zc97UHGfQbeooy80vl93djaoNibC42qpWNXiBoyDcUdRI0sN0nLJ3o3b2l5BPc3PPSq
dHPd1IVr5hGEJ1GhjzJNmmkF55UEWtzPQW65KEXuCv+lqaodb3YPRPI+b39QFLxu7/KIw+bCapnQ
uoC2ElscQ7QeSy0OLXfu9fpe9jPk0OO5uBulrN/wJpf+C1MO1PsLf6RBMHLuvyIYunWjgYWQDvjk
ViH/B6/YlO3GCaEll4KEeRdYU39PZfzFojC+ES9cBCWEfeyUxQtYqn6xY8Z+SgApdJAg9g5VElrV
qg3tCkH7ZDn95yaWfXRyr5aK3VlKDUI9i5T8puilaWdMRXdbA/ryqonaq6bkPxFWqrwhT99rnVz9
7d23fIFDlzfEr1x+okhOlvp+qPd8gUKa2KPh/qEwC2736TW1qo37aOVU0CBnoJBOjoBXhRAZgRKe
SOUR5aVtuFOkO9l5zDJu2S36ry076vms1lJPn6KCHapeu0F59KlqR7AlVOnGJbG2QyCvhSCKQHnJ
fZwbqvw0CTqFSixEUc9VGfyILWljzlaOG812XHMKr0HYzJafn+yQIUzAuaW8imrAaG6j9Z6hjo0b
GtXGbr/sXYZn+dSSsBdH2lrtsGDWOp2um+hpZuOFv1pJB8WI/GhNnqL73oA9NbeYgJUVH4bphfOa
5BR/EAYZd/TgAqvhval8ioL3lP9QbKyapwESSoprevRQ9HfyCPHWoa0/hPUDxf7OORiJOxffr7u3
t1zIedC0TMOfbxGmQY/bCDoWpoFvmYpj0L4r5G8+PAWa8UATomkco/Fj6t/7cU+RFB7YwzRtXIkr
24qIwIRRF78Ow6Jweyi9qRVmzXSUNcKoWldyYYGhuD7QlUMCfyc3BmRBZBvEN34HSJR+aHK49L/8
Rj30AH73F41z+wr92782tVAOabgZlZh3oUY63cNVMFR6mWimS5HoSx9Nz2Vj3IP3+uEn5d+xmy0e
lcjQJJCBWJ7Uk5jrlAa1quD1YBdr0rGq7B9aotJp7Hz92yFhhocQElz4MWBl50OaeoBCk4EZq+0f
wjGjAg0iGZ4zXp8biZG3G/x8Ry6uBUYRxB5o8X/r/D9xAY4uNVXZh+QZ4sGyn0uy/kiGatLwBTHf
Kj5oMTWUPdlx+4uutSM649nMbSVFyYD4UTBFtzRqmi8pjdnWo1+Xwy/Yl5wZpfkZPLxFcS7bFZlB
kNvOFBQOVNPS35NPa9POnCPjRaVR8kmuU+eOLTO2xKFD/wkNYdpYRs3MSVWVeXrUtXgEmBJG9WfL
nINPTdTGXylmtLdxPna/fCtub+lZGOMNB3npO94Sm1C6ENpxSwvn1SjTSasigCEZcmhO7MX2zyqC
/qh6F8e3lrrh8S+jyOWlCAWzpVrs5bcL/WQtCGA1MBMta2HPUAf5z9TuXKXrH3VuMm32//p21qGu
UBdiRygf2Nvn20w2aQdWGsfmvYjWKWS52nCwZvr28w1Dly6H36451NYta2G2E/azatR9Y8SJ4+bF
V02HqXxjldZ+P69e0mgcAKI5waWVDr2GQUET0zQX/7TUuOfBevnrIwkbyx8TwlxJsYR0O3BAV6bH
htqky2nxrG7Xgpy/bmllMECoyMNpy4UM1ef5qswg1mOrKWx8TEPdFpYUbcvEpXemHnBiQtjV7dwP
Ay1bNp2W0iJ7PQZeXMjDzUyjPgKv8vjp+pBWrj3qiWw0kxVSkZ4QQpkiByLb2bnjAlBzTa28K5PE
JScHvwTYEQh5QLB8gs7ggx6Pnh3SBVLkyPuGO4v+AkWNn69/z+U5Mynt0LK9KPagsiGEik49x0iE
SL6r5PoHXQ/oB4VatGhu4jl8tWdl41FzuaKMm3YKygfQfeJoz1cUIRJTUjsZ+Voz8h/ixvo9zO28
4ciXX3LuxxdqGJ6eZBOWPLfwUqMe4SOKTGlW779HhQzU3DpIWrGxkpczhxXYNunO5ba4lFMr6RQe
ozDwykb50Zb50afDdpQsOoHqIactzz5eX6q1YWlchaRKZHkJJ87nbu7yqZeg6/Ks4lNe0j8bWXDI
bTmoywOBgKelQ0YFjFdDWOncCi04SYAYM/UPC8H1CGGBI0ymkDEEyQfLGJSNEOzy6bmYs3FUMH1e
vqpR4rVau4JeJbShVvNfAV3uk4bz1403Gm4S6RfFNUNjd30uLxfv3KxwCsFdwa0B9MKLu/EOKNqB
Fr07G7qHcWwPOISNhM/l0uHx0dxDEMvmOX9BF96pOU2KqHCDdL1rKpkGtjcOfWkjfbxih6uS+A9+
IurQmrBFdJjmKqWmeBXbkDUu9HryQ5K+Xp+7y0BguY//GBGuMJrBpiklePXQok88JQDgjHA0LDze
TCiY+r9Rbfx43eTKm8mhsI7PYGeiKihG6n1UDoAOx4hHWfQcDupBp1FqrOUfihI8j0kPKlj+AhiX
BN6iI59s3NoX2wWGa9hikOXCQ1KlWnbxSTTS0VSe9kuL7yD3ldsO1g8HnffvlQa7vUI1apdW+fT5
+pgv1nKxCYiANxKExZYt3OTjQKNHbBYRAtAQA5oGrED45WgfDByL66bUJcFz5jGxRUiHtUVWkLLo
+fjCGF2gvlEibwoO8GW4YQ6Yen7xU9hkkpcuHYE9P9DldR+my1R7Gdi28Whm8aFM5Fupe1f7vyzr
1hg2ros3PdiLD1t4vkndIsImalbO9TSgw2NGHtKftkoCLCYic/IGbC9os+wxmYrI9MCZAnePJLNr
b4pCNZ7CVJX2clR3/k0WIYB+V+OEJpc4UtsBTVSfkcQb+13dTyVd4NIo3dtQl+mekgBy9uj7J16v
skp77awIxB5lyLjb8EAXftaRNfwBzzUo7wkFly13sqVSX+1HSa5jryRd88ADatE09ktPnnv5RokC
8+b6Gq/aI8XGwSXLR1nk3F5Sz73SmACfnDC9U9uvQaTC7HCQ9Y3AfWXbUlKnMkGIy4ERn7tRSlMD
7ESMC1URTuYP+F+OgWRv3L5rw1mS6NyGKgfEEk4k6z2H3Eaxl8bfFONn3x9M7WcZbri6dSsG2rOU
/RYE8fmkRZGshF2kxl4g37bzzxkmhGB8ivqf19dmbc50XgRU/ohZcN7nZuK05Rr0nciLuSWOUmRk
kP7oEVTQUVxsBEeCBgIPdzbe8jzgJuK5c3HWY/LzhRUlsaeGg/wCc4QDi3AYK88j0geFO4EShS8Q
tZd/mnywDjkwwc8pDWUPiJvK1hMt1GXm9TORz5EKH+h5S278nw10CJ/mMEh/WFZj3ECTAJB16m3r
qx4Xyve/ny+yHJDTk0olQy7kq5EdruJBRmSp06edHwJnd4obx/9r3BAzdWpGODK56ifkdDED4I12
/puglT0jSWjEfLk+nrVtZqJiaZhU26nICr7A0SsYt5AhhSjKovqfj7r+RbGT6gMPXe3HbIY4wOsW
Vy407BByLUo0PEOFy6VxYo2FHGOP1wj9SHIvPbJ4/4x509LvIOf7gVzSRqi3Msr/ffTy+OHt83bH
n3g8ybeliic/0MsBLsJq8DLeAZOd3fhDthEHbZkSQhR7JkdSJSQpkuKlpOULtC0Y49dQ33DiKwf3
bEjCNMIJ2xpajh2Aq7ugafZWG91081/TkpL1hvmUoNxBp/LirpAjudZrUNfMnL3rlPqdT/M59GOH
65tCx80Il63u8OxEUxwQAgM7d0Naj3Jb3C29ePGXAflLQ/t43cDKdC01JrQXljwbJZ9zA6hJJaFZ
IGAIkcPvqM0OBUQcIHY3rqCVzb2UemF2wrvxqhXOLUz6diiZAEohVXggsUZNAsKx/CclLtqEpo2j
dBmbAodbygbKIte6RMbno6ohzktQSIbsms4x+C0gap/NWznHSR4sFdK4DhLFeh/mf7/5sKuT8CSC
QJZNGOZchbkvlbRY0FTvaYmxKxoJFlRlf33R1i4MwJ8KORjyFgh0CqtmNqNjZHWeeH1K1FWGJDyf
HfuzDv8bZADUBtpoX/l3WnDsixeIAEb7Yw0VZ/+9LO/1Bbq/H7v3ZG6vf9bKZl00rUDiLHIeIOjO
Z50u+MqI6FHjiB/puKRPvtlY2LVtxC5iSWkYhDRCcCLOXI1VWmDB5tqfaNdq3reUtGEFabZAEGsH
A8Usebmbl2tZiGYCyzQDeAigzwnKG5qMd0Fi3EJlujGidTNLwmd5WhhibDYHeqPZOEYvKGbPpI5r
JKZraxv6UWtW8FNcLiCHebcIg0Fj2gE4Aex9aB6MhaNrTuCJ2BjKyvJTVSFuVqhjQf4tbP4qqUpZ
y3l/Wl13Y9ARyPptRMwr42AIaOAsmSQkcYUd1s1Bp6U145j9/gWmlUMDZElOrb/NDQB0XdASrD/l
b1PMwFVjm3exZgFub52d0t3NLbUCe9o4Lis34pkVYTNPUGfPfYyVfoKDhAxBB2fpJAH/kzcek2vT
BjEy+BZKUAA5heWHtliZ7DJKab1LbiXaeHSoRPw2Ol4//xdZiGXaOPgcUCKniwhGq1Vfb9EE9Hy9
1twGEggq4XeTA90wOqS7smp3Xff7v9gEoArQmiyO6HFbv/anwMImhLD7qCcivi2V57ogc5U9QZt2
3dqK/4Hcfsm0UMtfCpTnHo7Mt2EWGnyFCDXdowZwm/XWzuy4OAHFWlt6xGvLRr6PBIdNihYtlHNr
lW/TlmHQCRXM9t2iQKGgu602G6+PtW24JHCgV0f8mCLCuZXOgP/BQTnPkwvzuOTe4qx0B7geINzc
iAJWB3RiavmUk3Az0umkdUxMabXzKaXnPHVLY552tTnV366v1Jozog6KryPYYMWEUUV9ETFoTMEW
eGtP1ntIqjY2w5YJYTSTEfZB6WOiLkfnwxzUMSnEIPhwfSDry/NnIMuWPJmzcAKlPjtYsQfJnXkT
6FTBPmjSf7haKU8vb1HgTRTHBR8Bi4885/SWwFSlf1xAMb3j38xqCI1r8qhJ9lb+bs1ZnNgT5cUn
G3Yc9K05uCWtkU0dFl7RL6LWavXV92GSjoJjWCSH67O5anXRDSK3TaJHDFGGNDCaIKpSby7SO2qL
ZfpLVVBv058yTfE6e8PcJcgJl0hZ4F97yx46WT0UWS2YybAHX643QZ4lQc+m6DKEtB8H431Ght2A
jCjeXx/mJbRSsCtsf12B2gWRiZRy6XyEUkWvnicNXrdjy2iBdhTN5EGMdOiaW1i4rxtfdZInYxbO
hekvXPcZtqmasHPgBJRH6WlKA+QrBnoDs78Pbs7mWDgh+gjTZ1gsY1UfAgVa1AbuRdqRr49q9Rye
jGrZWScrCU990CGUAx+CA+ew0X4bmo52myAGRLklRfEGJBSefaZNZp1OHiJqMKLnxlJkBvtGJ4Xf
GpDPhh1UXZX1A7EZ+pf9T/FN0bk6FGawY2jyrQz3VfzdN02vD177LfHYZadcfAoa3gvAYJGUFHZS
r4Lx6sqWN0TU/MpsqBY6+sRTO9i4G1bn98SOsGs06PXI6TNkSYWPcFY9CbnOfP4GJ+R/iFPZemRD
SfKCsRSCyKAi5QH7FvtTmhwXlWeYNpxiw8jatBEBgQUHorqCY9LkMYNaHU5RqIzsoHwwUv+ha+2X
v9+VBD4OpR9ADLbYR2eVvRQCwUi9JDbzT6Y8pbc1rI8PIUKZL0aWfLlubu1hbaL5SohPcMzeFG6J
sF+IB6MJIlRIlvv2ljxs0X81Cfmmu06CptN6TIdd4x+u211+rbgJeYstsRdrRmPi+XkoEMXou0Dm
cpKiB/iX9GPSTLIrF0bzZLd3YfoydgUsqZuIuOUXnxsGHKqQRFDJaRL3CYYrZ57aSEMcIoDmFgqz
1nqQwvFVajRIWihpuFlnf4Hye/7SDuW0a+NJ95ok+hBo2rdBCV40u07eSeY0H5Me2o2ADpmNt8pl
FML3MTNAGLhOZfEBmUpyIy29TG6lfWrLL0P+en3qL2/M898v+L08a9BGCBUe2coxkV4sFUKz5zQ7
GvauDLq/PjXnxoTtpce5Dscag/HTnRyEkH9C2wR10PUhrdyObGC8GS8hNAZ1EY2gNm1PZZHEATB2
V7dejOSbpn2W8tGtjIdE/VwN901/gKRNTbZq+crKei1FJuB5iBou9ZjzrZxbfZFWWmu4qvJVSXap
v3Dbwm/62zI8UE51A62mMeyd4bOfNAffedxMBuiXp2k5R+AWlh4PCv3CppZgzbXHnk1Nf/oeYpgE
Mq0qumt1AD00BEjvO6h2+5hjbHoITHl5cRjV/dxBB74b9Ce19JrwpiLknXzo7QeENo49bcLjxwFC
D3lpgE68yggPg617kw+bafxRr28mJOlGu3bz5jvNRbtEemzLb5n+q6k/OvZ73TnGk3wMgFJQ4Uiz
j511l+db2c6VeOx86MJujiLLn/OUodPcDr0bjNrkIhHFCXVaWnfATXdT/MGA9+X6jls5RGczLix6
PI6SlA6Y7adDN1AlZx4/8lJnswUPPMQ3YpWNBdaEYgwEzondBJgr4PpsafKX07tkhBym91QFSaPp
pwwP5PUhXl54ZzMr4hyisu1htOsNqC1MLyihOwaHGSFact2Mql565OUS4IVC+mdp+jg/P/40QfTR
YWeaRw++SXo0P+bpL8e4U7pny5JcSLTnBK6tL0OdQCJzULWf5O/dwTAh9RpcicRkqT0O47GBRk2S
trTT365c4co4+0Ah5PczGjfgFmUiYNVp7bsYotVczzDHmYfZpfuVToq7MMxawdMcfStK8MCZ26Kb
kI+ON0VQQznPwOvouXhvw8lYW+/Uxvx+fR4vQW8wCPDQMIALa+g7izJ3ZCvkaWqYx2BWd5LlOcnn
KLxFOlEFYxTDG6ZbH2xS5JTynOoL+fJu/AlXyP76Z6zumpOvEM6jipaElfh8hUwnge7/rMB6Isy6
cfzWHP7ZYIXzJ9twFaX+YLhD7Wgf8lmRF7SPcT8ac00HFAytHUKiXuKrZC+hndx3nd+5SNAPUJ1E
9saDZSW8Z+4RjnVsgM10SQkOuJeduYTj0nDT6hklobC+1fQUPvHMtZxd57xaxVeZ9edlzD/fjRGe
ZOfrUIMb+nR9+t9c/cVmPfkSYf7pd9E0reFLmn6Gc+2mA9KbJwuZ+Z0DMT80xAoUcJL6Xm4+yPIh
mN+N02ddQiA2vunIWsfx5KrdXU25o7H3mdF6caS5o97SkvUK0RdvzfJ4/ZtXYtBl9paOX9OAM1TE
n8MVNViIpBoAg199FW2er5IWunWjH0fwIn4/e2g316DglXbD+azuVpZsIceAS0K8OCGoMos+mg2E
bBAX6Vq0fTOp/wlTbbqxYy9fQ8sY/1gS1iWwfdiAayyBgOCdQg9KeGghjzI7c2NMW5aEo6FmLJqf
YCnQ5J3PzT0jsq2lT3q3EcO/Ieou99q/YxJvJQhrbWsK8YJRtagSQwrJH9O7soNbMXrupHiv4ioD
xZuld4p8VLW7ILrXHaKil9R51coXy575y7dheqQcTmPv+9zJvLjaF+gIlV8m53ljo60u95JBpBGO
EuzbMT558pta6oOc4INNyX83hpD41hZUuigEt6N2SFT9MMozmRxrB7Xlt8T/UaP37KGHdZydHq3k
rZ7A9Z1/8kGC35hDvRrpZjPc3JwPxVR6igybjvPQhKqH0A0ZnftGfhpa07Wiv7/eKVEtfSXMB5T4
wjbJ1EwaIrSbXZQtyFdJj36f7tu03AAkrA0ROxZ1iqWMdAHhlZoEpLLFhTAaUuxJKGa4qAuiIzDB
bQvtpnTg//WPPr2XEDByw2bJBFimt9ONAa8F6gvXyZJ9If9ui32s6A5McZjhZmI4zcdA2xWO8qK1
5k4dC88pjI/oKN9CxfrgwKoMedOzOSjvI10/GH2ykaJfn5WTbxFiii5x4N0zmP1uSYoYR4SxZPOx
gJoDXlxt8Go5u0MnsMs2jsDKCTibg+XnJyfAr+gizIEnISsR36bWcIjmfF+0f184tg1aIxggLo/S
sbCvUyAISrQML4nvIFD2nHajGrA+gScWBH+q9Ih7yjkDyZx3gfVl1G6b7CYZvmjjc1bcgVrU1Yeh
2NpClxjO83EJhwasUhCiiUooaH1W5i++5B9T+U7Kn2o0QVpQZWD9trJbq0umLTAsk55y6kbnS2a0
PKLNiZHqJufC128yGLmL3Nl4Qy8TJjhzkGp/zAgTWiOJM1mLGYSovHI4huhI5ZC7fSjodYN4ecMV
L1H9NXPCTBL0q/DhcUslxZOSHaT4EYB4FPxCJYnEByzN3Ixekf9UdJShh42I4/qUQkB4PqVpnKVK
m+J2tSaEwVJ+DzP3Y5/a/+Ww/Tullqycm0GPjpRbyhhL40PTvo/N19n/cH0eFz/xf08j3VXnJopI
DuVuZNWSWXLlAfptacPC1lwJz7OkaGU4KbDQheFRG3nrjsHdIodwfSDLLhYHAsYGHAiNgQsG/Xwg
QUXLvS2zJE2twc6KKpT9qFQtOJh7ydzCaKxFycQAS3mUnI0GyZZgDdUEo4lZGXRv+um3Eao3eXtT
FaNnxvCmO+/lGcKqkZjESmn0PMpWc7THj06HqtpPR38naz8L66ekoUL55LT5rimKnT7cS9Z326y9
pFU3Yro1d3f2wUvQd+K3Fz2tFBlR7q5Ebd6r8URCpmh/aA49p/wgAZSfRS/QZuf34TRHnjTI7+2w
Sze+Y2WVzj5DWCUSXbwyYV50w4pEhGq2Mm+Mrr9NYPqCiwUl26CNtzrgF1cgbI0zo4JnCjLVRn8S
o9m8z0lkDfnk1lG+BybqdVD0ydpn29pkfVsO54VVQsS3nJoKd8/5jOvFqOXmyIY0htpt7uIUlk4J
YPfOfpda7/Op/q2b2YfalG6vH4S1py1u/l/DtuCcgl5LU2Z5eUt+6oavivr7jb3R/lTUt20MzGeG
w+++QlSsMzbugEvCNjpAFt6Wt1yMfJFDsLpC8dFfMdx2LLN9aDvVDs0a+UHx4ajoIbZy03wYPN2J
P4ZpBqfsMIce+h0qkRwALsXa8m8r3ufsg4S1D9WuIbHJZJi07Wf91wGcU59vuLgV9N35sMW1Ns2q
9yesxNx1Pfod0fRC9zjX3k6zv9dwwoa5S+7UKqA2lr05gcw7R/Fw+ljG7Q4G4aJ9VR0yqKk7z68b
+2F9Iy6V9aVt2hHzcE2el1k5sSZF93mc7lPtVksPPX1HIwpTE6Dw+0z3YM67bnYtLcfM/zGrnu//
ZKbRyEG52h0ckoyLfGTI4y7at+DA6mZnw1pb+N/7GKKumt5KqkSWB6zdhX88lT5AnKxaHlxuMenJ
1r5vtr5vWfiL40mfFzGRvNwboicCzVWFErNi6sNuUU1N2h4Z7Sdkppvk6zRvbJFLVoflZJzYEzai
VAQpYhFMRxyNNyRTlGhwQ+VQlugS3kXl597+aBiPkKyHY0dK8hHpDzShf8XjLlKezXKT4GKZ/mvj
F7asOZuZ0sfL8hiveTff1ul8QCPV7aLPquQl3cukq2Q1PlUTX7RxV68l3U8nQ4R6QD5mjAqtxGRb
W4Kbh9QvD6b/6FMQy3gulT+dEPaQjXTD/2HVkUmyLdiptzvy5A6UuJ5rq9UMd06/OqnsGvkrZNqu
VX027dtqbDzL+ijp0sZgxY1GQyF0PfQNECqoBCdC/NPLAy2Lkg2ORb6FZN8bwCQYD5ryUvcfimLD
AYu5Gwy8sXWA31ZleM6EuESrkfbu0R30+g4IYQf3r+p0rpMYey3dwiGJd/kymMUMZVgwvhdEcQac
4Dl5ASiBc9mvvWJKCoj4kUdqiHxgCjrO1hzdBnWeboTFK4M0aS+E1YJmH8gFhUGi3VotOjaJN8IR
4HLEux3J2ldkaOI7BOEV97onWzUHqRQcGgDE9Dfnf7Jt6q5AiBoybq7vb3oFshrtVsj/lK3M91v2
6PRIMqH0llC1XS5Oh3TiuccM4KFdpA1p16yBBJkIM6ESmIfuTEVIg/H+NfA/NzkE5V9U60hNZVI/
Ij1pm8fr473Ic4jfsUzIyYDbZHTkzuc7zNh3bdU/pOh8ZU/4Sb18hFvCzx+syMuUPTI5rh09ONJG
duPiyAgTIfjmZgYxP6l8gI5IujfYgQtWGp0GJEdzOdnDuL6vVWPjnK5s57PZFxy0j6qUEcOySiov
3MflXQ2BRxoepP5GGr9en+FVU9yNFJPp7bpg+Gl8p1Mrh5MDYToZrWOp7tM62qn9zvc3HMKyZy72
FE1YYNuAwpri5rWTwtKDmiLG6LyfW9CpX+atVMq6CeC2MCsCPBBfqbGs93m14MdDtH7fpHp/p8Hr
9Rm7CGrf9iRI4v9nRIgmwjpEntDk1SI3tLJRGJKbvaQF3WvWO+netGP9Jkhm+WM+pvEhLcvhoQUg
1dPVIEW3CWqpW/kH8eEsfpDg1qsQ7bdIlxm1urNkrw6BKNg7w7+3UFIMn53otoIXvnN2KE9Fhlcr
Wx8gJkD+9wMsrkmqdQD4heSA2ib6bGV8gBUjlql4mbTX0NCTH9HOLNAoQIXJqamdU7D/oRsb0d3F
XSpaF9ZDmvTJQPSVNiT5GLbvZkhX1egfEPHD8EW2D2l9aOqNEa/vsz8DFmYcVbqqz2sGrPnf0uTD
VD5m+u/r22z1YDp/TAhZ1aKSZ6SlMEEVVq5/gG3L7Pf9DJhhCze+NZjl5yc+Vs9QPkgL5k+Lp3dF
901y5IO62X206khPxiN4cifRtATCfay0vDxRQdWPA7qrPIVgy7acDbe9hIyXvubP7Aluu3DyxDCW
2RvnJ6QMdOedaT6M+TECUNLeUca5vlhrU0grLu1O8OgtjLznU2hqVYper5N4ZfkcDd+DmCrEVt5k
w8bbMThZJqQRlWzosYH8NhVpRLDRCiTjfX0kaxHGyUjEwFSljjeYFVayVPukDtq+a3dyPySuom2c
obUNQUIRhI+OCC8dU+dzBgBCR4yemh4Yg6A+ZNQnptcO9dHOuB/84/VhrU7eiTHhNCmpYY69grHB
H/Zm8BzTCFz3/1w3sjp3J0aWjzhZIR9HRHCGEYvbR+0fM/OAKjaShlseb3U0FJfhtTCWRj5hu9lt
HqBEzk1aghspfoz94E7oPRvKvq7UvR1+TCmXKuixzrnX1btJex+O3+stwtHV4f75ijeSiJPhAqLq
I6nkK/KYzpbvo3Gnocy9xbO4ZgWmZMJ6KBd4wAjbxHG4Ss0EKD60P3qyc+x30rizt7KoazNKlLu8
vqnbG44woyY0bg0ihanXBCgwOV8b4KJDvAGteEvFil4J9h/YB3g0LGoC5xtkgn9AdhYrikz9sEur
RcYiLeybBCo3tC/Rq6McMqf1Pkjs7tG253Ivx8NUPI6m1UBnZad29WuQ6NYDAlcEjurNcYjcb5Cq
v+QmRVMMgC1wuMLI5eoARX6B0rudte1D32ujfEwzYyRAqPVS3+laHmwRW69OIwSJNAsugE+xMb0K
EbGeGvDYUuW8GyLVU2jdboNk//cHjQTSv2aE+DhtEFJqTeZx8rXe1QaEFK3ChXnjfdylN/9/toSd
oSek3KUeW33+1U7v8+QxLd91W0DW1SCGyAl+KJJj2kWKNkBirtFYQs804l8ddBiV3LlIavJw1hG+
rZ+gZdwVMOnVW6DPtQMGWdpCRW6x+0XOijRXFamLWLNKUXe5v88UIDJQqP0teeYSppF0YpA0L/JI
Eq7kslSgxLcYYVUH3aGMrd9paegbD+S1UBhWcJuUCpYA0Z+fML/TQwksOu/FormPAOkGebhxb63O
F2oPC2cY7AtiDtPsw66aZ/oVkUROduP4rVZq1xxp6B+rrS7MteEg1AXIg44+8jXCnCHDVFTTxI2S
ICJmF899+nR9d68aWNiideim4HUQInfb6Q0pTRmMsYB+u9u4/fFfDFA/R6UQ/y22QDpBPAaOTgsk
vII/yXQhdBZu6UdcVJSWrYUoAaBL1h5ye2HVi1rNqjpG+21s/KMS7R2VZEC2QwxVM16CeBHxeVg0
caF4+y+j+2NYCCv6MqA9NqXl0qry7/SleXqgboBO1rbb6diEO0NpUpS/Q8YWqF/h6dlp416yjcNk
bERIix8T7ybQ5pQRoTPmjS7sBEollh3PAFdqS/ERzvox1uQ7hi91Hz85Y2BCPZ0+yLAGXJ/B1eEB
YIIaD0IpR+xmzkxHb/0es1MPQ5hSabsktpCq115y6ed1U+vbhLudTlSTDjuxLgslepabSy9WX2qe
6T9YxfvJhBbvVtV+FdWNYTxL6ier37hAljN6MbELswRpV8ioRVyeDvksgRwjNBH+VEHn5D8r8L12
ctSHw/URrp5mpMRwFSQHQauce79C70OrUjFVtbyyGqW+8YN4q266ZUR4bsPpk3PJYwQ2t5fBlz9Z
MEFfH8fqlOH3oNpc4ktRRkyaLAfJR7zSJHW/qiC6LSHMBRt9Yw/fqnqrk3ntIQJF4r/WhAFpMm/t
oeCEoTxOIC13ezKfLrJvsIJ88XvnnWJ8uT6+1bQmTV4AxYHB0FWyTMBJ6IxEo5RFEibRcHoe5sxD
NfAzKsEvuYxEHv0lRo5ybF4iuaO9as60Uzt919nl3kIi/fq3rM/1n08RYim/j6c0rXBhjjF4lUQU
9Q4R285o9+m4YWplogGO0Kq3gBV4KQvbs0G6HN1adg7aTLuyQTJ8Fxo3ppXtAvsbAsjXB7ZlTVjW
qLPbHrlUzh3vZXP+XAWvY6BSgODJ5NyZ+c11cyuOjI5Ik4FBVsQlJMSJTVkbszrQuAce5Ej6rZN+
Gu0H1JI3HOaKn0aUg+YC4l8a4kX2GH2spajOlqY6imX1J3OAzeIu12+UFP0tlddzuZG2XZtHhZSt
uvQiQUArDMzOOhDhPl4znZ/Gygvz8V7do1G/79tmo81yZS9CjEoiGm0hCEFE9j5ZMutAXto5GwSa
R+4oF6k/9kgWuH5iPZl/jUcjcMDgomUEcRfFOGFsc1CMfoL8pxfDaN9JtttSWRg4Z3+/N07MiHoZ
daOWRruY8Qmx4+axbDy/VOlb2vD/azccMjAO1TD6x4GTCSescoyuLWcaO+eyBnULRTFsO7la3U+p
/iyNTfRsR5P2w6/M9jDlNLCHsdmFrh4iQr1x/Nb2KTNLUY6l5EwIn4IQs4IIqco1MX6L5G9QcKbz
gou+M+gvdxo32srBre7TE4PCeZ8bv4oKE4MFNCVdirD5Z/SHXbWIvSH7poQb533txQbW+M8AhaBT
Cm01a5EI4gn+UNoN2JoW5pclzoU38iDJOGzKNk71/fpe2hrmcj2fXB3goLKxDxkmbVvPVYGjCc2X
IrSPkjM/VejADfkmVHQZihDCnA1ViEENf/S1JtdSr1R/jeV+RL9Zvw2cB8u5tfT3Tvu5yw6VkSLc
fjv4G8+tVZ9gQ90CZGTRFRWuym5o5yIomOZWDiAouGkt7dDbnkzv0bDFNnKBGXrzB7xPUQeiw53m
2vPJTYLR/x/SrmxZUlxJfhFmgFhfgVzPvlaf8yKrFYldbAK+fpwam+lMJTexqtvW3Q/V1hlICkmh
CA/3XuOYXOJUOlLUvNlIOQIokls5WjbodytOKvTWSvMIpsEXDSLckXShDI0EsI9LnOWH66u9NHpU
zyGQhNoynmnKAeVL6AjYhYWZpx4kDECQleySZutp6U7k0+66sQuczDz8E2tqRq9MSNxW3EZ+qnjo
DMiui1oA1f2EwytkpRXJPImK2rwTbFsZkRm6B4e/VsktDmnorkN0IXkcIi0ykpUPWwg58V1zOXoW
kAC093xZNEhwIaWGWRhQnkxF9YCrYWWil65vYDXRV4u3qgeWkXMTfkpZrbXzbk65m0ZjnwIKNLry
AI1JwaGq7Lcv12d78QA5NTl/0slOtro2NRF6Iu6cCQHF1757c6aNNFBe/zJADBiigdrHdZuLE4k9
hMmCP1kqcSgIFOM0qTHKTPpQc2xuJV3D3S1OJPRXkU/Ca9xXwUwGNdIJUAzosDe3enbjDs+aufPl
0/WBLO4LvPltlJENSPYpy+WVpBZOOe+LuHhMiXYUTLyMHtiOu+6eQTL+urnFeYPChwN+IIKXlWJO
b2PZ5sA/h6QTzU3jlP6tM63RJcw/op6y8MD/N6L4Q5UgMch6GLHtIfJTAVmRNBLmyv2x7HZghkR1
HLsdjnDudhniriJJwYrQW/lTLQ30U1YHLtleA5vwlFr7rvJvpP3T9ddCgv9gGu8eBChIOKntsQ6U
jCB37CNG7kjU8g9Dg7pcbW57RsOhy3e5/SnLYRcba+WfJaecmbGAewNXla0WqHuBIrFXAMI38Tp5
6OIG+U19Su9Eb0BANW6blZfO0lIiiQv8E2BB6AVUDizkbG0NSCskU0CxSLvDhNuB/bzuk4vB3qmR
2WlPz49hanTJYKTXfD8YKhCcx9omszG1ySy2POwmZMCKxH8aXB/CHvzHf/kByq4oUd3TshwfEGv5
1ip27vQR03tr3LVNvOnqJ1N/9cgvVJOv213ajKfjVvZJU7fEywkW005K6DTsPGeIrltYirFmKg8c
kYBk4uVzPrN1bMSkaUZsd/DAEmNj9G+JtrO0fQca5Aw9pNfNLXknkkMQpZ2xgMjdnJuzJwqaW4Yj
0zBuDV+GSQuejuSz1PjmuqGlmTs1pITITWUXMTArIN+vipduKl5JMa2MZcnzUZGcMci4qy9o9rhF
M+L1iKBY+4+HfLJ4LP7mYX9qYh7lid/bepuJ/PfLQr7htnTRk443ZdjFYSsexRp39OLinAxIcXI/
9XXBKRZnTI9G3UPmAgR0XhIMa0HOmiHFrQctMbs+xcwl9Gh4b312VzfPLluJc5bWB2li1EDQmHJJ
3jQkkzc51MOezbwy6LWPqhJ7GRcr9/OSpzmAY0JM18Q/6kOUMt2eLBdHg5cm0OamRoduCiN5u+7P
S3m03wLVM9c6CETVgqreJm7RQYARuiPaZyfIztQI2mz0cATNrBwYOFi/EXAgi7He+l28ibGlvCoO
s85b8fvF0xjCA2DLB8u8DT3mc68klSNR3Mtx5E8t2tR5PwTpgHqsVQJbX0Kf3Q9LLtAyzwN064Tl
tNYrPR9Kavhw+gHKtnB8keVuMee7EDYU3TZ1bwoo4QEhEOf6pitLvJfC6/O/5LKnJpW9YVOZxFWM
2rxfD1vefmv4rpQkmtpv1+0sQe6wzv9OrrI37MIfuTsTJo72wMF3XgSVBLelWx/jFiRnaI2K3PYb
mdKdlMUmMTnIef64i2Z+HZ1+hBI4WRAq8OQ8wU1Og8xE+h4amd7Pyf4unG8ju4NWS5hau6b7iwQc
ZPp+64HORVpllj0yshTFehypRrKPXShBlfTWTF5aL0qcb0kfXZ/spdD61Jwy16JEVKah2BPGbPpS
jGLTWw764JFdnPNwxp8q8v6eVTRrIsGA6BpiIuf7hrc88b0G1I5QuYpGEZXV/aSDbmeNAmZxWHjY
EdSeZ4UUxQ7jU9lZHHZE/jJvil7sBiOOPHHnraURFk2BlG4mmwYmTL3PqzpnTp0IHAW6AZ2/PdGi
HIIA9Cv/U/n3efLmchYalB1kn9X6MB+9oQW6HpFDu2ltEMo89emD7sjQNW6bdmW3L10dp8bmqOnk
3jV4WsXMhbGib4pdnxg6xPYs0Kx10Ma+7oNrppQALE0nYeUGTBF5747fM+0R0fqKjaXDC8xpiPBM
EEMDrKIMp0FdtUzgEFUngrQrQ+BNgsrUAv+vRnNiSQm70GXjT34JS3GLJlCC3jJ63/cf16ds6fg/
HY7i34noLb0sYMS2OLqOnxvBA8PeGcZrPoqgGR6E2Fy3uDiBED+E2g5yzRdMXbhsYkiMIVs/sHur
3Fb6gWev4Nz776woXjcCVN0NAlaqAiJ4Rqx9Ttl05Ib5kDG6donPK6HcoTNpPV5sGA8OJOWoZcBI
GImH/DlIQjc12uIkiPUckQUdKNAy7WBBtBTXj32M0ShKTSO0vXrlGxbeHvgEsEyAzwJpLHVLDxUA
H9X8CWBdM91NX0eVfejBH6i73/tVdN3CUTWXHwH9R2IN9MbKRjOboWym+UWQ2z3YnbQt5OteLWfY
ox3gJo+dtQaWOQhRJxgTi26ZueIK5Of5ppuMeugIwWoC1LeRjrdBhv66vywcHTPEbhYoBzU+WHTP
LRRNk401QX2MaZ9VfJ+PQ5BkKznpNRuKT1oZ191cwMYkQZ/lfaaudmt4w/b6SBb219lIlLWRPLVJ
XMET6qREd3+YiQMnLwa4qP4bO+CuP5+xCey/BsjewbFt9UGpPwAQ0SVVuA6SXpo25ASQXce/Zqb/
c0MmqoyC1HhWTzWAVUFXj1UKcjvDj6gBZURgO0tWbvJO+BuKnPiByUEeBsAYwLVDir2FFgYAoRx3
Tl8yyOp4Qu4mxpItrHU/0Y6j86BmogDrpk8hC1gnSEDyYQJxcz6mAP622HXuvkMlAziksiGbNKvM
wNam4QuVk/6RxE186/Nq/BzizKVPaWeSD6sDh07JNOSDpe7GOy8znB+Up9Ojm5noDdW8vthVVVVI
oMBimYTTAB2xXU1bt7/161QTW9KkBtsZccy+1HYvv2i1IATMhSX7qEbP4IEWU6ikea3Z71EYLLYy
qRN/5b5bOlgAjQLUDy9z4L2U+26qcA3mBlKmtGij1t7VCF8raz+I28ra5N7zdadaWutTa+b5WsdJ
x8fEhDVXSNSk0arWssBDcuO6maU9cmpGcakmneA+I8wYINLLn1L63HffxWoBbJ4b9dgCtQ8QcohR
Qcs5j/Yk9KmpzXwCRsawEd8rEpn5jlgPKYOMSnWjJTsAiXzx6Dgrj+ilNyU62P81O4/+xKxsoY+F
9wAyfORHD9qhMn/OoEnj9Bvb7gPdemi0TQuChDVk9wX/HuLKmbjXxPGJ0hNgm+eGPTG1GoBZeQg9
u+9W+Tn1wxbwqLh/69Lm6MTjxsODYBYdGdBwk9pPuEoPEyuPI3F311d44YY6+xRlDtray1CXwadY
0nBAiGxHml0BvNzGYVemB7Nc4/tZCKQwcNxQM4RUd1WyBOrQglu5zMOsdF7KDII0XpWGdk7vO638
hfrCvhmbl8ryflwf6BI6/NSwSpZg50YqNaOHWFo5HaieIdjxcjdsNau9050edCVVkSY3ydS45TFl
Gr3R3Yyjv7Zq2C86El0L29QxkFzP+0fdHJN9knuQuLRASmei/5+2Hyy1h/c+Rl0+SCwmjkz29nHU
9exRT3AhF3G5gi9dcmFEpSj4AMhlQwxT8aQknpqW9QMQTlrfhxSodt1rbJwK1gdUWtJNXaevyMg8
2tluEikJjGFNhGPhJAKWBOi7GXsEjIdyRADXOGmE6zkCgvwLIWznN+67Y6xh1hZOIsiozskfZBsQ
EqvHq0wGxxZYvVFOgYOaBnrfOrbLAa+47icX7fvz5kQxwzCBx9FnENn55mwMiYqYN+ahMD8GPDAt
8KpHtRHl07HX30CNB3ZIxvZEDEGGbgadPGT8wOK9TkITf3b9ay5nd05Y4/UOKi7cLY4SCulZMmnw
nxm3ngPNtu/GIsyGPz7lQUpsQ+wIqHF4k0px07HeJQMABtAaQa6XR4P9aZrvw1r36GVwem5GOWoQ
tBDRlDCTg/dAWvejn67M1uVhNltAtO2AqgcEx0pwamcjN3IbFkrSbUb9rZgi4Pp32QR+qsP1hVka
DJmVwy1wSkASXYkeHWeiWBmwlULWrn1sC45ib5vnKwNacEZURAkQaTAC3JsqeuTGtgu9L5hxxjcb
4qjMyN99WaA9JXvxG+Dv0aqTaT3krWswj8xamHHQ2vylNV+sLrmjxuvgVqFGVrtCL6/suT3KQRkH
Yj/gn1cOHlT7iFXrIg/jwoc4KwE3HXenByRuAxDAbKoJdD/jt6HPt1kDQJT9cn36F2qd5/YVZ0pi
ze6dts5RlPC3vegDMWpQlDXY/UR/1Q3fjpqFBi2E98NaSm3Jy1BOwu01a0Ni35wfEGUJWMpUNFgT
vGB5f2fm0Ryr0OFmStfqPZfHHob5ry0VMsIlOoIZhy0ytQDQgkhluCH8xltDdy2OCe1uqF3MxORq
mhAkfEg1OwgD0MwUGHqJ3phtN95n7Weh7VaWbtF1TmzNW+sk7Bp6q+lSF7bwlkSI/FM3ECLvHVqG
lvttQr6ZW9sSKKTh9brhhTHiZQREGc4H0I6o1QzT93jjWmUBvNqvuNACs8BFif7B5OiuirAs2sKr
H+6BDCL+Oh+jJuu8SLoK4shmg/LZzjR3egWS96YL2j+vbwLnDEwnrNhAkarRZNWOwoxHAVvNzjHu
JuhRN4MRTN3K/C2Ug84NKXuuImPtZAMMdflNyu6majeQH6a3GZCzdLugL25QAtHN97I8eM2mS5+u
r99l5AjzFkpruJ1BcKimbgrbz2LEhkVIbQlAFFrhoTUt5/Kk+1I0VQiy73StbWNh/53ZVO5fgmPe
zC3YnKxs6ydbI6d7lxztdq3AtTY45VCBPpqdVAO6zwg0OEHtiEGNQZd+N2watVYfcn3LvY/rE3r5
ZD2bUEvJTCDmGCErgsEVLlJgx7aJJutzaiy8ucMhqQ9/bg0XGfTTEMagj3veMifbfhz0Hs0uBt7h
Jd8QtPCm9a2GxFsqhq3oJBAW3crtubQJTy0qi2fbHYdkMpQ/NaPaNcNXLUeDsudsOcsDbTWKWrRm
4kGJ6sdMyaZseaDeEpbWGF87lNFYuKCrAdx/LCMzRrPN2pv5Yu1AA0FsjwBhhGAYweH5bFJpyr7r
DA3VzxB6YDPrGHPMMNHvvOQJD6jra3cR7czWIA0GvA3C0IvrgXG7aDIKa5r/tcnRuGR9Xjdw4f4w
ABAzOEUg74iwyjwfTl82LvSVwOBfAIaK/GXf3jflezJCVg3aBXmzr+QaL8OaSWUGs1zieWZijeLx
M0PlD7TSJZgJM2Avv/aeHfprfeUXsbwyRuXeM7up7QvkMoNhuPfMLTFLBNu76/N4cV4pNpSwjE7x
lLsMNhjORRpvfQmKsSES1spmXnIIvMSQvUDyDy6hbGagXME7zWGnrl4zkod1teIQy5P1rwFl7zpp
O055ORsYXvBKN4ynVW6ytTHMDnJyILX2SJK0hQmPxVvofgSTteZjKybUzoTSSJDpmKepYU5gxe+6
v7IOy9MENLU5v0HQXHg+BjqYTg8VZIwhaQJwNNf1s+k8X/epS3jA7FQeinhAiKOPUF1sqwWLIfBI
s5ZVGsUCFDd1NPk3fRcmlhs47gPT6kB0INZrIl2sePTiFKKJC9gtkDGAz+18hEacOim417XApXci
f/CalWLD4o45+X3F0eK+7xPovONoG9GESfrN6AX6dJetdWKujUPxNuGQ2B7n3V/WWZAbe6qvFZAv
30RYpxkU6c79l0AHK5sf/aXDJAes0wCSV8dGD1gQJ/c1Ccl4qOwooffij4sbs0mU7SyAkHAYEMX/
nEa0otcxqhR9bXowGq8WoEHC3l93waXJOzWjOEHOQbzPTZjRzQ8XbClO//O6gQUvAJ4aFRLIrOOF
oGqtm0PFIAeCzhbRvBnISYpotA6D/37dysJuhRV48VwSBBOGEiKQZAY515MWZNamQJKQ1SnKNCy8
bmVhsvAacMACjjwIqq2Kp4GhzyVdAem5xH/z3SedrZD/XIwCKQ+w4gMbboPxFtm48x3JZopdgMJY
aGn3qbxJnQ2hf7reMIH5mdl+0Nju/1axOjma+xio9FoWLET3g549W2Tl92d/OSs4zL+P1AU0hGzH
RSnzfAhar8c8lyULW/LLqF9ke5RsW8iI8RVDF36lGFLmKvYpfA4i7aFZTug8PXL308o2ev2nSw6h
AvAjAXwDTAxCT2V/kLzQIQkv0eFt/mp51PVrheWFcZwZ8M4nLG8TwxmBYg9t92GiWzTiVAASrZWb
FpYFWWQst428GtoAFM9NaW5Qu52tiLuMQoTY3Ld9GULfYVg7jhec+NSUo759Br8kxgBTYLCyyl3X
HHtv5WZZGg2iZoIH69xKqh7HWcks2bUEi2J9t6rAK25og64DJOvSFS+72PFY/lNL8+qdbJfCdCaU
hWGphMpYUqD4sEb8sTBdeHZjUYCYQOFKTRG3Uvap1dgszPHcSN8sZ5PUK7WMBReDCYCawZM4UwQp
Pgy4M/VaCpaCjPz0rCCuQLmePJcQHL1+PC7aQQPsXILDreUqe9/zpF+6lc9CTYsSEiZx5HgP01qL
wsKSIP8M3A6kBk0CrPv5knScmNyZOh5CFsnQXnn+dn0Ua7+vLHlvdgXLDfx+lW6b/LGtfl3//ctZ
mpWzkeL8/R67OIE5kz5p6hhggsRs9z5t7z1rag5tCXyEGNhaVXDR3Fw1B0wGbd7q4uOoHiY/ASWB
GDdOU4K0bsux62Nt5aC83JPIp6MtB0PDhjTVULbJJoh7dTRF2+yDwRoUnLeyeuzMZlvJr9dncD6s
zu8YmIJ0kIPqGHABauo+FTZqgBZMQYDMf0oLfXiSWXMzjWm9L/uGh+Yov5FmHG5SPny/bvvSO6Dp
DtIWdMq7IAJXgVYyJoNWe5hO0M+E1C02zRpufz7w1dFZuLsQCgBMhRrFuX/HiXCywpkpFuxu42p2
4LvtTVrxL607hj2S1S4kH/9iUHhrIj2NAwJDOzeZkI4zdK8DjS4eE68K2rVa+NKK4factcHR462r
BnrXzJPfMGhbQEIlgYJANPiPqMbrCRSdZEDXMCOXpypyODMQAKcQWvksJR7s86T2PQFQIS0eJ9Sq
xFO39gK9fLzN2XycdWjvtcCNoL6fKrPsKm+MwQPIv7g01MFW2u+HGBquMYhDH3s0lwpQ1TtQxWt2
1xfsclOfm1aChqodDAjowrTpDofBQO+lg+bm5+mPAaDnQ3SV5JGRtXJoDQYuTy8LnPQLK6ptu1a2
uHSOs8Go10ZNuUwaicFMBjCKgGeAdeC58YcAqifvsQHRu1oGjfRXDqxLF4HZOSQC/xIgfeo9Uskm
1ScLY6MZmu2TXV2+0z9Ocs/zh+wB7lxQ21yiFEXca/1sQ/hOv5e2/xM9pg+tNlZ7xB3b606xOKB/
jamE8L1PUsQqMMbIT1vfTDgmYmvF8S5fwucjUmv4LrPxRCYwYmm31Ip65zYBQ3CRk21tHhtjM1Xf
Te2f6wNb9PaTgSleyJLJHw0Kmz43i6jOkju7Hy08jEttg16+tT6CtXlUDuBcp8XglhD50MkTo4+i
B15npTNizcR8y5yElcxP2OTGHEvlfUNEhqJn4MYroeslFfq8VDOdNJAWM0Rx/ogTI+hjsi1pYxy2
f6dB/0/clVbQdsFA9jQ72PzVha5erAdQgxb2g5WhKSMw25Un7SWORvmKeXFPvsIvSIVudHzFAHU1
EphsCEzw5qZf2fCQQ89V0siB9l2/djwvOs3J6JWgl9WQd6ka2B2TF9OBeMYeXNMR2v6v++bihoAZ
yLajVo8GKmWWm6kDzwGFHc1Cns7COAwH9FUU1QkKCC+b4S66EUHb/AgyxOvGL2MugPOBxgCKxfNw
DSmvOrT32aNhwnYqvCO61qIMqS85kE+ndA9xt+ZQ86V5HpmcmrNUvO3geqIcTQj+ZIjv3J/VYEQx
DazmuUJbYV3UESu3eSEPkkXXx7m0lv+OE7N97kMO15vRjGG4gK6RIM4h5vXWNYGZBFHidVOLt7oF
kQm8LhFfXtzqWdcMXcFhy0M5JujJFHjdBN78LBoh/WZXw2b+87oh96mR7fGtgPOusAkt7pnTb1Cu
d9Ts2iKT+AbNTegrUrTyJncKPKqmsg8LHRQWUounHdioxmPFzfohH+pdi/fXCoXff5gMINL/t0il
Pk4N6AshMYIP0R3AMNqo7/aJ+11rt6m9jSFejwZmiUlCsm1YO74uA204G0HGFdx6M05HWXNBEg7m
oxJHZDzeE00A8rymH77oVoCN23hPWjMB47lbmaPv5+CMxjTzT7DapeSHP7eh/0WcgY4IKHwAFI8S
pnKdJNpAtLKq5zjDPnZOuWcd2jPGbyt+uzRfaLvAIeSigH+hIOBmFTe8ZA4JexyxA/XeCxda4XYL
PhjaZeYbBblP0uYUWEb5bajKf5rGfRIWBf1LTt5oa5GV02nxaAQNInpBkDdD9kE5gvtMw8VUozSc
NvmGEvoMHNO+nQSE0SDYRPmT1eUbe8g3cbYSMfxOy6lHFR5pSAjPIjWArilLm4JxnIBEKkyrx9oZ
dry2vmVjGuTt82S0kRGzn5B1mPO4Pep4ffXRJriFZG0eGjtFoGYGjv9xfYXmTat+EtbFQ17Xwd8q
jH10GyHaEQ7NB0is9E85GXfgPAgoHe5LNLzSdI22Ysm/Ty0qcVMFVYdxnGCxSiYBcTAravTsgyNv
Yq9WzecJvTY6xcsNrZ0GU8JWimjalzxwq/dKrtxAS/fd6YDmPXASS9S2xhrDh5ERR3CSiIDHYI86
UobHz+b6ai09Sk5NKQ5UZm3HwHGYhg3wd02xgaqYyz9pGkcmRKXGuAuqbuXYXzYJTnmgZHEaEeU2
T2TFU0hh47ClApaSsE7Nw+jrQef499QBUVf+kGrTCrf30rkxK9WjERNkDaCwO59TLa/tkRk4BIkF
yK3r3fN4LUZaWrZ5PGhBmHNQKqKirHQOVuMW17fjjtVjPvYSwD4cGHbEswq0EXELbc4GEkErl/mS
U0IgBhTsyODjpa4cQHWV4ybVe2gCjA8p2bbQAZJ/c4mA3QtXiG9ZKA0pq6a3gyy4LaGC2H3VpvuY
vXH/zfG2191xcSTgnTFRFfRwLSq34eQOY4abBL7h8Zeu69+TGl0pclrx+sULH0gUF/wvyEVfQLTR
fkRjfRgR4vl3Nts46Y0stmO9q7tH3d6UxobgjeDcGv3rX4zvxK5yVLHB6Jhk03x8FFs/TQ5EPJe5
tjKLS0fw6egUX09iPsX5LE/EXKsKa+L+nI3ufW4VoVkV7pZXnRGJoliBXCzbBcgHxT1QSqg725aF
IA1q/WDxyUOeeze960TjpD1QrQgKQ9s6zq/r87m0q7GZ/8+iCkCjbc57gsaykJRx6CX3freGjVy8
3U9NKC6Jx40lnBgmPI+iFRk7a8Pix1h+qZwQ5SUTEma0XdnQS0fkbzC9gXIy2tSVzUbtym6mxIab
9Cgl2x+gDAyHVEYEqCZeD8fWym91OR6uT+aKVXUygdIYUnQxYaTDw1SBqv/RZO+19thY+1qEYg2x
tbTXTwap5i594ncpcOVA1CVo47lhBB2H7C92wqkNZb9BxK90YhM2rLSBUmJgWywwkdGux2hsIUC3
Ym5tSMrGG3MvHYUOcy77mgHbXQybVVWP39eIEoI4cPi5+j/jddSyAEnjVjS4Q8MOxMB8a5h9/AGp
P+c7B3B365dG8TKUXnrvDm09hWMdaw+o7qIsJtNY3jKRZTet7YGw+br3LIx9Jrw1oe4HdlNki88v
WK9AX2aL1ysSMAcaHxt3CLx+tQF8rqqqg59f53iw4ib3Veg8lCfrkvTIkUkp7FvNE+ZjnNs32SDx
ZKv93dibMkL4cjeANzlgSTmtDHPhxJkpKtAIhlZzdMEqx4FT4ukDRmQMk6BnC/RTuCyuT+TSiQMT
EDBDm7kNcJxynceToK0dIyYrnRu/3Q/NxivDzP2wmI4unt0g8RheqTQvLR5qjOAdnGmEL/jzMofk
rVXOEad2mzk7DXEnmlCvj2vheHFObTjnDlIbOhBLbYGzWkSgphjiaMrvKH8DLSWa9ru/CCVA6o4S
JFpL5khTmcWmGWOnI3iPcuNosWM1fHp8JaZcnDWgWvH0g+ejrex8RLmwOGMTTHgGXP67zO/GduVx
CUKmBY+f4+SZBBl1YJUGo02GekzBRY4uHS7eZkHIb7ae9u+QjalABUjNz6wp/APliXbvFkl7THIj
3yRoCtnTUmeHOKnbD2ug+leRlHSvG/G0TTQ7xqvCKcmu7GO6Be92d9SdqbeCyS2mj3QEw5kTDxkP
+sHSKxCNenWUj0l31/JMj8bGqULedOZdM7raQy3o0EIdZ5x2whDxVzMxsjsn76onWjXDrZXw9jHT
6g6vTVaB6S7NfdARdU0cxbr5zZtSkFUXVkNN6MJV7WvXcb6x2p7f225tNxG3OQiZKlRI0czPXHAD
ThCxeW8dkPlg4uRzX03xwbCFsfEpAp2g6zxrz6qhrJByFvUtJ2T+Mpoceuh4RKboCmgHWwxkqX4p
t8Kx661eSD/fdbHo9sgyyoNDcx6H+sTIW5xN3lE6zQCOh6EgfEOtbKwCK9etW7PS6T6WPpikqkZv
mqDDJG4lxLkiGzgt9P85ubbvu4yjVdfu/W3i9HyXT77zT96y/Ijso/aapHn/OVGPPjSVtDaawUgH
vL5FsoCjGmpFEGS1gCvUU+MLmUwfZe3BucnyzvjaZbX50yq5/ijdLNmUtcERMKPlIIu0osy+5Kkj
Bficy+xHQe3hmIDY/j0x+v5QFsYU1nLM7/C/d3fM8wA8z1xyR7XRQGGFsIM3mMmdyW0R1eXEq0Ag
3fvFF6bzJIvYTyCBXJMKDTheJrc0j+Nsh0Zy81CaTfuUJkRs0ZXmt2FCyHgE4Et+uj3TUeutkSz2
oHK8k2iOqwMLjLaPHloz7jMqkgrs7/MZDk2LlzjNi+eymJwySipWHbpSiI/YcpgfCKOWX60+AXA0
M8bJPposa/9JgI/cJlNWHWmnk9eiqwg9QP6VgxnQnJ6gdlRs83S0Q41q7pPtCnpojcbWd71FSbwR
naBG4BTIu4ZWko79Lmua4Smr+rEPhsynt9LWcnQaad2e8kozAncQ5Tc06rBXgnlhgQBL7Uts2E0R
FW6fvZaJNbyYoFb79CuwyMaZr7dBUiXFa0F68dXOkFFAH5GDdhCWMvGllJn/RP24cYKiIgSc51Z+
48kh3kwderyzspGvphjNOoi1uvw19HLYGCgovpoOR0NL5qFYFORmCRbonPvshaQU4l/cZjKIEZy/
mqOpbUvaERbopZ4B808H+U7qWB5oltd+UEjHuZGVSe9j0mIDl7o9YBcBzMjyqr+RMtU/RiCfAjMV
Fj7d9mgONt7Svc9rPLBBnWMPB0G5hqPDqdMRin5TfbRqLX0ck6krA4jNiIPwnHRb2C3yZfbEamQf
7AG9HEn6A7gu+Va5fnfIvcxHYRtJwIcCb7QCHUosquqy/hp7lN3jNOwirc7Hb25uiu1kgcWJ9MXA
gsatQMgxjWN8w3uO0NUfHboTVpK/DDiut3rSmH0AQ/Gh9CuxBdAjvbOqMnnW6Mj2DiM2tkMKTgTP
Ye0mJmDUz8ap34ITLv3I/UYLrJF1G3BWuHtQToBJzontPqrr0UXSzzCBCQGBary1RheSkJaQG54U
1qbsU1vuKsep/dDLLXsK0Ebc+IEE71wbmazJGB5lNarDdgWK1qAHqdgGDf4tCd3YTTeOkWavHmTj
gWtrBg2S8ZZdjyH6baYq9PUm/QWaePRSDqVo30Xp081I6urDtWi771mWbsHD0HyQWGv3AlrJYa11
7aZ26yoi86SzQpu+WEan/5JW6gWum5ZPAAa4t3HrNzeQyZgOBhwRXOIaWxO5WCoFgCPw31tOiR4Z
10YIedEETArPE9/qqEUY7ofpf9FRT56cUKuCdNxaa9Iii9HcDBecqQSQTFbM1sBAlcZcS9aanQAb
fFavASsXo54TC/MXnOTy4q4yY1BToKjbjZ+V8WMm2fd1CF4QJIT4dz/LHq12rel7MYS0dDRi+8iV
A0A2v9RPrIrGTbpBQ9CQztBHfrD7bZfzALpEnO0H/oVaPxKx8hZfClSQ1XOBVEROBSHXuU3eMFAX
z+Xrkt5zHkhn21Y72dzRtUfdUth1akiZUig6jX4/V5W1+rWr/yHxoVuTG1zyi1MT8yeczF8iaM34
vGqTexhyG4zH5M9L4w4SXHjJAeM10x6fWygBZLPMuf7myxs57lx/49srNek5oFbfSuDIRxMpSA+c
Cxi30eSNbvRzyXbybqWXHVueQnWSQ0fWjK7H9ktLcmJKxWTUrttUeYbRUO/Fsx6hmGisQXsvO9nB
IHpqQ3l5EUR5hc9gA4yEIRjoECKCMnPSI5fWYFnRbk0gC1nvQLkCrYEEVEQ5OFgKI0iTYT9CnW/A
i63VP12ABK6PfmWiVfiQ56aCNjOSoo43PnmXHTILx3gNDLXkk5AYQLseoMDGhRK402cNiB7w8jTr
X2n9yuq3vxjFnHkFSQAo6FUdLERBDR0bvGZyfyNE0KLLBHSPXrGGoFz0FRwRQP97aDhWBXKkmSB5
keJ5S+jR1H6KHoxNKyWGNRPKCaFDbhry7DDReS9+z9EiEelrcolrNub/fnJElGnde5aHJ7NX/hLp
Ji0fhur5b1bk35m6eDGDxKeSGEaFcE3YX7zyk+ahrNfqB4uedbIiylOZGyaLHRt2Cqi/kLekX8kL
r02VchtpAg8kamGqRL4RkBps7Hfjj8n559PhZAzKeZqkJjjlKoyhbY5J96X2X1L6dH05Vqbp96V7
suI+LYAGr2HCtP5hGYQ36r+4E2bRByBTka9DCHbuUqPepaOeo0aVG0cOGUHc2Pofy7XM84SwDW14
4HP11TK97mmm8Fvs8jEHmEU+etpTZ9/F/0PalfVWqjPbX4QEGDC8AnvIPKfT/YLSp78GzDwPv/4u
t3RO2I61rc6V8hZpF2WXy+Ua1kIDu6PwirJ4YCtJOIQN4uakxIBSsOgHKznGretbzgMggKu/74Ll
Ojng7uOYrkj5nK6badRRUzJIGo3QtW5Xaz9OX9l7zEShDx+5V/SZn4poZxAXGREK7X19Y3uV3xdf
OesfAmxBh7zsK8dNuHcfX8pp7yRXVXRwVGNL0pOIDioMSKP3Gst1qgbV07LpBp6Do4cp3mtN5jPV
RS27DYE4ijkMlIGAsivEgVW9Yhx2Qm0twUh5Ee8zZ/GB0mWw3fnjKCviOVtBgoGBorm1ip4L6vr6
Gkml7LJEUmNH+667x8RnFLQjoGNHx/kx60YXOqu9z52UBMAZVkXcMmPHvfzHDlE9NoXgJO/JWq0m
ji7N9ro5Y5z+MdavelCKzYYi6yhzQ1tRQk2jrM0GeRWI4g29KXmYQM5xfmXlEgBexafBMOEm+CGS
A6ic8dRp3x3q6paMisMktRBk8P/9feE+8EqgdLUzfr8pf7GBhXGJbIlHdyRVgUr/gbcRY2A87TB0
hNARPf+CMcIQUdMChlngjg6I6mw8frS9HQNZETmrfqVo9aK+GYOXJquu0bB8uyD3t3YDMmOjzwAF
TIBDlE7ecTBuh8hD4kuxFrL34fYDBSPGdNqwDnwtBu2b69wnzmWR7JIKDKGXTX0kquYL6dJv1kNw
AMg52h7ggFBZREGsS3vfqReMFh5jJIjOG5HM1WwVE4KX0mMYHVmgGEPDJHnptVtdV3gAqZ1y2HX0
JaBuIdrppJU2ECHQcMHM6yQzEH6rqr/SY/0hQRy/T8vcq9DTgT4BcBbk3XNH92X+lnfXWqFqx1Yo
4wnHOvKcdmpMKJOk9bFi6TX4tI5f2ZL/1kt8oXfEXGYWQRvPGQ4VmZBXK/2c5optUS2aYNLNmLWW
EWHnF4wQAxSDlgDXykJrfJpYHv7/VBLseamBowgYL1ybvRU61UvhYLbbVayb/Ix+rJvgDyPdSKnX
Yd1idtTRBNp2N8t00zgIoMDfYxw8sj+vlfxq8zBMDvhzoC+I3dY1W7LJsgZcJ+l1WlxG812O3mPT
+AY60QFAPpZvGQEqwT5eil85t7wzC7l3gvE9YUXLec2Qn4bopLsshyTQkehPVFwq/Ec+ueWNEGFF
R6tcNIefXM89MHpoiw4t+YrSmfRAbWQIt0xTpqu92pAxA2+m5KAGg8L4VBKEoDCe6jrVNEjAWvqR
VgWjqqlWanko/GG8i/6hXziN1yowxDhVga6r0mXPDC7VLwrwtgHJ1QkoIJCAdLM8onLyju6viy/Y
IGeVxDQt6NsxT3squ8mmjrn9jAKqHT8ULsFwz/PUNchl19djR4Ny1h/a+efav6Ivfmdpfw3YiZcK
oHURqPKpYfopT6CBQ6g1oHvBjAwY0nTRj9ao2WCpr7Nr162Ml/May4wSSw0SXQw46OjHPlV4TieD
Q6HCKBPfyIArX96t8aI4XjLnuBUiXIuQPae1BSEJ+SelKOgcc7vGU/K5G17Pq8N/STxjW0nCGZvn
ZonHAeFxPQP5D5CPGDAKTBSJSP/9vCTVwgknDTeJk6MQg3jRe4/jI82eKN2dFyE7CHwCHliRwAjB
C+Z0b0yzabp0QmtZGb3TFNw5qD/XqEjq/uS9E23fxD/PC5Tr9J9AsRnKzQd0E3cQaFZk58zoVwAl
b4Ei6Hkx8k36EGOe6lVXttGaJd+kbO+UO8sKy/yJWF9wVJvVEx/9NgjhgdoOKaR9K9hhrBWZZpkj
3P4+//8mM0IxqD6DxAhPkhnkaCB+ZapbSbr//DYENgVGXsXn8ci6HJBwBvqU6VPbLwGbX1vdQjER
ddCLdEGZSDUsLD2o6HfFSANG8DFhe6pT3FcUOStI9IzrNMI8CtuX8eRPg4G4eX/eCqTrt5ElWIEJ
CG3bbrF+CUZANQc98wpf8Bl5kTvTjQThHVS6S2m1MyQ06Mhkl3X7VMWPrRWUzWFAgRixM7s04j3w
rTHXFZSl4kUpDWio/QcqHT0snwKaaCocY4hggVpiTMwv6Li8WKmGgnPL3ArD0VGJ0t/cPObUKe4c
DEFVAe9BuDEw3wdkWituFWsuPeAY18CkAoBuPgFfUzOemi4i+KLxiZm7brrsPYXTUongh39zLEjh
LU2aW+hmZvQ2G4CnVrLbslVh/ErPxkYTwdHD+45uukJMN+b9lU2nCsGIccnm1Ak7m126Xg4KcRZf
WU2leuVJT8lGtuCXp35I7bHmskkFbKV9mz1VyQG4OBh/+cIZ+ZAkAtky1o1u3EJS0tt+a+l+r2Jn
V2yXeOIpqShtK0jILYSj9d5Ew49VKEoT0qO+UUM46t5s1GhfgdmNxit1IePp/DJJN8QlQG3CfBS6
B7mSG5srGQP9TYNaVIrskG4DKjtk+Y0W3aMIdl7Sn+K4GGAgssU7AY4FYweCKllusJzwQQ7AA/gR
uRrH33kECMRbDcRQfbWbyJEW35foprbvUZI7L12mJ2JDTD5ZoMXBuMWpnpGjlQyEuFhH1r23CXrL
5x9oLrub7WeSdYqDLDthmD7FTBNmE6xPDG9VhWeSyxv9TEsH3s9VwX7OxPXtKkjKqzELu/5/57WT
CgT0CwY6gM9pi8g/GohAzTrqkaZxq6ul+94BrcKdbxN3AoV9/LwWSwiiaMWSyuwfl6gLWnXOQC2W
pCmefbQ0MEaSWUCwA3XDeLUocaCkQgD9hXYL9DADdvh03zx3HpBaxFu6tbp9F60XTaIfuthR7Ji0
oQTgyaBDwlAe8pjC9d1OJof946+HNL9Z2rsVeLFJ290CVW2HXtd90iT3IDF9XFgXePn7+e2THXKM
KwN/CsNALpLCp0o63lo6jYcgvwETojZfj9Wv8wKkqwgEXBQjUAlGHvVUQGZazawTXKc0Wg+8cldr
+j6OXYVF8Avq0wnfiBEuMJ2Ag5TyuAQsvP5goku32A/syfrC4DPnIv9PHeEwG5UBLFr0gQYRYroU
fThZ8d4YmN9T1aSk52ojSHippG7kDDUAdILKBLy8926hjTN/6q27gYZllR479wslPRdtXA6cB8rq
IpRePQ2e3jZI1sfZ5bK+6c7RaL9QXQUrMUr2CLBsU7y2NAIkHaYhYeMxFtAZIBW4IlWJUJlFb4UI
vt7JVmARlRBSOO697gwPXvl43qRVEgTHQEhZVCCTw5kBdY4x39m5YiukMShqdzafYAMxvVjDy/Ql
jacWp7Jzv+kVZoWuFvNJG15Y8gDQ5eRGu0Eybf3KC28jVXy5JIg9c5s/+KdsRXvMa99Sv3ZDJSo+
N13xrG7lCA4vbvVpBkRUFhiNUx5Sc3kY52/t6t076z8F5vl8mv08v2MyJ7SVKNpEmZEqq3CYMhuD
CZxiYHjM/prEEA+XrRDBLAqzM+M2glqjdwCKrA9aXmCQEhUkpczTbcVw69yETRXtJjJTiKnxAsvn
xS+cn/10rHXFoIW0M28rSPDc1mLk1OSzeSBrDeLlfY2wYTdR/QjiPRA2AYTeNhFQfaGkhzFfAPAh
qYxJcTED4LGYdSa/DvNRv+xLejsqwf35dgsGCBEeB9wEFNUn7pTIrqYZ/fcQQZvbhj+T69VPk8Ev
GMGkTINkzSUlZTjZb3P8ZtYqJAXJFqKi6LgOJlgwoiqCODjjYBSpiUtEByLQVB0YujT0H7YKIFti
9SdihDsRw7+xlVGI6Xs0gffzXW81v/tSD88fLslxPhEjXIn9sDZjymcp847dgIkFY9l+9jBT76at
Ih+9KIqrXnIzUryDUUXD5O3nWhozNL1hHa565jSvllntkuF3EmHufHqCSaGn+KeXTocv6LiRKdzG
mqVNdtOb3GWF7frUZg++T8C/zXpFyVy6Z3gnIK51gEooggPWXVvEKRc0LUDqdJP9uBaXzRorcERU
YgR9yNzGdNIhZu4PjXPPun2eHM8vGd/2T4cM/HZ4+oD0ERHTqZ/qowYcY2ieD8YJvfrpzmuRxcGQ
TuH3X6jRgL4KPSKAZeZIlMKF4gEcGEEZRM3JFA7OkYA+O1flD6RLhkYR/BqIfgHhdKpPVxCMSdgu
sjAYpQN6x4IeTTtW3Pyys2ToaLVFKI5lE0cT43g2tXjQMAXKjEOUIBXOLIDWWUvojR6GXmYkEtNK
sVMyzQyMCAI8EaHfp5E6NjkJZmaAf5n0oFjy2qIJqTdO+5SsCvVkjm8rSfBI60odDCZAvcSzMKFs
XZejdxEDexA3zcV585MpZaLejsZNoI18eggD6iTKvQxJ0XoGPawONDnm7JbWU+STZVZuOniHct4q
vOIEK2/o4OVVikyMl5VgwDiAPzJxrxzqL2x/XiHZ2m0lCfc+KOdWTHhDoVLbA9nDd+jP0duN5Om8
GElwC8zQD4X4um7CC0Mz9Rj/hRh7vaOTd6iqWuHA5ZpwsE5Oa/4JYz8vctB/ESSWivL3ghFx7xsd
dpOKtktqAICL+leK4OLSzCBNwrOmQ31fDRcLIElmxa0gEwEkGyR2MN3MYc5P1yotCm+Y+PB7v9zO
9qsGiFq9UyyWSobgdtp5anHXQYZr7a34bTKAYKbikpN5HdROPQDqg2MLc/ynesy5mQFKDLcBphd/
1kVyPRKwHhG2z4FAajeu7wI/1j9vZ7JbnM8T8LwYmsHFGMiuWjb1MfRKxxpDtrcMDrspKh9AvIFT
7zCBCf7b8yJlZ3UrUtiusTbzuNZxVpuC3qLvIzCn4p+xNnaF5+5HWijcqkpDYeesFp1pkYNVXaq6
Cnprfo9qrbvIx+6tGvXvuhdXuyj1bgv0gykWV76hH4sr2D7I+rI5r7G4KzVmsHEhcQVIljEE98P7
XEXf9cq4AQmAoo1Bdq6RcwSsMfKAuCmFaxh0LOZSa9wXTld4NpA589c0aKPf57dRljBDHxUodDCW
gkFwse/DwiDjjOl2+A/TudEzJ1hyJwSj5qHR2FWRfe/d4sLGHKIdL8fYHv45L15qRTyRhQwqIA1E
NGBnHMcWUMgI3qt/+qyA4aR7Mx5xpb0XGlNspHRJN8IEp09sPY2ACoakDLD1auc1W7MLrwOFi/aV
qBo/959agg+wMYnHnBZqLQkGqnX3ipYUcSE4rufqjvV62Ca9767K1liVhvz/m/umxCcBJg9yE1Yf
zbwNmD34NqY6gJV1My9LgHa5+3gEHAzTj9HQPxW1c0fTqQcNdH5ossE3lEiV0i12dIAH8Sl2QDGd
fhOmafN2GvjxQeY6T/YecNOtEFAHvgokTnpQN5IE7SfaAgUjgfbW/MMifpEfcxRDDBZGcQnmD4Xp
Su+SjTTBI1ULEAgI1ysFgom+vEXIkxogITx/QFRSBOeTTJmt2Tm3JBv9qDtMfvqIxhRCpM51owr/
/8ZsSG8PibHwLRr6N+L118nghGP0imm4neWkuzR5L9Gre14zWW2as438axgikwIbE9bUXOps53uS
phdArAyMsdyNtD8iekZ5hYUAxXgcR7JPtHrnxu+6Ft/nycX5L1GssUgR3DeaE2Haj6ehzdBKTGBj
podaU9HsyIJBsDrgYQDAQCAmCx6d5l1texnePDG1wSTvHDGwfviKJh8izNONRMdzCuh7eLhujC8Z
TdBMmrxG66oQI3UzG03IqZiK9JXbL9DEWuKLtqtvjPHRKF20gTgKy5QVG9EDB/pNCyMY6AISFs3y
+k4jiYeoEJh0YHRbbVCt+zZ5pdbbvO6H6M6e/NIaAf6w61QTp0rpwnomCFU7q4WiJnJLlfXgJJeJ
G0z1FTB+8+EnJrJxHgHDPppos5p25zdT6s42qgur3NGpGVr+Rq5SIJSxYHUOcTqEcfFSeiAPD85L
k2UoT1ZauB3jOKmTAq+8IFlv7XFXo83VHg9r2iKueiTaY26GM1NUxaWGxDsc+YEgn2YbNS+fdK+C
zDpKLsp2BAh7tytd7TBAxfP6Sa8hDuiFAX8L2UrBkMbFLpbIxGvZTkCKiThVG6xDjhfGar3h2lK4
FJlivD/dA70O8HzEMuRSxZatWRUCfkI7v83yX33jjYEZO6m/mvbLed1kJQ7UPHWMVoDL3QStwumB
jCvP7XQb4tCpZh26rL7uu6YK7T6eLwCI5BwGh/zTp03nz+5QhWQGhn8drU+FU6sw4WXOFE4d7QEW
vuYTHqxZ9GRGlJUHLPcuraEJrIbe5MpXlsRcUfniz1FQE3A+beHO6lk8mi4ZkURMH93yvR4fKqD1
LiDJcVCd33UaKLmowoY+7ypkIjWG9lgCihax/Kq5ZpJWEWSyIjC6p9RtgRF8UU0quCuVHP7/zX1M
zYGBVRIp9YUG/fC0lHswZLfWt/NWo5LCT8xGSs0mwOm70MbORz9xMbRlPFk6KuPP5+V8tgi+ajBP
NLnqHhWNs0kTMB30XJv8aRofSv2uUeH2fz7cpyIE35XY9ep5XMRMf8b0wmjDuEI7w+9VVQX4fIdj
5kQ3wfX2h8lMbD/pAViiLbxXeK4f4tZ71N1BkbOWSgDDjIU8G+dHEeyaGCyJ0ggJ+aENevbNIn/t
cjmaJ+gQgY/HyVCEXR+SeunmP8l3+tKRPYkqP4vuSowEnd91mXVt5QiBqzmX6MGbkPpyijDOcz+m
AFRCMchS6CNbL5SeUPxB4gioaYJfH3oEbrWDzFTr3ZnV//LJVF2MEuOy4VcRzlNkVqhI/91iEqJc
SoSHg12DIPtZB+NnQgsO/uK31Y3n/bYc9tCTYZ+xB33sjihwPA8mCXWjBZpWBR/RqJ4F0m9yAJRK
4PM5Sdjp2W0HsJxhlB8hq5NfRetw1abGgTT2foHtL6uqeikTBy4RmD5ygDAbfsQ3rqKqgPEwUWxm
263194VGAIopVpCLBlWeg4ydLYYFXJMB/I0lyJJj37JG6q8znS5jkITsvGHNXR8ToVUJigaXI2qx
sXuJkES6t6vRUpG0yb4XdRIHJLMWWiPEbrhoHSPkkbE8C94TfpTpobbOl25aXc9a/6tMB5WN8DHd
0/oMAfUcGIhNC6aIguvpAi2gzp1jlweKWguahE4PJzJcY7YrpOsSto2HNE6BudvpgFZG1e7wH/8k
HLZgAfODIxQKwjG502nDitBmHr2wnfSjpnt7qqOT1rb32kBe1nRCyIN2WvN5rGNFokpyADl7PMjK
OKMn2pJOVS/ha9YiQgxnxz+nxPVNYFj9tStBI9efwgNgMDAkeiohH+O5IWOErG20s5KLxriaAZBU
vp2XIrmmTqQIR2ouEwPwi1jFkV60M0ZsmzvP3Z2XIXlQEAjhUDk4R0h3CYvVtWu6th2qQ6U97zMM
G/hx7BkB7Y3l0HtZBiaGKQvzCkDcM+vnW3SaIXljTPZlVwwPY78uii+SnRSYrg1cQJ6wFmtkJI0m
Cw2AgEY1f6OS4BfubaRr94M3oVYxhwr1ZZYKEwWOJ150JkzmdCfJ2KGszZ80tRGBLKXorj0Afe2S
pmq+j6nD9ogU7vp4pbcAvL5hrkZBCpEpDPbPIovnBRsAmlMD5xU9WqdfEdluMo8RACnm2pl6jAgX
RA9ip7CeNQ8QOX02tAB5n7MyuUIPF4wuZRnKlAaGzC8oZe3zTDIAVfUatd7dMSYh8GzXAVdbkV3q
zVImu2zFL/ld73TPlZcaYR3VHO2s7JddvDrFi+n0NsexMZ713tJ+N2XXHDymma92FDXHvF+KkCXW
ep2kVoFKSBQlfgxctPshbmdVo9LnZyb2HoEZwnXENY5IY5DNeHibY5kHrol5L5Pel/Y/PcoImdEC
nZPsZ1UToyTlDIkACOCXCa/LC+vPRseaBorXyrDsPPeBxGE5fCvpczK+g/AuRQ7GubGU9I2y843L
AJVZQLQDLlM4elNuLjZoJPJgSgCuanBml+zOaS1FM4Ak7sGdAzos5LNx0MVu2ikHXl46oxM6HzxA
uV2k9Q/mvjl0f/4oyc4tml3Aa+1wjyLmrKaqJQNme/LAcqedOecXjpeFSWf5Ofkez5bifpOu3Uaa
eXpi1tEcGWshrV8BIG6au5zeN7Ni5eRCAIuPZmTejyJskJlkc0w9cA/OxfTPNDvzvUvHl4r1laLM
LDdAUGegPIfqLEaLTtVhaOFpJ/46r6IJPac/uwWdNVer58czKoM7k16OmEytVTDRPHQX/Y7lERw2
cBlhglMI7V2rp5FTYBWd/mUdnub6MmYAH/Az7UVvj4bqrSLJCmASAG36nPoAwzfinPwAAr8CXXSw
kf4Fc+szCfQsjNJdn/mUvZE8iCHVuXXrw3nblEUEW7lC6M9MQApOLvR0u/6Q0vk4Laq5MJn58zcS
FhN1q0+51LafejMH0Ckfza67i2Y6Lk3B+4YrZ1VEHzKz3IoSbD+rYnS9IQIO3BjsU7FzdO3c14v8
Cwd6K0a4GmO2NGubQEyEoeJ6vp+zN6+ogmj5lQA98/wGyVw+eolA2uPB51tinzrP9nfl1OOkYVTD
e/SY53v2Qxs9DSCYdlSJflNmDw6cPdiOCGDMRH9vNNrYtIQHPejj7A3fq5/MFTu305qHLnrFLLhm
3Qzx+1IFhXsk2e+uvk1ojcrNwR2vdOtXqzV+UT/l67F0wrRUYfDIjGn7fYK9Ok1HMjtGPADIaKb7
47Jv6QPpfvapIvL405MtegDceECvwWsVt5DgeEjrdkZiYyVaM0Eb1yFfUM3g4LF+nz00zhImBvGz
vtzlFS7f/EdNAAcU5M0/NrnM5tfSBeToHOjOwxwrPLw0Mt1+mmDmg1kTlHmxCE1xBTQqLP4OqaGW
hcR7ZsXeYeGYHStwsMVFWP79CBbBvCXEo18KWEviG6JpkPRAJgqkwcA6R+7Uj6xgUlHmydzvVgi/
uTeP2KyrvRIDhggAjO9979v9gRZ7kjxP9rGI7kxVg4QsENiK41a3Edc0ix2nC8Q5Ngtcx7fI7Yxh
OU/1OpJZL576OpgBkPlFhfdUzrBotmNU8LYkGzFxeNGujwmA6SzjPVehbkj8Bq7LP33E6G5DTu9U
FAZjWZFaEJWyJyduMc4JPOLqLgbWIgkwEHbeS0n260SasF8TM+NcmyENfClrA8xHzOenieU7pl9Y
P4Czi5YXhWOU+PoTkcKeMQwil/YIkWZLdno/hFN1o6sMQ7JhJ0IEd7NOjEUtD6biqfCb/BIFRyyr
D6T1sVGEVKZ0x3CeMDOLVB+KLKc7VpTMyq2Fr2H+lM4XU3rblwRDeqEd76zyOWVWkIy/uvJX6lxH
65GSNpwsxyf63gUUeXrRx/s2ykNj2GGyKpjzAUibe0QUGdjxkrvJ+/tLENWSj88Vlgb+cSjNFL/f
okfBQ/OS0R5o83PS3B39dd66JLiinGnhQ5YQjbUuZnRWHqVEzc/KDjvtW4p0qNf7WXKhL7s23dfk
2jN2ZnXfA51pKYPGfPTst7xIDrXqCpK5383XgET6dKPAXBZNuo6v8bDMKKzGIIEN7Ez3u/ECwOR+
NL0N7Xyw7fuyCKf5CxUHiMfYnEPwMsPc+6l4gFeTbuahadTcz96zuaJFpLqcE8UFKD1fH2LEYV5t
jTSvSyGm7N7Sdgrj+lg25VcO8UaI4BBtS0tmtDVhKbUfHXCxh3TnqICCZb6J92XxuQoKBCrhXBnD
POUZL0snzs88ulhzEEVetBRgs9lVVX2bX88bq2zdMNcLuj8kjdDKLGyP3uvo740XnLtlp7lH231a
v3AF89Hhf0WIW1ObE+jaa4hom5s8/t44O61UnG65FmAtx3wrkk1irgnw8WtPtAnXx3pcrG86u25V
02RSEaicODrShJg0FfYlGU2jXSm0GOcndEEv2TWqruf3QlZ5BA7fhwzBSS02uC5AMwL7at/WHxZy
7l2g2f8z0x/D+JDjWrSHQiFTrhbeOZiJwgtSTBs2dT9YFRqpAru9iOPfKZJH5P28WrKbAuWm/0QI
t21k6G6BVDxQWqPdpB0RhNshK29Xb2d2ive3Shthk7wlzhNrgCgPtOuxcZzSH2iPPq8O/w0h0sYm
fagjbFI2LFNn6JDRpIuf5r5FXxe38D3jiqgKRHxlzokSDqdBmzYyaoiaqn8M7TLvftczHoqH8wrJ
XvPIlxkm749GkCw+2lY2gQkF3E/BgugOPZOgbDH8aBivaOMEkdniJVffUpccFju6SWj8kDSKiVOZ
09t+gWAiNbpgAcaALyDuxbj8zxmfTYIS9SVAeCp3n+oqjbmjFhYWk2W2CVAyjHMDvfT0Uhq9NZkn
w0aesAWNSuLn6Qutdnl0OVurP3vfCFLIPd6Of39/YP4AXfOYwQfDjzhYm7V9EwFG9I+bct2w6A/j
vDu/mZKVxGAN55ECo5UHEIVTzeqC1nOTgpDMadKgd/eOfkiIj+qbb6chAi2mSnlJbHQr8I9P2zxG
HBP8EvUcYess5uesRi/xxTpcM6KoRUmO9okc4e4ddQyjW4WHZAnI112KBPbsd1+44E+ECE9VWg92
WSIsDRIMQ3lRQLxvkwqTWeI/AB+ANCRvL4El8P9vFixztLUgmZMHKIted9UA9ip21U/pruLzmyNT
rJvE+56IE9wVEHHAz6HD5nLzV9akfmoafq7twHvuYi1VU6EqaYL5tfaASKCENNMJW/aOTkzfao9z
FtrmQzb8Pm/rn03CQvEOjgehJR4hjqCarkdOOVBwUtCuQfYCJIajX1b780I+2zeEoA4OEmrUxIH9
cLpd9lqgAjrHqL+iGm0NYaOleJ0+Uu3ivJzPBxdyCNrIUOxFuCS+p9gaV3qdQo5h/M6AXAsys+ab
Ccq/EehNdAoSWxExf7bDU4HCVuX6VBmgA4Zi0a4tj6N32fXfQWalpGmThDVbSUAKP11C9IvUU9lD
0mo5BFFzFKV72kfxjUEY26ce6DDqoq1+WYkTPyaGmxycwcuez6+vVF3w6HLqCmQ0xCJN1HotKfQU
7Z7NTYeW49x8cOn32Q6bVnHipDu5kcQtanPAC5vpbUkhKZvq0EME1zig+ZrR5XlMpm+j9WD1irBH
aqMbiYJLca0IU+AEEgHCXU271aRoaL2L6i9UWbGTqK+htonXHC7OU9WsOSnBpwtBOg1SJ7CNzh9H
oLPpfjv8jqxHPX2evVv0xX9l7/4TawkGBGZdFjsl188A9hAQvrR7x9uV3k6fFGkNqUv5UFBseDDi
FrADFSRp1s7Ob6b13ljezisjPw4bGcIlY2haTYckQSs1x6WodgUqQv3agWouRV/sy8h8bbkYVTgB
Ks2EkEdPqT4uBjQbzTXU0Fg4zz+iVYVxp5LCE/Yb24+8srBrbiApuUrY0wA+80zFCyq1drhJgDS5
yEtagrXXbVFFqwcZje2XK/NdtJwCHCBBtuv8TkldxkaQcL9kXtlHBj/IM3LqlvZP3Nx4ZLe2fqNi
jZK4DMcA1AqhpoHGVrHpSouG3FtpjMBw2tnl3ZiGPX0aq1v0LWRVSIu/t3Kw96CF1kbFAAUDYQVZ
QuLRzVIkS9g1Ne5z+634+ygH5ZiNCGHtUmBusmlB0j8r73vzvh1fmipYlztz+PtrDHUfOCTc0Chb
i8OdzYC6Bx3RZuJG97n+xJrAdQML1wxbjufNQXZwT0QJy4bGM5fWDpbNzX/32psDEuygqhe/G26M
5tVgN3E0KF4MEls/ESksY65ZFoB6oR0y1JPxtuqH1rsuVeVj/iunzyFeO/tYQ8Gtj0vWrYsLxTzj
1zK+g/cu8h6b5DFPj5GpsD2pRoA+46kaXpYR/dAwdQk4/1A6Ru5xRC9G2oHE8JoMit2SeCIQDXzI
ETxRNo0myXrIidc70w6j+nlU9VzxnxCXDYuGM4Q6CJqPBHsoezepzAgN6ZGJVkz9N1FlzuQCAGwG
3Dbk58THHHHxLqYrhnvBFgZKefNptSvFqL9UBBJmvNiNlkaxvTBLDHuC0vyc/qrqRwezMOdPjWy/
eUbuXwHCbZf0hjmvZYEEU/Ggw1Ob2R3NHxMVF7Bsu7diBLNqWTPi3oYeSXexlq+08VmksCjJdcAZ
pv7TRLCoJO7iZM6giVu9aul3D0TqoNrMlszPVViE0l0BHbfrEk79ITJyu5k1GZ2Okr2dXlt9HXRF
o9gWlQRBmQyhW1XxRhWwGxFkQGoVV5x0QzYq8P9vIoG2r1EW8ND8pSUvqfVMFgD5ToodkcpATw8f
4UIdQUxcxdFaNtmMxqtqvtO00K2uSfH7vPnKbmaUjv8Twc17o0bexl1m1RBRL7egVB280ELbZH3T
aKBKbkDJqpomkvli00WvLcqhyIuLCVn0tIEriKDGkCz7xulCE5zD+RJqzjX8cwOk2/P6SY16I07Q
rwd5BxBmIM5tryfjmNJXSsKlPdaqXmL5Xn3oJTjLaXQBP7RC0DD/cNihQWbWUjyDpLqg1s8HsXjz
iXCNuY1XYFQENT5SP0/1S5pcWDE6Xp8Y+0LMYX4IEskJm2EaiqKB49eX41g8I4bP62BEB6ajGEGQ
LtpGkJB8iE0X/btobQ2c5JuWVz6mMMEHqDABqYf2kP4HBgtmT0SL09Eqz4DuABMnvoWqVuuG+oAJ
XUU0LfU4GzGCpRk9Y0YSQ4ypP2jaW6OF5y1ZGp6h8RlbzNHPEdqeHtWKOayMeO9Rs4IVTkuuXJaF
JDWPRjJd6dPtXJZoTzPLxi+9TlEUkK0hQRDAEUj5nyC7BzIzWUuY3uzeVVnu2+w4aeh7vTivo8we
0OjE7yBkB10RcDDpR7J2LuyhMg5m9L9xuVuoKgcq6WFEGuZDiIgvCNz9AcgbEDLUAXrUQtO9ieh3
ix48OzDQMFE+Mu/QqRgWZeaxlSqa+kLQFcGlduVVCh7O+u+H0qAWhVnA0gEoJ+YuWnNc67WGefSz
5gyBRVl3IBjcbIKGZg6gQQfdKxQ2Kd2vD5li4gINEl3mcplN9V5QkFR/H4b9eZOQm/1GhrBwzTQC
wmuFDMO5SDrDn1obzVX3eX+/ImPZRWGl7XRzd16q7FokeH0D+A9TGOgUPj1rM1kN1B8gNOrBvOKj
VZiNgOfTGvDL9O7BnkwzrLs6vdH6CInFpTAO5z9A5us5ewOH9MFTQuwtz3PNJUOOD7AQWORk1+DQ
RV7ua/mrWSrCDOnh5pUipJmRatb5Lm9iAL0gw+h5A17nbRqurNyB8LrxQU6MqMlWTYJKTWYjTHCT
a1Xm0dyg5qfX94sV9tNL5ipMRrp2HucdRMMwxxM71UeLE5qX+QSLaUpAc2g+dd/xzESTKyb2Eltx
vUhN5UOayHjVOE2PJjMotKTWU+J+X9u32FsfilK/0ksXNydGUyxVF6/Um2yEmqcq5nGjmbEBFQt0
hvIQavxCThJTchiKxmgLYjUxU1gUNXjTE6hlsd9k1fx18onte+WLrRqjkG/XhyRBF5Rv5qTjFjHo
mNXpfMcLSPowjqjvff/CocIAOwodNi5R8b0JKreY9M6MPADag2h/C6b70X1GB/kYqRhiZWb+p38c
pXSDI7KdbpCTuUtKCmzQCkSArJ52zYC3ofl6XiHZyQX8D+cfxlgG0munUirdLgGvueAdRd8Z+T2j
D7iJ7jpH8YiW7RDG1DBggEEngAIKLnjohiluE6xbrF0P8YVu3ubTlVk9DI6iTi69m7eSBFvQ0Ugx
JD3fIaM+rK13xXr0lZGSAFipHkJjxJhG1RxMjGzMXfertt++sKDQEF02yEp8onQeWndde48vKFBt
Pc0K42bXw3PEv8/LkZrHRg5/JW1crqtpOerJOlb0/0j70h47dSXaX4TEPHwF9tTzlE4nX1CG09iY
GQyYX/+W++nd7O1GoOTde87VlSKldhm7XK5atZZ/nTnXdrbXuo27eSku2X9MWEpTgU0uRJApXJmG
ryJAUXc6ZqDpTa13gf6UKe70La3Uxd0IiI0D/JCLNp+yTTxfmKORwKkCvS5bRK7xTkC7b9KNTHtx
O6Kw6wOYCZSDo9gpBOVm5mCTsPmIJmxNX7Rx19X3zlbdcNEh+UiFP0iq1BiY87Sr0szEbsy1k9u+
+8HwK8jBrtc2Gydsy5Ky79s8oSJpYWk0H8ECZxdfLSkYlrLd+r77wLupNT1o/v7PJSWxwUsYiNfE
gEuNfzsPVWi5bTSU2Ze6s59axm+oXoO/9MWsX0tKHjD/Fmp03o3+NxvvM1G3u9mlkddkJ3vYYhPa
WgR56Z0dCp47jWs3+G1gt+2CXW3f6iRutaf1JVgqQKAcDKk+ZHa4CZTdkzbBaBoDsDH+9D3n78MQ
zdlJb65EHY2/100t3dIgiAMNPFIrx1fbHrbIjNEHBV7EpvvKuAcFQrhuYHHFzgwoK8YsrRasgYHG
zePMuhF9nDfWfviX6uO5I8pt5pnVULgcdhz6nRZz6BiPBvu57sviqT7zRfp69vUx+g+YprQheBFm
7G2q04gZBLPxT/5WC3tx3TDMaENVw4cItnJvjumAF6CArbYGjeXb1IU6ZEq2WpKLO+3MihLkIZ4x
ouiNCExwdNxs1ychUFhcf/CTve2/rC/fYrg/Myb//Gz59DQfLUOC3Kh+mwD03QF3vg+MF5JGXXts
6EYqtbGC6iO69DSAosXHRfnGq8NUA4b1km5xei9ek8jXJGjvgxbn0imjriACVc14NGv+YTZAQez2
t0nvndbXbvGcnplRQoJD0YdIwCkWEahfU4hwm1/XDSw+YkEj/z9HlPjeWFbBbFA5RLP5bnM9bNrj
GLza9pPZfCVALEF9yq+2Yv3iiTozqsT6iQzQtGcw6tSI7agLIT+MGSUhkuPY8n5DiWpPyifuIkMN
vk2URBr/Wunly4BR6SarQPo8fllfiMVtc/aTlIClcT116hQ/achGPMue6xozEU+tdlg3s/RBMTEH
/JlkPwCzxOW+Keq+GKreRS3EjCmYjYp53shBlhw5s+AoHzRImdsW1IeF4eukx5P3aHhvIFRb92PL
ivIFkwyLZTUeYmL+3wSCiJSF/fS9D97XzSwdM/TGHDnUgeFetbDsjlWXTQ2cKVDfQCvGsfczJAjW
jcg1VzOPMyNqUdk3a52YLYw0GNkp0uegiYPsEURQXXbdVVlcD1ucxUvx99yicqx1Mw0wuw6LbgPO
4oibOAFmKMqb8Tcrt1paG2voKRvCD/hgihHGtOqF8XgavlgbIddY3A2BhHehoQEcp7Ib+l6zW8FR
E3La7sXD8OVxEubea+Y3sHeykI3+eJi6VsQUDF9Xvpu/jVWD8l+2C+gvcEvcOMW4t6a53wCELcUZ
qSEBLQmpleEp6xyY3Ca6BMD7g4ZaBwUjRIJC1Y/MDfstWdOlZT63pSxzCxShVkC2L6qbMUTPP5rb
X/YWSmppoc+NKAuNazv1hYTZlwKwhNSIq3y4KzTwCP9TCxzVaBONMDyuQX5wGamQmvikSydcDEbs
gKmYlD/Wj93ixzkzIH09zwsyPw28AgZSA4OAgJ1bnIbJ8FrZO6PcElZcirsgKPGgfgCON0uleeO+
LXQ62bJh+b0efzXjft2Zpa9//vcrzjSE216aWHi9zCRKrS4m3ks/bc2MLC3ZuRX552dLVqIJkxQY
/4uq7DQ4h0THSOgQ5T5eQ8//4A/oPDB0gLsKZftLS/lYVJBlxj0l7Cxqur3Fk73pbcSNxY/yx8hH
bnLujpMMZqfDSIKBMd87kGFrLnPpvHjAnFomtjLw/4obJZSUqinDNWU1xxnqcGVYTk/Zv6BFzqz4
SkGj9BxUPE34Yab7wnifQO2y/jUWeHXxyJESdD7eh0CVK35w7iC+CFhw0Vko7RPeoS6/p9MBNFh+
cqrbrzihrD/UKfRycF7xElr/BcsL+b8f8InYV9OyFhBqWf4iUeuHiful6t6m4bRuZvEY/fFTpUBJ
dQoBuQ5+GgYJfdwN+XOwlbosHqJA0rBLLk8IsFxu7URYHahP8Jgvwc3TPjv0pJenqttlWyilpVse
7Ov/M6TGBLMSaUZQOkHFyRxvx/GL0I52/9YWR3urU7J4lM5sKS+6scrKXHiwlaEVM4NkoqYbd+mG
N+qnqczJ7oSPZTMLEnYM7Ysbn980fWyz77m70edfMgbRRcitoNaJqpByz81pYOdcRoaJVXtqmhH3
nBOf22NnBKB0mMK+rTcayYtnTKqtAgAiR7LUUUarTyhNcuRJFY0SSw/RHrEsCkqo+6Q5OX5Ik/+Q
uIVZc8fMG4/F/ZZaxuJb7PwXyI98Fg81vx0MOuAXpNWdOcVzGjvjvs5vSXrbNoc0e0rwNlk/cMs2
UWiQ1XNoBaiVIKBQ+p5CoyUqMIww2mjbPND6QWuviduBiRDT7BULMbW9YVZ+QDXn/mAPBfhB0kQo
N1nu+2VRujAblJb2u2ZzhxowZBH4pBWnspNgUuDvDg2GqiIvyyxkx+Y4v+v+rOOXodE58PFfgDJg
3EM5DCQ0GGtRgmyDGkUZzHKCS6/Csn9r/Pd6k+Vx6aCeGVHvvAl1b3sMMOjkdxzCqTq6WBtruxTf
ZEME3PyYcwrUJ6bDQLCT9rTA04yEVfqLg2mFBb/L+mFz4GIpXJ+ZUmsthi38kdK0iKY0j6GNckMn
EpvTuFGD3jKjpPE8myvWmjCTtE+d9TVvLRzGLQKdpRvu3BclfzfLWfRFQorI1nY+uXL9eyRV2bjx
cRY//5+Po8JVcjF7g6bDFbxGQq+xQm8LLLnlhxJEEt0o9NKABYc9jgXqX7BhByH5lzZsAMo/kFPL
iKmmJMzXq6ZuwZqspe1r5gUPraFBkne6xkTroTP743rEWFy4P+bUBIQVNHPmBLt6cPhhMqbHGTfC
uonFbSaZEqQaG1iUlG3mGokzpAVMdPUvCyOojOzG9Ntf2/CkrCF0D4CbxHvkMsRzt0udRqsL6CCJ
xA5FousPGLTIvNguy5zu1q0tDBgDW+ZIXW0U+CSj56U5qP4m1mCDRssusjDTEEudmwSNee6h9RvV
Mwt9To5G/mC1/R4iJhu3y8I1fmFeOVP6YGaQbm6xovZeQ2kZVGxDHAC0a+n3uraRoCxdZRfW5J1z
dn12mB9ijMKaZT31eIrN/Q68nKFHXrmFewbFiZuk/4cDfWFUOW6OAMVub2KFSX1fpyNyr63U25Sr
pNyVFybkvj3zK7X8qtBy+KVpj4mz7/ydRdLY1m+d5I1pO1pqYfvbKrR9RnaEfiUZl5BIvHgjD3g4
ej26v/T0m2he/CHZ2mDyafPpt7kOVGA+tEJVcgaMvhUNqBELQNZeCxAMDD+ceT/W/qFoX+w5xuYD
OHhrGm7hoOKtAbwhGNtRGFTLOrqwk8aQKrXJFGbWq1vdZv1+/eQsXKIfQ/mAAqP84alz6rmmW5Pl
gfShM62DN/0y871Iu2gqD9OWOONCwL4wpeygBnAm361gihhxrgEBegzKg9gil1yInxdWlE2E2fQ+
aDpY8dlhMu87cMOvr9jiR0Gu/v9WTLp5tksh81aZNYWBzARD9hc67AndgBkvgTCAIUTHG2BT8/Pc
ByEtqJgHzBp4VN9heAa6a7uC/WRJTI0bCzNBbJ9TCKPpWyXipdhyYVmJ25qVg0vNklMOzSMUXKsi
1rOfKCSACZrWMbhlN5/CiyYxmwamR3SDUYhRUmQjyJLcGlBU7XmYg3QWU7scxJJ92AseZgXHsCKy
iPivvyJQz3+Mqn7qfiaYxE2W80PlPujGuzv9WjfxMWevxIxzG2q9vRt6ZzR02LDq8cXhzVWWiDAD
wL7DSBfrrbi33tv8zTWekYc37k0xkZ3ho73rhzrD1KFDTnRw96KAJID7xUx06Jz9ohi9BW4lHJzy
YRqd+wzT4uu/e+GcXvxs9S6lAzGcDj97wCvQrPaj8RrQWCs3QurCnYm7GvBFHTkIKurKQU1tktSd
ABxXuLP9SoOg+J5id4CZzbbINU4Fkoe+dNsKi0HASLzu5OcwAV580M8iQQEz/CfSqDFvCgyMUwAD
8udKvy7zDe8+R4n/y7svTTgYRVO8K4aatkmGv79DryVo0ijT2T7Q39a9WACTwAywUiiVodQOW5fB
SHY0HQjggXuBPrWg+GR73TpMUClLUwBz7505bobQC276qHlx7LCPImjV1vt5K2ItuQudWmDGoYkF
5gllz/SkNjJhwt2m+q9i7k0vtIPg5gY47WN07/JEgZoYGtNgYgD6CC2YS3dnXedarSM6ja47k1AD
uuTdIIV7LSpzYKGe94AU9s0MlZzK6qCqkmMEcC6M1ooNSqsHA8/qezTqO4qxyqBzY2tMzN3YtcME
9XRelKEGacgq7BtGXhKPdy/jXGEFLZ35RzPJti4r+Xk++QOQG/gYUIvx1NDX8CJ37axFy8pO8Xyp
IX+aBzk41TXfDxuzuBFtjnwux6RZpv0DdgWriVwZbKqAmAIzdrmamjEFEIjACazy99S9TuhhSL46
xWF9jy5ujTMrytaAwsWQOXLCxO+eGIuNFiQXxpd1G5+zGACqMMVmu1ARlZDtS094B6h9bQ0SjFs/
mNy5JYF1cJMZ10cV+lqycXksBQ85XgpFaygz+2obsGssLTU4XGqBaQ5aMzTJj3WHFi2gVIUMQApB
fAofSQWmUSKvJ8/dB3YCDomNwZ/FJTuzoKQxokGntGawMFWPAwikx2c9uw5YFwZbQsKfAz0+TiCJ
TcCLbeB/lI+TDFCTNAHEzeY7QCD15piQXTmGjg9Jx936ui1wEV4Y+4QFb5O0LSUsu23iwrwdxaFo
dj7bGenRtfeTFVfdfUHjKjn61pZ67tJOP3M0kO+bs8wQ2iOACkhH9eamRSk8OKZbqm5LAePchPL0
q0mQJMYMEzyP+XQCawBCPHQAsmCv+VG3JQi+UCuWy4mbBY95fD31XT2VjNklwDlRWu+7/kGf38zs
6Hf3gkD34T/fOuX291ob0dKH1Jv+o3M2KmJL5wDRCVco4HvIDuWSny1p0rhpxi34W4DmBLM74WBu
hKdFC56EN5kgxQGY9dKCPtc1M12JPLK60ChudbrFybVQnECowCqCkEvyp6sHoG00vYGOC24tB/2k
60I8GcFRY7dpv6vcOA1Y2HRASOCfjVL/0sk7M6weBuYNaT8MMAxUeqAdDOtn1t8Z4ktXXxl/D1C8
cFLVqMsEzn4tnazTat+JH/VsXmmExuvne8sj9Yg1Ze4KidomIFBz5/u8vEb+m7g/9f4I/NiGtaUD
fb5+ymnjwHt0TJc+oWnvfe/6q2z8tu7QUhjGqJgu57A9QOyU4FjXDuh0e0z++ImNXmdL/6ODqYVj
BbUUMqXzDnQxW6wjS4uIOplkbAemz/eVLT9pxKKBRHAU7LnvwVseafqXyghFcDVukSItLKEhedo/
Rj8xcKz4B6pEo9Jc2OoDVMVM232pe3fe5x6oDddXciE0GuAXQGlbiglihPnyIKc6ZHlH8BlEFHqX
hqB3afUAxPSdZtRXtXVHdGvvO0gH160uUPEicfpj9lNrYOJIERzEDzoFR4xWQXzFi1P6agnzqGnu
VVe/tCm5HkgX4x4HkYMdRAJaF9kMOSnvi52Ro83tyDY2Xp/WwlfGD8O2wow/MggVCdKm2VB5JTav
X2GyQeMpuyJOpZtRHtDsFa/J+Zsf5MGJWnw8ZrZgccv7cQxrs4fMaz8nYTMz8rVsa/2hTMwsifWx
d/Jj0jEOBuVx6q/KyZqgLSpcK/ZMUv/m2ZCOsakV0+8c7M3/kQRMxJ09iSkcqWv+9IbWOZWjYNci
9fkU4a6en3jQGtgUOvuWdA09Ycyl2wOg1hU3WsmDW6YP1UbT9fMDF58MQ2nASeDJBGG0y52SZ71h
kxo9fqO7wlNBs36L6jZPtqaqPrQBlOwek+Lor8lhJwxSK5kvHr5D3xAbvb+hLfWIEDLcYk3Hd8q1
7qjbHGQVLqunn35p87tyGtHC0AdW79jEuqvRm9qnnFWo7PYg9PvSUps9NLnGf9aBNm8sydJmAS+Q
A6S85ARWN0vKdRuyIehDe0KjB82dzZ3bBKe6btuTZaEKJHw/CUVlD39/wUMcC3hUeT9Cllf5Fni8
opr/0R/tHkFTGHrubv2ALn3scwNKDO/ttPc1bPQIBCcom1RaHSZUj7K/Lyhh8BfJuiRdxP9RA7nW
DA2nsh3lu82Oc3ZXWjzkQ7txpS+kKyBoQJTDa1ESOCgvnbIYmmxkI+rQ/hhTDYd2itYXbOFGwoMQ
FIGYaLMhNaXcDiOBHN7QwhFTRC0oxKFpzU0QYQ5ha1gbthY+DrrQjguoj1S0UbuEg27X+ZCgE02q
cCi/t9N9X+2yLdGshTWDFVQmsGhSoUfZY8wJqOkLaaX85vq32VbjYuvvV55SRAzzkMvusD+Voa7t
0qncWKctC8pXz/TM7QsTHpQmO7lDdqzq4/pXX/4Sf9ZIBoizRLupSd7MAj40ZboPLBDCTF9dlGD/
fqAL4i0+ym5SzFhy3VzacQajJkMBO4XxODtTmPo/eusuyMjGii3kHRd25Iqe+QNFqU4AwlVgYPJB
DLfd+FXj39aXbKFKf+mLclKYm5jdNMDGnD5lCYDhxa70sjAdj/18a7aPtDzpwQ/xDxHtwjVlu7mg
EdWoL7ezDVnPLuKNHtXVtbX1qbaWUN10pBJ9wOFe4j879X2bTqHF4vU13LKhbDtRzUlh9rDRpk+z
f6zGCEjmrRRt8fSgWIhpRTxiwbVzuRe4b9LU7rBgTQAMuhMHIB0ToaysefoXAW4B+trmz10CtU0g
dHn+gqnTdTcXehzYKjLnhgo8CjoqJ1nVNYBMV9j2vNlb3uNQ7AFd2E9NlBRBqAP6p083+d8TyzqQ
1JTZNw4cSu1KRuy5bBat4SE1LY4Y5QPfit/F7bBb920hdTi3ogIW2qDwQcEFK077VtaxPd/6Qx2y
DhFknxRv68aW9otE3suxMUlhq+zJuTZY5etAFeVt3LaQHvJQK336BxsgYTBwM9ny1X65XUZkOUET
YLvQ8r1Mb3oQrWzd4otuWLjwIFyJ7FyF61Zjm410wnaQcAUi0X8o12+R/S9t++CPERWtO/nEy+YZ
Rvr6JUHvnP5Lwcs5t6CuFFIUkRU4vVpTh+hMuvwq2eJ7XkpHAC0AsBkM8rJVc/k1CuHhTI+A3/TG
jT7FfPg2eHuLncT4+g+f3cYjHKUgQMo+lMDObgxQ2hbgpMVnd/XjnMRpe0rML+smlm4MySUC1OWH
5rd6InnVD3o/A3lj5N9q7Qrvn7gadsJ9Sry9HxyY+e7p+8rbKPUu3O2wCpUqrKIBDXhlCR3CExct
XQRyCEqYUMumybHBQ6zaAqbI7608eGAIE+HgXUNzTT05Rs7zziwYwAQu31VWEyY+ptkwAzMB/mXs
AMsAolYDamqErvbMfq6v7sJ+v7CupHkDY7rmA6cBXOsUlv6d0Wz4t7iOGLDBLAfaJq7a5Mq9oetR
NYd7CNhMe5+mJ43ckq3LYiE4wMAfM4ofPbF62gYwY6U3EFkcyNFJ9v+wVGcmlCxsNjW/SVkBPCOo
escOGOD0Zd3ClhPyY52dJq0Fz7El1woliLAK3skA1bJ6ox+4VO3H4A4eXHhyoUysPlvBVMU0kIsB
iwHdtZriaUcwNmCFZXmHBzfsgX0bvMd19WXiX5It1NdCxenCutwvZz5COXfINB0brhiyQxd4z/rQ
XEu6rNRygcjCPPhUYCN2h/WlXYiIF2aVO5DmWYrHFJyeracuucmd28n4ZrXfra0Jy8/fEO9ADxwq
NoTB0VtT8oeiG0EPqHsZmqk6CRlv7gpXC3OdbMSnz+somwug1INYAd6An94EPW/6UrgM3bsutPlt
PT2PjYhG66RDvwKivn+Ps5VIE9iCcjBOgVqQn+rCzevaYxE6yZrxhZEnrfu2/pGW1u7MhFp6d7hb
BkkFEzVgnK39ZnE37kS8buRzxPtAzOCy8nENQ/LjcgMK0HyP4wRJ6sYbd27WxeNWDvE55MGCj5FC
vJ3R51RLZYWtuaVOIV/uDWGtnRxzN1ig4Rpe1x1ZMAP5dVk2wViA3NyXjmCXFUPAAR8o+BcnuLYm
SMC/cGPjTbhkBZh3cNuhkYX6hvxmZ+fV0YRrsCSFlTzB8EiTPOU6vxtnrTsZeqId1336fEx9vDj+
WJO/5swa85xs1ixospe0YaFd/5jK/MVMv/mzeRT9+7qxhe0GFlcQKeAcgXXbUgJ6ltUkaRps56BK
QaPwYwJ0yq2f140sbDdffiIMmQLVC7qoS48ARu4rT7KUTcBdOCFSGe8RN6X/e93MQjj44Nn2pcg2
YIlK2BEkKIxG4sG8ZM/mNwIeoIxi9CuujD3AvygUbQ1NogmHn36ZufjY5ah4AVhigq5cyWTJrBUB
ScEla9V+N4e6nQgMiujJA8CR+HoewZM7JJjijzx/4HEwkjFsDB9ZNd7ImDvQUJ3pInvURtBNz914
GkfNfi2SDqkI1Yf6mNUWm+PBQjTVC7cnBz7m0BoYEFlvunbkN6ggt3eNIVJ+XXvUfnBnF+dtFvPe
7AW5ds1C/26Kyr+eqN+dOLYXxfBYgcBsz7aB5iFjGiiG0sB9L/Rq2s+2L35STTiPVZcUzwSdrK81
8/m1HbBp78DGY+0D9VGXpUniYgqGKzt33behIWB3YoIY4cTHXsRGqpV3FQWgedbzLo1Eqw8/JKNn
twcBWnXi7oyw3Y5e8TCWbT9fo8s6Jg8BkKX3GHXxh2gEVWIfTiWpTp5DxGvNW7L36AAm0MoAPwAK
mu6BUAtaAYkPuvM45QIDQLNJtPvcLPU31szJY9V3FP0Tz2lOxaBlMQTfoJwz2GUXoW5FyuuyZtUV
PqOV7qyAif/MxqwKsKax4gV0RTXe2SAM35ddR9+7vsnNvea1Jd7EnscZ3uUpfzPtsf9WzSk0ZQbi
Zz8h1mDt2pTbkNYoc+vGJh3Kb72baOH6lv/8hkZNTJdMeR5gEgB8XJ4siouKaA24ks1ijmxwP5ha
f5gz/UBBzZwMxX+ZttW4WjrMKElIresAhGxqUcRJUs8uC5wyi+1dgI/49PcQOzh1ZkEJ6nWZe1Uv
2VJTSMdquQjH8rS+bFs+yGU9C7G9MLgtPiIF9ldH7ybzcd3AQoIJiiILtwX0rtCiUGNRD7xqVfYC
xY3K1L57g+d9K0k6tlHjlyiPBiDA3BdJkOIUFu4whz1JqBn3zCx+t6mV4fvR7rqm49DE679syXWQ
jSI/A70dSvVKwM/TZBpTG8CIkX/RjCF0yUajYeGyhOd/DMgfcLa2ftuzyvwgNhrNV2aCxhEIDEfU
V6W5YWnLFWXzO9QvMk9KK7ZoZwB9UW9qRi3djh7epHh4g8IbXYBLX2hAEZ8lNgGRKja91wAch8TZ
+CKLRtBYRD4JW+h3XxqxvZzWI/TVI81/HLp9zmPH2jCx9E3Aw/o/E8rLMABk1U0ydOm66Ttz3Djj
gGSXIzqYW+yWW84o20uveFWPGpzpxNForzpk5FsohIX8yEdFBxkScA9A+CjrRQdhDoh7EoVQ7sE6
uC8O7jMBsbKd/D2VK+gQzkwp6zZVesGEhhJlUtMjxE7LPN07fdzrt4T8fdZ3YUpZuMnw0oElGG2t
piTuXRqDYTWvXm0dTO6aG60HgaVrAyyaIDWGUA3Q7IqxJq0G3gVYwrGOaEfDmkAj7wgZqtCBXnK2
tSkWt9+ZOSUkdAazRanBnCiSkA6x0N+TIRzy13WvlvYe8kwUWEzb/NxJBcsZd3IHkBEC8QMAEnyA
Nox5i5tpw4qqGSvKVHepQDKbgW3KJw+u/eRuMScvLdiZJ+qgXTG3c8M+pE9rxz2MFmtR9jduZ1Di
oVmUZM/rC7dlTtnmVEDevMuxcJb1K/d+Yc4uqjE5RLKv63YWuhlg7kPOgJ49+sOA8F+GuhbHqU04
RuQH3LuFEwXOEzefDYHKB41Jte/FduNwaa9LyAZw7lCwAxPqpc2AgGM9rQCmsKpSTvRZ1xXnz3ys
i53R3g3o4WjBBihiKUIFYOGHi3rgoUl9aRL542h5I7gGtNHmO816cBhPwNZQ6qfab97Aw7HVqlq0
+MEFAF4wKWh9adHlvd01DGG3ErmHdpsBtWE2UuO7yRKNRI3dJPmhmHixUUhbuIIBmrJcz0cxBJzD
ypMLn7hk7oi2SkmcU8VvvaQ5rO+ZheP2f0kYXSCz0JFSPNNy6KDbHJVvnbFi58zglXTbbgIWw/vv
HyzhHYxZhECOgiq+zHXgohCMKJVVKIiYj9w71GazWzeytGCYPJecMZhJ+VRSN2aftKyVxG6uCCeM
YVlbyiMLWyE4t6BsPm+GFIxuCWRF6MlnD5m+N6xjUdxU4h/ydInsRX8U0AiQWslPd5bpsXIqhS8k
ptLAECkPopr8Wl+thcCE/iNaUQCtA16koojZmHm1VVsgCDGuzPGqtHfCf6+crWf8wsCVbK8CewPW
eA//VT69kxdcUJlS9Bmt9gFPh2M5BO0ceqXjprEXEP+W6gW5SwPCq7itiuZuHPP8mc4WvcoLs6gO
Cca7s7BpuL0z3SR/lqXyGzObQNxrQpkdKHIHFJzdOHZJmFWYvtq5lAoThQPqPOcB6GMiNEHcU9Z1
TYtnj6GVG1mg9OKyVgH/gIcGRzKK3r7aS04ES5MWDQK83Bx9J8Yyieyu005jLw02vdiZ5mgfHMHH
Qzs0frT+MT+fZJjHzAqYjdEk/SQjCqXQkbIabUXQlTT73mPpmy8AGCmT9u9F12FKojkB3gEAXQ2H
U5AZWZmhv5jzQYSeUdITqV0/xLjOFj/Iklf4cpLtK7BMvIgvDwHKM1o15hi1JaLurivfrR/NrPd/
+rWFEs76Cn4+DnJKCkHV8QG/BUH+pS3kNoHbDZggrev7xkIrCbrGgzjYtbbxqRYNeUBzQe/PtUyV
6CM13cYr2YA2M8CNghp4r9I7qPHsOrt5Wvfpc0CET39MqbNESW1X+tzDlHDB8deV94LX39ZNLH4i
cLegkelbwafA3tgFzlwNE+OQxkViPTBo8BEmNm6qhTc/XAEkG30+4Gbh1eXn4TRAFS8X6K+Mez4/
0fxay15T8+RgxJtCOrO5nqGRnt3VOeCYL+s+Li0jWAyksjauFhRZL23rmuYNlDloEEOqueBlVND9
uoWlVfQl8BspFMCKn+o+3KkSF7E3ovUrtN5m8/FfzpKM8j6IjSQZodrPESmr2rnF+ObIjnoB4YL5
SJFFrfuxsFJIA9HAwVeycaVYlyvlO1VDa98A/YcwIs52mB/ZsLBweoCRR7VAIgx0/HNpoWgwNkgS
UkZleZuQO9rcesH7aG48GBf8kBNeEAnABCBmOJVgAJHMsmclK6MRAo/2m7ulerPwvRE4ITCN2x1N
DzWGlh3vBWZ4yqgGs+7IYrO8t/iG4uLCjeQCXIBPIatR2LuXK2Xmie2ixFVGjXEwipfRP1TeV9s9
6c5T4kAxBUO96x9/0SmgNKRAAEDupnwsnKUsBgNSPR1hcMhuHOeVeN8YBsr+/2woTgmmp7zyYWMu
7xN+j5J1Rp/XTSx++z9uqAIB7TR3gHbDhD2LvWHkR4Epgb83gZEInBD8i1kuJaB4o102YJEoIw3D
q9T1UKNn/+DFuQklXnbUIyjvwEQ+t2GAcedh43Xy+emHFBulAOyxAGmdGrJcZwB1V9OWkVvR0C5f
sjc0VlHiiF10aqaf6wu2tJeRrIIkTELAoCZ2ubWw5YKct30JAax7MUA+GdPUOnpqLvgHDyJxD/qW
bNnSZoaDkBrCjAAo6pVIxjNSBXU1IM64FP5cFdkPvkXEuxTLzm3InXh2YFqr1fAqgw2tDOn70H3V
0zgjGxthYek8VD+l/jmqUejnXxoho5lMrTbi0nKuNTcLC/LsYg6SBKHhXkMzqpk34o7cWUomDEgn
MgFwM6FFbSpHdOxMCEwKgW8VPM/atQ39ADeyeoAuxBbZ2MJHwrwGnsiBjevgkxiPbw8lcnG9jFou
QCGO16X90kxbTZlPViRpgItZWcmliKtTOUq6jqkc5GiAHvYMM0xxbZShRw/rO3zLiBI8m9oI+mSC
EScBwBv8Ylb5D2JrkpdAMtBiQwM+oua4ujFO7jSBmCAzUWu34jGto3U3Pm3pDwuwgZ6tHP1WLs6e
1zVG5dDynpogLpvYD56MPIj0jXiwsFpIMDDqDZluWdeXf352cpKqrZFG16iENz1kWDHJJL6mf52U
YRAfMr+okOCrI/1TfNG6ijitVLAqifVo8SF2SsjvpRtxdMmVcyvmpSsiHxOeJdIK8JOurh8Myu8t
bwuftGjGwnrhyW/jlaicymHCm9GdMYg35M5NP1m3HsAjZsH/fhtDFRkZmkQOyQk8xZtZM93WkS0K
1Ls9AM0aK0QDaX2Tfbp68GHAS4OcBiUrA/nTpRGzako8OF2AQh1nPwZ0h7nMw5gCy5NnT5M2xoRs
UfB8iqKKSSUGZH7deFOPZkVBbcxU72j9I036mGHSzs73dnsA09W6k/JvvAijyAvwvpalP6A6wARx
6aQ3V27t9GjU+n6HnN0DR029A2/DwZ39pyEpjuvmPqNgpT3ZRzDAVozCk7LbSQKSZS6VuUaUGXm+
q1207Q9VFlXeF8ZeDeORkLcgvVo3u+QlRiFtqAghhQBi8NJL5MgjLVoUra32KiXoz8iW8XU3BWE1
bPA3LYQmFJ/QaEQDA5NUgbprSpbPTQVTrqmfCiu54TkDjVHzzoP+cd2rJVOySaIDnYUrQ32s2mXV
jc6A3eK4gx52Rs1vfSL6m7prtLBPxT9EKgxNBqg9oeMkKzOXqziafmckkgK6Nd0d+q2gs0a17K9B
39ghwElLbDxS1k8vyADwDewelLjAqu/FzEu9cM7LR2rkmDwtq70oy7f1dVzaHcBIS9/k7a4+kxqv
HfJWCjD4g/NfLqaDCRXmOW27MPPZvnO3WMS27Cm5Ujd1wFIR2KsL+q6THqKk09WECnynNY9u+9fp
y8eC/nFPOeKirLwmZ1hQvwTTrvYCmd59tcXCuBD4PQCXkeyja4I8WUlky0oE4MCDDxMzT4312A/O
Doi7v7/3L6woK5cWvGWZrO9PxNzrbfLG++bWmn+ltN3o/yz5g1qghAsimUFp8HKvW7PIsjkTiMTD
Uz4GGCXTQrIVfBduGBTnUHbHf1DQVa9+G5PXbQLWIRBEGTHRv+r0a9JlYZl0jw2FpOtGvFg052GT
A+oGpL6qVygmAnSBnH3u5vrKYze59bsdm537X42++LBF/SK/hXqzgNcASQASG6yiEnPBSs/1bkDG
wYLgl5aD0LH8P6R92Y7cOs/tExnwJA+3ds09z0nfGOlO4nm2bMtPf5byny9dpRZKSG9gA/siQLMo
kxRFLi6mCvCwLAAiPbPweEKaBh6s048EJ8Lu9h6xFlWivU6rFZ3YK14imKoiintSZg/In1w80nhF
WnwapgbgeZWLRknm7oAlBBJ615uFouzwmXIFrnosRbg8HDstK5/vYBsKu/ypLcQ5RLPV3YLhij0Z
2uJictxptmiqFKhNuv1F1qAaElRd5t+Y/jQ+OOXanFSE9Z97vsLPEpzBTxmJEgfKa+DvKaYtJjyc
JYxJgr1aq7q1QjvZ9qp7QGataBrhqgHbl23+ySSOkm8DlLvuAjrCsOmGfepY+yWll1Ex7xhcMero
Ibe7f8/4eJ/qr0ghSR5rh0VVDJHg5QgG2wlm732IVgBcrdFJrFKFP8o8hKN2UaS3wRQgzubQolmq
gnMEGH50a4GRfG6fzt9sUgfB2DP2k/K3qwgSMWNS+azjEoBDTg+jXhrZdraMNgmyhkQ/hmRsvnKG
KDeB9gMvP1SaT31yZGy0Y44eGqp0S139W6U3h7pBycE1rwYGMsFStZVGqiWvc4KPC8yZYqRJ2mUm
GaYiQhdNAXvRwZpYXdi1j/kLoqg6SPNXfCwe1CDwE/bOdLMcS1Jxd0dDgZHYKbBx57nxJsvfZzfQ
rOs2enDNje0qQoM0/sAN4Ag2x2wKx5qgr73kNm+j9m6A1TG3wOhtIiyTOW8wstQE9cL/iRGRMb3H
YpNyp9O7eB0PzxqaBW29SdiCHceKkCr7bCjf4nuhbATmFkGlmGgGtnvyRG8GlKiPvJ9+O7mhNswJ
6Gjy7XnNpEEMg3A2HjloG+DtcWqYsT96aPLhaznUuk67+9pzsZC6nrYFiTfmUnyfF4K1FTeZo5px
kSp6JFkIK9GAjTY9gc2kRflt0l+W3LprUJwN0dDanNdSZiaoJaLhgcQZ9TEhDXPbsYriDKLyluRB
Q+zf/lAe0FhTLdySxS60TBFSXNTgDZG9MB0sbAacMTGJtvv3uvWTwFLS+UrPDQQReEThysW3O/1i
GZ3LqRogo3IBIMZC9DoDgt42QdeoeB9KjQNvfZR4ELH4FOipKNDksGVa0G12hsEzDoNvxcUVks1m
DmysMgBEfcx6L3AmM7+2B5Lcm4lJLzyA2f+9ToNKI6jy8CrHkLPoFCRtqOdr+CF5Nzwhn8ZYm5mt
KrDIKuK0VGXAqXgFjTcdxe5ARoyk8FpETaTBB8vL4iDHuuWoT16jcfq5+OZzUlqhWVe3Bp5D5830
85fFoxWhGueNQtEnyhliTWRqkOuE6L6tJwcU8fUqBsdlVd2fF/Q5nkEQ8GroevLXpJghWuNEqOWj
PxH1l5XzOpdxUFQ7PMjRGVHo9Nn1TkVxnY/yFdB7NdZsQ5TBsFXPX/s1kkXVha4SImRiIyF9a/CW
DjaZxP2br41B/s8rAoAyRu8D1wyqQpiVE2IIpj06fY5Rys8xd+MU4650i42lqUpBElWAN0KKgJks
BCyxccgMJJWNgap61bs/0JXfuhECctzEimtGIUdkYsaS3hrLWRfYWsmCpNE2vTavI6LCGUvFgO2J
387IQ0QIuOaPTOtbB6fGojHUvdoLfKcGzxeN/j1YGeiyYMoaJSSQCIjvuLjtEKkKkP2nThOU3tpz
wzy78up05XWvTpNsPMwELf88p8KDEhAYqL0YQL15guk5aZ9kUQqpXlE8ghvq2WyQ9ugaNrRhBohg
2K2M/fV595XECT5y5nAWStAriTYyWnFW0CWtMfqjb0brrWDTdkFGzrAz6Lykz5VXGOKHJNFKorSO
+3mGpMF7wmALcpK1FpH1Mr8SE7neulX15lUChXSkGOoIUC4ITPo2cCdkjNfZhBm3l9T11r32zVUB
xqVnCc4zzOdxDIh4s1DXpmTu8zo0AFtkyd1sspUeBaOrSJE/v9twkn/loJVwGge7utGbyIFimWGh
cv1i+0sYZaFGvpX+i6epVtp8TkQMqARSIRgl9LKEc3SXZEriDmGkdS5M1gQW2K/Pm4bEs0EhxSls
0QXgadWpQnNboNCAmd6w8Uw9YPqUrfMB1C3Y26TiRZcpg9qxA8gx9zPxRYiOWqEVpot2etwEhNwq
U6o/CfxpVQaL9fjcMyIIEIRiokM7YHC7CF48k74KmohcuCUZNhrLbhJduyl7mxwic7o0NO3ged1e
M+untl2uGjOOwQMPL+yTW/SQbKTN46HGCpxIQ0YW69ao8MjP1Km4rgH65v1/5Ck4k9Nzn7oREKY8
qTEb5Gwao9zpCSeM11fNiP1oMyDRWRTq83u8kFVmxJxpT1FulHx5kAtgwhq1MhTMxLZB30ToQDKN
4wEO8egGcXcPYqvtP5sXhGBoFqtyAKAR/bIsyrZsWIxAgDws6vWtA+p95e48SbqHtgcex3jauYDN
iMk0zdrKsHKIqed8XdEnl3Fs7DDvlpbT6dAVw+Ipo8HaQ9Krck3pOeJZyaUjpxBHHJEGtlZKINvO
wIk1D+HcGBdFooIESLyHI8z/iuER8DgDqzqwMFGISWv0dwrnekhUi9clUZu3BG0gKpG7gu/kVITX
Yp1QqSG4Od29HV2P1TcQ6wzzvdd/s+0djRS5i6TcgCVKR/J4sD1SaWCDF7E0q8OlXdXddc6CFMVv
YzUtB1t79a1gmJ60cffvFokivoVnCCBWSGdOhWIWty4bAPnQn9BvmFUf5pjcpNq3f5eC3hWGv3TY
vilWbUAxCbBlgS2OpGDrbmD7tutXgPkqriOZUVjYKQqoFTB2n8rQU+YlLfIhGAVGVKz+F3L/f9fD
RoAwTeCD0IkT0mUzw0DA6PQwbv3RIAcLOwUKhQ4y/wHEjo96ASIE4zv9IBEmsms0TmF1WAdSdQ4n
GQmUd4PMttGzB1IQ4FPcdsJNGjte7aMegpNyLihGTUBiYkx3ebKqol/dtCprRR7LzUi4ioAP4bNr
YH9AzZxrfWTbxdh1mEfHkLMFTk6XzoE53Q31beqlQZGlQavanSU5RQwc8qasDsgaEuhTeRobSYuX
TR3mFZ/W9d7HGJeLZarAgxKL431LoEb4RY5a3amcyjKaKEl1nkp22mGZTNAsj0RF1SmTgiYsapA4
P1yRwul5eYvTK1iNJSMXMxZKq0Y0JdaAAWA8MUCXC/i4WC4zqQu2tQR/X+vWjY5Sao5u6KPRX4K3
34y3TIVSk8rjTUrkp2ByEBtuwKeQadBxam49H6g/b1GJDxz/t+W+IWcBO5+7Rd/4X8ePEeEcLPYD
E5uv434XDnEaq3bKkeLgYhp2bjxhzbiK0enP3xDNHGoZnDkKxVsxibCpldSguq3DGMUHEEMU6T7V
rwZkxNiNOT6ZLPCWWyz2idMfBd2Oy02iiucyUzn+BeapQeZkHue2suvQjBbtgI1f5o3dkvd/DoOc
UvmvmkKM6qzcwEFCzSzX1xr+jxVIexeEY+fFSF4xf1pwAOcDtIIBrFNdmK8zkG1z50IaMTReaMzY
K5LetLWKQVEWLniz7/9L+pNQHYUn0i1pmpRGHRbWsitt8JH42XqZnPt/Vwizamg7oWOCOqdwbkVu
tBlF/SuMUXt2/fht7tIrHRkv2JJU2YTk8NAoBa0K55uH3QuHB2xjWVgxZJlZc0FpfLswZ+t2JdZx
eJs8H3a6dWsAXlu0JqjMr03jwXG6y7gnQWu9dXmuUF2W3Rz/HvGIhxbP7p7i9ywkeqlHY213xoE0
1SHLk9selY0COEgX+Sq6TQlIRBQmK7mAwCmI1UXgVwHCSww502iyfBoATqx6PyiN/WyEWCtYmGlY
asjqvp//0BJ78hCvOQAOACGM0J5a7uLEHSvBU4atY1jtTLas+LGMinimkiF4OonqvPCjpAm7tAqW
aFuxeNUqhwalZnSkiWCycdvMutFDEzvfesN3DXNFxSrJ1ufPSyWFR7Uj/0saHxOxFLo4WAEXA6yw
x7PP9B7PS5GfmMOJNLAUGQT8p1I8Y8lcmGETFljGbmCAvkjRfNqcFyJX5a8QcU9AAjIdfen4p9eu
KvumdHcZC2eqQENIzRl1AwwuYTrv0x6utnKjbHZxYFpvIe0Y9o3VXlKwbGNM3wwnI9qak6rYIzs+
XnjBiAlyHQCxT4+vyNwcJLAYyva8DJVP/1Ivq60/GE/nD1Byg4GFBRVAhHwIElGDbd5mBmta2IJj
XmG98LaO3s5L4A834ZYGcR5fLAZmas4CdapIMvXU7Cwkh66XluBSAzFAnkyYL++r14llFHExLhXx
77NMEPRizhck+FiCZ4mF9qXUyODbSLGGdDX6321rHdHDZL9SPfxX5SAI1NB8RgcBT4z7aWRYtK+R
5jT02+x8j7p9TJ8787CohjY/f6cTQWJA72tQUxUT7kyj++bmCNmq9fHcHU8/E1Z+O2gX4y0HRlix
QNbb41IPg4MsY75Yhlun2mrJSxfv2umiMS/iXgHmlH2hY3HcsY9iUB1XGe0oxBUNC5m+B6fyNkpf
tXk3ZCrwj1QWJv+AQgSUCb2qU1njgh3y8DRchvrz4GU7myx3tdWttY4G6CwpcoHPjssn2DlQD6xx
+L9g70QbsrjmN8U0lYHrbibvKWrW583uc9jjMkA8CzYDLGcTmQXqbPRYPWEHM61/EXbfZpcJAwxE
8TiW2RwQ2phzRWKIpohwboaBbY6Wy6UYd06UoiJyd16Nz3EVC8ARVPE8+BMZhKOiettUTZs1YV2t
nAa7ON9j+8bK9iV2s+YqsKbMCo6F8R9zZHFlWyeUgk0o9BY7SPM9ce8IaQJX3/eqF5fMBICmBKYN
+DwgvISrD3S2U0USHFyL3RtFt+UL4EiiYhiQSuHrJHAncf5A4fSSriYoGxcNllDdMR/sZv695qrY
WGWWhiv8rxDh1Lx20hBpIWSBc9b7Pn1fjINuqJa8ST8OegzIF1GLwXbe049TNU3v5inEeDm5KDGw
u8PTFLSl8fzqUufKjKNS4UJSiVj+jDYpOinAXp9KTEhSET3C/RqVP/kV27thq+21qVkN9fa8mUvP
8K8oQAJORYFMb+izuoY5sB2o7tqpCXyCtE4hRmoPR2IEd3Ui0lI6QUxUrJ3xO03um/T5vCbSQ3Ow
vgTlRWxHFSFoWChhd4DaNKFp3o3ZZiAH3Y8AHgkdFYJPqgyCjw7IM6KDWIRJMFs/WSWUmfp00zAr
zIDwmbGU/LxC0k9zJIb/+1FQKMrJc7DNsglzWqI2Fs7pmhlOMNRfCKV82uV/6vCDPZKDEdHCBMk+
ng9YP2xR77la4q98/iMRgqeiNhZjOQ5EjPE9SW9S/2aZFXVF+ef/0ELwmd72aUu4IYO0apPEFzTf
tqCsSGzsmVE+qbm5ignJ0ZGJqT2oOKa+tSGMVgnmUic+M7BsNfLqUG81uOV6XOxV69AMlDTjLl/8
/3aeYtbguBjqAhfYn/BKzcfR3ka9qqCpsHJxh45ZgJbAayCj6PyVm9zogx+4KviMwsZFqGrr1BOW
yUGIEa/8YT16G2IeXFVRR2obGEAC7glVEKzePbVwS2dJYsyQMjXv2PnRsvVY3BVRHLq5Kp+Tnhrg
xCD5wJga0rpTUYnt9iBubhDo9EerXRflL1cVS6WZyZEInhod+WsWF4PlRdDGqZ696m02fuR+OHoP
3mQGANScD0Lyo/vQRwhC7qgV9WTjDdZpoDxK6SqZZ0zEBhN5q8nzeVkqxYQo0cfxqLc1zi7pyA69
m3F+IYB+GNZ3s7kazS/kwhhU+PulhICBTnnexTakmZX9VrgsDdCx3GB9yv68VpJ6FzLJD0HizD/g
yQ167zjCIV530SOpVi7ah0u2m+mqdnZ1iuie7CJdBR7mCnwKUkdyhTt3MWbQF2OQNYy6/Hn0s70/
P5KIy8Rkmp+FBqrRbfeVtPlIqFCLqqOlT+IcQunUbUrzrmknbHLdmv33CYuZy+n9/OEq3E1swwEd
3eY6d7eKAj6MmdBuaO4LzVVopTpKweXAzUuWsYQYvX4nWdgMBxe8cMzfJVPI/KBXZbYqtfi/H7l4
XDSJNluQF7Erd7iu60ezfTh/crIH1LFVCo49tkXT+lzEMj3M7M1iivtYAj04NXsh6M5eFDvZCAHe
PDwvTLs3/CxojOQOTDtYgEIu0uqmKTAhUDoqj+NJ6znLFwJJ55mtnqUQ7dj1s1XSy6yIL1yXHQo7
PXS+Hi5NBSJqZ01mXREv5TEM+Sd2omDg6k8wOPpyFcZcqTUgOGeaHRb6u54l26RcNgYWzJRddoXJ
W0W1QmoruNqAd8Vz7hPC3cKAwFxk3OMIVgK007oybNC+qMC70ovgSIzg2Fhd2fkZw5kO6bgpPS/s
pvRmBPVxaf1KfNVEufQYMQuK0iwQF2hFnjqA0w3WiBlJ5AUDJ87MQ59uB/C36Utg1i/5GJx3Brly
H+KEW9sGcX8POnf4W/2sAQvjvfT1auk3lupdrNJLCCSo/UXx3EMQzR/0CoNUh2G+GOwbTT/Y9q//
ppQQRDAuptUl77Qz+sO1txXY6+ZLI73ys9V5QSqlhFDCcanUriFoAEuXd51FT34Euqz7urqcza+E
FfRvOAYWiRSx+Y85cjBfj+wyx4x+mKTevk5edIuEWclCx03AdIQGy/yux8VD5KtaulwLMajwOjRG
DsEPCu6UU8HE6QldJghOU30/a/4Fwudd1jlXY5KonE123xzLEpQEg2BV6xWiyGzm2yReTfUdXXao
2Kx9LYgTG3xr3hdc4Fgk/0lH52qXcdMWKdTri9+ld6HR3/OAPSkROHlVpNYye+EPZxBQAgOEvtip
qI6Ow1yAzCNc8o0bYcD21fQuI1ZvTHPlxSqWbulFdCxOiCVl7VoN7SGuRU7p2vsiMQMwdnsxmmX+
pVevm/IXdRyFU0jN5UhJMaQkxeA2Fv+E2pU3b8caZUMgGhwVm5gs/B9rJ0QUq8Zs2oAaVVhPr7ke
6sltzhSZMv8TnywftXfsUUSzDKxip98LrREaOy1umNqrr8cmukfGpbiyVSKEEFJhSa9XDx0SrCa6
hPev2171CJQeFB8IwdIHPrAuGDgKRm2K1UwAHmFGyki+9/ocZCoGOanj/hXyCQaNIhd2dcwIhS5j
r8vwmPrJPkUxd37rtYcsNe488L6dj77SowNKDK1Mzs4sYnsrAAk87NFGmYi9dv6trRrtlBry0d8X
Ps2sV2zUeIqdOs7O89ObJEefPK61dcS+UtcAg6CHzjxgVJYlfCMnGVNwH0MX9DuLIHa1MkjpcGgT
VW9Mbgx/BdlC2ZO6c2HmBIL0Bo+y5uX/xnYUIVV+ch9ChDinI/N00wJCSIFJxyLwMORPn9JE4Z7S
cEpQB8cyIBdTqkJ8q7R+YJ4FMYzjeOMiCZMSi9HInIaLPwdNXuwmPPnOW50kYwJ7EeaEwGgKgOUn
AEtFsgR49hpzIWsQw9sjqDqCrl5p/vN5QbLnM2cWw+QY2LYweitEnxzMH07p+EBrEbq2WbnVimUT
YX1m0S27wf6FbvQ1QX0qY85lRlTtdZmewOkAqcgnVvH/09jnLPpUTRnAKjZt6crCcpq1MeV+QPN6
wCIZs1rpCSiizusscWkA0AEvResb0wciQM2saMUiA72nIqIFKFzfJoZRy/MyJKwDJmCrvOj7h2tX
rGKPC+mdkqIR5DD7thyBB4K04cLDjqODxrBNSpu1WxSb3AsDKUBoLtkPDO4COeSMeZDG4HLO/p2w
h/8kYF4xtY4xQbHP2zBTL2cLeo/knbQPeZyvwDuMU2dB5PiKuCkJASfChLhG0WXVGwfC5ngGZkYj
LDRBLxVoCXs7f9SSSwGS0KjE8wwvKNFXqhYVF79HatWxERvokngMijTVVgbT9i1LyaYrfCMAQcyv
Ya4fz8uWxKAT2dzUjtI6bNmj4D1C80pbnBDzMq65agZrbauWK8j85FhHwUtZhvpg36D7ErP+2kWy
01Zbq+mwGgWksPXuvFKyA8UOAsyygEQNQApBWDIsnVnMUIr22KHbWiaIsnRnfsbiHoISaPUzLUAS
XHdj9qR3tFQ8uGVHCuiZB8pIDB6BiVA40hkErnTWgN1bmi7Ilm64JUPfrlKCxVTLMlOFPNnRYiyI
cDoHi/MEn8rD5NsY2zm0bTHKONJnvz/QaGfEV+mgcAlZqox5kb+ixHm4pS5tktqICfZMosAgY8jq
5BsZnDA3o5ecdntgFN9ZY+6Z/oWn8Yls4baseoLyLypfeM1ltyPWcsfEuNHqLszHImgW1w1Got2e
NyTZp+TMn2CQMFBBEV8iXtZ6zcTb1BT/OXqoRU9Gmq9YrIgAkisa8OYPOebpJ0T3sx8zC3K8aFpd
Vau6wuBSe6vlG89cn1dJKsqyOK4U1GeA5p6KcjWaU4sg2NRgMIzTcgsmrRabbzpjR+wLTzWkIBXH
qTFwhghxIsgoIk1J/rRWqB6nu3ZxDNDFACXDyppd+6VvrIo0umoKbMk7ryf3MuFRAsoqVIbAmg0+
CRFhYLUm5igZsp6mvOHUPODS1VUrLKTKHcng/34UPLO8siJ9gow5c9+GMb+I0jREtv2AzGjvJl1g
ae7qvFoykS6oaPniKuxvF9FhYzm13sLxj5PxqGmhH393l30/PZZo7igf4rI4eixMuBxqakbYGA7Y
iQtESzL+tDNQuAIRqVs/Ci0JoukiJf+MVcXSSrzA0KVHuQ2DDKdH2iTpqGdcpGYsm9kYDsuQbujk
bM4fo2SMEHJMPu+h4yDBGXoqZ6Et61t+u5sT9mJaD3GKFhkYTQCwXpnxOxowePVr3oqUqhEN2aGC
zZUD7uAOROTLy/QM4PIGvq6jU4b11OsyfdLdZ+ocYve+slJAEr5wx/+hUsFACKdhFy4IDL/FWa/h
TI3EfKCYWqSluU4we9JhW6XiXCWldbg6Xs//J0vsfHtzAshIjnO1858JeHjLKKpCoKieujhdp1W9
N4e5DfTGv/H0+Pm8cNlFyBkPAS0DL+en3ipaPGNPddxOfjEikt77uPcBMgp8LQ6rRoGKUAkTfGNZ
MLyTGRA2Wu9+vDWHYlVkL227nrHl/Lxe/E+JoexYLyGh6JYe07kcyzYaz2bxA3wcX/j7aHQCQYlq
OqYNTn0h1ofYa3z8/d4vH4xkfDNLbfUVET7gF9hlADZFQUSjd5Zfo6UEMtFVAepEHYvJzkuQxXuO
heRba1zMMYsOHQ3jlKHQFbr6EJIqYD04gFUzM7LoeyxEuKfBCGl5Ha/xWv5T6+7LYmUuHobFrLCc
b8r38xpJP/uRRtbpZwH/EWtJBWHmrAUGeENsQ/HhpWfmYroY1DbAOIs4bVSRU9fsULphMYBDGJxO
w7h4MrL+S3IwCwmvBDGf+G2wpQPewuE9npdMWx158DoHlnplGL2q7iD9Qj6oaxHpkLWJybCmZ3nR
E8QfX+/Wg3PI0hUZfpEmD/Tq0Yru//0TceIE4LSBB/g0pe0vIPutXLxqGvYyoIKjqcoLsi/0IQCT
Tac2wNrFKwsPApzphwslWveQqGK2SobgOQmaoH2VQQZzNn52Z5FrZLrnz0mWRx+rIfhNo1MdJXaI
mMbLJANb2b6hK7tXxEmVIoLDEPCxm9SClM7qN2Wbb7CJOSiHTmHNssgPEgbk0MB74pnJf8ZR1udq
pj9MPAjwZUdekPhPOVCRufNe+b/PH5tUoSNJ/FiPJGU+ZchtIakBL7sDTt3S2Ra9IuOSFnqO9eH6
HklpMe/EmgnHNqbLHfG0YGpxbybGyrHzp9EYVok/4MMxNLaclb0MY1DV6aYosuuunVU/RpY/HP8Y
4aJgNulNlkHl2fOfJwy/pUu9KUBt5NbJYbbtACFki+nZVVJ+ATfFyTX+9109wdcSPPWozbFmcXo1
z28tOLCmNQglGPZcGw//6cuKU9VVEnkD5oxR+nWTfRWDwrICdIqqaFAUBuQJfucYFVtqF6eJQdbO
LAObxgFWFZ/XRRZyj89NyISq0WmdlIMdCbs1zNAc74b+3swvS7YrVTeWSpbge8XYGsvc8280T5cV
dYIuw5L1sV+PWXKbjT4W+40K9aRFD85sBEo0vGER5U/9o2uHmrUcT4dZnWhfMKvc4By/uWW8z7AO
OcB2EBLmJHuoff+gt6zZ/PP54rmH9x6SGnS1xSf06EWJVQO3FMZ1gnD2PtUe3DEk09YeD5nqNpCp
C3G2gyY2qssoq5+qW7RT5jvYIxx6iXZtG8jkyYBSUhoO2BSSgwSOJc6a6X2gs2J3XlOJuZ6IFuJd
YXdD3xXQtDSusmZdtM9VpBAhCd4QAfSl9WfXmljVrpwmSmeO5Mjau4yuNHud+ZtovBgsBRBBqgvW
dWGKAkVA7Hw9PcaR5QZJXRzj6OxMdkjq52x6PH9cUl2ORAiOV2hOnEcpRFTpOqNXLQj5QGK2zDtf
xfXLD154gWCE60MZwSaWbvLnvMGHAb1omR5Y8zrHANG/nddHkvCivo9mEd/gAgiF4GhuXnXJ4sLi
fIL1d+jgDKoVmrKP8iHhU/s1N1N/Nigk6NrtOF96/b6MVv+uBHhLwCgBJ+IcDKffHdwp5rjwbltc
6jPAa2AyRf5bKlId2Qc5kiIWYt2GWnozIXOn9rfBDkvzospehmV7XhdJtMV+zr+6iOVPOyqplqTQ
JfNBkAii/fmiyDZa9uJb19Vyd16Y7NvwiXfUlznxqzif4VGMnIO+AsAd1pmoNjl9MC1NsnYxAqc4
PZmhIZaj0w9JAOIJGa9G8dRBWOetnWnVL8MF01WdatnRoaGDF7UL7j/Y9KkZEC8ZSxNEnWECImzs
XMb+3npropiU1f6dnbx5Vrk/f36yaAA6Mg5hx8gt6DNPJQ5IfSfsJ0MbYAa/4NgGpnZPijggTAtS
opgqVgkTEovWApKhMHgOXK2xdTlk86Ffsg0zQImtuP74SYmx51gvIZBy5IeX82Gncb7WQeWGFU9B
lK3LctVHA6DgtxqS8PNHKTPFY5FCYO2mfGTjgIwYMKtDXvnfBgwYW3ai6rHKjAQ2gro4mPCBBRWM
ZFzwOIk1ePEMFKOZP7fusw9sprs30l2UKFJr+Tn+FSaSONdDyWrXhLAmTnZTUWHsku6w92mf2lWg
ucsv05lp4Gm6alBEFquOtBTHtBM9m5yMQ75r4gW0fZpjM1jSK1ASKz6boThPU7BKGmH+duQqTmbz
IzHsLtB7EtY5u3SbeV3q1irTk5vZ+6470ar2njS92Wa9GQzOdGM2j/Fso8uDjWtYt/QFg+JUkiDP
QmXiEwbH0gqrceGbsxPv+h4BOx1+t0uniNdSr0Tp8w+JLl8edRoCjB6QWEtDCHX0xz56GKybrtou
P2P28gV1TJDaGZwy8tNw7eS3o9YuiJ95ZocMD0LfxRCiqi0u1QZZANY2c2JCsRWAzfVl0tqQojv5
HX5LmGPDUgRil7KoD4OhuhRkQBIg2D7kCdaz1MuCUIZ0Cs9aM+j0n0vyWs/YT07tDRoxV4vBHiP9
ye270ClUzNlSJzkSLkS5fNbGIo9HBFS9uPDIQ6lHD3mybFyc7Bc+3pEkIbg1lrFgcRCOtc53gGuw
7JWqxiGkyvh8yBK0DBbm00/tsJmn0e4rKJMmPztr5VWbtMdIvor1RxqmP8SI6UmTpyXpcojRe8zL
NHU481mSr7jukRDBKvzBH82040n29NBOu6K/z+L9F77IkQjh22t1EWONMPQwCBTALiMzAVxZERxl
hwW+ZLzpEIuxJlz4JnGZ08iqIaRuL7FroWsvE9XGBenTEY0fBCBO4Qd+vdPvnjZ6kbuzjqTHe6fs
MU7cADsYMGN5TREn5iwwswev/EJ7BOzsH1J5HDmqX+HhwnzsfMHFhqUBgx46wECf/0ASe4ZCePoD
BIp1jCKepEUjHb6JuGrP5lNu4XWSWvEbnQnQHYOqZiMJe8B02Qaq8gZybzGPm5izOEMP/9SMn5hk
Xjks32sVW3mkD6zs/bxmEqs4ESZYtzvHhplMEFYWBzp3yD2CaVJ0yqSnd6SQYN7YZ7JYxogn9wJM
zGI+mcV9jmnURPt5XhdJgnOiixDYpl7T+wb/YQ39/IRh3407oALlt6vO868YtZ7AXr52MpX5qY6Q
//uR+TmL6Y9Tyb8X2o0OoA1lDXpMRYjgv11Igk90EzzL82gMFlboFoPIoPSwt3lQwYhUeghuRFHC
m4sYemSzdQEEPmYIfCii2tItydFONOH/fnRcCVbP1NhmCGtwt85w6Q2buTO5PwVkKMNaYRPycwNl
Ifgr8SwSb6KhNEri94jeDatXVn/RpqqFRLK0AQr9FSHeQqTvPI6xRtUiCegU+MblTEIQtrggUp7z
gBoh2oOOSqw8SnxIFRw38UdtMGpILVoS9NZdWX5v5ssxmYN4Vviv4gxdwX+tOc37lleyHBDLT2zr
aaqLXO65H8rwX3BkE7U21k3vcwl423lTMMfrKduWOSf+B4nzdqp250OF6vQEn03RSpuXEgJBoIvB
u2W5Tac8pOlqsl7PS5J71YdqguNOlV92pQ5JoHBmFBUnI6gMBcBbdu+emKDguq1d9QNNeSLEgONc
OelLV70OGPMb9dcqWzEzGFWUSyqjENwYc1DAJ9vQyzKeafSqLKOpzk1IV4x2BEv5jL8/+MkPjU07
UIi9DA3ZnP88qqMTmz4DFiOMCzfuJrYx9bMBxVIfg9wR3KbJlVOtKvNAVHxY0gsRDKpguCWAh36u
c+Lyj0yEQG+KV2mp7y2UaFzt3QU0/7x60q/0V9KnemdnpHpJKSSxDqNFXR00/Vfs+0iC8OSsXZdS
nYfzDlSw7viOrUmxipJIemUcyRBjndf2WWfhG5Hiu4O93vE12tRzMWBOHphTxZFJQwMnJHeBiwbT
vBAaDG1yW0zJwpfMO8soAsNbzf0lTW8abXv+40hN/EiSEBp0P6M0t7nX9vc6WRF97TeqyCA3gA9t
hMhgxWZaLxO0mTTkDONas4Z1Za6NZghaI6y7CZtCwBsN7NtzXn6vx3CiCg9T/QIhUICfD+nlAC37
+qdjvaPNef4UpXfH0SkKgWIp/CUqZ65h9RxP976BNRm3EX2cyarssZOhUYGgFQbiC21islSRXWFD
XhiDjc3Vw2gJpxjkX0k4qtoVKlGCczlTZy7U4LaIkpnGv9e3lH0b8wNR0ZCqJAkuZmFaZXJ7LmnS
gFq9SLUkNPrAmd9nT+Fg0ugHRmCAV0EQidLn6WXfLgwMrxjvDHXvRRuwJMJ5G8htr8LmSr3rSIzo
XWZa9DGvUS3uD8yGjNOlEykqqlLTPhIhONfgjQZ1+eNp8h6S4Tez9+dNW6WC4Dokax3w8uKkzCoL
9Dxe6XRrRb//mxDBf5jdetPIz8kcHWwUKzG/v7Xib/9JiHjLll2XDXgq42mGeygz14tGAjdVEbEp
zkt8OXejldk9L+AZ7lNiv6bxtvgCixQ++F/j9YRcuPWAxPR42oMB75CMz+nYhl19maeXBkbpzh+a
NLIdyeLmd5QVa6mZ5G4LWXHzI8JanqUtnvXMwjpbfT34/qptyw1xyu/npUov2yOpgt8Mg+EUC38x
xdOr3TxpoLkeO2dTGAa6So4XVHmuWi+piAgi62SdjNHk8ft9aMDvnwR+tAa3VKCpkBwq+xD8yXWq
zpi5aibbe/OqnF6UvO4qEYI3Dd1i67juYB/+xp3vq+JNCbFWiBCL/G3laYzGf07rsaC3fn9vp4rA
JhcBqDhvJiJPFQNbYU2tzh2JLTRIsl0ePQE8dN7OpDeO9SFD+BjU+X+cXduOnDqw/SIkG2zAr9DX
mem5TzLJC8oVDJiLufP1Z5Gjc3Y3gxolivbLjpRqm3K5XLVqLTPoqQsbMh3epKo92bNd0gdeUeRf
MrYGQF50a/TjwboFxmCUAy4PU6k58E8WLjgH8wugFfNEs2u13JTFTRQfyVrVeNGl0V1mQIVi2IPN
7lMdjIkYHJiT5AsbbtzyGOW+co/X93DxO51ZmUUInqQowGcDDo51B7wM6T9HxoqJyWE/FJ4wRwM1
VqwDiNrLfet0atoqRHE1xVQZOdBkW4Ft0Ow3VbhnTu+Nyed/WNOZwVn80Y1pJJaBNaXuYN7ZyEv8
oOHoU5BhjdVlcfvOTM3cfHSLJO7HESAKkTyNWeTL0LlN+5XxvEVXOLMyc3QTPl2FDazY6d61wOT8
qMg9X0OmLwhKTACx/z7UPPLYYHnvBcx0Y7jBoGFKtGdH92Wx7fNPLeaw5S0GTWRw21bPQwySg534
pweNM00lgQFlYtmc+QoDxWZnT4V4VMit/o4PX+21sLHoj2c2ZrtpoVPOOGqh06MpsjZKfXfqb/W4
pcHPkm3LtUnSxY93Zm62q5UR1kQHWBJj73z4Qc1XW9yuViEWE0kHDOagwETpf84/6A4pz7Pp21VD
77fl9yhY8cFFTz8zMNu1jkVMFg4M6HqfqBtQMoHc5Pq5XQqweKODPXGK6WgMX358DI0akRsi4llD
nj0XUX0jOOAgYxPzmxqDJfchgTCAyao1xdClTwTYmAvsELC7H8RczT7ruch6BAz72XGegE7qzdtk
7Rm7tIMWWMYtTJ6bmC+aOQLkeoyijKzpeJmbAAw/IR+hfGftr+/igidMCn/gTMAcr4tW0+UuVuAY
NqQLnXSCeVCQtQTEAw/bGlXRdBBnQf3CyuzeaEXp9I0NKxhqfywKsKCW6Q4U9y8V6tY2CtfXF7Ww
d9C4scA+MXHEgFj6clFRnabM7Scl9iba5rr6YdW9bxtkpU69aMZC1RE61xDjnKf/DuiSQQ8Ales2
Lt6zFjh2qh/FGpvGElwetc2JVhzOBp+bfsZZWu5IW3EWQX86cDO+dcskfiZ29D4mYbyVVnOnguI+
ie3POUCAXjvapyBUlkfqsfT6oBTHpOJrrDJL39OEcPIE/IKEyJxAoG1NzA+XkIeegJOdyEcvq23q
Och3fQgoRV5srxGwLZqc+H4wYo/9nvPYRb0TQjpQKb/vd6K5CbjGf18HyKIWa7j8pRot5O7+szVL
ppi029hmsDWAklVFh6yNvUr6ZLyvx41lPQ2gE9DG9rrTmgtx5cLqzGttKKbnVZ+CnkAlEz9L78Qn
k+bV1yBwh5NbS+uBBjb/FXS9W+zCuoFyZmqT4BgS2j51Q5qhr2DSEo3OnhwFbXXrV7pC766wGgox
T0PQH1EV2ttOhggsNXDXvZeaVnEIEhm+RRkb0k1p1NFOBi1fqdsuhGvMYuFEAiqIMds5gNSieWcY
EwHyyCGqZr004ghCwojtO+eUtStowaWTeW5slnx3ITzXaGAME7Gm6XWGJr8oBpmfG0OmX65/tzVb
s882SCPJywS2rPC5ZseC7oPE/xcTE04VSGXmzH3fLCyMQzQ4bin/3WePkHxfFbRaXAXSuUmHHRPY
8+n1RuSx7DSCDOHDPumIh1YCaplrqKOlMWgAq6DpDTVTwNPm9QwzbRKz+bNbMveGgX0Psx+qSe9M
DOY1Q/pTU8enLPa5Sg4jNGPCRD5e30w6fZD5ZWRNGqe4GbjN5/E0SUlNtTV9MGgPbKEc85kIo9tx
gRmHMo2hJM3ZC9Fu6hEib3sujS9OnD4r2thbMKQYKx93KbCd/5wpLJyFd8ULKscplrZW5HUQPkjG
e177NLlR4vX60pciDNZNMUeGywlSBJemMoy5R1USKx+DRxh4aMLADzK8d+iQBHj1VEa91mhdtAiS
IqihAiaI6/jSInGzLrEmi7H1q6bbDl33cjzYaz2UNTOzgB1AVrajBcwk+X0Qb4rg1MRwrzWugGXv
heQbWoE2biExfcuzb9V0aSKrMlF+mDjxri1yLxbxXTwMr6L5HGXpSaeNXxL5ubGNXZaOR26+X/+E
i94C5O7EpuFMYLfLX9CGlWoZx9VUMygxfIIve32+1/KnWkPRLAbsM0uznA2ClNDWmi5BXfONSN6j
qPGSnngR3jyy6Y5F0K1UgZZyUXgn9HRA/Y8bYrY2IxxabU0XIBLi3lNJP2x0w9aADEuRjk1pC+Bi
4D764JKDZBB4zLCD5SZO3npM0ZJxc/0rLWYQjJFp8gfKomSOvwVW1WGlgUSXhGAbuumHT4270+Od
C44/KEBQZ+OsjQYvgZEhb/OfzVkgCWUAjRMBmyYkj3LIESKSFd9a694KdqW5Ge2HqPQHBDrjvTT9
FDQUOdnU6mjnR5GvpeALCt8YVkU7CkPREw3T/KiIrJoe7fg1XX4bCo+zX0H/VMSeEXid+WIH3hhu
KZRs9ANPbq18E2Cwtbxpmm3RfUnlNo931z/JknMB1fu/sikQ2Zu9p2igDG3RSvlN27cemRLUusir
lSGspUDEgHiEFDx8C9xal8dT9DmS9LRRPie/xuq9sB2Q4LkYpP8HdCUua5DOCobaIop+l4aapKp6
zjoF5PVR4HuP8tFdG6JeOikIdoAFQjQU1D2z4F1JN28wjKP8bOAHh5cnJ6cHg1Yrydq08/P7GKyr
eC2BGGWiYLlcSpekeZgKYLG6KhPSGztKHlpw3N1oUqqNpWvy1DZmc6OGmtj+oKLs83XXWFynNX0t
tAct/Ln8AdBtkqPd4AcY5TFsv5Bgr9Y+11IwxWTe/5uY/v7s4igLa8DLDiZKFeEI3I32Vo6bsCUA
v7mgKdz+w4pAS4JnPXYVfy7NWWViVa6ezLWmz5Q4RT3fDnJ8vm5mcVVnZmbXblMCuFCX8HZQ8YGf
2tHay4zPdvUqjGOxCvad/rUPfnJmbeYnZijNkXWwhod9nb6P4JGK1Bvu3qj4XLvbPCee+4uUR/Av
etfX+Sf7vWZ6dheSsQp0PmA/i2hvkptWbyNxygxflfsw3bhlutfkxi60V7EfgbuN2JdIH4PmUa7x
8C/FF7y7JzZ3h2M2d/ZheQlkK3exB0Y8obcPRb6R4ScxrjzWlk4EEjbQRUJcHu+O2YkQXVoOFDoQ
UPqme93TnVtF2yGwVtx08ZqE/BumjE0oS6FLcumnIbfbqtPTJTGAQmeruoj/NlrdJN4QmHGwE7IJ
tuCSrZ9TpKyO32boleJNoKJ65cZeWjHU28CRPxEsoLZ3+UtoXDdOkLRw5W4nrK+Z8oixBrReOi7n
NmYOnACVV0bjdDmEm9HxEvNgpiCtzHdgG7D/AcCLgWpUv6CpNn3E2dY2oAjFZYgF6RHXQ2PGXtzE
/xA4z23MMw5l9EhGYSNwMVoE7Ud6NKvou6Oqf6n+nFuaOSRaDY4RZrju0tcqv7frh348kfhBvlw/
6Itf6GzTZmFauV0JRDe+UJC8hBXzUuhHsw0E1ka2R9a9ElYWfQ4vejzIkM9/0MPUvLbrlE4DP/zW
jfep+WSvUSUsxQuwqf6fiT8H8OzeMQdLl1057Vv3eex+mtWGal+tjYEt5VbnVmZRyZRmYjUdFlJD
EdtsKg8MFtc/zNJWAeGJIWeorxKQCV4eT54UKDlyilTEuuMYN1UAna6VwpfykD+VcILoiiLV7HiK
HtNnFZqPaIqgrrgfMY6p8OYxi9Dri32dJZu4215f1mIAPLc5u1jsLKE2oiDieTh6LLurQ41R2lui
dt3gV+E9uDMAmbtudNqr2WXmTiK5hFsEcn7zO8Sow1gDFY93AsDP7URXpn7FAzqr+ru1xn7wp6Rw
aYyDO3eq96GbiznBWRjiYdpkTotZzIajN40pSNttvSHZto4NRbyfLgj+Ov5e0METYYQ8eZcMykvE
byseTwoloqY6sP5OOC81Odruc9hkUCJNNw74dtZQnx/3ZfqpAurY+P4cQuiXPkakGIpR4aem1VZ2
z1R9weOtJXij9L+uf4EP5wXEu5MiKeIyAe3F/AlaCXDfVpGdQpEUevHlyGovScc13dMPZ2ayIvhU
ckWE+fCdMfBe2JlEewJz7uNNlVdvvTAhCpfZb3+/HEhRmmCyt9BBmtf0WqsOEjEiWyBR+E2hXDaa
oX/dxIfAjLVMPF6o+6NLRecAkaw2rBRVDxR0iy+D9VKPoLruPRqGXiY/cXt73drSzqGiimccpjhM
Z84MYGXFkIxco00l9SdOwzs30p9EuMbot+AGSNCn6VyC2Ssx78JSKItJFebIfoj12RmqpwqZ7fWV
LJkwOcUc3hQ0PzwTSd81vcCR8qOisX1wlNaINGs0WB8ODgb8GI423qMgyf9QntYSg8bgCFA+TZGC
d69WVvshfzaY5Y/WSmP5w4UGWxyuAG4QNsmfzg6pDFQrhpRhz1wUEX4bdKPGx6b/dH3blqzYYL8B
eQZH6VJMDnJ2bQ68Q/Er51P5pn+Kre+YVDoVmQsFxXElGH+sRmNBYBZHPWo6oihPXJoqWWirzIEp
DcbmvrlpLXRjDiI/GOyWcr8ftzaKJXH3JXZuAVr6+3XiYY8WHkdTBqQxl8ZFA57SolUZiLhzP3L2
jnvEe9JDS2PF0JIfQj0JDgjkNGaXZxmCa0GuVgwwBICXDx3z+z5kT9fXsmwC6S76kSZYTmdrMXOi
Iwb6QgjHhsei6jAz2RY/rttY8osJRYy3F94JmKC93K8wgpoGxFYzNLG+uyhnOV80RIvJX4vIwSfw
SQg8D56Ox97MTBMnnbA1dovd5qU4KeZsMGu/8k0WotyFlVmyi3ZHZ1EJK7rA0L7UECtgP1WmVvot
i3uGd8jE649a6Hz4pJY8FnkLM6H9LqEOmQZeWW1Wh/c/jsVNm/b/dnAZXW5aYdc5jzvYSbNqY5T7
sf9q5TdjZHqRDUlUcZ+jOlH66RpV0cLVdGF35tpmKdKwDSa7rN5iVM3PWuHFqbtte+Yx65mgTvDX
XggSYcqBcQC5D6pmlyvN+kDWfQ3dFsQu8JLlnqw7L7A+BWuDeAuf7sLQdOTOwqANUD61BhiqrFS9
ONIyj2jv5reDLr4moJteWdfCTgq0pQCl4A4Gx+eogsbAyDi1ECSqIvkEXrNNHTaNhzksLybZyUJR
LmDmis2lJUIUCe9j5Bbuh4JK4lAwIsdN5lu9DZKz1mujjcgg71CuVIYXThsi/B/u5+lamVc5Zdvp
0nUQOlCjv3FVFnk2RS/ActY4XpZWhOTVgeg91OpQu738aGIgRdslWNGAd7+EFq94siCJoq2VnVtc
0JmdmXNExGB2K1vEwsDZSxr6pqM2STXurjv70gUpztczu4v7IEKlSmE9wZhtkmQESeKucrb24Bf2
DbTVezD7lsamwvBmM95K629BPtNbCcOO8BAk0nzeN8jAIjxNk2e+wBgBNZKtObAtNfPn68tcyKHO
zcwHFgLW0NRIYSaM8AwKvnZW+cJIvqlNesiLNWdctDZdxFMJEU3EWTNE9mVvdO6IRcEtSJHfEvZd
yl9hW20ivH6uL23hYgbLM7pA6AdxxuYOSY2KAC2EpVkyezSUdeeU365bWHTFMwszVyzJoEMlYMGJ
Wz8LW2+k9TMUKlZccXEhnIMjAeo7SNxnu1bLbFAt5Hf8yg2fiNO/WHJtfG46nBfP5T8vcyg02XiB
CsgEXB7eXOJ/q5zD2fvgOZhwVfmrg2IHKzz3Jcu24Lp02Mn5RUDIn6l6f30fl0IHFHhAKzylOOac
oz5jVRnwASTqsfsQoxaVdT9ksw3IuBI6lgK9NSm3YZkuaPFnR1pz1VFTApIUW84JqOhNn9teMCSe
EOm+dakn1dpVRhfXhgKEwAcUDmSGLnc2hVJi1jGWgV3S+szC/mhDRe6rk1q3Rc1PWVPZ/siiV1s7
z7LrO48nET1q1pGbQJVHzrS1K+pSeSG13q7v+sfuAj460ChIi6cOFOjKL38a+l+oO0Iiwy/LyuOR
5XU28+wW3ZSuj49mHux4B2opo2w8Hic+BWKGZ6cEEx8tYOtt2Xkl/83LtYG2D/Uw/Cxc53j+chxa
c166gf8HXRwhoc5qZ4NeKZb+OymqfU7fstE38lOhNtd3YukcOxy4TVz+AtroM+8vHKNG5zzNfFqq
+FCSlPmJFfWn3ErtfzGFBSJ7EuBNnJ9l5soqyAQWl+vxJAY0pXvyajvdy/UVfQRvwoYDK0DyosPx
AWyEhqetyJSVjpACdZLora3lqWp/DcFPq+uOblRHHm+Ij17uC5X9loMefWOYBNoyDV1J+Jc+KBjK
sa/og3M+R0zrgtNODgGemh31rMoH4WFY7iA7EQCSN4jXJloJmEtnDgzsUEXF1Qky9vk7Bjy10tYh
PMgMvaD57ji7rBh9uYaPW1zYmZ3ZS8YtnchwcwNl+/at7h/b7Eg4xq3QHhMnWuyK7h9yORA5grlr
CtPor1weWIkoaQRdhAPrglsc1XXD6LxK05UwuXQczs1M23uWfrO6jisKVVAQDD12Tu7VGLRw1zBh
S7EYoQefaQqM5rz5jXOglGgkzlx/H0QnpcF47RwE2dXZNlrT4F5c0Zmx2YeKiM4rlca43hjxyvLW
lPsKlJXXz9xScnO+olmkT6qwApINKxr0znAaP8MgYZTf1fLNbP/Fwf9bz1y1scXwXZeGMBXSL4V7
6JMnbb6Wa1qki8fozMrsfrBFl/QVhxXhHkXxeSgegDVvu5XLf/EQoaQBP8AbDKNXM28L0zaWCo+9
0Ao3ovlFTIlq62enAomDIXfUIr47rCWiSw4xUWkJCNPgWTSP+DLOTaUdOASy+K1ISy/W4dZdo4f7
MyI/T6vOzcwSxJqCL8cQMGOgXP7WJLwF5rmSdbxtuTO8MEwGBjuQU2fcA0SkUZuCivYbruRuMwga
YojPbVPDR0pA82fXNOpPfUPlBGaqhAPItIarDRGQTkLnznc1jOK5tXVaoOBA3Zc4iMVTb4OVp1VB
9aXEv4JuLJAb72kJJd46ysNkFxqsrdFsAn+GF9Xodz3pDgW1De6mCiSucQkSbtMiya6Leivbdl3H
qp1TpTZIa0drU2mneCyCcoRAaZzq1GuK2vGdnhe7ErgFFdaYc61YnqVeHzWF8Ab0Be+Fruno2Xaf
/TQgDfo+kKSWnnQAYfTAT4JXVc9GpNRVGTY+iwvTvklax9qYTkheurLt41PDBvuRRkr0W5AudOHW
6c30AcTHzQa45dD2IoY5NJYCw4RZWxJ8igrRO6dI4bnox53lPFCt9DEKtbPr4xZBe2BFTPYsE1B5
E0PsvHVxGdZe07Tpnuo63ynmFtkuFnWFbqNk3S1Qkf23gERx43e9UUBqyCzSlYRh6RCeu9As5uux
GyHfh+Oh0DWrgvsmeHZQW3KT1+vR62NLEBkDmlATKTHKBJCmujyHVUxYRKc65tA/ZPkBpHkx2Q3l
G0hpvSK+DZyjZRyu21w8hWcmZxdN77aVkxkovGjAkAuzjFAFKZ7CYvxy3c7iHqLviH40YGs485dL
E1U5tlkKO3WvDx2w/3kZv8WW/Vw03crnWt7G/2zNO9/9kEG4d6o4j/aBut/J8FQz6Q/uN1Zsx3Fb
JZBKX9OCWXhkTLBq9I1s1NMxPzKL1EB4hBoAYdQCxSksH/PupPsfYfRtyP2Y7wYcWPmKc+5hqtUs
ai83NzJ5r9Pv17f5YyS//BXm5TZjCskN6gi/ok2AdAxe9JBsMtL7QbTpis+R9GW18m796ECwaPEJ
lTwRC8/XnXHMtcqozqBKwP2iNHZMuscuWDOzUOOFHTxI0E220dWcN+aCrrWLdMxxE3b2CxPQ+G0j
fagjcWNbaBYrM+n8yMIjr5b6KHOIY4GT2/1715p+hT0xKOOxhhHEy/0NKDDKNEFOr8pPUvxKosGz
NHbV+GKob+1wjzHiYVxr1Sxu8ZlRdmmUqCANNcNH7fl4iKn9XkfNLtdsJQtYODdY3NR1QDkdM2fz
CgRBjzDIQaYKCnYwC6p7LV4Vbn714EL3Qm9VdVLBGlj4Y1yYbKJzOG0p7sHZsYFyTiMaDfep1C9d
JaAsvw+CAVjCX9cPxuIentmZHYxAiHxIHaxNVzd5+r1WW9o9XTcxfYbLTONyKTPf0JDQAUwFS6n1
00hyrweB+HULa5s1cwTXrBweZVhEAjQ1ovYxke6TAw5fzNWsmFoMJGf7Ne3n2QNEFW6MrgoWk7kP
hvPTqGxv7EEeFngBveto4FWg0/n71eFETeh8SIFAl+HSpLDKpu9cVHvNmkFy52GQ91krd9Yar8qS
K5zZmY+jdVFlDSSCnYhmt5Ct2dZ2uhnTcCVWrJmZe3aftqwhMNOAXERg3ChSelOoNdj5x8EUCIwg
Ejk2NGMnwt2ZHUC8CklcVEAL2Y3om3QB25mg6Bu8PqktdcLQFepXbmncSyLbraWH7KvbqfbWrCYF
yE4D/3P9Qy6u/OwXmZcf0rE0QyKNX+QG7Use0J+VwzZO/nLdypKHnq97dtxoVo3FEGB/ne6zqAuo
1mEAtXwC7CAiI5Kzd/TPr1tcXJeLlzJKYlN6MbMYFjIpIhNFYCndYBeXhN/kVpugyZiuEYQvxRJM
TU2YGmAnkQ5ebiH03eown0w1jXWng/xRZrZ/fTWL4R5tqcl7IPIKqfNLG1GQxPVI0AkowcUfagzT
H0xyqNsdeNuoeDTtyKublTmfpQiG7QMYHnVPJEkzm4YhIKvQo/zL+9BzaO2n43BUjG3trF75Wh+r
GyBgQSF7grrB2hzT5SSi1KM0M7T2lDcam7ENPWp/0eYp624y/XZ9NxcXdmZtVt5wVFePSsFahHqX
C71xUqPyUHn5Gl/O4nnHPYlcEyVanPpZmDRGnVbZtK6BExA11ztLqI0E8rKuDD926KYbPgPF7Q9l
fwpSZxfEw4rnLK0VPwD1L8CyJu+5dByl8gKSWLiGIrxDA/WjcaONAvqeCLnyDT/WcxCoUT9FOxMC
uh9weaObiEJODXZZVSeUyKN9oNxmUw+ghRXjgCY7j8zX619y6ZQDBEhxD8EistrL1RWtKIQkgP+G
NgS3tEorPyy7YNsU9Nd1S0sRbILngalgEsScs9MZGZQIhKFy9Bet9p0MY6ehc0wdyF1VzP2W20P1
wGXYAbiF9iSeg8hLVzZ4Ma12bGwwAZPKpJ19uVouWzvsEwfF8CzwLKtDO/elFF6ffeXDg0weCvZg
2/uxrHfX1764yzaqPhCCRf1ojlGnrtOwsLORLBnfDAZJIbzis3DlbbJQgqfIJAAdRu3bwdDmLNzY
OlAmB5bUd8zI08M+zx/7+MlWqP3sI/tAqjvT3I2S+R3yDPpFkZUcYOkLu0AXMPgTIHLzcIfZIjcD
KnICJj20brebELf1I3fvrPjY9dJzHL1y9y5FPXTXwAbFcHSw7svv6eJr0irFinv320jxMHlUALNX
IKJy+k1YrZG+LhxQBAI8+6aAhO7oLBSYZV5gNqucoN9ueVsOzIVKnI5Aq8xiubVQZNrXtVsFK6tc
QAbg6kfvBsg1sNoCj3W5zDw2m1Qp2M2GXc8eOu61osF8cYuHLzRVToL7jfvbRR8NDYoN5X9NxD6N
VwEjinlVTBbi+F7aD8DGYnQ1qI6UedPJH6x8isKf10/IUqA/s2HNUU2DwwNua9ioBHsyzcZTUDbo
yY+YJ3dAJBzQU/9ah8MX1Dc9s6HHIlmjH11wpotfMAsOKOMgNXbxC3IoAgvwpVXVPdh2bu2633Cg
7AYZr8Wj6UTOHlFolv0Rj8BA4AeAU5laSTNSlvtGEY723uCdfm/GMJgkALv6OUL59qkkBlc7k0Pm
1Qu4E4Z3NGTJwSny1to1KSM3sXC7tTGhhZQMLL0WmqIc+G08jy8/ud23eZ9PBQYe870xurtCrqGg
Fk3gLGEAAXQZH6R7WlslgzMgGINX61iaqPoClXHdqxbubopB60lgcnoxfHjjN0MpxobjtaDUwSxD
qPjdaWl6IgpWPuWSJVT6Jk46xIYPAFM7j9PEDBHhZdyh2htucnHD86fQ/Bc7yPFAXWHRqeV6+V3c
1GUV7gB8F0VuKflByvJQ9Yi0MV/jaVk8kgw9cTQcQSeIKsmlLdOwChY5yUSvdx90b6jHeCQ60DSB
lMqDkb/ZzW3Db1T7Ftkr4Oelo3hueZZftpmpZaSRlZDh5JQnmh1NavjcuneiNzoerjvJUlYAoP2E
EnLw1PkguhSzKFQDyXO/EOyO5ebz0L6KttiGYb4r4tqrre5ESHLnGu5NRYMv180vrRUoXkgoOFO5
+M9XOKs9yKbmDYTlpltbfBp45Jm5BbVoFwJs5B3OeluHayxVyytGJmJPdXdMG81Ot9EPVhSEWHGf
8Nceg57GQDc9rRM/scM7m3aYXIHiamH5PPip2NrYwVKmAtkpPCvRKwcCZ36hWEFEnbbGacmrO7dA
Ln90uwpN5gH474Mrtq7Yi2CXgoUuRhlwl6yRzy29BqkNJdaJrQOJ73w0SAsZVA3k0v0uPlI0omoA
A5jxO0JssI1DOhxZcILm0d9/aQB3QcfwB5gwh/QDeRyW0XTBYAY9vktqrSDiUxcnoUC93sh7Jw6+
tYmoV5r4S6EJ0zHgKMDoAqr283vN0lkqzTr3WWlBpzjzHBvJLpA/BAMf11e4kCCBCQKtVfD4Agc9
H3MNCqaJk2M2ruU/IA6yB6fdpsa7UNT66IAk/7q1pa+I9wSALTCFEu6fLsXZ0WnSADzvAk8KpD4v
fySsTQidkGRL3XLfVY+tIH7bBLsQbcjrphf29MLyLDQaOdRuuukxUwWPXRD7dQbYUhruLGeN73Qp
CsMULq9J7RLuOstxjWHE2ItCfKhH64ahF4ub/y4ywo1V6G2imKeKaJe7z6Md3Y6dva/IWnV0cbGO
ifCEYiUO7SxaZKMszSjDYkfjKyBklVF5Rf1coct8fVMXIiFGQ9BrAAughfbzbKWNi6YxziTSXNrc
aLfdIlT7dkl/GFl9MFR/TIM1sY0FSNokBYULFb0sPJ7mbxZWOA5of2EzkUcOvhd+Q8O9Tg94e2bu
IRo3yvnMjbtM7Mz4DWJRHpRzufPQ/DWLLvJqPChAooLbm0HZ9PKubSzRR8aA3xGjupDsmfXq8JOr
A7Tib0W6Js6x+EX/s8ZnIwRtP5QSjXbsNIQJavIZtYZN3zOvWAt5SwEBxQzsLypuE4fk5bKC1By6
phnx6Ce1D3QFmi3Nc0aL28hKnnuhn6570OJhQfAxMQqGOTo0Wi7tVaQnEm/F3KdiAIyvgCzHLmmI
x4oTiHDA5BvI5yD7JF2Q3MnX68YX8llUqv6zbV7ahoA3JRpNc+AWQ2DF4zsareFWpxMwey8ANgnM
IGofYDOd1y8g9VVEbgAqydRwty5QAJwMyALl8fpKlu5noL0mLB9GWSfMyuVSeINhd1ajmVtpke9l
GDFvZCp8Um4oNi3v033U5KfYsWEcIJpqYLEXhQMSw5C/gV69Pra5GlaS+T8X1Xz1wI3+EXfBnN8c
MKAGJA1xg4+rUclvU+p1ULIu+U/MZd4yMs2yIwCzb0LaXsH1njXaB7f6QapH7dqHhNdegN5pbMvb
wLX3kWkAUr/W4VveOm454O9AhYrNZ1baqonDQcALshZi8vFNk7zHgQcoCbiK32JWHJl8p5XlmXb3
aqp0F8fa02Rt2mPJUeAeYMnGcwTJ7SyU4oNQmaAt50sLgzqS0f4AMDKQ6ZVeSdWXLeHd4/4ZV/yT
ap7dwajflWkzPWFjZh5cGh2qNt3aqbO/7pJLEQudWnTeOSrBGFu/9MieWEaMQVUo+wCLUlQHmfyU
GClma1QFixFkAk/jOQDupA9lymzAGFcdYzg6L4PA3EbQ+dlxomskEkb71rqD85k2lB5U5BR3lVPR
O9fW9JZlBUj1qAjXItoUiudOL6byC4CsmASdF2gh0mxafJKqqLTXyrsg/9kYv81664A22dyX2T5d
O2dLW31ucZbbDFGhKzGJZsbZl5L4qYm68PDQWWuN/qW74dzO7JEXqIDkVQM7hpnujBKoM9H7Rl8d
IbUNpZRoJXwsZRfn5mYe1FmR7GWHjUzr91GDBaB46eQzMTZ5kHu52F33V8qncP/hw6FpgD7/xFw1
zyzGWMVOZuGORQkE4Eyl+17vq7Jyqy2OjH2ja7O0tiFA1bsBatWfSKHNR4OLwbqpHdWiV1nQfmcn
FoQ9GhRKwh0bh+HJHHLi+NZoWekjok+5L7qMOQcZJP23hGK+wOdDaG2jMUQYDN0wua1KUXcbE0Oj
Gvz8bR5te27om5TkxlZObmtlZgCKn4bQn6Im1cGsumTYECUMuWmjOHP8qg/ce26UMWCD1C0erZCR
19Kk6TsnCnRcBnVHZPkVCYnPJA0wipjX8bFRnYW8dRDgaMMUHX6D29y3TmBxLyVG+I1qWWxQ9dQv
Vml1xWZoym7bxDX5itkFnHVGpI3JIBVG9o5HpXkTdpAN9uqiq1NfVR2P9pUCMAAgxolVgqZsmssi
B1GaIPas08YcPVH0wHfEfVYiNIHp/qZLIgHuwjB2f+ZQ5PCHxhG/k7CgR2UJuUeVYNiIFMNYNwDV
g+upBlmfV+bYZC+s4iHeQLGv8YEfhPJgQ5j6VRZDc7JHkVfgsoyDBqSyDeg0oMzCfysR1N+orAfX
T8JK/2gqmr3kUI4KPF4O7qZ2DfE75djeZyd3wnvIaJDYD4c0x3AEG+8YyI23rU4gpEBx7WedcPdt
Fpg95tzro6qb+GbsuuyIQpd5JDXK4GVfdNIzswhyt7qChxkaMMobzgd0xzOeu1vTaGW4AYFjBjq6
NjgRszD0YcioE24Skxgn1cB3vSE383dTDwDBBMALMl8PY1luOsiu5U9FH0e3th4s5pfFWGJ8py/L
SaYsr/i2T6JwF0dddW/wkb4w3csRIGiIsnumlZv0seBtVmybjjb/Q9p5LLmNNO36ihABb7Yg2GR7
I6llNgiZEbz3uPrzQOf/RmQ1gghpFjObjlCyCmWyMl8T3Ettrd2Ng9rsNZLgb5DeqwMCGwBUS1ZG
tvHEWD3eF6YHfTZOVE1kHNd1y+rJcDSOkVjz1UNY3avD5yR60BI3j49a8bOevUm7M+1NAvzKgcCr
hhoPtM9Fx104V4u+daomITOAKXwHT+zBCH4kuH+g+XJQCTcN/RVd8Nsqi9wmBQWvFxuH0soRiGoW
WH4QZah5i32EXJLnLDS7ApCG4qq7g3HXDTq7Ukb/YcuKb+V0JxWmn8n/SMXF4y8tGz2bLPKCImlQ
ZKBk7aMukUBtdNSUSqxVa8kt7IK43Djn1wLDeoLFCIHNeCPSoUip0SitRG2rA/D7UGYm/dTj5L/3
tWhjNa3NJ1UV1AlV/Ds45c+TknIaOK8rUNN+o1NHq/TiRpHHLnXRuUVEieOr8+ZASXJ37sxhS95m
JfOik2kDhKG2gzq7EL3VpiaaB6LrOEE3csdF5l+n0ZYH5ko6gFQgLH2dJwFgBjEMpUi7DEvSAaXd
18YRKwpu7PfW1lNxLb0HKkG+ykxSARBX52SOpVYGEXw/5upTRZ+WYtwEnWjXgknHINUM+BVhnEwg
uQfdN92JS+6L33d95aZBkNzlgWLdhk3vHMPADPe+Xwa3YTRIe0VPe4oWjZn4XtIO9EVTE7lwte7D
LYrOWlGK2QLmry7QX/C/54vC6aPckDssrUuTakE4u2Ga79P5S6jlrhJ+gUSjpl6mKxvLfm01nIYV
PlPS5Jlax4TtjGFfZu+1aTqkW5aAy28Xchr0VXQT4NUCpRGT0TbVmqmXSY576tSBFj4mQbehorAV
YlmOp++JomZjB4TIsoQv7IfPahv9+Ztl6VHTFEK/dKlAn8eoK9nq0wYvKVsuX/JG+hr46RXuAhu5
+5JRvpmtkzBCQaCL0tpsbcJgn16mjwX0hDC6jx03dfZa/zEzD5dzzpWTj2ExJFitJnq/whLIKqqH
mdEgeD+FXlG0j/Fs7dtRv1Fb37OyaeM2WQ2H0MVCbl26a0K4eDYrs1PI332qrcqc7o3KhAqBrpcW
3pdbdkkrZ61OD/rfaMK6gIIxSvFEtFp6nIfGVdUfTXLfGlchHZp86zBa+3QQNaAQsoNRehJWiJ4g
wRkOi62L+Y9u7R3rMA4/0/i9M/he1f0Y9a0W+9pkIgYBwMkBCUeJ6nxJ6tpI3TxIKtB2cCMLv3Tn
VB/dLol3U2hNu87svl1eLSsHBtUBcljI8Us+JHy+LBwLp1h0GooCqNhoPgaBcVDJjt3LcdZGRnqo
8W5HB/mNxJA9TVbEXgNb2+z7+RaBURcKTViTHG7xPtdD0Uvj9EUUQsTUaj7qBnMKgMqqPxWyDBzt
wwSur/SP01a9dm2BmJDI/i+UCKs1o4Q8SgGlDo1LrR8Gs/LU2dxZ7L7U/po1Xrslv7KWuvLBfocU
lkjU5SjZjIS0sNiryg8OeZs8ZntdSp5AobrFQrGl27VYXciH1HF2g69uYIxWkoEFNoWuvkPSQUvp
fJnSquzreGaGU+xSI+SrHam+byX52gYyfXndbIVaDoSTiyCVelWTFm2gaqyOdmV4EolrOybQ9jau
nLWjBUg+ZAuc2Piiwk7Qxsmp7Qn4adznex+fAk+VinfSOOxjK9vbqbQfx2LjClq75k5jCseZFcRm
2MfETHG2z2uNCuG7y/O3tr8tNAd06pCgK8TN4IPr05sJ3GJp+CgupmjaA7izNwR0V+fudxRxH+RQ
0fp5AJc8dw7FCuk1SpyHBb4rWRgfBfqhD7bM0Na23snAxBp/0ZaKOScArs3wo5k+2f5PdbyOmv2c
PoXZO7P/5/I8rq7DkxEKt3jcRqocLeFC/94eESzbz/Xrplj/6no4iaKdr/bIoJuoLfNYW3QuhpiC
ehJqG7t37Xw8nbnlR5xsqYK+jzI4BIFx7arjUel+1PqzEX03jf1fTNqiXQdYzubcF4bTxV1rKQWT
1tMUiOXW06IjvkmO/3o5zuryO4kjjChunI5mNCPSluXWJd/tUt4NSnyVpM5nw9dvyiT5m9PiJKRw
Wlj5YMTzTMispTDqe2H40kzoZ9JCNL6H/VaTe3X5QVWGagdQg67W+TebgsZOVWs5nALJTfuHEiRa
Hz0byVbLYHVxAIVYKH2Il4nbavb7SZUzAjXpRyO7l9Ir+Mq73NlX1JP+4qudhBK2VE5Jzho1Qk3S
nZyorpp1+zS9CaiNJMmdsdVXXt1bJ+GExahFWig79TKFcnWVhP5tMGz5ib/1pEBpgoLDv7MnLMQs
crJI75bZm77k5suEpXg4uvZ00yLvP19B10PcMC2PbXzEGm5nRh8G58VsnyYk2xrp/eX5XU0VTn+N
sEbBiyISr/NrcMbq6lu6ea4FYrRvArc0bx1SMFW+qprbMN9vamH86viIzx4gIPgGoocBf1HIUyQT
kyi7mdA+sNXPCTLmajU8SB25iZIcJqdw57z2xvpL7qSQr/0t18L1+BRl0P0gTwHYfr5jenqiQyTB
9OgU81rTehzMUjfvPshm7+qZht4ktN/M/6qb9Sdd3jgd1vp/YGSh+NPHX0TrhNEXWteDImX0/fBx
yE3PV2tvshcp9OrVd9Rryrz7ckxYGuM+MJJPVG/3vtne1dmmNcna0XH6U4RtBqAWk5mWicgdSO7h
Xnb+4WUmV8FxY7ktYxK/+GkgYcZbO5MXOhapmkX6m7xqNuYBpdsU782+w8vxUFF9iWkbhFs9pLVq
y2J2shBUYWegVHn+sYEVJH3lMN2BVrhaCWTkhyY/Z8o+xggiiR/D6SH7CwzmWczlUjq5RmedndVV
xKwo5Fd7NZq01DPjbAA4Eo2foVQML5dneO2aOx3lkhKdRAznqMx6hYgIV8bSbVIiyFC44bjT5Ps4
3apUL6fD28/5vzmFLHEezVeqKVZLPqeVFzdR0RxLIO2W88/lMa3dN7/H9BbLMNeAl5cxTWO3K/yK
bASDvOhd5jDMeaupuXokYsMGkY0Clu2IAJtUVcyiww5pZ4QY8Mw7WX429NQtrfe2+Q3MblpMbqR/
KvzHLt/YH+v78N/QItqmGSUjsSdCt9V4NahXWdd5GQZh0V9IKiymUr+wTJw+b7obVj1CmFKJlBWv
oX9VTzs1uFflwVW0mzT2rHk3b9ojr27+k5jCbrDmOc2VgpgmpYPEukpl6sPU+uMrybg1kSf196bk
RcrXy8tnjRRxNlZhT0S9LXWpQtw863e1c123D4bJ4Y7d4x2ITllqPap6YXHVqa5vbu2R1W8KoBxM
02L6pAk3rEInEOQh+Pi0qD90Q/wcDcNuCF9TaUtbanU3nkRafsnJ3m/HPkXdmkiFn3plGHoaNOFS
yveX53NtQNSPWT0a8FNUbM/DFEo/AtyBq5hK0B+sOIbYF3CO5rr+JVG6jefvajSQm3hB8J8utuHs
qs4USYYqJKkQ/X0NhGi4y6TqGX3I3eWBrc0f3MF/QwnrUyvVFKEfQoUSlOREa2k+Q/f2StM4XI70
q8AqHpynoYQ5tIw87PuMUEV+26hfVOfJLB+66i4svyf4qc5fZOVV8Y9q/7FIXpChcrYMXdfO1JMf
8Mur7GSt0IQ1G1rKpD7Fjyy7ke27xWLSVp+yaKv7tHYlnYYS8py+8vXGASG/a2brZxK+JnnkFmbv
lRILB0Rqr6cb07v6ISlUAo8E+/VGfV2KTSlpep8PmRvXoIs/dGXoVf1fMDlA2v4OI2RNmh3SQ9MJ
QxZ52xb61UyIaDSOYPs2DMFW5hBeNVqIJkBoeJHCHGLR+n+fy3KGZp/6uuMNcoYTRmA9xVTVPKMe
obL1Tb2RT6y8iBBzgyZo06GlqLhM9ek6QSM/zLKw2BlFJL1oXWbtMpSfNj7YstyF7UDTkE7s4ouH
qJSwHeZK84tM42GMfIjZeXKEWgiKQl9sKhwphkBKvcG3VtfGhTI/lXtsK7E9FcZVFT0Vw2qBvcEq
0KBAp12PWC7edJ2BKoFxxBdiH6m6mxjStYbuoGUFe6ONDu0cu3UwULkaPN8c9rNpvZcLxbXtlEpq
ggZT4pW5s0vUxLt8aKychAaGaRyCi6AMFZPzTzGNWFCNJaDGvGnw8yQbid00/pG1z5fjrK01A+or
/8F1eWNTaPW5RBWLfvzYHgxcJ/3wOgCBiHCO3h4t9vF/CyecuoVSz7I1L+GCD4UTuorzEPePof8h
H3p3U95/7RmAtDWwQOxuwY6LBNusrKKxkU1ozIOX4jPntG6cKF6jAvV1G+N6Lu6LLVrm2pdb5LsB
dXAkvekiBmpnjGE6QHaovVZLd3n6Tz69H+QtntzKof5LJvx/cYQDCcFfugsK28iwjz0CQKZrSLqr
zLu03EQ/Li81cctysi4mGprKC0BcjcFY13pELEt5GvUnaUSKrXcRyOvaHmn5Kwj3RXmF7BKKtgd7
q9S6+hktUGsL0XVpYy5TcXIuZaYVm9k0/lqkrfw9qb5YxpXaI2+JdRS6Bt0hHTf2xdqRcRpSWKhh
6495Y/IVzabezbPzLtOkjdN29QOejEo4B0NTmwajJ4RUhXeVgVgjaqR9Hd0bSfqx39SeXCuAsMX/
ncVfIoEns6iaaVPaLbNoVcOPOny0cCtJw+CRGthNqXXvpMC+cihUtvqn5q9gTmfRhUvNKZx2Kh1G
GzbXSbWv4hEk44vU/fCDVzu8K8p3ir2vtfelvpFTrr0IziILGyWSVDWfbCLjVeFJNRo+bXhnmPFj
bRYfmjK9moYXiG8HKei9JH43aa9Kv6Wetzn5Qi0k0cypGEomP6l+pP4ziEavdXZZ/Nj/smTIZ95i
H5str9/VswgNYyxOAMYr4lU7TYE85jpRQ8XL23dW8+QPV3G+sZDX7hAEbv8XRVQBXcCNhWQQxdC5
0ztu16tZOarGF7Vx6+H95RtkJXugKCBDD4aSiQGOsGsia8oh/XMUOTbEm+Rglq+TI72r5dyFfoWH
h+qmRrjRIdkIKj7VdRhH/5/p3hde0X8w/NuYB2VoUC+9s4LINfON6385UIUDd4HjQWtA8oNMUNgt
KMw5AQA8ciTluURkSq2vp36rBb+yOs6CCBvDyMzMbzWCzONTyys9dZBoIAczNi79rcEIaz+SbAVE
wRLH/hbWA7Vw37X/3IQJACMAv+WN+otNeX5H5BUOmrhZsAjTnZ6+0o+z5/1kIDRabn2c1XmDuMT1
TjHljaCFo4KqLmRClf7j3P9TDe+s4J3R/vkrgAH9jrLcUCfH9ZzQUUolokgWhdLUrey96e+r7nOg
VbTwNxbc2h2LmLMCrd/kjpDFfUWnO2jUJZyVPdbBt0Gr8Kl+NY1naz4qw37okCHYWBcrFyAFWsuC
HA+ehorJ+QgBHdt6uiSDqdFi44qajbUvADvbd5UebYxvbQdbnIIAbEnJgBKex8K/tVB9e8GdYkBc
JNeO8iEsPtnj6Brt91nb15zAlw+qtVXC8kC2ioQJ+I5wUE2VmQbxQEQDwKLU+jtJR6Nh9j0VitJ/
CiW+7+k5JEaVLKGkYZeMyVFSP2rQ8ufC3upjrI+KJ5SDRz09QSEVawLVL8fAKHZTW6c/ctji3+xS
kT6B1C7fNZbq47NcpMEtIPz0Lp1n686cVIwaFMUJr5POKgrXHnGgR6Q8UzpMoMOq92Qt6zfyt5U7
CXiDqjgL1Jd2kzD7pTGODfQIMM20Yymums2TUfRuCjVMK0IE3z5f/gRra3nx3oIJS86vO8JZGphd
2ZcN8cK2cpMC1ZfPI+m4KT/Z0V9QVkBMwR/B4wbVUbG5Iel10WnL2OaqVj6OajjtVau8rxGs9QCn
PWCoEB0Z/AamY+0ZbaGbsShz8FR8s1/DVIMeGoMsNmrTf7VzeXoByqG8m6NRVXZan7afB1NLjqqe
GT8ro3O+wl7t903fabE70vO51vPG+MSODybXbDP7xY4TIzlIhT4Mnln1YbivezP5aIQS8vWm1njo
6Cg/g1mj3qEogbL1sFm5mfB/oV5MP5KahOhn1gchdvUTVtKoxT4UQXGX5hpgGOvPDzrURgBf0vdD
I0gEvUNatNGZTkpq4W4Kx0NW31H7dpJv2rCx7FeOOU5Tzm9rEaxQ39AM8zws9Gjhw1UuhNZywp2t
ualHiqjjISvCa77H5YW/ltkSEkocdHt47CKgyJbquqzwcoR0+lNODpy0rtJFbprt+jG5SpzPRfEa
aK9xviEqsMbRPg0sYozGskvkViOwjrZkBaS+kbzYeTL8r2rau9UA4ebGqQ7IxUYONsZPtfUpCj7P
xUOzxS1Y6+6e/RThdhlbjHE6k58iSfXOQGZrUOhvZ54hf42tZqfVRzW7C2YPoniAYAnY2Pwv9CaR
y8ZME8g/qC6RUm1pPuwrDYC0j1BGbDyGoenKxcYpt5YlcIuyZaCxLlKbwrGqWq2a+eaC9KZINlyl
6lc/O9jLQq6v4ummxn/ItDZlpZfOopANLxKQeFFCIwOXumzjk1TIL/kpQ7IgpovPqn6vOqlnmM+l
+qyqoxeON42+BzhweV2vXCBnMZeL8CSmbiF3rtvgNiU4N3MK43/6unQKjDSFQgaEH9DN5Yirq+h0
mMLdOk5DMFr6ErLey8VVoR+y+bAgJRTrWCqtG5XXTnBPNbit8BF5Lp3Xyz9gfciLyAIriCez8HF5
YJRpn0KFlOX7svCa9sVu6Z7PexAjOUf25Whr73Jm+N9w4qMqiaqk9BW+aiyHO009Fs7D1F931U7K
cAaG0Oebr6V8pOGcmT/GWt+Kv76qfscXNm2B7gLEdYYbzNfYCunRxxKOnbybog+hdhxxZQ7ijZhr
983pkIUsYYi4G9RlhlX1Oez/kecHvft5eVrXboDTEEJSXfZ9Oo8ysxrCzi9AUcnKlQEIwsmO+GjV
y5fduAFWUh8siSFHQwJCyVFEiEmD4gyzBih+dm7gLsq97Tr1t8g/WJvfbC0UtVUUigAZa28cyJw6
0/0pGMrdKH0pcs+YwVIlew223DhvAd9WMl3o64uaNbwdFDiE5aG3ho3W9AhtIqMvn9/xHt/H8fe+
Ol7+YGtnKkrj1E8423iciEmI0sumj2wB91hnYICcWzpUMT3VUatvWizQpkbmRhkdOb8zJRvObhZ3
Q+pVwZhtNEpWp/fklywHxMmZh96uLveajFF5OD438/ci+tSCDJgSeqPz1qW5Or8OCmLosOmI2gvz
axtaUCPbADJoxmLFtyTdQ4f6U+FYn6QUwNDlWV6JRlqE8geUPGSBRGkrOULIxi7iCknI7KNdtv1R
jewaPnSZPPf+VF9fDrey0UHCW1AAOUyNN85PYdBHduXA25Dj2Xa7KgHNpaiYNbb6lvrk2sho1uEx
byCDgHXo+UeLcF91MBaqdopWHsI63+d9fz1G1rHtmo2Uayk5CPcwkAbIBrza8ckT2yndMNB0bAhl
x+0xs8ZDaG1J861NHJQQGp9sPOWNUosfSnJlavjUxi3PZIxNfuBthZXKbP1z+QutbTsUI/A95UCB
uiCmMhVFt7KshwrsC8hnubsFULF3ev+6lK2D3NYPiVrhr1leKb79YyP2srbFibSQmiXxx+SYusv5
N6Nr08WhNVc71Z/2rT/vizZFcKy/Mqv6fjBD7vnGzSSEzjLjkE9hvFENWdnoy0ekeAUcFBU/4aav
u7yFWi9Xu3Iw4YWME9IBQ/9Amyfc67GUubLVKfvLg177sicxxesemQwWZa9UXEzYK1lfZB5DeYpQ
9OUwa9thUblVF7UO2EXCGZZB4ZMsX10YU85BHsbvlWIcjbk+mppydTnU2tMHpxouI5vzi0xG3Hq1
k+qzQTmuGNRdDpxS73UvAN0Jtd9LZKCtXeVl/WtCVtH3weE/hheGao+gxYKK8E03WnsUqSF0RMPV
UOpgSyJp2nGYP46BNLlVHHyzjPjOt+tvGz9iJYuCV6hhKwk6gsq8cIxDZpyBKRjVDs7Hk4kDNbWV
8crxq6/KpN7EvnboAG93oRO4HB8bSfrax4ZIsAiggOGDXXu+j3K7nuzasaod76L7oRlf0Et9kQL5
UzU7ny8PdG35noT6dZyc3I3TVNpgWWxCtSWc6inPHuPeDHdmrW/VYteOWZs2JwAA5hXts/NRqVNr
a+D7uTwoiPKk+zzoxvfLo/lVCBBPIAc8hAVkdbH1FT5bhrLhPCVquXiqVbonV7fz9KNLjmmquXnz
KWzNWzP4MJXX/viuUn7ETrmr0nupvMrmo5Uf9Akw5r4MDvhrDdrG5fn2q2LszZOOkomN+rgoA9mM
RqAXPYxvBfYc/lxdFuwm9XvsvFyehNU4eFLiAr+IToq2K6PTaz09QTR98GQ3aErEA80r1PQ2bQZW
IzEkuGS/HICF8z6UytofIpz+4K1jY/iCSs/kP47Z18sDertwoAr9qnAvwAMEgM4XjjPiomn71Jna
ITUxhcZAzPf9LSr72mDYCRTTf4naivlq00lGU4e8MPpyTG9JS6X7olbh+IJzDKah2eiDvN14SxWX
Fhsk0aW6KqxUxUe/ZPYpOdSWT/7UHYzO2pnFlpLU2tyhor3ofmrwUkXaMropWpLmPL5H65j5P9T0
0+VvsxzG5xuOYUAsZyywdchuz78N1qf9ZGYQlTMDiUbXzxCCCG+RNXNj/Vrv/rkcbX00v6Mtfz85
rRTFj7Q0IVo0GPtZRrw1tbzLIZaz9c2AkLdwFN2gryLu0srRpmAueB/JnfYgpfZeKT4744ulvqpz
h3xJxxOw2tJRuxz0DQZdS+3KNFoegIN0bLqr0DhMyAyN2SEyAaNQdiy3WEIry2+xyOVuQzGaevvy
i05m0h7D2OlHjdpTU2G3cCXNspdsuk6tRAHsBT3E1BfWgiMscn8ciinoSHtTI/PMYoTMK1GXiHfq
FH+cYvN9X7waUuol/jMMl+943N9CFqkdzavQ4br8YRX17Zc9+zHL30+G3AxUxf0lB3ecZwmvuLJF
8zjyEq5At7U/5l1x2wPhcGZpnw734zhtHGMrk8GDkHoylx9MQZGpo45IL8fFWCEbaL/n3RYgrN83
u6RJtzK4t3mwqtPrpI2LcDby3MK0F6USRbTl6l0xYY7X45rqlrP8VFnBd8PsHpMqsTaQBCsbE4gl
ygFAnOnfiK0Ao8VUU63bmgU834Fcu23zan/5+61MH/oEgLXhWbEvxYfNEBmRHasqKofF+3J6SfPD
9Oe4kkVukV2BZBHKrOLenw07qfzEqHeIEXgjAiYI7CKNHPy5vyxx6IIvGDc0J8XZirq0D4aUOBVq
4qiZ+9qxiq5t6eryjK3caMsz0OR6WaQExa5JnfMgheZY7wLpzsxf1Oo4Y5W4xfdY+y7sbHwRZZIu
FHPPt5WDgt5YWXrN3u4g+NnHrnWuokH/40oHc8ZSXsBy0EMt4aJJAj2jI8icZTP2Gs+WX7nweG1q
ZH8xaSdxhCtmytDlLkLi+Jl2FS4uBJb5AYmw3C2mjbrDyql/NqRlZk8OpCgxtNjuCDUhK2BiVTsY
jldUKGYr/Wttfk9rTK63BI5W6tPnE7msmpOoUptrc18TdQb1g9qeo/4zKQiWcRAVrqVfo5jHI7lt
VZD01wiVXZ7elYMC4AAmcIA8l/aacDTVTlPnce7X9FPiHTgdENJ//gEhYlr0I7lzlDeGxxl1DXNc
GlY5xigTsDjrc5y+i+aNPGFtIKQ88GE0m8eyqA3Rq0lXFnnU7KKqhQi0G0jjLk/VysYicfsdQXgH
4w8xIwZIhNK5NprUlRrAbn8zCo5UjqLF4VQWFkOlldqAUmqzS3vMhmlzKVu2mit3Eef17wjC8SCN
nTxWJREG5ylK91KOKh5oZd/NtY1G01okmC8UKJF/B0G3fLGTha2NI8sakc3dlN3WLfUnkogfReS1
/vHyh9kKJHyYtsvCqC4I5LDCBgU7TZ6z9JVAKWy1P1dINrCsVYsShL7cfYYQiwY+osRD1eC3N2Dk
9qkqHkwJtcLvxuSh8dwO33X9+9w88FrXjNoFAt7ZG+twbaWf/ARzKZWczGuV1Z08TfyEGZx5bz7r
xUZ9fuWeQjOB3r5J6rCgoc8DSHKRJ5hFN7tWUd2BtKX2XVWpXdj4lz/cyoF7GkhsrdvS1HSJzUjk
Ccg3ava3enSzvI55GRv6lRZulCO24qnnAysKSekDk3hdfMxLr9ZJwa4yY6dIbpn9tLYWy9qBcTKP
4hVpG+CljJZ5nLF4kCGdfwvap8szuBVi+fvJWmhardGxXedTocY9vmbKQ7qFvFhfDQugm+qWwhvs
PMRQxUmUR4xiwRpUd12wD7XDuGVGtLqodfpgEHWAUolmCnSgLGnuGMgYyyCnM9fZasSuREArDA0L
smKQKyJ6LUlqP63UqdqZJOAuIB0PKfFmIytatr/wWqW1BtkWPR8uPfFNoVvJ3MaOXmFjV3uSeaiT
T7QVZlwRy+4x3EKIrg2JqhKPCpvuwhtcUZXq5lyHVPDMVJ7fmW31YQqd+s8LI5RhfgcRTjyoFzmW
VBQ/h6h2cU+4aU2dC8M8Xl7JKzO3QC6UpSOztEqEQ6eKfSXOsZneQXQLr6reAmyDI6Gb58VjVTv2
i69X1fsorYyNwCuHAkU5/G94nPFCM4Qt1Pah39lALnaRfB3Y+855qs2DEt9XyZemRRHk+fI4Vy6r
s3DCDa8HDN/SF5rdZO47eZ9I5T6uarI9D9+QjeW4skBw7YCMZgJ/pbAgjC3QnbLLnJ7csrrus2SX
giq5PJyV0+EsgjAcK00NXMpGhlMCIMmTXRO/6Nl90Yze5UBr83Y6lOXvJyddOCCAiv05iar83AyF
mwcYzFe3SoEiM2y+y8G2RiWs+dLEqLeQh3rXzVL1mIXJuO+kKnguZ+dZzlt1Y2wrpzgbbOkiYXi2
nIDnY5swmysng3C985xn13X0w+k3VsLa9C2CezrtYkQIRDBnXyVjNqlzvWvwtzXcoTsOCVijd/2f
szRgaJwEEsbiqz6gzoRAdnzEHiaWn6ze0ztvCl/CfiNRWVvev2ORMZ/Pm931MUBEYrXju2i4sf+i
xEHDCRkpbr2F3SfkC1MQjqPZaRwNQU2v8mMMB16WNko1K+09OCY47LBFqdW8kUob2rCaSdnZQoHn
j17aZF5guo38qraf2nRvj3egsGbn5+UlvrbmTqKKuVeGhpnaLGOzix9lanxUa3VvN/mn/xZFeF4O
ReqU2cDYSCMPCRSJLC1uNHtLD3Ht8oBOvDSaaDPRbT9fCL6TIy6kMxhL/lmkxyF7mYvE7Wt3HpjI
b5fH9CsXES55YK+/owlnnhrqeJVFRKM9bH6x4zG5Np1ZV6i5+zM4fE1DhHyun1olMHZG3hR3FtDN
awAAzV6W0miHXXlzHcaZ6Q11a+/bpPxx+Seuflxgk7/KyYsTzfl8aFGqt4Nj8guzpyF5SKETyy9/
EQJ5I/w9DIpMYojeTgM7yZgEY8aYuE/g3zelm/n+RvrxKy8TZ3uRccP8k/yA6tz5WKJCy6fMnLjD
EnXftx873gddqHpx7FwN1XfVctyq73ZjCTRF7u9bbdLdoZqvmu7zbD+lYX0tKfoNxYdHQ/a90tly
gV07hE5/n3b++4bQUis/hndbJB9b/T7bAm6tre3Tf3+Jf3LxFXqsJ7rOIadyCGnZ9dz2nhXexPGT
3wO326iBra2c02jCTsKQQYpVcAxQtL5M9VIceDW2AKBrt+tpDGH/mJ09D1XJjKHyFifvNV56iadO
Gwt0BXmj0ggFnr7IT9KAFj5MgNL+mKUMZVZfh8CCl3ldA28trGu0N8zmRqcmWm09yNbGdhpU+FqN
o1W2b7Bah/5Dmrw3Ul5L93/B22NopKyLjjRpvwhqi6yuzxDtJ0qZ7KMqg+fWv875nxthnocR7j87
s305qfhQWEnNhedMmMDMMzpbk4sjpatrG/f5+ic7GZfwyWDNNoP8a2VMLe6QIF1Ak/AquMu02BsW
65EU2e8CqLRTbelFrK380zkVvpwagmzXZObUl5+j7nPSHerx5vKZuZaEnYYQNpekWsUsJwr5xJi+
9LbqTrjXN1b9voYvQWdgowC3djIBfV66fQh8vMHRVbNkRI1PODOV/pni4VuORcnlEa1OmsZ7DYEN
2L8itmEI/B6XFe73qLI/RqjpKYV5b4fGRpi1IjnUvd9xhJWoQOKr6pQ4YRZ9aKoPUedcm1OKxMK0
06aP4ywd1L5710TDPhgWg8BoZ0/ph8uDXXspnv4IYXXqVqZEg7xceZP22PkhzlbNPk71O8kMbmiS
7A38LArCXw67NcfCwuwT1UDxm7BJrblUfNxSAYZlXl+OsjU4YW1qUdGC8CRKne5shjF+0PBp1wCQ
fE2TW5828OV4qwflyRcVLgG5MJMqtJZ4+j70PSBOufMRqtdfRIFyxdJcpGZEC+Y8DWU803k15tqd
PB6MwBu6e03ZyHJXU3j4peAsaetRNRXyrSiw4CQug4mK11pX3eim/mmZnqU+InRgpd7Yf522XGRX
D5OTmEvecJIXBG2jWVNJTHyakvjnaHTuMH104od2U+dwLQXB7RmUMZxDsBjC8JD2tigHs/sM+77O
77vwvtYf2/JVm59BIv75FzuNJQyrU6V56gpi6Wnohua+9D0dRy5p2FjvW2Na9sPJ9CGyFBUmplS7
sEv3xWhjsvQjMlVkC1p49tqOLGX/n0YmIlMxS+mqOlhmsXwsgn+s/kOE7o8jb0zg2rpY+v7gwJDV
5zI9Hxh2u/IgWfQTDQudz/TBHG5mFFj99lYtD5dHtHYynYYSvtWop2PRmYTCIcovvsrWtRH8899C
CJ8pL0CZ8nom01FQg4mepPJ7Nf45mHcBZfw7ZeJb2Gn0JPOVZc1Fnb6PZRRilQZ/gIjW5aPi+PLu
8qBW1x5AAypnkHmpYJx/IrMtbZBsy/NsVF9nuK672Ry9ephu5TSHiKF9hOO5EXPtvEWdg3SRVtxS
YT+P6eihEtQDjd6sQIduOdFbvB28VH93eWzrcYDva/T+wKIJYwvQXtIhSNQ7Jx+uMWuP8fF0pGBX
ThuLb/mHxHch4E0yYIg6CzrsfEAgGuKmmZnEqv/alAAENSjXhzHZI4ik5Xtly6x3dV+dxBMurKzM
g0EdiafOx2JwNdUL2s+Wcp+Xf4w2pjuhIPiwWNda+M2cD0zNJCVto7jZFQrJ4X5o731MwdTrP/1O
REE3QCU1pDosYpIyPTHUaU7xPY8hod2Bwq1HT9p66r2dNHBPlPQXc3vK+qLNh6o7Mfx7nX527WFn
jPFXVqKK+VRu8SjfHkXngYSvM9hBCCJGo3+kfUeqPOON3Hy7PGNrIYBJ61RoqW++4S0qNlB7qbcb
lvRdo/w0++/Fln7PRgiRXTs6XdKqMyHU6To2rjX5gNPu5VEs2eL5tlk+xIKip5gCInv5Yif3XilV
k9wqNqWyCJuOltZ8UGyUbNZGcRpCuBYCLZbHGcQ84DPEs8rgiDTLvuryP35NMRJNlikMIYChvIG6
amnbFi0nWjEYX5MwIzmGLHQPWOhlGFr7KjfUjRXw9sghoq4BeqaRqEOlO587fUJTHOVJcgaABmnw
MDvmoe9hd12Hoea2tZttdYvenqZnETWhwu1XyIl3/XLDwm4vqv1YRV9wYLybzX6L4PX2UiIUKoDI
bVA4pEh/Pji1s5PIXy4lxFtuk6B9MTOKelJlvh8H/6WTe68wpw+XF+MKuf48qLBUGrlCi1XmtrCC
+akvkWfI7O92/P9I+7ImOXEm2l9EBDvolaK27nLv7rb9Qkx7YRNCbJLg19+D773jKjVRxPibh3lp
RyWSUpmpXM6ZNiT4NgYBaCvz3diGFM1exqNfd3cgUNmbwWeTJjFxxQ3zgh0v05VXw6ICn22Fds4N
2oiSpMJXWf20S4b2TqEVuM6aldUv7jhsI1LJDryyPlLnhvkwhAr3pFLf/N6NXBA5gH8TYB6TOnSB
EV3f7CVbjEfKnB7HhPsHyOveBChiEWJVtPraO2wXWs1jNf1iwrnF5PtKuLG4tjNh9qU2NcRPAxRx
kU3pQGLDykPZHU0C0pTbrj9a4RpWyeKJnYlzLsW1aZt7bYutnJIkkgLcOZ65UflarWZtVdpTfDB8
0xAJ7ojqSWQ4/2R5bJj/WMWbCG8D48f181q8+2drmtd8ZqkFCOpJjuwQ5kbsSOV23PQ/UsWOFPm+
/02S5jw7g7W5OYdSPvtVlyh12lHZvbDwvzfE4LbDsqA5FZMwYOW6XBGGI92gsAhCNseNkLu96xWN
sq48XF/Ooos7E6OdEgY7EVVxOAbel2ac1Ll1AOaBs70uZVkX/ixGOx6Wu2YXDliM350wuLdzgi9C
Hnm/941NE369LmxZFwBYj6YhMDabWvTuKTaRxIB+A195YwyIbvwucpogyth/hwXGIQG7KpwLLnNs
eHlIja8sJ/Gxe3YOVFr/yWneAmUA5OmpZNbG4iu6t2SV8N7HZCNmbtBWp2+jM6GqlyHaZa0Xle1d
C6qOmj+O4ku7BtG4tInoiHYwwoexog8s7swdxrBgCHnrFMOaok3te9su8j3j3gNAtPqX62e2pIZz
QRIgVsD9R//65UbObTNu1aczLkuxrez0bkzV7rqIhc1DPxMWgxZiUG3pZ1V7aRtOBVpSifGYi0+F
AwwPHvvIXoT5irov5LjmGXM8GjA7glq1/t5qa3iymuOgsgL4q9N3wo0Y/IsRz8ddjixG4ACx2JQj
cmDTE/PWGsTweMR+aZErRi8xnoWpDSAJ60WPog6r0StLtF7aKPZ7RZF9DdKx3Fq9NCewzpXlC0sM
uTWdtD4auVN97+vQ3wjgQD8LHmYvSY8gIh1RhS2Z0e/CIvfw9AmNk3RacTf0lsSIgVdDI7hTNt8x
wt99KalyNl5n8S/o6Q+zjbK4AeybWr2bhuE9dU0Y3LWUJECkrLID2gvVz3zwK+dOJS4wjoM5TqOT
6f/yVV93sUMz+8gnZWxlOtHjZGZBBYTOElCPbpkVJ48jJxWhbuWZkSd6e4xHNfoBug5cJqPSr4m9
By66i8muqXKzbWFxELt2ZtChzVZmckvBM7MNkkT8EoMiXZQFRZZvSDEQZ5OAJOU4Wo66LSyjOnW0
ki9hOfHXzmg+Y377AaLEQdUsQKO2OU0i6gMCbMjMrmauKdvZ5ULSb0PQh5vJ4vRpQLL7kHbEwhiD
DdxIppD+R0NB3vKt65dSoPXX9PeuR52tX5jF0aLM3lILr1oflJM3uDQGcATa7mi0ornxhAiPI9ow
BPJWKtv2whj672UyWOkNEPwo+jQrHoK63s/rbeO2gXMjM2VjAgFbHuEmAPxuYCYGemgLkhJUgvmz
2+YFgtcSjhqk6q8Vb4GpYxCyUyJBi0AT+EMUup35TY0FEIUGEHH4sUtSdAZaRVLsMAOOyc2Gi/R5
mLo+fKZUDeNGYLzmjcm+OnAX+Nkbf6rKHdCYxh9mkKKxpsXQ/7YySvEZlEPEji2W+PV+alzItFsv
ewNtYhPeuGlDXhB5V4cRMAp2ElVN4nyagCJGIqCJYXiDWUN/UjYP2A1KOa4LNh/b3LLGzOqoJig1
Rg4DR3xUMxJghDXnHBdR1mI3MOa+5lVaJqDUYuzGqEzzwJOyPSiMqm/CduIw75S7eDaVdsCiMk1e
POFYsQCuy6fB6dUOpW37pstYc0iMnpwcSXMbstMSZB5mnx56KosnwDFPR3StI+09qdza1gkQzV01
pVHLiQASlefJNOY0EEdQyYMdQOXKipvJsX45uQD2TSdyRFLCVknkpyo5OYZBn82glj/JNOTbkUzl
4yjr/oBubOsnMNu4jFQRTrclK5K4Sj3nseksY5NXQJWIHKx55zWiRBupkbbfAGCd21FQ8fSrXRTI
h/Kch/IhYay6QUeogRyp2dNHV3bkubeb9KFCv8FXOXZjsDNLh+wnaSfsMAVGd8osGsDXe3m6rfrS
fxScgvhahga1Tr1J+ZOHaY5b2/CLX7WHODGSE0Eq2XU7uQ1TNpDIL0Mhn3vJ6KYomv7Gn4Ix9qqq
2JaYGBrXbPaCxwMZFBAYZsA0kCZrAZckQeWFXQXbgHsRGxOgrVW1GQMSo6ED1EHFZ6/56YKzNMpg
PYeovHkf0zpm9SfPVO/XfdXCvB9e6Wcfo4VlnWnyLi1n90tTQBi8VKyKi+CbUk48DemvuvnepN4p
SxB59kCh6tYeuIse7PwDtFCDgpw9ZGpOecnipmBDPDQsZp2NllMXlEbWwXX7rU+zuEJJAHA9bysb
MDt83YFh/chWzBjGQFS8DAgMoynQrQIH5rfvZebGWZftHNZ9G+hbDZKVqBX1tvfrNKY8iwhXK/HI
ojIgaREg+sUTUM/FofUMhFwBWqzRKHzvJcM7rsqNYDcMVY+Vlc5piQ8rPRM1f8rZ06U2wHrQD+gZ
N3gT52RrFs22xkAOOGNH8erne5XdDPZK2L8QkGNydn5IA4EHzA/a9pYmdROkhBFJwg96k3wFYd5h
mkzgRLFgw9vyyVgbIV2KvzDeAoAVjHIDEk8L8bLUMCY6QGTe5RsJWubUzgDOd0zopl9jV1kIJy1w
RyEDaeEB4+jo9IJlncudEfGX871PZRSszR4t6ce5gHl/zw4NZtBu6hAChr7JMaPoVndMJl8oKO/x
MKRNfF1J5tum64iDeTsASP7OcmvHhc4OuHA0j22YeG7la1a8pf5KhnBxy/6I0CdlstEYuSEhQjkq
9lUXd+3+f1qEHuOzZHKlb0PC0L6H4jAEn/+izgFOiZmkAzUBlDp09BcHXRxjWVp4RuQZGn1AKVI3
XWRY1hdm85PI+scpA8t0I9eqYkv3yZnRx8AliAkufcC3dCjmv02724jOApDAu1ltEbMZ2bTt6Isy
V9pgl7QP824EtGEAKIOGX2ofKO2GzpldVWm9NPWWTu9GcKvWLNOSFJDeWEDnwn1FuuFSypDhrWk6
OK+C3XcY9ExU1Dhw6f+9u8FB2/AfOdpd8jjpZV6aWA1woM06OHQTPdUIHCkzV8pFS0oOpvgQ0c98
k/RiojJaUMJmOCa4/xMNpxPwVg7/XcuB1Ai/Mb/U8Za93LVRmC5cN6o4xhCkGDljQdyoPNkwG8Wj
vxA1qzpS0UDb0Y24JG1JaUDmIKGLcnXD2E+QV12XsbhjGFifefgwwu7Nfz8zdKNFh4YUBpajHkrT
ixJ7pY9tybT5ZwK0/UqzNBf9mHSbFJVkzFRFbiMjukZRsADkicuCUVG0GeN/KF9frsPP8yarS38e
ZzObQ8dKJG28fhxjIyuMY1bL/lRMDRKi3PEqa5OGbvE8NWb3uZZgUkkqSx1qZ2KfeAvU/JXQc2mP
z79NuwD9FLZAGITKtEygc1Uda0Purh/jQrfgvH4wLc3gRajgax6kMYvckSGAb8vJxQPRebaar9LO
DiUo+ThD6an6ybn5KLxsJZRdXty/gnWKE7RDh10+YuOTwtrJINsxa41ubP523TuerU0H+u6nOrO4
72F2kJmvPbcPadLtpyDb8MBNo7JJAb3sP3Tc/Xp9U5dU91yu9mKgTgtmNRNLq4yHhr43xk3AP18X
sWSD0bk6s9OCthXsXJdqCwoFFQYJjg1DUAEemd69j8YR88t1KYtndCZFU8ABgBtlPUKKzH+E/Dis
9b4s/j68Mkzv3F/5+7FxZkQmn8FS1rjjwn415Kk0V7R78SB8oIKiao7RJj1X3qKFJ1A2SsFDC5Y7
Q0Vj8ygmcyX7uiwlCABCC7eL18flWUiZwT5IrGLsnmq5bcaHtlxx7IsikC6E60CwB+zuSxGpFfai
l7C2zfg7fLlDszwgsLq/0aozMdp5h1OF3w2wkqY4em6JSYSD67+a1Upte1F5z8RoG0aoiWxGlaJ3
ZjxU/FQGx8EAnc/muvLOH/vh9v+R4mplX0lyNtEUUuxgMxUns/0GXCViHUO1tdYAkhdXhLY+/AdG
G7TSXJ4PICl95XR5vymsUz5hYKUoj0X7A3OJK+3IiwkAMPH9f0n6qjwkikIYbaxq3Ax8F/q3Hn+z
xreMHUtWI0w69sVjBebmdK08uLifZ5Ln1PLZZRVINaQ9KzHOmaFb4KnqT87wqoa7qjip5r834MEt
AX5rhv1EA55+cykGPH2Gnkk0tN63oEs2H1oZGeDiXvOxizdrjmNnPAKkE+a/n60KQUVRFQlOLgdS
eedakSTvIjteV8VFO3cmZFafMyGl3/YDKXBohpdElnpCzui6gPn+67o+l5uAJGPOzXDaG7rkogI+
Ns5mwtu5H7PNlNJPtSKblHd7FrQrb8IldT8Xp6lC2jtovuMQNxRJRN10N7S/8QbXOo/XlqUdjhm2
PZgtIYeE/1TZDUawRoqk7GEodtf3b0kLzhekHRAZpCf7HoI8VIiBhFZne1uuIYov4F44ABWaB8Hn
vPPHDueuGoAJPZtXtk0NsKvQ25S+te4RmIZDcWtmT4YbAaUtd0+F/VKyTZKtBNVLG3r+BZqBNxNM
WskeX9BX93R8RmYzQo4dyaCIFPlfuEXUGXCxMJKJnIsWBQVmWU2hgv3Nx3vb+NFUO2ctnbN0bOci
5nt3dq+MthO2MYsYa+uRFSDo9ZNdDyi969qxmPQ8l6PpYQkCHD4wyOnJntB/BmOLQc+0/uV4GJVj
cTZuKnKv1ni5Fwwu1MSxQS4GkM0PNBETeEUREECq1TaRZb2LAUDDgCK0nlWCCuGwcgcWLvWFOO1S
izqnFDUt5EjS9qFhLHb7YifQCIoIamVDF+zhhShNNSaEZKH053BGVNu2L2/Szt9eP7O11Wiq0Qoj
cMYeIkR1P1lvo/UcTs/sL+IyLAR43iFoPHBUmt9vpEv8eoKbUvIZxQEvP7J+5ViWXmjnMvT2NQt8
VKzn8FBjSGN0AcckrSIg1H/tgzqy02bbAwcKvD6AWxsfr2/i0uv4QrbmV0aQdhBPQrbpfin4VpY3
lB/q/HVqtl32OfUOvfM8NkfJY9d8dPwVC7JgrS6kaxpZOpnrNgq7W6XuJjN/tGChLbM0SmrzteZr
GC1r0nSlJDSj5RzDAb3Ccn66ArTbTERmdYtK88q+zl+u+Ws8txHEzGOVLlqHLw2XU3BbhAlW5o3N
ndcYJxMpLtmnD02RId2VfK0ZCuG99STL5D50c1AnfLn+CQum8+ILNE9QV6FBrBKrLRQqJmEoLRTe
WgsQQs3a4Nnixp4tVrskQPepBpNhsUPu3WZGuuOud+MQEZU2xSzaj79ZGJLi8LAAvtcjRzOdMsoA
6r3xmiMQD6caxdT9dRHLC/ojQrMtNAd1uqEgwkK9WgURLyekGE6l2Bfl63VRiz5gbtfAzPaMyK4p
pYlyeN56EDXSA+gYTecW7HSuvc3ZE/eblfu2fN0B/IZWmJnmT4c2hRI00jYpzBkoijt0ANb+XLef
omIUn6jXRR66R20/3fp5uqGWHdUg0x6872isWYmYF7f47Eu0q59lluomMUeYaOuUINJhGKjDUFEb
y2zFwK6J0k7TtCXp/QyLNgLQGvpoz+rLuG2HqBA/gZiytscLZT0bVAL/7rEWS/ACyOQeh7jReFOg
JR0wUT3DGKfABXoh/gOGFqJ8DYRj0RuGAG0CqzryLHrfkTHZ/lC3EJoMZTQiTxH6/BEjBFa9hvq7
aFfOJM1fchaSeV6DGTcXklLkv3LMKQgjMoOV98eyEOC8gLo7RBeTZlHysOtLz6z6jewRnoR8V3Th
LjPXCC6Wd+1fMbrnLTtlTGUAMQoz9kbMkgcADEmykttZk6L52BCDqZmiDDtWHrzxV08eChan5L9z
XCKSnLFx/u+e/e4MOzuYEN0vo4WhmA1cT380u/y7IVjzxsripyWcbHvdbq0tSrNbFe1DUibYuqT8
5Y9bkr8ALICmu+tS5qv5wY0SFLzmEX70BGh3yQu6kGQj3tU0zZyty/00dsf8r0LJMynzWs92Llck
Q5MKbFEOyiQ84fY2aK4ScMOhXen6ehatPXHxip8r4RgsuZRU0yp3rNnq+QEohmyUioDY+k8P1SD3
Bvqk/zdpWggwuUOGTBM0QrX9rZOILmp4B1RlYaGvzzHB+yj9PKoIqVds4KJynC1Tu75D6aK7Y85W
tOMzrzAiiKYeNu2p7Wyur3D+IV0/gGgEfgZ4TsxjaPvpBmLoWY6rxUL0RfWgrK3zaLSNbYkMoDl1
cRWSjXTo4brYpWMECB+m+dFlCTBkTfmb3E0BUADl79UdqTZZ+5xax7R6z/gYtcUaY+XiA+FcnObA
amBpCVNAXJABCs27C1gR1eYhcR48+TnPd9WwYeVf6M65TO3mCQ7cS0ohM+1BQ+weWUsj5d0hNDCD
x3CtQ2DpAW7PUPzBDDzow4hdXgylMJYeejUSQflnDCU4/b4zkO9Mo8I5zYDWADpUYRyka+X739yz
HzXoj2D97ssm8Q0OwSJhcwq5CP+p+ecG70oDPINhg/vhGMexL6PB5+gqbePaG/aicvZgMY4IGXYJ
L2KTOTvfWEOPnhd97ds07e6bLmWOAe2ekBu1kyfmfynUyg1aCo7QMgECKbRPoM6ryWhb0Me2I2QY
GUazRsKMqMukQP2aDls0xN2BgFauwOdYi/fnTKhmmEQVTKZKOUKkoP5cKLkPsiHm6N3N83qHCcWN
cNE93XzlZn5beL+ccvrkWp+paUQOcNIYUGRdZzq1Cdtfv9fLanj2YZrhMv10UALYdRtHAZbWeLOH
gxB7On53vTxigM3gnwK0gw3H63IXDxo8XjN+KFjY9IYLVuARjCZl7IdiBy/oD3aYolS9Vo1bNiSo
J8Jmoe3iQ8YOnaIVOu9wqUU7bsBzt8HM+7bHBJmHSR2gVr64WR2LAJ2kU7aytUuefC5l/n/Rmg1z
JfJfZLZhgy9u8qY5gvpjRZWXd/GPCM2GMDmjW5c4PIKuXHBUwoSUEUfG/28O648Y7cZwhr4yiozN
Ji9V3JFiS/1uKwHffF3Moms72zDtjqBINwTd7NrC/OhNu7B+IjD+5akYQBx5GNZmKNc2T9f8Hqgm
9YjzoVbcyU++f/LVj+srWlEBvdGsKBJJ+BygGvWLcu5Xw7jF3wc0pIcJajRj6RilAPlFuDjNS2D3
ffvckMP171+0WuC+AUoQxmMARHjpo0AYUwe0wy3tzfIkSz9yrOLZ4y++yw+tT2+FWhumnn/xgwM4
k6jpQFP5ZkNsSPTHow+ad3QbGAev/gGYiutLWzz9M0Ha6UtipugDgKAsvB86D+yXaCtag+hZXA06
ajFaNNfqdVdTyskowIoMEyDhYCqqjuYIkKrM/GICcLifzJXzWopCrRA9P6AjQ4+APjTlDnWS1FU7
L+rQuW+hFfsExYMV272oFYA5RPAJlhR05V1qhVEnYEbxsXWpT+O2l1FBG3hPTEakB5a1kVGvvCEW
t/GPQL2vJutrnlcSApt6H9p3bbvt659m+GKtgR2tCdLerakRgta0mVdmgLaijwFsVpbvtrUh00rV
aunmOgGgs8HfN4NHzH8/e4ClHSVNEAq0CtkY8BVbm6zV75ckoHCPnucZbxr391ICB6AkIQzzKiiB
bCaOwYK/aJpECwq+HyNOYMP1tUDS7SxnshJIIKXYpBJdbXGGSNaQK+5n0YmjrQWI84AICT+MsxW9
KJJGAsSBWK8BReL4px+cRPlS2q+FF2fljVhLac0qrJkhD8ECcJvwaIUD1xQhabsqUw2I7JX/uQZQ
SXXP3T0eWWGYIbt1H64ZigVrhKc+6qeABwf1nJ6ltG0gvvkW4J7NphJ7RYBcjKZ1Ab9E1+rCC3oB
mAIHqV68PNA/PN+BM82jOc8FRlQxx0nMXcjHfybXXFHuxdWcidCMOMsFLJ8HEVbXROAQjnt5L9Zw
XhZsXQgkIzCIwNhhRFg7Ir8ZCifnEDI5eBumGE/GcsodCg3XHcWS9kEQXgrAyUYeQ3eyqVU5HQbO
ZqihGwVeDFRshLt3kgh4Igy9N/QTz56vy1w6IyQcoe4Yy0fTs7Y2IGXwohQDUJnDascSfqRBu2JT
lwJ/LOuPDPtSDyYvQ/N+CRklB9IAuGcdTJSzeTxu1/bxhAGtKc76XZb+90QnOoqAYEPQVQT/odsl
wnhOQtkCn+8uSX7m6rleIyFfVA10lqHVGpfqQ7LCVODHHFHm3fT8pSFWlDrfA1rAzL5eP6YlPQf3
3L9yNCOesRwjWj3k1HxTOiBTv7P6lQh/qTkKLdy2jzwBunnRlXx5TEaQUwUOQmhfVT9ORcIPCTA/
2skBsYPppgew4E371uTsVFvZEZRsX4kEACKb0urp+mp/Z9Q1o4hPAXAqZmhQuNFzQJbLnMQqFeDI
qUpp1JGge5V1lj4EVPHvo8swc1lIHoCkwffKWHQsvMvKzN84A6YawdBVsAN+vN6zMsCAfwPndFJh
JwMwyflpHeXT9JDO1MO5wdUewIPNiWdp/9kDhmWLPmkuzchMvfyBKdf7AZhh8taPNhK/IBB+zYm0
eJwBqesxT0oLCtxGClxuwCi1i/t6mF8QCR9DcFWIfFeXY/1LZsaYRhh0MLcpsLEeLNYgkGmswb6x
gcDxF80j2D6Aks08nARMO5cnCQShOjVDaAuq7ydqtXvTYKckTf/C+KJ0D/gmkGTiszX77qm08nkx
zQB2wT0HPMuIKnDkge3xujos2UXwQiFxhTpoCPgbbT1TY0kRVPMtI6AsIANFkmj0m7gJRPPcpt0Y
TWltb2xqycgHhPjWRr/Jy/WPWAjYCNLkM382vCfKiZd7miWKU6AKAS2yRnztPBe8jID/LORnlY4r
FnPBqlzI0gymm2TCHUfIMsgNafde1n8CsyUNjJXwelEOUiIIdRBff2AcLQTu4JRiX/PMDh9HGzVC
zwCwFPEBgTD5Hvt8fQ8XnA1g0pAPg6bjKulkEEyVOaaUsS4ColvpoA1Srr3sFwzlhYh5yWcxh+gB
1jcCJngjwZpWgAmbWGPcizWC+GUxSCohjoLv1EOCNA+tepxV323f2woTxclzYfy8vlsLkLMzqtwf
IZoaVGnmdcWsBk3wO1GBGSFVfmHm0bI+O3TvAR2FC1Tx7gY0Vq3pxsLTC8IRlQIvBV1o+mDhlBmU
lb+xq/0OJHAH2VWA0L8r/Rs/izuM2l9f7EIYTIDjbmIiEgTj2NXLc6sESHzHdlZ5Lo9J4e4tpb6h
DHBbp+LkumxjTu7Rc+TrdbG/IRs0TwO5c2MuQn7McWhypdHPOGHQFwbQlLD+DGcELM5qN5Hp0IVW
5IwY8S/y99T7ZTb9czjaUWYXbzC9ceUBOgadJ6z9VoLd3e3kgQMwj9piJaW7pGxI4CP0nAHzMKp4
uTcUfb5m42Fv7D6/lSiq17W6UcHb9a1YOoFzKdrNyaeQDZi5xuXsuLxzAUwK9NOwdLrI9PPpaLKu
fCpNsk+DpNpwJR+ui1+yDWAJdTE3C6ASGPnLRfIkNTBIhBtVqG7f2/Wd4/3FYwFzXX9EaEEUFUXl
+POl9cz8UZjVU5HJzdz/dX0lS8eFezPPlSJ28XSkHHfsyikYGN4kLUEHzbSz+XQk1bgiJli6oTOJ
M95xGFt09B1rgkS0tluDIiazmjqiBFcHIBmejM2qbL2dyDx/F4pGPYcDF3ec0jKmQI/DPzLwkVFu
5v0YBWbW2VGhekD5AKa4jk2vNcZNmxXlA4h4nU+AkOgwDAnoVt7JFLAfpqlOiQimG7dIKgBf20Ua
NSRp3vqEAGkrs6o+6v0+P8munR6JK/lLV5DpRqBQHoueT2GUVz4QPmowVaWRw3lRbBBao50WEDji
u+PRVGxru64PBrNInKoseQil3cDD24HcgYqVAcHWFXunUaSI7C5skQ3KHloBwGjTapKjwZJjWRv2
MTC8rcUnZ8d4MO4myQlq3GS8B9LwtHc9wz15DV4mUUaHGpx9rEQjnkLvPADRXOcwTt30Ora+VUUy
KPiDMyG5HgEYpE+iETg+W8xyihdFlbUfmqr8aqS5BaCD3EfB0gC18IqNXIyDQvBQW3A54LvVH2s2
MTpGAzyi0BoXnMA6ze8G8HccXaR/XlEXT4CnwQYVc0OFd1Y4FAwwFeN/57xxUBL+8xWaW6LIP3Lp
4SskmU6qDIDKNOyvX6ElWxT6AAbFbCEo63WOcolwunNFC6scWuCuy/Ds5imsEd8ZtH6vzRpzb+GR
+2tZzaUgLwROKzh/bXQO67UiQoAX6XRIjjDrZOeb2kjRI8qQdTxwcy3XtBR8ncvSUhfVUKgqENhG
HjSAfRlotQO420tPm/apI8ZfMBvg2M7Wpnm6HPfcGGrIyyaqopz26JkcjVOY5z/LjH4ag4zHQPBg
W5MBLaUJZPvr+qEu2UX8AJBj0FfoIS10aeHrESAytMcHWI3AY8gh9TYZ5XtidGvNqEuWEXheyKoh
aTxP8l5KclVTFwgE4crc5I1RITakQQNu76DQ7YE1wkRLeOsB9+T6Ape051ysdqJFzevEmVNrTRvM
mdY8iN0SMQJDAmeNMHr2VXrcci5LO03Wtp1XGNhM4PNFlOFA+eH6apaP699N1NkKMZJrdAXkbPLw
zgegu5S3bfl+XcbSHThbhQ6oFQ4mmZIeO5ayX3lrRHiHoPkive8bsTL6tSZJM1pANQCo9rxfPWb/
6lFsXPnshNuxWwljVnRAZ9iG1XdGVWFFYZtug2lXkzKepriRz4CWWvEHa2uadeTsrcPQVyX6Eidk
Vnk0EBVlHMia26ZbeX8vygHwGbqtMWvq6k+BISW9Y89W0emzuGZx633ibhgF1orGLctBDhwpVjwD
dG1oxAhAIj4noJAIF8OvFlBVrrdVya+/0Lq5WP7/5Gi60NYYSHEC7Jtl0x3xm5PpJa8FDW/g0NYg
f9bWpIW1adWMHQ2QO/ZI8u4j+ROlaAXpWhpGsg6e/reFaQoxYoCq6SQWZkDrqjRq/XLL7ZckW/Nd
S/4ZfIH/7qBuyu2xpIMLQaViUTCoLXBWI5O8Ts646fLyoWo5QOSblXzumtR5r8/0Hc+QzMNsOOxr
cSOpGXP/BGrYaLSArlIhjtxlfbW7vqOL1/lsoZonMTMZmKBKwztf2DFed1FuDc8laxAlG5u+Xpu5
X9MWzYPkQyswAAdx1BsjJzn6AsBi4JdZo0hclAN4d3BSoQP4A52GHGtmjSMy8j6pb7MEPSoYJTKQ
0fLZGgHo4g6eidKWVPklEcARnCs0iOb+8dUBrR2gHWCb1v+LZnSCTCSqnAB8B1yN5hQHO5S8YjBU
ngPO67H+J8joTWPbwNOCe2xdtWKwliob5wL1HmcvANqfMOFV8LA+mty98fPutkvNIxu+gFTx3vf8
yMqgppWJa0KP15Vz0UPjGWyB79ciKHFc3odG0RqEwjhFavC4aBwgMr4nXrIS1SzqypkU7QDryq6H
voAUc8YaHsTRzIrdUOLB6dUrF3zxgYP2D+BZ4VGLnJNmV0JkHtq0giyj39qCxqWdI/iObaD3tW4U
prFKncj9iylmgmQ5ntDArZwz2Zf7aA9+U1GJOlEzJjvlSx5ZIPvyjX4lj7Nov/7I0elXxsyQSWXM
RZySgEbsGxLVkg2RCPdFIjZe+90j7va6isyH8yFMPBOpZa1VaDPPcCCS4sBIFiP6FdWma74VFkNe
Z+X81qRpjnUK+Qx7i41055bK59R48smnzH3OMLHrrsAgrG2m5lilz3yXmZDli2Y7GfHIdv2E0P4V
aC8N4B3L1QnkNYmady25MXeUQaI1FrveE3FB0q2crDjFzU5U9Znm6t4f1pg055+9doTanbAwjiXC
GmJT8GJVDUXlyVsJJJd6RgliO4ACYvwd9RVtM20WwLrkyILmxikTr23zpe9unTS27ENRI6cAHt3d
NNEoKR5DM4t8IJt7t8FwdDgoY/PNdZ1dNGtnH6Ptc5tXnRgpFiz8p2oYt7y8RY56Rcjirp4J0XaV
OrLwZIMVl+WN0yrgjvwFmB2KlzbmhVx063/gvgtwVLQXyDYa2EJL/OjcJDJZBNCcldNb3K8zQbMB
PwuLStdBl3QDQehbimoMXqbOq+Wv2K6PQlygd5pIQNtIloMd5lJIi3k1gGLNhsSVG0Pk+3pw8bix
/vOxXIrRLAhq0KlTOjj70LbFloVmsh3znsbXNeyjS7uUoqm7gQYgIMJgMeFkx1Xx2tI8apJ36X37
GznA3557j1HH0eSEinsF9RH7uD0I3UP30JKAR47s94DsW+PX/miesChgfaBzBPiM4Fe4PCF7xlFW
LvL3A9QgG58dTOAGcQZQBCBh4yWPW7uieB/v0KVE7bCqzPHLlJrwZ/50hzdO1JP08foOLqrdbzA+
H7Q3HtF0WwSqDsCEjkvk0HfGpPuG8Zdkn5RkDfDmY5wKaioX/Yxz7zZKQVowRbkxKWt0UX8o6xtA
eIkebRbIjDdfUdu5vqiPbhKiQBoVesCe8m1bM3CT2XTDoDxYW+umbd8s/8UqjuBJHh1Yo5UNXAip
LoVphi437bQ2JgizaWy5nxwP4Bl5ZIY70WK64rlNttMafdTiVp6tTzu0UYIUPc99hOFURM6QRxPQ
thF/iOSwChm6tJeOj+kWgkKI7+t8RWhzSERtBDi2OlKGEymC1LxoAOEi4qG9rd6uH91CxD/3Uf6R
p+k8ywOXFwHksfJz70bUvKv4N7wwNqT+ZIyRUrtw2HRkxWAt3W1kb9G4h+gUlUpNORVXRlZSgOsh
wkgKQMsTkP9srYxEJT/Y5ufQPV5f59K9A3QZ4JKBQYK+t/mDznwKWD+mcmwgsMeQdvstqF9V8uO6
iIXytmueydATjI1nc7tvjbmG3j5PbIqH4R+weH9z58zFaD1Y3L3lHvjuQ7lvMBtVTm/oM1xxOAtd
T5dfoZnNguYZPgMrlZJvuPfeJOyxUvXOStgmBzeeTBEunwzj/3D2XUtuK8m2X4QIePNaBUPQNtlW
/YJQO3jv8fV3FXecs0mQp3FnpG5Kmq1Rls3MSrNW6FRdC3zxZKGI5t5luVyF2YGKc0FJ0RjE/FjD
KouCTPLrJGyV6EEbFmKT907RpaiZOcoRMCy1GlPlEZ+uior4mim1X1Jtw6GL65XW/TfK51LiTNPl
ihRp9QSJ8fgUlQ6Qv/08JRwYIpruudZ8K+Bpxf/nsfHrLZ2pvKGC0ZuY1EF7zhFxk5fs+tJCzhSc
ngpKXTN6lzqbAgJYUpCDdqTOwm0n5ZYkeS8ZqjenTDn9fmXuKbvL5ZypAa72igIlvVADUkeU4VGO
G6I1QJYOvqPIDf/zlz9bR7zDNQHFwigTulYCU1NGNfrC8PJIf/qmw4OfZIaZCs+/z+q+rvlXzOyQ
ICPdCRq7Ac0Urbx63MmNbPFiueDB3nP6LmczOxWAgfD5WoIYvj5lPTNKLCtMtUhd/T6f/0Ol/Duh
2fGQSm+MgMuNUjEE5IeksZTwVZ1MUXOkHl1hNnsmKnQKTCR5F1yLu/YJWOBozUCJGuOZud4zfaiF
fJJ9gE4mSv+dxvLgqPEUuch/68gypl534gq5fp06uTS7qs3XMrK5VhWlnP37MtxVbEg6A7QLEFhg
7r0eCRcUcazHGAnHf4Mzqq/sgtvkCITxS/7UkqTZAWIFWlGQQpJu+DTXrKx4yvk3vwysvIgX7MXd
q38xq9kp8hEEkNsiQCwzsdEHhR7zUh5RPFSQVAnRcv4qhC+/r+NdDw51h/+7kLPjBOvMaZOK46Ro
DigZudbiQRYQqdSrzK49GiPe6O3SOWK7cx11wN2/EDpTNUbphW2jYU2l4qihGpBXNkn9mkyCVQu+
nVUNmhMQdjmizLUy1vFSBeTSljJNeOF/SInahlqFZU5B7xxETwwkBs8YWba0cCEzeG5//m2qM1/H
G5QujGtMVataM+wnyISwKXouY5VWxp9UAkFG0W8aJXZKUf2jgRuBB7B2N/RbvvvhUDgP3ekm/Kch
BBQ5GEcaOCcKvVNZRZumzmliLHGnniOht4NmeIVwzsD7MzuHpTQCv7YB75IibGHwaA8WGTlYTdEe
1xzcpjqKm7vhBMpitX/qjbXKv2rtEhTBXXsEHr//GcTskAjl1FXYKKDbcypYZfp3PE5D0MGMZsuX
wECtzaFVtIWjeddcXAidbVcopnGeBBAaV0QqMXPkJIslnjjAlt+9AP87t/lzugXNvd4pEOMPAoqM
KkAh214cCKDuqoZnsLAKJyHos55qfdCs6zYMahKlYfstC5Esk9gbjQ8e5LMbYNcbO75J9Yb4mSGP
x2nwmj95F5dboas99LNpSn0CplBrj2AhC2yxjw0zN/BoasKBa0lTFEZLAuDkgvRFT8q1HynNCrUj
0ibXSgSVSk44DgBRfcyrNkSsCdRZKy8o9Ne07r11XPmoPc97rzXHtkDATuqnfaYZiRNxg+HUWQ0q
Iw6Ee73eZts0qjUTsbHKHNHd9wwyon7tqQZop0DNgACgoWe7BNVBBxCka38B+6fv0nYqWlJruohe
/bzTVNtT5GwtBUNsK57GmxnKPUEfiBb+vqilP2ETtw95LYSpaaBRHWm0KTOnJg2euKhTSRKk+kOT
dKNGJLkCap86TcIKhNVKhgLIUf3ksYCboPRZ+67W8qgkNgpQL5dGMKx0A1kzlK1pwDtl7DatYVQv
+tSNT6AZKB/0YQgONfox13oXC26JRhwr6Tv+JyzF7pjnFf8HlFeGC6oL/IueXqV2MWrlSKdRaNwK
sfS1HwOsDVCQvmQiuK4/Azyi2QXlqBbAvuSzLw88PTaInlqP+iiuWAl6WqSweUklr9toFFQiBo2R
2bE+ohG08jwFeHRe3A4E0WxxJHokCqdxqP2j7IkBa/hIvH0Nxq0HvAHB8aqWevquVb5XkzzyixAL
X3E68Lg1Y8XLmfzAe3GzBhcttzPUhiHW8HpkAYhg/FFrVab5BH5553cTddcogtBTVoESjW6Nmakf
E5xroHaANLjJZdKM5U6VJ93y2v5vGumfcdVutQyjVvLR/V3yfX/HQCTlXJEGGItrQxGWEoiVhhS9
h0Jte1Id01w3wMVbynYldT4aRznoZOTDCZ8Ab4IT8EjP82zhEcdM8I02vhjF3EQ3Va7ziFtTxJT3
QDdzZM6dUqeMevP3+d7VSheCZhq3A+Avh+A4MLnLtiVZG3ekiLytwnN/2lAn3bREjnjX+0BZtsSK
tnQdocXrBeaS2ADGUgTQ034jCWcUn0p7FKCcGh9uo9kNu0iz/vNZMj4JRvSH73mvhYxemzYZIZOv
PhgVXK+8quBm1NtXZSkTfn9+iHKAK14HcND8keMH4BFDOQY4ifgnfwA2xUZJdlC7po7SLU22Q9AH
CcLCBO/ZMMAzoxYZtAnCDQV2Z4R+0TUZOCamjChArw2a0Crw9Pl9He+KQeUs0CV4CJoXI/ntmJad
B88mn1ZVDO4vbic2P7/LYM71/OgrFzJmzjfeFZIhiZDha0VpCxV6wEsQuS0s2L0LdimFzfTCH/TG
UWpLAVK6vgJiYAmG3Zj2olkN/oKDf/9ASHjwIuWF0P28DS5UsyLiOIhS+sqaeoX0UKJ6OdGyzl2l
bFSSIYYRVLoJMqSl63bekn+XE9k3HYkCIOYg7Ia2epFnAHgXEwWGfA5W5jSldvSY7gqyp6vNcWP+
GOZqqYjnrJb/laWLAqC/IAQV93BKwbc986QGjcv7MoSpLMye1haYxM3B5AhHUOZi5TQwwXBNVXzj
pUgba6C9KVCPRIQnBeXMnniWZipmu7ADNzSb53GJClI86PgXbjIZXOLzPacbPSktNq7O7EyUftMa
45rIv+PSaEjhYdLR7s1/RhWbGfVNj2qmTosFzXsDZoT3NI9eKXQ0A0bptmZG6GGIEfkZiD66YUIE
36wMAh2lPta2sPdWXLpRSYsVeg7I49fSoojzGzAXP3sRdXzU5SD7GAgXEHAGiUddo5n7fsgp/EoJ
YKskdD27WH12NCEZwckZyQ8AE+hSogTQcLMrDwBuVpwtwn1BwBWv6+szWqZT3UllpBLTNDemuTM3
O/zOZl+2TWzXJQS/7Gzbxu+IS5yGuI5DTg4+/ucHHszZBzkRB//Zxa8n/D38XYv9d3xQ9kXxw2Qf
lBKTHo/mCl+bFWSZ7APfFF/sr7C/yv5gfm1eji+br01hFvjTZoOvrw37v2Ccm4UTcfNEYIS3PI9i
I5wGSRSM+ZYoQcYPSaoTheTk/Z/DKR0aUyOjFZLQ6WzUrJsp/e7tkuqS5T1O68TpNz1pyUth8uTn
S6e+rZnjmlsYm3BzXHBzGMUJaP54AMKpM4WZiEOV5lwS0M1bSmLis6X+fKUWPS4Uh97AnuKOAidB
xnFQ0eUNWdenIQBgg6dkeCGITmVi0x1nW5sJwX78bmjOMPxX6momaGZpekkc4jH0APFL0rPKApwp
TrdqSfiThEmy7xQ/N29v5s6wdgebuAObuPPwKZOtTEpTsQpLsT7JA9xUgvQNeXWsR7o6fn1tlgi4
bgwJe5cDYlxCNRMon7FE1wvTDmgIF2tEoIrPSKZoYcPbrFuPb/3H8CdZsPQ3u4Djh7NooIoDm46N
mO034GeEbuLygL7ZH7b7/fBp7R/9RdV8WyjCCnjA8oUUFLiYtZt0G1dIbTClIX1RCPaakC1Wl1Br
tXCqzondy81m84F/BM4v0CwzCN/rxRM9MclFPG8o1MvOftv988OGVtlBubCvfxQFUxZMYzhMf7j4
39n3+YdlESsj2y2F2jiufo4rc3OEcvh6Wf1+Lm8MA4YKOnSVcRaxRlp+ZkbTslFkL29Bv0hrCqUX
njUWXS21SJ4TYrM1AbQYekIBkoTAxNxe832exumIxWfaDLoWk7bIwi27t8PAqxMQ/QOzEHyC2Quj
kow0LUPQL8Zks3nZmLt323nF9Xm1FrZYYC+Hm+lcSJqpTz7zBc8IIGmz22HboJv+i41Bs7EAzx4k
ySBCvz5DYW7kUR1OTIBpvu3sb+LgONDVgq69RSvAAbiUM5uI0KV5EOeQs3t//3h6evLhpjxB8TBn
ZcLv8SeItrYWXT3+FPTx57En7OfPSEYSsF8W8m7nQtf50qK2AAUTOhSyOEd8rNCbCLJOASeFXRf3
AJMMGwlDuVrBUP6+zLfx0/P0/xXGTNGFy9prsIJKyYTB/MPwn2DlMdUVM9C/i7oxAeyqAcdbB+b7
2djMHqM8wiJjY4DplHkdzNtw2bVn95+5AGd3YEnm/bW8kCleT8834qGtywYyUWNO8AHcO3y+YLYx
PNBv59V52D5st9bCJt6GeGeTnRnWtuzEgI8hGBowJ7b95Pyh+yWlcve+Xy7pTNFqviAWVcimZ+40
YkB7Pjg4qc9Lx+Q2KzabzsxCqWFSCeg4haA303YdvGwWTsfNe+Z8OlS46CjQQBHPvHtPivKMi8d/
dmqjkTdQkFumDeNfWJ9nVUlX7A4sFL3ev/4XYmfXP5a8NJ0EiGXnIyZvLX17AWghzMFIG5O9X+AR
2icCS8m8jgZeB3Fegfh6flMlBA9K/MT6LximM1jZjRa4GNjMMOlgIZ6A6fDPbcEhMnfnD1wcdnmY
RYWpZJeVfeATP7b49XyZzs43VgvXeOEOs/vyy6jmVdBc6ZUtfzUqNjIM6B/rzUbBxsIeAdbZki6N
QGJHej4CgAygBAuQF/BjZuuS50aiyBX6O5ng8zuFPVXYK+QVs9/TNVOT5tFecmrOcasrwegpVYCz
YeBti1pKaaYpmyjjokCXYJBycvCJT1Ka0o5843cTGfDpM2/KwhgIhuJsH+jJPTmuZWFIPz/HL3hc
rg3dg0fOBm+h48vL5rhqyY+Pt/jXov96E2sU4QcAfgcgtHDvUX50rfhKTlWiluNjsIiR6c37qYm0
mj6SD9/N3ehUkMqJn0az/1hivLg1KOiWMEAQjrID9NEjAHgtmEvQLD+gS5VZrwPs6dMTMylYg8eR
wKtaLe3LrWMFnwquJsQBnATQJDOBXiA36BgVOaI602e4Slx7Wn1LDrcuXkL6AaoNqhKkMSgwqpb8
dqbEr44Ec+dgpOFtAUgRTsr1XHs1UDm10yD6WXTeOjN+Sdy+dwQndjOnXpULOuHmXSjO5M2OYJkp
LS8WkNfZwqPw1r2J9BRTrzbFh22/FbeayTvawpX/P4SiOB5tFiyCMgtqVXLLRb0PoUlCNd98D4/T
tlt91iAw+ck20IA28izP5ZKDOX8D/zPXf8XOvIXQM0LQQEGsIdLxdEx/eArEaRrym/7P62im7jOq
WRZr6Zn2uNlRbCoCVwDsQPfx9Y62PO7MxCY7GaRcK5+iMzr6rvxpzKeHKCHjIcAaI3hEomd+o1q/
a9ebR+d5zhfSZ95KadRTKQN1m4wKmVAA8QKDA3gqz+Ic8XUJd/jcYXQ7V6QH8NYVEceend48DVFt
AlwiEm3Ln/JFhDpLNqorOMMpfxvWgNKiJegHyZKKuCsYji0uDh4QiD7PBNex17UFB8FpaqEewkIb
TelkG+WUkH472rptHPvV4ETWYvSLndX5lC8lz7Qip3me6MlsezE3Iq4LW35oCPG3tW+qRCfP9Spz
jpKrPCzt7bnP9ko0YD5Asa2A0xFBJwBuXZ+sDuRCwEVPEdMZEOD0V8ZBIugdMj0b2Id2uImtZpMe
ZeojVAtc85eH3gGoPLRXRtKH+oAzsPEseb+fnIzmrkh88zlZeHOJbPrzMZ5vOd6pKHu/KaOe6jqR
8hY8iqb6MhDNAkOpJe3fC/hAqP5zmm247mjqBiTaK8fkZLipCTXgcE+5pbgLl+HG1QCDABQ7KrpZ
+T1egdcLZqB/gM8LGclrWxNJWBPR8szCqn1nFAmHNZy+FiTeqPOZxNnp8A3UXyWgJKEVZ4cvHGoP
aUmzjb8tcR3kT+X/Iy7NjNNsxa8mOfNmGtDToBYbItt1xu2KFAK/DTpQ/i1MwZBFhNREd5Tz+0Rv
X0UyiIFhnA0JS6tgx6+XVuLUqcsGNaCdWe59ohF9rR3SE3AIaG9HP6qJkgNEpuNttv+RrJ7sE8oT
fZ+Svz3xP34fzG0EZjaYmVFDmr5WmhzU1CPigQrrc5NHAmTJLYjPPhrLs4GDUtIcmQGRqDnx/uMK
opn82a6jY0As6wmLMSIWmZJ6X9milTwBRebUrITV5DwDb8BOCFhWzGYPsK51u8qosVDgeKsUMQwd
kEPIhiPmcdNXUPlwOsMGgajms1ZIhxpxN9z4lu4GH9OePyiOT9PAsgxXWLpobLdnZ/BK8s1pQP1E
2UFybaFIpHuTf1pnOtQE5TLKjnsvt3WIW76kEG/9NrhrggAoGgS5QWk7P4T82KkRB8YyGm0lM3JT
q7cMC1vPwZGWnOjHf9J2nU4BcmQOny1tG/L7wbtzC64HMDt4oaGmkocmY/b0s7nVFBJhq/8027cv
3R7Xg+lvho38I1oyQe1VtomfZEAtUX69b5BO9AjQupdGdGOesCTMiUUnH+6lxs9GlCRTEbcd/KxA
or2FtngugSru/05ENxvQRZLRjshL/ARPxKdfPAhTF0Zw4/6wATCsXADX4QieX8sX0SBZH7hYUzCA
LsQVZDpAPvgPPVn0PW713rWg2UxLOUoSEaybVHlMthroFkiZkGITuil9FT9FWzeIt2DdbkMys8nN
DEqcZgAbViETCYgnfs1T+U+L9fzWDyGtENFLP7IlkffWE0A2aG2Bl8OcrGtFqzUlV3Q8XGX1fTig
yaVEWgn2vlv5jmYg/zlZVm+OOFWpuXSY7uhVQVLwOkFTFNtMdWZadLUahFBvEhqvopYMj5ltUBTc
WTWgTimHtLDxPal02vn2MJF6s5TzvLvcF/Ln7wY+CgtJHiAfTE5HzVUrmFPdnGju9JY7sco/gT7+
fqXvKNGrOc9rT8Khi9pAZk+TnKCmnsRr7Q1swx8xLT8HTN4MrMHyXovdkmd52w+DOwvEIjgraD9T
oM6ud7oJRfScTD7yRVvpq7Knt3Qtu9KugkmzUIeSkXb1+1zv6M8rifP1jZoalwjVcJQfqfyerwYz
Oow7/9StEpLuBgrtTbMjb4fPYHzS1ouUKTcRhusZz9c6iwSPD1XID1zuYDz6ePuWL5EZb/Wn0bem
lRaTjJZP4n7iFrTU7ZN0Jppplws1NQhBHHsSm7rTbflohbcaDb9Hg7RoXT/05rAWN3hFmNLT72t+
hoS4NpWAscXDUEP6HHQX8/uceK3KiUkVU9kJX2XYJsxxm+8kPJU2nAXmGNfYDqYMpY3yD3Mi3tMb
AI3dYR0+eW/ll7xwBu7cMYyHwQQzsmn47DOVBiycSVES1M15R/kk2PnatzoDVRWiDX/Bjs2iJ3Tp
lXCbrZRFeOVIiiIehiTFOSh9sfoVkAmFzshiKj0CNHt0FJR2yH9yx9gDDTx6qbeA6Vtw0m4D3Uym
CBAjBARQynG+fhcyIy/QhHooYyiTzuSfh5B0REZhi05wwLf6gYcW5TaNjQz90mG7fRVANJDsGDUH
ozeZ+Yd5FssAJMYaI7ZCwpVviX+8bWsbDlrpT+iyf/j9jN3UiiDrD0YvILciS4td1cXrwy3JyVD1
Mcd8YegSu3pr3AP4lXSqOtGDamo0wDP5rVmrxHCKn4wW1HgGlQ8qjMKlSrfbgATGgrYbxD0Z4O8N
Flsd1VItROexiBT9oIpPshVq1MF8cQg/fp/4bY5hJmymQvMKWPZ5CmEBytBX1Ve6jqlG5U/ejKzB
WYIzvnuk4HPD8UToAxnG2d2R+bL0PQ5KRDxW8EAT9yOk/g49WSmeQeKDZ9cuoCT1vX9Yaq659QrY
qv4reXaijGoKfE8NYlolNjD7f/wt/1m9RI628KY49/XP1NWVoNmKZkYcelUAQQCdMB7zF3tyEEOD
fy0T9SvdKSe8LWi1B0iiuq+el6jO71hjzBOlYKz9DNSbc8TLWuMqUS6wobv81Bz0B7lAxKOkkkcN
6tPoPX8YN72rIo73unCU2AreTPxC8uwOKUaQGwE7Ss2brpADNxHBUU1JI/knmDlGuyKhWW/Cj8jp
Mrr4oGL/+m/SmUa5UFYhB2q6ANkCWr6g4NFfHQSg/L30ZrHmnNBedLTuKSjUE+C9ABcTgffZceqk
BDhXDXSjekz/4j2/n1YcKv9aG22NLS3+LuFs3jUAlwJnxypOFN0XUwjsqQD6yodp9dBt0DXxIDkI
yvLbRRV8+y7CvADcLuNVhMwLPxMYJamidinMrneMDqj6hxrq1qAZEy3pyzstnB329JjvngpoXlZ1
AAqDub4f1VwexAj6vqVgIwhS2u4zG3CAVmmqh9YFGe5P+NQ+6ksm7vZJJMK8/St3Nslu0gKuCCE3
Q/nZvnlARmNYR+SL34qIAQnQ84tJonvX5ELkvE3G670mDgysa+JOW2kjmSU19gYtrNCtP/lPkWjb
caXg1p6mBSt3z3O5nO0cGyKqe7kGXUNM4xdjKx8H07A9+Mv9n2bj2cm6O41kSSZbwNuNBQuBwQqq
xLnCF1o1HJSkjen01u9LGm/jh2kt0XBJ+TDDcSOHOQqow2GMXrO3bRdpsRJEkFMjuj09IpRvh+vi
NSssHy1pm9EtH6NnsB/BY3N/P7uzAmQcV5jQc3WXJqHI4gaCK/UMccqaAb4K7Z3wlJiKDTSFlfpi
g5yIdjv1LbQDHCrdrrfPI6lX9PcB3PPMrwYwm/ughHqu+hjAYO5QgPwZbir3O96qbrSXELRVM7Je
AgBblDnTf5IYDo1a9tB/u6AjSFEZh8hWnfCYvSo7xBU5B23kghWiVnNhtiwbNN9pjeENgxSBEe3O
rqys+krNsdmWGotXWqqZbrlvZd0/tZvFkMk9q4IwOBQv8MLxrp+lpuIBT8yxnOCvrKuOApXbFL8q
nXbweP2GCJFZ2QvTu6cJNQ38TvBGwd01d/T7qhBGUZNiekoMohwQf/9TkyZb8RvpmJqVJZ4gfLV0
Te+6DahvR+kX8HBAQTVb1UyOgynMmXk5Grbs5KdpxbBE3cbajqYGr5hsgZOD1uQld+nOfDUJpXks
o6vCJ5xFa4qhS2M+UmIEiFqafBXb8DSunzhkxYaVYleITmlrPG8PIsn2vs1tjuzVseS7nKVcHyqE
ipBQBjkffCb0vOHQXXgPKgAW+KFTWSQBx9h9FxGgN0vLe6+d0UIzGnnZiWvJVizoy4m8pjgG3do3
G6SvuIgAOO2vZ/k02I3OEsDlnecAoJ/ZaQfXmQosk5lbBWYRDogCHNTLSyFa/rP0wf8ZTVHdyT7e
gQun71Zdo0BdR6IChKwIRc6T61rKjZWXqyxcV7+0fwHw/iGZwVeOPkRUy1coi/4CCv1rs9M3S5x4
dxJhoNRiyKGAFcQoVKbiL/YAIVCjRItUTDfYBMTskA5wxnXl1ojHG5R7Dinioltgi++594rkVuFE
W8TI0Uhp+QtK5qahAnNHgSJgFdFQAQ69eSWHULNIi4exSIf3kEpvtfWI0JbTWk+frLQjPH2mtYXg
PYvZAjxKNsNtQZJ1/ujbkyVZ2kPm6NbC3tzelMsxoUrzen34UfD7nsV+ejDqkN4Cgo7VfCQ8eRjN
ApXaIVZiw62WFK546yMhnMkwTwG+hLLiOaXkUKLHLTfChFZv8V+ZVhnKsboXNJHa/lbak7KnMgn+
rlusVb0G39vPD/++GP9gauD6gmIQGtiEcDwBOjlXEyMQqPShjRIqgGEEjduOvub/Inwdv+ROsskC
Oq2Hn6G2RbKw6reOPtozWfYYShmx7HlJbJRJoaY3SF3ne2GTOmDRMnkOJWkKetbRzjNFZFhojbwT
ZLwWObetgtYCRwQiRSdzw9NT5qI1XXhlXUXFD/baCfbCUXiX0FFUofno6/cZ3xdvsA4nhot2w3dY
ZXopJ1OP/MCBD6h/YvCQWOi9YU37kIau/2Q4AMPqTRbZ9fa5+19E0bEAFyOYaWON41NuiEAIPdiC
rTwGTwFoMEx5XTrFpoxQpUG1NfX/8G8VMZYt8K3NB6IjHnWwshIqjTR2Dy/0UBgAflCsMH9u5e3y
v1xNhpNcWSDZNRX0Q5N0MY5967xCImqpeDD54KCdk2YXElNhnPpawIbzR/UouHCoxGP9naJGYaU+
NprJPXuod6MAkzUXtcq9i4WrBaeZEfqgdO16tkHKVkBWEjjO2RsO3CHobOCCmH5jYqNNPgJxBM0/
Fh/Qd+dsgIgHr0yGIjdzOORilKZAYnNON5rdvYHnjfBgrYjI+JCR+kFx1MfW/Iv27iV3+d7+ojNS
ZTYO852XU2ZK6Ot5gPwXuJmsgUg+8RCvn5zWjr8QmYgXt3dJ4Exxq6CW8/kMAqNt+5O53rrbND4B
pfv0w4MtgyyFusR7AjV0mSFoDsf1poxfzo22MkoReUzgb9nao0FCsK8QNSAPW/L6OlGC0npLJavl
bsx7xuJS9Gxbo7QHxusA0dKhTc36xFFuj7yX4+/YW750C2qRwfIfezN7lrc+Kkp+1153HFm4kf/O
fU7rnekAyZ44IaH6u/Do7/MXwYSBjh6/uff6QTiuwVdOqt1SYv1OYBNHmJGdSqhnYcnc62uU+73n
Zx5Sx4ijlmip+uEOIVLZhZ1tRDx3t5rVQ/pkqftgvVi1w/7xuXEECjN49gAXgifwbNGFPq/1svZT
im6mziCY8zbegUAhdmMzclqf/L7G9ywEfFF0G6mAKQfV2cxTS9Wk6hDJBb0ZnWxEEqi/9r+rVfDq
H4sPHG3ppBdE/BKhO6C3UDqVufHr72O4E8vAk0FGNyV6nUDzOUdQkEIFmCY6xjCu+W/5T8kSvOhW
o/GTQtsNkCosMFIuNVXfO11wChFeAMUb62WcvVaCiGsyTkTJ0GCPlvjXexetCR5hmtv+d7ZHVebB
QKzVjY5LSuQ2aiQbSH3BKkFLg1hitsWV509SyRK7yEnwI6k0orr+FpDt+sLm3pmigty5qsLRQsYJ
QZvrk9wkmVAmTQmHZyTKE5J9Jv+Srr2ttgMkJiL1u/Qro+kmWS86mrfHGJLhdLCKPby55xFHwQMh
l1whkRy54rv3F02KW9RJPhpI5nlm/tbh4q76HpX/6/Qg74PvRb15u8ggpUUQCfjwBgIMN6E5LsUL
TIblL/f1kUfj8LOBAqXe+Up2irkD/U9gas6rsCK+C8RzNEMWyEZmVEeCH/3ti5HCW9MMv1NDkAOu
JxzPOYJwAVJWQ85hmqMWEqBKVvkWGLXFxlv5IhJRCBJmDpTc0tW6dXnh6SOtbrAsJ9JisxMQpgUq
ZQB3Q8Vj+4LDbUmg8DN5d1rnNqg8+ad6tXCZb50BxqwNgksUsKMIcl5O3vV9CdotL6Gjg6R2QkSa
n7RNcvAeUJr1k/kkDomIshHOXCp5vmMrmWiG1YHGBqBCzSYrS3HjxTEUt/CoPMpr2eKs6EM+fij7
DgFvGrvoE29XY0rg+UoUyGFOv6RPzwXO1/r7egwzfzfiQ+AmGRiD8imhBsiDuWaZ1lAkfGC1H+pS
1PvOOb+aMzPiF/5mECZBFwWwF4Hb7nJ005jeFuRucBbWGRGOnDO+tqiPeZGemj8LO33rH1xPdaZA
OfDjJbKIqVZvgNhzQ93sXtFmDAwmttG0OcX20uG6c41QWM4z6g6kVJG7v55tAzLtagxxnCuANXhu
8TGhI60kIBQg/kGhxY4/DRw61BZmeucWXYllm3CxyBEnReiB1VGG5MC/XQ22T0i1GWj7Vj6Wm8W0
463Ph7KAf2c5V9sCVw5TKcLJrInvoI4O80PaZo97E5HU8WCP38AJYQanR2ld0SQyGVx8tGQ87p2s
y1GwUV5MOh/aovECrPWEuAmJd6AEpcGjYX2LLsCG0ABTlKTdbIalY3V/sVFCp7JHlDFPx4FTQI8r
kCmj4aQzlVW7Tyn3N8WLzSMsXLroAt29soz/938Ezuxxi4ZRsRaYjnSExPac4ck/ooB/ogIaX/6b
MjrsLmBO2GuJR4vE7Ay3QIX1Rw8KsqXDZ4N9TIlm4xAT8TFEXVdxHOgSh9WdjOO1zNkB1jNAvqs+
rupgyz/xprdQSObk22RfuihFsBV3yeCxNZurwctJztY0UZpK1ToI5B3/lD6H29gdrILyp99v5t0z
+u9anr3bizOqFGGg9hXEdLZmtxGpbQXT6RaO5JKUmV2JsmAUpJKt3udk+kdvK+YwX5L7+1wWluxs
3S7mgpSw1yQ9pERbzwHQy2ttgkXPXtIud4LQV2fhnAO7kNMKcuNHA+TIRwHKrNlUFlDD31D5c/x9
QndO3dnBRTE2ovAooZwZCE8wmiLodCQMBbyi9IKmPwaKVGuJdeVo79xOfYzNfPW71DteAKQyQDS4
ATqCArPdYnHnICw9JJWs7AmhZ5raEYJvxjZxaxV1+dlKyl40p6DHnhiIThvbxUfc7Vai5x5TNhSw
zWtox71WnXwtGiDVSeEEkPQUvwgd8a1IoHAESLgOHQ8IIRIKOHad5dvpIwAWf1+COw+qa/lsfBdb
XIKwtjYkVOq268kWzMSW/wj70RZJ8qzvvjTn79eCwFudfSVwfg9bfqqAdQeB3rsikB6A2i/dRiCG
pexaBP5+kFdZmuOtn8lo2/FU5pFoYNUx13OM+JGrlAHbXJncY/RQ7rvHSDPVLbB1OjI5xrtAY7P0
qKQsap07YXRgjGB7wYCO0Cbi6deyu7QsA79pEVZ87OC4b99yqk0oGpUBf7DvNiFgkRQEpEqzfUg/
AkvHEURsSFpagtssAobBnjfAPAbXpz6Lbkq9N+R6g4ek4dlKS8TdSD9Sivek+GBkpnQs3XCLsKq7
pHXvREgQYYT5ggtmAPZwnt7pDKUK+gJB3RYZem1lPH6j8eYTS1DBHUPxmcOv+o2xKt56w1yyLPcO
N6B2gLQIsDAQgs/1V1SmusAZWPzwr/EEBgKVTFvVxFPTR2QGXlKHThvdXqquu+3LZTEZNAUj1sje
7HOxajv4wJVEkFPvzNGSd4EpupKZbUY7MVlZtm4GKBwleQYCRzNzzL9rqlsL3fZ3atKvBzHz9kOt
UCqZH9njCg9J3KwPY+OZ9S5EV7Kx00n5FX9vRRIfClNfMLXnCV6b9GvZ89NWVjpwXyEbBw7ogPL7
O9Krfz6VtX6Aa0jUI7rb3tNj/tTspw81BDI8FSzv74KmuX10XI9iplrBuJKBVQSjQEnYnxKcfQMp
PtLnbffC/egr+dTEyNj9LlO8o2rQuot+eVw3+InnAooLdSqFIdhTJx5hFLCIHEoQeDsNoOK0w1Ok
kU+eBD/q0+v/I+29diPJlWjRL0ogvXlNW97IlaSXREvqTu99fv1Z1MW+XcVKiGf6YIDZG9NAR5EZ
DAYjVqxVm5xh1Q54L200WIGS6+CD6qHbxiz49gIsEZVgeD7wagKQlxoV3tVW0ZLQlzM86gcQeprj
Tl87iZd4mDkCqwrGPzn4w2DOnfnMecw5kPtPAPMokeJAQNkJ4ec2+slRP6mZoOLIK9tksIFgc3tz
PEf7+dymZsW5v0Tm6PYCqpdUv9HaQFF0AQs5l0rRKpUCzgCzMbsNurhtbEK5CA/dDpDMI1jyAKAu
VxLI6OoJbebMAvoVourIB5lz5PcJ4e2PEW93IJkh8Zk2+DGIukDwxT1eCQEiXXuKXXx//lV7ABYW
tHyRdWBctQvpza1t6t7r9DwSkhy2+9fkz7SxhcCpTPnUvX3qX7M34pHWroadqpnxWfMK8hhnPofv
X+G3P4GKQh2mj8qafIvCMR6l1x7TA9Je8TBcbo0Otz+L55LFFHCPYEQNC4gJ6LShTI3K3u2OdwAQ
DUFdoLTTehMZNWz2CL3HpnGS08gytrA+wDSg/AIPxz1PX+++D/qgvNAgFXhovPAig+txJ3Ym/3hK
XkMniFfInRvWZb7gUzdGqfAqcmGW6xmMgkjLC1aCqUMkdNW8lRdtL67EowIabjAwZFuBlGx/jnAL
9wr6DYgnOpl3EgHGut1ezZjH0s/0DIMXvlft47W+CSAX/iGeAms85y+Rrayjt+QSPcYeq4605NEY
8IK6GtqlAsDy1IN4xNTm0JQVLk4rfwK3NiZxFMHuUpTOmhhDtGSGNdkFng4Cu9RBmL/kHjOXus9g
camj5QJsI6DAmKe83YG+rdO85fAjKicNnfiUPes7fi1CZ2hDJhUESNP8Qwp7a5O+y9CbKDgFNuud
9ggKQTLhpTzImKTPwOqJ55+lH7VNbvH/vWh4a5j63GAIj4wxrFHuPqen3iYdtjdlK6JCq681B+NP
rvEivPR731JshqctHGSNRwzXUS8DiJQeRMGoMqEggQCu/8xvykeVmBPdSscE0MTy6kVbuKdAZ4sG
F5D0t980yvoJ9CITSpHQnENPmvtl9DZAR6jzM9e1EDNQYP9ri/Ifbk5iEJbDFtDH2SHb61+hSzDk
oiseLXQb9vwHzxDYW3hfk6L+X5vUwRGKahIHATYLJ0R3p8DNGNqElkvah4fW3OjM6jZrlZTHcrxA
JgTRBtRw737yL0mANtK0BhLWNsDwKVjppluzmkkLs4E366SFhousV9R2xDqhK9Q4aJlBrcKSH/Nt
bJ+0cwOqx5+d9H5MTQGDCZm8wIg/YhL9vmlSeY5FIyqQYSsud/gY7exXY9bocFeN6U2f9eWBnM18
u0uOoPl4eeSewk35Di5T7+dfcv+J8UsAIAWbHRBTpKFy68JJXxpVWadAH6+41tPPPKiJxbdWMVVb
BodL7yWfjATjfowIJlE1weoJbyfwnLcmW2NIRn2ECP18DHej268hNmEJ78VO/gT5MSsUkVTp5lVB
WaPODQhmfXgwrLUucuoVYMeesK238wHjzCOyO8Z+3jkwMWeoJJMETRqgQbeL0/CA6visKixJAEFA
CwKg2fzGgKkQzd31m9n6hYclq+N7/2CGWZSjcL3hpY7bhfqMvlKLfj0OKD6t46O+f1K/xDXG/TY8
CmCYwWtsC2eKixh+fI/s/jYLQBK6ceTFLN+udsoDLazLHt5zRAe4twPCS6E/IZdJPG1f7OoXdVVt
jTWLCeSeGoAyTPmQUnJDXmYdfNV7H2F4Pua7Ae7rSo+FmfwudxUiFZpyLRKb2Kwu3MbpABn+NQEQ
rKyZ+Tq5z2gnI9oM/9sHyslU6AUFvIqf0zaOstIegfXcquBCER/Lwm7c0cHE5araRcfkYkFVjOFz
C9ZBm40GPFrw4I6VqYw9DrVAzaA6b6nP+ru2IxTJjeWfjMjEDYEmkj1vRMHk9rqLQTKG7QV/v7FN
eUAV11PVVbANBvE/2Uu9S0/SFmg0Hcs2Smu2pMosn/kLwyz5a6kNBzeRCkwJHA81UOqYQfwKpd8S
ZrmtCtYbYadt563hcL8be4KigMlvmX3n+5UCqkMQpSBkAuRApa6mUBiiUeuLknRx3G4THYpD8Yxv
u0JZCqlsgvGqbqU9MRZK3rq3CyVWwTMt8CJqQnSK4YdtKqQQLrRKvLTQoHvLtyht7zGnZkMJ6etn
a/cPfxSgrq1RYSRpxwYkSBX6KNMqc0Do9UL4jrRDv6lXydp4BtmX0zstxuQkr36I7JJZWSYn5W69
ZJyBSMVjxIt6+6txUURy1pYo9IKKndR71HW1r1cBcI5rmN3Eoym8xWvm570/RHiWoMqLD4zuLxS5
8cOuajB9iiZDj2BmTWcFHPBncJoUGzUG3i9b5xe0STe5N9nJ2gd0mxU/7kFSBDuONBJDpyg3Ayt0
azwv+YxPkwx6ecciwlzBuE686VS9yq76qJq/yj8odDmFA3S7h7kkVmPouyNIbTpakFg8WCigA0x3
RFM+bXJZgmt3G8IUMJ2RspuJDK0jIEf4tb+a7NyJn/XLf0fgYeFXlnUqdM2JMQcBsawcs0N6bF3A
D51T7o6tOWOsghyq5qPf15WpsF5kCx8cD1IR6GGMrQPEQn3wNOP6RoSqM7T8ICCOFnj+S3I6FDeZ
9SwSjKjtRbqjY3AFaD8wAZBfcuVaSaSqaREKpSXvp03wMB0ipHjcOlhnsNaxHiX3oRHKDn+t0cms
VkCvKeT40kp3IaYeyl3oRnu8Nd3Amz3Fq5nv64WEDhbBHIy5J7RkMYh+uz6dm7UBKpPk6Mz2dEgx
rfxVO5PrX8J3zmWS75O/jt5OHVQKWCTEIoA9uzUXtHEqDmlXQi3HETD4iTd89MyfFJ883ncliyPm
vi6tAN8O5CAuV4BCRNoetKubHJI18FFXWoF21pEtyEltuWewPg1vmGuwxCeIpe1Lz3eS2kw+sj8J
04cWvur1j7jDWdXqmHUq4uIYoPYYOTxAZascE09g1JBFqzpyTyPoRFqbcSMs+C7JK6CVyeukQE1d
tBjBqdJkhl0N3bbVkGHM7F08Icc8CYfKji/8GnIEZKgF84qYcssrs9oysXasH0Fle6Ff5ELc4Qu0
rrATIBQHpLLoDH8yCxJQ6pogDXx0mfMX3j0HH83mhbEJ5NqjPO56E76pgK8O8CRpJRTjYD/eQe3H
Ex4ijNSMJz0xa/TrUZnMUQS9iK7/EF/UC28OK/HQWYb9LHmZnTF9YeEAINNDmRpwe4Di6UHDTM2b
bMwmtLsfmpcGeiQQjtpVJw7N4JN8aJiP8oU7+cYeFaRxa+b6UMAet9LPk8Pvo41U2OmlxGiVsI69
eJOcFIuFn5UWEi70wiB8ARo8MG7QMNZ5intF6oA8A/mXDOYWAXxXSLScT8FG1cztzoEjbTTQiqDA
o5vxJl4j03eyFaR01+N2cnIPkqzOo7irHnNMfv3sEwsPZ/ymv79Oow5Gmc2amlX4deq5Dh1hKwLy
0luQYy/cyc0PvsPbf342uZQl3JgkMeLKDWWlUMtmgEnt8TVy5jX4bN9FKzzuBIuM+PtmFpryLnIl
dP1/Ns1cLXUCldmom0qE6e6P9jS/9scPpGEetFk2p8wbrYTFc7bwoMX2QqWMMHNhxu9uqE4gmEM5
wVoDO3wCRDwOzfTP5FTOEXP3l8EOHgXUadZQE4QMD6NA/z0BTh14jE+i7Y9LDe13Otpqhh+Etdqh
QO+kAJCATMj5xjnsehHQccV9HUzB1Y6RaRw4s/G6HkDjwnoLHQkcrbo5bgUHDMMH3R4Kc9W+Tvgo
/cvs+ea5tP196DAC1H15HWBvopKjC2QqF6WVW89I4iAC5Aa/N3lBGWm26w/MT+Dx9bvzEnBxrsOd
cgJMwOlW6uG/V0FhHBh30MWSaVDkj7fGpSTm6kwBzh0zUO9Q1Bw/RtVWahdXf25Kp5898b6YD2uY
/gXBN6GFQYv+1pqmqnkYBz16QTVOu0bQmZrZv70WHuFNUb8KT9MwgwZWJW43Wxvla1qxpvgXMkdV
g/QMyRyBtKOpEeR+zMWgh9x6/Zqh3BHiVRZv/IcJw0EOY7Vk7yhH1IEGAOkgCK3A0UKljlGaBF1U
+5hcsGSrfxxkUPKaEwTaXqJtu5bcDAWl/MEA3T0aoydjbXhdjjk31YSabwMA0M8/ZykMXP8cemBG
Lfwkrzkjs/Kd7qnopgROsvdXqC2EW2kTPTKBIAtpz41BKrUMhqkqixjrj8D+C744zJqd25UGU+OL
D1aM0vtiLPGuT6Mgd/674yoV1+ch86U+gcXBaqFoaYIpYRO7J0zqolEieon9s72loH5jj7pcw24Y
9KyCvdZud9Ju7i3DTNBzz4+yxf8qwP4KdUb7gE8coqwDX/uH0H7zA6gDlYd1oTbF9w9o9o3owsdU
9zPYXHCp+prJQ4sazF3/ddVIJg0EKxIu8CyiKTiiuIOUbYKMarIEu76gdfLwgZOM4X08iEJE09MG
MxunDmJzrF7kfQQhIoA4SxpmggzELCpeCQamVgetreHE4jth7oycz7cY8/mRA648F7QJZo5I+TxA
eez83xVBYB2UqhhdQdkf/6JKLLLOhYo4dLXV4PoC+dAB9Dwwi9ZjsO8t6UXCWcbQbva0SpjDfvcv
NfS+UEfCFBQGscjIzm3wDAZ15KSiqS1xD+oysArr68S6FK/FOnFZsWvZGEGRgIYOo9g0oGmU/E6O
Wuwzh3rovDIskilk69lBP2nFDE13bwSytCtrlBuHqRbMqoGlVY66CTacGR5TO4pM9fgmb/OYcWzv
Qa6UOcqJMPFSCQKaunjz1nYJhAIUJrQUIz+oGFk/H5b79hRlS739aqoQA6jYwdaw6ZyPcZt4mAt4
Jdhxzh2PzGrQ3Z1DmaM8VJA7cFiRpbWvnTP90rY9yJwAO5NB7BE8tl79fGaeybtOKmWTKq6i+qQP
QgGb+jlbhTbphU1WuINgjpSBrqAFRefoIb/i3dxjJU93EZ/YlkFxTPpfEOOgIvCASbJmqmFb+DS+
kl+uvxfRdOzcEeXrTbFmfs671yRlj/JUJer4pCSfU95zABYNSFUID1oF/nbUvAg9Zmule93KvZ/9
6C5toexSLtsOk5FxFeyCc8zVY/PjQfH4/4v5g+X1keQdU1JQaKD8J4XkUSgYPSLcRvS639kerCBA
s2UgOKqd/le0/hVuui2mpH5e3n1y8r2+v3YpHzJySYrlGKMqhHtCJaqM/q7+qB0BoKE8NZ/PrLl0
aTHmoBcgqKCsgvtQX7KfgWHNI8Rykp0Zu8Y5CuvJOj68+lANIHM12kFc76Pn36o5vYEBwQxcL9xG
YN80np6ZtVQSBm5yRawfUssETwRkkUKLUnJFLBRJLtegIcega7SakZfKpnLGKHcxoAVY7XgQ1cyn
jmcFqKXTi+kWzImBGQCFQMqzQhktoGbia7Sze31VnpAVWo56RJOCZ2Qri2u8skT+/OoJHPHQxMhG
WKqcHmrreGvlBmM19xkZ2UekRADWE8K3b6TglY1Ez+TG11TEv88RGph4YngawB3qWt+B2XNG+yM0
D4NZgPFBW4uMFHvZOhIEBTEJ09l0+RZaV1nVjfiK00bM7F6ySjzgLMGDBz8MHng1FDPkHJh3QsJ2
bmC02GbOZt03gsgeAHoNAKaIQTGa46jLo1BICgzxqvvml/4QZAC+R6hwTJ+ai+HtX9JsSu+1Ezzx
wKqVn5Fr9IzPsHTrQQET2ujEqYjO5+2nLsUAdckuaqwM9Xm3PGKw11X2/FeLDlQJ+iTR+Ic7/cYi
5VyaOHVGk8Pi96sfFKPDyQAWtAUNW83qPtwPhRGF36vlUS+7rBxVEC+EUGH31HNod05scynIxh8n
T/tiRMaF8wm2LAFYXlSysaPUDTdnTcrXUGvEDYf1QFwlM+HLI0bs1P38xjC2EBTxVAV8GKbQxqPh
HWOkVmUAzmM8lowj78ygCwRjIQR5fsVm7OHoMuyRsE6FvRt71HWT+HI+S2IGyA6A0WfZI8ziLmYU
UJ6yO8NsHelMLp7SLHbRH+WJYZ2E+J+sU5fOGAyVOuew3lkFeUAcPnqXR/Ndt/nH4qu2wt8Mgwu3
OCqiYLwB3xQAB7Qqg8iJ1cyJBZSx9wB+DxvVU5zj6Yh+QLmCyJmXmhuMAncoRfzDICORIb6yTR2Q
ua41sTVguzj3JvoBln9MvN7502kmqyW69FWvTVFfFSL3YjqEZQPm9HwXHtsVt+fOrKbvUpjDgiAs
y6PCiJFfykqrtSLAzhWxMoPJpgWtDHr5YHpZ16u30C1ejb34FD5M2xjJTPKRTAznvecx+97Rvz+A
igJ1NnejwZMfAEzsdFaBTdK9ESJP/BfAV2bthC6g78CnChtQ4roatIVCbzwa5gsI+x2Ga5HV0r6M
ArOGlgJIBFBmu424SR1Vc8TXAK8geUHcRUWtO4QIvAHhMpBXkd2BTJD3WN966aUIGsG/hqlDlHMQ
v2pGGMb0y7zmcbnzgE0RDisc4Kj8B3ULsu1/DdIMLH3QxBB8h8H3YNNU5u/cFPHdZ+AoJ5tHvQPM
TYy9XQrB1xZJHLlKKpSxyjpFgMV4x1vdb/8p3XLvoNk5SKx+5T0oi1ocdUpTFfOXSkt20w3XQP1u
cjvzDGChsLgEo9WQ0liJF/nh5xV+P+fvvQcTU+DDQ6+UbuUr6BO2qgZXNh7VjbaVLmCDwID5CTOI
2FveLa0LXNlKkY/zK94W3lhtwsWMAa6L8gbqpUDpUNdcaIwp3+lYuOqhCGDFXyFw1YfoxNmpg+nT
NQvGuXiHXxukPmoX6+C9R2eEjGGiLDuYlzfRbB6nVQGy93/Z3qvFUelQUyFlrX3YKhzed1TMxSUm
j0Y0aDcvhK+JNH9O/umzfAicFi/1BH1p/r+3AgFYRVYIwBVENIA1pE7q6IcCNHBmZKee72V/Zrfd
fszITzUHuPLH4FR6coC04ue130/kwaqikE8K5k8gKOiyVa7NvpBINRCjBShtnGw/eCMcWjFzCLBh
cp9HzRtnlkX4cQ+MIYbBqoImEPh67zBfUpWMTZ/jKaCJ1ritNsIDZ0WOugaJ53zu1v0mg6DB+CZ8
sUSvlg4xUKS6AV5NnkcLjGRZV/FirAtCfzKRBHx0Y2jNBasUx1huLX8lPwKStAllpFMd8xVN/Ig6
xgBDG+BXAaAU+035mYz3VTTNAl7Rtgb6SvvYeJHmmKLklHvf0RGWCTEyMx1eyKOAhEZFFDS2qE3S
jy5dHVvdT2FWegR5X+pqr5Jh+4+NO1vTGpmb20w2w6sWrjsoOIC1EMKgRPOdipPFLPCJwSEh5b3m
gfDyYKIYN29uyit/h1auzdv8Fi88RqBc9GZkrMCTgVUO8CMqakwzuvpZO5L6z/wKnLv0EaOSd4g2
7UVdt+fyQQ1M4TcTNrOQOGK8CZhJTVTIJAp1u0ORd9CmUkMVcW8cBrDqX5JVuYr29SZ9FqwGql7r
4OQ7/m+jWyUfzOB8B1rAUbo2T0UOqQkb3iDme7c4YPYG3Iz5By5BABmbVViwEisS62/dWIIeCNI6
vKAJ+xiVWE2DMI9ZLzV4RnPIy0X8u0FyJR3EjeEizyu8RsKlFAMnvNHWKMk0FgozrADy3Xi9+xmA
KRmAqfKogVObrva83nIJ/nIe06uVhRqCK3k9fgq4ilYdIFkhyNwTL0fA5qCioax5cMHK+3/wOeDs
gZMldGT4LbR4tzzN/sCPemMFL/Wn6giYrjiqHtouvzUnX8Xg4RY2E4OueeE+vjVKffJIMUCJTYy2
nxOGBDVzXtW7CDdW44KV9zCtGAf6PnTd2KPJGrtSJEKBsPdSrnXIrWdnzhRQ4NxdDDQM272wP/9s
8f5I3RqkgvSUFdArTWFQe5QuLUYmQHz8lLNlQu6Tx1s7VGIz8nMbdxPsxOsaMOBdj3kJF6QLT/Ai
p1hPLrpVupN/v/78yGVVFhdeKbf2qYgVqIEvN+RDDo6Pqrx8aN34LXMQsbYj5KxIuqHBi/l1tD78
GU/iUYRwWvTh4xOzaq4L9bHb30LdTwWfx5Lf4rcEL52DyjI4uDERBe00kK7GH81r+cJ58eEx3A9W
7LG4PxYSglvr1J1hKJOiJORLTBvV8T09NQ0gjQRMU5KxeP0zeePO+opZmSKORIURjIsiGcC7HwVJ
g4pmXDZOnNgijKjvud2CZuNYX4RD6WTr4qtCXs9qz94Ha7DZIs8ScE+hSUmneZMhVpySGSTZHF81
6ChlzrZFUi1bM2gqCf2E74IL4Rnh1JwKs97kjDLo0kZf/QL0EG/zH2OopDGZ8Qu4FUDmlbPPnPYD
Uw1eCsr14tN/ak7DpX5nDtIs3Buwi6a0BGQyirBUwFY0uatzDh8Yvdl3aKRBa+gdOpvB+rEC/+oq
SyzmzXifh5DN/muSCpNSMM9D4mOpvNWvhVXQ2eqpb4G0FyzuTQXlQLwRD9yJXzH5fIm30m4FKhv8
Q0ZSMaF7u8miUk6h1PqoPnjjTnwGjjC2wR6zwnXkobgMIoLH2hu2L/85amK9f61SJ3jW+3GKA67B
VGoemv02/oP5XwyLmMLXz4YW6gpkZ/9aok5rnqtNEslYXwZY7qF9zVHD5pwCQ3cQiW09Js8oiYM/
7Sf1JWvdLzWhhz3Iyx0UPM8q57WHIsDaf+TdX82KqWSycDHcLJCKC7I6Rn2vwaD0CaaAbD/zljiY
3WvzFMxMcb2Fnjd4D/H8wpwC0si7hj7wh+hEV/hwU2q3r40nviF92OtHBSgrxpdb8kwNM5JIVAlW
ge5lQdesMuYsaME6GDxIj70NUHm7i1+htvsgy04H9cD2F6iVWCkEyy7lMVGuSkmQwK7wmTjhS25H
0FwWQeqtAdJmiQf5HUVX3iNj8v+yYqDZwQBCWOkM6o0bqmKnT6mGO3ZT7oSvBtKYCEH8M+Blwe8d
t59/pWCAllhcH0tJGnCO+KyYHkSfhUbZ5nE18CC5hgsdRze0KsDpDvwJUkqflWusuxVTwnahTws3
An4OA9rQtwZ5623U4VKll4cKGqfdL71zqt4ZN+DNlLx0E4GyHL0sEOCAW1t6Y+zwUmi/tkt9WyGv
Y0Gtid3N4GlH7gHX277orHbfOq3VvrEEQBfe8Fgo4RMBVBu4TBqnLdXCoPFd1FrG5ySbxiV8FB6y
fUIk+kZrAF8ohzYWvy1sXjMZa11IhQkbP4YxwCmDaVRqj/k4bIa6gulGA3sPv/FzwNhmZzqBl2yl
P6Z7qTSzI/OZsZQ3gJQMoHSU1TE2QcUjqcirRJmxxS2oOlFHNv3HYP0W7g22CA2JpXSsvTIlUwlC
POhG4M9YYQmUCgp+B+Uj+V3spyO40idXdpVT4vLvwVvIRlEtOtLfVd5912mQio6skoxJocoJUQnt
kK/enn2r2LK/5WJMujJHvTKEfm5TKBJiUzEdJUDKzYr2kFGypAeiMq3t0n32D5T7RH8eVVy0wDHu
iCrF7SEV6xGYYjFu0dIHRTWEkVeKOdrjdhBATIpXvPLeQT8EBMvn8cTw3aV86No09dooRyPNIWrR
IitRPkUnL1CFSoj0+BHTecYZUu9eABSZ7+TMYLhwgSP6EgkPFL9QQKCOjSCGgzgKMD1tkDL4e8Ft
QLSAm+6E9ruykVfpOfZ+Xu43YJlyZNjE5BTkaoHboDF5hjAmQh/BZvtEmsAFZpZLZH4BRC6Rfzpk
hGR0MhddkI16wB/sQnPYSif2mAc5nD/9EMrPqgQQrCHFD1GOqfWSbNPQzFRLbG0dejVAaq5+Qa+2
Mrmn/FlahyzmsYWIdbMN1FcvxjoxhoJsgwthXhAdvDaj1a9i23gQHlonNDWUnK2f9/4eN68Dnghw
AdAOIEoHnfetl0d6mUBCK4WrbfLdHvdtf4pPENJ4go+D+ssEG7/bfXH2OcZz7x9sCzhjEDECMb2u
UNfRoOa8GE9Za1U1pNyTFcYI/kQQhsx29Spf5bp1Eh91Um0FC95qevjZ+nfLn/7YpEvynchhzpaK
1Jk2BcEUtnhf5WZo8Rt1o+KoqxMEdAmhdLJW9oN7iDdvJ6jEgYf4EQLkdrpVvMrNwbUIZnEmSdAC
MBf4hL+/iQ7pJT/UtaQ2aFwdXzkn2EjgDi3O6QWjdeBriC9gr3XOCW8qp2ob2IDbY+Lt521Zyk2+
+RaJfBsG6enDmNRlLmUGtMvAASVvJJAjh4RtrUedBUxBJ8kUkfv9bHOponFjkzp3U+r3tarD5kcA
SuDdeOFP04l/rew30KAABomIa4cbeYtdXzGZRBculxvj1AkYDCk2jLwnBQ0y51I4/mQlHgfBpgGy
KoIZgcNXZ1aUFg8e4bX83z5Tpz0Ai4VfJjDLrWZopylmsUkSdHybz131JB+hlGarew0VeJHZbV4M
uNe2qSDfTsh4Jwn7LR0Fd0YnHYnvx4MKxKdqCxv+xB8NS/JkMEUkl0eItJr/QNeBuHP9E6iz3+dt
Pag+foK4lwS4WOs8zOboctb30cvd7LX0tI0E2oiffW153yFOBeFLFTLd9It/7OWpCXrsO+jb4FoN
4mpn9q8SuFE01HXKbQyRArz8QSjqW/92xUAYCy0ImCaIwdt4K+TpEEf8+F1dEexqNSH0fWDXt5/5
S2n+RgfiaTJBNG+lLzqzd7l0v0ETDEMHEGwyAFC6Na72dZ1UM4xLhFvIMNG2PWa/oBdgKWfc7jV4
jXqreKuh3k1E09eMrV+64K7NUy4/VFGUqSNZOyhIPsfXZB9jari0AqgkQLgo+UVE6rPj189mF4Oq
BkEIwgtCwIxUTUKLpAEE/miE1OBYP/eoVGrHHLSi5TpZDaD5kdAiVxJEOExRY6gmdsAREj7LTJKS
+0ADZgMwyUI1QQKBJt3D7ZpCBLISrVQREe3V5R9HCFcV8DjVNhJAvIfXwOo+QIP28/q/L7Lbi+7W
LhVdhSZK9EnF19XMJ32T7uZT48zH3j2DSwr/rYMsRof/rIEE33xSHOQcl8bjAHVUnNppV/GLYAFp
jzuw2BU4p8OFSbpBfsFPv5DyS70o6q6UyC88hl74BD4+yPXp4LvCL9iWgASCC2Gjm+IDxExCENP1
rFvvuwtF/wKUdJDoQ8iEkPTdngw5mbpyEAF81I5H9Q3Ae6+2QbFh1kBDWe22VEy02NeF9Ykk1PwD
HTneTWzOTRGfWPDBBX+V0bj7+1sof02DAKBIAb8F/WeU9QHh+P1uQJrA/0KYRGxC9ov/Vc2aEG8q
a45doFiAdd/8BHrcu1D7Kk4V/AQ0hjNMAokQZVfXH7WdfSim9DWBEqW8+ByZHEIfHnwogLUMb9LD
J+aw3WKdWoOd2KyB4+8D8sNHMihHlmccrITHrxL30QMmm99BTpZsfPszNyNPPBZoYl4G9KsnF09e
1jFaSFJu94Ry0ixsCqMnn0X3Pjr44Cp8RA95PgM59TZjsjQ+o2Sj7bSjf9DIR2KxMt8HbyADJBDt
oV+vobRBuegsGElXDSGowrid3E62NCWvmAd6jrn0XfCx8SnGU1pmO+C+wAqzeJkRSg0Suqg0WUk6
vipVIGfLeuVLZiJ4PSRvQeolWuoMwAmiKZA/P4es+4sCNkmLnkezFqGSakHI3cTlIkEGG9KDItp1
NiFKM26jRRuEPQNlXPzDU59zzKrZKEqsK1WDbSV6Yl+uyvL3zwtZwEdhJVdWqCsvbvU6bQdYiQix
6oQ5hCJ5qPzx2Mi6Jfh1j8J8bctEHrJWnjCXxwI93JcSbn8A2YYrFI1fosRcZPDaNpleVQz0jHP0
yUnliu8qs24LxpdbuuOu10s5qZIJ/dD7WG8eem3/Eo2XNnrpmXXF+9IXWRWRnjIwv4i+ILWqLMyE
okvwTuqSr5nXvzJxckDZbEpNsOvlzx4vyqgDRqmToo0sAuydgTQ9rxroEahhDN67r1IX9hGm4+Q2
ZyiSMn6cTtXlck1to8DHlg+zWUXbWfdAi2Yo6F3zUMBmgR2X/RhoVUQEDeKTlB+LRtv4AdmKXJ/M
MscsKVes5TxnQBkWow+y1v+ZoRx5lIUBUCmYiftLWx67Gcmz7Oqpbk0YZZwtLW6cn88Oa2GU506t
4FdhD4t8NlutDp0rfRKsoh0rhs+yDFE+G4RqKQsN2UHtOVEOALSbZcyCdy3uH7pGeNYJpJpIeays
JWUkNEDJ+2DUbpLLEB+CKbYb/9cceQo62I3KIpFePIuY4tEhWwBeK5qUKC27TvUJTj5SXL3SvaGB
yvx+6gT3Hz6UjrYNxsDAa6xRHyppJ3EuEthRmsma5XU4C07HJc7PVhYD2ZUV6itlulxrMeY4QIle
7vJmSt2g5d60Fng8UezORRCz6lMsi9QtVEi+2I9lDshB57tF91YpwMDzSHi6YCPGyfrn9S1Gjav1
UVkfZqZjtatgra/WnPAc1xtlCM9zPdgFVF4lPfJ+tsdaHeWQeTb3cVTDXtqMbqZJp1JtTFlPnaiN
D2MhpoxTtuyN/7+X0FFRb8VU0yJ4SS8AwTk+1c2fSvsauYefl7V84/7dR5q4BBjKKC5z2GkN8b1J
QJpSxzm3hRr4TswyDG2Mo+rkYF+1+DIDpELs/3BtySI1YK1WvL2gmgixSiCrrTlX1O0S6NkuhYyA
xqpnLH5GDMvh3AEZDI6mW0OGqGaiMeEzhuU+q9wxOQsl6rb1JfRXP+/sooNeWaJugIHTjHweYckQ
X1oe++jmqCLktdklugmain/xFzJTSjhOMM5JRRWZG9I26sl3rGApEuwMwobtLO7VdGB0nhc/1pUp
KrTEdVLyJUgBLGAXHnVxeIuVycoHdV0rBmNVi3fNlSkqpjQxl0MoDJsoB+jjGCqG5rsPWWeqkd23
IZEgXdmhokksQ173e3goB0XUbOd4qYhhaefwjSp9aiGX055m3VJa+2cnYW0lFVUSLRy7osZWVpJs
tqJRmGkNKlzotQy5wgopCzhiskoMH5Mxa/J/b52/yooSwpywpsTj7xQ9I14MjvoYrNssevXzDLPk
Tfcnhl5SYmCGSoeOSNzYceXbEOW9yCjF/Lx6Yo9+oF79Hpocpue0vBw6jGzlKCEJwFXrMqi4QtVR
CpdT7dRwwF71DzsOwkEFdICA+coS5VFckSrSmNewyWPGGcLZjlxM9lyCSluUGYX6BfyLzF8bo9wq
7bkC2CVMuGTVVuq3vGrJ0W7I7EJ7Bj1NigZ/xMpiFgq2tzapj4x3WguJezIgJmzy6Ji12MjSbuPH
RDLVzpaLfcCvkthB78pv95O+EoZN2D5okVOr2yhg1QGWTvDVFtAtGo6bpFBK8XMaJXgfkuZLFROv
HH1GN5BEU9qVUAICnwc0GsHQQoU/oQwKKSpgJtY6b1TzN0Gfzz9769LVcW2CCntGIKEAD7ywJceN
2cjbBpf/zJ2E5MXnf/2/maKcVDVaXWsFHIy6EcwwOzdc5ZbaVuFyqykYO7f8gf7uHOWjbRP6WQqB
bwuByOLBQcABoSkznkPLRohED8SXMVJALSgZDT1qOJy6pMG0ZBxaWeBvSylnfKKlO1cFRdD/zFBr
qaO08KuZ9APz/Vg/qVzz2uSHIm1dFYLLIch9GPfTYvp0bZE6bbMk53zcwmKXj1ZYrIzfWJx0mEpz
E3HWPFldn7v/4ByYyAAC8/8bzr6N4i3y0LYjs498AIAbZnY5bXDS9mAIT63EIsNfPFdXxsifX9VD
yjTIAxQ28SgqJWccIngjZ4H/3/JLtw8EU+gdWXgpjHNVo0Ty0oHDnvVeWt7jq99Ane0gn9PRqLFg
VTUN/32UH8IEF7Ijc7jBSscfalOXj4329vM+M+1SB77UtFAbGtit58SEkiDfnwtQyIluCZUvLs3M
UkWjV7YFZAY/m148Llcrpo5LnvVcnE+wXP4f0q6rt26dW/4iARIlitKryi7u3XFehNhJ1HvXr/9G
xj3H2gzvJpDzZAMGPCK5uNhmzfR+psIDwJz2g+xEIx7a1TcJGyf4kq97os3QKuOilkq4Pikuqtd2
cPPRu/7b+YYIyIJYjWAX8Q8It7Ef7aZj9gTWgGbfwia4I6+2vW+Uq9y4GWJY27zaZN92N1b50clk
OYTJYAPNbfWVOjWUAdc9rg66Rk9VZ4mflAg0tkZ1TVgBKoxKsoFoP4OrA/DAQY9kf1AkaFUkaris
FInqaR6uO9th8S6oQMjQYUzcHazSl3Sv6LZ5g8ivroNFsnYugDiwfUd8s7yb08UJBvj9RZ2j47TR
Vo6ayXjgwviEwi/I7WvpLn/Y0DUb7/EUsLb6UsSNH6tgvoTDQdI6YYRuYLgJOHV2Opol3p4t5aPr
nZpdIYU7VlC7CvS3oe/dsEdI3amJT6LvYT05tGSS1XGF+GNfsfkEbiZOepRlSbQ+f9e5p0Z0lxoP
szHdNb1k6RJ3qQ2PVgPC7n9ceCWNBQu1CW96pXLVTvdpcF2Ex/P9Ke7OfyF4WeqwL+qy7wFRF3gz
Z5U3Zn9zNwg3k39awZfJ51oAu+C1FRQVik1aeuF8GUkVLYRRD4cDqMxAHN0yuJmthloWKxZQsjR6
w+97rbEODav8JFiuC6rvR/O+gIkOzhKlZEEUJpUNNLcewlQ2X+IBJ6FMe6mmyLGzwRnj/tgHb/r4
va0XyRwQppQN3ho2myRdRxpNxmHtUHvZ68u0J6PqVyVxcnu4DWtzv75LxJnmnQ8VWTO5mZdPw6Sr
KyyxlRcleB+yOnI6fd6V+ndtyP2RVJJLBeHhFHYokKXFGxNelblB7SMjt7sFPRsT+AKT6VlbqutY
q/aWBSqX9hxr82EK8RlshsBDAE9lx1ZeUZDrWC3cqc1xd74LhLMFDgsq2AdwyOErqIwpnvuEWigh
r6d9RvqHKZK9qa3J44/k8i8EFGpPB3eocMZfIkCAXzLSG5wHk3RvGTt9+psstgHil/qestyeQMIN
zMCNA7gYdZFTpcuhiGT3zsI8toHiFnxiZWWsrsM4dIfBvLfG106TrbPic/UGhIuVwuwWde7QHpaH
uCDVnRHMoxTlAEHnJoXfMZ+sNwqt7LlOCsxN/yKAqn+krTXJKjwAg9BZUOVuHAbwn5rJmc2DXt/U
7G+Whk1ruRxgDWVqJQpAC+IxxXCCcM/aQbJ3EY7bp90jLkVBk+dA9CLLJ2sdtyK1DlMMWYbZ9Jmm
u+dnlTDkNzBcYqmJOVuJCRhYQzh99d6UkN1bJRqSXRBMEjDh4r0B4xZvmL2zspkBVs+FM2c3FRTg
5vBHWy6SdCkDWtPpJkubodbg2AmguLhLxj1U9RyGl75Y8lIqG6N1sdjA0AoLQJogEFRU/eRh/hip
8y6v28fzYySGgWQn5MHxQMpTWqGfHOWoioa8pQ7bAn3G08DjRLS/CrgvFC5RFGnVhHiXgARgRw+a
HT3NdbxPClty8yBcySBt+E9juFTRxywLe8tGjsVVyhLtjaDwaXzocEKvQ2+RXQjI+o5LEFYTjEZf
Ai4sbyICKb4BlrsyaousTdxcxf1XZJsTui7HZa/XgPoBKt6S/4gzC2KDaor7qTofdV/Plv7pfGyI
D8VYqlDVB0NCSIqcxqDRK1E3jgHUPjqfwhWv97sIHKfypiov7M6D/XQPMkE4ydq8dtwfa+UX7ifd
aBP7RbjU85CizYuGamZQFYJJtgMRbis3ENwqOQ9Kl2UaIGBo7CloRcUOJhItSdx0St0ZdF9Yq4cy
BytZy7iJwAqYOWUDQoYq7DhV/cvSZPvzoyaMyk3LuElAzbhv1RaDZpfXTV6AXfPEEJ3nQYRb1Q0I
F/qQs7CUeUY7cKvvGMqxRRZsiO60GDBzgg36xaIczkPKuo6bCNmo5kVPAFkEAS7Vswv4vnw/DyFM
7ZtWcQuWqQd4hrWQc2vQfIvmugjKfW9ex/Dt+BsgHTLjRKc6qitPJ1ZiRmNg6ApEXth4p+VJ6JIC
xY0TfCIs4/U8lnAVho7MP1jcUDV1m3WmjXjI6SWuDSat8fTO01HWAT2d81DiqPiC4oaozUCDKSpA
aXp/pYezmxgPUw4BBrUP34cmO6Ka3R+rgEi6UxzyX7jcuBlqCl/YFN1JkON7CPSZ4XM4jZIXHmEm
3nQkt8PQUYEU6GvrLMPrsofKiMFag6kj3VWN7YfR7nxnioPxq1Hr52yS4NIPva3laFQW+gNeyIZq
r7ffDVNGHZXhcEley8bBqlU0i4BpM61nvzrGq1z62JeJLOuuWfXPxP5Pm6AAetqmwlLyILaAZUfP
8XiEGKeeQrOwd5cRznnp42L/ntSn0ugkuUMgGIGryX/HDuW2p8CTYmbmkgM4bqG9mfxuAzvcWZPq
dNiQ1Kmyz6vHYZgde4ArC46c1RDsyABHRR2eCgN7mIz6bs5V2ZP3+ZCCmu7pZxUdM9ohwxh3yXM3
XFLrviujiyR7Mc3vaWNKpol4ekI3TIPRHNxnuayja3MFM1+seU2mQjjRHUqUr+stHKKOU/FjBvnK
jiQZQRhcDBVsTMMNDo4apw2c0oCQuEHSxs2lwyK/7d5a/VdtSs684qvnDc76HZvJovRzkrQBmsbq
Y1Uc8xiSVR9Zc8iH+1nbawRr7c+mf66z+9kIvPMTVTiIG2wuLxhWTTpzXdP1+pCZ4KLDZgeP+r21
60NP7cf/2KVcXoDJk5ZoHeDC/Fcd3xiVW8MLmkoaJVxtN43iskJrJ2ZW6UAZ0uVIaf9T64lkt34+
NvCSezpmmZrYVREDIq5Rwoa8puCSV7nL6t358RGuDtAugGa1Ck8PwsWgZQ+kS/IQbx9Tea0Y+rWZ
qy9mwx7Ow4h3yxscLga7qEr7QEeO0cdXvA5qup/AbUuDEGHoq42nwF4pcKJelcxqcexvcLn4I7PS
tv0C3AYstWaoL4JFd3B49IICToQpVGLtH20RfVQJpJhqlE307RVj4Fufb79wODefwcWlHiyFPnZr
Lsv6i8qoLlvw5PIJhTzKIoESbmk2UFxw5jatRpy+4FWQ/6QInCbB4a7ateMr5BoP/6lZvOJ62qZB
oa9nyrDZhVHsAsueXdWQbD2FSQQeWSYsi1H+Z3GDaBiTmbARQVrPe6P9BfJTVeZerHq0e27UVjK7
hSvBBo0bK7tnaccmjJU6fifNszlcEvtlDCLQfC+Lajd3vWQOygC5EUvbQDHKcm1ekTghvKGUa60h
TlPe5LpPTV+XXQcJ89dXC/kqHRpFIBsTlEngScGZcdOwJN3T+cgQs282GNymImjBoComNErN1Hs7
HlE0mJWDU+YE0g/ZdFOPya3atR+NPoIEbizPbbAclfVJq4lv40aL3KbJEr/M9MAtBrx2waU7dxI7
UCRLhjgD/htcfHFQAMVWGtX40ERdLhS8YmSVcRPWsFQ63yMyHG6DAVWXpEoYwgp3igc9KP2atQ4M
ISQw4rnC1ltSPL9CPpFbOEyjBG8NzWHm82AuTpt7fQfNC0itTfeqKXUxF+5aoQAAzQcoAUAz8hQv
HNkUpAZiKUvdjM1O2V/leOSdoqcJQnLFwQYJWUG5SCErvRMG8QZ4/ftmVxPGtpKVa6nZzOq9Mo37
UVYCI0zaGwRubcyinGJhR1dOEKsrll1lBl7KDqUh05wRpuzPIlN0oIVD72lTWJLYUzkiNIrogdZ+
DEaFij2S4ceDbCESRuEGiuu1YCKDWhQrVH2P0gzHbFUnDxNJRpOhcD2XhxE0AtYzpxJf2Xj5j0Hn
LGTFXsK0CfYylEqhAv8H0TcaQQZD2Q4YFRquzuOrOXFLyDbr7a2d+UkKnVRdsg4JZIkMSJGinm21
OIHaLje5qmxI85QBsiuc9Jo+zHfmU3tD7oIdBG+/QT0HW4xj+BtbjPO5QzSpN7j8OkuatEi0zyuR
5WhBMBrM2OSOhJe95s3J/XksYbXkFozL3BDySgdsy9YaTtuBhX0IOyCoFzrmXX6R76tLe3Fg1Js9
17vQS+FfHEBY5fwniObD9gvI6XzAk6YemwbCZ5l2fXI5z7gjebIaz9R+nAcSPmNtkbiZB6HGgowh
kEhyiZTcz72nq5eUgjqiHxpzV0PGpZZdXvzp0Ip1cYvKTULLGkIyKOjh1imvF2w6H9XEmUIHV/HR
a/ccPFx2a0V77P0I/FD21qrLgombnGRJY3WAyhXcEqNd8GTeJa+tx/wYEpXzPsSA3iee5Rluc6QP
tad8R8nwcQ91UER35bYHLOJQDIee6kF/a3bqvXIZy3btotTOUMEJaR+4oxu85G5mzkua5CgGZNNN
EE/uLF22RAmKwWVrrX+gGpyXTiOsKfIuU2csHkXg0BkktnwfSCsRhIePLQo3zg0qoVF7DBQUuqoQ
WWfZNbxejein3uNlP1N2tubX6vOi7kd7R2fVl0T3Ok/4G6UtPjfSWaB0as6An+nggLbhXgUBjGZl
dSCJCip2ehEN3d6oUrfCKVNJxiOYRn/zvLX9iHWV3azTBl46wY/ER2jl/ahAyBksxbyQPTwKD5hb
GP6M0OWKnqeIahzJG2vXtlfL+GIqJsqbv7XJs1oeaH2sl4fzXSzaImxRubOCUk2gla9VskatXKQL
uxyz34qWvbaz8vM8kixiuaWnGdSyKCy0j813VHueh8cu+P2fIPhjQdJnfcFCNIaki0ti4gb6sluy
wjsPIxsqXq9xseyI9uPaacZOwYkc253eOjbkdqD+qP1MtMtS81QzP57HlfQgv9EPo2nQ1AiwIf3W
4N1s0O4peT2PIc6t/+YVfjdMraSt8gqjFI/grA41rjuUb5Y1XjaUvCfWY2vFh/OI4lz5hcjlmNlO
m8wIgNjU14GKjTaEQmQ7LSEGyI3QY4QE+h+MpKK1WlTxroHRRzelPeJ6xDbK/uN8S4R9p326CYHn
Rfm+U8EAGrNVSoPUpjcrzqxeB9nsEUX3avM2xGvdf8Pjei4PlzlN1hL7tH5ojNsg3aXzVWK95cH9
ZDaSHZww+DaN41IxU+MkVVc1hHlYwL8/NmnrRKmEkyfMRhsQLtWm4TDiyRsgwVj7qPp21djG+du6
BdFDEnayweLSrRkWCUlVQJVg+dugrPjd8j5Pjzq5VDrJ25Kw78iq88YgsfLH1Tzr2rnKAmyXYGhP
5/FCg3pILdMnF297NyhcOBQGqRTQKMGxvY5um8NywOvVMb+uINOROHi4hUeZpx8LV7nOd2ruwGbU
J5LxExgBYWO4+QYuSrreUIwmxRQYPm517LtfwOn7+e2JUIja1N7g0j2DNf38Cjt6V79YKBT/DMk3
COmH22/gggh3o1PehuiHHnpWXj669GG6bPfQE3yvP6J73U8rSF/Vmn9+Noo3xZu2cxGVFWQ22xq4
kMy0FNh4T5fdgfwMfkIzBW9L6o449TteSW8haq4z/y9UhE/7fo34zT4lMIw0tWPg08drO8dGPLga
wadOgDw71kN/GTyQm2BxwvfzDRdO2k27uYU9MduKmqt1YgK5NNzSwNpE8VvZI5AE5fMgtGkdS1H2
AA43FqbmPQkuaeamyeAsteSEvH7sHzvOr8Z8Lv0bGELbAKp4ayeGuZtF7JeOk4ytRY6q/14iFYcr
Ffe2MsqsMBltUNd98AYVLoZNNMxA7aufSmB4WXoI4Dc6W08m7g3jdnd+xIRCS5sp8rnv3+CFVW4r
/Xp/Oru1yxhOx+wbfqBOlt3QFr6Jb+p756oPylWx756NxM3ulat5f/4rJFnxU49x8xEdZPKQsRA3
tYa5Mmq70nBhxfQ369ama7mMVEL4eojWuKmbwgnM2qWw60hlW0LZAHI5J2uKlaYAFDX5aDW/7b06
+qCpP6e1k0gNyEVXltvh4zINVaYmZ2uWVYbWmRmKme9U5sVD7/WtF+HijVY71r2gBFSS42RDxqUY
0tcqvCHQzK7f48Jhyn6BSi0ZMFlXcukE1PQSNrjAsIkzLt/G/JgvewtcPxhQ7hZTclMjme88GY3O
TdwP68Dllq/0fgznpwJTMDkuZHBn+3JSJFEvW6Y//74J+8pCzMcNBi87gr5NLmBxW111l7afOfF1
u0ucVncf5t1zth8uRofCtvn8tBPuhb8mxGdu2OCj+iDAWyZarKSdHzKGq0BJelnD788cSokN8X4I
D/LCPEOvUN0g2FpZ5UsfHZl92dUvUeYzXdIUGRC346GTUpf5qrlUzbs6ghzSBUo3s9Hr/4pGA0GG
f5vEZRFzGPNoQrWwq5YfKDbHzjTDW2spq+AVj43F8EIIXWIUnp2uA3Oiq1pmrlpDoLjmVgoy0vH8
6Itn1xcCN4NnNSKLZSL6Fi1x5rjG6lK6ATOuhlJxspB67cgkS+rn7f+f8fCFyc1oa32uq1f1urio
X1PCcMTLCvh82ll+YG1lYIENc0KhtZrOb3Fv5KgtRpm9mTEFIuOxor+Tfmk/+gkFVY1hTVfqOFXf
jS7KHlBdaUDMCvJDDpgA8SFfWjBXK5SS1X1n/QatMHjpZ3V+h3cl7LbqCdKuqa7Y7tyBj5CaYXgI
Oxbs8o7q2LVVdnrNhnC4ZvMcHlELB1HMrrtuu5iuZjfG5NW2Hn8M1gyXqdSmh4W1xq9IrRN4b6Q5
7oYU6if69KhWLN+nNX3UJ8U+GCWBnqMS35V2rEgGVHwZgYD5v5jh5WXmYGGgBqB3IXihgOw/LU6e
9FjmvtWwRlSulvIZb2f2IBPQFq8FX7jcLXsxRxoBiWy9gVygiaI4QWa66d8t318o3M5IYVkBiSXM
iBoyZ7R3g2EXBb/OzwlxF+pQb1Nhl7Aq6JxOu7C2jbSYAdInj+GyV8fnhe5TbPpQn5HHO6V9b1ZG
298sdBtUbs9grE7OzQTUoP0R1y+xlkAO71IZjnr6mFLZFYhwuDZoXGrJWEyheQ00RXmL9Q8D1VYL
8/9jR/LZZSqTMLABklT3QX9L7JtJLZ2+vJgjr8XNfFG6I95cKtkTuHAh0O1V0xByIJAZOx3AKrKz
bOkgkcWaYL9Mk5vH0U0/hjcNm3+wNv+bBW4Dx40cJBpZ0xNo2YTam1E7sxI7THeM9GqS9qiIyY7y
439bxg2b2Yy2pShomZ2Qo6kkTmQdKvtNwZ5cY5dphJpgw8fEOz+Qol0RLrBWA1TIRaufpnCbPUIN
AUGlWDXv5il3mjbbzUXqjmUPXaBiH4XJYc5bFJqrr+dhRcNorZ7cIBRC1ImnMBbwM4LVHezjgxYL
LLsfaJIiKbc48NnXKh5Jz8OJpsQWjts+BBGjijoBLlXvx6z1W+s56WRpUrTgbkG40GSNZS/lAJCw
/AU7izj1hgwSC1BXKC9JYEp2RNqaD/m1FqU+eNw1tdVZgIOLs2WsJht6I2YaOVnwY7Qc8Jc9PYAU
0VOPNa+FuxiKhu25cwLt/S86FOLaKzp0AvgL0EwxqsQqUUzOyE/kWTdeXjvZAV3YnxsMbtDqnOpN
umpmpBFBqcx+DFFKl2DX/kb6n4ZMTkoYIhbkJcFpMExQXE8Ti6WnZUhHzPRCxyVOBImh94mWkjOI
aNeHi+l/QPgVPB0hv6usMoJ12b5EBd0VYJz/zch8QXCLtVktStEraEdbxX6E26l67lxz+HkeRTh/
bZVocJSDKCIffLbe2XGcYGwG7aVLXWImCAG8xUJEmg2ZJNSFgbAB45Iw7mUWUqYAs4fHwLzTLFTB
03cUrXqUHaPuLwr2kIVtsMxhGQKDnNNACPqiYoG2GgeQah+yxkkm6hepZAKt38zP3i3KOrs3eRcy
qbSkLSZQad8EoCaYbJ+SuySTwIjS+xaGezzux2mZjVXdIlyKQ9YZ+3YAzVK3dlVKnB4azsV0q2oy
hTTRXNqicjPXToPQHvsVlbzZ/W/SXRD76XwAyvqPz35weWmJBoi+m3B9ZuOdp7LI21RA40l7OI8l
bM5aXmtYq36Byq3MBcvybjCgJzEiElTNuhgN+tZAV/c8jLBJeOr4TD/QOeRgqq5MZq0HDMXRDUQu
+66vjN96WO7Bvt2fxxLMX+iYkjXGsReET/Rp+DVJbNSgFKN+zTrcEjgujcONHsvE69Zx5oL8BIWb
uMVslNBCaFH60hyqpXMa2RIhCG8AwP5MhWA4gcPOaTNmc47nNAAATVsvRx3johmQMX1aGvgyBspH
1OZOawWSRx5BPoLGLbFBDIOgk8oLY9lBZOph06G8jCGDq4EzmcY9qyInKa66q4rKaE6CwDjBW79n
kyvmELQQ8CNAURt2UB1I2vKQ5celTSXt+ryH/WO8Ng3j1sAiMs2sjQCkofrCOFLiduY+bf3UfmHj
jtQFansOU7KnS+90vYUNqYwRLphq26bycifYpNGxIviCeb7OQKYi1iEtDudjX8SkOgHhMny+1hYv
6/ilyuwHE2guie3EU3vV2riQYAm4VZETaeNjie2XZJL/P+Co8YWkGqEgv58OJogXyzySHtUFOExT
lFsq1i6LXwvjsVVKJ2BHeEk5sJ8832bhRAFh8x9ULrcoVUZGlQ2oq+l3WugVxMVGdafW+7B0qhzP
yTJNffFAfgFyMYsKuyJXFjSzaa9R12JPbj1JNlPCrgTnCsKYJnxt/+BezQYLqrAaEa5q3N1MdjR5
aj3D3F7T4aZmo6IVuvs9iqHwMkaNxYTuVynTRhC1U1st6ClEMU1sh06HMze7WUnHBWUF2GoHIUHp
4k1U/jg/eqJsvQXhYkbJQA9bhnllwobulH7LyF6FYRdzx0ayLogK7LQtFBconQrRtiBDe8zJB79/
qu5j+hpVj1O3t1EfPlZ+ll5H2buu7pf+MGYuCKRx7BGZkJso522/g4ufLrZUC36IyHlQC6n0l0Kd
Pdw5gFU/SaaGcAThqrF6QYMvyx9lUjwbgVRP0GKdQuh9NxPFrcrd+REU0XHBSvlC4bZEkV1FmZEB
JaG5p7XeNL9b6sWgXkb1PqCXA4MVE7mK02uNuVP/RtPfwfLeyuica6/xCX77FVy0zpWqjl2PemE9
9hm4hGPp9jV1uohBThn3lp3kdkHYt/D3heoA3F5QXnM6O0yLBZnCgLcsduVlLcX7DiM/aEdlt4e6
aK8Br1m6es2uLrccVJbUUVpF6GAKI8nanzzq4MXMTWEJnTp45IG7+Agv+z5xst/NYd7FV8nrL3ir
35Kb2NP2WMxeM7jeqweZuKu4D/79MJ4QjXudup9GfFhtPaZB5OjLMdUlZxZRgkAtKByUVbaexrhx
XfRxzrJCR21481KryBEJxDIu6OJrRFYbIurnLRSXi+IZVpaLjuZ0ra/i3SKFWsD5uSJD4FJQXnfZ
mC5AKOGJ0mq1k8pek4Qrx7YRXHZJpimPjQEQcXKEIEZk+GP+I1IPCUynlYugvdJkak6iKIA/wafp
s2nh1uZ0JsBuPp8TbY0CY6dafo1iAxnE5wsmP7sJhAhWgwJsifkCycCIcHJIEAUwcr1od+3etr32
I96/zl6/gxOwF7gBJDicnDngRvsyKrwoZW/huchQypxm89rEGFKjKvI0dsbMuIgXybovxMFeH7YP
mqUj3k+70jJHkLliNHOebmPTM5J3s7yl5PF8FAoHbIPCJWyVKOOq5YqEDVU8UzmYIRjlsnI6Ee0a
WzJIRzC4D1GY5p22ZSRZz4YSd4a2ld8o6r5BnaX1EoQv/eLotLxM7bsc+Ia1Q6GILZtpIngCaxkL
93g4QkGZ9hQ+m80w0soZPMbVrWf0JnbPolc6fZDiSamdaPHA7rEwKfRbItPlEkzz9frIAqsdd/ka
5WZEy3D+hDsn2KCq8tOqai9sqUwgS4SxiqbDGQ9nXRzYTtvXp0PbzbaJ+7ZqqBxtpjsY6NyfDxTB
mkrIeqOHrQNuQm2uHeqomWkzwLiZRhbkSv0F2hWN9buP/RYm1bG1Ow8niP4TOC51mRHkC+LVJ1oZ
Ib+lWNe6MqGUB3t6Oh3OQ30uTVxCgYElNpemDq9kXH2cdl8EafcmsEHEHy9KFGCMLgRbHArbL6+/
KPdDgkqb0n8H38+hD4MLlT/YC4beR+6lV7qrOgxFF+e/SNTXmw/i11LFzoxxMfBBSw/W96+ZRR5S
dgSVlyG8rpr5Lw7E6AADdACUl8IXjJueQ0hRQVcAT1stwOHaa3ho9Uf7LTrYqfM25k7JnHR2z7fy
06Pyz37/guVyD2kGXE9C7sV9yX1oW4QQot3DXskJjsZdfLUc7N1wmTmTY/v2dzxd5s4P+/ijPUDa
TnfCXft+A7G0bje7gX/+w0S7WPQHg/QEjq46fMNPAyLsYghnB/iw4FnZVVeh131AytLygqvQ16C9
tFaVufnxL9SWTmDJKWwQZoq2rIrAYQsjS31wrNfzDROxWU8QuIHW1ZEONQPC9DF4+gHljDflTfKt
fY7d4JHiDtgJH41vFbaToCN4F5GfOr//4ydwg55XKQ2zEE7RMGx1oND1rl0ZXvl8l19/vFXXdD++
Bi5GWvEsh3rzpUy+WsRWOukCbg9pkzDEOw+6QDlcT7f5b8tFHYp5sI4f38o9ir6CwlG+G4/Wo71n
97Pz83zzRQfPE/g1720uuaYGPCIjRvPp7a3lmvvhXfMmUGvDexguVnBm1l2oNcqEbASrPOy+UFsF
VghWIz7D2XCsqvIlhdZ04LfVjpIYt+OZO5keHmnU7loJL0CpUBPXAknyexz5k+whQLgG68zAOxqB
7wQeYk8bPlesMhmMYNylw+Fa75xUNRwkZdTp7HX9WNq3VuuEEGnPi5vFuqlk51/RggJGrYH2Ux2l
bNycViY4Wxk98Ed6aSVemBwLO8R98Mv5AZbBcHN4NFGU3aoY3wCFtktdXqEi/ENpogetk/lKiJxO
iW4ZlgmFHAYWPtekCDraGl1jCfrlbudF++De8rPj9GQ9aXv9MFxOD8p18fuR/sSuY4elZNfCB3py
21fZrBJnzM2ncM1ukhZqEAp6N4UfsDfgDIyjabLL3RpllO6Eak5n2Ku75YIdz/e36Iyz7nk0EMkg
EoTLi9O4mmZUEGlGgk7oYFnGpr1CbLeDoeo45ajriOdbXLD+QP2qT1qZto1o34WrcQNxhZP4H08Z
UELS63rGtCIhKn1+DcHD+caJpq0Jc0QoT5kqDlP8nmumNjQ20KskmufJCauShbtJCzO4l+Vh7Z9H
W/8bvxxv0bgtVxLW7VxPQMu67lig1LZrdX+2BjeNoUkRvZ1HE/YdmgZWoAoFEf61qWWw8erHskPK
iUFha68mNZOcoEQX/fCIhmQsGFCfN6insREm5Qy30Kpzy3J24EDlLLA9tRvLT4PyciiKi2CERYUR
H1hjOEvbu6UGv9tGdwmlF+ebS0SJARxISO8jBUFwkFt6yZCH+tA3HbRELL+aOtewg8t8zvZTMB20
jOyKItux8VErTTdX9X3Wz0cIhTu1BVcAmlzBss+N4AfZQ6GpD74nxY8Uj1q0r6CKm13PsTVC1CHD
AyuTbNOEMwzqFdgf69TACsLNsNQgkRKq+HKt/sbGK812SPdWwQozuqOVMxWXpio12F7zBR+LW8y1
NzfLpBnQRlVbYIZt6sR4nS50xQ1HP9eVnVreTva1lmWO3YNRs+v/4vqQbMG5aRdlAZmSGeD9qDx3
bXJhWk+t1vkJyiKnoHaM+f18cAh3BVtEfuoVFm2nbm0uXL0s3AVFxVuKi0vT8MzQdMba0+FhAnlP
HfpZbedk6h4WLkX2a5wvmf1L8jVrKJ7rfO48hPeTLFQnfA2cQD17uvpkllKPTP4SpD4L7urim6rk
EGt6rbNfivUowRdQxAjDJZ+JhG7g0ZabKjTVmjoiPfqfPDXYDRnRC07phBwpnLLZzk7Bj5G94YqO
XFtMbltqxJpWTcbQuW32GA07K76YFVi66Dv4RjplKMlMglRrWwxHaTzQaXhd46YUZWpUMBV0tLzN
nE6xH+vGgrcnfFHj70Mle/Bcx4sbzxM0bjI1gdaYYbxS7ooQQXOdQ2w9YF5pPqRj66TttaFLVmUx
Iu64YWS2slC59oGqZRRpi70lizO4eeFKznhNUHLf5/rj2P9G6SCE2mT8BVG6t3FkwzEevBbQ/Li4
SYxk6EwKThBsKVt6QyC8TkjhGI2vjkeS+cqSuYYC3uYP2pewgDjW+uF86AoWtZMv4KIomkddCW30
tM7Kb0VbVUe7I41kKREGz6aZXOca8aiE5UrhiofwGIaxa9L7xoxdvCTtOuMvSL1oEp79UGaMhcvg
k0HSsXxaMJR2rPqMLK4Vv2px/NSV1m5OELVaJQme9fv/CNcvRMoJ7WHbpiVDv7LHwC2sSHYI2tBN
pX4g4rECfwf1zTgafebkzRKjmIY1lgmIhQqOZE6lLN9VmVeaIKmg774guLQeEL0aycqDU5PigItR
aA3vVtpBEXoTtNmI8u18+AkjwyZw+LEhM4XUebpq6lMMAtnqNKcUzqDouza4beK9lbl6MXvnocST
bYPFhfpQ2DCBGoHFllK9m7vq2o7N+36x99UApqZOlEdixNDTwo2yM7XZfAeLdN2vaXTRZ3ly21l5
/iz5prV9f0TO5pu4mWEP1TjYMb4pyJMXuIB+z9XqJsvSj2B8yfEAmEKKeVSCPU0TZzEg7RaEH8SE
HfX57xBs9Wxr8xlcvi1L2ifWSlmFwdtg0wsNxnLB9MJk3uliHApqDpx5mMWXJS1tUeKdCjhx6Frq
noXpsUTdlZQdLtqeoEFfQNxYG3SYYr1Hvw7Whxr1e3PucCUasOcwKg569mbasGqEmoo+d17evrZk
uOup/QrPKUcr0ptkRompLROPEE6uzUdxg13iAX9SI3yUSh3CrgzsE1trnzPUHaBSZZolgyrMShs4
blAVRemVhqCz+xl33503DV4JPs3fRA5Gc/UGgwUot/McVdh/TgnofnXlwgVpB81wh4J8lWqSNUTc
eV9AXGYqEzMY5gTeeWnx06DLHYvvIQBLC6+fP/RglGR0caB+oXFrSDNGbQyqKSaEruPk6qh2u1e0
5sZWJVlp/Ud/JoB/gfilo8whwUdzUGij+K3FrXmmenmXQ/P6tY48ZqWXEKU7P2Ki4nwsjdivWth6
wHCMG7I0AHPxk4i85NNhgtGXBjpDAU3mzChvUghFKma1s+jPvv9Ni18E5bM4CcLc1fbMPv8fad+1
HDesbPtFrGIEwVemmZFmNMrphSXLNphz/vqz6Lp3m4J4BrV9ym9W1TQbaDQaHdYSfMyWja6/hdvV
2VCrJM9w3zRDnNs1+gfcodJCV4/CZH9Z760tXYvitrQ0ipTGOkQlAzukvQK4t+4AUncAhInA+wVa
8ROtU1eO6ojRIsdQpFNRIeOvqXtiCupbmxfaSiN+jBVWkxZmADGBlO66SH+RCnR8G60nMUB/taqT
KOhkG8huISua+tgzI9QNdd2OBhGH3dbphFcHVx8QNpAq5RJ7VB46qTJgxg0bnBTEjqQ1ncYyjkP7
I1LGhwG0kwLPs5gpf3IArIjOCopM2jdilQFRSh0uVKvapD1ZNSgEmiJOITSv3EpTJ5cxEZHX9r7+
Fal+jVaCMsBs1UK/a9LKdJg0U6+OBnCh9oaowLUs2DftFIL6lomDKvM3ZaYMUmRqWFBgQ50i9tMC
5q8qdzsZHFNx8ts0YkSBoERUu0Mh9wLvt9yO34Qj7UsImp6X5PNXPakSa9pQQXg5xX4UG/dJPwsS
/JtLuRLBHXw1HmO5mOFgO5L4aOvfy2nqFqFoWn4rFQQ80b+qcKdey7FL6eLI4/SohU9DGKIp+K5R
3aS6IiFQFeRXCVNx/+BqNOTsVXCwLc+Qr+uXV1ZmNQ0uRdLhrZMFfh53OxM8cxINBQ1Gm15tJYoz
yc4gGJPVISqkxBsRQ8TTgKqzdQZl9+1lrTbPOGoyGu55tKjzI5oJeGNRd8VSSqmDaBUz6zmwDxBT
1dkPg7J/WsO/0rjopWZJo6dLYBEoJ0JRwowPVhjZiSjNuelGVlpxtg5KRNlMJ2g1sWw3hsBPKX9b
cnM1hi89KHEvL+H2bv1VirP6IiwqNV2ms6QWCK3WKTF/tMFwbkRmvxVVWCulOKtX86hNVNDUOP0U
WW7FggTF6PauNYdXpg433TREDsP8yXVKYl20c5vC0duB0pmlL9OgX62/RyuSrGQQbgDKQSrdcfyU
moOVRXbRPKTlbyFS7Oaq/hXIM9+XTMPAXQWBhbIbqo+uda3kJZNFs4pbcNSWtZLDHWtUYatAbgDK
1ro4AsyL9oHboRXX1m1j9yGdJrc5z17msgfpSLzLlrPpL1eyuXPeW308mcUiG4zvRhr7pmodMk10
qW4Hhys53IN8NkBImXeQk3zoHrlSPZ16xn3pTX5+XwFaFJfdDuCmgih4qxr3ZWm59xob8Jij5SL2
ufDS0JX2gaefhmf9V7bL91MKviin/g0qLkPg1DbX9Q9Tpo424G+NVhg2i4oggGCqniwFA5mVO5m1
SL1ld75dqCsp3O5JahtpymI5cb0zmrMB5p4MTeJz44K3oGSFx6ZdhbcZLiSrf7xsOZunYyWb29E8
M/uolCCbtfr1lEKIXB0BgLKrI7K/LGrTl65EcbsISAngkzOIyqVhJwEzRp1ikKehYYGk6Dg0ni6L
E+3d8vdVPmwsg7JLc4hTrLdSuSuWvmmRMxOt3vL3lQwjRdIISVKsXh3harjL2j0zr+g/jNegQQ2F
P1lDPxdKXl/FNK3WhjSRcQvl16nk1uVnKARl2yhSYNDEQD0MDY34x8mo2r7MqIqozmhfFNpdDUNZ
u8P8NkvNCYPoXj+Xr7nymOTFw+V92gwcVoK5Wy9qcvzmEjhESPBZlVPMcCRtYA/oiyIxiIaJ8Q/V
irWq3BWUGTSaCF1CFRmDr6Nq+sBkHIP+TqmWXjFZgHe32PW34/1XQf4CCnM5DPslVolbjCh07KOf
MIh1eRFFMrjLJweTgQU4YwCeYtfwMghseZJFKaNNa18pwvmpKW0NvWsgpOtKgFnJhhOo1JtNBeFX
IQqGthpsYJDL1DW6+NDsyp3fqqmUSZ2wbFW8L+ZdVNzGwRt6vHX22GpIQE4vqnHo4tsyPDSiYv4W
4MgX4dzBHoa2yKNlFFZPvcS41tUTIy8GYBVGO0VBrToqhk17wW2zGRoBj1rRVVlFZMlpPFel2RQR
hOZS9jKGmG6II3dQVa80dLtpCEgSY0fOJP+y7Wwru5LLKTs2IR3JEnfOaPGZIpRpCbMDOnlj8Qxs
DkeZnnOQhBX02UhEGS6hcM7vdE2qmcAEQuiS9OhdOBX5jWl8gk/KjcyrztxVgcvqfSBKj2za8kpn
zutIbGYWoKnhA1Svield1RHbCCpfMZ8vr+7mNbQSxDkb2ZCHug0hKDTDw4THJJVyfwF3uSxGoM+f
l+7qJopbIx5LYxEzWoFdDeNLqM22hOq+0nWCd4poz/78fSUsTHTU9SsIi9XfSumNmhOwQ4ByfrUA
Nw2+3PljA/RjEfPIdiCIiW4Dc8MEQK2cmyuyDGBQDLF8Ww82A2JSMjJMEkg7qmW2Vhd7NZ3w//VB
l2NPx0JLs/mQYgAutZ4n7VeZdYfLy/6/LMXfL+J8YlljXHKqMf3dl3dAnxj6c59i3i+8MgC1b2o7
CbUS0noWEwRTW03eoPL4K5gL3BpwyBg5xVLM1VvNtF1LVHscyZlMOiZwTK+UmK3Ed202XfV0RMVO
PhhhdtDkBy0NrywjeKzIj4G+5Y3qyJ0KMwmvehOFpEENd22h/GrS2mMssatCke2+Qe1jQQwZKhFx
12ZYuFKECwtVYiXGZECRtL/t2wOLPyu0Cemyy8ZJsFvbDvbvmnEOtg7K3gqWt2elgovzoQnGnVze
Ke1Zx5tCMlF2ebxsHtuH/69AzrOyWk6JPsA6Sj0A/JC1b2QFI5qjd1mM0Ap5J5pjQrbvl3ORncHe
UVGA2WQ2k9H8dUgSJ+s6F6DQgyKsFixW9jW2McBPbACUC2NsyO1yK1pa6OZTZQTAZXRsgmgX6FcE
Fo/nSxf/SJDWGmOnz49j5tZdb6NsKVD8+wJDvrKMKqJdUjb5ApNEeq1BURoBeAXYnAb5LT+Rr/VI
dYOKupkxOWZxW8ugXMydubk3gPSdhmd5+u8RFb9+B3edqBjz78IK3xG2c+kjuTIAfwRotHpen4Mi
jmwgUk3+ZeU3dQfZNnJ1soGggfMAw6wmLDE0hGPWTarvWfWYiCCrl8/+tr1og6WGjhe2zNOi9XOD
MuiEQZyAlKgRgN7BAIUJ1TGUE6quFRwbzLUIbrIttdB+qi0s4kjf871EkmrCoHSoNU43BJCw2eSz
8dflpfseLuMGWcngzuVILIa+eR0PqtChEsxG2H8l0oI7kdFUpcG4bE4WOj1y9NNNlb5eVmL5SH5z
1kpwNtchM2BJEkSY+VkyO4BJeYQd2+a/ziF/XSsugBmwH8pyzJyxOmnjzwIDDdkd1QQlje0dQZMB
siyABiCclGwiA5tS7EinDnbL/KQVbPn2av1HAA9REUQTneQEAsrpoa6XunoYPKh9ILDe71cMVgt0
7QBIo0D34nu2mAlaIWtZraBnAKxEuzsc71wGxk8Sd/kLM6TkJ8gS28c5iEHm3qRJIHhFbCr6Z/pJ
kTVMXXErmcf6IBc6FFVZiDHxQybbjZnYmQiodNPCDQgAORZSBiYXi41mlU0N4DUxQPdOewz3BAD0
IXeXbfx7cIDlXAnhwisSmlLVLkL0dEej23l4SPtnXDp21zWCndu0wJUozp0WLFDSWYcoGhwJxjbz
LnMuK7NpGysJyxeswmZ04ZJS6iFh0F+zaD+ChXC6Ucqnhuz1+LUYBEW0LeetYKIY/hsn6htCQjs2
NYj6LARWxWOuAbEEI991+DMsP3XzPcoPl5XbXL6VNF45DBwOCP9R1Zr2VfpDKgVJm83FwzTfgqIK
MXx+KtESNrBegrn1Ly07avJNUiK0tt5M/TUGSvrweVmfTfNeaJqRcQNcHv8Yz3t5yujMWifudRAp
KnZTxmjXFgUOIjHcTVSbmZUNJcSkxkG3MAmowSmIrlR1c3NWynC30RwTlU6LMrVf3AC54sDeDWY3
Bob+vPTZcHKH3FzPP7UH0x1eKcYBY6c+AjH28pJutCTgNFs6XVBAETLyc4hapc3onoswK5C66tXo
Ru/kDSPu+8DOjgkIHD3rUSoFQrdV/yuT8yBU6vWwsjB4iwiV9I/qf9/N8VUnzm3UrRQrcYDfD7Vj
Xe6J9WSJ4OS3beSvCtzRyiJrkHQKEYTeSMaB0cQW4ihu3hoWxWVOtCUHzN0aPY1mkMdARlYtoDgf
yDgtuC3Nfz8HbWBgDm4J8F9kuSe/+kA56UZcfMvkXk/g0uekf0gDGmIGhHbqjzEJi/9+YP2rRM4A
5kpjEsswUJUPL315JVtPl616a+XWGnEGMCdKmfUqfl9p9mX/e9DA4z7t+kyU4t26ClU8cyALuCzf
uiMnRYkxVQUHKI+uMoS2oe57+UCHBoHf/rJKWwa3FsUZnBTmIHyq4C5KDWmcOXG18KWikft/k7J8
xeo6lHrSsriFFCDqZErvoCxLgKX1L0KArUIWEB/0y3wVMneqRVprUQVEL6DS0AGOFooGnTdNAKN6
/18IF4nXDM04LISQCBNLsxa5BAOpSaKAbvzxsjqbkkyMW2HOSybAO/2qjloiqxcrOD6mvvBinuNx
H8heLyKu2miMQeiK+HUB+gXx6Z/k/GpvxmSK1Ah5Wac3dacyzOcYlLS6Ntc2JtxtMLY5U4bZ5oD5
pBF1fS/Wxb9r1rI566NTqxUDSumOms9OZ9S3s6UIXhtbwQSQHyiuROQSTR7giIVzmMNelrYOhvu2
y3tXb4BTG3cWOqcK4JO2dZC4Kq2B8DZ0goLQ1vHCFQiDAeiLDof7dRN7Uw3MOUKoZIIghzJAbpf0
GND2Hx4CGl5Sy3weMBB4aNwulSwdIScissBTMV3G+sJtgcplVf5lo9zU568gHh63moohLAkEaXID
wl+lDtqHPCsHGY85sGAKTvS2ba7EcVcIUpHFlBUIo0k02mAatdNY3tMREW5qgswlyp3WQnfseO7K
WfRI2IqpkXDB+AgSLgDf5rZOy5VAGSOK5x3yTbp1X5YhsB2rY5iorq78bAHTc3ltt7w+eg8wASTj
OSfzs2Om1Y16my9e3xhqW25DBnLBKN+rFWBne1SJqtf/m0D+9FGSaG0NgVZaICn8mxHZjgsEiWZv
G/r4clna1lnHBCaYWMG7BjgZLuxAc141aB0eq/oIvFRKUDcQ8YdvriBwQNCTZiL25M+6Ocuxli3W
qaijmxNvMhK7xlg+IPbbh8va/ImSeNeFGWCU7hCnA1eQM00Zb4Q0bVoEgwdr376qJw3od/b4Otwk
DjDE1E96GPz5hthP+Ymcp9vp/Ibe2721NwEBgrFe7/L3bK3u+nO40KcaZnkOS3zOsoljUKAo/HxZ
wgb8hIH2078acwciKjJNBZty62i+cROcADlx27rm3rzJrro3ye2vyhOxwZQDLbNj7rWiUGXrQlzL
58y1VZsKDWWQrwOTM02PNLoJCsktUKq4rOkGcPuiKQXnC8rRy/5+9dpxilbOZsBEJY7pq4QbMJly
l4xAyiLBLs3whu9a0PhhqgxDpOgJceWiE7WObvo+E035QM0FMh8KLl8/Ig2UudIbvKDipLsKjOiQ
EWrHded3KpAQUmb3020cAqow/HlZ/S0fvxbMhTgoxld4z0HwyHK7i/Y5Jljb8XBZyNZmmnCuCkH6
F2UFbonl0qoTQhBKS+ZuDoBesqPkhzELPNxGZ8Fy5wNqAhk6UEDz0B1JN+h6B0QcR2G3BES0mKp3
oiTd90pz6JN2HxnTAynfMLbrzCzHmLhypeahYGJlU1cLUSm6ZYHhxSc8JUlVJTQfA7+jTR1058YF
s7PaA/Xg5TXdurHMv3L4vOeYyw1Fhw0sJo/vtSj2KqV8nwPZ7VVml9XPKRK1620FVxSHQNYxRoIG
Z86n63OG+YkRKAVBpIExRZuzfV0gORiPwa2mFadx6ENHLaTAURVVRNC05e3REL+QYiyJQ/6CBh1G
E9cTYBg040c83PbZr3lwxsYf//s50mW0QAOFlokuYI1Ps2JsQWKJCsdD6EvZHOL4rYk+k/Ktkz9F
sBkb5T3I0oF1Y6A5GE8UzsnGQ95NuP6xokgpd70/oaY1+Ep4VgyfKj5VwZykvqiifOVmvmYtl3Ou
YwImJhlYbI6s+z9H507aN7VP3++lZ1p7UePVzwIvs7l7BvAtlnlP/OPcG5lTVGOWSXmaYjDXOOqy
rSkfcvwUilAXt44fXUni/FlqDAWNFkl4/9ggsivljyFxdBHm+KavWcvhDgMbTW2ki5y8Raessu/t
1M6vtLsW6Te3uq0Cx3i8fOAFmv25QlZPt2CI/98aRsssPiZmi5ciAdFUdn9ZzsYUJawSqQiw+QBj
TuWzeXNjFkBmHnH17oij7JVHv3BAFUbPyjt7mJ14V90CzGOw57fLgreuorVcLqppF9L5gg6wyuYH
6w+AkGOWf1mEuvwGH8itZXAnrpdTrUgkyOj9VLXVZ3CIu+OBHho3eCgelcHNHQ1QeYbLPlLnGvMH
zr+ke9ZfwJ29NDYlTUqxurOq3iaz7APwyiFo6JjpbV/VB4HCokXlrt7JMNuJjFDYfCC7wlM+JdBV
g3aU3WCsYhpcxU3daId8U2fPk62/st18heHZz/CZ+qLE0P+y+kvADohNTOpzq99GJiNzCCcu7wy/
2AW7Q+YQxTZ95aZyGoC6ebrbHLVfygGzzvku3pEn8g9vdABR/ecTuOUf5wDEkwauzS6+QverSg5U
BNq9eVDBowS3LuugYeScXdboSiUXi5blz67+bek96HIeSP/78tZu+tSVGM7TJWNVoqcbYtDc3fQ/
AB0RFKdCHcF+LgxPt2UBFdTC/DZQgTgrSuZknMMAshjoBtIOlU6CRpuPlhkOGdA0QAYHiQq8K5Nf
LYlcc+pPltG4c62fpJj6Uno7skTgDzdjZljSfz5q2YeVQ9SbLAh6ucKlAlLnDrwIUuZY02EC2TZ5
nas9lW80UZ5uMY9v/gNQUBp6ObEYfPOqXFtToam4OTMq3yUZecB5/ofADiO6/xHBqaWFiTROFYIC
Nde8OnYGZScnmKhhh0m6CnORP9p0ECtxnLU2ndVK4YJgpCHjMvSY506RCAS52j9Y60oMZ60DKZWx
C7BwJFH2rPGLWHaRHXGk0S1Fg4ybKiGJAy+DSNP6g+e5MgyGODTuSxiG0gAKtSK23nr/QhAHlgNk
5gEKpquIi7mFI3mdtohKUXtTfoea2yATp+l+FDgScHOz2AkJUF32l1dxy/wsZSnnYB5P+dYnac4j
qaiBzSozYDDW2k061AIHueW91iK4W1iqAK5bRVBLipAyDc9pbOeAdtLKp8uqbLmUtRzuLogq4HWB
YQ4BFJoYaHPOG28eczssvFbE1CkSxfn8Si2UpNEhKlFzF6jAZa1ijNep22MafV7WarMiu1aL85R1
nhAgAuP5IO27yW5Vm57ag+5Zjnour0GP6KZ24ijevLui5/D+KXaemCt6qC1niXdS62/gPEhWd0Mn
t4tldrmX5d4wF/7QWbahXEsMDZE/L+u8ddzW4riDUAF0YyooxAFt/VFakHeAHApkiEHkqjZNE8Cg
yAspOAR8kkQZqlmTOsTceuXP2rHUT5R9zCJr2Vy9lRTOU1lWlGZqh3xQlO0G2u8lCQS5wfXYZF5J
b5kQc3x5KXzbrZU87iWRVxgPCHpoBew/+ttEtuBVc+U77QVMpKy3S+ZIz5Mr79Wbym/94MQe/mH7
kPYyl7YiYAxxFttrYDUPJ+groWqRAKYp0h0iovPbdFwrIZxJsomE0p9FDYrIldWXCDjFl9XYzOOB
4IaYmD5dWtc4hzIn4CcZg+VFJp2r4jZnaJ9Gn+pnpP+s+zMBOl55YtIukR8vC940/5VczrsEqjIn
4XLim5mBSgQFXBMRkehVtmklKyncLkl1n/UzErJOld/oxS99OqpdZoMPiZU5oNFSryDvl/XaPG0r
idyWjUVZWXm52EVzZcVvUX9izZshuqs3pAA1FH0JaHUF4j1fB+nlUp5bFVLKQHJiU/PTobATeu6V
SPAU2hhyhYiVKG6jWALSJTPHU2gEeviD0tvzPjrNO+mk39a1nR2YM11bb4qgWrfhThbCFcz5oba/
YJN9jVLLRuo0NiApCeQpijISGLLnLrR1ZWHk9cDQe3nXNqzxizhOyVYbUnNIIK5Uj5l0r8R7Rbq/
LEIRqcTZIrrdBlotedbauB8waVO7WX/qUhdIpcgNekr/u9X9ml7L9K7ur438tonODXM7OLZQsLpb
T0roi3EylEMx3MinlpVGNqR5QOG8dNmNdga91EPxoTv30bE/tvvwvvMzEGTvk2OO6sxV+NSImLU2
gosvH8AdkzwAmZeR4APGwA9Gvwzd0HrrrZsyFFUqhLpyF21dyVEaGRClMRfDc8CTYrb+M/R/JcfP
2I9fCsWNDuwW1O3Hzo4ey92HKDkqUpa7Gykt0B5qYee7zB10V2eNXWdexN61+PmykYkkcbdiahZT
mxPoqk9OH1xX6dWU3jfTQxCJLo7lRHD373oD+TFONBJoelxDUq2C5P69TQQB9VaWVwGbs46ngkER
u3OqNHqpBvrCkgCCFCM4Y5phTP1K8+f8ehpdKIceE2fWDcGFqG8cU2Co41AAyVdBOy9XtAxZ05Qp
qsxAnNbcGv4N9NwovcQtgHEHL6WBHScOs8g+K69Zf5LCa6BCTcY10W4G45UMd1Ee2eoEhGq2SwI3
LnoPdfdBvk5mfyhcc8bLR7Mn/RDT4LoLgFxMR69H8yHq2k4zPvfAdWnbD7VbqmiOCfagMrme6rPZ
yv4Yog6N1gUwCYs84IblqMBOV4Bsh1BA5W8UJGSKQpoNxAHwgAzsOwDcSBwL5TtDNOG/tcJrUZyz
LQZwuabqIio6gvqmCR1tiO0InADMJaXAs28Kw/QoUTBDqmJE7OtFwuYBeIQahKW9ZQN80pcB/Noq
r9JwLLqbuGz9yydw42ZeBP1HHufYumbKI7xB8WqSnmUTyL7qI2uIP3feZTkivTivBi5NrWzIopeB
flGAAlL1szB22hzuSpMeqBBCakOgpmDsHhBLeLZ8Q5+U1JAGgOPuHAWAq6w8RPP7BGqBvDpHiidi
Id9YRXSnUYqilQGkTv76z3Kzmi1mAdTeCJypfJqCGZkBf8gF1rFx73+Rw5liqWih3shm5+TWeUxO
qfIYiSgDNhzlFxGcAWqzZkVahXVrA91RtcEh/zB6oCEGBPwUMqcoFnOmoM4aYXmIxdLD7qXNZ7cv
w/s8FsQMm3qspCz2sUoP9QqVSCRDSgL/prUgjRGNV21uxkoC5/FjKbTUcoaEKvtVVp4GXEkFadLL
50YghCff0Y1CYzggnTOi8aU1DgPV4XkF3fmCteIZqWhW9aZeQBO5M85hr7rgAHAv67FVb1rvuqZ+
3Y+6xsgxKnodUDDmU0SOxpQ4AwAl20lzyyg/Lq1meTjgMS7bmBlBoTt3MEXvhj1AJwd5FwwPbSKq
EyxbxEUFXz6KC9vzPs5bS8LqZt0TLR6q6Yax67S5RlVKSby+u7u8CJtu4q/F/KFTXNlkHMh9HquL
TUbDro9AbhS9gFY0SARDX6L95M5w11u0Ka3lDCfxbVdX11n+eFkTkQTu2igqZtFRhgQMwwT5Tm0V
gd1v5f2/bA3nJUiUzuAqw1qlhvxI4zi26TxQu7Om27GXPCuh/hgVdtvcWxhzvqydUDjnPEI2KwYd
AhwI+TELanQCO1V3zuZbMLONseUM0nUuqQKpm8aIrBeuftQcvlUdmpoSpkth72TwWEHuRTrGudH0
PGI48IPcy/8wU6eBtxPA72gwVb+xI9JRb0rw9/aYQO1/Z3XxOCIX1im5K6MZU7Cg6sZBW8viFnRo
qZpVSdQ7yrHBNDGzk2P5YZ6Chyf1vv4sBLNTG0gDaPFaqca5ZhoAXk7JIa7/lG+iZ/MhuZl+VZZd
XpuTo3mucXg27pjIxcmXlTSWv6+Od2mqKfhRIBWvU2/43We2cdIPYWqHgFgRCNtyJSsNv4FyKmUh
5yNkodDp5nHlzGhpi++pvru8c1v3z1rOsrErnUIjTpM2hpxMsw4k1a9DwMsNkyhBJBLDOeJOCWst
axcxhuzQ4SpGdk2Utd/q5lhbhbE4tZUuGCE1p24RIu1RjNjVr/FjflTc/Lp41R9iYkcCN7x5560X
j/PDmKSS+2TZpCZ/Zh+g+31v3caWvAgdla1hS7/Ka/WxR1f+Xfr8f9s2zj/Db6Z1VEOypn0O9FnV
GruSny7LEKrHueh+ShRJXmyDnDR0N70rdnsdXS2wzQNUKl7nq/E2ccHKou6o6LktcCgG51Bwa5Nw
rCAbdfEqs5WzjkK8TRZ2DO9NRluBKYiRNtqplr40UPBhoBAEqPxkezBhkqtsFTQ7lxHe9ucsvUpi
cIe5ata4UfwwVac82HfdrppcqbqJE8FJ3MgwLB8A2EVMHaAwzfdVzCNAb9Ic3dYWesmTPnWzEtzZ
6LEC5XIAxtTDFBJwoniZCHFSMZfV/BonfRXNnZyCMrRbmZiLTsg1M1GTzACTu0+GA7izJeucFce6
ei20XW0+W4bdY35GKjxN/qUoHwRvFMOWx+QO7aG2xWRPAz7mcKJVsJ/7xDHLR2RJQD6QFbVroYGy
KXu7rd+Bv+C07ZnNoMwo95oaokB56PXGBwXL1BybOUGh5p3Okie1OtAGfEXdx7NXZgejuiqk3KuG
Qy7tgvhA8tlus8NMgRS/q/uHZDwFGnD6cpvFzM3ynyy6ZkCwJIgqssK15ts0PucqxoB8sL+X5X7M
zzH4FSdfbhGv5s8AvZODfWzuqfVclHeAdwOlwXU63QG+xlQSl9Z7s3qgrZ8lml32R4NcxeyOFEep
fwrNFwsF//mY1NcFSO+q5GAW91myy5uPYHhE3SS3Hsx+XxDbnHbgrM5xfuQeYGrRZ6MDoOI8zD5m
ULwIkCTZq9y8FWYEmOsAFAteQk4hKOyUpzx+kIoPbQJhTgAsC1CQEYblmlBT068aybWiT7UwHJ29
ydMN6A+kMnI6FFLUPt5n1If5OXHxFFR74NvO7e+2cmLrKAdnpLH65okmPwYg+ABHq6+WBbkG53Vu
jU7S+0z3Grk5SBiqaIF7aKjnVBtsuaA7mryiW8jPIg/4uaL7/nvotIykLtQuuoyyED/umxksqI2w
W5pxHOVgHmq/dTsvstNjY7eyLd9qJ0DZerCwB5lhQFbgCDfEE+SidMtSQKsLJvSvF0uVGkVXL22C
8RGjsc7gJE5+rmU7sF8eCAg786tPFI5eGq8SKL5BoYmqw0oydzBJMRGzxqX2pz0Ig0JXlT2/gLo0
Q+jq3JueeSq95jjtw4Pplm68A20toHlc0U2w4R++fAZ30YV9U7RswGeoDpDGIDpwyQ7OePCL1ydg
v9uWax4T+9X6eXnlv0dBX9XnrjmQEwEWwkS9DEBSYfZeAg2sLO1OE+m3fD/n/77ox910cpIBOclA
/Sqzsxvd0a5DP4GeldvvWi+4bvadI0opbRSyvurG3XBZqKlWS7Gm2TMYuA65X4Hi2EP+0f1oTzfp
znBEkAMiLbmoOdWAs/Onf9e0rjRjF4w3mrS/vGFbt+hqJS2Zi5HDqcSIUr0cFcJ+yMZ+lvNDCezX
ZvhAxcm10vGjHVTbTELAGlOM12AkbYj6u2Ue8/KnbHDgrRf4G5K3ZaVqaS0leQSDdxZIYvz8ELvJ
TeD+SHajO9/jVrNRZrEbn9q9M/jo9nevjNh+uPwh34zY0tAdjmZcDdMEaH7nDs8ghVMqqwHCqKn2
VVo5FZxrY57U6f6yoG/7C0EYDEVrBQGkHQbgvropK53TkoCwCYk3wJWTHDRDnqb6l4V832FOCncm
1V6b07GBFICqAtt7RnxmFzGQftF7e9CcHPyyKF5lAk8o0o07oXk5ZCar4gHzn3dt/Fga/iDCtFx+
4osT4BTjDiQyllIjd1BMimX5kCZV9qJKGokBtDgVJ7OL099SF4+CPOaWdWB0ycS4PeC2Kf/QS2K0
yfRzOqAcuJMbDIGpz0N9rWqvgm0TyVkC7tXjaNZVQAlPWEALcZ2rjD7ZsSv1DZCA7Egf8vvy2jgl
B8NpRJ2Q359ly7qq4EhDFcdYIE++SmbmbA1WlIBb4oBTdzBl+6W2e0/bYS7DW+aVHIGqy3X8bSNX
ArmN7FjVRXUHgeTUHiNkhneWY9yZ74M/7sIreiNMR3xLDHAaco5VMqZ8MEMIrAx/dAunt1UFdPWO
7ucg1RD4te+F+6/S/iS3VjvZ5WnRAywJgzOucqa7/rNI7WbyVGd5n807cm4QGIVO+wFrmvaie2vz
IOItAMhXNE5+mwKblKLI1Tkb0FiFltZ+PyxZLIOIlNw0Vw0soPoyGqrzRQTSUrO0sKwItrrfoM5w
iCcdq6vyR3BrejXSITfZLfNbEcfutrGCEQmliyXU4+kfOjp3jFDIRWHpU79DY70fuOkP9XF2DKc6
dz8Etrocu2+2upK3/H21mYakpm0YFoNjquhkaUG2aWtOtMN8ojvIdofXn2Blv/cfLOazksgFs2YX
pCSToCF9Z5NdIU/tA4mzt2OfuMpkN+fJNXfSAQMi+9+jY76XV9IxFkz4L2HrN62Bla0AcAYrzfcA
1mnZ0EJbnFF61JXftPt1eVm3lVwJ4FwAOssGgJHCl7cjQZd3YVd67MQyvc87tKd2pYV+F5Tya8y9
TTpS0CEo01DkHsI9K2MH4AO2SgLbmqvzUA6HhGq2MtQP1OiR6pMi0QPje5i/7MnqczkH0ic0qWR1
ud3IgbwPH+A7I374UO7vS7vZ08/Mnwc3vtKuRkch7uhM7sN/3QHz9RMsLnDTJH2sUwMrls2HSn6X
ujsaORZ9yTFhc3lzNjcfCRaQSuJcf+NijnujiuIG/mtGrSufy5txlHeXRXxPEC/aADkCMG8YxDUo
Z+RjbuJ5unhkYHkbGCe/6W584xowtNNba7NH46oFhL4T+bV/WfCm21rJ5d5rcVAnGvg7YNiRetDL
+YgqNdA+Jy8MPy9L2l7FvxpywR4oJYy5ZZBErZcoetYj7/LvLyeEP6LockHLC5oHELRyfSdmU4aA
9KpgkszYNUh6BLfWeD/kOyVPbzJRu8eWNv/D3Jc0yY1zSf6Vz+o8qCZIcBvr6gODEbkod2VKKl1o
WlIgAIIgwRX49eNU1cynDKUpuvo0VpdKRWaQBLG858+f+49XO9oGddL5emhwNZe/n/jBjKc4T6cu
cDQhklTEK90ukGRvNymI+fzXw/Va8LgpZ6G6E4OocyznQUMHtb/ZLpBk+TzEpRnPBnFAN0vOd7++
0Kvx9w9Xyo4WqlnRVpsqXElEwbxr6xqIs5LXmn+FVcyBhxHIpc1YtnP+fhEt+uDa8V0wo5shzsxN
1QwnZvzPjF0sNYicMrgLg2f6k14KHIz6aG5xP+obLWhejiAVDYW5ugFJCYDIGJzIBF5bYnkGAhCc
oXIwaI7CSSYiqG31w7Lj1QS/j6su0uiu2Zuh/D7Q//Fl/d/82dz9NdeH//pP/PzFdCijcOh8v/zx
v2675/Zfd82nL8/Df25/+P9+8ej3zp7NzSf98y+9+Bt8+d8XRwb/6cUP+3YUo7ufnq17eB6mZvz+
/bjN7Tf/ux/+6/n7tzy67vmP376YqR23b+PCtL/9/dHF1z9+Qwr6w4Tbvv/vD7cH+OO3B6M/teLT
T3/x/GkY8cf575AqzKIc3TIwikN33G//Wp6/fxL8HsJCDhzOLVgDWQ0LsDXQTv/jN5bho82rEDwd
5KUoSP72rwHqCttH0e8JBa0mA8cLRljYzX77v0/+4gX9+4X9C8KOd0a04/DHb/CHf7FppWjhAd0k
hAk0pKQ27snR2sgMUeAWBCF4yNz3b6DjM5my6xiNzhNCEn83U6tcXKRgeeuHTsymuQG5ToZhYeVS
LSNYvUbRr7VC9neBXtZcno90pvkOOttaYzWLaiwXLmsEhTYgbI+WiTj/tLpGuF3ScNrfpj6q6ZUL
Vk/OR6lXtN5M3PL6UTXVBEtBPX1XEtSNMVcxtNoteGcpWo/hvgLxptkYml4gEBke0Bbo3phsau+j
SQz+QkyKvceQb7ZMKA3wg+OLvk2rAVrKE0/XHtFcSw0MvUZPJwC3UbtUV9W2VwRlHdE1eApc1FQ3
fRa47qzW+aa3ItwQFn1VQeQtS4eYlTncwv9kta6SQ9jM83reZpgMxShzSNi6ZIR0gJ+iUZV+7a0v
JJz0pqKloHlCrDcj/KAhFksOnKemK9thWPh1M+b5tY5W/bZTws8Hi+V7FYAjHkIhaK6nAo8gPo6j
Hx+gNIuAw4lhpTsytxEgeplke70Qyw5MKlGXUZMhTg0iPsM3EJJsc3PNQrN86GTSocVJ2FTsG1i+
0CKeIMBb8Gliz8KN7p2qs5JXuUOFWgwMl+XJfbNac+UTnQJ9A4pewQea8q+tZgpoakUedBPEroT2
LfD7pmp2ueFoUMQquKpH5t870FnSHlX8OOXdJWioMXpg0QH8ZgkEC0sR+uppbFGl6LqsuQbTc7pP
dYjsewbroU+C942S+jOPvANovza7Gb5QX4K4pRxlr1YDdFcyv01VTFeYaoAiXVI6xW8CePB9bAaL
2ZPKtVrRSuY7PNayZt+itpv63Ux9+jjVDkWZFmcfXnEbYLhtuoalNY15q2dTB3sLG+Mz9EiC8dir
qMVoYeZee7JuJpu+Bppez71nRRcHEzn0PIRtfByqzYNs4PCmRftqWARsJP2uhfLZuY2nCJwOKEs9
rKMhU0FFZt5PY+8XvGvln9jSWIBtggpQTBl82Ys1TdobI0gIIH/NJn/I6tk+tr0QX7NQxMDvImgp
LbWo+3LsIvc4DUmKorut0HW89P1Izp0Y0WczVBZmi3ldP1k8fF2GFYw8AXPWkyzXxXXf+oE30B2v
rLxvSR4hEgSx/75vY5nu5cqqFC1sSQNc383Nn8s8q6HI4Z0CY3di6Bs9SvSFwJRQfK1MOLqrEQFm
WIBOl9xTqfgT+lqY3c2JrM5IXGef4hmqNKUdhuydGFt0MVon6ocg42TeB6SXtw1PQT6ZrW0/65pw
W5AJn0F2OF0x4um8XPGURY+ikebBTikEa6CAG16oFlUfKK2y4T2BAMB4lfaTO58hK0zggFzl10Kj
YrFrhl6uZaAnG+xZr1CLYzoJbjPSVflBjgqOHqFbOnhT9gwmDCngr6/dQpZnE1nfXLSjyvld3PVa
FZ4GrtrnI/a3z76KQ7sb4rD9yHEPvmiTKfJXxGtohqyOWAqxTa2+ZFyz9WBp1yW7SZD0aVxnKM+H
YQs1bDkbUM77maonmhBXlaOe4KqSRzPdWS+zL7Z17V22NFQWTdxzvkdpKDIHPdVVuyOwAsLFK4bK
aN50j+k4wxsyALWsOZAqrL+F6dr2e6U78yHhfBwux2yGM28frdVVy82aHbqYer/rkmqo94Orguww
Jgqh1DCAHInet8VVMFpZsydYi+d5wRunh0MMg7WbOlJzfqjjOTyvVhmid4eu8g7tX5HD5tNU91VD
tIXWQgsBibHnH5JwNDVEOnLYTOCiM9K3gFUVfHHgdLqL8drGco5yJ/YQSzLwz+2r5pMOlijd2QX7
XtljcbNdV2eyOaTLAqHEJOjitYx4P9wn8K+HsFBl0JKy1tDw2jEZQA6Qdg257JjpVhQvB/8lrXj2
ZFDEevZQzr1u0nDRMFzl6uMADV1RUJOYaocBx70nC0EXlNVcvR2QYk2lDTfnIij9zZDCUp17u0wq
lmcL9LK3DDptbSkDLWtk1TOqwWHeVvoQmUwDb6/z9h3e2mx3MTfV12yW2I2a2M98ZyNstqgQM/Nk
+ta+mUTmhkKvHrL145JJcIcHFTygRgxOeqYj2+46yaYLt6ShQf3WzQ8+HxYL9Sw5+AJOH/x9E0z8
NnV2aaAlHiJftxmYV5DlNP6WDQtMoDN08uDQpYv/2nC+XIpUQtd2cgNFdr26ERRGD8NFxAshhCMU
Sz/07Rr9SSGIGe3iMR9cUS+ZzUFYy9n7qXH0gYCrg10CvtOySOcuPV9oi/agTsZRj0Y5w5HNk6Tp
d0tO0FUZtFHwKUiZhW4xg3xMkbU6uWsdouzCT5CQunK86aIiapm7Iwq3A5I+dEpKw8Ph3QR4/97j
H8gBp1oAAYhI0CccXUZdxvME6DG2s9+LWkSoeFtVdUWrB0BJkATpuoPh1tUlzemEX0QC+MFn84Su
yISRG3ifel0sOsOs0ej9BBQECatvM2/MVg82nhSRn2D/FZNh+oLvqJo9tIbCPzmrxV03BSLaN0sX
Yn3Vnl5qKMb2uwxNNFVZZbF4m/uxhqYK3H+zPUMQYcvQt8ObqnJJVPAh79IdiiVYbxMN1Gcfr/Km
X0NIITHTowVihA6dLzuQOu8pTDXcpVZ0PpPNgKKKQ1M1K0zmIKaWVqE0RSZDu+5qZEUfaFStoiQ0
7q+ayaGJFhKPo4A/L8EG7uI8fY8Kr0fjpBiiJ6Ny6s+iNPRx0Y7ET4dhATaC3Xuo2Z55sUDMq8OV
dqqWZiwmBsrruWm7FDoYWDRQIamX+DER3kRFX2P8d6us8zuZR2Lepx3cnq/WMOHrPkZVYNrHlmSu
WBLEzEXl5/DzRNaWIsaosk+D4vzjuE60v1RxOqQ45xtwnVU2kIeGGqvQCV3DD0qOTkwHqiTLirAH
sbWuieWXvtckvdBsSuYr67NtKTnalR2OBHlFHWMr1MJmULJMZh0BijzTh8W56CHJI/VxSXU6FvDC
lmfxNGkJkZOsgRNcZzBbmzRWCDiCdmhR9M9qhLkL5GLja0SsGTtEyaqSKy/m1t1GTC1+T2QTpp/T
tRY4bDwFK/etB0riTSFWGqRXnA9z/Q4Bs2zOqqBql6vQgax+yTwx5mGw3bAcxBQs9KJfsmo41JLS
6kssrKoP8Tpl2WPk2ry/iqPKsYfIVRHEZGngwxOsr5dIAnIMRsPtxUCWYLOdTLbPf0BsKxnCY11a
MEvw8TWzSpS5SfUJeOc7iv9v/OX7ZVAMgncIEjaGyx0hmLnt2oGMvSo7troWUUazvqXpiL0TIaeE
RzgNu6ukM1LuXIQQMbBLX1apsI//PA2+Fl+sGcy38ZdJ8JYsvx3t8/N4/ak7/s3/DzNh6PT9KhO+
MXb55H5MhL//wV+JcER/p1AW3zTGUpDGvqe7fyXC7PeERYCy4IsHsgrECJGj/p0Ip/ijNIJUaJLD
JfKvHPnvRDhOf8/hFROnaNRJEyQL2T9JhF+CUQkgdSigogAWokKzmZttEMqPUzShg4FHni/DVQVf
EkK7uwSyuYgvww7n1KhHfdWv+aniycuVsV0WFRMAuzA9zxg0Zo4gSR+lLgitT0rWkPYJEVZyVoft
cPHDW/g76/8xy083qO7fK+Ovy6BxKo0wjHAMYUdged7Crr6teVw6uEW9pwMjb2OEnbdGNFODhRKH
j9G4pHzXB2MGsU89srfN2CH+nvtBzwXSnlGc6R6ocRkNSe6B7RsDvbQp5F+C7yOU2MaNZbOuY7gb
hG1g0NGKShdtoCncYho/ltxZ4/d6MMGKoGxGem97OKaiQ7AGRymcKd+ZQBlfYG9ioMHljWiKOeK0
ulnlMH0NhNCiDBczDWUsDP0kay8f86kO4RA2IJ14swzt8ra2yL/2fS2Cd2MmcNqM1LSmSBMz5FBJ
XVRYwIJTz5fVkiqYh8kFIBxUxiTecpADSkHGr898pur03DMaJLu8VvTSwnQE0tFuRc+5nlXkd1Q0
0KbpOwF5qQ56JMTxethLJBJwDOcjZ7v/1TZdrPPKJmXQ9OyuVQKuZrpfDHoJ117hEKoxUgKUUQmO
uRBr+es3/xL5+/7iIakTYXnAlw/15KMtEZ4PJqICJlF9ZKL9VBFaJLHty561aicCkZ6Yad97K49m
GhZQFiMM2vovj9dRnZlKpWoKy8Z3LSBVKO2mV6ld53ofR51EO3QY9vvRM/KQz0iBofQAgOJsnKoE
5i4RE3XRi5WzslVOfojjqf4ceZ7KIkimZTlHAxX9plw2igPpXXNAHABuZNDN4cM8ZHZ7VTwtWoWc
pPArzML4rC1idERdfEcqifBiaEifHyoJm80mFTktMqjLoISY9xAUiKgh74YZXQBQMsjzqUSubC+V
7mW7i0GVrgrTcPHRt0aekvV95VVtYiIU0pY5vAS+r+EfdqAcZeJMQ6yi1AtC0bph/AwHGDmEAUx4
RXdSMvxI6fb73EATIOi70H9Gc8Vxey5V6RQ3AafAd6L0szZElnUcmR3Ju+VmgF1yWzRcqn02Cf5o
GJp1i7nR/T4D6fcdj1RbAmOxTz4GhFJUNIGWADzFluasQdXgQ1QBT9iBPRocFnRT7dGv256Y3Eea
M9sTpMBBQfYD9TiFZuVRhYK3acZbX0VgrJpMlgMfBPp6mkYX0zrnqhhGV901Qs/JPhYBaLOVR160
F0pjnWroaEE/uQYwWMqKKtSqEWqDimMmvqlL1H1VtP0AW564m6c3aETJlmLuILRR5JENb7VYg7oY
M4it75wkzT+zQP/+cDDDgpgTulEgHntcTYLrXAtspIlLNFGE12MVtDBundpzr9qTnWgbyPty1Wab
5REUZCGGAtnf7Zj6Ye4p3IadgL6WIQnIVNZQPasKr1Ijd/Ew9FiZZF2+xnXUfey9EG8ymADmBcAv
9c8YRdtTZxm0R4MshE9uBpmpl3diZp/1NiJ8n0Kgd8+HMC58j74i3aNdppgVUsGxg1bxr7fJ7wfg
ywHIN0gd9w20HeTRIxR8bDnQ63Ss92xGhRuug8wZAD5ddxNVxIJuLBcF3r7OYO6dIpXYzUjSbTGq
mF01vd24wuFEVCmzwdPC103qCpubOYX0Eo9vo7GVGRBfAPDFRFpVXYFvsEFCaJAXJTjR/D14w9jl
apS030SCN5CdrNRmJT7R+XbK1NwfGjQL60trIvE+rrENFZ3xoHenAfK3Mkw3ZRkO/zQIY2cRewc7
r9ZcMEIqUFsA8It76SBzTHXF1v3SoP2XcyoguiOlvgU2PsY77Kj+bMhbwLzJlANPq7vJn2LO/7TN
gcCA0iiUCEHaTyk7esFj7QEn27rZh3rOn8UIPYfeU/EG+V51gJ/ZKcnw16+HwgtESzPwxY7KpCuO
hTBMdAN5144fUgvboCLpc7Kb45HtkToDff71ZNpithdzCXouAQVTYxNbhKvrUbDl1pAnlJtmH7FV
Y7nC9xhpsHtDkNM9/vpSRw0QWC7btWBwk20ChQlkQF4uF02bAcUX0ezpsi5X6yiis4lJByUZyEW9
B5czmEpB4vVKtlX31tdwCS/GeqlJIQB7fDtxN9s2cfzkcK3Eqb8J3sKI5OXdjHVSdaHtmj3WKh0v
mjx0N0vXiMLGM7rbODE7I5X/CsgaKlOxHZ5CUDz2fpNOjBzlV8aK/qyt+ubEKzkigP01TiHKaZhy
qGX9pB8HGKNaehWrfbSKSqE4b+g9SiKI+YAHgb9aKYc+C+jLo2ds6QV61Tva6I+eWDQVkC73ya5y
Ffrmw5jAs7qfZ3EX1KLLztMY1Y2ib0gzot8hJadENV+ZTZtvJEM7ImSkkD+9HNNq7b2MFpGXirjk
vEtF/wZrOHgAGm5OnKdHCfT3UYoSDA6j2CEQLh5dKxmHJAxWTsomHIYnEtj2XDKuPzku6E3GRv6x
TnxyAddhNFwMYfZZtIadaCp6Zb1u+SEmEV4XYsij1eNTts48SSC7gRNXHNaAmccp0cBTkiGH9i7P
fF2cmLfbdx7NWzw0eiTgobnRQ472CBlEvSKdRoFS1F18Ng46kGUTMLRytJnQTy0a8W551TRT2cRk
2uVDh/rVBA5IvjOoOIXFks9pUvKpN1G5NK4/uCnEKdVFIn2SfgIW3XdQfZ4BWnaHE3e/RTnHd49E
GGE36Hdolt0+/+HwhsG623acFAyKCjpLwNA0ULUKYnjFUsGkcedtly4odKYMrjCj2GwTAlQNkKDp
BB00nOhDCuwcor/5Es4nbm+rbx/fHoIzbE/40gh9WkdbFOu4E7ab0xLno68uFwvYrFRdtdyieixC
SHnR7C5maOop5wBdxAuwMDQB+UjZs1UCkQR0DEnGwtX5cLXKGXK58dxrW8YD0H0glDUBsWO03U3j
BgEvQtXaZ7JSCFJ3JDJrOQKVhOc7MgfUkGC1COpn3rXTU8TtupbTVNePSVB3NbDJfJj/XLhY62vh
EyQJIpYgvyfNggLaGH5hAPO+5V1QB0WPOB7N5F2IOsDUwTPi0ARgk6NViygcuDzObh3N/dsqnNfn
NsKNXcdwVGLlnBKIIy6zRJ1QcwGRzs5G8AXCVLF3TI3Vn16m88Mg+zoB1SuezweZIH31Fdd/io4k
X1W0Ds80buGTFAQ1yMepn5pP4AJ1IK8OLY62lEcj+qUtalpn4wh8t4iIjMhZWtXrBy4Ue0jYNJ3q
aH5l5aJ0DN9k7B7oBkyOXjTnUcyAlpAS29hwLaqI7GLSJgVqRO2FS5bwf7Bd4XRNIYkIFUHsjEcT
f+ygVSCchilHFdu3dnGsnGDGd6hdHh68ZTPCeAdlNaSgw5d4TKdDTfv4xNHyyt6RYMNEbLHtHIhq
Xq4+RDOwa08sKQEjsEPTaVvYdo4vwhW2WdTlX9etgkmHGFSDoa5PjMFPsBXgh+2gRSCAwy363jHz
w9rPWq9zFWYVytha7CTNTFm11H8ZY3PGKHcXERHLiR0aK+PnJZ3AagJyJfgP/3O0XwJ9Jzl2DVLW
PB/nXcjgs252E1zi1xJ1UKRMSK2mrAAxYZnPqdQJmoQCZh9nqTUqxmuVJmeuDcgbhYoVRN0NQrQS
ZZOV7QMv2COpJyXL0a/BZ6PghlS0xA3DeewrbGqeWewBUS2Deme1ytcCEgHJOQZXhLsqzsWD6iWU
pUKZQ4+p19nAirwJNBI57fu27EOFMkVf0+GRxgCcirZZs1sQMAaU1DL2PKpR34+NlXeDElVQ8ExC
T3+Ua0PPOhg/3INM3tVnKfH+a4zds9nF8aJu2ETqz1MTObmnaoUw7kRReAPC36xQvAMG3hXr5Jtr
ugQ41zKhemjjQDgLPkuezCiC5d7nl/NSLx9tGhOUjTQLPlao6QXgRKgRoA1Iz5+DvgKHY3U2e3Cu
XadiHSSUgsakmx7gbq363RqZ/sEoscld9YP4iDKVoUhRuwU03igR1+m6KYokUkV9kXYivjXD1EtU
SANvYVIf0qhYmhYlH+2mFSbyhhDImo4JVUU/V4zsUL2GMY2xFrIdcUo+iErUX2GqphWkcYLkBkYy
3Yd4XhZUwAIzPgfzqlkxJWt3bqsg/kZVVre7nDF95+oxeeomk99ZNvVvB5Iu71we6a5gY7XwHawV
0R6Dkx9VmiUki9zpjvD3joaqRUmc5Ap19ZHwogHUBbhSGPsedZxkOIgRNFc4Z3lYP0WizR5liwJL
4WUH4cN46puCekRdpTAmOOu0zNVlkrggOJcG7Z8qhaFCweCqdsEyAw/HWG1YJV8WPoEK9h9HnKwf
0dlX9s0tMwFhFCB2/pMOqZ4bFRsBoTGrLGgPWaNusoXQHbdzfwYQKz8R7ryyercUG9KBG+iOaPjl
jkXnaEpNPOSl6fJkl2nbXrYcuvO6TciJw/+1iBKHAQIrCGrFsBU52ilCwYkysQTFsbIV5mqTx9ft
mpGLRTq6T8XInjzE9NDru4jlDUK/4X5RU3+qAeSVbRIWRxhceKiAcHrMbY4Miz2Tc15m4epymH6g
kr0PFYFw2VSPc7Wn4wTRcd07CM/++u2+dmmG9njAbOBf4hZejnZmQQ+IcluVtVP6ctEJaqMAyC7W
fm4vvXb9eU3WU43xL5nI3wN5qKUgyQZCxtCRcRTIEzsssVkbTKkVelVnNYB2nA4eDKgi72PsmHln
k1s9T/mO5qM4cUC8MqExn/GsG7cRerRHEyw0CbVGwbSKozr/RVi0nHQY4F1mJPTyp27o/vz1GCNI
//lEQvkGVlZIULIoO449QngbgynVVyj3J0ocqPXBJ66mYSkm6y2YPrlbszKJG96W+ZpVFGYzKFTe
zzaqxzJnBuiWcibduXAynzzykgFqZQHJD1mw7XItETgoQCsAk61ZwghcLlC97sBFkp/baUYwbYEj
XjcR9vJSZCP/IBASQ/IEZEVemGVNYVSc98mHADXytQizFcfBEsghwqGdJ9caoewK9phR700+LlMZ
4cyPIEM+StS5OxZnhZOav5lTwBZ76K0Bi8xBrLykfeTgvDLxBtvXAt9AR6hZC3QbAcwSwES+tODq
yP0swuXj0iYZikzVZtKExx/xQDUOBVBQzac0neEqhOI61SUZmtgWIppwBsC/QFVF32UD6CM8W558
7fpbcKib7Q6ySoK249VUcBKSxyZXHehv7Qr1Fd2PFdD2qSafsM2Opuhqp+tiWD0IQNYpP8KjxiYE
SH89Pptljh9sROU3RHsQMVpAYOJvhQxGWS511X3LnKhSELRARigbEy1vk1Eosl/XzoEjMlCGDu8a
ZryFRnNQVMhOC+jqgunCr2DcGNzrKu+mklTTcL4ASEM+DzwNORNq4c2Zh4n5cy5oL4rArMH7FnUF
YHzMobvI4Ai+rHq0HhdQZ+oU/GOrEIWtPur69yv48V+w80iG/txmgGpWvXYXEegcMbIPB7InxXFs
i3A1UGOmy4S5xNp1OYNPhm5uI1fP0IqEDCAvqxFEnUKLyrIrFEk8vaBcDglE53gVHnRoQAdkuVH9
Phg5IEnU6LJ4Z0KBZ455P39cdKPbsyEVqivqdUo/rAIEmqIRJMfBiDgVngAsauIdDVp2P4Oxtp6D
trR+FtxWa5kRun4J6jX+wkH3FEXHSP4NEUycXmYqMuZMZFMqzhsXQE1CAAshRWIy8y3yfh2QrWt5
FYchtJNiu4XDtq1myJd55v6cw2F908VBK65BsAnRDl8z+X7MWvaF+gqNRbIn2IlEsqIWlvfGTueh
6OPxAHka5suUTI5Chz/2fL86aDpAzxIKaayyAZ4LZFn02KMa6Xd9QkkMylQFrzrb1HNc5qptH3En
jSlDUTfNjhK/Rhc0GJl4YyXg5UMHWONUVP7abgQKD7IBNOyAbni0/XIQPdbMbTgKi3KUluoU/OmZ
rWdmNChDxUC20z5Z7wM9o42KGaDKv94QXznic/gkoL8A9Fic9Ec3AKFROZJBYW3B8gUMJ0OveQVK
qsjrE2LZPx9vyEDSCN0VCCZQudo+/yEBAbV5AI+aZWWuof1XjDNIhFQs/CuJvT2Luzg6zA6WtP/0
+SiYJDn6fJFtwgrm6PlMPxgWTCnM3bPKX2CLdshzV3MPvo46MZQ/H6W41BbCQCEeVIPjGpNboyYA
6TIF7Sow1wocpDKEChuuF6nbFAI4eIF1Mn0YZHPiVPv5GMWVkxTI1FabwYb/cmgzgYonzdu0dLOs
90BMksJNxt3ENYx1gnxZ9v98UDMcKzCChYcwopWX19O1YWIgGkCNBv9U0sjfxYBh7gcK38BfX+qV
WRPixUFmDawP0DiPIgQnc9vAGS0phW0BsvUjdXrXoVrPiyhw8mLgpj5TZjgVj/68LmiE8I+hbRwV
1p/sTKWwnEobYLYmC70JzIB8oGbZO485eiIzP2o62mIwWNsh+IUaL+JfoHMvhzNuZx5MbMxLMjZ8
/rNzIiinGT12qFE343NqYRZxJto0gZww8uQSEVO17HHf0M7JfEfsLurgcLxzNWPDhapbeyLveGUw
gHmGMbRsYTiD7eLlDabGYIvMwDOEbPoCnr3y521DxpLl/an62ivvm20SqgwsG4TCx7tELeNRzp5V
ZWrFAmq4U6UyE1pM+4XctGMIjp8V46m+3Z+3YQptdCjfw40XIdFxa4uLksY7wvIS2vCcw403BJ4N
VjLUwkP0bu54RswFyr0UB0g4BvepDUR3Yqa/NsjI7FBjwmzIf4qFUSzQsI4MqjKQvf7WAkyBvpAD
70GjUHj/j1cVCuEwx4YoAlgEx1G/BezHEmWysjauB9tvzdHfUmOZyQNlK+zOwjp4F49VfyLef+Xt
Al7G9o+WJazqjL2cSB2PWb+6MCstqP/7MQnkN4OsDiohmuMd82U8E6OA6sWvH/eVoQWtBXvVVh4H
0exov1qTiiQ96qeIByCKfZY6TFuEka3Zw+ByPNF+/coxgCcE2IZoHGoh8dHF2iAlQ4eFske/6rTP
WrDfLYFn2H7mrvnq3MguonhJWZHklpxqLH3tSXOs0wCnHQb5uCieqrmmIGDUe+4y/radh+kC6H5w
TZoh3/96UF95l0AgEDpAtx2J1HF5VmWZAv8JbB3qnaFXEYMgStVkSJE1gGS46gQq3TM5/DONhG23
DPF4MdBjMBDAf96G4Ic4oo/bJosjlGnpEKXfUjRyvQdTQF7Qao7Pf/2I23R8WS95eamjVxkt/SiX
EDVTwQFb7BotCeAdkK9OLIvte46vw9DnhfEEKo5I7OUjAaacwkA6tZdt3V6hCxBeT6h4XZHWg9wG
ktnh1891JD741xhClA4gB3o94/CYMTIhiQR/WzX7fO5nEFmkzkVX9Dhoun3qWXdTCbu87fM6Xw8Z
ug3vFVDD9yiuWUgJhxBUiwkl8tAiNqhBGJNtXOilQjega+RFTCuUb399x98lKY6HCJ5eAVCKGMTE
Y/lJZHMSOAap92hfEuhosrx5qpcOkm49cDYUZ6tpFrsKwj3jfkFM8G1K9ZiWxOpWFjOk/9QZD+v0
QwACz4g2WrkA9u1N+hFyCah3RGqo3qI9rP4YhEN/v4IrJAurWr0cQBKanzTa6dNSa5ZB75/FOgR+
mDt4p4YjMJJfP+vPaxjoF8ie2zxPMSWOJjhN9ab2Xos9W6EFqEKd3ayZ+lRVLHz89ZVeiTxA5MGh
g5ogDvifbODk5MBCJ4rvIwDGh0UP9KCiObsbMxndAMv2dybol4cJQScsdUBjUbGoBqSundulirb7
WrYanNcqRTHn1/f28/aCkBaEROzXFBTBY2En36G/qxMCL5za9szWUPPPO/DZ7Sz9LR0RzIvY1yem
2ZG0wfeFgV7rjSKRI/wDGfLlSsz+D2fnseQ2snXrJ0IEvJmCBMliGZVMSaWeIGQT3iOBxNPfD/VP
RLKCjHNbPVNHJwGk2bn2MqlU2dwE2taQiriJoMjNx1QvlnbbVNOsh3lltFiY2blBDE+uTO+LA7X+
t6mPbfAYyx6RYRdMoEPICe0ihM7mveJ4jzdwOboi2F9/R5dlC2UxRg8rPqtDWDHPfq1nCDHWwDe9
B3BjD6pESNGShb7VZZz6RwdtH6K10eojuwqQe3Bm/bn+E97ZIvkJQKZwsfn3bYb9sxtzxPu5bwg4
m0tS7rpKk38cy1++XR/lnQ3So/CEhLjeBKxzj/VW9XAKljiJarEUbVhMhhYtOTGWHro9jcIBIOP6
iJdLY6W4+cgRODxgggTrg//zYKVqzLolBzXSR1ULQIGm+OIsHj6loxbvtDoxnhPYQXtHNd1dAJbY
hb5wdFrGudd9nhKhPwxLmu9Tgz7W9d928dmRYoPUQpGkmUl+h3X609ps1BHBuk7kLz2o2Ejt/7pU
qkPHh8DO2Ndz6ycbCg3xd9bsKcZk1YW/cv1HXKxPfgRUYWIdKavwbjy7WCsxaGVZSz+qZ+xuhhJn
E+jUkHUGjYwK7G2PIpNZdH1Q651Ht+gisjItwAq6qaePPphi0uo0i6Oxt9GL9ra9tDvqVlxKTUvm
dYTsOrN2ooitT2YeJ39gW/a/3KScfk593AAkWn77V81Ly/ZuaUFMIgtZjgT7FvEPs9Yb4jbbxW3D
eSimv94ERZ79vuj8nchi+XGSdveRIjaFKp6pKdlWJczmjcsevffTOSvDYrbmn46b1XrUo+h8LshT
9jaLPokFA9bMM/ENVQ4psK5DjjK/M3mmUpbOsfBiy71Rv7zzjfCPgBPEKlxL0vNvZGuybayOwHIv
Qy6uyu7D4Fpih1PuPfc3fBjZk25NjIsdgUIGWJ3r83qv5XQ5/USqnx3V1g1+nUbSH2oA8SlsZg9e
yfW5cNkxWism08WuQucPZ9jpQCOBqU1jLDydbxmPI4cqUamO2BNVZEetX7XbDDnhIUg6BAXOSLJP
Mhtfr/+I994wBTCtC1YAm+DZw0IRQ9Hq2V3UGTrus2mqIvYD3MNUb+Eoa2MCK5l9Nx794orBytMN
UEP8semeeGejGvCEIG3OfTRXvXVXLYhRSl1L79wEyWCCfGGvuv5HV/X6jQiVy8ddeWUQNkCbAnQ2
Z8djQvRpNeZGH0H/Dr6bNMo2+ahaIo6CrFy2cW9mm87INPvGuXyx//PA64RiQ+afC1sSRMul58Qt
VGwsJp7mIAj20sr1O3THxv1UZjedw9Z95KTcXAek/uD1uuA/52yJztbioVzSPkqDXFfbLiudbVxm
MSqwylgjKFFhuFmH5HowrLbfFGSIP7XTTHc+NTv9VqznpSxn/T0uoKIOdLqGYJzO9VrzkpkzhQBn
peoq3XYx8t4NTORRbK0M9V+YLB0MmgEVSRBNSCfhY+OzYG7qskXTjBNRf693tSyOfmtZeYRGpZ9C
j9PBpaR2Cy1k5zSafVdMdLNNbUn+LAV8oiNk7+zDRKX4n2ZD9afENhG+uhh0hJ0Ah9u2s045nNep
vTz045J913D5KPAd9aTE2Ah6YG5OygszW+dHFWPqfkjGIv7CtLFeLWvOByJK2uSrruVzExb9gko9
J/vPwZdWb+/6GorhvhFt8oriwnlaplIpLBb9+BAsa9iC28LXjJBkWPHWaYt6/h0TMdtFE1TevUnb
hUAIeMM0NLO8DdIvXdCne69IWwNvkCmpD3FqqfaO6ljsDKwxyjuL68FLNRm0NhABLdYBVQHkIGkN
rbnP5egd6FXrPgySUv1VQde1WACk0Oeu7y3rYjqfg5i4eWzgYINwdk6/eSNolE3oQaNOU/IAaclD
554tB4dGxI1zFWzgcjAQPiBWrp/0+s6t+dqmtjNHmGWUc2ccXqVmV98LvzIM+iYrV06bNO8nV9QY
bdCczt+pjizzMyrKQu0ojfRfmdPPhDf0RY3gdZHdX8McYmK+dG1RRJ+J4SUHUMVdeuUmHgtNn82H
qapKyORd1tSogDz5JRg6Evo6V7k2mveF+D5jyKvPWaFbyaZpYSiF88y1dCth5L0EPWYoSLFs5T93
DZT3aHZcq0QhnOkI+3ULmc7ood6RY9+MG6kjwMJiZE3vpm8JAcqeRsd5cLqkaw9ceImFqvL2d5FW
C9Yg5pjrYQHd8aOhlO7hrmsKgt4GG/qhg53p55qdQI88kdQPtHAF7L426NsjaVblsLEK4KXNzLxz
NsIp6/9ybYBlNg5ujY6oTEZ340yudwjqXshdPtNkZ89xBGVtYqzOU01iYwKLE+VWFdyUtpiolNYu
HksOt2VpieIIqqk6pKUrzA3CH+N36iVt+WoL4mq386ADCwMn63eudEdIPbOTNSFURcgwuZZovyln
cHx2lBCPshj8b9MAUsX/00jtJ2zLamtjw8IZQ812VPxRibbBD2TIPWMDfWP4Dv/elqDvVvqnN/PW
/zzn8YADqMp6FyrPFGO2OHY22ipafM6xsaY42BSCX7Trkj7Ose0ZpuILU7vPP3RymD7i12EUkYqR
N2zxw1nof86NveuzdJJbZfTa9BgYIv86WyK197AwGmfrai4q+qmrbMz9Kmyr9NjGC8HMQedCo3DB
zQNHy3Av0BVC6z4uZbKJGxVTOvKPs+8Cmgj7oMkXtHVGOebbMrW7v7RTM3+HDLMlHK9wnB9pPgcz
yLdB9zZOrOVJIHL/1Le6/trBTyHXQIoshXcUpK+OVmON78x9/yU3ZsRFRj7yo/qY9t0GzZt6grkj
frqoJ0QYjHEJANNLHMY8mQV0/6BfIbUfSTiyXWOoP+Kr0hXYFLmLGTqZhEs9YIS3zYpJvY7p6Hy5
vu28c8aDYARQBb0V3bPW4uOfi48yh5nYvKqMlqpKQH8SzDnhARyq1oRpNMzma5FZy42K5p3th8sj
0Cz8H874c0G201Kcy3auI80vIaPVjRPl0Ap3PhjI16SdnP3//JCMR3GK/oA9NjBPHxLTonmsBHtr
VYll37gWFwFXjZGV9cMdWdMuiBe5AtcHvdRgQO1x6EWu2A51zDljXTP0TrcGYBNt0AYvouCZ/iob
B3z0cZOWwxmr8qNqFmAOaNdD8eJ7SdUe4Hm5r31u48Vx/Qe999Ypn0mGXXmp3HRP30Kvl26l3LSL
PC1IvrZLD8MDSux2wBEr6ur51tR650RbcRXE0zRJ6SOd3UfyXlZa5tljZCKt/9S2ECAg2wQPMGzS
G+/6nUd7cz6jq722142zD2y1HfWM2Y8ROPn0aQri5E7F1W8f2ehHkLBbHdF3KvIVkF6blPSAKRlP
36Rw2koViTVGVWzmIqRXByIxa20OipbjQqGb7Q7VMsY/8C5veCZcorl05tYGKc0Gym6k26eDp1iA
TNaYTRHXV+sA4aK4a/hvtzFlfCSdcoiKNtV2w5AZ9CNEgcmXAYGydzAzzzxiNurKVbvWNScsNTy/
2eKlXu50c3D87fUJ986dzVmZzxCm8LFj5Z3f2dYAWGe0ZZT0ffEVHZ34gEZPfSEWZvFCbRLT93Z1
zko0y/kc0AQ95GM83Jgbb6OcVVY+7+mNBk0P7HzeY20VuJWHXwgYXZ7vbazJyi+loKEcYRyn99s2
V+3nxOhHdyvTzNBRbeflC05MxjfBsbmKpMvmaYKw/StrUv24ZPbkwfQvAKfqqZbfYETHn+3YWP73
zRkKOzcBqOwAQOdAWJ2KtHL7ZYjqYPbuR5is0SBTea83VRNlcPqPy5KXN6rD9Tp59rqAhrkNcc92
aCqdbROagPnpDzSzPD/rt6ZTdSS3COsm5LYukotxAPm50P+fCeLpPIaKkmHtsLLW6tFSu2z2q+9d
b4onv59seLYYDx0wzhl2RWK3DR71ZfoQG3H1//GO6QZD0eJ48L1zykFQcsV1/GaM2gC2iD3pxn23
JN0WhDJ7wO3pN/Y4t2r9y+2Kyx3tdaAt0BPQvdNHh/eCgVXBmGmVFXcF1nI/U+TK/obbXhIVSWzd
MPp85yziXssJg2wYFJEAhdMRs8J1x1InqjaY08LY2qq190my1OOWV5o8G4kPmW/JTdiH9eAQKT3b
ifHUgjT/p+Wj8ed/3hgQaHDl5vBfVcznGwMoQhm3Sk6RL5IEGRlbhDUN5UGbfLhnPTYBVaXLxyzX
V3FtkCJeIoDn+o+41LmjNGUT1yl8aK8F52ShIJBdrzRnikbD6o2oWSD4b8yyCu5V4K5+x53GD/HR
OWtcnbvuY7so3LRq5dsfPeGYKjQHIeNQ77rue+zObRFlRqPN2xnc4rvSYoTxrsy7uzwdi+kgsbfJ
uesm5i0bj8s+Bnssbb0ArJ3GAIqq068rASJSIdspQnBU0uVfeqKJaM5xMlm8O2XMbLFdhvl2Oke1
lho4RGlw8UP0UmCdpKiHzZDWdzgVl8c00ZtIl1ZzuP6+L8FcTE3pHKPyYVuxz9sXzTDj51GOWDVR
u9PiKRDJVzWsPRjBn1AKzM+yGvW7EmpnRLhSd2Odvzs80KBueuB3hnu25sDJMlwU8Vl0EznMocys
NR3LG734ofRqzd/0OB0q6LuFQ5CJPUN0hVkbazeO77dm6+m251Jw0+nTqYwsoqtPv9Xi+AVgH8wW
TqHGf+yrJUseUmMcjQ8QbZEhCbpjzzFg7vdGw3rqyTEnWVOklcExqIYqP7iJZWHJUE+jCnPbxxSi
MBYMWFrVzmkoDW61YaBVQbeZabGad1YMAQH1YWK16L5T7UdlZUDald5SfM+VTQ453VyAbWPSEF2X
uW+HhUz4CvMIgVkRF3UvpmJ08PRCZb7NRCsO5uL18a6asNzYeIHI7gjEyQBnEz0OwjpPlv4oB7f/
4Q9z87WLpf1JuFjBvkyxnd+1FFZt6CpuAL5Z2M1e+YH94Em3Cjbg2voNLuJlIQq/Bj2STtEGSeK8
YpJqAMGSNgvdVelDZXN1K+qeSW7W1e76JH+rNM8+L0U/jZKV1MOhsp6u/9ynpmAJdKmvhK3AbG2c
FA2uotsGyhaOZJltdlECulE+GZrAHJFTYCwQPc6L98vou1a/wwGyT74wFWlZXP9p7xw69AwRZlE2
Al2fw8gwPse2780hGpdU++5g/rhFcNH+nGT/DaOYZXt9uHfqVI+mGik6FF5Uf+dsf9nG+jhUK8Yk
LDTJIfpJJmw86V4GG18W484r9No6xsOA3WrAedBtZVkXxm6eeolBMOoXQi6lhORbTy7S9GaxkIrl
XS+fZTzHzxIyu33jZ1/OFQ+1HGclrUDwdvsMhvOCdHLRa+a0GWL6Rdkwyt2Id+R90yex+78PxlBs
SiasDJ8C5HSy9JwtQmHbFhlG6x2DRXWR75X1vaCtdmOod2pxDjmK4HUDBPZzz8q6oOOSihJriWon
kQ+LYTTfNFDonV24ogkHhj1MlJk7Dk2B4jVNXtaMnRtz0OOBTlcHYD1kqbXlzqXQX//+n9XhxYFJ
ZzxYIqxtl1+QSLwvc1Bj49EljRdpEJ5J+4yd2rtx9rwt8ZOBLZBOqDaw4JBzIwY5HTjB7UjGLa4Y
3Yyy7DgKXX/qCEbMH51y1ptd0vVNtk+AY75nibS+V6RPf3GMHAUS5sr+Hxq8yXOTU8rtnJzGMGc8
fMwwG5sWB04skMdQekrBxI/ZyDXk3QiT8ciNsQJRQxPiO0nc/VjbEO/deHR+2drgv9adEuO2gXm3
HNNSnz91c6rPG98dG/g5/LI/Lsi9xJNTjjIEnBT5Xd97ycv1pXrxVXg5vBe63+iwveB8zkN8TGxT
pEu0onE5Rjdlc9cNvVFH+TQaHv6hWFH7UsNO5PrA65w7/yoQmEm4t2F9MP1Ov4qqnBhswNajGZfu
6jjHJkkiHlocZAKjk780iZsJDDl8ks2sZFav14e/WOs8N8wyCJG0TUm2WP/+n9mYC9TgSd5z3ysK
zjnfmdECZsZu8bm6Xx/qnScFYmOJMQehUV8oY20BH6nqlkj4AH8YLtOCDoU7T1HSTe6DsrkMqABd
TJDEYn997DdZwdlrhu2Kex1WSKBR562FNNW5R4nGiDAsQs+J3KQGEw+K9qGOjcrfznRtq63mx86B
SOZS22CkCmaK70yWHNjfHfDbUtfnOxkLxHi6wmEbXN3MogSnZxli8WZ/1vj5/lbhvDZgOpPFu9Iz
an076LWpIr+eMIBdhrr5sJjK+S+tEvTxudGKv00sczzheS/QLrqyvzG333p35w9vQ+7QV+qrCcR5
+pGdyWisMXaMiJD3qTnqmmH8Jvch6Z7GNZUjxImqFrvY8ZafsgoWHJXQqxM6ontzE3Wt8vZl39li
Fakth5myMN50VQF2dv0jvbMGV8aqDo87wLz/gqPXpFWsrBWj7xM0+oj+l9WaxvfnR9Akd9oLRHlJ
6GOCnt5YhZc1C8ueUFCYwZQttquflaTT7FVsjoOJWUylLRulUv9FykH9HY2R7SjHpfXVt8HMYeZ4
T8DFfYNltpt/t9FVbVDZpjdWy+VhxS+CHwnChjEhM/ZsY8BWuM58nRlr0cP7VFdS3S1s0ObWq7Lg
wH2tPpJI5G6Xqsk/BnIxt0tPcXXjm1yyguCbotOBhrjCmM45uddAd8vLUHqUw63FAlrH7XADc0k2
WxrY8a/Gw/xjYzsw5IntcPJDMkD8DHWkjHWoxcnwzJaGEYPVItnedLRl7Rs/8aKos7hSYXZJWLfn
exdIpDm6qV/Wnh0Z+Go+YaQrNixb49PYLtVLUTTFz+vT9J3xcDb0KCQojqjrzlYTuvcRMqW0Ir+1
cQ8Xdh/fZ5qWf/eETIj0rQCVbjzi5daJBQs40fodLIgO5ukCnmonTcSc21E3GvGm78m/C/Uyx1XO
UmgksowMgjiL8bpHSrDc6Mq+MxM5mfDfAjVHaeOet+KRWs9ox307kgnQdScCc7VlbDrjvs+SNI6s
UlUH0lw6bk92c8yw1U3ubbiqN86qd148l2Zewdp95uq4vqV/zqo2HxvHTx07akZUoAMi+B89d+iC
yqIgu2bG/de6sQovj0eE8IAKNIc8tEYXBTxZg5bdCieaaXodkXmN1bYuOu2+c1M73/3PEwuI01md
IVfaw5uQ95/ny2uTxvxcMpg/gkv3tYapYCEeVVr+hhDS3KDtn79Oj5e54m+cxv7qJXX2OgNPzMaY
tmKXORaOk/hAHlGEEAJtTLFzTGC13ZrG5xv824hY16FJWGuNt9zwfx6wwm+8dR1dizg73AeE/wNO
BG39UcfxBcW9WW96f7xFGQVpZ178e/ytw7o0+OmJYOUI4fx03kizir05E36Ee6b5RBUbNLtibudX
Y4QEFzbBYP229VjDu6qpAWdw+DOOOKsjAu7jmKRqwb36Gb8PJFjS7S2C9IY6v6vMLPmIIe/MNb6y
nGajeiU+tYlVfXbhB2DLqefj7wkPxGkX12JVx1ZJ/2NI9fFbOQ845+rO4nohm/goNlhs6AUUxhRB
SA0K+bT4dYu5fuERPD4m3m6CY6If+2wmYaFqPUwqZJr8l6QQCmieNpIMk772mk2gJjD6WuuoYfxe
ZCEJDXiRt4uDAsPXevlDQOjH3X/QhdyuZQ//K2jvf5glY0xeG8X1Jq1pvasaHd8msYf6T550sFYy
tnNiJ2I1ZxFm5Tx412mxvYWnpBHnFeRJFCsve1COFAuhHNVwF+h86yjL7QDfJc3KfnFBwCujYqLF
4Ry43UtM+VlHcWtiVmo4yhhD2tur/fdokRaPBTwcWGtK0CcXJjrjtC9hE/ZGJ7Ba77V+ecL9J1s2
Iz7l3BJsS+tCAVT50PF3H+NS4CQbmFITm7mq1rKzTFvFBau1Pi4T5ISdrBv5x8XzPcNX3e5fazpZ
fwZZc3vh0uvDZxtE/WqWHbbZ1qTae4SqcbGFqzLh4pIZyV92TqPaZgQSk2c9zoGCUh5jJqdKe2lw
JolxQyIgw/vmjbohDlmlZ4fY9Ca8MQ1YbCHlTgODtNNX6zkbb1cs7euh2lBuzCqkFZ0c6YwIi9Ho
jobYumjOV5JYLMgekt4MMua5wqpYBLRRM3McxJ01Gti4Ew/QedCc5IzTO9Sd34tOpkk4IdW3MfFP
i8cRqjYWYuPyN4tj57cPSaTYIKEAcsMrYN6yM8rkARQ3/y9zclauUU6uIsYgSd3QRAv5q1bYh0ZE
I3gPbR1kP3lxSKodLWVfvr49nu/FLGNcc9eezNrGeguL+nf7t3vkLyaeYzvdqpu934Ng+kpTkI71
+fv1oVbQ4WzHWK1FoVuuHQrcNk93jE6IvBCJDl207TSAYduRD1rjtk/Xh3lnP6T9gZsnop4VFDir
JHxA6cUtBrGzaAwbkSby+ANNZI9EjgI6glRt+qEz3Ftd+Xf2Q9TXFE1U2dCKz+tsLEA0MOI02Q1S
VJEuFuOAm431xM2zfzLjhEyeG8+5IkZn7xMLbzJeofLR7zjXsnhWqyphW2S+0CXtf47LPHznlt90
UZBqWXDvtyI5lFaF71eHbv4V2xHkp7qB6cFmIE2q+Or1LsSpEpD4ibwaczg4WEYQSxQjoN2aotea
TT8YxosRlOaw6elb/Epp7Na7qplpTCtanZjkpGiuwzjFZTRUVW7da3GpyxCfXPUBGMomeD42rWrn
K0d/SPJGrs4ShT2EGpoQDX5VWe2oMZYsLMtY1nClYMqwzHXD3VhZYb2MmskVAQnr+M3N1Ywjcqt5
2paeRUNjQpfDQLtB5GZUYOPcbjLVNJ9HRy3jfsaSaNmhmCZxxVCN8bOpvS7BFMZkN85U5kFliq2U
IFe7NSYqvspjyxHYXnQ5nJkw75M1obs2q6fYELPc6hVNrNWBb8nIGYM5s2dhBr+7AAQ2JApjgaMt
gvyX0ovqsWgCfTxc/+gXAiY8N98U/ux+XD6pzU8Xkdc6c2zoMt+RYGY6G9J3MST3XQ3/bwdnh8Ip
zE2H7fZuTGrjrl9GbROMOVFERe1jO+l2k05waZsOf6rKUmgYmwnTay5a5ZCqz1Zse/cBORPcvfU6
3c5q8cOgI1MFw55q07n2/ITVXKW2mFyjCqjHG9XaRceJ56OJQyKohzyL4nzdRP6pZsa1n5pNQbnD
FmWGt6dckpKXRILipNJsAppiMeAGUFzzF+fIOaFEV+Uv9GfC29r9VD6nLSmCW0X4x6FpVqZ84vsL
SnZZmdqtJXixAqHQAs2tINO605zdIJy8L1MrJq8FPoKxqVskAykM9R9jkX6Tif3KQ+pfrk+AN5Hp
6aqnqsR+Du8ZIHCAn9MXVPsYw4xN1+x0d8Siyqrj+jDnrV5HTdaDGXaJ4VYbEwisjGytktBitXJW
28ocepLDldl2YSK84gvUtwozxGlw4w9uK939FM9UayzvbA2pKPyXFMlCuXVno23AX1wIDT7M2OcU
wcrwaKlgoa061922x2Zq+TTWiZV+MBNLITi0PcjrSYrir9RmDCH1OMdoyhZ/xCicbw5MwRR1cDCr
Y24WzY+F7jgu0KQBF6HnD/SZdJnQTvYzUT2l2jz8LMkiYlIjSsUxJTOGL+hS7GJf8Yo/ucUKnwZG
XvZ3cV9537h7TPLowLfE/Qc2yPdxkgD6Xjalj4ENyZrqoKz+dklCMo/kfMSQW6hq27esb7q2sbYv
4TFq0FWXhKaCV4xEdbVwDTcUFfK1mY15Iq4vH7s7o3PHBHlOgXmOaIPiZVjwItpPcFrbcDDYC7fX
Z8AbOeNiBgDvw3Gh+8SV7XQGdOVi+YMMsp2Vmfj75cK0KPZ1uw9jt4XHKOfWw49HFgdHsZxCY3ad
F+Ial2pvJu5M9ij8+/+GgryFB2l1Zvk0r68DrhgVN5cjWTuPyDPzbsPeTNlhKRyGQzMvUTGypUkq
W6Jf6g+BFMMjSQVq2vqNlalNOWOPztGneX+GrtCey6Bzf1suCV831t3lWYvBJx4+1BFAKP45rkRG
meURu5STKVNXR7XgspYJUOVKd4M9WJ+4cWFd19TZGwcwgsaBeAC9wjnUJ9c4PNm0+c4sk8TAO8mo
+segKJb99U97WYwRYcC1GL03jUVQu9Mv6xhiwi7eyXYSj6bHzOtqTD470r47U92YRe8MRaPYWskb
NG3QbZ4OBcsUyM6Zi10PE22PzyHk8971n8FmtBtqjwuYmD0dBcQK7tAHoDd9VpHFpkAf6qfpLraT
sbmvRjc5ChrxwdMkZ1ogLmUHNf4A9d3PRpcLVZE2eCnpjkIqubjZIaBMLJ7izCfyTHcG6znIizU/
cYSVtmWmdMlxGNoOQwDNEHe2K52/0gxGtHTGiNMQ2M74tXXsVWNaLjRZFL3hYaM7ffei6t5y0VsB
hj7EvXszoOJyrrosnLf+KBxRenGnL7rVakiDzVDuMLqfq42cgjH4HHuadq8VHZdhzZeTc+PjXrhP
A9itrb83Px6IG+fcI7IFDb2fpmqXaTlJXf3gmPs+6537ctT0Iypl51CSSRtiXjb+sTWh1Kbz024T
WJVzCHCLCx0MNh+7ajHJ5pariXdAyOYr8iRCS83eEjfqmsui3YUqpdP4w/oGR4ezt8RGRSUDG25l
Y+m7xcCOse6hHTqDmW86/Cv3RMB2N5b1e4Pif4E4Bytz+tdnyy0h/MNdpF/smDDefhos3LCGatu0
Di1hryvvBy8Zdv/rEg8wh1jDI4z1z3nJEDd+XnKmdDt0GB25ibnjvFReASOsAe+7PtZaC55uWwgq
ER3BBPM5Kc59F200gzgx9fVuWZog4qYXBXWxQ7TvcAsqg6da6OSjxZb+/fq4F3sLfWCejEgFx+DO
c27poFy2ymae2l2n/BfwhYz2gp3bOyWt9tP1oS5WF0PR7V2zvkD32JxPV5fmz8jEZqPZYRKX/7HK
3t4DJpU/6f2DznhiucV3OycXQuvCMY+Gl4lbRUAldjqgzTngd33d7AbcPz8ncUmQuJcjCGz6dtqX
jrG67SQDf88pdaT3uSavaf6NLfUCPeZnOBScJGhANKNiPiMdlYVscCZIOhLWUu1XZkh/A+eCqGAH
gRcY2WTf23WmWSgI/SIcdehQyq+aG/vM5dun5ci6gfrn0844p4cpuk764hC+pxeGehy7YNny8vw7
oxATQbE65szh9e99MaWZzlzWV+cGjmEm9+nrN8i5LeM07XcxsU2HwgTYRCyT7UsxL49OUJKvMuJt
Ta+wuGGucTmpcS2iowvVh6Ib9vHpyHK07G7BfGyXumNuoJAzx2PtUM1SdWXxjce82Jl4zNUfnrXD
lwbWPR2MNasp9MP9zu8t6wf0AuPQ93q9bW1z2gYoMu9mpNE3Bn33CSFy4uIHwYby8nTQTlr06snG
ItvX97e6iRq/bQLzUDT5cGPnfW8ojsSApg3wIjzd06GqHFtLYQb9ztITNxxH+QNXQfnN7j3xfH3C
vDNFmZq4b+GgScV47okCgb8om8mkck0076imefiI7v1nkiX+AEuPm8b18S4nKNyk9eRlx7WwNDvb
kNAHa2g4B/o32lQQ6JonG2+JfTf0HXrQoTmTkIoyrcNHXjn+5+uDXz4sQl6EbzqV1moFeFbUJVkf
kOfsUxcbhb9PWPZf8aMvjxo7xTOSyP+P4Vj1BlLalfh1zn0BoCBmyyiL3dIv9qO9ELo6tzTRHOHl
RDO3XXT98S5XBTAdnxES3FudfDZr1jJSJo3L4/VIitzRnY96Ncbbdhyb0OgN7Z4M2FtUqvWDnRyi
eA3iaruyWGAkIMo4naolJc8M7ZBzc1TuTpRzGaqJJO28a5sN118HfIVebW/XBVGPUtx45suVwvBM
JtqUq4vceZ5a46nAb+y+gB1k5h+0xscThAm2DWii3NjN33u9mJZws3TBzqDWnT6p6Dxz4qJc7KbZ
kA9VzqUvLkqsYpPS/4lb0gSR8qY39AVHAAIfrATKLxq/NObPmVuwgbxFW5xi54qp/ihWz+z9UtIF
gQxl3jmLRZ4Cfqw0MHAUeyRmewybMnB++sQcbRa8yn9cn2SXCxguG+jKah6HhmCNhvwXgILOJaoR
Z9NdUOo1eb+IT0eLe4hhl5hR+URRe72lESdKPO71kS8/9Qru4YZIaClTPDib3olWVb4iCmSnN3n+
VfZAKI5Zj3dpSnTu9aEuaPsYkvGRYSdBKnibV6dP6Qxk9HGL9Yic8oKDg4HPE72j5Xk1ZDwU0iGb
I6tHfzdlFiIRJ0bRlRvF16LSb/FoLvYsfglzIFgtUihqzk907H+8pnSkB1scUlBtzl9ot6cfVS/I
rypt58YxfvF5A7R6BG/hlAZfELLN6YMXWWVNguBbMuLm9hNUkQfydO3XfMrLA64E8bNdj93P0TO1
w/VXfvmc8Ivxxza5BNKlddYf9g+wycsmJylb9F071g49fm5fNk7VH7xc/Mgr8xZL9r3hDKgUlCxs
Xyyx0+FSnGzNOmuM3YCLXFijOt4Tz0FbagJVlWOj/br+eJcVKV0GBMScBDi9QwY72yfToNKVqy3G
Tgf1ebaDKfswCjfd1wn1cKgK2YZx4HI5z/LyVSXlvOl1G7e+6z/jQnuxxkDZcBkgkqwXkPPtWjSa
U5LLqO96sgarlx5za/dJbzLjFVkIXLhgcpJpy41rsPGYrvwdyUyqeaAROFAnF9by1fRY9FEbW8YS
aq0+ORtSY1oI1wrBTdhXrTtsKnyHSyytY6KmyKrH6mAeM2ztrz/M5VylcQP9AbHjivme+2XiATMU
Tj8Zuxp+uYI+5XkvCq7Zh1xz44OlFVmUYqy1Ldz5Fj1lrRT+PfVIFkF1To1Nmw6SzLnEcoAxMJJW
tWzyiYhmUfvuMWtkfYMscX7irKOs5nF8MehQFx+L4CfT7hJ9IejdXH5lXvpfNbvF05AG2iNNIJq1
SXfL++fiwPm/QWkvoIVClnxuzT/5NhIEaS8bQR3f0h+ElVvHfrudbWF+MToc04oGBeQGdlr6uR7g
Ki+Bqp5sEoT3XSrbGxvDuy+B4onKmzMXl6jTlWrPbp6QIaLDk6jYZ723PFzel4In4WMrUUpr30Ji
ubFSLtSLvAdgcRzsqVa5y75ZOfyzITll3NVVPCwbjVzJMLbKYK91efCF0HbxO2uhbGQN5ga91Oc9
ouYKxL0Vd4XJ/RLTIfUE96zdBTHMYdurygO+iVDEyqF4ncX/4+y8euQ21jD9iwgwh1uS3T0zGuVk
6YaQrCPmnOvX71PaBVbNJpoYw7DPAQS7uooVvvAGDDTiwk0O3sc/vlKbTQlsjxPOtczzvHULy+p+
QcAe4GBnDs6zbdAMj1HnQytNiSGZ2J0D/6LwVGQZkvncmbkdYufqnBw9Uz6B4iSgGbKj6uYNHUGu
owQ3AuXj2uECvP5+mlJTNIp1iVcc5u960U94sKyT92UWtftUp5GihkivanGYKCP1SxNlF8UvG3V8
XCi20uokUcduSVXUtwoCg18aOzXeUY9MJ7+ygHuc798q2zBD/l6ONlke6TOx++ainoD6VMOUr+D5
0v4dYubp04g7Sjja9lHwevMo/BkLRhYcaklG2DqFzYVNlFYADUF3b/ikK071SVEAX8XFNP5sY9X0
gWZlbO8mPa2K05/FaB8J4m5fQvkbSDQlTEmGGFvijB33XFwD6ru1IX4pWkojvsMbOegAIX+zqlw9
2qayBrHZpjKqovQl3yA4AdcboiNzhvLM3WmIkX5avyaBQlnhATwCTl3YFOELUefOI0dOv5Qgf/18
WdbWb4xofn//W+/MXeqcSVIcYLubKGDykJqs41YEJd0eZjyIMM7M6klV+xVRS2EcpBB/SGbbuSMA
TyigwYWAhnk9dwURsYjxRDAgcvSoz4C731j10tNggwg6+m4fgTIslJ4Af6zGzA5iMPQ/RgsaoW/i
aoTclZF1CI1EyvpzyhT0UKoxQVzUMYRyWbhulAuCIN13DLDN93GxlGyauBkeLXuw5oOreW/5wA2y
eSlkcjdvgqh47T0LJaCVVmal+P1s529W1+n9GTB+IPLIfCF0ha1KFRzkClxGIqhtjNiOSK4j+r4G
rZP/GL1ZPeNqadF5bEvE9wouiaIVj/e3yM11QP2FcNQGTUD0jT7U9RdrRQwuDJkevARN99UkShiA
bh6jKKMfObHevHRyKFkUtmgFke9tQuA2FrOIFJeh9F55xpJkRo68WiGuWTYia7V9EnU/HKzp7vxI
pqT6ovQuk3/+1zMXYR5tGrlXhXSO2x9ARpKw71TkcaXU+f2lvAmamB9CeRJtCtiez3g9VJex/RfU
sUKntut/MnRmAzsFFHf0cu+OY7JRZJVHqnZej9NgWoR4LtzNMorEE8UQ6i4eCxvmIo0+GVFeBehH
NN/tqZzeJtoKcg17tKCyS5QlosGx/h3ayTznaFocrMDNgcGEHT4UkGrqBzzVm1im09tZj9CVp3po
eB9J+pYTnJsVqueK1BpKRwfl+J2PC5DYtRFEMWlmbglGE75SdlrTuW9rx0ERSAP4gb1QEAvv6OPu
TY1N+2d6HNHtrZ6n2QpKgXOCHzeo+AzMZh8nTTDUfXFpVk05WMq9qZGfS50TqOyg7K8/sh6peWFB
oAhHeqEfkxLXuspp2lej4x4VfrclLp4GCz0Z5gTYn8bzpqjuggpQTdRiQvhQiKHOCMejOr4YPzks
xnOPwcwbVKwm5dwqVnZS82EI7x+cbaIjfwDT5MqDRAiaZnMx1IMaOVGFLbrttMtr8FbK26or2wdp
2vlGrEv6NCPrltCDXMrz/aFvwzc5NiGwLENxnLaSK+Sy9aDZcFbnbKjrk22O2XSBOIJZNpF39NCq
5F5PVCLoJifoPDmXyCxnbJaB35q/c1G1Z0dDdf91Kwrzc7tSmvV7oSTfYyQX0TGF+3PwKu1co1e/
ePO54rJS4o7cPsQvp//o2Ov0CMktg/VqgtBBYvrjZBKa31+nvUFpNHHQSBnYlPJ4/HWN2g5WXuTC
dTh5Ufp77Tq0t7QcaaGyn9+CsxvPMTCJ0/1Bb3gycmOwLellc6nC19ncJ6g5UApUyjpMWs1LvqUe
gqyB2g9R9sqq0AQF/AXIMmy6yXwskj7/3gtrSE+Q3Jfl3YxePsKSQ4uHn7FW4MxdWGof7//Eva3L
ehDqyGwKlsH1utRFBto0Ib6Z5tI549y3nNwJvUGNnvvvaQQar7ZmeXab4siGd+9CAo0hVRyl6pK1
eQW0LFXNYi0aTM+MAf1CFZUZPoT1xaUSjhds++PFM5UG6nx/F2WVG3BKi0dZkQCGDvu81cPeNTN8
YuoowH5TPZVL8qtWjewf1BiPHAJ2JkpHA5UfyhBSZ2RzE6Kxk2YWxdiwjLEP1MyhfByLfAx1RTEv
sWYeCafvPK82L7kMFyAG8df1J50ds43qKGZhCfj08+haVfKI3sqhdor8QlfBMsxNwnMScFpUgB42
AzXIw0TuTFc2MiS0TKyZfZnGqH+eu35Gt2ZRLq3S5EGU0FD152ocXtvLCPe/ikvbp1KR+LOmZ+/v
f+edkw4gQqaI/A9bepO+ZKuHpN6oIWsI+P/NqA95oADbeKi6qP8AsM547rL68/0x95acaAAqmWyz
8NxtllzkhV7hhYKnbV+FRVzYrx0laQ/qaTcbCdQkmShCBfJCIQO+HiVrTG0ukSoNxjjL3mhamKEV
lUkMoD5p48HFsDMY8jNo+4FT5hP/qcD/dWGmGWVBhc4On7VKA3CY2MtGNZzYZVSfRjBRB2/o3njc
QFLuX7OlJcP15JxG73V1ctygxqgdfPfkXeiL2q9Vt2qDNp0Pkcg3uxc0l6QIsoEBvwKyuh5Q0KBw
9EVnQF2BzqMUifMvQJMlPvWYyWJFPHd1ElqiQb1Zj5EHS2Bh6IEGsNc7UY+mvlTrnXFSMKYFms9d
drbSManOuLomvxeg1h42a3F7ag1Erf0mbfLnOU2b6YI7au/5Suw0RyobN3ufOZEIIQoCF0Izt90B
AxH+qmpKN3AtBfKbDkYWuR4oj6dqbfSLhqzl2bAOZQRvYj2GJfihQkHLiQtyc8MVxmi7ygiGQ1uN
HtjlYmNGNVQGcAp99g4SvpuzJgdDPdAi/gDHv73eylVFQNxiMFOawT24mYOHRV8t8ZGy9t5AyIFQ
YMSljXd883g3Csl7q5ReMFXgz83Bnj/UtVV+uX917O17OjnSHJp7lGW83oazXRtqsa4A/HVn+KDN
WNvVY1EHAkG1x6FF++r+eDvfCrIkDD+qx9xV23y5S8YJ9lkJp6vKqTeOVV8/D0gfa36t193P+4Pt
7EfuD9buz570tjoeMwygNMOmC+lMrX+tGetvYcyZbzb5+OhVRflcsGUPwsudBZVK6FieAushkdvc
xSsCaSQ3lhfU7gRhbsEwPgdhGyiYkP4Uk34I+ZcPytUzSL8TxAL9X9odkhV6/QUXK8eQg6JvIFCQ
AoVelthekJy3Y0mAlyOBHxc4tgwdDYGlc1oowsK72HM3PaD6eCSKvjt9gjn5c7i4tygYBIyietST
SMI2xks51ZDmZGG3TJx/iOXT8/0vfBM/MnkZw1H4Ifmg0HQ9eQfHj0Ik3KJKFVn6E3G28yb35uk5
gzP8U5hCfWh7w8WlRBuNg7H3dhcESxPfXBnubGNXE8GUYXLgxmQR7s8W+svPbQoLryq7/uNYZvMH
PJKXI2b5nxbc9nvDGGWHgdym07657Xo6CDijFVFQdbG1vkKSJh+/gdVHYHuslaWvA7izK4IFrle8
d3uw7sE8acO/iugxFe5NxVkgFULRvLgOwluBvkTuhyjS5y5IyX6qS5rQ3va9IR7aABMWrwxZWzh+
bbQk+k9RqsmnbBoqyutASKbAnGzkdk1UgU6NXaMEDKDDq17lytIVfiYgFp4H3e3T94ieTQ9Vqtaz
3/Vl+dmOLNS/V8ONioPG2G2TSmIAZGMG6Ad+jH84AH9FD6sapX2dLahWdauNeAdqjb/tqC6fWvDD
Ya+L8jv6Nmh6jV7zqIms97PGmz8WCq0Zv4jX5sgsZOdYgBmAr014gbTJDdZndNds7Bc9SKNq/Cra
2ZZPYja9yhA2lhLLcXxQ27mpSlDd+n/IaUJRmM3XJ6OtmraevUwPhqU3g1HYSwBKXbusJVBLf1IG
qsxZ08LRJAjpqO+l8GrvH86dSZNyEAUTneNqvTXEzJGW7qa41YOSVXlojHhlyL5QvROS1OObsVyh
u90f8vZ5AY+PGQvHju4k0IjrWdf4r9BcboygzmrxPJtt6eN/UcAZHY8qv7ezA41PqZlB8Hq7cUPQ
E30ks6HRWWQzeZVarWdnzH5mbpaedC17qQAWFyr0e+46fFRNYtTNNW8rs2qk/B0AG0XmYZmSS+MW
9ZdVo+D98kWUsen/BcfiTXi9iOukd3Hd2HqAiY6X+0udjj/HsbKdM20qWEP3R7vdqCSJKKzQAOS5
oKO9Gc1ZU/KKxCBozKmg11nx0x49LBzyTFMvIk28PhxyBY6wljf1T72YlaNH6zbUkth5FNNpIGD/
uc2fvM50xticgfs2nfpKFML4yKYZDya6t2GkGSCwY1gjli7//K9LabZwM20KyIDZUqNLZa+REeYG
/OWKqtNn4XHp3l/ZG5iS3DNSUMGQfUqIN5sR1a5FLystoSw1nluftUUfT8PYY0mF+Ps74AtwtAo7
L4O2nNqvEY0O0o4q+hYXrf7u/m/ZO5hQElFroVdHOrfZvv06TO0yw/Ia7AQrxrpMHtLBVi/ScuFg
nXeG0hCPoiAAOZsF36Ryy2oYigMPJogyrXhrZu5HMvHouY+XT/fndKNhxPoyE2qf5I3Qv7fiH7i5
Ya6UdWbgLF31gVJb8yki/mmICNYUHSWg0O8AJ5jrKW/jfvGXtHNwXu/hSvmJ3WPRlDjVeIrHtrZ9
y4ZzG2gtLP2Xn2dprEqUSEFcp7l4vfFcXVH7YgLNTmO1xWodiMIZ7YlyRjlCr8ODRZEB7nV8Ircb
6QJ4DGyBbgogFpooQz8aQYkjiYEORKONAoMnTSQf3Hw14UxkcfdtKTx6AIgJzf8rXRqSwuTfC1Rz
ruOjYyA/+PYXsRGQ8gPyTsloM3/6V51adpmKY15SnBBQMH6NmGycsUZS/h3gRPcQLEpsIUBDpHhd
VOp5FUN/sDDy6dn8CgD9XN2E60AetrItSSWkBmWML8c8QRBeSCMf0UnKWj/2lDQh7JiKb3Rly4MO
3t4ulZEQqD0AolDKN5FAirKnEjmlGkRVMT+p5pC9KjK1+2wN8fpEFRQvrXKpg6QVhICFEuvfJ1Wt
H4olnS5V1xcfQfrU3+daLZ6s2sr+d3+/7Ny9WACwOyl3kBZuAYyuiQBqWedqYDeYSBnIkKNB0tnJ
gb7rLZZCqn6CUiHXhfXJybs+BKsb1e0a4yzWtLqNit8MUqIbYHX48dK0EFbN5VND5qZLfQn1bSbg
ESIBGx+EpjuPAA0pXMCkFqmsB1//jNk2J8dJO5VgrEw+6XnafjX1NP0CO9p+tYBXPdj8e7uO9wYF
Kp4dntnN66pJP+XGxXrEQsTgbeU68Wmci/JJ9+bmcTA6cFv0OR/vf9PdLQdtjkMHVhPlIPmr/n7q
mE0jyJgCmyfvh+yDPTVzsX4Cil1dKlcUKdzgKPpt22v3T0lfwATUL81byM/VN2a82Ks/xGoJSsAd
3s9ljcHS/Z+49x1AsMERoXcPRkFuy79+YS1oN/F2YHKkqPF5XBvvHbQ8xP9gdLfvHVN0B/t8b0A2
H50vEOLcjZu6QJp744yTqRZMeh3jJ9uu6fscmqCBZKWdtoE+TWjQ3J/k3tkCgSipIjZ5x5/m3V+T
VHpHbcx21QJ1NcVHrOa+4Jk5f7s/yM5zSwj8/wfZXC95lbjNQt8rWDvpEA+hTSDq58VViTLmsPyX
ZQQgi9UbnVaqjdffLRIdr36FORXKs0Z5Igkc5xP7f0UcsaW91idHuvu3JQZZx4G2BnsArtaWTKQI
U1OqJiUaTvXysRnxVFzy3jqPePE8Ym70i5JH81SB7354+cLC14C+RIEDTIRc+L++njdkInd6lBFA
BMM6NXBCHfJuegOBrj/YKLtz5BzwLEkzya3gZwZIQrG5+YPei5fum1Zq0fy8ZBhK01iuDHSwkJE6
xwaGVIGuLfFL3aQJpIgXYC8AMQPmva1CZnVazIlLsqqjdnWOVwQXOlVU71rkVk73V/W2KcpYMFKw
cEPWCx/0zY3Y0CursWjSA2Hby/LKnrJ5eYti2xwHyC6wyHiUA2au1LxTXueLifZ511ckscWqKyD8
DeVnZK7acHGGZPySqJ15JPy4d1UgCEzHln46mfvmqgDElGKeHOHxFEMna7QUrxCR9M8YFv2C7iYO
AoS9J0JSu5D9UWV8tDlSwwjkxFooYSF6Dc+xNL5MuLg9RGNRXNy5dUJ458PB3t5LTagR0vbgQ5Bn
eps5Vo6VGpPG1VSJbqy+uvmSPJmd1y4ngKkNuM8M5fR1Esroj2mlGE9zn8+VryTAFH0y5aT+D/uC
RBSQJRk92e+W/QXwQKvZfWqQKEutXNTY0oYz8OY2/wdAs+Odu9bpi9PQGGK+JHEKAY6oPmN5psL8
J9NKfSI3Bx/tqwt2RsDetfho8+5c6NwDvCL4s0D32fJWB10pyZZ7lTJei1tEGukYY7vr+f4RkRfL
JlLlv47WKVIKuLtvnW1pq44TNu4YeZJMPC61sL6U4/hezVrl8tKRuFjZAbL7j9vV9hX2vKjrhrix
ESuYy0sau2h+UCj/kbVT9fH+ULe7nKHoSfEZ5YjbtzABwGD0Rm8HpcOD76aKemYzYcWgQD9YFW0+
L9a6HKzk7qAgA2WfDwDdVrqhFaYDSRKXOZ6lgQKGTSGeGoB79lCwfk5Lc3n0WvVIH/X2/iBwoY4B
koxXkivu+uEosKcx9NbB2y6Ff8objPrKoloXpH3Ki1PjiHd/aXdia4iodPolQFCTnZ3rAdGqmsec
+k7Qrav4nJQNTXbAXsVH+Mb9CQRx9FpD2e+UdbrxOlqc9VNfr0fP5Q13RWIHqYdLSx5ZBNzmOQne
kTNadDYRVqM5OcpaUqcqzpYJUQKY3a2v6YPxFI/O8n2oE/1tIaSWlxXBI/L1zG5/q7XtfreqrBle
W+XcfkWuAUHNxFrW2u8nZfnVtm7rnb3CdJ9S0+qMJygmyuf7qykX6/r0MQ0qpiwnoNmbTrSWrOZg
oLQVOFo7qxe71FIX/z+9piaf4LcH0ntZziNXWH7KRyOtg5oahfl4/1fc3jSUC+g9UtpAoRmlmOtP
2ul2r0YGHEE96yBOWln6vkdj5CDuuL1pZD4Mp12C5yhPbEYRWEw2inDNQF1mrf7QTk2hhKY0b24E
afTBo7M7GlUwsi4pRWNttinupWMe254ZeHiVdk90jubstdARPgocu0eP8P4S7g1HEQqxA+Rapczc
9RKiAChJXTiHiCF1v9tuVp3GKEn/qfVDD4mdr4WEuHRhhqrNPbopeQ2Y5klDC4ckukv+1RDu+9LE
6UGcsHOtSJ1ygm42Bn32zbUC+NgFVckgQm0UA/eFOj9T1Esg+CydsB9L1CS+31/CvZvlakwZuP4d
A+sAQdypcnDkgEMFqiE5oYi0nAfI9h+obMYfxaq5GY6T83LJlkR9NfXL/PX+r9j5kFc/YrNvrKgT
5rRyIldEKU85LrNYqzcdOlnxkSb83lAo79M/Bc5AZroZCuxgX1JTdAP4K52O3I2InhTRckEpiziq
Dcj/2OamAf8M/I6IR+aIm8VtaBo2XtGAm1Cmwrg0SWG8M61eGBdPK9s89FIdBVl7yMX8oNszhFpg
tVH54pYNlTkNGDJ5MXgKc7Ot1Cg2O/rS7N28t39B9Cx/kLQvk58Z+nyUEe/tYQ4I6TeYXeoim8Em
2vYVVAoGKxDFmYRRvdFmot4kV/tAd9fxgC+79z1x2GMs0lKepc0Sm3GaZpOWOUBTHEULUTVwZ19L
1TQCAjjVP+5v1D9FrO0XdegyUuAiXwU9cn1cEDEEnD9yREnX+ac5z+MQtEM6gtEqCv1jKtLV9Lmv
sNqBTVNdps6g9FIBwCyGKXmvRPMU3v9NeyuAuSVxJMQFeF7yi/x1ggXqiHGCzi8kHnP8XMbdFDQ0
06FlW9rl/lB7tyByRCw1u9n0tnQpF5eAtKAGGqTZ3H3PqKo/Nci2JQf3ulzEzSJT9pftVbJIcLWb
RY6cFYvOCmRMYll4bmOZrP5C0RehpUExDL9TSvV7ht/3wVu5c1oB4AFbIEWTNbXNc2LWxloSBrjB
3JhuhWhE0p4T4krzjBueiP11tXGR0dUm/jR0S4GJ9zw42sGP2AuyuC48GHtwsSUR+/pztmKpR7S+
vKCJMgdx7knRRNg5wIb9ZhTKh0QpyzRYbCfGthlkSozeviXm0EqH9JM6C/G/tSjqb2BsWcDR1vCC
NkfHiX0ceY0+cNUegpmzZs2j0iYzsBWjwY4364B4vvxoWgSsUoJHWmFuuyJKmhr91Erln8XwQtr/
mE4UqvhlZ612UHy+PQOYmDASkA1anMRT14vWz8ZST9GQhHQGhmcnRYUGrcSCpySpDjbn7QXHUC43
G2R5B4LiZnNqg5M3a9yBHJzG9pLbUqzZNapLvuJeDFLjCARze+aoospgm2opsNAtAEchp8IfKVOC
ykNFNcas3nfH7AjkdLuA0mtTevWSJiLjIX/FX5dIK9Kq6AdIIgpqy5SKc158SlRvjGbwXrwtGIoq
ADx8mUJtAWreMrnYoC00RmsQLV0zjoBYpEKJa9Tn+/fV7qzkQCwfWI0tPD+aDAzEvRWaU2RH56Ks
2wCFPvWkN0ib3R/qdlsgo/cn74X1RB/EuF7AbIRWmSW5Euh6gYxf5lnrKVWiFcSS87ZUzd/3h7vR
oSXtVAEKEyxSX4datLkmVASOUS8D5idyrhOftgrSpEOEHyseAqhiovGuDrItmED/hbzWeaM/DJb6
zUV5FZsVx1gH3+s7q4X8lI3zmxm3YP2CDhq2PL6oW7xvDn7ybZeQLgCJF4152SvcFugjAsmRhogS
LFFtf7S7ZfmY1+nityOGhPy0KYw9p36wM+NJRyT5dZyiUHr/N9xe8ZIigAYR7xdp7BZRlqzWbFJd
Qo14tjGmrCVCPWn1c9aVNWWwRn90uHZPyG9nz0UPmer+8DttG8antMT8iY9AJl/vEifBzB4YKCL9
uSshYLBzggxZ/F+6oWD5gEhr75dxVn9LVq37kJgiPVPWnX7hKdCBcjfGi5Vo3rkupik6ZR5Gevd/
4O3Ly+8DbIOCHHnjTSfzT0kuUx2FHp7nnsw8yskLtASXomS8IDaxhlpfdgeDyhDt+rmnd6YhFc5n
4QhtO3ZF2nf4oqOJTJZlfY2auuZ96qZQb5whXFVbPI5pugaZMiUHgPu9+0FqV6CuSKOKkPX6c7SQ
gcFrFmjUahrKBpnuhF4ZuU+GVR0VT3aGko1pAlV0t+Tuux5KSfS0Wk1WFpIzsZoz50C1lnpewrnu
yqN9tnPUGIwIDRYm5jreZp/h0JzyN49GrDur+y1t6iGkTTmG6riq2anQi/g3qjledJ5NtKlghFue
nyzVkWTT3qylECFsBmbPbX89a08TORZr8EyxoUvjwNMWDTfIJHJe9a5VXu5v3r3B2Ly0khCxIUvf
DFb3jhaNYxmHXjE6WPmpGPb4E/6qoPEQnD9CPewNJ68yzrLEp25bKlOtq23dwdZovRkojFLU/5Qq
kFxEKoavL58ZdwbBPWU3YpxNkkMJd4w9gC+BYpKzFqZTPmR9igXHgiLpfxiK9p/UupIIY/36i0X9
3KBwZURBvGQeVhPCiIM+m8r/KZl99GburSD9FxseL5JWSHtdjwWpfSgxhY0C04ynMawglHcXtJyx
RSzdcnh5okSlFiQzAm2A0Ngn18PlRssHm5Uo0HFwe53Ycx7UBSLjRMZGfLCMe++zDhBV4vUoUcEa
uh4s1RHlGfs0CjKTSsYr3sPhS2TZykej0arfIsrbHsWe1nxDqupQKUfYFic5zW1QtBHLvyM+BhE3
YLygmE4wgUmMbeRvR5Tmf93/4Lu/VHKTXYS2uPXNzbHB121NUCCRx6Zs0DEoXLjYStQMp6x1zA9E
cKPmxyJp3jatmqzhigrjSRm1yU+jfnxjpShbppg+c0Pjn3jC+1E8OJQxjgAFO283x5q/gM0h+7Ml
LMU9KmfVahHMxY5y6r3ceYb/4CGWMRsnyp9miJYg/s7t1Ft+0UMaub9QOxEe/FuE1zjwrNSWBhCn
5eyZGYC+qi/HczcqE8h3nsVoWd5AG3mpHhcBHmhUniW4fnALt3lGZ63UbT2uTiyKn3S0ogJMwQmR
+mK+aMvLRUHkcHIg/DoYd/sIl0LV+1nFAjEbhvTcUT87wXlIHr0Fh4LWyJsKrwNr/CSmovkaO171
mPST/dhNwjnID+Qx3IQDgCoRBaY8DuLvBleNdsCI6LUSGJMunqTfLQq1Zv9w/2vu7CaSfO5tQmcO
6lajgNhH8eJIT8IR/8aHXCTxOyWbPaQoyyYoAQqeB360vw4ohqXa+FJnBr4uMpxEPPKtokW+uR4q
QxldYwV0g/Ohdi4x5cBSWkNRrkvM0Got1XeRHDkIC3buW7hb9Lv/wNSY9vWdNGiLVPUhdW21yDmB
Ds1DjPKcUzQf3387EQhiBFQ+wShyWraloo5L3OMkJqEmOpEGYD/sL2Y7L0+dqSYn3cuXZ3NJhY9M
MWWBOYfWMMTpkd7DzozJ+G1SZ5fAkhLo9YzT3mtR7LPjMBWzdhlqAkoKJ8XPkUDt6MaXGd5m35pS
VQMIC71+datmnWIB5dDRT+DEFfVjQx/5U2crw6VK8+JhKvv2nyIfPPmwVliTQ+B9NLsGpkhhRT/G
Fkr0MkA3OUh4di4tOHsS5yB/EsW06wXoADmYRgaAQvHS30YPusSIE/dkl1N2qb1+Obgj99ab/IbM
lJIsrJBNQC1aEwRko2PMslS0fme8R7ifW0gwCa3R/zA3Sp4gr6j70pzZDEZNtUexfmSwulfJXBfv
2Ssy97Gu4NcGnTGIgwH30jeqIyDMLXpc3E2b7QSsRiktFD3C2Ui0yzQYzsWB1RpGVnTBfOgtGFhb
ungUjzEBiN/gOPq27yYt7JFle8oMtCqnuEG8bza/3b/O9haePAbSEj1NQtLNI57hoLq6uZGGtVq7
50zYXzs02cJ+jOKDTyznuN3m6BUTrWEtA4BdHoO/KkVUFVXhWFwi1KTf2slQ/hxw+KWgUA/PXqXZ
7y0Htr/nKMW7F0+RBgYVMGg+fPXtWY4U24yiqIpDpUIWb1kE9gB9CuvemP5DpAiKHpAKzVlJjt6s
JrAjbxyaNg7rqRIXC3P2V3YCcSnvqyPxgJ3XjvqUwdH80/bbVu/XCDX+Us7KjbXotZHExuu6FsnL
UyP0uqVkIuUXgLGbCcEOSorWWuOwSqcYU6pu9NpTNmM/36fqUZdg587hWPL5WUG6BNvQ15gGUDop
kQuVa+vZKydetLVaUj9tvakLI8UcDnb/3ojEDNKpVjLnt5ThvFpKvTK45te2ji5OI9oQOuPvxDbi
V+CGjmgfe8OR9KGqIe1tsC2+PgJdrIqpdaw47NtWCYdWM0/cQ4OfiMT9nPdu+h++nswiUD2ADgXp
4Xo8gZhP1NdmHNozUW4eUYGxVxzrsfz6D0ktKExMT1UCQVL2zUapWjwMJ1PadbWNCNOo7gKnTK33
EY/Ty6MR9sgfT12uLCi917NyxADlqjIK5It14cfRqDyoMf4PCX5BL6/zUF5iMGldA9ZiM1Sbpp5T
CbMI17nt3xp6aT/hajs/Z0KZD96InYuYtoBNUgsdgLdp80SUrVuCrU/zUE8adAPyAQkms+2q1s+n
aTlYQvm7N3exZFxIe1z4BzdIS2MaXeHQGAtzS22/gGppX/Xxob6JfEdvRkG/iqo2wio3PDxATTSk
0i4PewielzVzsctokbOahYsDFqxy3+k0lFjzpfyYdM5LjQsJlSH/SQqb3Pva1i+x5XM2Xjbn4Won
8wXU6vsxSstPCIAOj/WSRQd75VbFE/UBquqmw3AkfFsA9EIvojC0NgvzsiO4sIfIpDZsR3O4RF75
eqCe+KAMlXMazbR9C4aw+tgDwHuOK9NMg7psjR+mNaf/3n/9dj411TzMpABKUNDbvn5apXudUdZZ
KNJJBZOoQC9J8iMqy87jzjaiuw2MHpGJbcsuWgmiRixL+NQr8FCg+9hh6iQl6FuI3L4ss2O/smci
Gndx2qNC8M7ZoY7GZUBqRDV4G1rACFmBSORFWBRr9r/KUeLneG7tp9StDgpqe/OkZQ7qikICkiSb
a04fnaniQ4PAqDr7ibwkfyQWUE/U7I3TjF7/c2QN2YUgwHy4/x133g7eX/o2GuUWAGhyDf4Kn8Y+
URsrY470MdPfg2X1p3k1JjyGrbZ/GMv5CAG2N1UqzpR3mAFkevnnfw04JMKGdwTCOR/V6Uzfd/L7
LIUelxQ4nWat+z6aROPraF2//w9ThaOmEZUCZ9pi3kl2UpR4WGQTkQgfGev5c++u31d1WS5u5TmP
94fb2z2UDegCk1tLLsFmoiuQHzNbkAeYrOqfpbPigHIzflzJoP++P9TeR5Ru3YQaMsLZqog2FXKB
lVCLUJ8rG45Zpf2ohqJ8N2l0UA278A5QWreHnyob5RmIVRT0ecCup5Z2ouunXMHrMBV5gLNO/aaf
xJG65+0CXo+yCTOwz8urukCNoNML7fNUVdTWtGp4t8y0DF66gFwxoNx4UfhQpMvXE9KUbu2TQkjY
aOJ8RKn1uyJq+8EDtf6qqKYjvO7tCya79TReyN4ACW9Lh+ZsaW2uxlXoSqOMmiS193NIam/URXQo
v+Bb7FuzzN0W/B95zvK0O4gLbrcMP8GjNkAfH2DlHxzeX8ewibD8UREECkG4uX2oV2bzyVr68Sky
POVSoFDzYoFGLHKkaIbsvUD52EapU2XSZ3EZUaWbdsqbVLsIN/FoQJlHUgh7O4fBME2m8Q0EQ07+
r8n1ZtNR32mrEPGZgT4z/YrXMO+60S8iyzvAeuwdBtQOZDKD0DaJ0/VgIMEGN/ZmBBFNCK/0gyof
n9X0KAyQT8B11CNnJOM4bi/adpvTkCOliHYPal9p25vUpuzJL+zJpj0t9DAzFu+8rnpxavRhvbhJ
RLc/0qP/3T8mt3c3rwB9PAAMFCpvdJdUJ0/c2tXLcKonzzdmMqkKKMgjpvRZEJnL+simX0N1LaeD
IuzedpWK2ARXJB1AeK4XGd944UQNd8GQu+sbK1t/F5Y+lT4yo3aA8cl8uj9TmTJtVxsdBCmxw+MP
uO56vKwAoxyrjKc64tesCXP062qunpdkcAKEmBt/TIbkgCq6t7wSg/LH7A7a8mbQGnGSthjSKvRM
ukJ9RDiFJAKCK6WVvx5HLb/kqZd+0ZQxfnn910E0QOoMowoly7HX863SZqBFhDCs0oxJYChV/2ZN
8AYaUIoKi8qqA9vO1oM0eYcTxGNMp51uCFuKeuj1qErlNvbkIZJJcRbFpMpTCjNIC9v4zhURD6cY
AEn1qKAcOvidE2ElhFN2Bx55kmKr/awfgZvkNtp8duAgGKVJhjKAv+0yEASOmYqWn7A6zW9zRzwh
q492lT5Ev+/vsN3Jeya9P4QaYN5sIdxWE/eWia9JWOT2HDZZmTd+gnBB4xPJ8qBa6fRcz4n4CuKc
KIyEcXq/WvF4ac3MCw5+zM7tIns7vHwe3QeMTq+/xJoPJWU0tKxLJ0FAcRDlt0n+ikWL0gcXB2mi
brd8tFAgCWtPz8+dbR6xSnYuUpnhAE+myCXjpuvfoA0RkuUKvwG0wIwhwoRLel8/vHym+Ccx0B/j
WKTrrkfhtiyVKCfNjwn+1NdtYs2vTXf10C3octaZODmpfYtAtHtW7DT5EhVZNyO9YpJn3v8tO2EA
rWbp58HCw4XYLPqSKSsG7nEeCq1vnsZZdx9yrZyfqhqImGJExlM9TEWA0sP4eYGrfHDd3G52kIk0
hGmIEAJQzrleiTU1MaqekLMSawkWGkvAYDGUxJ9GpQvvz/T2Ov1DKqHzgkMUynPyz/9+kIuxWVJs
dQOQfB5MXq35MjX5GkbtUj4quLZ8NRdbLV6+q6nnoIABEZqUnf97PexQd9qCaYOHX8qgP/Rwe8Ic
QvpryFtziKErV5uw9Y/wKx7W2a1faUtfHvyGm2/MwtqyrcbLCRjk/3B2HktyG9kafiJEwJstUK4N
m04UzQYxFCV4n7BPf7/su2GhEIVozoxiFgwxKxNpjvnNq7jXbzNX8q7LhaGNwawlwMqyBFAoegBV
Dl9qUBxfcxfrU1zNiaBQ307lkfJr/vDG1ec30KamdUkaQkK7+tCjArxCB9uDBIEVPWazqM6O2aTH
OFWcj2Ofe74375qp3rzYr4PSl0X8QMoMrtKfTutENNQ1QoZKVaN1EveXsDb7YzcXX5UoHM7353hb
JpHjSaUdaIWgKtYhPAztwUDaeURYs/D+rnK7fmy9uHusl2U+GKhBXYRnj48EDM6Htk/Dj/igWpde
eP1zNanGjyYSs7Xz8W8edFlPBFhHi17GLWtQJNdJhtpiOwItVdxTWdU6VvKlCMw2n3zLy8YgcxAl
0wdsWO8vx83ZliMj//BanyFYX+18C9dPrwchEIjci45N27QH6PNpMDvtHoZxc5KyQCs9eeSY14es
oENsYq43BI7dKi/IL6o+ZF7t0hZpfRo9Tzm1etP6Kt3enZh4c2SGlPk8Uf5aeMazl1LxaibpWgO0
vXZqtHclqLGfs75U50pz24+YWLYh5u6qsRP1by2w/LZgFOjn8pZcz1rvatHaFWMTvwxtUCWG8U8/
p3SvK9PL9jp9N/cnSSkPBE5hkHYAJ65OMNIKU9lNMCncoi7OyxADxEww1v08jt14royi+ejMPSaZ
93fR5rDEJmQetOlv5DTRkDe8dsoGKLTFcg6N0b7o5YSZa7okR+/VqKVI2p2tu/FVEXZEBxg0AjCs
9Y0J/ppE0kbEsMvaFLvltj9gXW/4DbQsWAVD+MtwxuhBLOlwuj/djW8KjQQ921elFnjh19+UFrk2
wCBAx7ZUywcY/9l71xjzf7Va03e27sbtSC2X9xD2iuwQrQ5NNjeGINodAkJAtGkGbJew2ai757w3
zHdlFbVf7s9t61Mil0vhl/hWAluv56brEXo4XTPghhmbxyid84fc8NDTUMv2mLQhioFTUr6V6cW2
fUU7UALjhljfydzHrgaMfwCJFU+nEJm5x7HuoicY3/EffDs6sbB00JilebOq4Kgsp81BHIIWGdRz
krbqO3dsiyBx+/D7/aV8XaurLEFOCzqZTaWWVum6Ki06C3MHJxoCJdX6972SpaBmeVOsAFKrF/sI
KybtaTa13vYbxQu/e9GQfcpNLxz9NEp7GGhNBg0lNPT5gMhm/sFQdMUKylGNnUeRd453UPLQ/OYR
kr9Lyzz60aD5jwOgoMvgz5SB3wwmox5LEMqJg+/JQ7W6zrSsq9V48LhK+9R87g3RnTtvyI6d5nVP
wML3uvavFhWrNZSSynJTyJO+xlra2hwtRkPI2YKmcLEGwTv+X4pmueWneThGj4sYs+8OK7lchrIo
io9pM+fjgeIpopq9EyYf3CEsPN/SS6Q9KMGK+euUTxM6FhZSxv7SL8PnfNDGnah54+SCI5EcSs4v
N/FqpWjD5nYcKlNAwgbnHCe66FfbWw3OlIkXRz5aHomzkyjcZEZ8HfY1NXpyRWJ2+Zt+CyI1/Mba
sdOwTKvn+mPkeT+FXuk723prEKxcqchLBQFqLdeDFN2SaKLTCRnivPfj0rQhw5TZ8f7h2biHqHqC
bwPJAKhpDTRb6tpNVKEQi2rDcuGTDg/mIqR6QDRflgIN8yz2vJ0nZeNiN2jgUA6Ubr2kA9dTS81Z
eMVCHJa1bfnfMC/xcgoVx6DfgALcTtC3NUNAdGjbsE+IfldVHHVYOiONiPjrOsE2rZjN+qNAeO5r
i/Qjuhdpe3LbyP54f103Xk3qyWDaaSijGLpGe6XdqI0VdJJgqlQhgqi0k4/pjPzjgDkvEme5lT2r
Zpa8y8Wo7HzTreUFxQd8EUIvFb7V9gStl2ilx+Uhu4LHvp3V6EzPo1skIVAZdx6VrX3KBpUse3D8
N/SMUvUmMEvxFDhlaX/nm+u6r6b2XsVxa1LSeRZmDPBe2NnXe2bxvKa16McHuOHNmC3X3dMw1cYj
YhtIOt7/eFtjSdl3hx4vtc11k37idVbnHphzT43rYMUT4U6nqe1zmrXdH5wFqS7Pw0Ws46ylO0ok
I8E1YkDQaqiHh2yPYKbT+zirWrpzEja+FOkYlzbdW4m9XB27flxGdEg5CYaKAHlXm+FTVrb1zn7Y
uJApIOIIAp9Owu7kr/jtcjTMUhjFPLL7mphOxlhrDt1DSxS+NcRV8zjntr0T/N/W7nDqAw9MhIqC
IbXw1SNA6aThSXIHdNbqRDlyutV/oUyZ79Bxmv/Dyw98hZZ2NSgLbyrUQ5ZExVltlE6HDVchNvXm
/SOzX4gm8mYlsLxegriIAFqVKVc3ZRQ/nWYHbEBfnUf0UHamvrFVQW7x8pF0URhfk5LTcdJT6hwD
lr6VfbY6YX/pm9SAKpflO0NtXGkWVTqTziaHHcjF9axsym5922NJBITfPHl98Uto1viiOPr03loy
9eI2+BagsWt8ePNy0qGWgiFYCko5j+uBE8EyhgZztKw5fony2iCcSMY699XCmHdENrYWlHxGKsrz
aKBMeD1Y70BL7mekFkqny75kKeRnVTGsZ2C66cP9eW2cFKlrR9BKWQZ82moos7HsWsWQAI6mMr7M
naafXtGjHTv8YLTjHi5t4yVkPEc2rBCGBQ16PbXM0zuv1iw0bst+OEVUyHxlaL7YWmxcnNybHkp1
13dLnrxVXMm1xrcjXMI0cQ08tRUVAdNk6IPZMrPCj+gRdr45e/ZLhKZH7VfGUHzN+XdtP6qb6i/d
zao938aNT0q1DegIJwVSpyM39m83Uu+FGtQ91jmysuKf2FSyT7Pqze9sVyR7gfvWGlP0osdJbxX5
p9Ua263lJpEZk9dhYP7QG5N1hCI1vEtx5T5IsTkA3fmeXvjWIv8+6GojCS3VlsgmAartEsewxZkf
8iWCZRxnDq7lafKk2OWvguRXqr39wQtGI5R+K51rhGluUtlMtbpYjo64j3moRq0+QbdXcIotu9P9
E7P1JWF90JUga+ZpWX3J1owiakms7hQP80UrybtyWCgHkdrazlCvBJr1zpVqWvSs4QjcBBx4/pSt
QH0wcAa7Oy5tnT4tip4+tVqc/agctAt8L22aT02vB1baX/q6sBu/MNsEDkNunWXwTgS92L9wQlhS
cu7e+l/co6l6f03kx13/Tqh4knEk+Zz26u1zp0W3gXGjfTeXyi9niifdxxW4+dTV0L/RHtE+3x9w
4yPAluDK4kOwNOswAsx4KbKU4wQzDatKN+/eFdSUT04bLV//YCi4TRKaREtmbWBgjNT72kHtUaxu
lU9GmYGDyuaCe6sZjJ1EcuN543EBuc8qEiCtU27aBU1RWnMfNC7604pBw7HjnP/Vl6mCImZZX2rA
lH47YdB3f5YbcRkjE5VJFR7ql6u4TJ87Ct7W1Ae5YSsX7E/twINAsLNPbqWcAEVQU5BwD0+yfuXV
9ds12NRkGovJhlYKvXi02+yD4zTjcXQj5WhGSvhpHLzUn1T4TlFtIvXolHveTZtbR3pUSXVNWUG9
/gnebJgdC8FroHJqzcg1D4pLigtucD7cX9TNoWSNH0kNCNxrK6wuUqFJpS671JvdC24CGRqemXbi
VnkzOEEuLG16WERSQHuNpHHVKI8XmoKBVzvhMRkoF4lYj85RLPpAkD8jLV7tUWlueZmvowKMRtxQ
Okyuds0S22oRl0YfDGipn5bCyY7IDi4vLmp0F5rHznyqK7M5ZW5qYK9Y5RVg3HB4DtV8PBl6Op4H
ZUSZz4n6+JiD4ziUoAv2hGU33kMZmMuOE//Hwbr+4k3rRmmUa5yqLhre98mc8kxU3iO8wPQzQoze
wabTeLn/7TfeQ7p8JFREcJynNVrERCcBKBXbrO2n4QG+Sfs9S5f5nbos6Xnoi8zy9bAPn9MWGQEl
7vU9H/GtWXPKJGrdoM65fqemVFDWiYl6DGVyz3nnTk9tRI4XmUl/aBS8NhZdyXcwOVvXiNwHKBVQ
k2IvXi91IvROryjPB4NVue8i/Er8Phr33EK2zhU9d6pF8iahPnk9ymTqNcLhXFZm03RHrS7Lf5qi
+zdMG7GTSN6KaUkUF9kGHQ+p0LIGIPQhewZiXh/UXej6iEsq7+tSfLNtUb7oSlTSuzT1gxopM1qv
JZh9tepwhW/M5zIr4u/399TmvCVGUBbK6L+sQo9qGOMh0+XzYIXiZAjlJ6qzw180QKqdXsTG5uEJ
slDaoNIKCHl1ZMou04nNQxFkXqVGflf2ykOpp53po2G+vE/ayviIycUemGxjghJFTw0QjxvEcFYT
XFKvH6ql6YOJ8twPLWxcf7KE/X4qpl32+9YU0ZQHsUq9GdGCVcwSI+sfcg+T+fSqearrePqCmAmF
CX20e0lydQ5OU3ahP4pOYHyF8uEpS5zmAfx5efbMap58t0xT8ziYvffgJXSgDpFSKcfRaqY/2PLA
66DNSWw9mbuczW8PZ51rbZ2MHmbIMUXY3IuTQ56G6bM9tHvcqK2PYHJfUOV6bdLLP/9tqEmZq15p
ahamgTSXTHX4M+7r5Ml2Kmdnm21cFzLHlREBm/pGfqtNEqWIGI6uCSvmdXZx1EKh/3X/2GxEp0Ad
pMIwYHbge/LPf5tQM484Y/YYSQtVnxH7HQvvOQc2/72ehPuSKln73/0Bt1aQ5EsyzAiaYBZfD2jO
VjvOlcHpQRfuYpriL01R8LpJuj0pts2pUSGEz4O9M0WW1UhxXjfNyEjoqxEcQl4LkihEryhXp4c+
LeOdV22ryiWjQxkHUzHA2eF6wDk2I91pWEs6LCGARzX+OqFg+WiYA84NLdCaI84O6je1t4znrA+V
F4XX9zJkTa++vcJF7E+wKulFpGOrz9o1Yzvg6Yi24dg27/OwMA4NTvaxb/fpnp/x1hd1wWYTm8PJ
QJD/etqA5g1SWta5LqK4CNAesB67CuFE31Cy6dP97bN1M1EjoGYPaAW8+6rINSltriw0r4IKIajv
SdZn3xpAKR8rOFviMNrLXPo6Xbid12XrMHoaCvCybAADc/VpTafjb7ZMERRTiI+syMKT0lfq6f7k
NuIiacoG9IXp0R1YnQ0j6R07aRkl9cR4CMdU9aHzQUSeCyuAYJo9hyJPnscKd+rQGvbqMNvD05gg
e6fNuI7+lWhSQqS9uAsKmNHlZNWQ3mbjaCxCPCyOWB6FZYizN3kKfVoz3Dk/t58WUCenhkAdkN2N
kEk7Tk0qTOAEmbYs36chd48han3poZo8KsNF6IyKP1SOunMF3u5fsh3+RzmYqAw87/X+LV27qso4
HgNMdijRzIX6obPb963FUb3/fV8joutaAA1DTiUJFkhCKn3XQ81KPhlpR30Ey9rWOo6oWHzQEuxW
/Xhus+9qa+vnUHeUH9OSlu9pY+qPXpLGT7IG/q3WBuUZ6Vv3c6mGe1J7W4tP6wH5UdIxWR+7/mVg
SEojc8KeUkkI26dTMVxqsXuucKDqYgwiXctPumUP8XW75TjMlFYl1I4bZG1AKzC3dkw8vwLPy4rG
rxZ3BqTe2d13MIeaHSCzkJ6NoR5+xAtamafMWDCjuv9Vbt8JfgNyUxTIuC1vGmRL0dUObLghiKuh
OXdqPrwkkaj/1mlc/0Wf5s0yHrLIyb8HPQ/cHRT866VenLjS3YQy71hQdsLgKDvELc5mIFvsnSO1
sbWZEfgOUF/stjVCp0ct2Wlz/u6c5zho4iECz+LaSDWVewSZzaEQR4N3T25Hhf56VkoqSrsxKQWp
XvxSudJRqfC08snW+107ws2xuKbAA6FHTOhyPZY+OHlU1qTWVEq09mmyxtq7VBmm9qpXzn+/eXvA
zJWMUkDQ9GtXJyOOvUQdPAarGzwQwth8SY0lTA7x6BQHbR6zPQry7VuDmh7lLIJMfDp5DK5nxyuQ
GJgRU9gEwPECyxGEd81NcH9aGwdebnipJ0BXE3DG9ShmmymWmEgnZkSBp0Psonvh13GTXebJ8f5K
7FY/pnVY7bX7N2dng2kgPiFmvyn2R7o9Y2TNRRMq7hh4SZWcwXCoezDLrT3CFUvJjksNvKP8Hb8F
tmoPHYfKMQUeowVF2wHiLZD9CBJKb4f7S7k5lPzb0PSU8d9qqKzOw3SkKxUYtRoFREnaYzEM/5h9
6e7UQDdqhGjV0SUh4eakEbBfz0pBH0IWEbks3K4JWrOrflXl4h7yxsweqkWxn01hfoqGUfuZJsny
FWekPTLe1gckSOFMoHrB/byaLarYlvBQ6gtiWFRBZC/LCaXudGdNNx4GWnx0EBy012hMrY44jmhF
1eYFCM45XngGxvBhsObiaFRu/040XodZn6AOi2r3uTG8PYehrU8KcpTWMBh0ytureM+oWyO2Bpo1
/ZKkp0nJmgO6ALRW7Ukc3757AG4CmpexB0/Q9Sft4klxi7LChLpMraBr5vQwWNj9TWbzZkohfzvR
B30gaOjcZ6tPFwk6z40K6A/V9e6nOnT1Fy9Oi4cYaNjOTt1YQHYHpDcTWxfoSqvrpZiFWSpLTZ+N
LORgFnFzVCZn9Iux897+fqOyZhOcoz7KnbbaKqMaDsijUE1UF16ARBcD+tpS/9al3hYFdYaJzP1P
tlH5krQf1EoQXAPYuMYztIWVD6p8V8sUWzO/yJfK+tAr46gdq25q/rGFmQjA431pQftLnY9N4WjQ
K7vQeT9l2IYcI7vU+v/t/KyNowlYFQaeJ3nxNCuut1I6WZFiu9wOeTk1J2W0s+bUixFXNi6N+l/b
Ak4SQECM9b+7eLTfZVgy9UGax+WLmeJw8DxZsUNzMC/Uz8KYsnonHNk41LJugig8PQ7ikdWpQihn
stQkpXoCGPpgUyAK0IU3j16TvU8aXBZ5prTLMDc9BXDD3GmwbG1JXTexbKLyawCxvV6dyrHIyG0m
XMd4z4JDV56SSPup9ra2U+ndGsmQSBfgVlAKvNU5S708UhqSNPYedvFVRdkT1E0cWMs07tyTG8+4
TBZZVsndBRBxPSmDaCtG6IlgMm7mp7qNZsLY1gV6kRjRudFnnLcbquj3d5r8W1d5DO47Jo8rDx45
wyomciiqdhDcBtTIkjEY9Sn/bltVuQNo2dgujOJITCAXIwSN67lhT6SlgwmgRcMg91AsQn+Ku8z4
n5emzkkRZnxCtMo+JF6k+5XamZ/uT/IVA7iepeZxs4DGkHW41YZJBs/MIdUPgRhwwL7oIYScwJjD
cIZop8VhEDYQY45OXyvmMYwrMfm4TnT/pjB74dv26o+mjJtzhQfRaQjD+GFE+fVLp2SJfYyy0exO
xhjrip/kcUd9aOQaPSZVZ9enmWoYPEIrH/NHx1LKY25EXrUzv9tslBBCYtxluYFyyrrckOH2JWwi
I2zMvL+Tejh7oS0buDId9RSPzlSBSdQ8Q0cqQGJp8qpDL/9bkdgfS4H+nSU+3l/ym90sdxSqaq88
f4Kp1auRWkOW0DKklBTN1pNADSrz1cZVnyLqTidHuFCpCfj2NDbkh7z60K/D0gIjmqG4vpYGrR18
yHIejiCaPY/c3OtOZgfQdQlnB0Bo1u28Hzf3w+vBAUzCWMAk1oe2oGxVo2VOwbpxvHPdDOMlD/si
EK4+7YT5W0NBV5MCIi4x9xr8QXKbAkynWSGtmw/CMluSiX7Ge1rbQ13L23u9ikAB6OuRAEoQ6PVx
7Uvd6pJigK7ltmEFVUuY/ysyLfwKKbM74JWJqmKaTi/9vJg70cbm0KifSogLUIR169ywxipVzZEP
uNgxure66bt1OpzdaYyeJyldXTRt7ndT/WY/Ij4lBHv+oerLvFd3VKZ0mJx0IIhTiHO+yPUFbXB7
PIZ5uyftvLVLdZCh8DNREIJ7fr2+mdFaqeXNAtfLLvcpJM6HyUOCs7Cs/LAMtr7T39scj5KuzWgE
4euOGpVIPjJtgEBVFfVYpGDbG9PECMfFapMm3x6df3M8MkLWEo4I99H1/Ii40mlcEmnxno2fRN94
B1iR1UNrRwBM2nnPCeS2Q8+3MxxQOSBzyGfWC6orVUM5vCACEqhrnFQFU5pTrMBpCozesd4XqV24
B8Nzet4dT4neV6opxg9q3C+sfxqPo192Run6bta7WCCUUDX5Q/0z/HvrzRmJ/LGI3b+a+pIPr1aH
3HPS0Kmgb8Jzf/QmN30JE7JmEtv82/1b+DbLZCyAQyToqHuTaK5OcjQmZbHUCp0TRVW+cWbrb5m5
mBenn7Wfoi1hwGpFS9eLS+CTqbjLv5ra9u5OvLa1H0iq2Q2UXxDNWeW64QwPIUU2PVDzcDlkcTK/
M4Vuf1XDJPlWu2r+9/1pb42HPwvoZOkhhIrW9f5DujGHzNZS/u6N/v0UZgKt+2XocL0J0+wgknoP
hnATRrHOXFiQBQ0qrpQ6r0dsoqzWnLbhxuwq5S9okNrHOA53oqitaaFsCsaTLyqb1teD4NeyLKNT
i2D0Zvuxa4rPaQcEzcoUEoBp0C/3V3Hrwfl9OPlzfqu7aBp4UtWtRIByf3GIE90LYmRdD12X2sf7
Q23OjIKHRCsZdC9X0YLbF4NT0IAOFLedn6lJqh8rwvFvNfFc5SszV7D/9hGpBkgFCi5E4DLXk1ND
zw7J40Xgus148VzR+dQobL+MLPuoAyvcOQK31Dl2COKKRH5gRshwV1OEz2ZZk8GbGg+TER8t0Rkf
dWo69okud/tZGWuRYp3WTMkRU+Y5ORLhRI5vtaX4gmnd7PjoTmh5ENOAtx64PmDMl7o+xH6V17bh
J2qufUjjDiCUlevZQ4rXm+kPRpH+Gk08hP0B6Up957ttbRHqZNxh6PlLMfbrVez4MHZlsYqes2Ab
TTn3JIxMPXu0m3cSla0tQs2WUo6KyiLViOuhHLesndKipVVO2Xxsh8L6SYEsC0bbUlAB1vcy3K2p
SWIPnW3uETLA6/FidTESLVwYT6e4WSq9EQhkQs6mGe7txa2hEF4BPIcCHhzn1VBalJsUHWnxOnmY
oM88Ns/pPEOE6cpkJ5/dCK8oKpBLQmoGVLrupA+WYg/mHPdBj8H5vyFq9pVfm/MQ2KrSPIK9LI5j
rVaH0eqbaOfIbUyTnB1AvEG3hLO3uiPbzs2Sqi6pGehF7duNJS4ZMEnf0cbsdP90bw4lUYLgwmlG
rT1eHG1ujaYk2EiS6L9BVMZJr/uBdtSY7owkv80qVIbFjGsNnS9kMdflxTqLoWOrPLBRqVTHVDL/
TaveMwXYmo/FvUEZldfsJs3g/vVgZjMfYaFd6sdNO35rhD4O5Jp1/vPti8czRt8W1BngqNV3mr1O
tbCM6wM07pJA6cfuMccf4QVxb+3L/aHkX3WzepKdyB0CH2FNk56wTLTTnPKK5mETqeuVdzaWoT9l
2WgF6E9rlKbHN1cZpTQxJUbiESoSpFLXJxsJ33apewYF2xI+9zwDCN+O+mkO4ZkOAM92EretSZKy
kcuw92Vecz2eHkNycZCZCnpbNMfR7MdPuIGbF7aTU8KjaquHBP3dnURq476U6tzcKTxwsjl5Peoy
mZ1FIY73pmmdY16O7oOH8AwWzyjqAUQdjvc/5dYWpXNCE4rnm7LgatdkaRJVyEp3QdUv5TFzevVS
KeM/ALn3Ggob6wljm4YrLkbUANeEd9llEJ2jdLxzoJrjsNa/ZmaO+HulqlAFHLVVsPwUuvnj/gw3
7k6pfSv5Q4xOq+16RblMw6aVMd7UGtPBTRXL16a8elcV5iLNAww/rayYBk7R7ORvtxIvqJ2Slspn
iBLPjaNBizmO1/YYnNqtqD5lUKAbKg7D+F4MVKBxQTECJ1WLU9qL6qAvrfjYeSNi9+hH/1PPanuM
lLT6g1oLVxI/C00A+Zys1qM2JqO3KhJm4C/jUbEa/SEyjNAvPTE/2JGlnu+v/y0qS66Cx38JoiAp
rKNEo3Vjas7UBjSFMn3QKRUBUqYXiXtRhn75pM1lZ5761Iseqc9W2mFUsiENzHpu/xvcgdjh/g/a
2PL8Hk416rUyRJB//nuA3CRupKv8nnjqCR/r0sL5Vf9OqeIP4mOpGUCLXJrLgjm4HskAzU2tJaVg
gGhFfF4askt/dgwBpNMq4pfUM/I92PvGBUJXkqIBxHji43Xz2tEKq4Yk1wUQZZvT0OM9NEvt5YKH
6tOSI4x2fzU3x+MNlY0Ynu016RHhTTuaXb0LnKmyfwgx1YFQcp2GR0RPYSrerMTPbpIih5SjEQe5
QeG6Im76XFgdEi9m6JtjpwYGtZ6zLpQ/GYrL3MOHRTIX1s+csjh5bDVaBzPJoAWaNsm7afZ+md4Y
fXr7IhIeIxjPI0edWy7yb1tSD5d8bLFHR2TAji9Wh3AjbtTfFLvDVUqQC9wfbusEcBFKTjrATHAc
18Ml6DbOHXlFMEVW78Ou8QKzSoRvj7vluY1Ai08lEQ4EQMgBrY5A33oWfOaYgrJrdtg9J9oFdfd2
56bd2oQSbAmiC/QUL8z1hOolwRNPo+Onl7rxvlGwL9EBlPlOXak+Xd1yJx7fvNOIH8GCg/GX3NTr
Ab3E6tLc5ZRBZim5QygKJpXwjkqrJYclG/vTLFzlAOWtlBortt/rRXeOWsfc+SVbM5eULCTbaCqD
27v+IcJtYUvovN+aW2ZBs+BNrtdO6090pQ5Ngzr2/a2z9T2xv+DosdC4nq2+Z0KjVyQJ37PJI+2U
RY4VtJ5nf7g/ytYGlXA0TAHRpCDou55VQm6huSITQYv/+ZFy2K/ajZpPNSiPnfXbig5kMxQrUWl5
uMaVUlZsR8Mg3rLRnw4SzO2/h2NbPVPuKCg+JcuTlyEmQ+wQfb4/x82V5NBzdUrU1roXa08Z4sKC
Ok08FNrXskpqsBzwYO6PIr/HKlQnFZYUH/IPpDZW8aQYQDnZNSUa2ATKhd5/8j0xyhp5yHE6GmOH
IgCCTxe1GNRAm/pkJ/ja/JASa/f/w6914tt6TOzCY5KFUdt0vifrA+INbQDNLbncn+nml7RptRCq
I1T1KuDz2x2q6bGiawo7syV3OFRapJ7Zo2hVuinBTbgYAd229iTcZY+Hs3kGmSNxtLQTXqetSpr0
C/PHG1yJUgBqs3owY9UKYiK8YG6g4f/BTOVo4Anl/b3KTFKrkbwsxquKOH/x4iI8z4OkfrpFPmXH
sDOVT+nSi0+L5lY7T8crhGG9oQjkAGxSsAcGJb/4b8tsCwFowY0oL9JqmR/Gxhg09OqW7G+QD6r+
QAbqILimK/GHMe1jm3c6z475EIdISeAJZAcibVQPogNgSD/MvK7yp2lSR79rHF05zmanfnXTYWzx
ZR8Mc2fttjakTQ1S4hYREV+TeJRZN7oUg9EA9f7+SESuxf6kLgib1ejiv5mtQrDy+2ir23KuUq1M
dbknkd86TXmm0mZOiuQxWRxzrx61tQ1J/1GewGIRa6nVIziCe+tGj2qDLpolIAsrLir6qIGbz9XJ
6+p455Leulr4ojBjeNx5DFc7IVqKtJgVmrYApJUnA41I1TfteVZhc85DHTSo4I2HXuvjv9Pccv+Z
ZhNO6/2jsHWJQrGT1Wcg87Dsr3djlsSxYmcthbE8Vp+WurU+23axx1+9BSLwHUnjJIAXMhac9+th
dL5eGnYupIcqXrJzgv/pr6gdUcFX2PnI/trhX0WJTxLay3lxSLQ8/tcJ3SahWYTRJRXCiDbKOE3F
O6U0QnFAP3eY/VExlt5322L5Ufe1KALXKGrHTzslRFXMtqbY1xWtqF+STtdgkudNmR9GVzRvRuaw
N+ihUuugdIRO+iogdJo6awvJjJz6wn4/uGENVVfNTkKoO+/txvnjWZc8MZq2UJ7kB/3t+miWBr+d
mqpK1limj6CFdSHECn09BRV9f2/cChRIpCfun3wzamI3ZGrURAlkXDJ/L0zTMnDqGvbugjzKjyTV
lY80V1PHj1LkVx/gC/XWZ1FXNnvYisbCTywbU4NlTrV3LkWw1k/Vuk+e264dP3YzS3mqIxyhd3LT
jSKJjAgAOcu2GzyF6+VZQAXPXUqh1wQzcEpmqz66il4G9qJ3v+YqrhO/Lirb2rkVt+JZlBGo5ske
voR/XI9bO7ndJDGpdmvk5ovSjdaB/kZc+BVlEWjCiELD7B+HLHAzKPHDrHi+3brVkSO+Zw6ysUVI
JnVKNRTepD309W8B3y4WZ/GaAFkI42cSD/pRa1zwrt0wZ3tv6caCww4HsMfbDXFxDTFyFUoOmjvw
loZN+exmwgiGbohOpHzIXOZ68QMv837nK2/MkEGpcXOfEAGuG6tYPKHt0i5AaMcGefK+1x/MXlWx
9xZ/0OqRDspUAniuKd7LR+P384a6m965bRd05lAc3ZoW6pBP+hFt1L26ytZSylMNJBkAyg24dXHd
ySpysrxBRxAC3EsedJCWznYNRLhGa/DJMeO92GtrKeUSki2QP0NpvJ7fMrp2pGNKhg5kowVmmoqT
KRywAEkndgLMzaEI8PgPr8ENHzQf1cQakrIL4kKPz5FXGmfh1eOh7Ms9eN8WAICuKvwU6DAQEdYw
8yRRKzr/lB7KhJOWQRMO6P/Ex0mfMbHJ0ZW0+gqD6aSeDp5Hh1wds24ndXiVtFyFelQ9gN+9ipWB
F71eW9Op1XpAhDWQeuvNqeKz/kWhIvqytLWDwH/mck/WmZJHF7cb4DZOal3XfiFE7nJjOdGTo030
+ij12Q9j2RKWt2h9fbl/zW+EPTiSE4i+9vKpsl7/yiFuKmRB9DZwUVKmnxMvR6M3vnStlj+GnhXt
FOg3dgEsOQxNqOwRE6yhpZU6A1qxqT+Bzslx9A4rWJZh9FzXi7r3gMkFXn0ASYtDCETSwLGUv54a
wd4QGhNVhrqZQvtozE5/oMltIPQ1NOVlKrFj97UwxNDamJVzih9y4duKpZzevMTQ5mSMAOsB043V
Rqip3zjJRHlFHWYMiXG4P8R6Mh8tr2+fqrKJ/r4/3uYag5eTFByVtsTq0qpVEoRpISk3vN4GUoYF
IGUO8ThQEnhzPEIu4xncWyg2cH+sguZqmjVd2AYmRlHuXTAVwedLi9VT0Yg9g+PbWcmhGETqC1Kr
WW3UDnN4rJvtNujVcjpZsIN9dQj7Ux7ucsFuzwSldkAgdB15SYGqXW+cuXEyM6wiWU9cUDI3h/iB
Jnh8XGy98WkLNA/3P9hrKfR6p7KAUkSUoEk2eeTcf3tmEF91KjpkzI1ivhGUg2tVp0EhFfcHzsj7
tDSBX2NvmxHAWMJ8qjLTwzvAdKMOifmR1MEYcdDwQ6cssiNKUcZjWoTDr9Qt9FMYJiI7tNOkPbN2
OBnW6DF/iFDwiI/3J7Jx8VKl5PECV01rn/z6eiJhpcy2miltkJnm+C8F/OKhQufuoSzgnPmOIsQx
mxTv3GDj++C5ofqVcnsb7Zz8re8nXUUk15mtsmaPJ2g6ZU2ccckotn5UIkc5qV1vnYdQ1/Gz3zVc
2Ij/kJmgrgeoEcIPQdf1tL02NgxF3mr4iFvvymmkmmCIVLnUOWaVeXqKbXN8zrj5AhFNzkGwbzVr
V/7oNoTgZyC8pwM3Z+5r/oQ5457aC55YIzJHzGWc/jzl8YBYdUfkTuXxkpnpXpl/Y7GJNoFiUwCk
b7KWhalJjKa8s9rAa11YP041P4dG0r2MXpb1UL8H1IXv77LbUhVijeArodByZG6CltFRyyr8P86+
o9lOXev2F6mKjOgCK+3oHRw7KkckEEgiKfz6N9ZpXYey63t1e7f2MYsgac4xR7gmpxlJwAUwkW+k
TWBrbjD3EoTkyKmzUVvuiXn9+5WvtfMv6/TqTYNQE8xOYpSFP79nwIFOWw0AznOXNXpS/T0N/zZi
+ONloKnC/9BWwBTm58uYbRkCc9XcRJmBrQQrvLrQxft6Zcmw1CuM0fiBwNrw0HnArr0g/asdRdxG
1cCfVrpLdZwZ58fAU/qPvepPrxt63CtcDtIpxjs//zaywKcyEVhboVfJa5pB/jLbcjiWHVgubcyA
8bV/f+h/+qqvDk8Qh8BxCdmKP1/RsCICSoYrkmidDiPPsoavtHxcqwH+cwTHdw507B8X/dNt/u9F
f2npc6PCWEQc4/ZtKDCc6E1bEVQOWcGSx525/7M7HJ7otQzDqPMaPvprYx9FtrfdgGSJwlf+AnLZ
XBs2kwNCikK9lc4eAFpmJ0Q//ysB/Lc7xRwC8hugQMBCUZv/cqdalL7AgB9aGCLK5ZxlcwcTjGsE
Bsz9ZDScpuC6f8W3XL/gnxYS+lIURGjioJIE/esXXJ0F3kuP6VmzQV09npItXe7ymcW3UxGzf7nC
/bacrheDBObq7gHs9b9C/X9OV78Mq06UQgfcheRx3FxyrMxUvv79M/1tV8JVIIaHgc8VQf99tBNB
wYSCDgQbu/MnoTEgANVSA8EuQ406AgJJIJjtovy/JMm/EyVwaeyDQPDQouYwo/t5hVyNJJUigMj8
TOPPW6L4d1S1hYcRKqgBKMXSa+B0Kr4huju8g+dRV9Wd09UD6+fcH7REWCao4Gx+/vsj+W3lXn8X
TgSAi6At4dn//LtKOsaOrPC0mvu1ShujWXws7S7abkfNNi86BxQSIyXh75f9w/uGNzJmmdAQoA38
tZoqr8zn6ko1L0Y2vJ8mymNghdk/6c9/uD3gHtehM5BTkNSuK+t/vitUn2bGx4DruKg/yYzToY6p
E2ljjadvgRujqSNk27/8/f7+8KVdJ8IJ9DfIM4Ok8OfrDjAchEwF1w0dhrTTMq9HKlRWKx6HQxXi
CllXNKuBSf6LYv77k4VpL9o2oBTXCvzXQbFxoEDh7IHTbV9u9zEj/sWIdfkHvvP7joTiEZU++DUo
KH6rhjfee9w4uvel76qmX/bsjHS8zyGs+5k74Lx/f5y/v0awxfCxgMQFn2uw9X9+nEgIrbY0wzhf
QMcsGwTrLMchWbtzn+bsmeU2uZlJr/+vjfCVowY05L8oQHynv5yjo97RmebgcwX4sR07NbpWjalo
xOD0P9bD75stLoUd6cpZQh/8K7Vxzfa8FxQ8mg0231+4cuyb62X82AP+ff//8Syv6ov/IEjUSj8/
SxJzi0eNgWUOE+3y7Zh0HT8UnUCzMkWDLUH8k+KEPJ7pX5GGf7xJFKDXWQrc53+d6nmSmhnwLxZj
ZNhJF9lwS8exPKUAZ//xwfy+/tAYgu+HNQ+GIQr+n28Srmk5IQmAHaj66UlnEP2dqjnspzQ19HvZ
RYrW3uflfTbx4h8T4d87LHw3EKldP9QII4BfSVGoRJBxT7DmunlOhnqk0TpgbrQZOPx3OrwXWWHH
Yxf2+TWnU/hRgawCA2G5ufjl7+/6D5sBQNErbIja4brV/vwYCOODdQxz1GFcRsTiQFjaxHKi6T8e
95+uAz8RyP+uXcZvsexdDCYpeNn4prJxvu0SYo4+Ef+yfv7TpvO/V7n+iv/ZzIHg97uGbw6IWNsA
xS4SbunCQAdXq16P8Pjev//98f0uwr8y38Fc+A9YxlQn/fmKCgAgmWCq2WAEnbwiAzPjLZNJ+TBh
yP5xxx58A8AmhmUutekFtiPrnaxS8TyyabwpeQoR3d9/0R8fAdwOkNyA1gY74i8/CEYOYriSOdQg
l3cFUfLGD2X80dCxbCkio/8Fef9pzaIGukJV4DfBeeTnC+bbOs5rADDGBiLOFtPslmk/HK62Sv9o
W/54qSvoCJIKdqffJkNrGWxBQREz0IUdQznJC4gGa9vHNj///TH+aXvAsBOyQ+BiwKB/WRfFSLZ+
7egCoKqUZZvTfvu+cratcJXOrnaxSEuOZhEdIbboT3+/9h9u8z8lJ/YINGng7P78RMNVQTHB46PZ
4VZ5v3kTPXW2hHIUwpnj3y8Fb90/rEzgVigFUHyiPfsV2MwWZGKYGZz5EpFN8y1xA0VQssHMFkkw
qXqeOcFtdgVPwmmOt+0VEngHFJvOZK0zXg7iGINK+0KGgnz23rEXNTNW1PAmGOPWR8zYdqEmrmqk
aXp/8nHe7a2QpYhOesv1NzOnmT7O87Z+LabJuXoOc8HrZRfLk48gTmtEobNv1LjhW7y6Xp2RBZTJ
2izavUGszKZqIGnXIr1P5VfU9PG7ic5zgRmBph/sUu7LyQfVf7jm6CqwjbOlgHKVDc8iS1G3zgly
qRAzv/C+hlw4ul/6vdJnQK4QVaHkBAujj8L8bd/nQj7IAkAU2KTozlG1ItmrQsg1a50Uc3FCLifc
U1Ik1R55Fag4s4pV6O3pVO4tvC0n3njlF3nAHGUKLVGxcEcYhMhzpaUFrKYJTetx9KZ7mvdOfQBd
tvs8zdP2AVmcuQJZY9QLZJ9w32uzPeT3iKJFfCbUvvsDsKGYtIRtm2tIlbj4lvWjzmpsEv3XKV85
uaclj5/BJzMI3xIle4lnjUJzg8USHCm5BPl8iaayf94RAtMf6A46Xy3zyb+HDICLOknWzeNPTP8u
uLCn6IjgzJrDdwRI2c6X+ykQpHuEeMJv2vKYuau6SnyvprJDdBq0+12TucEtj3qFHBAOYHDQOnYw
zgLWSETyQJD9Im7g8DY9iLJkuFNeDTddTsb8OFJ8/g0OqOyD2nv+2UII+wEExAop5nD2jzAP6P1p
xIGaHkScYzYgXQ8XOZZ16ILl1GNOMCGO8D6LMm8PnSoNzCFF7Ka64zMyVkGq9eNp1SnSuqaOvd/H
EOegGsAcp51t3GfHclOVhDBn0sM9bAlikB7Gnd+YOAJxDXcRH7s159kNyRwgbhCEsqFe0pHrmu6w
YTnnexmRdt2WBLmqwIJuCGf0OyySkHKlOdAiPNC1shfISnqE4nRR+TmzlcmPBYP8p5ZITaJ1EsMa
+3lz0+BPopKOXiafx30Lt0qVn1LG8I8R4vyNzUROYBjRqyeaGPWITGS91jKal7ue8fTZWhHBX30b
7aeiwKi/SSyYwCekcckBhLy1yG9iylgKahJaTETTg8Z/DAsNMUJ68gUsNkFxm7LcnbxEBexUb1Fr
T2ldIkHkOScdgV9k1K3qKP1sYHayGfZ1K0o/nDPD1q+KJdN7lyOqAWx3mwEYQ96wOvrOxz94X/R3
PnICW1HBzV5nrpyhpy+7rKwnM1cvS0fwuSpvgKXhGQ9nh28Rgstik0+s07C0dmgJbhwcg8sTEoPR
SU4qmX4sPeYboIPvK/wHEDg71GQzy6UsZZrXMwrv6SgBRwGv4XLczlaWrK1Az88OA6csuYCboIbr
oti/AiZOt9oCr3uuEK1B230e7aXLqX077wSsW58N7GPh8Km0E5Jc58veOf4d7bb/mGemMO0+phYn
pc8dLP3xpqNW04qMjaRb9bwWu50OSceH7kJ4sA6WmAQ+RsmkTXdIqY3iNs23KNTgY2TReUgx5D6s
88BMrRRk0Y31sN4+zPFEkMQZooD0YKY72i6RmqJ6nngPdnyktv6B8w1e74vY/N76YRr3s2C9Y7fV
pOx8IyKo/WteIhex6Va37xdFiUQ61LoA0fMOjhVn4p02dckj4j5x0Tn5ig43+xZTyxEyovms7sFg
SAClD0HN4WnBz7EHmnoAYvCdd+NdbNLSnZBi3tFbPHwY1BcezHPSVEb266OnLhW3LJCdHQyM4tS3
It2L8UPH5YQ90XtDOuRgFxSeD6cin6vySyG6hX7pYr8mArDrPnu4ecIet3yfDDmsNWubh428mCzv
q+8e5aJu6eCnmZwizlxM6twzDEBrFycLVFZE00F76Gxn66NGRUMxnGChv/DPsEiOZL2mgYZvJN53
kyPYpNDmzLocPt23jFbYs5pYVGv0urotdu9AS2SwDotVbB/gmyjWb8OW8OQ9yfpF3hKcKmkDL8aO
/ZhTJMpvR02vDJ4T+iPfP4E5m9h757jPDPqCCkTrehljovp2BuKovosqJNMEP/RVbS9wOhfqdnDW
lBjt0YD87nlcuw9wbcsjjc8n2rqH3hqdIdyvc+quA2IPgs025kv6ShP43QKIz7YdJFKb6v6ZyGIZ
uoNKhrTHeWVWRjV8GUA/fcFzi9IWdKRkeaSYX3akDgvcLWFXE7Iu8w3ay1zt72UK4dOhjybqdeMA
SDtR+45adl6LYeUP61jt+vsowtUl0qb49B8yY31+jLE2QMSJ4H8Lx5sIiE3/HSOTpZvbPUUk94Wj
g+7ahBXjw564dT3PiNdTGNVnu76lCg6zXV2N8OtJm8JoxR5hBahhMRiXwWe0nrStYOXT82zDnC5T
cr3PgtfVPZdl2dV+3BYG4k/qYRhVI620Kl7HReClgJtG7DDUq6s2fXJD1bvzMG5ZclY0X7LLoFwO
hXikqv6oC9Dj6kxei1lFUjk1Ydy2qEPQQNXxb7QMe/egwXFM6pCPcKDrzO6zOto2uEYthGO+mKTe
Py5XG442MInCVMtUIRwqsRopFnCoHY+bU2nWGAvHK4MQ01VULeIER8zHBxFHUFhPyPeYkOx0PSUD
4y2ix2Amn8ebfAQDHCbNYYv7d3wF87tR+5qTUwpG42M1FV1aJ4pUW7vvyfo+CvG61xJaQGR1RJ29
YEYHO+lpLh1mVgLJM60YivTRS7d8wDTfhmbLSDzX6IWYu5l0VfgWkpYNPA9hEnGA5wWsjYpyleCf
sQR/H1nZfRlzWKw0utq76ezzIO8QNTr2beq0ul1JHPF7Bg2AP4Sd8ccd+x4eHCi1b/MrtY7XIRkK
igML879mnYzENKLEf9uM/YbioOxLsMx2Dky16WcY8sEACDEU9RQtS/RJD8uIcdxazbpGqUhNXbFS
p0ck6e3VicIAI6/tMmnalqvCzjxrAx9qE28Lggeiza+velytOQkxBvsFpWOS1Zjwyf47J7YHYwRR
CfbEFsjB3ENneTocQxdsILWtJms+0EmuUXkMiM9O4PXG8vlglsLKg4m7inyJ9zn6qGfo9xOY3ht/
iexsaV2Af411JXpRHiIk1ZPaQ84zYu5Dk/V2WvL+HLFcTDc7cttoHcMdbXuKIxtFqL9zr9suYlM4
FOjo5lu/Ou9OzplkRWFbbiM+9X7NWuTkIUA3HiuAs8XoAkQ08W5hlpzTcEG+Ew9tpaY8PuxiRl1W
o5ueuwdsxvHwkNiCD09ineLp0Sv4Ax36VM0K+inqXmDYx+QZTL3yIozkutFM6HDKBEC2uwrv8ZTJ
kOPbyFD1HmAm6oYnVfg0PXBt6M3Sk/C91KA5OnOtSycppochH+f3EtFcS12aCCWKcRg4gKhrx6Km
qQAZtQyp/IJVs37JocGI6sQEXdzpsOrtoKKx+FHQrVsOaWHNeJMOqvyx79nC2w6b552aYfHWdsUA
2vaIAnds4lxJ0TpTjS8W28RztpgVAkdQB3FOj2JiD8grSOd62QY4vcADOOEt3E2SZ6dFr2qUx+pN
GHG6XRae4KTVUx/YDc7hGU6GfEIVu87d1X2s9PgRNOfG3VcIGLsf9NVEap7JPtTYUo1qODETwi/E
uHyiehyesJfTgCH3NL5zwwBQDyuBvzCd4x/dCkgyGwdGLyqznfj5YHsBi7C9Q8zgoVg9Lr/AMfkM
yYEta4yWobUbhmqa2nkhaMfgzVY1i8klpNCORU9c9HmPsipGZt1KF3XbuT0a3wOeWz4zZhRYh3us
5xusyfJENlCPPhZcdhzz7rHva2SHsHf73u+mBskuLG3VyTmqUeCJT2th1iMx1aTrZAfj/TUUdAx3
S6aJaIACr+uNdJv+sqdVwA+GaBCk15RTe14z7AJjr6rtaMp5lzeFKMNlmPG2nhWj/C7esTMe/JyE
+AZLk00XoB1qrDODTJE7uwWznGiGEcJxMBOiHkglCoPCYd3Tw1oi6f7Dkthh+hDbqJhqWLFN/Ts7
kqJqSFBZXw/9ZGBRMqUVA8XJrJ87IsHvQOfTi6wZ7abLxlWo74BfJyhwYSaRhOPeS0tv+JwOQzNq
Hs0fYKrpad2Vgn1IsLfCc0N2+9usX/nHaAj2PQ2ZeWd8OT34UYfPGG/18kKxdbha7PiS22TM9/HE
FJ/elnxlgEAFHt4Ev5/1M9nK1NbpDIq3LQx9Z3hR7eduXaovlK1hOeUd27Pnau6z/GB8kn1lJHZF
W/VTTi/YxrGl5gKV6hwGGd/lpVJ3vEBRVeOgoGC5Gh097yMa9jPsb+L0gdt5Xc4W8efYZEqmpnu5
hG0420z38dsxbHp+M8Sod+/0LtypH12vQRjYyQ3epPuaBbPrU0aUnd6MKEzTu2zLth8c1My5nSUk
wXVGr15kA1WLajbVIwNvzUF8uedCQnQewy4xfmQJJQMc5nL6LYpc9SqRK7deAGaIpLa9nKL7DcFR
FysGytqcZHQ/7UvKUIqtuTyN6WS7s1CReEP20brbYkpWe15ozI4ckMx6N9k+vxR7rPKms0mIbkc8
HcSNX932YH0fTxcMX4v+0k1p+pp2RqK4SNcBjPqZpu/jKCBQbVUAbmuyAkm8qn4kMIIlTQZcHUTU
GqpsNBUKgaYfNstMj2AafKO9jlhyMEmsn8EbTacGZya5NbOZ+9aWKUITMoML17DzmL8nI2Go2tgq
MvChpdhQ2q7Zx9y5Ybwks4ZXESvm9AYSj75sdvS+6Ru3bPQ4JyVlpzyMiaznOfTrYUfIoq33ER9T
ix0UmxvqP/c1zriYWmV2EtW0o+K76mffHbaicDfCwsfN1TLuUmDHiGx1d1IxNdfZtgIqSoXIcaCo
flLHyINScUKTt8J5kpLArarjCYlDiN+h6iHJyeDOyE0BkhbB7h2bCWRZ8zVbWd4moc9vfT+WUR0B
q46ferWYcAToleTHHaP196mrEt+YHradxwhIQXeT9NMaWnBvYUTCEtF/nxgs8WsYBpL4hGWdxKcd
Ncp4dhmcYC9ZF7y47b27JtZAj5XVcoVZMnpAwmlD8Y7M2aS8PG0+hYASu04MaQWck/JjxzZuGrD4
43APc819PUyVSrZ3K0GdeAj4OQfUrNCvd+BQqGbX6cCBv6HRwRqtuhxmZhGwkwWXNrUgZfnSxWwq
a8G7kded2oC0UN4ZyI2GiZEmgQ3+oyDIsK8HyLXnx4z78jxEsp9b4FbxG2zi8gNIDjyrE5dNXzjJ
xhu6JSDhklFEw0Vb1Ikwa8xt0fZDyJ57aKY+4dde0yQG5NOfemAUH2EBkr6OWH37SSbGyAN8cfL3
U+WFqdPUzvdrhsPph12j7C0MruPlACZ+/7B1Ow3oSApgP4DQ/CcIfTIkhu4u4Y3tk0jckRkPq+a7
shet0kXBGjOJn7Z+iMiZz4hgu8sxDdhaODwXtxPUJ0OrJlHpI/hs6TMdyVyBd5z0c10UhM1o+v57
t8FW5BtQOq1fAo318lhmSLY8mC3r7CHLFirbbY6XlxybxPewo1JtYCo25pdULvvbaIbL+UGD+V4d
KI6bGLs/3e8ctIn48rFOToOrJHmrpmH7EpLSqnaVPDXHOLPyKtfKwuNq9CIvO5SOa43zM303xnno
WjpunJ1Tn7GnkCiH5RQR1MiWRKZVO4eJElxCodLhC4eqIF1d5+otrCbFa+3w2jYWykcwmoEd4vNZ
k1oaEFlaD3rl2e4wq6kTDbr8wU1RNLfZANEKqrFtgnvDoPznHYRb3fRM2qEWpRKADceVP8OYng0w
4UIBfYYDMXCcIV+Gp1VD1HYEWju/zvkAahnIiOvcQMeE+abgM/2G3sZdSoL+sQaWoE+jSIA9VKtU
25e1SsxyVEuU6tsp72byOSAz8Ec1i5U1i+TZHZul/kYBDA+H3tvs7bYxcQkJ6+QBJUMu6txy5MxS
QIg/0gHg2YFvM8yvZ7NYuFNMDNP4Gm9/2J5nlbhwXCFg2tuAneKSoZiWBygLs9eKKYeBHSfLuyqd
3LMrcPRID5yoMd0cvyrP9+xmdFo+OW9Z9FygKNiOJLIYbnpoBeYTJp7Lo4Q6QdbYWqdHEtA8HjIz
TxeKIWDSuIAa8j53YzhZmACiTwixHA8J79f3CbjPywX2rPJBy4VNddnl636KySLP1KlE3IxXAgma
nHxUALukQumEMwLKaGbHbx5gugfkPI9Js68pynnLLORWYxFW1vqEuvcUYa2yHmiZviGF4OgHHY3u
DWIo10OZVO4zalPZN9GK1q0tUePLBpZG7oOuWP4Gzob9eOqGMns70wxg3V4UfUD2g68AAyvaf952
cX3VScgPBXHTx+vYgzc6TH0GteAWnqZsRAsHDwtY74aI8b1eQmfeQOKK1NLRlhsWgh7LI7UZsw97
YaoOVIqwHkK/FcvDRgkqpo6a4R5ljRftIkSyt64sbFxXgM5fVYcws3eDGUY8JsQiLS8RGrCPMH6l
odEp0pcftBfbXQZDmByrAeLyHlueztJ6QF7GD6kwZjt5P+sHKMaKgGkAYjUeU1HggwPYrOs+6a/F
dGeNOnXTshxQyoFul6Qjgm8TOHe/rGCUTbd5J9h5wYnyosKU3KnkGl+W0E2BITxWLDyRiieQ5CDW
qXbAM2E8FBGd3Hcbyb8AHMz1BX18fh+MKrqzDQYyS6i/0k+gyQ9fGHYsoNjQuN35WApVo+Ba3slU
SIIZDrH3hVUESx/BHHAa9iZLm2ykYmkp66IeyooR6xNLtbKHkuBeALy68s7TrswOMczGQW5GbvJj
nOfAJ3y1SQOewkKjGohTRuqE0/Cq5xyVhfEePAJGUsxjFmIZzO2zEDddrHVXA/XA4kGnBQwUNSdM
f8sUcSwoHzDIuOS91xEw1JD0Z4DU+wvOaBK3gwdd9VDwsIu7Il5w7jjUbeYBCKXv73ZVof2B73Ci
L2Pc8bTN+8Q/sj6Mn3pTQiqz54hRTSmiEB+ypcdjgzedIM2gVxnu3ZiO7/ccFdg7ORbrZ7mLPH+W
abogVHDNt/iOIhH2xrtM7AeLpBisKJaKDFjqVHyTQ9XFNYZmit9zHdn7dVkwR1nmavuQdKLsgUDC
TA8p8KGsZwhMbnUBuLYdR+4eFOv37WXeV0EPMJCYpzpLO43JDeJobjo3cPm28lWyXV9rAb9+a9XH
tDQjv+zohMkhhYP/q3FuxxeLeJ/qSzoDjEO+UtS9s1bS9xCj4keLEb6BNTwFHWs35TbVFi5l+mxG
V7pbSYfpyeMD9Tep1uwtRc5d9jqpsTQNxwjafSx0P9/AdRAEmBClI2nGOXHA5/a5QrYk9vwV9RJu
BTuKhBU/lCOkOjPAxOQ8LSQl91KAg3B/hRI/F31aOFhEFChLdr0kofVTNNvW7vnuD4T06ad0WxdS
x6Salpq53YijsZimtSFL53eAdCpyXgc/f4knjDMedDrO34o16h9XuadQ7oHamjRr4iHsHGJndVOK
yjxhEA+lVtnx6uLhHJa8DrnAMClOYanVwt6irN47TNGGMxBlt99RUSwvcsTU7MuSbVvf6HhV2OiL
0bcSXYBH/4cGvN6DK/LbpMJ6Onc7Ir/vRNC5BuwIYeHFw6Fbvi6cz6JGEWM4BjwBcOqCBq9qBr6n
Ak+x9ACzi+HB5jabniq7qh9ID8+QigWCF3bTsSPzecWcUJ+RVoobwrm/4NGARpafQT8pfaPmXJw9
YZlqK7hbXUdIjN1i5JOjHxBTdQ8LnUKAb1b1sEKojPmRZug42nRakPpahK0IVxWKeoIQxz2aXs6u
0TA8ZDhBNVIvCoyogH5jU93ajqrkfGV+wf9fl5t4g5Er/MowNGdfI3TsMOkYS4Lp7lrMoaFFPD8I
RHXONY9F+IzxL0aECA7NWQ03UlQq4JOiZr0aUN6qYlfpedFD/76gFXaOsQ/d12VUbDyg58YfWxB7
YYQLbV6o9Qb0/NiPlH0LxTh/z4RBsW2HWKBOn/KnDG6P5sHANGU7LjolB5SThB+NMNP6lO9Wn2PU
dwHoo8xVzTk6piOw91yfcC9lAuhr9C/pDqb0s0H/bU67s+RdJVcPs6HdVPEJXt5GXwZ4xC/1EHH3
hmLq0h/WJCgwrQXzFl4lAS0L0KQ1QsBZjH0wLEvsP6TeGQwTq8mhOaUSYgCHaHHXhNJFzxt35efN
8Lhvwn/fxwQRiGwdiNWYgQcbD/AnT6oP0Rx4jEnGIr9OMYMdtCIK0k4+RsVpp0svWvyT/UtniIlf
qglBI7VNFrkcq9mkC8yESg+EZ0sxRhiQw1YcMS7LesD8EYQRFjStUOeK6ekG4ye4IiJLzM1HqkUW
tUOnOn/PYLv5GFIPKg42p+jHtJTyToLsvZ1k1CM9bihcceixpVyhyNFIcFawzHkFsVWjZ5v08CZL
AWHpbaV3Q041uaQ6Vv0BkUCTvkfr2W01+n008ulYDC2meU7fVAPF+DlBa4pZNU12ddhxCABA7giA
OfjKfZ7TdMDUl06rPvApMehUtkSP9bRr9xGuCwvOPZfKE2ifXcD2OmbiXImuX24yzDfxHOLrByu1
69qiQ+l1ycG+FU1aWuBji2JwLAKOAhcCeIpNGbzVkkLBE4NXrh4Ur5CnhgMKTJI0YNGTCcqfgzSb
fjCDwDwS3BJOazQm+iPq597XaNRlUcclSrJ2Ah/1eRLIur3tbYkuiCw58hxgwZ0eIcIZ5zZMpe3v
8tzo8VB1jAJAyV13W1Vk8HcEIZB3arFQRM1rghFe5jgU/EtnNnXGMRW9VckYfc8Tj4gKfmWoAslR
I5LAZTzgeyPMDc1//lqHpUuXI9uHafroJokifh/y6GFZuxH8dzdBbpslcwx8lfhlril0274uESdz
gVMIJguZzWVWg7PJXwaRyfi4bgyzLJQ32y1G2ZafljjD2C7EHf66W8DDuTiQeAnI9dmq6wAH6BkT
Tr8/dxhGLY0cuw3/B9sxi08DrBD9WPbiiJrZwhs3QtZdjT7LXio/5GWDMdtgrp4d4XkfQOpvOyiC
6FlyKDAuAp5Q7wzmkzc2rF41CrP6DiXTZuXR64mQWqKZuIZaxPrtCFzl3RR8gIWavVIUdlrItWVi
gQURVOS9uSEYUL8YlE3ZW3SDi36Tpc6U34G7c9AESoHhzQhAyLXS8hgYD7iIqHo7q74M27xo6GwX
aNagZ2EXNvZwjlv8kIlLGrvFt+BxYq/G1Jz5HwUJ+MMdTdALmBoS9Xq6hLQG+SdCa2Sq6igoz0vs
p6NPzlLq4aXvjPjUbZgjw6tFdSAsxNUeoOyc+u+YacQYMATM4gS2c0eXow96TVpgBSBCoB4HbRGz
qgK+ntVa3U7+/3F0JsuR6lgYfiIimIct5ORM2+nZ5doQ1+UqQAwCgcTw9P1lb/tGu5xpkM75R0Ux
XkQJCAqpNkBTZGTff7MpMApscdT8kfBmJl0qUKi90zpmu6x17e1X+t0NRhd32AWI3vs7dg097psC
Z8GOLsLw7Po39YEpOcsz5BcrN1xQLjDlfdDZWSP9TV3lSjgE2Bg9c6nsOdqGBs3ByWjJeR2rsHtC
zTP4z7bL3+l32G/NdtKc5XE62qYMX0XcuxFOMwGFvZDWUj7Ce3DWwSwDwrmj7yZYfQlaSwtgLt7W
sOmAWVpnBnlrvA+YI67+dhKF+ghnjv3Pxq8aVtDbnc/97q2ZTqbxDal/Xu9vkVjljq+5/xxmHemH
qrNdcQfKAuvf/v+jbHbc+PyBmXWei8pDbLD0m/hc+7Uc0rpd8NwlfSHI3K0q4WHC3vq7ZWHkuUmt
6zhzh5xol5HglV8+UAZPFuKQNluo/egOTutzVUX8x/+GOQhmUPXYfgvlUv3YaymKFNGJ/S3HKCwv
uRromYO8C6eDs/b926zW9m/cN2rbk+ok5vtetzqh1yweyAn1SmJ5N00y8NlxxuJfa41xmZEdTZAj
Zkb7hR0I/fkE3l3w3bNkGTdGiSUCZ+L+HjnSs46ik3lPJFzxRyONeptQ0s98AOGEu9gfgCGV71vu
TiVdMf/uo1G+UlWfIFLaxqI50E/toisoq3DXSuLpSREZBkKJbEehH9iGZKI8z9/K6n5sIndJRU3W
1s4rRsD7AWjyfkMIgLJoXYJ/Q2SI+SV6fXinx00RTqLi9bUNe8dJuXs8mOuaOMX7redI3EXbFFJS
CjycPwxqBOIfh8WK9j2JlvNvbTrbz4xQ2n6AfneGvd8R3bZ3rby5xmPnLiBVDbdYPurNPIezFYY7
pdZ5OIvFYmRQtfIfwtzT656oq6ncbYtI7D3HW2+nZRzQRTNA1+xl3KttN5VI3G747HrfxaMTHsxq
HB8r1NCv+84SYQjPtzYflkEeCESg+c7rGQXgc15FCQe27sNLzpzwmns+gi8vQbZqwGkwnORDOB+S
REVXxhD5BeHlqcd4rMVpst1lPsmBH004RlM/Or40ZJgNfX+1ujr6F24NUwKEa9wd4OH9q2L0/YIs
kEGKPwaBDUHgBIUO/RLFaVAigLjLfRAmqyDS+m/tlduaCtQhsKNzv9Q7pkykL+MGBdK3o1/th6Ez
NomxpHkFdiFiCA+blSlFd8MMavdIv/cU3XJf06QzMYk2kDX7LmgLFGDQ+S8DZqMgm2Zv/MlXjrGL
mJBn7HKnccyuv22SrLJCM1jnRXXV49Kqt6pG73dv0cD3dhOVbmnsr9spBFUev1hnx2+o2tZ7nJp8
aXeoZvJgbzG53m8SHjVzZmu7r8Zl8VP0EEmQluD7+p5gKPVaBgFdYjzJHEHrFHD8UcnbP8otpKoU
/cXapGZe299hq4P6zH0WfM+5rh5XAnTeknEISRtfA9TuyCXqd/L9TZ75NogrSiY7fgLj96eHMuTi
SXtVJmT16dD8bJUPJE9CT7GdGresH1ZbVKik4PIBNtSIHCIemvjMkO6Vu9KBAdmtYdG+zYZC7AOK
aGVfRWk4edgl1U+3LuLaqtzikew47bMpb+qDM9HIAoEIEvu5du00psaiyxk9fL4+ynmb1Z9AbstV
u56Jjwz3ubOf8skkaBit5PfW1wELIXn/oEqoipw/kYdWcF8bTx5vXRn401qvZPSbk6TMOIrm8SK8
YplgD4i5y0xYedfeCvR/XLvzSmeMJ5e9OznysxBbjf5oJN/z1CX2Upz7Wo8wnkObPDq9Dv1szWOo
ZYLAGvdUJFP3zu7dQkkvVXHlEBiiXYnG97tfI/HlmQIw/gaOffrtUL6JXHpRVoAZ8ZnJ7uFhrOv4
kMf0TOyjzS7eG7uUpEVOSI5QDzV5gUhOcqAWyzi8QH0kaT5THIySdPQAn0ZUrYwPcfmr0VUz7us4
6d/yKudQQDEQPCGORcjl8Pme2zFIAo6KQrSpVoM/PujWKr4AWCndtatKEiya9ByzYVGPZ8/fljVb
ZEWqI4F5y19QPYybRPZvTaYFBPeeSDTCY50hTNRtF4nsl1o30kWutjglwelW+7gltfdL469wzyZ2
5jNLm8udxq1ijq6/edtzDfj1n4jXxcp6HbFVsGYW4aHSJvrYSIwWj0u1uQUbbNN9BasV6f0S8pVw
xlYbW0k1SnsfrdEE8FM2Qp+ETiQW2sIr7sCiRXfonFBcQg/lMZx4w5XarCso/7Y17n/W4ifWsWia
go+TDO6DAGS2eEpn1e+2Mvb4d1bX/bWOXhMe0fXPJ5cl4Lbuq+Epni233I9BwJMZI8L6IiUOWHQu
vA7peFO+VCoqimzQOvjThhGKo5Zqvnen7ZzXqraMhUouJNxnTqiWzYaI0eNgtVPwFZmp+VNVjvkg
IwP3eSj5epnTrA0ESyQm1UG0/TNITfTRDQeLra3T3n2DZvBXhYpvOMzQOBHqjhvtDCmn8TLSnd0j
8GZqqzq/XzPEWQVjcdc3lymP5i5Toyve/dxz1mwmTcY6bu2N8qf7xzy3aKPgTvKo+UDB40vUCA5f
lFuFAZQxe8RTFUwFVa5VMv9nbMFpQ4JTfJ/bKCwP8zrHcwpWW3zltbZR0VqBQ9qU17RragmYd4ZH
YqX6ourFHoy0/dUiZESaNTkNfUO+JHFmvOXqnABIR055Z3RBDUXxnPNYIy6vLICKUXUxkhY/7Mi4
1p57KrVjd6fBCZZrCKUhsgmxT5SSnbKIlKAZpW5xIpFJi2CFdLF9gNenqM6tF+RSiDKKcRLvxsDR
dalhaz2TlFB36KvmCtEzhm5WJkZFiCOr949EWfvrblJRMvADC+R06B/klkpExFNaqrw/AP4rCMNk
LX12CVOY3wkZVH+En0d/0QNFF08FAMnOzFyPTqcKk12c6HLaF97iuseI7+AtSirX3yOC03eatJzp
kaat+s88WKX9iBgjMOdRLo2+lk4fP8N3yi7rjXKfxEwG2dlIp/3dIfpGcuXbdMe11qwfKTAM57TW
XnWPyGQaKIBvrQ8YwhLdMUL1zO1Dbgp3bptn2VvR90xybvIHsaE3HQSqcx8+cxYPCOYBH3vtJz/S
xMBKHsqyvcJSSvWHW8sqi83kW6d6NWJDv7pu3TmY8mU5tqPTtjuFutC/hwzJn3QM/39YVNcDw3tF
bh+WUUDuW8NQU1vgVcBBbK2vNvrX5sBiER7UWtrL4dZFgkNk62ODYk1DLNaQbt1+iZGCvJhBL1/F
KM1Vh3HRH3SuBwiCUA05TkIbNr0OfB8kwFieIkDQDS7FjPQvtcdEEvbfcPp8zJ1fq29i3bnn1nYQ
1m5D1lY/ePHaDS9BW81LavcMCwj3Te2kul70LhxYcm8FOJWThhOMNunf6C4O2GsjmJg+aB6L+Nbu
iSjOPtCW4uKD0NN6KTrDUU8iBNIwJdvip8IYHTJ0A89ceC68fTd3nIUQsL2L7njgCif8vVlJ3Q6G
79mN8RzlclZ+FmJYB/SJjS65NYZ6eHcmF1iHRRV2cb55DZCSD1N7pLJO1qecxuuXgu7d+l75le6Y
qcV8QePSf6yEqF/WpvAcAKuKY80esERCSa3z4ux8b46dvdUnkf8Q69nujpOj5+7Uy8ped93EJAzS
BBCcOrQicWHjnjsNATJuDMZejTBLOvU3S5GPuUg587h3KrQvSPFLelZRWpaXoLHghMqoFDwJsbc8
tB05bnuEaN3erkIpWXfjnl+lWdSXP67ofXrTyrvE7WGVeSLgw2f+GuPz2BcIMVXj9w9Jz22RFtZa
hinCUZVfY+NUCIby1U+eyoSam32t6SV4iAy7UEZ5R+LdTU3RdowbYWN25RKyjdaIl+6hm6U8ssHq
50D76NMKH8N16uSxq+44tsaJVU3Kv3EEsIXofpo4yLck7rIANVN+CCg0QnfS2NK506ATtD7EnCSG
JrA3VTX1TxTBk+0pS+PljYZR/7KA2T1OQxa+FBVmsR4kUjMa6XpBllXtmObdrcq5PLS1ZzvkLHK5
7q2yDyCmBzNz03QF7fCh6OOPDeUEA3kSlqAfYkHaP6MbYJ+QCHMr5LlAZrmG/y9ju96tJm+DbA5W
cyXloV/2uNMrlW2bXiEIzNQ1Dx3kUZ9WiSvkrt6ohU03vveF97pelx3kK1qMyQqto+FUM4eRopzy
UG7+TWOwzPmjv5gedNrqyzwd7Nl8EnGtnmepJtZGik6rrEd6H0BZYpRJg7aulsyrdbvdzTzNgLnt
mv8K+CefPC+aXtuRrqh9xxcBYxgZhMaqiVR/9kBKHkCyNJmi/i1hweXquKp5q8UhLvuIGP+1WrDg
oH5UWbHYttjdfPzQppya3xGmAW8f9tNcE+TsCtZxvdCXE0tKZ9PKl4hnE59DAZHhkLNiG0RRAxoc
TdxMK14tU0XqTueBfd+5OgZac3AyjugewQ4C6YUXO8KEhbdhFi90to8wbFE3XpbaRLzUoFTfdW7L
8AAAzX/Lay7VDHBiep2YO/LUm5LqCqAQxPtqCbz6GgW9fp07z14+hVcW7t1E9WTy3ZlwuWtGT1mQ
9Xlp/6wwZeqxU0Ri7VC/+0TeO3UzHXN3qY8uYn3x16GfKvxn9/YiU4QBBKQKd3RoDI8H+4lKBIC6
fhuD1015bfsRsiYr4NhK3R717fbI9GsL9G6p+Mhv6a0nnBD63HhtEZ5Cr3ER2UZbu3dAxJY9Lt22
gXsin/GuwOa08HkUbHsOaPerKDrOFgtl/b+u8O0fMgcRH5HPG15zPExA7WuBg1EANSVHPQNrZ5oM
mgmattHIyG3hf4KeOWrfE6e+QMOa4CeZeuwkyCZRTzsIor+mvrd/50ol4YNqzKY/Zy66X1wjW7Lz
Q2LrMtQcRQ+p04bfOGOAadUcqOrRsLEWe+EMzZpR+W3F/Fnq+eT30EUooso63HXDAO7Rjb39qko4
ziO/DEpIFpb+s0ESPO5Ac91x79LGJPYsAs3fEbui+GeFefdTdyg4jmKMvGknKQx+CSrYNqE29n8P
2CSYoJrL9cPmsaYwuKLCOUuSbbsKZL7rmbd76D+qJULElc5Gmt/AJMN09CHIFxZUf6KKEGPP9N7o
whUvUx+Qqa+DEG29vyXtf3nrO/eemoGI6ojBddfGJMPnxQya7Ky2s16QIDZbJrZGv0xRh9GDu3M+
d77pCOe3WiSSMIa8qyrxOZE93XD2KD2FT2XYLEjZrSJ+GD05xbcHZoLpscNN1FnhqaT81Yq1ECkj
JG0MsDcO+UIVfw2yoIpLhaRQ3U0mGtCyjyELQR53zKGUZSnG5L5d553l41BJY+2olYnFY7bgl3Cf
Ftil6Wgqe3nj5VLmJMQk7GPBxXeCKUNINQ2T+0DMqbN+G+iDfM+XjFDUJ50arZPW/X1SE2yycyL2
obsFq6GP4oda23SRi4taTDjb9t/kU0J4dam4yo8Gls6/75c2PjTCuM7BJSr1Z8at/gDUhBh7AQHa
B+LG9PD12pDG0fz/o1iYEqxZ6n+THW/vtULKmjpKV68+eVfzzm5GdbVWf5XHLmyA/zprbknjDQow
Om/jRafFG73Aji56uWS14wfddxeNAxikM+T/AFlqzCXuYOrDMOIYyeqKh4wJpy5+lY0NicbMOidZ
223gLSICd84KiWDlPK/gRLodQWkXR9jQDD24PHuhaJuTgMvynpQ1b1dMFrjL5ilcLw07OleyPZXc
2qNdTumGy5ppzW8xU1agieHjYjB54LbjQIgH135BGLE0O4fbOXowveqGu5UGS6xlPo/knv1quTKT
ijoVFbgxizVuRLBfco7RcCWe3qG/tf0dyW2Ru6unwrzFgpH57NQli5I3W/ml5768s71Qf/ZjDifn
0TqCj1+0CNCmmJPikFuu/TkrRrS0FYN+DXDlPeGEBz/pTN58WZPJ32wgZHC4daplNgyq+AHbY5uq
J2JI3m1mgj+2B7oKdMckD+XarE/Dthoe+hpzzDG2Ozvc1dxNz8AuAfC2xr57jOM8eF890VnvifBy
xuE2ij+l7LdfkrkRlcVWMXWZYCG0w+4IWLaMjbRQOe342PCgNvuowALJXjaH1X1RjCucEb8ToASF
pWdQksA++Dq29XsTtFFxZzdTcfv7tCWWkXLxGGCZ7CBFAo8S5yGqXgEj8+pEqkT5hT3GXsDhOgV/
GGBZOnBGdN21a+3gke6cCv0oUYVvbd1Zv/jTdGuGTK59lzdON5NeEf011CT/k8pmvNde7wW7aYtV
86O7SQS3E9SdJaRxb78rlxK+M9rmrXuFfw8KTp4pBrsRxFP9KN5MmLo8HBh/RekwqNW2mxFHZhBk
rRaN8Sau60seGW95QXrrnbUirZHgOJQFp67rreHkjgDxTK+x9g+gCBWK8RnFEFSqSGCklf892V7D
PUNaFpFu5Tw9EYCEy1NgS38bK9v+443Feh4LpwbUbODOkQhuyxPW3/4ZuVohgTXIl3n2S394r6Rr
fei2UV6mmTuuzmhb+akfLesBjWc+vbsdvrsdQaXmRO89ILbVGvHClOgN/PkK46YYvO1LPMgIWW7C
E5S6oE9EBgSLfYpaHcmjVxXrcPTXwSz7QmjkoXE/BeIpoae0+vJkopIrwMBiHpRiuNz1S3hMLNI8
Ju3+9jfhvkLr2CMz97gGxzK33eo0YmyQN7LL/UepRg6G2ovpGXisLk+IGqtrvW6mfAJ8iMu02sL5
L/n+HE8lbvXFSonpq/TBr5xIgtN11ZaNecQN3XW4w7Ler/zouC4ATaegDaJ+36yef2wnytIPZUGf
xpdLdGRJSJZQcM4C7Rj4FlDATq8xLm8UDqyIu3WWZX3X9Hr4y9FdvG3eZJm90wioqt4b8ckI2pn/
WUzhF2Tz63yREVtv5lczIW/a2bz97PZBvRvaWMSHjQhI3BQLiH1T873SmMINHARra6B5Wwejq5M7
3h1O9eoTDUlcY7KM4QoZgPLhzVqt7hvPBvRPDzBKMMCqew+jiMLnWUkpL00xOKQ0TRQaHucRr/YH
ad3zBBUGhg13L6uQIT7wGZSbFXlQ69OeguBu+lOAni+s7F2NvhzTMvC4ayFOxGOAJHdwXH4VtcTV
gWKCPkB5bZICrMzGp8U4qn9BLDa/PS4BhweMhRoRsigOwUAs7k0hEL1BQ5SPC6acMu2awZfHOOgR
35pw86C+496/d5jM/7ldtDqHLYZfSAeCYv6MrPflHeRc/detAlSJhTHmm0OkX9DYM4YesMnJ/yqn
imJ8Lhw6KR43V6XrhiF217AX4uQJuhxi2U+i39hkW3JBqjZ2YJJa+R1FeKYVeGuUCQa+S15MMZVo
yld/GAXQkMnZDxJSLjrZ3XkoJV46Sup5KZtlCcApa/nPaDv+8jWWB4KRIHXdYuG9Tyyfm7Efxz4+
qtVG0lqE3fINrS2GE+K58BH/ebVetwnpyYllHoKR0PlN46Kc7B98Z4Bj+BSKc2vjJUEI6TRNtpTe
4uwxsGLKjKYwvjigb82h2RKshiQQoPHzndj9229O9KlVrx/haYHIu7gz7xPvcctbHrYXzDCI3TqN
S0q0HpyFvdbVdR493z6sY+FzlBQKpX2JuPtsBdw4O9rC1JWE8P47rhz/39oP9WVb8QNAl/kSRg/T
4z+K3bw3j70UtpTaI+tQRRPlW7UBZXS9bmt3RpP/jV6xQHzDL8hui2Rie+KtVn9QPBL/P3YwUafa
6cMTAwBBCp20cCNZY4cOkbRIsSsHzw2+EtYovRNF0LmZ3yXlevKmzTV3c1N35y6wqzIrrC7yT3Df
ss0KogaJj5D2Nv4KaMNw7pCTw7uTbtAiXkIwNyIF4cFP56hb7tnyquTssCKNDwYJ8rNc/DYkiaCt
uM9jZtt9bBPJlwph1gdvvkEwjpiTaDePvs8PsaKu/l1t+FiOAOM85nHtWOqFTCJfZn4ukktpWTfA
LQ/FNaBP8a+NiMTm/15FF7uMi99sAsmWRnPehHdEtXXNpW9As1+carCqu25T1bbLUfQjcO06B4gI
m0skRF8/qXoWTgpMI3+3SQLt5HcdLOLs0EC4nwrHlLsat/kjJlDsiqyVPmbtcF7u8VjCvUcMHm7a
u61GkqojginHuvWXnessdcClSVlp1o/a3Lv5WP248eTLr6hcnP8WeKFO7Ox2yLs93qPyMQbeao6z
XBNUfRQgJNnEQX1FjOG5f3if2vzSltJ95JwsOZxlME/3kgMBQ2PD53PuG6A171wTRCXuAjjB61xO
5r8INdKPzS75MpGt6O+XTYy/4rEqzL70p25+6RB870pst7j2B1oXu1hHyZmyzOJky3aG9SxUua9c
soJ3EYrq4uDlftzegbl2A63bCacvv79aGLfm+l0noz1dm7oSl4hnZ4W3GsAackPtxVEDAhMY1dRN
5qCox5NHIPyHM9+EjyjRk/cuxsebhnM0/C5M6d84aEHpmAypwcsSWOQq9YO6+E92UDKoJ8A+6dOA
rthxqSyvUoS8X5XAjplanGvqLhe5+RUwrz4VTiOZHnx3/gkcNb8tgvINhkztHRIsWr+FqsZ2h3jM
OtndWP8Xq4mFvPa6KYXNcslQR7rs7UpIbHPI/aqUO8qb7V8onuR/ViDGC0/EwI1Yiuil7Ss7v7gU
H1yINVm8uyImjfuAchZLJDFB+oU05H7bYdzDkNKTJ5Jf2J6Q3EQthH+6QjyMqXJD7bEHyeALUi4p
Tw6PPVdgHbUfwEijuS+Q5zWHkKJRQ9yj3f1jcA88igoS1+aWckmdx+0Q+yfFBoSNbhwklhB3KdxM
iJtaTVbCae9JnzPzoU4mDwa3a+RzCwsJNOSIGFn/kgfbQycYoZlndOjddYObSKYWt84PawBQsZ8j
xz2Q2RWzF8NBII7L2yGrsfvS2llPKy7P1bXu5pkBZT9P0FOpDT6CooDCCoImzCzZtkhKUpfJ3ATh
rsttQ5L0GCGnyrGBoc8UV0pl4bI8sSiiaGZDU1pLQ+eBXO6Nu7Yh9yUlck79nuexecvHbm3Pzdqt
17HO9SNzMGSl57srssnRH+5zdKNYrK18ZAj3LH11cfq7+KoCcxk7mWwfuP+3x8ie+pLV30U5zTCr
ANy2GCM5r8TLEhGEdLDCjSxgvpU4IuKFU+gsYm77YzC1zXywoBq5bBHSiT05Bu2Vzl9eWq4+/4Vd
2e9OeU+qCRlcQ/dLNXl02RyO+5TBtv0YPNE+GGKX5a5o8unAFhZjZAPkuWPQRcFUS0mSPu1l8SFg
DA9ZcGUIbR1Fw/bTSx/VRL8Fw26q8vyRQJOpuAcqDEqRqdZO+FiD+bDqIjj3mLz5VqHQjkuz+mY/
IiLUqQQuBZivIrf9cWcKBi5aYHgzqVX5i/xsiFj50w4e6jFrchYXTzuR97PxgyXtpCejAyMdw48g
RKBOySYcoMvqFV0iBL1T7FuT2xfphDerEEY/gaDe8pAh3FSPWb0gO8cD5/qgtBNJg6nqlzXYRTcY
BmDGz/HP4VPf0gEl0vRorWhFrn0dhd/91Hto9BkQ1H7zl8T+5Ibr4/NC8d4Gdc7hm5aLVNjDltBC
DxGI7RzW8DFdas1msg79wES4m+yBE7xD05nZePuLLEG+iH2YuzFbqtg8gpcnvFgDc91B1fhUbwnm
i3dBTkW5OODAgOSwEuonD/VUvKMcLcdDwHOUZ5McSBeKYbcw99da4bzFQFg+6dztX5ARGfyw7IJx
RlZH8sefdVzfRbI0P+2ylg86NiGhPn0bXC0vCNz/anKQUEeXKFXSHnZD725DO0tBWWM8VGYNZxID
5puLbC3C59CmCoBL3eoBQl09js9tjXuef6zDNhaHSzXu42rwX/KbFZaJ2/bbPTusjzt5RJqBg6mU
9jPiCqRxxi7k4813dLe0SD2AVloQjlaV2JuGpBpGVu8uqo6MTfgavHB9DXvyUX+vBQ4wY5K4fVql
X3Z3ZV6q7u9sgfqnWCgg9yU89XhCnxs9oGefYMYGF29DAqwGDJQnvPkt0sFn2H8GG+Vqcn9CAnk+
VYR7JPXWYH0DC/eflVbLdwUL+hXmW+89erXYCLNhAwac6buWKSBq/jlFsf614XDydNr0+FrzC91Q
EdjfXV3iTmQXq+xfo4xy10upaIl5NQWf1kCZ9W0CUTrJANE+cxL0LXHHmSAyA0YCJGPvFJQHlYh2
pwPOIftcbKFTySNnhirPHCW3RjhEzOHeRUfIrWl72zeaIrPtKGCO43NdA0Fmvq+Wy9Byf+1rty4G
wqlc6b2GzVCqc9zl+j8J84EXikCVj5ujtSJKoVoeORGZt6KKy/mgyhbYWY1s66RtoLPYo7Yq29+l
1XPmaluo5E6Ms/NcrsQunhzemyIt1to8WjpZdZYQvcCSEYxM/uOgtMnY67GOwgnMWDcdwofR+svu
r1MSOZi2SR1Me6+jq4oo7wJfGJ8kB/5yw+J+QvT1FUFoQApUJcnj/hSVya4gK6XKRC2WJ0ljwKfV
rtv4Nnk8ITylvPGoQvtWv7PAC/0ZhUjTscBu07tFTM8nUM/Nuz+U8ikvaj4NNKm+J5ljoESHqrI+
TbopeCWXkAyCuRIbtwLLPXpIjAdxlgg7vibOpDCAL6h9DbxBJcd7P/JilBpOMT15eRSqg0NGxSdl
lOF/fN1ecPLzzWZhH/GtHmxVL+EJia04O7SPyswbAwfQDHCAYKgJtW+2UTMPAc7aGz8kzcI6bGTM
j13DcI0vg1zne1kUw3ieqzyCQYuJickAkWKgEZAHLLD8L0BEcPTygA8Al5Che6rKsIBoXFy1vc07
JliiO8rV5W1bTZH7u3osEehqVSABAEplZO2JTUYrQF6as1/wAx1RWwzh3sLKx1AAymfvMFi6bbp1
PmZyT7r28zDmOLE5IuUe72tpZVqjUciqcdtcfESxUKd5DjlfRCML8adlt5rI3KFyNjXr3H+V65bI
E9o+P0ztaSjeqtAU7wYTPNxlkEzBvqg69R9QFd9XXNbj19jYNuwQppIoxUek7qHlYQUmtRLE5XpL
GR/xFg5/ak1MNWEe8ZqnuurwfeQ4RdeDlmZ+3uiYzVO7Q7FL5klbv5IqszlH4tkxpOUhf4Zzkxt3
bjjX7Fu8MelzDbokKzjHuIP7c9VERBB0TPPjka1dvK4jx3tWoGGb+AFAyfsIK/98aDpCV9K4Igxu
55VJ/qpbWzhXR7bhHWoAXWXk7BQHEpjr5rR25VRdEN1xoY0oWe1zQqitTGHOJvwZCfmBiJLCI2yk
UvcOAWtOFisj38bZT94cTNT+QfHi3Ezv0jrqvhqKI4/n7ZTXluKU1n19gNXVqIcWN/ocwxaZ4bhY
CJiMzzuZaNc/zoNGr9FUbhsfjRx1uJuxlB5udC0+F+ynN4TSBwrF4Gj3h2Wa4xdLSUQfld9NzS5B
q/+1ktwV7Rq0wi8o0WGbchzHSNGpblSp7t2gJRClRMO8KIWnx4IpSRCZYsti/KpY1JYABSH2ooVc
tpuYsBycQaQTcWw/hjv1fZEbWQMIkNzhOvNvPTob/ok94RlWwb/bjKcVy5R1AaL1wmzBhT4jza2D
uxyDqt41XQlgyskxJynutf+fwUNcPbXCBfgcYKdSB64xv8yr7uyDblwyEcjH8fy/Y+THj/EwqRk6
nvQcNHNi7J0U93JkZ1We6Gf+eKaBzOjkd0IP8K8eQU90jrxc2CcnsdeEsdl1u3tv0VvI2xa4v7F3
RR/c8LWz1yg+2XYrJ/l2lOW8Eg7A9jvKGZyjRdmrMC7+JMO4uVlLnIw+b3nhFEdA7ORvH/Z9eed4
dkHwOSC8lc2e7rf9QAHRck/ohFftGKiYg1tp1Of/ODuPJslxJk3/lc/m3LQFCRIkx2b3EDpSl8hS
F1qppNaav34e1l4qmGERlt3Wt25LBAjA4XB/xVR5ZrCqNCeHwKwFOgAWxyJnj8FgdEddpQ3Hx03S
YSdzSASbwqe6v1UWqh7o7WG8S/ff0+wPKDVAvlA+6NvdRGmRop41mEedEnBBI8ZEeM1CS/GmxfHb
WqM3hs7BMNQDpn7CdAghABbfReUQmfSjW+rcATDhW+lAbEcPliO6iegYIdxnaMN3FFa8Z6m0LDzA
JjN+0CxCmJP0rEeGszWM7UjtTV8rp65z+lwW5OG4i9GbC+DJcJeLDsMpq5s1qAEOk/DZ4L2zFRLA
2YsJvSu/sS1ys3WUcvVvcfuyZxW/AJ4m58rl0Y/+SPtMssUq5Rg2ThtztPXoqyhVPQBaKxBE8YMp
fZIulpD7gSyYHU5dIH2PRmdOrXIyqSXEhIUvWgLm/AA8tkZPMrUpKOI+koHDzgzlwTW2BYve63zq
x6SiNXEkMcE5ndfUEN8A2hGzY3QXIz1qJYEDr9dBOAFSNu2/KS25yQkW03RrJ20GVySdEucB6myT
PVCAVl/tkpbcRw0VGGc7UrdjQA1YF8IWUwE1SibRtFcwVKmVtaFf/nCBPd6kkLfGO2BuYtrLHt7w
vnOqqnukn+o9trmKf4isqcP3gMDBLbIHR0qUMI15RZQSGxPRdpb9TVLyj25gzIXRpk59MoqYBcwh
eBpAwco6b7SbwPDEp3jEvvMQt0P0UeQNEgddnvfQCGIfnpDjhMktH6Z7cus8D7dcP3n6I6rJeba1
Fk7lvrXC8R48OdLjo16pL0EMvHDgfHNs/aoOgMDa/vCYzehKKlDOe4E8FXRfQ0a7kmp/T8uFBsL7
zFeAL+ARxO1d7MrB3gktzfaT4AUER1eUSFKwGre6XnTlGj00V227yOycXYeWKnh9C7V+aBdRmx17
6VRfUf8saFFI+leHbEAZctvXPGwOEaIQ2zFym/zRtZrsixVO8WcHyUDeQLo3fhynKMrvjAE43Za0
xjG2vgF+eeMPk+9tGmcEhRkgyMTZ8MFqUVnW6RTxEKS/PzgGMMIUs+oA+aDpdkBAqN3nrh+ba75f
3MHt9Qc2a15l7xMt6rVn4MW477oRXm13Np6Y3hb0ceDSMxM8kvS+z5IDb7i4uq+1sn4Sgyy6bdf0
XQhKIQqsrY785ZcYZFa4s2u3afc0VwLMbV0eXENhgPKgSZJyEU5a1G1btyzupMwLEx0Ze0r2tTcY
nGILFC/vDi1tvzfuAPqqsNAAhILuOvsJOGOw4j1h8J6c9FQi/hg3+eeBOwm4h6416QqCUEb3jJr8
AMvKjFJkL+y2WAFplcMT+aBRrNGEpJDrxLl1Y0QAvI9dlffhsWAtKBMAfS3uQIL2/XYCxXQfO51v
PfZN7Mb3/RAONKPjetgDHw1/9ZpmC0y7IhZNNybjSPUMsSdDZfMBrzXrJQu6cnig92tXuzpJa/dm
0GAC0jzoIYHTWmv8rY7cJ0JYtSk+abnVUgmZVMP1b48Ue9DNiaCNqtCBrWClM0dNw5rIaTKBXuBE
N5LKm+Hrj3Xh+j06Zcq2tgU634SEhqxrpxfUjFAsQphvklr/C7SG9RLnFfxrJ42gHcs8H+/hvQW/
yEKKdKa9Nxu3H8D/zbF8w9NnoCsbDP77vIqo7wLeoCIoKiEjmmxZ9Ru9svAHjywaSB753t6mBhDc
wRarMd8GfdbiytEk7Yewz3nXNYH03sWlnv/qG/jHKDlALNzGeo31a5BOFDV0R0cT3qba6aLlYCCz
5RA0uIigN3wK0jJ3bjw/bz9N2TR9QEQD/QWy8d+QpXKCj42/MSIMtXuQNegtxHqm8aOIS2sGM4wg
AhW7610tg+iApZb/xLOJBpRqIM7fJFbNO2lWHcvXyIMho2BWuhatnKbT7WPRxNWvtuyhSBoVtHr0
aEu4Sw7Vh/EgYCMUn4oEEdrdbBD23YqHpr3JOLt72Mpeczs0WfxCRbEWgMvwPbOAaTTIj8JBeXE7
2FJU8kD6cn59Eu/OSWW5RZQud1eV9NK9G7k+NlEphZCbIYoSnabfZFC3tWAqgJop4ge0yvzkAZEa
QnHexWS5SlLy3ZQJT8b5Edt5N46gsbgVxmTnW1G5aNZaGTy6lYmcLPhM2O3NQ85J+2ZWbvOrtHPv
DuEfAaq5b8CD1EWpzzryvGzI7VU8bScn0N+hAw30qXKT4h3oCFrcNct8qJECo4HPG/GbAP8eb4Dx
IuyMcizy65NX6PFWi6V6YbEqfZ2hwR0czXAwqNYUyCCuPSuJrVuuutbfo0dkBntYlCwB/2d3cKIs
4WaypF3feUCia9ryo8cWrDPnc0COUh18gYy1nmXab0t48XSYsjY0dkPUTvnMpknfgXilFmv2WvNd
oBAkgWk000uaIrN3j3xLJXdBJ5qfCNkHv3nPDA8h0MZ3Zp9D+8sSvfgUO7p8Jui5D2GbNl9ceJLt
1tdcB4p8asLW6o3PPonkJ2ua+n7lo4PQ8EybItzN0cE+xqCaQMSFwuQ6F2NTb2LeGbDaHQfUf1O0
yDJ7pmc9JsDsNUJo1P7kvUz3MulD/XsIRvNb10r7qyg6/CL0CLEjHtu+9SExWoBROR6+XFOx6m/R
x1JynVCYyMVXWmKpd8xz3+m3KWUvcx1BXq52VLm0D5MXTt8MUVXVBoNq6ytlcrY5pkS8lBCerZ5G
dAyQMECwhdY3cKRH06cQviKJMUiVMj180ErwmCu38fN+62oqoXJGL2hTV6HT0lCnAwFc1eh/m2OU
PGHu64Fy5gpDqcoza4BzHo7La8vuh+gOLU7x3HTkBVqXeBjJdgOlS+HQZ+stO9PWnitd9eBMro7q
Zm2JrwqewzvQO0GwjoGjYkCa4SKPFpbXHuiIQOPPSs35jJOqrW80csAdxUy0iNqkQ2wEk6ch2GXc
eOAGwOKtYUdV0RZOGHVMK0WK7T1wewFXDjUR2GdFS+d6mFsRGU1eqBYJ/KJ+MvRmHwArmBUB6oQ3
V0gPeFVb9AZRDgM8doN8obGXGLiWj7UdIfgAPEcz9ok+4K/kUYCUoMMLlX5qFdJZYJoZ+12l6lk6
N+UXjWXV/PJDBHRo3PV6cUMuld9FfaMjsDH0xe9RaeLOoEZDKZ8G+b2MjaLdOaMLsjrmwMo7yoRT
tLFk4RJ1JTf2gz4CmdhOaailuyJpnc+8DbBlExVyiysaS9yl4Tgh4VdGVYNYDBlgv0udibTbk05e
zb1lP9xYPYyGjRkZc5tXs7znUY3JS5ORpb9YOvneDiVSvb1NSwRuVoj8oZHflXQRV2Y05WqbYRvZ
02OgdLIKQtN67oMip9/gGNT2ozKEQk4/qPg1qikdUGeM634TQnbtVqiRlRY+9Ib6nYLxu63GWrzM
wCJ/pXe8CYg+VB9WLeqCM+cIyD6SsKP7QU/9Ln7qNacNbsO6UBD5IPFzHCtIr2WeR9CiKr/Zp9i+
IihqugnvT22afoSUdBC/yyt9l/uqMSnpOCb4wAYh5XuvREdnhXt7nRx626KiBR9NVCuv0awPIXLB
vxqFJjISLm7/GLuV568tWRNhvZDzu7MCoAq7pLJGazXKIn9AbZf+vYY+C/qxg/isaln/aJAhB1Fj
kIbuHdWJ3xFuRskDt23+AJkJ6+7aE3q71SpPAJROICgyAT+i/olK943TN9FH5E/oRyGZVz0XZolB
J3Sg7icKXWW+6jBo/F2ZufA2yE7QyEDxzHlqEhWQHRBt0bIrzejF5Qii/mt0EV0ns1d3PQkwHKWg
tX+mSNh26E2hnbNKeAraK1SYCAJZIvoexn0Fn86l7XozlaQbPL0GMgO0edQvVQPxrqOq8tZG4nF7
5LKy70GfQ3ABieR+BlMeHIwqRI2nSnuoyJGFIPeW9QASgmB5A2BncOy5zRaAttBlGWePIi2MnzmY
gOLoIhiZolFei184e2hyPfqZhDKaqSbaC9DqD6YzpM3eNbypWycVvc3tiJOO2IO6Gx+UM7TQVgZf
HzZpbBXfE98Pv3oAGZ9N5Q4IvQ0Vh+kXboYi3aP91NYrlQpfALZp23chfhHeIariODyCdSCnBmTX
HB0z1xGRAj7+echC57ODtD75S9cNwF7SDpVpfeq+h6kkW5+aGvReYvLkBBBpfZwc06aYiSwXNEQL
qxV6ME0cPGqabj1rbgIXWIvNZHbzpMbdomCgwEqklQJPTMlpTgPwd84/WM1EUCwKmHZ0O+uu3qku
s762fqGglxuT/KgmAIU4JvhiG9GnBqmBtoZB79nkdcoZCiz0RiFabIAj25AuC/iBK0FDNNzqo02Z
yeyQvF35KaF1E1AD2/boM7VEGzr1684G9P0ADqRBr4wmEMrWAhKEEa4Zyy23ou3j5KOP0oiHzPVA
8xHspNtt0duFd+CpeKAd5zljeuBCDv0N5RAzOUgJmm5bGJ38gfZvFR4KEQDGDuxG3qFm38WbFgQ/
0d3ED4LNpskveuWrjx5vW2crU31KgChBb9tIGyzHBtQOaSoMxvxuwC7lUwoe4kebV1pG688xn9N6
7FDJgHtNecIv9C9ozyfvna4amT4or3sXKYoKH+XbOBlvSqFmEx2K8C8ZsXUE8ZYHDmKKXUHNHQls
fDVsZ3hOu3b4Uk6A3TUnioEg11N3W4UDNWZpihAtXPDdzwk4PON2wIMAXhg51iwrAM1qjydT9aR3
BhukB1L3cSxkjl1hzlcCMwR9GZHGHjwV2uJQMBRITm0HwAhdqQYTxA/Iz/nGN0vV1Mx7rL8eAqL4
T1P3jXGnIsSp7zXYJdSKR9eJCK8ovFMMTKXzZCYB9IMWAke5nYwAWmUUjHLc+EAwj9wobYIgaQ5y
utZM632bWi03WcLlVMAhbVehUWox+aSqblQXuu4mygKbJAWFGLm1h6b7Ntmj/KQHY2ZsarqyeHR1
pcO29jG02/ClR6rHGaQaCewovR0tIQVFFtdrvgY99O078pXxBv6y0ewqSU3fJyRAsad9jx44dN78
CewnT1Rat8Fzh1coiO/Wl9GGdpBDYd6j5rHhSRV/0dD7KNdIVo72rqDH+yULajUgPqMNN/+UPEx4
DdFlshOLW0bkCHV0VYmI+T9l4PZ9mSU40TgyFXcVPiI/pB5EVIFTQe+k8+AmIM1dyp9+A+kUGhrw
NXQKev99YdHRwdUlotyXpWg0UIYRDUCXFl3Ab5TGW+eprIKsvaeVbZDD55XvfdTbQUwbI5zMI1yj
MIVpUwbZ6h+3l3LMyO02YGuiW/oKLrrhbPV4949eULEoKBBuAttTv+jVNc+ZjMI5gQKGJWAmf/5n
miAzik7C/lW14ZHWCsCKGuhWaiFFqnb/QJ5sXGF7yTZXRiDXgsvzRsSY8BwiMMzjFVuoM35Gxuyr
xl+xBUIVs+fQX85YuvARd5FFswaTNKI0ZQFy2Q19M8jD0PrJ3QTG7tvoxePRoXCw+a///J//9z8/
h//2f+dP/98S9D9Zmz7lIZWv//tf5yyGTHrfJPOmKVx94XXYk9PYxDqePrA7gC4hSUs5z729PMo5
2ySk8kxAjSBMXGdhAehHY4VlEK8nzaC5igrji9Y21QPvjOHm8kizh9aJ8SlxAtS5KSRvH4sPevox
+yjwczS1sJSttPC2n1pjz2Xar00NXwgrld8r1SNwjsHGbW21Py8PPk9jMfi8hrptYvWq6EqfDl4G
nR/Dw8c7IquiYyFC/CqR6tjVfgND0OwCNHjiZHt50Ffflq4fnT+GEwDqDHexgtNY9E1ggXqb6rb4
JCTC2FlRao/I4Ydv9VRkYq5lSkei74N/2WIZaZYNDf4GEMyKot5ltpttoKo2m8HDVemtszJ1aiq6
ZZsoEyqxMPkyPaMr0MBHbNJWHyo3Su4HWb6YaZc+vH0g3pImLvQ6n1EsTNkSXVkAm1ALQCe3Xg1U
BB4NouqOHjjszMtjvTKAYzKmgwmki8+eA1X3dH/AsMVwJXXNtY3aKFrSo7GKZU7DApTwCkOM7q2H
ex7PnZeLuGLAlTsdLyoaH6EzxqtA4+/RfNS2Zjul7948K3w9DZcmhaC0YS6WKi39idvcIeHEjmzt
5ZG7gzCKMm4jED+Rvbrii/h6wyOtbcPtdQ2bjtDyiOsaPNhUgMFLRFuvDUvRzC2RJzJ7Z/r05qnB
rjQs9rvNNzQXC9bNpYE0xG5iyhL1HBUtDQe7MF8aBAr34FWDt8ZJ28T5HCwf5QEOmDFP/a+rQMMP
gAsSFJ2GGO9h8nMyciBUa27va36MZ74i2wILOySaTNgxi1VD46CZiQsIzqADesDQhRNAdWYNd629
YjB5fiiUaOd/XXb+6awMD2YKHKL5LJvlSjNCcfQAEFZaZF4JUGcOmCRmEAuB2hL9F+tVGIAMh4Cp
VOAYYOjywO79IdoHVo/i2lRGb49SjOcKUynL5VMuYi9eH33SuWzFDBfk/dBLf2PiGbZv6ujl8k48
+w0NVyI14gibC/v0G0LyxzvHhhgeV7Tlp9b3tlWOQX00+NW/mZSETin4hMqSi6F8UnpTDweiVG+g
k4dSwNHyoF0g/GBfcY18fVvj74ysJ301AIp42p7OCig5oBsPSWG0cDLAzD2qOTuffJyGPHahL31V
AddrDI0uyAQu+WZ0JQ/ef/FpHeG4pu440lkatOc83rNqQOfB8LQSDyTY5hQrq4Nw+uhKQP7zt04z
BPjLAhMLJej+GvoiPRF+2uQ0xOQ6m7Lgi1bRwVk1A9ZGBSizRxEk8VNYVeYtzbH6DjM88ciVO21p
tTtHoDj27zEuut/AsjOH9z3YLLr78SEKdYq7GvSXKxfWfDIv/dzF+mgaMNVYOXId06/ws4AOrDdg
fYDRxRa5drFOxyZEaxihkMtr8ifvvDSycbozUEaB4tIzco14I4AHlOVS51FROFuXuupu3RkSQJHg
xatkdSfCNDiUrXflV5w7dAR/1kvNgcuZ//tf4RjykBlJ0D0w/dCW9EI0xmvg/kdEwssrQ82H6tV8
EVDghAMDVmpx6Ci5RC3UPXPtNd8sMJp7mjIZbV10ZAtEhC5/3XODydlYFKQH9AdjkfO4RdyYs/4t
bcfM19e5bhZ3mh1Ve6sfEmrxJqyzK/PTz31Lh0oBGYmhbGPpZuzCsSaLwIMTAZcabV+8CEBge8XR
Jl0/jrh9AUYx1A65wP6p4Kagw4UnwJbSSPSsGa66HUF9lxv4M2JXUizfX/4m89WwWABIxTryKQ61
Pq6Q07XO5s+fI6EFKg5ipVOCtzdpvW0vj3LmK3AtuSS0XFCGEItt7U0D3VdkD9b1KJDUNRFIsS1j
Bfd+3F0e6UxoJXzrXOwGX1yqxd5NetmBtiP3oztUHacg844F3Z01ZZS5BaGyfVfrAVqQrnaHc0j1
9qBKQk2sU9S8iaqLLZYOMD/DPrDWrpZr7xol4FaIscjvoFwnXy5P9cx2trA4NnkpsLH05QMahCQc
4JKxAArPLgASn1rqdKCppxJiGdZnV77tmVVU3IwsIQbdFt28072CiQ5inhYlfUBr9U3Zx2j/FY1z
VxmOe2Wo+U8ttiVDubpBWsPLeWnhjEtPjTGQx2Wc2LSAkjpskSgNA0TAMVXb9qYw7nHG0q5EiLMz
dAxHWWBuLEufT8tfkQ8QZxWhzoQiGqSLHXVOUCQFmuiwOvLDm1ePzgR65Jxhx0Zu9HQopaElD72U
JHfyxAezLCL6BuCOD7AqYxccXlcaV4LR2dm5ilcld75uO4vZWbLRiYFsGOH7TbnVEBW7R9nEijYh
1PK3P1f4iiyhcpQhyYBP59fwcEINjk+JsooCaUSeY+PXva0K4J2XP+W5eRG5HNcwsYO15WJeMTLa
Ofhjaw3hzMJgCPVhLcGjtgV8eGWDnLug5xPA44GSDlzPxbTg6gvVtkwLkyfbXxdO3lnABOz8gLC+
hoZxgORw0rtZzztt7H9XVdkd8fKpbqZWJzl/+8wVdxnNc4KqZS3CTZ3gCmX36GRiumsfWhhQu8Gt
n9seUuy/GMl10cMC38NtMQejv04GrzcMSvkFZIsGhgLQw5A6MsC94oh35RufO/v2/D7DVY2+r7O4
LOqhAqJVA6cogPse0WOky4Z71aaih3ODcLR2hJro/IvjyPsC/i2RmxqFPJ2fb6PzOCKcDaI48WHa
AsNIA6V/Hc30UEyud+XFe3aOtI9skxQLPcvFwuVwHBxjRLfJC/P2nR2a0RoPnumAokZ8B0sQywm0
Ct/+TCR2yxlapZPWqcUcJyTowNch3Z6AVdW3M2kUnGBjGw8uY/+wwiD8ennXnJumYzvsTXaoItqd
flWU0ExvQMdjrUarfh4mhMarHDhrhCPppz5wkru218Zflwc9Fw6oK6Mo6vKcM61FOBBVZpdmj1IC
VJhhk4/auFaJBkGAbvH+zUNR96QmQ1VwLgItvigu2zPTjN4B9F99E1CtvKOsHO+S0uuu3IhnZkWZ
HJqTsHkzkuOcfsoW+hKkrBqlWFeIXQyykl5IopC/dl4uT2r+S4u7F5ofm5L8iWqMWCzaIDyvjgu9
XktgJQ8VptUDXM8Mj87L48x7/NU4kkcwVDnBlBah1LHLLI6QtgXvUrkHzkq+V0Ot8B2XCE5Nyn6W
HZiFgusQEwQ7/nF5+DliLYe3hQJYQqNMURQ6/aBOlbWWb0tOvLD6D7YnpvegupEsdbpsV46ZdqXi
euYs2HidUiGnxiWdZQRtwSbaQUxL0Zl8mEdpbv/ORe2vQ9r7CJjM9pRAIN+/eZLEbORfpJRC8JA4
nSTSx4j2g9Vedy7idDkqEY+K7vQOPUg0TXhRXlnTP19t8VW5FNmfjrQ4g/YieLtJP9ImrRFWa+P4
hxWk9s85xP8QNpROuFMV+ux6MARQmCZIH6C5/I8pFUi1uTzx11/bspVLRiHJsnAWXxwXyBzIN4UU
SoXSjHeYJiYvtCRwQIWAcItUgmWvRgg25urysK83lWVzTJk/tBBEG+ZT/Nc1qdAXDh1MlfAvxHEs
zmYpE2wmj/BZfrMJwyuzPDuc7sw9Jld3uTRPh0OyUIe6BMhp1gD8CI7HPFYJvPhBGyBlBzkyc2+e
3/xF8fmCBK8zx9MBHTWrEud9Df1Hoy0ZybT5MLWmOkaW12OgmTdXZnhmHTF0Y0ybe4S0dXFRyrIL
U1yWoH66aX0IZYF6PdYOG83z4kMQaN5x0jTj8fIs58hzuomp6RPPeeLwiuN5dTpLCrQ5bSSOKp4e
oJuqAZPBmIzH1ovilwrK8lfU1PgHQDK6cn5eR/l5ZEVmwHtcAb86HdlEWWisSosLE/3SLa1n+1hJ
x7hD5ye/0jI8s3eo4OqSqhylXILg6VCaZ0RFYJpAHAo0G6thnLZwqwE7T8WH3MPJ+/I3PTszVpC6
Eug601rcKnFqB9oUAj2B4pztcjJIYP6etkM6J7nyEc8tn06Bx1UubSdhLzZpZAxwPNJZP2aCANhV
mr810d1B4Vt+ovFr7BE0mm0SBu1KVjcHldN9Q37FkI5LGskXXWzWuB9xJkqrBgoI9SUNl6JdSOHj
ypF4vXC8Pygfsy8JNa/OYKejSQLxu1nXdYSkDqSADSI0xQ6lThSHcIa58jn1eScsp2XPjzM6TwbZ
8eI4VKJAJLmRDU2n0nyIEl6QQZRhambKMsS1xav2oqghCyiRHsoyRao0dJtt0/kSWY++vBeIqj1f
3k6v11ih32dQyqPzzA2y2E4gr30oeKxxnSaoQ3QE2S9+3Ax7dILU56aBiXmIBtiFG3DcgCwvj35m
CVzemWR9/ANvYxHmXVsN8HJLGvv19M1H/pjGCybTI5QmQuDu8mCv8ySikE6blnNjSWPZfp5NcRFE
xJ1CAO0+YMiFyI499QcvxTKXwpp9zP0UMcm2aaKtBRTh7fVgm0PE+PwKhSD74jwllEgFAk/t2omj
XzyI6nsc2j2EZGPz3eWpvj5AjERCBoWUu5v5nsaktsSaL7bA2xhDBuO4DJp9SLvzyoY+MwoZGA/M
OTWgJ7FYvVJzkdEWHh90cqH9Yv5zoxlIpV6ey+uAZ88lyHk20FvYLqdzydGsRUl6QJ51lvMaA9kd
lR59kf007f/FSIoMT/Kyo2q2yGQ7RMtgr/QYuwJGxs/Ut29SxIfR+5DJ8fJQZ/YitXMeIToq1XTW
lwsUONjSqFk7Bt/HGpZEa+3MwejvdYN6/SqVdfwxHeHt1XZXfq579fZKMupzQIYMAAqKTufi3CPQ
S30nBUaFeWF2Rzt82uY9upSxGMzt5bmeW8A/oAX3z/ItG4JowHSt3Ro9cjwlNKkYMhnc9+gJtcNr
nYn5s51GWNxxmdEMZBEISi92pONhUqWPsC1LOckP6N0VnwtNGZ8NDXzvqmscd5PmWf7m64pRQa7x
oNSpnS0XE7meYUh8s1sPQClvMVYqNnrvWv/iHGBwRx1wxhPQyD09B/2IMbQwkWiHcYgu6CTRapVT
tcbL7+1FKqbCe5L4QWOViuDpULoBYxmQNbAnG8sSG5HWLU541sqXyLG8fXPMtZQZREAH3FqcOaOq
MQXqZLcuvXrcTy7K2AGN4l3SDT8uj3QuWtGI45qZ4VU0p08npRqZulOC20ZZFe2xqXghZw5I/8uj
nNvsXKjSgluLKqa1iFaF9Cj9RXAvSwfbEFT5kYKurPIwNXl35fJ8NRSTIKvmJYzJFwiTRZY0obNU
qxZvV2F19h57lPFQ9i01BlhI28uzenWu5qH4cooiKZmuubi5NIy84RUhdxRnqX8A/uwjQdQET3iy
1V/dzoSSGuHYkV+Z4ZlhFVku9kJ0EbhmllGSVjb7oMALkyuArLr5gm2ivk/S2PiN5KqTIwJllW89
ZzwY/h50sfktpHBSPxgmtOxyyGkGBjuocjS7Mey7w+XPemYF6eS5zFACoRGvoEghTyADzYR1gfDm
DYhllDlt/NwAgJtXztmrPG+eFdBJ2rV8SwATp7vfA1wSyiGejTmTAWs2pF1NiQAP8AVtX3SG+kYe
Fn8Y7PrKsXt10y0GXmwdNF2A1ZvBtG4avd/xDkS9KLSgaupTVNygth5sUPKCgY/58B2N5fTKgTy7
h7gMOPh0UKhMn04ckb2pqVysTkSACdUqFMhabvwgye48JAIiKBolyiAjEhdXrvjzA0sL3Sm6aGSc
pwNXto4EK05bdPni7hOqH+V3AxuiPVQYe1MKe9rHmEC+/aDOPXKqgVx/AMEWX7svNFfPvHyeLSD+
NSWrOr1rmyzrf05dpj11QR1pVHDz6uflrfwqugIr4hVM9ZYCigRedzpblU9mOaKAs0Z+QZtgk7Sg
4nEstj++fRySTkm66QImXfbeuC6M0qngTyvKULOjzlh5t0EAb+XK8p2bEKGVygVHDgPGxYTCZrLN
xIvFrImMeWuO/8JUd9f6s2cigP33KItjGcRotCP8IdbIgTR7W3mouAfurEJkv7kkwgqRrNMjgZxJ
g2ZxXaAjVaZdYAC6UbnxNdBG/Z3R2nS7wBNtLi/Sma1vk9TiWq/m3vMSR4dRjuNmiSfWKL6htodm
Jarg/XisOuEcfJx1Vx3i7FcW7EyEI19RivaBjvimWmQSwg5sDZMtHYm5tPpJ5eU7iojTQ09MuIWC
n22safaWc21E5S9P99wiqrnCRTWBev9yq2B25zdpzC5pUzXuoaVjxBjB8jPQ2rlyOZ3blWTtwN6o
jKhXYFmXXk/lW0iEUADP97nIy41NUeFKzJyjxEkazVahWAiEz4a96Cw7h7aJ5Gc54eIGvHpEPdIu
j7Pf7a6c7S77cjSuNNTOfcC5IjKDO21ex4sY7Q5YxmHzZawrK0u3edCOO5y/xj28xmt10LND2QQQ
Qbpu8Zw8jVOihAlFs8lYl5ASt0RLhAkxKEN30r4GkT37Fbn9qCtSGqRVcTpUHILWT+3EWNd4Yh4h
MZjHAveUmwHm4mNvSX9/eRueO3UsGZHRIFOjvXU6Hs4JUdMopiZl9TuGrngIG1hzMQ65mwbDCMyr
p/zKmOfmyJPnT9mcmsoSMlAAePezgbA/uo1YT3oZR5ux7NMMDj0+jIhQZ3eXZ/m6M8LmdLnaQM8Q
XODLnk7TyhWGAKNLYI7cNlwl4R/J68HVdzHyyQjXoRpGnHN2YWChRgffUN95uYBmdvmHnIs3zJsn
PLAvmjSLeBrbOj5RQQj+LXKMJw1DFgFGQ/V7ymn9zyxvLKhLyNJ3dSWvweFej835J8Bi5Ec5n1rS
6TcoNF8N3ehh15VH5aY1zSFGJ29luDu4SfWmNIN+26S1tr085dfRh2Etnb1szpis5UMXwj51rfli
x1vd3Npj5N3HaN8dLo/y+ojOA4D25iXNTSGWk4udacRIbgBL61kEHh8zLeRedkNRfn7zSLZJFJjf
1ORoy2QCX3SKdINtwE6UxtaNp2DfO26516deXZnU68NJI30G7joKMMYrkJmvQkvL6hBovoususxy
1MOFhixV5ng7ALEaUgP1NaDS69NJ3xlQKO9dHqO0QU63SWtD5m4tQHxwN8ODWeJtW2EzdxgamLd1
CI74rd9zLifxnOedSK9p+T2zLo5r/KeQyQqmFq7vUBEZch4edyn4miub8fUZOB1s3kZ/tQiL1gv6
fkYQ2VWDELVToxXht3IjJqvHqhfevp0T4lNcva/Ue86EIAPYF2IKYM/nRGcRaXNhNZZP75OOe2Tf
Y2PYrbXA/JJpFm5FBbKnCJNiHzsgYVpWOB5bqdFdCYOvl1ZxYUKomtklBIB5v/01+zx0naAR+rgZ
K8290frR34+J7R3itJxQGBqvpXSvDyXj0YeGxsKAVGBOx0uQcEQCyB1x0jHceyrOA2Zogdz4Znut
2PB6YW1BkDF0Q/EshohxOhRqMsOEVka/sYqqQ9Wwq5vn0EWzXW+buIUyPFjfMF6pbn3c2K9sqtef
lbFZVJDNJpWVJcUqGXX0VIe83zhYhd/3MGgOGQVZdK+Meh8Ivb2SKb/+rHPeSCOY9McBwyhP54pj
zqCp0O4xRCwJ3m40rJDTwOhUVF8un80/Lc/TpM6eAa5cnbTW5p7X6VBJULlU7P1xg3UsMo19Cp5o
VZlYpQL1k+2nDs2sJ4XSziOo3BGt/4jmyGoWiMajAIPdVZ+k6krv9PWFYhsEYEHSPF9lSxQg4lGt
AEaMioonMB1EzidYyz4bXy7Pfb6KF1OHx2XNiQolgFdxEJ44rlu6ibqCX6MgBNVdrAH9lOFex3cU
bJoE4ABTytkg19nIVTqim3f5J5xZaIou8+gU6xCDmDf9X+fVdD20Y2OHTW2J+I4UoTmIyhI3AObl
lYfQ2aHop0HBIeaD/D0dqo4kWUit9xtj0hq80LJAN9dBXaP4bMu+vfL4ORMMKRbz4JIg4eb33mJm
QcdKCCRLUELqtWzdGjp8aTR1biSU1XXX6PDW5RjuYQk7D/VU+U/+pF/je55bYWisdIgcYNwwgpZz
RkPQ0PMBfyFdvxsNiU9MSOUuSyf0CnGDRenS0DZJAr+fLKb9eHl1zw7PuSJ4WOzn5YPXTGoviAkc
G12PLTQodRrKcQct2omsAb1E8PGArFtUHgpsYjX7zXhrhzWgsTyTgubX4WINGgW0ox2qYeN3afGj
wLFwL73WWvVt2V45smciJBcPexlOKFWRJanF11unMaZ+QCYlRkoDB+VDPwDyRuomRPXGaPaXP+25
3QzwiM4tnUyd5Ol0ZSNMMWPTZnuVnTt8VAywgeHY3EZFeA3JcS4azcWROV0C67XcyU0rMI4MwTrG
sjDyY5A5yC1hhIbxwOU5zaF2EY+oUXBvw3mFYbukvNrJ2BV+zg2Xl9K5xRzV2no5MkR520wfGgvR
a+S23O3lQc98SC7uuR4zIyuMP+iEvyIQOqd278cI6im/6DERwytoU8jZJKiqEf+6Ehb+IOKWc6TH
DtwIFsnMPzhdtxHgcZqJEctm0Me9jt555mL4N2XC3k1lp0/b3gubHN3ldPyBKIOFtjxyqwj+lrMc
TU+FtF81IkIONMbV4gF8djPu6Ynq/q5vkZKf0Nr4X87OazluJUvXrzLR9+iBNxGn5wKmDIsUPSnx
BiFRFLz3ePrzQb3nnF1gRdVo7no3JSUzkbly5Vq/eetEA4NZpNv4RtjG6PO9IAWCb2t10JseSu1j
exXLUXHDxIMUZWb5jzmj7BWFfIf0yILpIK/KTnlY1KmhdYjyoYr5KBbDVTAgt4iHlnGVqlgp/PFX
hA7HaxOQrEbBZPnKf/uKCPv1TZqmKk/czvpqtkZwXSBQ8E2R+/lCmntiw8CgN2GMAiaAPrIaqhkq
dJbCTnUrJTMfkYnJDq2o5Tt9ROjw/KxOHIilkUVVRic5+ZTNdk0In6xjKBrh44Hk2nSldg6v4pQG
HbxL+VrG/OjC/E5EMpJL+pysJC00dfXllFmuDR9JMjfL9fw+MqI9NhYkYfUAMr5tL2EMT83x78Ot
DkSeLk9q6hrujN+VtWvNAME1ccYs0bYarqqeDilONGopeucX99R3RCITzQBen5RIVzlmhHQqcoMU
eYdpFL8lVGu+VmJQPadJNt+dH2q5Z1aHng4LLwQVWBWontUcGwnVk4AWnVtNs+hRRMTMu1N+YbKD
idcoyE6BAcyvqqFBcX7gE4vLwAbQTT6mBCnn+FhoMTpavd9IbtIa6PAMsvAEaupX0Yn9l7EFV6lP
Un5hXU/sH4vCDxVf+u7EuNVkB7NEOtlgzN6vTS4KBEpuMkCAsd3IuDTlk2lszs/yxJeEJi4ugBG6
LRRoj2fZIAtmdTMCpgNaSN8ksW2+TGqMhS+tvAvvy1MLupC4+ZoEccpcx0MJKfSwDMkHZEdbEXXQ
th7M9t5oc4M+SCvLjlyb5t1Qwhb68zlCbVQUNJjIpLRl1f8W4KKK0o9CEunWvo+FUItK6lOVCjXy
alZWX0hmTi0om5WC4pItEwmOB6sNuU0imutunvvmq1JMBcYSEaYRuhlNF3LEU2dDW65DEPqARdaI
mwT7vhYLGMk1LL9u8IGT+kOfmhpqXTxEKccskYCml+yhCtBdAM2fSFAtAD/kGlSHGX2VIBJb57iq
VawNtFLo95ORBjvDR2veqaYAnFibyupD5iv6U9Zr3a+8oT51/ruemj6VygVFT2eSX+R4qfEFNbSh
qRRXTzJk2tNGi8etWqTa9zSpxb2G6bgXgvxzm4lH2oXBT02feg1op4VR+gm/oMhjNxb6oCAWFuap
NxlKUCF2KVePiQWUVi385IBhgO7yXO09qPCX8F6nNhrPWxQYFlUhLtPj2Sd03WsB1SEQnUqOEG4r
2lFpqTsBeY7/RZCAIbyg58kPPiXooZTEoYFeuZsNIXqOodltMzxe91mJ08n5b3oqAjIEoCce8GSW
q+MjB7mEzFmsuPjVK4EzUD75yAcgyTbeLsOhx675z4dEaoHzQ40RXDLaNMcLGWhFiVZYPROXhv6u
gzPp4duJeQ3/7/i99NEtOz/Hz4HQRNcKdYlFJ2mR+DkeEIHxWkcocHZTSY6/gtdA5coXJDsRsXPK
8Eu0kWEeL0Tf33fH8UUK2Vihi7OIPVAaWZ2WURbxgE76CQXQQCzcsR+lw6Bq/vcBVvlj6k/hdRs0
KGJPZa7v2iwebhIcj7dTb4k/zy/A561LFkjaQE8futunvmqPyikiEQKVP8wAnkRoxD9y8II3ZV7l
r+eH+nxMyQIXMBNXKq+idfogK/SG4zqe3Q61bW/MZMsL8av1yqzRniy/yzxxiGqb29XYNdnoe+eH
/7ydlySUCEGHlVxpDTsPYErrlMNQxUBEMUe1IUEiLwbVQHIm19V131v1hQ99YndJyoKcoAwGCt1c
3XYmLOkew8LJlRZaRp/qtad0guVh0zL/wAOp2iaycX9+mp8jMQrOVOlNblkyzXXpGJMyaewqJArr
Joqe00y+a3yzeCASCjtpCNEc5fHvmiTDF8LFqZ1E8AMrDAqbN+hqskGGaacVJiLWq+gftaMcHIQU
bH/SJsGFi/0z1t40yVyAVuD3w05aF1abtqvTQcPgQgEUCqB2iFGYTzASNGu/+MLmGewUi1k3lodx
b0jB9BCRdz0ht4oXapsmN3JlBLvzC3/qY9O0pFoPDIsMYHWocReLMTMglEQzZANMQU3A6Bg3BY6P
vQXmSggN73NLQ/ft/MCnvjipFNUa+HIgqOXjGBYXmHnF4zC7TVkO1xgGyS+4taZ7s1Gyn9NYi5sC
wYONlKjDhf196kgRvkCIy7yPKXEfjywV6GP5FbrJ1PvbL2MjFcxVEl7RxWqv6jDwL0SQU1uMQ8yZ
0sDi0vk6Hi8DqDsYEfaU0Ee7zYgqtUPqh1HEaBYXLobla61CNLGK1aTjTrxaV3SLDCPexSETidyx
vadBoSI43w7Pf/zpqNcsbyrqUuTDqzNTIQI4mU084d6ZjZWDX6Gxr3IEcyQhKTdIblJFaqIWd1FY
HsKFfXNiw5Kpwf4lR+ZptcYBU86t+oZqlTsHc4l7VlXttXKQv3RYkx0ol3f2KI3Fn0dh0gnu9gWs
xN5ZfUKNlr8WRfmioNrg6aqqWG7gC70Re+3ZTCJ5e36Bf+MF1t8RtC75C7IHGrfu8ZZRULOVE8wd
XRqliYP4c+JhVTlt5kHT70ulK94klJ/dCc8UbxRxRfTqWtS3eGgmT1FXoluPoqTqWBWPogu/2ond
TLudaEsVHzf2dUGSVI4+ZtNOrl4Y8l1iCfPe6LvqEehb/iPAFc4TJ+RUk6EOv5a8Gt9jLH9ERCPV
YoPjZeTN+Adct8SinZjEw4XdcaLyT/GEvtXyClap/q/iGYTwcjaUfnQHrWiQ1imHIXUjZHa+NaIi
GBtDwCf1Skcl430A+x84RZCL12gzo0RwYaVOxBlOoCTSuKMpC4jo+CNmMcXhsKD+r/W4VOKulwSb
DoXnw9Jpnz3UXJSrCbu1nY5HMoLnVv7eTVMZeQVaZW5lCPkNuFh1Gxlldp3UAyZ8XSJoF7b2ifyG
KEgihSbl0ixYfv73t21fGfC9xNGN/WKkRD+r0UGeiuzAXWm9Ie2OvG6B2jtLmU+lLbaT/3J+oU6c
6IU8QLMAtL1CRD7+DTTE+nCMFDlckYa1X4Bd9hW+Bv2znpo0b/oW4W0Ptz7zz+8BGFcMudAWAa6s
7oG4reSejj1efUJXYjdaYxP9EdaKAIVaBv6A0buRyfs/niz9cUmFbgWKTVk/ejVfwhwrGkQXx6G6
fAuEKdzFdD2rrYlXQGQHDW5RVzjdTH9cWaSaSNimckIQ47gdrzIgRBVbpJzKUJ2UFT44Fk4tSlKl
sJh9Yd7hWK8Ul4LFEhdXcQyU2aLkSo+etGd1yUP/lKFMJ+jXFzqqd5I/JFgMduXB6qcfChikTSx2
d6OV9NsRnRWHBnD3eH7BP8cryhMQ7LjnQZ0gh3c8b1WJ5yGkUuuCNJNfKRZpsOk0BJyaHC3v82Od
iD7gWkTS2AWFQXN3deRDi/eOOHNYZnloikNGgMpdJQ2Nb2pXN/VNNk+TubHUelLxhYfk6DQ+Gtx4
1mTFJTr351wAMIjxm9BFfosu5vHEh0hB2gQyBtbshBW7qaRwO2OZc+H0fo5yx8MsP/9b/GiHEm6J
qXQu8DYzwJnU7A5NibMBnh7Ndyvu1c35RT41IAeWyhG4ARpiqz3VxnqnjVnS40UHZdIscAzCyhQS
FQ6Itg/c5kKGfGodQcwvn5OCAmp2xxPEZFMCkND0rtLXwU0xN/mTrI2XrvzPYZhSBWoZCtJNZInS
ahnBzFlDnnU9VgJVs4GMmei2hQXNHZ2q+m7WLP+uSgTlpiiDzNV7Ub07v6onjgljk92QoGoL3uR4
lpQ2QnWIGT/MmtzFewun8bZpbqZ5qrzzQ33O/Kl6KUA+CERkTmv2A2LWnTxDonGxdUqwSClj4TXO
ZOMqkCSsvWnH4wSSy/4HL4PkUtXts2jfUnOjNIT+EP2qT+2ASsBqIJBbJhphbuHgCOIfjKFJDrnY
6hXCRyjW/rZU/Brilez4atm9tFX3noWt8tREc+olZTgiMNgb1/SI2ofzi3NqH0DGBTK78Ethmx9/
hyIcVSyFsp5WdldS0UZk6EHQi3A7CaWi4BttGujd9QMSRrEiPiLqrl1IPk/td/IAVFIJYjyTVr+B
b+aqX1v8BoOGA6sd+hmA3dhsLlR/Tx1jOJ5A/+GbwqdfhacEa71exmXOFQSxf64KMcFpEhPWaWvN
c7XpaRvvzy/tyYlRONN/czQ+d+2jRsVJIOcgczG/iqPsf1F0HinnRzl1kBAIQYOJoAHDZxUuoHPn
RRESD/O0Fb1W8A03ynrMwQrhz/E7FC1AxVMxQWuO5/vxXvGjkGgbGghm9Ga8LYbBcvVQDD0/sMoL
udKpWSEcRI2EUhSDrjZFV0hFGilW54IoRem161pPDmWMzcPwUkXm1MYwiOuLyKJMAWq9gG1bm6VG
fJ8wODvIYhu7GH/nmD3H+uJyMfwx0J+sAKzXglMBfL++J2ls5GWHH5HrQyJC6zurt/VYBa6Ejdvm
/N44EflkkSQbjAUPFJLA4w8GAEqJqaf1bmuYSM76s+UEuRADHumbnRxYPBIEFbjmkPgXDvWJFyXK
RIQ8sEhL/WktWB3K4JtoA3WuKoTNc55MRuRiymnYUgQwb1eVlvQNmWkcsEU81CYnHCin8gpV88Vg
HVMqdnOHWxk32C4oISO655fmxAZb8KtUOKnqLrolx0tTTGbZ0EwbXBWng+1cpd9K7IHQC9cvBNgT
UeBooFXcaXye8EMImnIGNzC6qIhgWaK0WnOh2vf5VcMTFG4jaQM4KDoSxxPqMOAeOoFtLM+zuLX6
vublKwleraIkaIq5+EVAT/DCoKduN7iUOp0B3lNQ7lY7TKYt0CkNRqVdrIeFMwsTRsAKmqGOOeTy
D6HMRHQsxFZxY16aA1YvinqfK2X5UFYTitREji4hi/KDQ8yzc8uJGV/Pf+lTCwOKfum6EVHUtQBP
gh2hrpYop8SSoD+lmLJ6StQJXpBYlFbi0XAx09YvROVTgy44QLqq1G8+KXKiqo//quH3rslm3sVh
8ZYCc/Ja7En3mIfh9+pD/zw/0SUmHj9+6ExwC2iEF4kQvdppftzMsG0EMg0ryL/pRf81QSBzG5Vt
fi20vb+PJAOprKkuDomffJwf/ES3huyY4wj+cfFBWZNrS3PwW0lf7lcoBY2bNXXxJZqMwLKnYtK2
UdGmTuaLw2aMpHLY1SlwoaHJAbvSRL/EcDoR05c3GP0aIK8LJvP4MOBzmQZ9KvHNsybdE2LHL0Mg
f2+NerrSx6rZnp/8qTiLNgfWL0uGBwRqNVyCc6JQ4T0xz1r7C6cf+MttVmqeNlT4suNgGh0CJOK+
zFppXbhOTk3VpO5DS5uGEVnK8dizIsYFltqtK1WTtbVCEadoDZ0T27LqzKur4ULnZJnLepehBcxl
slwtMH+Ox0uyMpSsjvFITUcvzfA8FvS62CSa0V14I5xaVsi0lH2BwfM/VvlGnM9TkmGm6kaGPERe
Y2r40FEMxb6raXY8VNoPVJ/xMAWmLb+e/6QnDvDCY1xAvYAUP/u0yEGRZAFjd7mgbzqhXRzIsA++
Mfl/K0fN4/Zq1CvTOz/siTMMeIemJ8FjqSCsvmaoVSlHu4YBG0R6vktEccCyTKCGEPnC+DAaylBt
e1lQHiew7OgqNOqlF8uJVQcNQhFYX5pyyHgff2AdMz9zFvzGFcw22VhT+miUPfbWs9xtxNIq94jv
h27D5X3hFJ3YWeAiFogrUR6NoFXR24+M2hratHWFODLf8KZVt+kklzSp8ktShvLJSUKTJQVAURja
0/Ekc3E2/VnEd2cYDe1HjYHxFZ0peVv3ab+f2y50w0APHUOK8pcOS0QdMgQwjVlU8UBKTL8PbOgJ
w74fR8XNA+CIBNYcdWeQ583XqlRCPJNy/Xbw50hBcH3u3zLY3APrOQ9XXRpVDmFCM22KUrjuxXq1
C6fokrfGyVmim7gU/2CxrnGZphliadsMLX5UQvEkjMNViirbBMVUrm1665OAb+U431BzrS48fk6E
JdBLPH0ITUCX1xtZxt0wrI2mdVvsqr4ROR8rpQgawK+gE7RQfj5/bk5kWVTAFm7HEu8/SY50VWyG
5JGtqzclr2j4ip1sZ/kl/ZRTWxQAEfOCx4Za2mqLGlXj93kotK5YdRhs5EkWYSBXNtNVaeLueX5O
p2IBkNrlFkPhky718R7F9TXW0n7mZSeo03NtqnV+P7c+lPJuaJSbgXrUhOVR2+NtyevaGxIs+s7/
CicIM+AuEFKgc4nAOEXN499BwGuh7xUJfqWkVSPC/ijHohdRNv61PufgXepAqV9QCVGzGyOc5MUS
vA9QDGml96Sckg8pyob387/UidBMjks7iMQdrOM6QIWNlVapgosxUMvhOouxr+5brd1kQT55Ud3I
oY2aziXhshOjwide0EsWuRX9qOOVCOXEwntSqNy+bPRXC44ZnoOVrz6KpaxONk0T65CEXfHnk6Vv
DGSVApbCnbu6bmuz7sGtoovdx6bYOAlsoeukoIHjWDiheGhLA9XgprpwfE/NdpEDBPZMeZAr6Xi2
ihhJoe7P+JXnmvWqVfLIQ0L1Y2gBdVBuxDbvNvoYjBeG/V12XGUXoE7IoZZeKzaNq1eMmEt1YsoC
qPyEs3WjSA2e9L1ipT8maugPsVUriZ1C8951k5rrtpTQUXD9Ia5kkO4hRrMm0riuhOo3qozQFtAw
a7Ems+dCCD7O78MTweD323FpfvNp1pmQpCXhUFoDQld1LuNArKZWNN3pCsocGbaNXX0pIJwakDBO
m5GHNaF1dTODYCspqqOsJRolWH/S6PRQp2V0lbUIIjjnZ3diB3C4qFMsW4Atv9oB3Wg2Zsh17/p+
rL02tf5clHN2Y+Io7I5VX26iKriUAZy4NNC5I9P7Xf1mwx/vuolGpZqURuVOhYA9TJw2Bn7iYor+
rF4Nr5U1/C/K4FCSoZEvD4WlFHA8Iu7I6ty2WU0hKxwS+BPx3O5Cc6SJm0QWemmzJIQ3RqAO2dUw
V6oQ23kty9/Pr/WJDwvLG4Fs+txLTr1a64jug5/VVeVKGQDjyagVWwgM4liIod3m/Fin1hg5Hprg
6J+Q4q02kZVSEOA4V24Y1/1DIKXTcyL2mc3Q5jafy/BCJe/EPoI6iU8EikukAWsVWkOl1AEGhRdh
KlX3yP3hFDqKcTgib9nGt1Xpk+GZfX+JfHMiI1gUayAakkijQ7a6PZVUijW5oTUWgb7xQjQhXMnk
cXx+NU98OaQlKV/TW1CQM12F50i0IsNKysZNk66AYq5OVzGu705oJdWfLySdL5oI5FTLmKsJzcXU
Zr3Sta6Va1VlBwnArqQIzAdW4ANOkbGB4RB4fzw/C2tHaFr0F1E9W80PwLRYyCZKzH5ez3f9hMst
UqECWEApvhD7T2xMJEIWpax/X+2rocwkQc6/Kknhujb8NWRZ7UmxKF5DATIe8kK+RAY+NR7dBp53
SxZB5fz46HdpXtdIXrduNapG63GxxvOONbYOpFTy49h02qX49pkQRvMB8hnEY9hStEhXc4QYGaX9
1FOkk1PkDgYDkYfNQB08i+2ol4rYrRpReZYiY072Uk9RdxNMVbsNepFEU61EX0Gsq9DkH7U2GvU2
ELX4w/S1etpkaFiSDwx1nN3PnMdFMELx74ImD36GbdliBydYBfjN2XxNCzPLHMvP5WBrpjQCL6SN
n848J4EbHCQROHOqz6uoytNt7LSoZprgXu5jrih3VGrRTkt13sVa/846PJ/fqJ+HhJBPWWJRd4OL
slZECWcQkEleaG4VN2Z/AJTE801N8a63qRHU80ZISHOuOqA8lzLDT5GG7im9F56u3CA00lbRu4lx
uZumQHObGI0JL1ic7iOfDfCnZ3EZh0DKe4BGOx4Yxxu2MX08FCpsaFA2GSZ7QkrcGYRUuZ5GM/tx
fjk/HQ7GgvECInEh81prcRV0OnKjQ5/djRXf35pKaXyta+WuE0LfK7KOa/CPx1syTTDAvBdFSrXH
c5ONrMbUkjWkoJQJnV3pvvUrDKMe8+2ULfxoKTm6B+cH/fQ8XjC4tPbpPoOQ/VTpwKi6ljCHYlAx
QBtdjBt3LuPMreuocyfgOo6G19CtHCiXHGKWLXGU5jIyTJSFj8aGQzn4eLoFDsNdE8W624SV8NwH
ANV2MdIZjhyUF80of6dq69H4lsiZklqxP1eL28hdKuIHD+3EQpfVbtpQva4wKB9sso74XjQhOdq+
HMg8zysZmWstjIVbqdDMB8xksl9ylSF9wIiZ4sKRmReQZ96F+ySuSXstrMNuxCSUkKnww/GqiyFN
2XIrApc0/LaIbVFAiM/h+8VvepFM385/xc+VZxoeog7ch7rZAi1bvVHVUCNhwyPNLYNIvIYqIA+2
NWpZwa9Zx7U9jGaneTztykOn1WhlGpNWx7YwRkaLL4liZLvzv9Hn6tLyGy1UeKpZPFXXTXWxUcOa
8mSBbJgaDR4fNWk2kRLMgocKo0zDY555k+QNyAQbf/j0Q+W9gzxkgH2eM8ei3jg1Xu21LYKBz20d
Ue7CnUdRFTcRNITEiZo4vssrMUUzXdGnb9S7tdJuUatPvAKTk6dJNlDBShMVdwwMmtt9NA9WhM2A
JkHugaj/fn7On3c0wh1IqMNfRZKFSvTxjp7SCsbVlJcu7D/dmQo53dVZC95hHi51uj7HJhhItHN4
CtHK/8RZrWp4IQGKJK5s1t23sFd1CFy6hDEP2n62yGPwQpw4ucPocvFGWFIFBFmOJ4cnXZAtKFhX
buPB44YHI5vWiUdiBKezz2tXqEzRDuNZ82YAHLt88n0nNIro34Cv/zzymm9+e8+/F+VUR+i9r/7z
v27Lj/yxrT8+2pvv5f9Z/ur/+6PHf/G/bqL3umiKX+36Tx39Jf79v8Z3v7ffj/7Dy9uone67j3p6
+MBwuv09QPBRLH/yf/rD//j4/a88TeXHv/7xXnR5u/xrQVTk//jrR/uf//oHV9vfNtzy7//1wy/f
M/7ezfe0/f7pz398b1r+qvpPqpsYPpNrLFDHpfU5fPz1k4VjgOgJECcA8Usikhd1G/7rH4r+T6y5
iIYGpS3QOQvPpkFbYPmR9k+yUKDGIFSRNlqUJP573nf/Dqv//iSsw1///R95l90VkPibf/2DoY6C
Pf8+FDSonCrdZvgHxIPj3SMOQSYEidDamhLZkWl4RHu303wn17v7HP3zaPreKsqdlH6fwzuze+6K
bUuVTZ/Ce7GLt0pcoqV4nbWJ1zSPg5/YRbOrxRdMUHcKMOIok7ygKhY1F9efd6Z0P8stdsBf5/JG
jzADY+ihfJKhm7Bx+4NQvhehawkeYsnBsz7ei+nWqJ+KzM16wwkxp21hBipIMcidDTncLYodDfKt
Xm51P3AQ0bnCHWIHitbVoz2ZpFvDERIrUtj6I81iqs2JLTZ3ZYAxr/qhFnc6SLmoqh/7nAJS+QtU
ue1bXycotVJW/ZD86bYVp72gpLaaKNhN72pNuUnEbAM4yh6zr2byg4TagQfmGJFuC0RNPdJdyXeK
ARfASXHE5F0uy+tCexR9eRv230eleNHMwBv9YaNNc2MrQ7HL/BcLQyapDDZZER6CKvRgQW6kUdoL
Rc8itiTj/aYI4NwKkZsY5W4o4CWNv8Yh2xJcSuN+it7Uat/zflWLb11wCGGsagYC+UntTPWXjMq+
grqZ77fU1t8zqtATekbyLhU/pPndnJ8E67ukwzatFU/KOiecfmizbMNeuLP88AnAtpcYO7QbvDpJ
tmIzOaPxVYzm/YSzclcOHh7FAErbGzShnFTagifwwthpRomHYeoEc7Ltg+4WLwc7UitHbsZNoiDL
GSoQ4yqn1DtsE3vPGMsvCr35hmcxIoViOnghoPEBfrpkVl5Yfc/TAMEYtg6OuuJh6KEghM02nrHJ
6GK3n6IDpF1EYR+Vyh7jn7lqOlUcoBUCpqLdj6Zq1/WbOAL7KFInB/ybxrUjULMbAmU7NuxvLfVy
iD+6Eto5/5QSNHu92QoFYGUr3wKeutaz/mAEir24d5Z5tJ3N25JLRTG8ADBBLqdXgf7S999Kco0s
vUGChonyO3ASlhED7U3qOlxiYifLvyWTxDKxU5V9HL0b4+CVNYw+BVkVTptZKk5QzW4v4pPNpTn5
pH+qsIGuu1GjeZeHLWDTgd8+QOORDL8d3Vx5z5Jol0OYskfYGmkeOG04bapRsvVFHgZZvdS402sm
Ll730mOZjLeZf6EG8Vtq7f/nd38FGMDOOA2SRIP/Pw4wQDxlK2yjDrHVXxG6b032nAx8Sz/b6OBO
5LsAJJ8lSO5cm9dqFUN9zjypD71yHjeCP2yLFK9HHSqNIm36QLcD9S7zww3pIn/NcErpRz4+zKmN
OFT7scCwIv6OhNG9ldvqlLpisRni1CbvsOX+UIQPAOoKQ3AyGbMKU7JV4IOG8jZFNqJEwEFeyNY8
mdOsI0rUm5zxyjZnkNo/wxjIFWJ1enOoSHnSZh+H3xWL5hrWBclWGJ5SfoncxBRL021dv23Ch6yd
HG3c/u16ORG2V+S5z4u6StE7A3BgobKoc/ostsmdyuM8LBN7RmYyy98m9Gdz8atusChb/IG9qcou
fNffhID1dwW4CnoLhUa6TquWQ94LgglStENLyfAUHfFSbIfRN2ru0tCN9R8zKl2NM4eGp9WeaDqa
/IDKQy58rYw9xNCkuCVUiPKLGF1z6oVpP2qHwNymlpuAbBN1WPcdwfSCOdNxevZ74UDAi+zF5TdH
VOR4N0rsmEiy0s6urR+0Tt1O1J3ZuF4aFec/0fHz7b8HQiiFhAyluvUjqsNdsxOHDDU8cKspSBs7
Cxxz3EboK1+yaKDhsr7FYUXR+COP4K2Bxg1Jxt9x54Mpot3hhzxNhWsz1x8MX9pHzbAjM9/1QOxy
dXZhdtpSrHwdypT7V9lK2j4pPC0T7WS4SQ3DbvGst5Mpfjax/JKSdBPEuT2l2asYCC6+S04o6Nyd
2S7Ni8cY5PWgvIQc3iFqfwp17hH/Hbpf+6gXHXGJ5ggmlcGXoXmX1GjbatPdLLmNOdyMen013qri
fWV2nkK3N5juEaK0oeW7lv5r0hSnVkADcjAFQEEmz6R+YduAELT88q3PlH0hjtdj2tqqRCgZRs+o
UzCDL6luEmOrfVkHrhAKuwATtflXJtwFSQObcWtSs2dXoCwwum3/ReptuWhwypPdSJLIVWTbrGqn
9Z/wmY5MhOjanZHfF8pEVC83Q9TYkoEmH8tgfOt5Cw/lq6C9LNewUSdbbXoNVd1Wqmnhi+6sEDdC
9bE0JoDUoz2JN8MIIW/6KcEIMytXR70vFJ4mXlVV+nMysysx8/RYu5o6FMqsX6b002AJFNETqsgZ
8u9dEpG33xrSQ5zd9u2uE/dJ+9Bzc+j431XCa7AQAarfN0BWvLad5VYmJsgQqDqhdBr5Gu9OJcYu
YQJcWQh2CkFwCHH1gGush6Wjc1pVkrbWvEqC0W2ga4nFhMQgRiPNdaWKTN2y23nEtVLZt3P2ZKbt
NgxM7s+I0k8/uOAqd6MauU0bO3Gxm5i8kpQ8eQN77jq21LuM8LaYSocZY1ZJcaxoF1IrRIU59qWt
Mb3H9BNBDXkoQLiFTLzn7kOeTQuu08BygXd4KrkZw+Wh7lm1uo97H+u6F6h4V4N+hQxkrmybULPz
gres/gJ8z4OTtzP0u7ZTCeXGbrlSFV5i2RgvvbytkNc7EXZVioGzpX/Rop9+59+PieenGmemxbvD
2ojJJpO/mtJsyxhJl12wU+CjBYiJ9toBzLGbTOGVFlt7LTPswdTxJ8JJYeYN7Oe8ph9wFH9Mlede
628UtbMpTV5J5dYPnk38BStTsRtcxJrQi03aO3JkZ/4DtopbU7gLfcmRuntw98OokH0NTi/Gtipe
9RMpAapug7EZzOYK9D45TOzK2S/M7slHdB6B8gPq7l5aDnsp8x25/IVipt4+lHWPqaE7cLZ8RbIH
FcGExIRl8TXqB/YqOFxLsItC3ofWHenfYH7MegbEmbzOcmA9erL0Upm3HXop2rxDP/CQKVzimcVF
LTxp0Ws3PlHw2QuUNFFFf0xS2Z7pvkt569TyrS8KnlHWu655Fwq+l/p16BBBtEJ3Goar0A8el5Ry
iBuvs3Ivg4Ghhv0mLN/z5rVMyp1Mrjklt3Q+N233TYzCZySW3bkRHb0KPPI7pdkJ/k1jeYH50hvc
lID5ouCXXJJqatgvRAbyxY5pFjZJ90RCOiH5UWi8LTLdAXjDVr1LIWsp+GEo08O8QEW7V0O+CQiz
Tf/qS7qtRuxLtBtbzJloj2NXM7qT/LUQr1B2LjXOfA8VqNjneW/7QrtR5DtpRx/eVVUQ4y+VEF5R
AgeDmLxYQ4/eWurgJe4tT4lOSm8NI/DgvW6UfN5WWWZreetRxrB7dLiyMMX7O7JHYBai39xWkumg
Ob2LrQze/B4Egj3qdHp1jnH9FlCDt7Jqz9eyxwGvi2cp/5WTKwkxEBE9dTFQ3KOL70TxS2OI3oxC
VPyYjj9RhbGrAkHirGToB0HQt+00X4WZjgxqiYlFfS80D1Uy730KW7kR2nqtOnq0o6LjSrpsB12L
wOVkz8romfkjVwNyouCn0ydxOIQ1uzTd9+ahEr5LQ/77V2npekjCXUKX0+C9EgSTp9f8pni9mFpj
q9r7MGiOKXFsxdpV2K0Im09j6cGRsitNQHxO3YRktYGE2CX3UMLL1qxTL9A0WzZetekxU3PXbFIQ
I8VVbP5EyWwJeZ0vHbjYt0FEb1PLbGpxP8z5qrd2CHs4iXZDffjgt3Qkd92QUhrbJv2uF7+hcUwf
/7pC+KI08r2m3gradpSdZLivBTfqd4G4Lf0rtb1Wxkfstit/l5IVmFgoU86UW5odorVrKtFthI9m
/Orz9logkjiBN4lMLDiUiWbH+nao3ub8pVzGydIvVEfflkZ0r1VvUGccv8ud+KUqGtdMZsKLvGnG
pxr5OXx3FzE621rkzGLZztFB78bbRJtc9JkdowwQKTG+CLy/26HaYMJg133xZka7pJddYawO7RB7
6bxRecMmXiCOT1KxL/QvffKtN94kOX2Wat1RpV+ZQho4b8q4cLGBs+Hrutm8CfETm0UeJqHszm9j
XzvJ/2XvvJblNrI1/UTgwJtboAplt/e8QWxDJrxNJMzTz1eiulvSme44ujsxMxGSggppk2WQmSt/
u8ZJHSVciNLsYI1rqCVb8qHDsd8kdrVZdCdcPDbwgp2orcPgbuULy9csQku2mW1ObR5VaNtw5era
uqjFNjMIb2CyRnsZd5RhekpsUuPYs5nClFXS2ivjaQ3sO7NxtjNpYJicd0Wv4tkPwjbQXsCcw6lR
8cL1Km1h2M7j2IVeQBJS0p6N8mHgVJYadPCUbgPvlcv9NdEVUd09JfMPTVuuyWo4aDaR76YdLkPx
U8+csJPY8lMyI7agEnwxb5o1hjIItvVFm1XOkdTrq6BKwmRmIy5G8o+4zj9OdFBWlQO8MG4Hi/sK
j3XrKspLnejy/v2F+1EqQvyzoavLqOkEfZD5Y9Z07CaXQ644rj3LWk5hhT4yn7WtS7t8bW6g7aK5
jio+H31Ntj0Pe16xj/DpWrxDJ1Ec7vWVabYgsem25IgplRNqivO8LcMmqDa1vk+r/CgpFUZGtSnS
bLuUTHLNSdUcvs0F2WU4maIlc6JKn6811nIKriKTn91cbQbw17RONo6H2/XYulgAEM5kBe/Fiip7
3QlbIz6o4tF3dlVvhH7jhGu1ni1u/FqS/1C6Eynlh+h9d73V7u2hjCvdv04vU4o13OTZ/GTR+5zZ
e2Op4gW/Ylvy9OjtlS2aTUMSBB08m2J8npMqGod86yY8qXmoNHiIfL4uC8bOorpq5U1VMH5A986X
W+tcv5t5d4165mD2RRLig9sUikFi/BrYMpVbHkdlHIQrYt+euK720dzdrgv64CqPc3c9BAyiacCF
Xmw9t/qyvDRWbPtdbQC6fEeMEJvzEBZ8jyRvbRKP06G6lIkwffIZ+U4VKQ06dSv1k6WvG/qPQ6Fl
se2+EQE5SjtSguOvfuVptpPIWPQdNZZhLtNNoZEpilWlTL4PBpOJVu1trPZNg0aree7NNa4tvu/m
aa2fuBSY7RCT1B7bxO1kKu7bd1F6u1ph29VeBbEBo22cuvxV+K9VwUg5qd20XFkztu1gKG+0qb+e
rAG5akcSw7QDhHPs8qgYnao6u//tsvW3kGcgQP76K5j8JwD630LOf/q/dj+aC6w7/PW3+p+IS186
Bv/XP/Df/4JLn7Mfn6n8UQ/yR/ZnPPvyc7/w6eAb4j0DIzw2KPjG39wIv/Dp4BvGFKBpFEiXeMHf
qkN+x6dt7xvYM2IgyEESJqAL/4lP85+IWOZqjZjmopZAtPSP1/ffwKd/Myf8AWVAc2QQsQUJSccN
1o2/soNsImjN+s4NWxMd1Oguw2mV9k2DJXiDp4MLhVNa16nTs6va3by15tXbWPVSbHR9dB+9wkJC
UdvjFTEd9g6lc2RK8aHZ2StS+T4iAtembsm5Cdxi2hRJy0opzmpNQy0r+pfCnYKwL33zgPCr5SLa
LjIse2iWlgRYpo0s6S7Xx+Zn6qB8sxu8JXNVJlGmjesTpXzYHYiHOrQ5Vl6XKEXOXr+Ofb+0b5YO
lNFX1bDJ9fRWA+IFe+JOUhiTCi0r58Zc12lMW1i6S7rcu7c7xr7/v27+W3zOJWL136+bh7JR70X2
Z0rn8iO/loxpfoNuQyHDivm1Mv5J6bjfIFNMMuF+0asXocc/lgwLjeV1EdjgT/31JP9O6bBk8Ksi
9kdTCGp50U78jSXDD17Qnj8uGhRt8PYUkCL8BJ77a9j5MCxFX5ZwN0kPyPmWpI3Xh3WgK5AEcp2L
qDV7cBMRuFkG0uKUX36eXO7nRF+qsdlPRBrBFwSJQbN4afq7ldS+7wsZLYdkMru3ZpLjhdgJXkWV
zM9VPgDY6Ouj09LfVznLiAGjrR5XrXd2E7kv0WJ5xY9StvlJ2UX6OnlqvSdGDqhUiXOFoWOvd8UF
xFH1J3rlbDPVs3pu1eCAxzjaXdJK7Uy7dSBC3xu62PGmam/qII5LB5Zky/oDyknxHgrxnYCJOMvt
zymvb4PiNrWf2ySp7ppVdVvHqnBQCFrnx8n+aoVVPdhDNt9M+oiqom+IwPJaw/kQ2LHvR69Z77w8
dV+JhCnqDVshHkARLHvS/FyUQ8I9BMolv1rvy5BNUdIQ6UeeAxBfz0DT8GP+PkE1GnZt6ca90AEs
xqbbc4FJXgNl2teJ3RmRajeXvLOdQoMSV0uug4v663W95k+j12qEjXeihBjX0/lsde10qsxpjRuF
Q2S0RXoenSHZJS6w3uB8IuMaN3IyCEvwnPlKWRVFioVpYN7XGN/s7BbBjLGRlj7jmEnyu6kInk36
giJixvzTSKZs5JVjGbpiGI5NQmZ9awxHt6qQ9vb2l+bztmlMZbty60fN0ZyrIG37cCQ8dccWV59n
yK7IsXLxMq01DYCuQ0unO7hPeea8EWzs3NLFBFLReda5ETh1kgs8NvlLwBZbs00vdfeZ5Az+E6KO
feFQVWCmVbLFjtK8j9UzNopFRE7e37mwbVcMyyAigfzZBuYCqNWOxg058cWmpqL8auZ1AaCh8XTr
VT+tswNW1tiyvPdxvUWzUtXew1K9w8zQh0il+D7kLJ+NyZueZ6SEEVYU/cUa1idHL9VJ9yrBnDt0
x7YeVWw62rQRlOi1LexA1VHf5+MWDlunB/k3Z3M6JlNjxvBI9vf2YpAaUvI50r7Vr9b0cmLJbN2p
Bom4vbjJTd743VUb+Ey6ssurGr/R/Fab87Kntni8aWpKD0FDIdSUXF50fiRa50yIQ2VJ4iIQne6T
RXr7MjNEpDrHu+mD2W0iWQTNMzAwDbE9+qzar5atuZrpRmAwPY6B5kZEnbbcB7LkqULnU4b5sJxM
ZXZxoQX9p7TrJpStsW66XhhPNtaKQ5KgX6Xvxa+PfdkaB0PvLXCT4m3yAFNqeaG2yk7fliK/nwPE
HaHeTsEXTw9ZKBp2z3Uej9iAmo2FLo4kx3qIdGLvo6Fd611qz/xKb0RM3cz31U/zcUs9e7BdJs1g
ieQp8oauO1X4OA8Yw3Sozq6SIfIVkCAqCR5XEqIAONfhpp7a/qHKMnXUuVhEKQPE1syUogzark6J
aeddOBnBo5tP3ckSPRAlKQN8TNoCnZuY2mEkshq0uDX3NQDDe0ojHs1JZNsDbfZwnUMbO2nZnVDy
mA9aZppbUdpnc22umJWyN+iI+6Hh/pcN47ZtCvPas0mhT1ORHrRCPKxki2xbOKO0rrLI9/qae6db
hqQfWkA24EjlQD6I0+H66xdQcU2D1zNJV9iIhiChBM1PpAvb+7CLZXmahznTw8r2HuphAA7odXFK
ksTZ5uM0XdBG99xXWIzdWoqKdcbu27RKPyyufiuM/CMz97atDQTxmrE22kQz7V2IcnLOQGStwrt0
fX1c7IlI4NLpvKRjsU+7qkCBrmXaPanN643lA9pPrXUotGnrUHmxDRRzmi4Fl6ZMtaQJG0ms2qk/
9CXyLsxgLxqg6VbXK4oAciisBMgGTg0jT453wQ6xzGkbyyzUSRhmfRjdS36RrM19sA4Ptp/dLIab
RfSZEzprFdU1EWHqdhoz8aInst2OpvZ96FYZzsC2tyOhIXHv1ttMJa+1Q2yfOcl9v5jBkTCiPaKu
I2pg+eCteWykxQjB5x082cVSaPrJC/hVsoil3eqUh22QwjYxzQLH2Qp+WgigHLMosLjSdbDM4l0P
RLulSdS4zrOuPdpuRjFk5UBE9f76KVWXg0ixTnO3BTAj41O4TnHWCl2moZm4zqVxnm9/aX/2ZvGW
tkpsSdU1H4GuRayXVlTIefqR2WKmQNNI98pOyv1qas5b5mb+GeOZt9Vcb0Gna58ot/C3TaK6MhzZ
q+ZMOceGo/yQ+14Xw9J3Z78dr+YFR7JXBcwIxh2LLDZcfAiRmRVp6K3XBsE8N2NZhIHbScB8U1kH
DIQ1qLswiO1RfrmbMQjpMeYX2JWySX8GKlFPhP21+9Kepp2HQ/i6mcrvzWBaCIZROrrDZB3ctP+p
0rKM/TSgD2gOGv+haOHZa+IcIpooCSb1B203SG+wQ90TxSbREue+Wx37WgRje0u4ghcKWS+7xU+r
e0cW+m6qAvc44lK7umRRxV03tod1KZtTisrjoGWTiOZpgEnvc+1Jp6IwcsgRiZcFVTCsRwaUqWf2
+hSILG9Cn5CGH7a/gPAHKBM3uJmXyOOc+CgSxws9TdrHoG6CqKw1+ZzDftzmKkNkI5fpq6ZLGrpW
s4kWwEJyVeUFbRiahPRSZ88sofUrd++Muh6Xpd4ddLm0sWeCHOfpg9M29hf1IHywHNkHCoqqs7Kk
2o4DgRkJPiUAPL8kkB1v6Jakv+RmzhdyLRiyNqlm+uTY+uL7QNDZlPkHAhtOs7mc3EsXJaICl1IA
XDCR1SJHLPTkWGTjocvrfR/kp5GYkqhb2bwncmrjNC+v0GqCrC/WsVGtDVk0D6R8WZusGMszWm47
7oZ6V4zzkQiu9m5Rrnc3Jm4Vz9XUxK5YPjVdOyTtHJImFerzcrvIE4GZodFkO6vNiewSb3MxWFtn
bq70rL72BeXfg7acpKPlUcODvEM7+WIU65UCMLEbkDNujQhGpz5aewkbJ9+DYjEjIii0nTkg7WlA
d/VyT8TIAYgLONgjlSYIPlMswLhPeIhZI3FWMfdp/RjsUuQ6YzF9dNp32dbEI5iE9GI46p2NtfYV
fPJyvyzOvZ/0sTvzSRKlasX0pVA0UiCi7SlELptHP6VfwveYukRz8pey3WX1TYBdGi2isxsEZS/E
DdLGO8gslIsO2CbUV2+Y08aaJIC7VrehRUzdYvkb4TGDh1YN7Ggmn40Knh33uJjjBaJh4CeKbKvp
1X2fuLwHdSKoHy8in3NSUqGle2w0KSjrVGIOxRNsAoMma7TA1drCeCw0b49LpYVTGZabJJVf6TSf
5pSwqGKp3O3kpc/StrYFSShYox6IUPgiE+xnUnTbSc8B+IoubAHJ+4yJZSkovLOc7C5JgJzXtqrO
mo6ow1IMv6Maz8sigw2NBkdbmHE6IkDt0hHYbGK+LvnyQ7dw/IeA75sbgUIpZBWxUC+phVOhNYzu
eV1ErNLsWjhIcmYzi7zGdzmhy6e66egPb7tnXEvHfN6omT11cSp5NwvidAxxgBdsjkaXzzfaKqYX
87J1agTTth+atB7VWmtVmBrZWWM1+ww7LVf3ZR73fd89tk5mbg3pE2EM2jnnZX5dO3V/1Iza2S+p
sNG4caS8tl3dh0OlmT/LNXe+l3MSzo2Gwqo6MvHzpTZy24mhCbESRyUCKETLAfeLOd04pZ2F9cXz
zQng9T+wHK6xGLsS3JcnHZNubHXUPsDaKQa4Wrue+qzdSNf44N0dS027qpQkO98d1I2uCv9J+oDJ
3Dn0a693Egaj1d92JCVEBb/tBl+nA7Y6Di9GPkwRGPhNZYxGnJKBvFOy006a0+uQgEF11QXCJfVV
r0KGl3ZnNl6zle39gnDJKQM2O3/jGD0hCCbxKglYs3xXFNqVgY98oIhX3V3O/oTue0EVaJvXTZId
26xr/FDU2XHwM4Rh+dvSy+Yml44ZNoU6QouyOy2qiItJbOXkX6Pp0E+DrTqIn86AqLHhp6bJYBHM
MevuavHG7zjJ3NjGUQ5PyqGHseig8lLuh3XKD2Pn33IMmKG2JvAdkmrcpptf7MTgbtFNP+qR5j/f
FXpoy+SoJpAdXAEXxZVSjP39vCPn6irNhnvZlXnMTdJlObc26yR7LRXqirUaSAR0++RGEa72OiwD
sdJsqRtPs4ctvu2PMsvciJx+3ldpeXEAijzMzaNdVs+1Xlz6NdyfyggezKa450Tc1FkGAq95B99d
qcUwXf2p5DkPRzD0aCkXZAhTxcFLt124TrzOFodqOMn1rpoQFnh1+W4KyHkzXbQNNn+GCF9mW/R8
5ieJOruam7zM8hLtgbPT6+RYFw2so6Gw8lwAbFTd1QsdwOgUbeM4OM7GKUY8mRoZFHRuP5uGyGCL
nWPRIL8rg3NqTsxrgTUfWqNtmCHYWNdUu1eLm25Xx7kqfW/LBpbAhKUu2hMn28rEe0t4+jhv3PKq
b9xlqzLzU5rjM8PRzVjpya23rnemk52c2n4Dn7fRujEB0eKz8f0ET4iZG7vU0F/swvPD0q6Zzanc
2Xb9RLxB3zw3wYowI031K8uFl2HoLXeMne0PDKXLEQKGbCB7XLjUlRX3e2f8GnMDSQ/LFF0Dlm//
sBBd9doQFnPleMO487pSiFCtOU98u3jv1NyR3+DaCualLMqjmVfJq7Yq62VdhgXeM9NOWZ5PkUgp
R83F2JAjItbdQqrZoe/X9skcWWNJNcAf+e5coBT0GDIXZZAGQQR+NAeV81Jp5WTHY5C9pkD+53Fl
lyYLwoQJ9vRluXY7a4kbvXQf22r8HOehova6qY5dY8Jwtr6JdJLxuNYg6XxhishEJ37WMts+1KP0
Np5svDtTTxoUpY1+YNfLHmvHzWNuedp1sC6cvJ70Omgke7iWlklWlq9r7+iC5d0ogxqqXDo/tYp7
X7EuxlWQ0xnXDaLe6wLKAgk/GqSORQqtmXcvmZr1PWaN4sBiVDcsKIKczaXyQ7c1qikc7Cp5MJxE
s8IWsfnWpfPgfuqb/Ps4uDq3r97Zk+eQ85QN2n0TdOvJ5zqA8JR7fd/Wztaq6HRySXqPhZ7oOz8f
tI1ssjL2DC9PwrZd07vALBkeeyqgApq1TqU2zNFgDe5H31reyRiH4MiniJg59eiTtwfFH7oOLERl
WeV27FaO8bm2q2zb+gsmOc1vSRgW5hxPgdXH3Tj5p6KYfR1WbkLBikZtDdPZQ4frFMYNTuduqzxf
02CtBkUdneO+ueRKX/VCymhREMWk9XZodgJt01fGcDDr2eM8KhJoKDN/cm3x3oHf3c3e8u5oIICN
7Wm7DoXSwUkExpng0g6Ssl0VoOWXr9DekgDK9NfQRjduKBi7IpTVwa8KTJesh6a5ZBGvkVlxxb80
BFSKF5s+ErkrYc7STTuPxpczej4da0TxaR4ikQwjwt5p23aX1miXLhVqb3U3RnkNA4ZBcMBYbDFZ
gqdptzVxkkFkz1V61PQh29POEnw2etPug7HXPtpxyWKJCHzn9mmbbmVgm0/+Ip0HCpB+4CZkt/LU
HNa1sBBvACYpEBqEHdRbagkQA6e9drE09/vOm9XtbEzdnW223gu7S/kSKCd7JHzZu9b1Od015mDd
J4j6EDoZGuAliRSHNTPK57pzr01baLyCuSbAv5qSCa0LHhsIflu7lLKa0K1OllfXxtxaL5aTGlez
311U58LmBtYkuX6w6864mS1kxVub2ARSFMbei3Is3TvPW5pbSPfm3ga1ARZwyvFtamwNo03miNeJ
Ywv7JVvCQ4p6rEDgpukGMBPJnggzhTyVVv57hNjfYtz+L/V6XGz2/54bOI/zj+qDT1/8yfBx+aFf
7ID7jaMR2ZGOkZbmQWxf/2AHHGB+UHnyIwjD8y7k2D/ZAUf/hlcosCmExSsQUMv4L0INHo7AMnxa
Hq5VqLq/Zfj4FUDyR3LAgHuAGYD140rjQ2L8WSq6tE4qrFHYOE+lDK1xXiiiF4gsmrL/7No2iOYW
dD3NK+MOCgAkl5TYba5jPUxxAoOGrtV2SHousr1v7tCk+s9skB/OsMrdakxcVMDVEZLJ96xy31sv
ecZ5/rbOoG4dU43vZD+RFT/qSz2FblrWoZFeIA94/IgsOJk6wdFbxL2n+V/2ReI82G13mNfOC9s0
9UDhZxeJRamd6mCh2ydNPro5mN6k0eNGoHPyYZ6yJWpFjuZL6N6VNNhyXZfiKoQvVagqc9zWsil4
n0MbAjmusS8MHZ1WZd9wBgT7BHn8OejZikU65EgZ651nLU9+nXwXDNLHwizu0sQi+UHnVUaBo7pd
7ixQ4tQ3h0XmuVE1Gt/pM7szU0q0FHi2l87lMZAlWgHOqdlITn56kXxg34xJwP9wssnaZTIYIgCd
LmaDScJpYGfVV7QgfDkdJAKmirUReAYqR+ct+e+TRPNEx4REcZ2S+TWDTQ/S/94OPViG15sfjZ6j
uEh6z9nbUKgnbGBDSGUryqzJe6pBtDntq+WqXKQGL6Sj8gBfiwwNAdlSrofK187oXg1O+L67RukK
deDjpEBURKOmWd+D0joAuWSKU3RUhWZmXpXOkPNCEW6gLnHDjjEjctr+2cL3Fybd4vOPC4MUdE9W
vuCrEYyq+ug8u2PzqKvER+hFfkCZwgG1Usbk4F5RTWZEE6fKtZlkNODIxY/4pNuwTBdGXG3ZZwkT
l51UgquaepETA7Jtdg+D0YHADepK2uA3TV3jJ+kRvGTtEpOqGVPMC9Ttl+9JmyBQMc5OJ+0wN0Bh
uy69XlFnUH5tfuiLcDnLcz69tolbW38bXWuF3tXwCaUVl1vrVAJ7hgjWmKAC46NXzJJlvd5oon5C
jBnTuwWYN2syHJyXEmQwlok7x4uDpwVX/xA1La7p3mQ+rayxf5xafe9bqYeC1P4Sk8N9r55e3MG2
kdaCmaTIRdDwopEM8BoSIP9IGHPy4Gid2mcit7ZWiuTZCujGsE2Esf4ehrJGQdO6zFOeSQ10lRkx
6Yf1NijJahvaeTgAH6FPyfo3ikVsaBksEgs9nHuC00lUkiDoapz3SloHPff9fbBYu9apc9grE6m4
7D+kqxcbo27GTXP5EkRqTbGroWPMlP9dH8Wnr7oneCkThSJt536p1yS/I+OqgjXYGWPjMkjxOktV
Xre0RkSrzQfdDN6pGLkSE5S8nudUtMehNi+ydjfY5E4DEDKnKmyM7Dt7QhqloCsMUSbNNm7xwpW2
jDMbPac3TA+Wk79leF/lShGND2650yzUUsnFQqGMpTywN5o7e2g8sGR/jZBOEtGJVMGPfU1eOz13
bZ9JVK4+jCRY3t7JxiyG5atCgUmTT62w7xdvcB69uvaR3SCAGlcyH1GsBZiajAW1rDxwK+5Zam62
zUtUd2YxoKJnTEOMcTJruKJcy3ByvNvTOt/DAR4SqwXEKj10ctUqwmDVkRpDWgZi+ejpE9hR6IYE
3kmSr1RkFlsGf2feUxDkIwYibl+mSGSYoU4Ya+9DJdW5VISrd41wwybHTZQk3Us5BZBnU7qvC8xi
Vad/rMB7u9IjEnwo8yROaAAreznTlD0uZKNixZ8gelk+vB5DzmJPXt6Poh9hMktgIN9SV7M5fzVE
dIR5ViK+HpqDJTKPYXLyfzli/9Zs8v+mGghz53+YXDKZju/1X2UN/MzvsoaLeAHdAoVJl+HAuDj1
fymBTP0bMfhMJTRX/Cbq+cPg4jKdkIxyCa+9DDyXBJ3fZQ2O9Y1wPeYWhwyU3367v6Fq+C1K7E9j
C1FvdNZeUnrQXRCI8OexxU6cshQtcKTnJW3AWWPYXEJr23yHkJbFpqnU8lKSpPvYz/P3Ukdbqq+Z
B8JEFKixXYzUGzaFI6uTGnL0c+tQcXhYjeZrW1NBFGzHrFPBbS1yNEbzbNCn1w/u/PyHj/z/4Nyy
/os4w7Z5C3h+cWu7JqPiX94IwVWWBzzLdjKtaUCmMzjnzl9Tez12E3t46BVl9pWZfXDyKr37QQsl
OCZrF7goazOBk83LoMJaZ+3SDZuheCIiKrt1Uc5anLpjCZhPtPaGZSjvdSFRoVIIghl2dha/iLnK
YXzT0CCJveaRN7sfTLnAfuq6RpkeDkLA0a4pX5Nx0o9TpZj0/GECyLAQPpm3gZiqZzQaXDCDQS/7
KF2ZDEIB/vvZQrUgYxfejN6zvNjMJ/1y5vUZBFeYzwhgmMm4pJDq7VdlmIHhpVGlkeEXKhfCNbIJ
EMBz3Iv2NoXWL8Fgiwtu6im/jQeRTB2S01SdZ0/6d65fcsIKz0I7n9PFB1LXDEMZyso1hr0bCG2K
R3/qz/XI0HF0nDppd8YA7Y0Yq2y//Mzrjt0aOKe89yuCLvO6PxA/3r/lXt7bYUbzDB+S1nUoVFOj
9iLy99Z914/izVkneauoQRjjErRZbaCU1DXmEpAqfWTz3JjaqrlbgsZ14HXINVTOixgFbLKR31SZ
svxQBfX6lci+h3NKJ+tnV/QMgIri+UfIfqVFJbD8D2F2OedZ0QOGLVp+baQyN2+auTbP3eRONubS
hhUw8YorqGs9ar2cQdfRp/WxsIQ13XvcAlfiWKvFiufOGW70KuOebkwr8FBjKRNsvsucsz9Q3Ryl
SUMXm1+NFe7j3naeyTfyP7MpWdzI1cg9gZ2oC4NhhOczIl8On2RKVjaSkcKgAi3r00Vsg7qfb9Y6
JeBTq/W826y58u0zrsEg2M2UZ/anjibJn8x0PM1Bwm0Zo3TQDDFPog62NoyrH2IpSt+ntoK9JA4u
eFtcCSle2iuAZ62KJtkKkuYEPhbHfjCl2gGCuow4QO7mBhftNIZWQoUhAvR0aWJ9Id+aazNHPM8f
LqipL5ydBkdZRGVGpmVUrsn04tt2P237yh9vg84Ymkijd+klAfO7N1AYTo+WOeSvedl4Lp75ecJ0
rcoZSa0Gu9LW/QhzWNduii161iG2m7b9iQTF+CSiBhJnTWs0RC1o4U6sfvkTNzDF1F7RPLqmIkVx
RIOt2ENQ0LOIT3rSTx8V8P/RqewcdbTfJCgT/DfpIZrfr+mSPBIIw5edahectGnlZ9nqLezBuAwr
61tTw9FscxeHAZKffgtMZXwsY66MnTZ0/mswjtjJ0nQmhCNoW4C1gJDKLBrE7G3lUCgdxxwqsgio
DZJ0pMcB4kcZ1nJYwMCMsBs6bmXC0LyfJDWQvqX4vDd+6jZZPGoe7PDgjL6PgKi/+MnYu+so1U30
lkPTDdhUAzGgRad78cN0iuHFqUVtwXNBPgpuT8Wu4qYFsG3ZstkooNWB9FvDfJRawWJe3GkkiJQO
PB7EKWXGMCdvgYY1m3qbzHgACdoS2PiModga/HkXuXJt1GE2T3mzVXZPRmau8dBsVvwDLyiOugDN
dWbDkCUj8A0Zx567lVijrIsAiAtwhnJd8O9JSBRl8ZKhSVkg/koF+TR3wKDtWIr7NJC5wruVzRif
Br+uT4F+QehTRyY4uLoA89acocuAqKJTG3vdPGChcY3MuBW0Y4k4xbMPK0oIF1xp0TJ4oTqyvVgW
zO5x4EhxnfVrJ/dabyd8Qt7k+ecqKBiyAgo2302zTx99C6A0qsvC/TLHAI5YJ0lYnbHVTNWXm6Vr
lLLGXWwDiTT5wyybi0tvButR07IyJTfYrexNi4/nJCaTjs6L4fS98AvjKptly2iZTPbnJas1Cy8Y
OP70gC2ryVycpMRxmw9B5srT1JHnly5WWfKQD/gqh8a/8dKCa3IyDz97zGofk6rnPi4KrlMYO8cC
8nbgIgLIXpgBK8xi+ctEUsNasnGPHFipuMkrj6OimcD/Q5enKyw6JAhoGOTwvmRr4W3rMYBa87Gp
IVXkUoklU3ryKbO9PICqXR0eduU5yz7RtFXnt8rGLqaURXKZ0EESlj4nK8hMiwyCHa3RZ+o4Dh57
5Y850/NA+KjflfZjholqDMtKKv8oxwVU1WZ93LoWXFvoiIuBFpmAv0SaKUcLb6NDcIPgEdt4E9KD
qByz4YJ924g/zL4Jbqdeyse50jEa0F2Z3C7wW4iErRTDpAGl+HvG998anv97Ovn/CP/9jxTLA3X9
h/H4Xaq/zsb8wO+zsf+NBEXmNqIafR1VLVPbv2ZjfMnI5H+Pd/mX5NfxSXFBwE7xgUl3kPXH2dj5
RoKZS28oqB9tqFTI/I3hmBQFpt8/TseMxozHiH7JQfb4ky4pL3/oHSvA9WvPJ1uWAob6ZxXI4O1/
s3dmvXUba7r+Kwd9z4BDFYfbNS/NsmTJ9g0hWTaH4swii+SvPw9Xgp14NzoHQd80DhrYCDYQO5KW
iqxveN/nrUrAEJDah2PhQZcl6of3yJBM4dd4gQe5D+dhurV5cYsDhnjx4ncLq0CLwQ8zmtxP8v3s
NQtIjQaZbRcGYmKIrfAGOrWLeJic3KLaxVFbs53z5YBtFW78VTQNAZuVYXTbPTdakOGbi+dhM8xg
GBxIou61pxV+YmVS9cynphUC+2X6PgnwdMdSCoaSS7M60JPawUJkGTPjivSmjOwVmbX5vm6ZWahU
2CtEMLYz1B1F/sUrQl5awh8xbPVz22FX9FJPbjwsPW9FNrWsAiZiN2Htis7GPqqsq5gLbCN7AzsS
3ODPnlUkWhd8Ryijpk9BsXSPsVTBapRaSSWl5xZvcBewgc7OgELEG+zoVrvlfCdJiEYRk4v5ZZ4n
STQ2uaMsOFQGJqYLna9zRVm59RsxRoe2ipcvROs2eHKiqnlD29L5G8Ix8Mgoz0bgB2mv4GIZrc7Z
owQNPjpjZRjoYKOh62gyeRsMPv1/yysn2WUUHBgQkuwlEXyZfYHLA6JZHyBBpp5PqZdsY906aYRD
Op+75PPcCBbBBMwsbDuKutkATMOtOoT9Uu6yxBl4Eek+edEMD5n5kMbZHlEU2e0myOGFsOpHAn6V
9R4cGYHkyt5XRYo6cVaO3WxjcJ9nM1eae2HMnY+Bje8VOg22dsbpEig/oxruepo199i6/Dj8ej2U
4wLcuzw0yzhczQxpm22HC5uPJM6M2DouPrad7gOZ7KpO4xwe68H5Eumw5QUOlBaVtEvSS23Nwd5p
WAtvZtHW0c52++FmGD2EPFCf+B7GoE3MaUAL9+5ZsvoieLVzZsJ6ehfNOg91hLa6/UCubbZDGTIR
lzHEHKWOq8TbukNV3QCRjNm7Zj07IytQr7mDP3iLY0t9mBi5F77GwP9clkxl9ypc5R1tiy52j24A
Zk2Icl6PKlNMPglA2s7B+quvp6KkI2W71e6nerBexdwqH6nWkPy0Q2XmI8LT0kc20WfqfrKVzWXL
BLbdVVMzH9MWedsWBYOHDpxL/yVeyFBihZTH2Os7uki0FwQeNl2OUDmbXZgCeu6dZsuo11A4ETqX
AqIUA1EowvH0ZsiNvunzwqBgSUxnbfw20t/WZPLXOOy6eOc5i0i3TdPF/a0Xrj44B2loic1G5eVV
XQaVOCcJu5Szh3Q+PzA7gsNTupPUxyJHWXBP1TTYJxM4C/SbfuF3DtGYQajo4hbVZxEtEhNhkBjU
dSL0j1ZYxCBfooiarHWRD19NTho/syHjSbaXmraLHnl8DKklnKvMEoU8Td0kzNPU2Mr5RsqsKPeB
VdTTdirYx+3abum/dBwEsSEHiYVh2XljyY4579qtHzpzHiI2yhVMPjKZyuYe8aOMHymDgozi0MJa
6GqiIW7YR3rOEd6aSO+UF2U/tb/OI1MVMRirQODxu82U1x9Hf7FfPAja4R44b/5d9TSzB8M4n47F
Y+v/LqxRfOvqJfkYB+19dGlpF3tWpsLcZMMIBWNkRvJSaVfsalygiLZ9B8sxE0n1SqC3D8wrHalr
OvQqr6S29u3N4GB431eN1K9VGRMYPVyK3myaYIAk01oMS5mHoONQrqg9IH0/eWTRvmeO0az++3Z5
j0aH0rozHmX2dCm5m3ClQ3lV5j0v7Jj77WAzvoVYuRbrNS2eOrprDa9rh3KeL9u/tmuN7xmlKfcv
pb+Oaws446Ul6IkVmDfdpVWIp3hw9sHvLcTaTXSXxgKtYPCzubQbGSGtDt7ftQ2J/TRCIIjtgSnJ
pVVB9kzbEoo22IeXZia8NDbJpcmRqb9KfcFCfcm4AGiDMMm9d5fmyLk0St2laUopiEmDxQvG3Hnt
q/qONm4zrd2W5cTxc39pwej9v1oBXZm4NGjF2qsta9cmhzq5Hi6tXH5p6yQN3lAj6ukEUhHT96Aa
iMYJj/baE+pLe0gcu/O9QXr3E3cn7WPh2AGXiSlGSj5/4SYzRV7C4CiS6Ruvb5rQgCP6RWrhmGdr
7VLZNujX8NK6jtk0PASXhlatva26tLnQmGl5+QXJY3BphNO1J14u7fF8aZUx3dE2kxoCsyS+tNM4
9WitHZps0RXyiUnTlEBlW5tw7G92vWlJo0Gxvvbp46VlR3iUvtHP0sjXDTrXzXJp8MNLsz9eGn9e
R8wALuMAdEOMBubLmCC+jAzAMjA+CNdJQnoZKiCHYMCQXIYN9mXwUDsxQ4jsMpCQl+FEehlUXErB
/62K/+My5v2vq+Krt+r/3L7NP361j66j4d8LYyv4jVkmK+tgZV6uLs1/VcZW9JsdkK3MdJj7mwnj
mpP4hxsucH7jtPAXWWkHEDlXutQfY+PA/o3EKCqcwAkD+U/K4ks44p9VMWWHvRrg1qBGWJw2gUG/
VsWI4XlR0M/tUKhU/rav5wRYjCMOvR9gV+AqQWU4ZrBmOjS+d20ih+zaXuwdW+IkTwpGf4yKNkns
BQ5uHMlwNtWmZJCHvCPekNuYvY6SM0+nG5hvhcOtf0j1OuqbcpsOfHLWeIDcTViEkFXClVov9qZx
G+/Bt7PpJwbqBSGpU0AARA8XDX0ARo4ZeLupRFO9wftfsJHF+fCkoTXoYLYoqLPe/gyRIgH6l0Xl
tbHsBQ5GyvyhX1q3xeWvjLcvuz69wnsFcMcsZ4pzlrC5OyVXzSQmag6/GV5w9jqs9ZMWV1JmpgMh
PU5xrCL9HFVZifqe/Vo7telJkC5yqCwU2QxagxhGhOW8YSKMZqzvITy6tnffpibX37D0NafaCCRg
uvyDXfu/j+F/uPJvHakvbzr7zqPIVGLm0bt4XFcw6eWv/f4kOu5vQtJNEudHGwjeDEbY7y3q+m+E
DFgsSsIQiWL712MonN8iO7jEoDNTInSBh/ePx/Dyr3hC+fOhE1Cf/SPZiVhVJX8+iuRm8KS7gYR/
vu497GAFmP2lQdUNFS5OJpB9NuuA4TETj7F+Y9mI1mzXVyc4BcH0ZIPyiE738A0+Rdm960GqhBki
AR9YJVpxdpRWxDaxe67aF695kUyTzGd7uUvbh0FDjVpjrVgzQAKF7Pfo19/D4C6ZboL4k3Se/vmN
8N9ZMv5PHJC4f3sGr350/Y9fTp+z/oU/7gH3N1SkvGNt3txr0p/NHOT342e5v3FM15MZUkSBYGZF
+Kcp2uXccWbZK/z+vv/X+Yu4IVY6bhDAZnbXG+IfTEjWb+wv54+t5hp5Twii4FuwQ7Kcfz1/eQw7
be4gp3Q23yDGGwxHm8Kqm/0sjA3jpa7U15rt2YmJDVj+WTuMMRm1ofExZvrolWm/Tl2edswg1TMm
hpI2eMir186GIJrXRfRVqCiAkBu7X3rH+D8NTCORBvH3f37w/v8c0IUcmf+6Ejl0b9X3H399+a1/
/vfTF/22yuooMTgva52xhjH+cfjkb84FMQq4n/U0FnxOxh+nTzrM52wbHatkgEfB8efumrefR7aQ
j5CP8A1QbP/Ikr8erj9ffuvhE2jteC58ogsFHcGvh0+1Mu7ipkKyheFXnSYnX16EQudWdWV/oxQu
r+1fPpqH3//bf+U6/6evKNeD7kkCC0iD+08BkXZpMfqugaaRI0JYdCoDBl/4IZhsT12HU9XNlse/
/5KXEItffkqG0izpJL+K9X+Xauwvr3isKFkd2wBBJ3/h4cjHGaxRP8U5O1+XMmZKmmDP/RTDksqK
5AueGwtQUiJ+Tohv3k3jjvU28bzpNdKeCQ9//+39OiHlU4eYjQkEVSazUu6zf5uQevXgxxrPMmid
FbiMgdufAVL3/r10aiz2S2EwVMgay8Pff+F/Y7XylX2XcYlY9RFwvAig/fW3nzFp4rVh1cDgCDrc
1naI07HANIZkPUUGndU2JKuMmc39kDQdNWE2RO22ED18OrSArAzmdsgK7jClrd+1Mr8g2/96UBwq
91/PJiIEKvTLLDri6eAZ+OvFLJi7lsav600T1xPuFy7wh070SHs6xZyoa8ssYLdkhdVO+t3sH5kS
1T/rUHCWVGn136A9Z48l41DrNu0zSKGzb2Hk/398iDzHv3yjRBYgSrFdKgfuCUky1L/pVssw86NJ
8mHkMpbnLGGNyU+TI5wv7FNgdx818Vh7lA7dS5oY8d5WedIRexbo+y6sips5T+RXnwlqtnHIAH60
iCvdov1TLnNPmt1zOybyi4dGHfF6ljrzDh2/8zZg7NOMUUekCGpW6bFNIgC3Ezqw5cHMUTE9iihz
3onO9sWpcRlZFlwMXaUeltytEioWVnuPYPkW1Nid9phjl3WYuyglU+aqsLU7YrQKx1nyB6YS2XRM
0IzlKEOV6ME0BGEise35AUbkTjYOv6gpfA+YmxW7Lmut/jwUoAVHDG3VUY8NeM9YI7ffkPKBMVPm
nDlr0TUm66Hp3ft5rDC7LqBN4o1da4v5QienfOsHjJsRxprpLWHqUm4W9LUDWFDgrTeAvBaz8RYc
zbxw+C+yFbD1ZrRHweymKd3Hrp+THfpHAFV50Ge3YglEd1tlfQ1KCvE68LGpwFBiKT/B5VIrCFs2
C98Ut8USt3gRJiyf9eISileOGUXcbNn2Oy5oVqSRu/AHEwmRHK4JHnJpEvgL7PjEQaMxKJ7HXvfX
yFQ8cosUfpj7wUbkt9o8ixcAKn24i5Io/MDqGbA26DxUJ85A+jGSwwBpZ4dqJGhQgUKXLqYHX2je
00tsy2s2/xNERaaScmOHPa809vb297BLlTrkURTfhkkoDv4MkgLE7+iJPUPlcNfjKdoug8GVOyH7
OIvFSjiDuHi2BqfAwo5lSB+X0As/MkzG1maGHc8sEgR5XzrOI3gh3V3FuTLoNHKJS2YQY51sOq9O
Izz3obNNoqp9kAzvUEG7unq1eLOMp9hL/acGi/B0ltYYlpu8TMwjekQ62XFKlLNxugjIZAXj79zi
xjhaSjtX7E/eyhJjDgvUWr0tWlju98bHzdrbKv/AAi3pLH3Fq6rzaFn3cqjafVZWw/W8+Nem0csH
mhV70w66P3qZO36X+K5u7S63nwNtlwvkeRbIeKImfdIone50LLEf+dgMwTehQNEM+8FWlLt6Yqyc
9ro+SD3y88+4k/nF48BNiKQpsbzB6YsUDLpNJQVnVzTawU6s8Rf2Yc573PTO9yUJkS7pLHZfYSjF
qKBUZbxtPebdqZNyYKzFPXFguPbD10nO4ExEP1urBQ6q+fsRA+kC5FhDabohvCG7crrJ2s4qDHaC
kPj9avF5wqGBzLSFdPGKIUrtWPbgzDftOh1mduxiqp1VYoMIiLDw9z3vr8UA0AzmQT4JjKDv2TRX
9x3qyK3folRO0GWe20zXN3Xt+3hbbVlfNxJL6qZufW/cIvXJ9cHPK9kdikE0h7l1rB91GHW3GFmW
/eA0zbSt6pjuX6wUxrAe1M+6h+8HxocUwTm1mEgrY6kHzDAhYpyAZKoeFcEnW7GMcfJQXKsECfeE
GSq9RRg+RNfIlVGFj6uEddBoPXrX7vYNyvAITAM3l20v9wq6Nrea1uYLxigOa+wn3q3bA+TphzZ5
CCsnO+ZK2fRzse73o9Tuo0oIxuWT8U5BH4qtGGr50kZNnSExz9CjpLW1HKLOHVF5u259QIIdklmf
IOKA4ZMBS27now29UQOTKcTZq+z5SKa9y1YL3csWhwHTk8Qr3sFweLe5A/OxLKc4ftTOwr7Ai8Ju
RR667acSyHZ3snDqP86en0KxzmL/Wo5RqK5HXaV7uCvLg1VBhEVchUcrJJlg9QiwKRj65RsZAWIA
Oyz8wxIF6+2T1CJ8JHyvtB5LTnpzzgwa5xMXshWfSTtDmm8Iq2YliLwPRL246wPU9xGyrv3o2jgB
/dTauiofdlYv+6upkA9jaM7CC5/rOHRv1DiT0Wbpo6tYpgXO97JYPjV29IPFzienjva+ct/nJLnv
FnMQS/aQWVqcZde398LrVhJrDwMaPwjv1NR5AqaJX8LODn0GCnIqzNVUtvw/5ZXbNmCGL2LjQCct
l8+xiaZD60r/UDVRfhpZJe2i0PXO3HTBzgKR8CNuHGDNVtIeOYPBnrWvfh+htF2P6zaC26f2913I
5yhCr32p8y62d9q2CJteJuCDrC/AKnkaH3AHVIpkaDJGr3FejuyM7YL9IPavNZVjeMvb5eBMlZ3d
+qUaIM9aqX0IMtMxWeMDjZM3S06ELTB5tp4QUWKsraM0OWeYXim1vJI9URwndniLcluymJFp/1wT
JPvq5o3DJ6xKMsbbIf5Utd6yA34TE33O6mVrR7ivrsqKdrKftLwZ23g5BDqbevg1GUD0jnXw1mO6
dqdMDhkqjAYUid7cTHBH7AXotodtexe1Y9vvbUeMJwf79V3rt5TvsycaNOh1SV7czJIfPbVesJ/F
fOa8BlECbEVaQlUagjTau2WKWL61F7YiReKOh4A66jPPbHuTzzapvJUVQiaAsuXv8rlsHhZeQIfc
s+ZqP/YJGLBEe+tnhAkX5ECIk2dmL9ZibXxmu2Ej8DZlL8B5lb57DI0lHgMri8kljdTPxkmsz+3Q
ZMMeAWt17tMEEuUiSB5RQdBvo0S5nyffC7+krigHLKdRA7BWZ6I+68yLuTlGcJSpDR9LVGO1m0Zw
3xXJLPd1WeLn5TYp7kMrmr4OLgMikcuOPbEdPo7861tPOq9AuPurQAn3Ftt/8uLOptwMKWnP3yRt
4PWq7zglceH8BFgWfE6GrmcHFQ/f+WQl/qEYqIvO1llsyb23K1kB6W1WyO7Vb2tHbfxp8fazNRS7
uereJ7ee9gu9HHzhoUFkp7oZbWo57Xj2qQIKYXmsmZPC+dYoYA5hpyIYA3UA5Grk+2RGW1UHJZgK
d2Qmo9xN4UV703Tllz1Ai9Yg6WyYTcemyV5zsGToInyQNGUCMixoVsYEi/X5ICxJUMLkKHODhvYa
48d4VcYoCuLF5x+2Cd5nSGTbsOFxG+IBE0GeHEW4zHLPu8vc1Y53jcii/jQU0mAcT7zxbKYpgQjQ
hA9GamAQqayuS+20d3PQzA9zUyKNW4oqwoG/auwcn/7Sns6Id9U3WtN020dmeiQNwDqGdgjeN8CT
fp96rL/tJodAJD06InrG9qNyRXxTOqNz3XVW/9mjVz/l7O6vkLGkt66pk4fWVtdJ3t8HS1zdNPNg
w+tPkAYG1rnKO/XFj2vzJuOh/oxm1RzBnjzaCoDipNgKp3V/FBbahTAYi5tukP22WUPgUvDUB6d1
YENaZQDE3M250ApzqItSHoou0rjeLBrGtmyePUSp2zr0iuNczc3WDVPsm5lyYJ42N2iJnT2Gt+Eu
UhiADaCkazdAGq3bMGQnPvX3nlLx2fgDKurBzNdz3wCLG431TMnl7DpJqghKV7iTEb9ufu9IY3ft
andjaOW+zAkJRyFynGtTVQYFoHxPGzxHAmHz3kRorkl6GY8q9n60AtXYYVhNelksYsDaYG0Jz2EH
TQL6PVav+tlJ++q2rGyfmKDVgzGlHtX06s1YQJwcwiDV13ODi22y5vmkVntHsxo9wGb3z6Tl/Yyg
zX+Uq0skGWHzkASchBsi3bDJDyY+4r3DP29ri3I/rSIgU/UNFqmPmbymA7V3dS1WYEHApnmjvdb7
RnD7vE0akAJU4v1dMEnQ8wXJDOAhiDzw8m7jV1Qe8UKnPsLoOhaZOvZCLY9DqN3nQKT5aWoBuRdm
DabDBR7dDjlKumoAvNLnLecA+frB5r37PaIy/EFgxLIZRjhFdhy757KPrVsUBuo49yL8HAmCf7da
F+bagie3T8fiJURPsVESMHhcVBnAObdj2466GSknG+4oHDeGtLvz4kB72WCIx2QWmeQGrT8c6EHb
+6ydlhuMTs7BaMy6fYRk2Ms8fEdxfxgi80JYarVFQFScp9l+6IWz7D2LS9ohU/1QlMExnbNq72W6
bLYtm1OAw0RPEDvG66Wcx0Nl1kQtRRvjcLc8Z1nmnSxKqXNIfUFDRyRQ4ZNcVQ7mk6cbya59jNJX
O7MeiiQjhtQNf2Bbda/4baM84mo5R1l2jDBbQ7LSd3MxGXLk1wQtY5VP1GvLSYHS26auy106ZTfu
IGfocqVATx9HwbCP0HweR6suNnbE9Z7weEP0i+IDxfFXZJvpEf+W91oCd7zFok5lVWMZlNUyHAIz
8B5R0XsfhU/uSKYNuMIOvYkzbB2nQA/rzieLB2hTGeHdTAhtPqqiMK+GfTzLt2Sazqj/ofcv1UMB
grXcGiRpT/HckCakA8JZ/NKmqJFpjGF/QQqQLodeQFig38XqzQVW7kkTBxSPpGo44zyd0NgPg643
BLfzK2yXFN1SQNckWlqETZhQfNhF9U605GsxTeFHO+v8mr9Y3oOFSP0zy31A8klDtEradeILpAdx
5Y/1eGcVcn5TltM9GAcf3iY2c3uCtfuGKskHjhJ2ze3o++KtEHbz4OPIvWqFJW7xC3oPogdki9cC
EZqT2Y80lPIqJnP2CKSwuQJI2uBMs1LnXHXFcGVVobnVWTc91mnR3bVYJ241NKbNMFjeky4ni9GG
MN8YmDvvpdHlzrb00B1lZcCQqF7Np0hVisgKJl5nlk49/6AT6CFl7FvKus9NsNgfsUUuQjSE84fH
CT8aGU6HLqjBsvSpU1yXMbg/aQ0NdgCaoH0EOoi3AgYavQO9SlyNNU0ZXs++9D4T8GiGfVxLis5F
R681rh4YP6Utf4xWj2BtiNv2sW+K/MVb+Eq7vBmHxziw5qupCxiEkuD8PcYpfFIswr7UWBOvkkp+
oG+ursSMUspic/VM2f4E7jy7aXM62g0Oz0dDkvdr6lPKpthPT7Ztp++KPN8fTYN2KnV9yqxOE1Nl
91djuUQ3Gl3JdtaqecboGD7asPzA7g36FOW2jVMBdger0nELUcM9spMGl2eqx2lGDyjk8Digr/xe
kAW29cra3KrRfEU/WnhcWPYaUTFZzTtxDSOwigXyYE3Mtsa8jEQdOtkUnwjAbb5MnWzBeivrGruN
wnC6JqAONqAxp8dDXVhVi70l96+8ajJI1suSQQ5VrDjEIfLsRU9DgttFhCcNBC7+1BSzUifAQ9o6
LDisjo07+z8C4y/71jH5bZPUT6UXT/X3VAOoB1Hpysp5TMpgnJnq9NX9qAoZ741sjbOSRp0rB6Eb
1fmwuOG+48UisHKoKX1pmT6ZjeM39rtDXOd8iAszfIsovNRh7NroCPbZ4hQGi3vN9l88jiBcUPrM
JbOzGWohYOaVE+JjpZpzEtA8QhDSAxM8quNyJiLoWrZjDKe/UzP+1SqO9LlaGLjcNG7CKK224tHd
OK10SQt0HGuX65AuyzFFcuTmIygM9v/wwOu0Um+tNhljbjKriJLl0Ep4DLRCd6kaC/8nEzgFGzVA
SL66lIFLp6D0CzHEB0i0tHzK7xqHFJMiJi5rwJp2yKlaPtA0lc8uDUEko2L4RPTTFF8HwhQvuuyK
F7onwBGxXYpvS6f8AYgYSqw7e6zd7JhJcBhSGnE38JTRnueuTHftlGYl5MxsuU3qGZtvySxxZnIR
9w+dG8fVFXQ53WKQdrOdJarypiIEfN5EYbqWm3UxgfYPU/z41pg8IoFDk88rAeBjn2ZTs62qpvhJ
SnnS4W6VvvwMR00XxzrreKenjluQv+E2TA5ZN+t23xuDdUJbwqvvHHsCE6uCjtwv2J1IM7zWZ4PQ
uS5/vloWfq99GbE/WdB9PYzLyOPtJ74YP6WZq937qe/54yRxpSvOpy+e44bjeXBGe142jelNt1eL
dvR2SVIxbgOwyKu6tqOYqGYLub2FWGUNVmQ6krvWdOvnfbBgZwmGVxYe5oRLrZCf/BqcRxFjr956
Mia1gCaRnllWXnhLVZ7eokuiSgSpACizzlg9bXsOhL3NqD6R4iYKeGIwYOHZgE5MSRw3OVP0MSor
+EzQ62B8TjoDg0AFtovqzASEpWcCpF0YZ2S6jBm5l7iNzQOQM4tPpmoxjvmLqrZ+rlGKTRRtTJzy
anrOUzQCu2yV5W18+Ep6O4ps8s9LBTZ9F7sl74ypbj5QFDtEINBwfzVdnD70nld9aADAL74Lt6Uf
m/5e9DaKb9Be5M3IBXBZXq244sGLpThJ/Gz9OS38KTzXXcecNu1EbaASyP6mbwtnk1JWPUDFnuV2
GKvixaN+f53dabmL6iAqt03bRB4Xai0h7M52sYVYG3A3D2nwtrQmOlhMyrmlp4pQpbAJxvI10xXS
gbBEL/MTxTcje/ydIEh7A/10w/y5Kg+MYfroJuG+PUYSRgxOrXhGxc377m0cUZ5vACOGnPgZytQw
BZw+T7nmqiMK4wvc1u45TDx953QqOTJn4MjY0PMJGaR+TE5ay0VdL7NCo16T7RzuUG6WBZETJY9y
viAWP+L5oLCyLMd9kG1QetdzURXdRvvSLUD2ZeCHrbENuLjjZIpJvNDWvAWyAY4Raqt7H87ETW60
IqkGPIO8GjLtERLmUyXu6dU43Can3t8hv7e/ZXItOzO7NE9Cp5UH43bdUYO7JfUpHErrDASBV70p
AkqKOeajrDOSKBDtZP6+T/2ecpUUkvK0dKW660Mdufeo0W2XgYRDadXMfllsLfjDPJo8lSNydos2
0L2cdztM0h+Tyl1/L2jz7lx+SG/XjGw5w94h0GgauvpbL1Ev44DxnXoT97p4Yp4bvmWtVt8QJKfT
MW+84sWl6MQllyjvZbGZBWyGCvdMCe4QKqOGAxXy+BHRWQXTqzOr3uxwB8FwszNT0Vj3Ft8hslfl
79O60ETnJHEOmcJL7DvRVfI9Hhk8l7rlAR3wx4aATSY7PQZG4mHMRspuvmJUQpoVccWkGyPEQYUk
fyZ5a5U37DDnZhcJIe4E/gf8cIUNH0p3FvvNGM+nTW4r/Mu2sVJOvBPrs+26vTlWiHOnoy0XxP09
esZhN1ajKPYAUOce9lNjoM7x45gNL64i2A+l295XiJ0fRi7hYcecY4oPNDggvRFnm5teLOSOtYEO
li++KOvvcxDIfsc1Ds5T0h9Nj31aJZSnpXHbLWZAoB1Io9vPRgcNDKSyZs+BpzQcP122WHPplOUZ
47Qg1pQl2Hvdm+huzEPyo/rJBcpgc0eytY2a5Enlo+ue1pfn3udhCzZWOkQvSsxBRj8aajQ8zE3O
IZS1ep9FyY8+Asvo1Qk1XZ2J6JyOjIs2iw71i5TxMiHx7VbSgyohPNYtV92mahE9x60bNYemr6Kj
JE4s3Wim/NVp7F1uhtQvkhpYIJRzkMDxtQqj0v8YAjDbD3mk2+Su8zUPryynRd/Y09jyBDIoca97
FeTLqR41q0T6Z684y0jHKN46q+n5BZXdz662Es36zFIvjdfa87WZlBt/dRdkuMSJTnFx9nqn0292
ZqvlxY3X6iAEHR7upRojpMfMKNonEeczmVKO2jeOjoatX4ep2DEBymCU98x9xrjlzmCJkq2uERcs
/2ia1fxWBtwU7wKszYKo0HTl8MBUPu8fyzZzPy/DUgf7voWod7DrPiEWq5WDvB8sUO9llWS7cLSv
VeW4n4akUgcg/c5rUKjle5LZ8a0k5ov2V8prsr6XVyGR98U4qD8FyVKfmjmUWNYIvfW0H54U5dJ9
62bdzm1weewwsQT4jx2+ktvYa3CRDJ5w8OvvCiA3xyfKAlTNSLPYYxc/nKYbcdgkRO56vH12SzG2
n7K8yaNrtDThtd+0PknlypgMb1wUbU0Sz68BEb2nPifuxo00mcfpEnybUBV/7e0g+mxR+u4CzVEI
1BoaaCXyR5mVIXZi8j9vxznX52Cs7PsU+1RwStEuuFeogx0cMXXT4QfJ9YmXgYRtLcAMMyqp35u0
8XmBD8aCzGJ7ZBINbfrmLSI/WcXEBCA00TXKpelKot4gkcqKrqD0sTmcVHCXRo2792etw+1ULjDo
oeMIi0UI2YYljI+nNLN8mz1WZYtNQhj4bbiI6VQwIXxzdZ9u0TCpe56ghgSktKCoDNKe3D8vKpgb
sopi6T3mN1rgOdsqxigta+msijYJne5hjNpI7eugTO9x1NJnZAhgj61MCI0TDszojdvG5dMii/Qn
u2xedg5syz3+Arg/jJRJWuxKsMcpxnait4QSe+ra6gryrNfvWkVWVFsQAG5zlLfAjOPzjCwdek44
fPUXB8ZJO3RQ95bk7NQFyzEnfiUrpuLugdGX49mtSd9actO9zsb5GWYiv2uG8XMgHRyRI+FiMxOt
G/an8/3UpGraWqLLPtXaSAI2Q6CITD1zfEG9vNITIgnfs4bndBbh21yY+sZBYvHAMJWDv5i2Otiy
I65ZtpwNmM3Ya2N0L1u+tSihvnLjM+Z84W3jEVBA4ONq2kVY2tN3WNsW7O96G45dQzxy/n+5O4/l
uKFsy/5LjR9ewF2YQU0ApKEXSUmUNEHIwnt78fW9wKrqZibzZYaiR91TKSQggYtrztl77aTdxQv+
TPQRCgxmZ0pJiuZ0TOKteFZnp7hFSVJ5dKwd22M+NTGYrb5YXB/pB3OAleTVYqruFtgVVxyQ8890
HIqgz3CKzwoqd5AtDtZUc3Ldm7Qcqm9zMrKKTTKuPk01MsZkSeVXtyYmABcgtlcK9C+lBlh9CHuW
1KRqKVgQuJ7E22GikOW1RX4jFFZyWeLlgG6ot8Gk4EO39XEvyprw21Ui5P9XPGmSV40feVFc6qKD
2ZNF0CYkdwrwxiyRISl5CUWpTgf8lDtTuTmv7jjU5iDtQOCHTdJGkYBSEAHhoQalZb5Uyzpmzk0b
ZurVDXazhMP4cxI6/Ta1sB8gT7CzPH/ZQ5HU62Uhk1hIv8CJWERTHF62xJUtFtnT0C4VlODYIMww
yKl5M6WCvUoApI7OhWtqqw7yjeCGq2IgxcpjI3FX0d66R4KbtrPcvsjpPvejuVYzITnRh1KZvDwU
RH27jedp+DiHPU1cjT01Yggn3dP058QHqmfpN7G01B8y73A6EgSvcni1yVt5ETo47CtLoWK+2qXT
Svyg3cweuhZm+qfIcjLzqtFBpSLUkv2BTLX+p+1WtIAGQS4NK7NbFnuBFPIxpayhgGxdjPsRM90n
h1Pu5BcwbI3HCrcRMiB1qEEGDMU4bPp0knKTTaHdBFovaM+lHIyaH640VwWJAsLDs/joKJW5qvbR
TQY6qE3aK1dqKDOFrtLU1L5NiO2VMEgvno0059PirPBjAsj+WMQzQcGYraytobC59JvINEwImli1
Pep/IamQyFKsoI1VTVw5Cez2QHalvLJylTPbLATVD0Q+9bWWWfhn2JQZL4ismzKoRaX8Lkp4V5i0
Ztve0bFKvlp5qYtdko5OvwEBLH/mDnkKOOVwv3nZOHfqJh1XOXMTL1bQ11SiOWji64E80WWKr6bG
0FxhA68zTjNwOYHyt+2Nu2QsMw684RwFUYvgJbIrsqqg7rWcx5Sk3EVFh2Cusgyj2KRWP0C0mmKA
wqmWuUzfyGbIRsyH9trUchUv6SyXq9qV6r8jxv9Kav9/o2/+fzZSTUWd+T+rUOkpI8X//laGip74
PzpUbWU1Ir1HZkzV+kCDb/w3Mnv8SxbgAkRoJvrD/4igIUaaFhPQv5iQpoXyrauGPv7nP0yU+6zp
TIwWAlL0y/rfiKCPZh6gYdo69TDxoMfHtXNkh1FzNFYKu3o/rim8Wp1Mg0jHv/jmeZyQnr7O1v9H
B4oLnssAaDJWvzznYWtVHL7RgeaTbowkLEY+SevDk6V36ucGzZgKQrlpnygRDp/0dJxuBoG2xiMk
BtPlqLoKklFnltBZFpt6K3IydI9MwESRy5a11VqRjwLE4Mc4k3lxkwlYGWz0VHHvTmNM46DMmU8r
5paKUHFUEp5paMrXItS054md1OcRxu6wk5NN1kZc9O5zUlk2PO9IqAEtnfSmyTS+XbPLnAdnwIj7
V6Lc1wcDqgmEp0kb33wX0k4iUcnkSsN4AbPflu69vTjPZvkpEoy3/z0kT7yCI6nk+gYOLnT0Bhak
aRoKppR5Eqt6Xd03OcBko6AdRbQsGA2HLnPf5hd+3/EyzrAW2L0Afjm4yogzO3zxUYI5FfUNZ1tZ
QAeu3GlDI7Bih4JjyBwLQOOity8pQ1fh7pvhxtN0hW4KFNbEnq2I1MOrNqplhvSaqaAZg+tX7pig
P1i7sHjIPzRZQaZEZ+NemjLMTHHTV7tZmnWQM4pvzj/2EyYXFKd8+q95ithwjm6lK0p0iTRPqPBU
kMrGIRZ3wtDhLCbG3Bhs0tSRPM/OdImwwA4TkFsKQT9JRbKPxtwttmo/qLc0wPsQbFErX5AGhk9m
kw2PylC58hp58Mqjz6LVa6pIRe5MsIz1tuGM2/jpIo27jj+/E3qd3NhxaH2YFYOEZIJ5cQVrjS1+
rLMN+R5oDIkZbE1w6uCy5VMdjcQlW5rgTAMHZd6yU6dpTMsc4rML0PNbQ62ruTBZHKqPV1uQYVjC
0tHP4Q2ClnH48ugccdKUg+IVtTOwMlrNZxkq8ke9Kv7Ovx3t3fDkWrDZ4VWufhM2GofXYi3uoFok
ijdYWo6HvHeA7dM5ujWUOvlA/bT3KQIq1Gx19V7JlHpDdlX7KNJq2aOVLKl94Va/FUZcXUtkjZuK
lJ9gpv+ZXhjTxxvT9ak4rBZ4ZqDuIeE/vFPHzhAucJz3ZalMuwJ1zeh3tL5xe6v1U26udaK/fzjs
Lk02pwitNQybh5cc4rZuekk8e8M39iRy2/lNjbgcv8m6BQ5cpMRAe40ak5giDVf1YrOQ7BjLTvvS
54YgakxBVdwsCRQIEoDYpEyiGD8lNBUgPSWUanbn7/hoMVtHDpYegduDrRDTzpEcfKGjkoYmb5OP
46kxVmGlIUo+9vOXOTFohEY2F9wUjBS4lA6fi+RMapEEwOximvKhH+Z+40r9GVVF/yHXaeAgtuy/
n7+m9t4sB7YZn5Fj26bqIKE7vKiAaKfoVGw9VSXPyltCuaQ74TYcSNNqqL+ataQaNHVrmQUuSz7u
OtTYrCmWkX48fy8nHrPgDEw1BYgLrq6jWzHluLCpqBTPiKqRGi42PEpRyfb8VY68I6/zAAZFtj6C
xWttkx3+4kLkeEsEUS7ZQghZbgElyLK1/R8bIVlngNLNb+PEETTUaxP8kQNNesyK+Gdd1cl9lZNE
hYo/JAvZjvX78zd38hGwc7MdXj8H+KPVVCKfhSSD86LJgTBRaleu2OJEf38VS8NCJ7DtaOtidvgE
CNxTqsYFshFxLPtAk5yCda0bL+d/y+o0OlgsOV5rrPDwIfhmkFUeXsV2ektbZp6zZsTFVrG6bNf0
WrEPUTXez1YW7Q2TksRS2OHV+Suvb/D4yusGVziqqxrM9YdXplJLoEPPQDLTDlFUUoHSQkVrKY9A
c8gH6NdsJwTPX2xJCdCb0BA9nr+DI6vL6yCzTEMXqrA0Pq7Vjv52Y9pFjTqYzrrYTJRaEqXEQJGa
6LgyK31Shinf1xzJdt2A/s206/YmS7UBuYCFpA8bybWWE3BNLQ0eDKCc8cJMs35Jxw+IAcbUr2p4
XMyjYTbgrR7KxEEyZbfaQ2ZZwyNpQKImQGUZb52cAuqFr+7UYFjNb0xsbKLeLTNzOScGIVH0+YkV
95qiW27MSal+lDhcENhQ8UtwUt3JzpFfzr+KE7OqteI82Smpms70cvgmXPzwhaBfRq+0YSsGfsWD
4ogINqLuhL7ECjcULsMLc9mJqzIAIXKBJWBWPTaozXrUQmlE1/AqzVKnJvo6jUWjbVqkJTPZgjCc
yQNdit35X7smBR+/WvxQyAkttqnrCfDw57Y01abBalZo+mKiTFH4Eig5lw0KlIpMxshSa2XTswO7
xlJqjNcGGo4/EtgnbhZ0k9G+GVX1D/lJabQvsmj1fmSFTttWRGkdJK5cfiSFsRCDODQdrY4I/IYP
vbvJNxzFUH5ruePQzjQLQEczm569ZiLUoqBXSJKQCvQZaHestqInIjuxlVVS7JnxXRk0pFd+0p3Z
GHxd0e17J84J7dFC1Lg0yVKLOpY9YOuYcUXVnj1nLtz4eRAz3aupuzv/JLUTHwkHYQNfJhttilLr
3785Wxqukg9CXfiEscfchNE0wSNYmYtGW8U7ehyEiRSZSmB9Pt3C9KluXEnIFfhrcy9RF11BPauv
0thw75te1R9GjIbqhQ/5xHrB9G3bzLR8V/rxTC51QXV/jMnOUUvrV8p05kuI7N/OP4oT8ynMNVYK
IBc0HI93ztjcZsnbZ+MV1xw1Csi7gT5ZEV3xXqXvE1byVkOObwVO78z+Sm67sKE++TsxdWP2dmG6
rG7ct++in7KBEAAsKlaqaF80nRYmnM3o9vzvPLVt5yhFodY2deYqcbQD4wCHRk/klBNqvAYmZX5P
UwfsbfCOt1IM8BORsrtXlanqO6G3ydZp5uQDcCj3qk6IavAK2ZafY/KfvRS4h+9qMZoImebahQfy
fj7lIzcpelCnYXp5rfy+GZzSRXOM6ovBWdqsEaURb8paTV/qaoruF+lqVzJKX+ZetS6srStI8GiC
oYGlrRt3royA5mhZx4DjulXckQ+UNmKPzU48lKNbXZFZIIhGpbRsJ6P1x1IQOxbAU0msTqf7toLV
JMrVUXX+nb0fGf/CEbKKrdvz19t9+yA0SRpt0bBpVAQ6+oogjULqw4WrvCK/D1dM2omc6Axc2hZU
7fWpvLlM3On1ZK/WuRmN/8bIJlpUrZyRyzYj4gutxKDJgf/roqnEmMA6TdGFFfg6E7Uyt6Rmlhtc
rAhQulQUE26n+IduL/aubIhVI0PNufDJrtP8u/t9PXrqNDz4cA/vdwIGWPU95YFpqn6YaUX6COVp
LAZiRqF3/hW8X+twOa9+WYvTi6EedxmiAnO1Bl2Nw0PqPAxLm0Ntzo1PjcQRAuKQbYWQ1o/zFz05
Dp11MjBRhOj2ux1WQdmtRfRC8zf+ZMOjXbvLzM56Bh0PBeESb5Qi1kgwWECNZYtZegbBzzFttISs
QGHV1+fv6NQj5wS9IopAj8ABOnzkpVHNw8RpiqjFTt1GzUwRSiFwuPIw2oYX9lOnBqRJ7QfMLXUg
JuWjzxDjJXUBl4eul4rxNEwzYgAjnbFQe2BP3AwLi2JkKEdUd9pHySr2RtJBvl6cO33r412Hmw7F
LdnZ1hLPX1zah52fW/C+HyCbuAReLQW5JFLgyt2ff1InJi96xpRgKI4QXvXK33/zMRUKajecUwoV
H216HNOUnhOJ7Mjwx3ZHgE9+h7U59SNqcd2Fsfp+KTPZfupkH1EyXzuBhy8JdiJBQhSAOcEZnerr
bME+92nRp6Sdjony2Lt5d9ti3xa/VWNaPs6jlrbB+Z9/4gTKTdA1wtbE+Yi15vAmpMjCuR41bsIk
025qUkG1JSJ6ZRafnK7t9iMB5MirjH4zkA36pc6bpPNIpkk/geaffSy6bM7COlYv7HlOPJ2VLkuJ
zF0Luysn6O0sl0iYlBZKdGDc2vIVQ3FqYV7TIS+je152E62jaDOTXXAVEsWSXNUcLupP55/OiQmd
97pWrukcQ1E4+oykEnYuUjsIpKEJqV+bcGfJ6NJ55MTHSr4DLwCeLpzd4zmLpr/sUVkxP9qEZRN1
uiKk9dQuPKWy5guL9cmLUUWi4oAG0zKPdpJlQRvWdITCSXSsvKRNne99WXyZ9Fn7/NcPjwInT41+
L2u0e/QCMztLhBatXxaaxSswjiOZuXlyofisnRgnoBx0QUAYzQUOZofjBG3mKM1hnerIevDaepk+
xwiKjaskqbpvFqEP+pUNQzuQOUKNJdLSGkdA9EufhqEFMJB/dwaNepoj7D9FguEIOXMy+PxnBkGW
CIv9Stpq/vz3D4d6h8Fx0Ia0oq+/6s20Q1VROBJGr5fPjrYh/0p6Uq3NC5Pb+jKPVl6qhNQLddhp
VACOtqp50VD2iLiKUg5Yl5lRd4neaZ/w0tu37GO7CyuB/r6CB1BDtXkNtMAQAh4t9U2cKR2bYcXj
HFB69dwoLzqh7oGxkA0K8AFlDokQt1AuMj/KsxElyIxPiwwwPaizZLkaYJlju3WKvdU50bZxWh0m
f2ReVYpxa7p92d2mfdde2Gyf+M5B6PCpI4kAVaIejSFEr7NGYBvmKw5LHEvbZK9gHN38/TunS8oa
Q7cIC+q6d3nzzmOEkoNAFrv6AsR1u2BcsNHQXbjKqQ98pfoI1n6+7+MFDfVosgKFFRIGQjdoZ4so
JHTGaZBrBc6R8z/p1MVQTmiMLzp8AF8Of9K8CBVdvsSuHxfxbTIl7VXVUUsyq8i9On+pU++ITxw0
ARMKC8PRO+qMrJnKhqG1CAhVpdZ2V3lfmBeKZSf2j0DOIb+ZnC/X5szhD8piabcIHBjAiQ3jGfXC
tgI/DVX6ae7KAO1Xc+F9vf9d9Gb4XBzcATonvaNRIQAQ1AaZCfjp69rLzLl+EL0yXxjh71+UEOCh
AFayJ+bQejTfaFqpUeFgJRvhp2xhyaImLRYNZLQdR7u/fVNci87kyp4E+3PcosCo3sYKykofWBPh
8g5M3Kghj+P8VU7sOqngwahahVMAn8T6k998TpmMJeClkjDpsVN+tgjx4U4W0fViNfiPU3g3MJxb
2A5Rej8VcXND4t2wp9xs0vpusKCkFrKddviZTaX7PAPJJj97ST93JD67F7Z6Jx6/hXiTEr9hrg2O
o61ePlZGUrgMq66PKagrFZ0Vu8dnkEMc/nr+wbwfwlQLdJhbTMUcio/nYBNFXVwAcPPRisJexm11
KxWLGAyjndelr42eE2dCHn7+sid2kofXPfqNSIiHGYUfhdyIOqZoje9pXedbbmUJbKcQH3N6orsU
IMyVLXvrwR0zqPIuhliJoBVjIip3ia36+/n7Yp1jIByugtwYeaRUz+hS07Y5HCiFJWkpu3BALDVu
6sdOLorySa2XPL9uo0Kkz0s56rmvRxHSzI7v0W/hX5BP3vZp/SjqsXR9LNrqfWnVOdyAeEADTRXX
eabNh6yMF5/bO+AK+udUtEhOe3tu6VaPkaWwM3bFxq3TSkLAWjTS4GkBACfB0qn4DiJnttCd22bX
o7uQM0w7S4cN6RhIqrBmamucVWZwOJgs9XcnKvE0uJyrfKBmwyNFKnhKZdSWP0fy/7qbfhAIy2ko
mZkXzsYsfO4S+0kzMbxvc5uKJ2vt2rjtK3L2PBQh8sWwCOEjSVEjtCAK8X/wnPT6htphI33ddZQy
AGw+/Zx1IDErVWXGZdC44hZxS28FRt5DglGVKX9EpTL9hlCBrgQmRCNvRQLiaxO1WYg6dIT8s1GH
gW0Vmm35ItgsPJFwXnoTSKpmZ8QmwrCCnAKcQJ2hy2BSR/dxIkwdCjjiUcPvRvb8mjPZCL5rDtNQ
IcbFCPBuGV9tApx/dRghdZSvo3kdhSs2iFSrcVfWpRLMiLdJo1eTlq0HUTikPXT98rMBYvBi9eQZ
pa3hi7gO4WJ1M0dBnR3rSv3G36kVhl1sCXuM6U6lbb8GTrWm62la6DxNMb0fzktxPe0S9O2jj28n
NnZxC7usmNL5S4dQ48ssi0ejGdKrNrHWeIOwaH83HZbHbGyql9BVlg9LnhLPinpb/HIAERBLj1K/
ua/pKBRBqauj6oNIr7rr0ODoCFDeIn26i6L+ozYOdu/ldqd9xmkDP6ItbcaOndbu7FdhVmvYXqfs
JrRgsfmmbPEJt1pCHkBWTPLR0kLlu9paEq2G5igvfSKdn2ndmhjJ8bc8G+Xa9cY9h6lcJfLG8s1s
sr/J0iGREdDX8sG2yl1YKDKD8gR0eKMmSfGFmAZc3ihsS8xnMDbwv3Jos7wR79SzJCAaFOUYabeT
hUoSfqna348yyX9A0Z/uc9Puf8CWqNIreyJZqcnZCi5kWTA+Na17rtI0RofYJuS8UY+FQpUZs3Yj
q6q1N8IadHBkBpj4rYXJBUeMq6bpxkIJgrUuDPH8S3eIkYf3CYx1dJjhd9LXldjDCwFyJYIZFPmM
v8KLizreQSQnLpIgCfEsxtUbQdZDSzWV/J0IrTspm7t0SMdfZZeiGGk6LQsW3AHYVLWSMgiFrvpz
XqQlkHj4JhClaFT+GOwMVEBdJu1Abi9kCh/Hr2ntCMaAQ1ZPRIltZiuRxU2iNnCSG1dbir0yimz9
DqXxkrVdlXiFJrFYhXTWV7HY+CfT7PKjNnDe9AZdTINv9910bdDptYNFJyiK8KAi+V25ODs9m0SH
L1YZVbeldABUuFPoflOrcvxiVk7OFLFQ8EZDOk+2R22tIXyb457wVXcoHpS8qMzVC9x/BC+6fBnW
MsWAThbKhFlWLm7gVb4c90v/WW0Af3AuEN3Dogm5Qg2E/tUe4/BDwqw9AL5KhicKAsujKyPikUtk
ItJLmsWAc2QKVuzQkOZ43ThmgqkNITh5UlrpPpRdlf/sO42o0ildpo2oU9MKokSZHpc2ET+aMSf5
bara2KuxD/+YmiGH1ONOGfFeaoMFAKdF7UPNyv4MrVBfZKrqMVuxLnpEzQVaQElEZ+HrnwSPuHZU
vDoVDsNApy/zhE+asqI2jyj006Szr+d66dvAbMzhLh9Iug2EidvgJlQGICkqMaAfI2NqnB1VLvOj
pvfMelaTpU+qs0rwEaKEfhgi7UfLlBGwNfTPpj7Oyx57lV5TJKC06aGo6l9g54ev00/BrM5E0drW
kHhRrC6MD0x+fyqiD1965BLZM47u/AuTt+vcqiZHZdJ86+pnT4ZXvLcHBXHwCAtFIuHKPzl5sxRb
DCLW/MGKEtH7EoWb/qCNZdkBS5hUZMyqQeJwakSx9NOZLoiHmqS4BWbW3iJTdm6naFawEEQNEPwW
lh6kl3Io1SulSHOkMSE5JNQgBv079WBM2QWJLTdhm3XF9ZCSDhuheobWA2Lwvs9b1qpe4Dja476G
CJYaYfZAvxpaDUoiNGHY0dbMMmqTcL7QMxvBkAj7blAy6HIY3ma6q4rUQY2TChEjjI7S5wLs2BN9
UGyLvZV18TZ2eq3a2IA6Pk3O0uq7EPVOm6KyzvmZ19HEtyaVln4mU9pqGHCSWqdtjtExqBh9ch85
i3KP0B3DNTwz60cT2/hNKw07m4aTBILUEMd70ceU1BxGDNL3WcPLusTtMu3UNG6eMC05CZE7K0Np
tEu4zkVjrL7yHKJuxAT7eeHg/mtNX1H3FQZp2o4W8ZS9pZPiZ4IR0zcsS43llXSXEr90c0R1HRJ5
ZCyLWJxdgU3ii26vv0axWDg8qUn7w6xp9GJnNcTrikk+1r0qtNXbtp4rJahBHz5EEqucj3egV3e6
bKdoP2ij+2XEZJlcpU073zkMAeTkcV6593kJ0K7Q+8INilfBUEdI2cM84TqliQkCxovQv2GLrtXF
8rJsGZwg1ATcvgjzGm4/TAKrCYiiJ64hJx9uidZ1f4nWnr5SxTRzOlmh/ew6xCtCckyJbDaapvjO
PjDXUTq4oDzH0QRxrAmMr7BFWCtj9nmKj1SRCBkL2gq8KMVhqg0HV68Dy031e6sb3Acl7funOozj
e4xG0UMca7a8Ljs+V10aeLYLQ5uf2rJFmT6PqZnhl0HHCFWzk9/Y8Dk1rpcMFz0QIhYJVUuy0auR
rKs+W5PuMZK5/jUD7sMshZMWR9xg2fc5lkXfNYeJbnasBkPduACbLOX7oNPTVBeJhd5UGuIJAa1o
uHLJCtzqCZukrWFIbS/SdsIkoSuIW1riyLc2venmyerUOQ1ET9jrE99HXPsAJ0N4rGINJM4ixfk6
rZ6o65oY0PwmN81x9JxkkOkNfqoWnUpO2mnQIcbPrjKhmndDWVQwSWwcxr7CJqLBEDhE7Z0YmrBh
fSuAhjUid42gGZoSRJsiB2dn62VSX89OmunUAdM22ipwJkGXj62J6GkgPNxVhvlT3irpc5Xo7ryB
8IHLLu8UU3h2VLaf1Aqnz5q8NAIV0DI4iE2P32szi5QMw2F0sxcUUabuhW6lfhb48T6Kai70a92e
4+tqJm8nELCqSBF0UYH3DJUPLR46WCkhZhM4sVN67YzDdFdSJqNNNSMlgMxiDGUwLWMC+XPGIr7p
rM5eJWiNi2ImWWYCox22aIY7M66lUOzbbFY1AnfyrrBv8wrWnsdmigSVJlbcyJ+mzn3SoMA424p9
8a9x7CN7uxCWgwk8F3q5hyeDjrnEL/lntNOQe2N3cpeXUr0Xob6sF0fIEMSTo/9kuZw/8zGJ2TeQ
iJP3OAlqI3XxodbiOLwCztp+VWu3fECbnYWbQp2aHZk/GboFvaA/2dXaOPsgIMDSDRFddPoB3S1z
ST/6olZlcdsugwLUTA014If9XO9tq0q7wIQHUWDaxa60zTtyv7ctHDo9qNCkCb6wAbCAmZGrFaQF
+YCbOixnv6UKZwkvG3KmfRP4E477rrkXKNeNfbxIpfZ6t8uKxzUqrd7AGgzHINLGpiEtpykAe8aG
KffCkPz7/4oAQRjRgJqnEuymPHaFBKX0I7ACOi6dfqHCeaLVR0nDdsBqY10AcnxUrsny3JWjThho
JkWNCrn/NcQmZzsZI5RytJDn4AgKzpP6o8PWex2rZJDm9Rz+tshF+vuqjkXD3SZPD86ztRoy3pZA
wGOpoLRbzGlCj3c1HpzfdlaGflKapBlfOEefOkU72ioiQxdFHfPwWsII2U4bPT+coxgUCbcD4Zh2
f0oFQixtb/3Cuf2EbE1Y+Cks2rmvEt2jJ200aBhqkzKSadEm5qQHQ21RFvJ7nXz+FcbF9NEibXar
a0XzKVOc+oFAIXMzCB2sZbikBZsMl8zRHJoO0Vw2ze3zT+RUocVCx045FzmKdizKQaIJeKirkStH
3OU8xhxI3TnFwT86yoe+RnMxlJW8MALXd3pUzaCqgI5LBftO0fWokmdHrI58UVzVqIYb+HeTA0Mi
dYMU8u62I/IY4IMxLH6zetzP/+L312bwrzpVWxWGS/vicAzoEagip+TaLa7M6yqbnH03Ft3XTi+/
sw0OP8wFxYEOF/aFOvP7R41vEH0HHbI1zuO1CfSm1jcnimtUk2Ajo0zDNeed4tpQw2YDvcaIgZnk
X2iGpxeetPXuSSN9RYFDaxZhquYeFbQIIXRz8pZXDXBqXGNi4WSwsPmpRBLf8hf57vzTPTHimVhW
m6RBAIlBleXw8SoqBsGmRgrZKVW1rfoUdowZQiWa2WOypmGmDuzZZKV0OH+bHEgazjRIOWNIOdh+
F0S619o8oE0yEzf2J91kV3z+Jk88FJbBFeZvUq4GtX94jxPWQPILgTRpY40XGHoNDvzbODW2aqP9
On+tdSgfDnXk1+Y60JG6IBI+6i4Q8JMXc2kjgRqr6hZoSqvsAQ+71saIbaH7vWtGLyBclIjikepC
Z3Oc8t/BsP8zKX59zYd3wRuhOO9SOiSWwz26C7R1wopWSYkeyp54PyAIRPTFiflcaO30pDSN9m0O
xyUnqHZUzEAaOhsrvBXOL0VRMX+efygn6qyOusqdcA/jD0dcefgGEsMh5GC1LAB01jd4VU0sQGww
6iVzsIxWFLWLuN5FVUPyYbPIIB+MZgvDddwTgTh+Han/bYa6C4PzN/Z+ZKz3RcsJERSOlmONdavP
UDnJ7UZvAw9mXpA02MRDb6LIUfb50lzSG76fjJC00mfAMYK8lWbq4XPolVFtGIj0ysvJeZG0p7yk
J7Sb3cN6JIgku+s0o7xI4gWExvM/dv3PjwYFSh+cAYyItXV49BKsIU2NOpRIWyfZ7nDYQk3kiLY5
f5UTj5SRx0eAKQar5DtlnWWli7ZKDWNzMcm0N1SYVYu27cqlu3JyS15y4LzvU7Ci0ADjQ0GhTAvn
8Jlm1CUURbCkDU0bPQgos0GZlrZv9ojMzv+2E5ey6bHh8Fw9bKpxtI6Nhd5qvckwRli7BEvfpZsZ
tYy3NOG/Pb3/8yf8fiLhCgwW9rf0pPlhhz8rsvGajbHKIj3HxY01lPULRh7IEgvIhbt4jObJC5Wp
I0BcIZZz0f/oxKMFiCpVv+4pGA92VV2bLaLKZlCWDSWacGsNZo0lI7On6xzd64XF4OTj0Q0bxS9C
U9qrh7c8kvlA3DtfE8Wq9Dcdo/FGgyC4TdRluTr/Jt7PKDSjedcumkI+YXaSR9fCH5flThn7NKfV
4qEdMnID+qqZfxHgUXbY08b8a2mhPrpOZzOii0SGw/i9IRa837RL2xS+U6ACCwxaFvpjHZM5cGHn
8SqIOPjgkEk4TMKc3/GLoL49vEcDzFeYqyRwLrQD5UtEsrzmT9g3XCJ7EzkHkTLKfGeBvJ8A4Oqu
/ISAqEMinNlhMNtChSswWC2tCqb4bVPDYfbsuhkgU0Nchb7Qdcp9lPc6OJGsAQPSmCHoDB1DUu3N
Q1hO14Uw2ruhSLps05NBuekiNYb9O4RweWclm+V9N+uDfuFDeV3mjn465qC1580TINDlaK4Jw4Lj
ahWy62Jbt5uURpmJGnWyb9QejCpYgFylGwqGdhZk0szrLWvqVAWoAuUdxp5Z3jZJpayGest+7gY7
Nb4Bs5ifjSSVP21YQA3pY+ZS+VbPq/fYfQ3f0gJMiKeOpsw38E3jjm5iEj+fH3jvJlEKlnhmIUZh
hSAt6Gg72cCkzthvxr4CgJ8OlCDitpXTBS3k+23VGuNGOrhg28wucvWZvz0l8aScBBgVQtAhrG/T
YnDh6pWyi4O8MNtdsjjK8km2YUltG4DavnXSbvCToa6Csaaj6celcJUgmnuc2FQ6Qn0zOnO6XFAy
vX8amN4QyNKn1F1BnNDhbVrUtrWZNh60GFJAIsD6nsoBb/O3z5wPnWnQwdW1fklHg4maCHG3xVpE
ign4hhnpQuJb0qS+MGrXh3o4aFGFgPnAD80hmSd/+GsU/lzvCijGUw3fUySW5oVUSjay6Mtql0az
dTO2Gnj9bja765aIdbE9/0vf7Q+wCfA8sWQjflqzNg/vYFLL0WgW7sDUK2XbmQS12jjNbunORiMl
vH7emIrm7nT6gh/OX/rdus2lXWRQnJNQxNKDP7z0TKt9AC5MP3VqFn/CeXIHEgyaKFywxznMigvH
oxNDZz2Fkjpq8mMx0B5eL+QrR05LsQXuhno15+Yvicf+wht9VdIdvtLVtM1JaPVmrjvyo6twEu5z
UMV+YhXiJXNa3OWxu1b2W3YN8SbtsigLOiXGbUPjtxw3C9ZRWaMEI6nBQoBRGeNDlcB1UqB49J5J
A/EGMCTpc3QW8hfUJPOPEJoa80AFPSvoiPB8Qr+m3+e23dtbfUpscraWCvIPdWeYWLXmKpshy0Yz
WPimLD4eZQpxOnUF1TZhV8NDJWsYCzmCSHr8paI8E/Sehr+d3GjGPa4ZIEEFEY3uhj5siIsXlXAe
ZAqigKA3Qb9sKDwXZgDNJDK3LPQz6D9Wqhc9xFcdtCA3HzmTTNXHivKPvJn1jHCDfB6hfSK7njmm
dERuw6/sixKGStR9WZBjacSP1mIO0jjGYJpY1O13fba47CgWo3pQlJCASMIl6FR1fCyPEUIruMND
D8cb+0u4j3WsMF9JbIqvhA1AzeMYuLT/mi3+ioby/2foHq2EN9908L3//u940fvvxe9//uOuKr//
rA5wJ+s/+Ffsnv3fbMpQ6lIewOsE8oNyxfS76//5D/4GmydeB87HgjbEWqj4D+7E+G+Oa6ufFgbJ
mivK5/Mf3Al/pSNkYsowqeaxKf4b3MkrU+Vg7n39PqmZISp3qZ29qjTfVEvsWBUyHGmxNvojGS1R
MNw8ikD6yzb2Yafv76QdDGrpRc+Or15PmzIodmjvHxa5XdLOn6R38zkidLuo/J2x6zcjPSbIyt71
sMVtlW6nL5Rfr8dNf00TSFjXUPBmx+vuP3ebziv2xR7+H7TkW9k29OA3hbXXi8+q3Be+UfcerBJa
gV5xN4on1CojNyb9eTsGCGHnLfki0TcRDP7jwF08Dn64QSW1i69o4e8g4XnVTfxoTL4lb4cbuGyD
93nw4lv1Xn/Mr0iuuSY07H9xd2a7lVtblv2V+oCiwb4BCvnA7vSdeumFkBQh9n3Pr6/BcDpvOG5l
+hrIlyzAhkPhCInnHO7Ntdeac0xf3ldHUE2bytVeD4Kb8U0EV3xWt80+8+SP2A+8fvs0OsI9Djp7
/QlgJYwLmhDlCKE49taUlrvhVT71Tm/fAqf1pAtOe81+2t+eniz7dFi/IJnlCB3Me1Mdni12c2yO
iJn2acZVHXI7t1/8h4fQ/pjc6ti5vZfflfxm+lRzboDU0Rr2gVEakywDYK1jWXb/FPlF7Bp8b8N+
i+0H3is72XVux+9NrvFp2djO0FLYH80ryoo7hot2cWRmdp4t9uVHSJB3se6QNtQRuhyOrlGQvHCr
P5eNuKu23UFN3FRFvORL/BD+3lG7xVc0CJt229vSpcMsFraA8Tz5ggi6b/f8o5uX0bg2L/T4XdON
j+GO++CJR7mtufpbtmdGCSgUcXXrGoZTjFeGQNk1Zo7YOumt+lAhxWIs+l5doOep3zW/vvWbfgOH
7VOv3Ca1DyTdaBzTd28T4l/BkWp35rOGj7N8H06Ao9MNZMJ2k9rWc0FHd7DFR4VXwxt3GhzKseYt
5KkHJnFHfl+0uxbR7rWZdtEX9tYEoq5qJ37odQdxR9zWsXmd34gFmEiuQQXDTLgGkZgQfe12oSuN
m1p0jSOkq2F4XhAxZmfrltgMQTfmc3WKjvJJuW+OYIAfdeMqfFgfZFu7orkmI9hQkPmFuE/PkStc
Sr5OhBNmTdFp0mNJg0rzUbmJJvRyMM82gFK92oxHY1fgtdaoyTwVoXrhYXNQCLijo6Hb/VcR23Jj
SxZsCb966N9X6M+xu9DqaMrdOO/73i2jLXkK++ia7JIjuSj9V3DjW7ofUJ7t6/W45/prR7yvXYEt
oJzsDi7nC1Ek1QOcWQVbeO20X/qbfsoPRBPsAtPPakfw6Hv6AjcY9uRY8LRPvI7cA9LGjTwDqrgT
lH54KxegbrY+ugIP5xfuuhpJzrN0TcHcv7rAtIN78TPxbWS7NgkvW/U0KM7g0kbTPnlhRHT40Pv8
64yUzsbiexD5XGRbRZ7vhmflEjwKfuquK1hUHufniCJDtNsPritAPeNUL8DxA8MZXoJbcg0P0zfd
9OrvwgeHGQad6OlaBWDYVtsU4TPTe3l+ANErbedT4auOP3uzNxCYtlvcCwmhhw9UmieWTXxIvqVn
fQ9cSX8vXMlOvwcFbwngY/M1+8gFu9nKr9fwZL1TTjP3Tq7ynXKNrUcl2Q3y6zLvOke6EQT2ah5x
2NvgWsfe/hR30nIyL97iGBvzJbCFU34cHNWuPuTrTrnbGA4U9S/lbF4Hh9yde2V/rne4knz0LmJ4
Z6Q7ogfVJ7XhBTXnCqnNNnXZlr3392hLToS1E+17YoOu+8RTnGevsiP7PLuedpMj71N2ZZcG8zf5
yK9s0VVfivdXhc28RElozz42H3f0o/fehb7N7wCt9yYv22rO4o3HM8kxzrmwmydOT+qFPLcNTIPB
yXflsXc7z7xgvuSPgLSxKxtSsmuEtsWfsTYZkpOzth9dLoh/no+Ss+JIt0BxLWWnQjA/6a/pTg32
3Zem2fwy+3rFlLhexbl7Qn/WHrINM9knAMHsi5TwmLqP9XH0e5mbHKrn8JXIezDAxIA0NoE+vk67
hv90Xr7jl0drg5CCbiByiL2g2cEly11o7tKmn/0eKbBNAMcGhaeATwSOKbeneFI/Q5FgFc1XvPCq
bV6Fk8RrsFQX+21oRxvuStfYSF7pvivvj4md7O+d7Rf5PL0Lpv9g+o9nQg8RYgSmrb1rTrpreG4a
J4lYLGe+Ikp1e792sUhs1n87T7gZxCu88Yzl8o1NDtT/oXjnyNBam/bIRZkvBe/keIQhBiNltKOT
Vb8BZxC+UQRTNK4DIPUSeDfL1UYeX0T3xJch3KocsXkeZlwyI1YFgL3pV8KW6ETLlTrG6uVex4z2
o2r6WwXkv4DT23wv17qr/T9/igf/tz9/2f7+dfid97J7/9MX5HOSEH/rvzfz3fe2z7o/MrPXP/mv
/s9/LwAf5ooC8LPsi279biHC75/rwNWe9R9Qsn+qGzdcQvFLXPj6N/4jLXx1XgFi4gwl0d1bgS+/
V46C/BteIMyxNHqwm62H9H+UjtZvdL8YO6vrOATjFpXoH6Uj5L2VRb62hwDsydrfqRx/UH3+ccKj
t8RRHZAfbVJmycBCfjlHyobUTYsRTqyfCNivEKRPApLVs1EK0aFXcsXtkFU5QVh1J0ts13M7ME7m
YcZfnN1/cb//fiVkWEATgFey2ob/fNbsAvyhplzw+LbSklIgfgt0JSY+Thy+5qwqStuUoze0zdFF
TaOQYodhyaaBQ/batYIGlRhw/E1dWnXbDQMKTJxQ8Z0AQOjy08d7/f3N+V9Fn1/LuOhaKnwu5Je3
zGQWyhBANjkaG78c9Qe9JRJP4S2rhz7xhURQmAbsDbp1q+fAyc2g+os+0S/9rB/vjclkHFck3jHx
xxnj536WUOfmEMjqCEzc6fMF/Z5YRveChINQ1GceyOh4XSHoXwC8hG4pQ0ui2cHh0YxTIgdnAlHw
ZG/GFJP631/t/58eF1cY2X++7M/fu+h7k70X39qf9wpp/Vt/nBlXpy9sSBw+WD0R5v2x8pXfSEhn
VbOIZcmAIsgo4I+kduU3mhbgckmcQefxgyjw7wtfEzlOgtxjGLvO2jDc/J2VL6/r6R+3MYMYmrB0
R3EKIrmAUvRLj1Qyl3aa08ZCC1QLD7BQZAAnnTiTqxTU1PVpp9O8UNvOa40owsUhJrkHsQd8zChj
dBcnQLXAivemHlivSzIVz/VEjqaDl8nMfLKKkU+HlRU8EDPV7KxKJAdoNv5KHPFL13F9GRje16Gc
qa+dt1/mV6I6m7ViNqZtJoviV8rQ9dRMOLeVsAtcqIP13Rqyux0FKwX3TxDCT5/6/2M3+IFz+uV9
ZCC58qzW0zdAgD/vW8T3lXkzzpQYQZZg3hbTEwhhjo5djesiCBSS8NpwCPZVylQUgRQarlC4x+nc
7oqKQnRpDAKDly1XiVCaScQFJRwZUg0BQBWG7J2CC1b1ypao7KiohEf8t7BDQYy9JrSM1ZPaSInu
zEa6+NrYBfvf3+qc2Ir/+qX+skX/uGWAeoJSMfBxobhcJ1g/dRmK0BAHIyW6t4/T6i7F98n4Q9Ra
f1kqS/cBj0zn0bQghqeTaQ5ODzEuh90eKLC0SV+zhjF7N5o1UEak/dZyMg7xBNih1msCSu6EO+4v
Lllcr+nPH8/a/2cSyMiXdfjrKGVUiGiSIJQQ4VNnZ0mavgMuWTyBF+hZcjocgHZQgFrTvTyR8Wbk
IzkkYad9zPmQQ80hsAe3SZm70hTVm6AhAfEcp1Z/UCGPPpJWYH6GbTV3XonynL5GgzRJXQpsvkSg
7udY6X1FL8SryTZNmKnKHCKpfSHHR1NUrbKZ4rT+SKeuOUmW0jynsjJ/oR4U7mopz/ZGbPV+EFTy
uRJabBylKnjGMJFPjG76QHaacTFpqXplPxb3Bvm934AgPTapuTyVKDGfy6gongQjo+SUFHI9w6wm
NrO1vKCv5yvy02xmAlIy8UvzaZ8viX6u5qo9lUQ+XRq5jiDQD8qzQm7SUYOnRssivTOGpT0zXSG2
EwA/gSFNNt4ripCkgJ2DXT2Rz24vfDObSKzxZBjCEdRDtwtJZj6T6XABAOoT20UDBDyN1YuvcrXK
j4Hrd26C7yK0kZiBo84s8SYhKCjsqRgwSSDidnP0pKeQTqqrD8xqkX2ytvWyIuCp4YhtptUzYTKW
P+hDd60NBnepSARrWkt+M+V/SZP8dftBo0KPmnQw5iuMtX51PlaI5adSQxXQmgMBfPpUWY5W4vfY
yFXV0I2Qxe3ckawFWX++jGLanGbdeO4EWchphAwkqWKZ1iWXONzE1ZWQowx5SNthXf2ykbfuTHvx
L0SEv1R9DMbZrhREDBKebR3u8lri/LyQzYFCtYRGkleCSH6cwnFtXCY29dnaTtxBRh4P36VgIH4y
lBRPDOfWtbI4eP2vl+efS6nfr0NlsLDWx6DUf907cd2W5FyQoTpMQw0tnc83YXLvRv0s+XJT6w8q
MSK/d7j/c23AP/9UHhZr2SuCrUJX88tUQ5T0UAaCB71olqOBxMuxflHx9nyCP1TWpMSwGDdashSP
aVoSwiZqOcJZQpWD16GeVRoplkoOcdseBeDE9Dvh6+r15KZiHi1/sYGBVPplAwM/R0VAualBBqFf
TBXx82fVkLBSxAIht7E1FI7WGxcu/iOaK4UkKdkINlZEe6apcXJVsVZuSHw5DJEcls6UmaRKtjEU
mkJ+r1S1vGoxIYipPBPfg2B8Q9ksuaMaNB+FImxjoYz3CJMbxKXFszLXnBAlItHiog3udV3mSF3n
4gba2mMjhKPEkTkAyysWksv5wLwnVMtyIUBh+oKbgeOjM/qzKfIFpkLSuiRk3RsrzI4rxcgW1JwO
52zO6D+G/rmFpc1IO7KumiQSEM6InYj4QKetjAbgLbbQ45foWDYJ6dlea4WBz+wJd1polpzfx1q/
b+dS3Ap1FGxAaYWcwPXGs8SCJ3Mdqa9aNBJPvWR88yWR9BdcDgt59pjKmEqRKMycSBUcQ+eIM8rN
VdPq9tYJxfCN4FjJZztLzyKJQIEbqMOyz6N+Wuykkg03LJnOG1CPT5Em38qWzFZwlhVRvXWJqSXU
zlrbx1chUWQsikXgEQCq7KYkC7yppD0xlYhMZBCf+1Zvlj225mGTK1Z4yauBhp8ugnIiIrOkRVbh
ZduCV1c/Wk43cPR0rDZCHyqeBkyPxHilivE+KqPdEC3hzKrQbieghh7ngDhwi6Kp3qWwrNxO6RxM
TckuD+P+PMcj8LQYTEPSmTtTjzs/D7QXWQyUg1JHT8CE0cI1Fu3TIT6ZK+CqzmWG1YRQnTNBK48c
u7pNqi0WTTIj2xR6bZYYWEqiN6aQqboykNmxaKV56szmcZmz4NSWHfDxATXHkBbZifSa1AmkStu0
hngVW+ENd9h0Nze4hYWkZUhQDYMM1jrTvZZwVG55eQNQp3LbJHghQKskCpS+NRKpGsdUSmx7PUtP
lNHyrkTNeRDDdIdjzdxICLedyEznh7xevSHYou66eUqJIjNnp0r0Z1jEmaML6nht9Gq+DpYQr0Gi
6nbJKWez0twE2TA6Vd+ZhjuYPWzcoc+JfxtMPE8ZOukkJrw4xBL7xmc43mdah0ski/cWOpXrMMTa
Ucvbcs9jznipU41utayT8qrngZuHQuKCB/gO81rY5JhvDcealMEgiy6T90tttT4xEQFBeAH0kzr6
jhFKLuwkN2J/SrWJi5EegmLGuRMu9akXqU79hon4rWPB3EZpST+KMjyBd8JwQYjyJ7WYuDaz1zvI
JHhbUXP5To20xlnMpn+CwXCf4Fbc46QiXJoMecmRNW7khVghlOAVsNgcb8I24wM4F0Kkvkts+s8C
aVTbkr0He9lSXapWLl8oVSNvUZL52CphSmWcCkay0ZOJrhyJ1IVXtHE0+lptJKHdJRLN4tSKghem
ybqfJkn8vcGuRZ5MRBJ6zOQZR5k67siAlzfcY/UHnJVPjME0zRrZhDA6z04WWfpGSsP5YOCcPcRZ
vFxaudEOhjaJtmksz0qsf5WseD9ZM6Do4awhMrkjJTR4sz53cmtiYJQRBtIDVHofYh0jViY7YjU1
W6qZ1HgixLVmtGUVFgXaEo9P8KBrxZ0sLcMNSDC9HwtpdxlJUfuc07L3FNXCndiOKXnixbCAdKwx
H2sts6mqC0hQnSNgWmV8jiJ0w7xRo3AeCX6+j5JCYFuo2niTUTtQX4vgmBZsGfi6c5hFXUwLdZ4+
5j40D7hIixNuxhS7Y2YmXjdM2bdYJ60Da2/+bBY0MsZGVz/6YO7vo15g459VL2gF890a1PEEM6HZ
sqBpX1qV5UEs4pMZNEPQ3dasCn0/TITAhqmxMrMKAA70IqcmIGMuI5ZJ1tXyda7nXnExrTV7iX0M
2pUqC6yAde1XFf1sOYunrUjK5yXOcFF5lSYFTOcDLOFePBXy9Bgjy/crscBcN6F5npwOZMi3kVQw
6ULGfIxAbf1JkO/0U6goBLcF6zKYTTPc56DgNAJ/JbCdPEZG+dbE+I+/9RZK65IrPoMORZdSqkrG
MEwXia4uVNxFrDWvbTvTFReNBzBS2nhNGZ6uI1oi06n1krHbtEhnw6xMd2lEZZdobL59rq8JzJM0
XQujlNmIgybSPFK/m8pvm0lVyGiN6zU/mRrlAA43437FOOdRINKmiYt4M5HsfOQ5bj3xwzF1iWmU
JB/BVITKVdVruXewmBKoog8SyIW4CcSWGE+z6hmH5d23oRJHKhniWSsinbY/LjVdqTqMJeLNLI/S
A9HwDBSKTDrnGPy3UhNKZ3qVGIIx0Sgc3hrTnTseVQFPmaNEZK5OZiqvPp5Gy8uJn7xryL2h5pbL
8rFcwLbbcjhTAinlMF1Jx6HA6Mi6uZtIfj9H6Opp/4eS+p7UJbeGNM2MClRBCyQ/4UDZoi0f4037
I/pcxNS+bafGOmpaG7qLomSvVYCVVRqABuFhbqpXq2+IAmhKs7qTK8uoHSkLSSOzUElvizJSd33c
80KQzvJptFVCp1wWDH3k1xXhS0lSCg5D++maNZyI+kwYSWWPxmbbtLJ2KakTQflJFnF1RWGVh2yC
Ue4ammA9WWHJWzelCVk4jdx+U0n3fJrx6zFwW9AwU1FM2nuGSudZsoZ2tktpmsj1K9XhmtAS+UKA
lpxUqzR9TQa9VoKMsPtoAomX76smqBuHRAXrWkC09ArN0NyRSFxI4XqX+VaM8qYdyOmNxOImNgs5
2ZDdT9rc7EaBFMcWyO3NIgZ3T2zQeI76aEBYA94cjYoRPChZ2iCESrTPMuokYjI5Te2VLCPpusnS
i6GAwOgzWT0tlsi0GVsnekul2Y/EUHukdq0ntdayXJVKwjeNwPiQCD9l9wHWv63brDpI3Sy7RhBn
31qUmDw+NmTAWgm9XJNKperzLQDD4quYy+mUB534UEVRnzoEDCkEUXdgCvyirvrXpcvWUgVPmz2W
Ek+QAMAYPKkaqMaiFDN9V2VLVwXwi2xUbYN7bsm2ehcFM09QJT7INY9poyOaEbeoRTRTJTW821KA
BrQCgbAlj9c4EKM5fVeRALpqJku7RhGnvZQM0l2C/heIFif/bQmb+KSmrGwnG+YnmrHP1Jj3RhTe
mghimFBD0W5nUdpgAL9TFWOwNWX2af40H2GplE5nlJoNayi8VIiesQzmwk0YZ6p0Apk2AEpu0Sha
jhVxlhR0bfboMpOqNvCg76AlXjC49YeyTMpLm2M/pItgvilRIV+JdykdcUyVSxKacD6bHNOxRq4i
MvXw1GZpcNanvr1BP00eB0EB0iqqW6U1y7NS9O/CEJRPDRAR3RGiCjRlEscuGazx1graJywF+ms/
CQSeq2HzrYlV8uYWs+U+6JB6LPpoUhiaKo7Pyl/MWOWZ2XU3UllFwsbKNcsKLc0G07fKp698iwvt
0ZLnE4ClEuBi4/3vuAzLMTHxe2qteebwEnrlSFIolehjQdkZz+JFJIeKzCpObIrUfLR6d2f2zJFT
6RlxVmXXYnXXBP19KiQPUUSYfUrCYCQ+/jir/nfPtf61Zvj/oOkXUvSfDvX/NP46ldm3cnj/Uw98
/Ru/98AV8TcwdMZqXBMJPLCUP1rgsv4bB35mXjymDbRTq+vyD9mU+RtTr5W2TFQlgqp1JvXH7Ev7
TQXqiP1jJXatPfC/0wInTWZtzv7cHUQRazBT4UKQrhro/P58uMYurVBBc1OL+nAYRiEfPbWdu1uS
1sinx0GqhY1ShVdBVk1bTAzAfWkP2mTUuwt1V86QPtZFTLB9bJZOakadvEWJNd0V+rxXdNLMBHP4
pjToM7qOvp/YRkhajNBcDwfakyhN8EKa6iBXs/AS4mHfzFaQ3C1DwWC3UE+aLjBHT+EYi63Zk3Qo
fMnVOJ0kfb7HiPiNfWhQcAhM1QiJlnQ5DtlEvtlBXS/qPopDWsaq3D8uZR6e4UTR14dEIdIHKFME
DuEQp24iBrIJShrF5mdJTy16SAm4JEYensE2pcZwNGXKH5Z8fJPLykRIIhcdRauEDdO16mA2fKgA
4lbqS3wCxIzDTw+1sibeagajpJfzaZDrp27OhWYjyzOiWBJfFm+YNHa4iJhlAnineCcJvRqA2NZb
EmXx4Cdt9yiT0flshr16nPS2QVVqEVJMJU+cnALngFdbF06/ttiLtEn4wN4zXLoci6BleDRAjUs2
5GtG8hToWM6n4NICd/kw04akIE455IiDcwKVEFxCKNbDHpKO9qjlCLa3glHnghcZwfRgCZJ2a9Ws
45RCwt6nCBjI1bHpWNQvNXSejmzNollLV6LqOKr1/di/o7zOjrCqEc6poSqA+dRWVaqaeLVZDZ+c
r9JdQtgRTM6meEsDjbiqMCUvGuSB7uS6oB2GLtUOUdIIF7rWer8brWA4GGPOHI8uwGOwXnyv604X
tg2u7hmWYSPL+t1sXdlXw9muoGO7aaclb3JD5io57E7WpvKJHRUsA26I+EgbP95OA56XJKU4AtzP
Jy6QXquCDiVtNdS3A8uR5mCm2XWb9mCUYsvvGkLJgE8Ql5z3h6k0n0O9A3Yzh/AlxLKztWKkLxP3
vtaobljPJz1daUM0UcltTYgAHokrF4IAXFABpslESGagAtITX53niMAieXRojd6CQL7pU2gcub1c
OtGKnQFJIuc+luzSRMskiEsA3Xt5DaeFIPiSuwFT+bypsK25tTr4i24xlgIf7Q/BkvMA01R3qkQI
smFy/DExSW9jVmi7mXBifMdLbyutphH823V7s1ZDT1d6Yd/JcHHo/d9rEQ4wDMI1QwXgU5k1dVSD
2ZOEe56zOI0RSyLrmo6bNwr4NWMwSXBHMQ67ky7RLciQo8OjSviQ54Ng8kxHsDFPwTEoEY2Q0zz6
+CeccGhoJpPxK2QMfYr4kbzLeDeuir5BejTmVD8ONTOTwoR7FTYyHjgDdEukxF8LuexOY44fS2Xo
PmTjR7mhampq4zYb0UtoDdmJ3GnukHwhH7gxsbz003SLqiW6FvU878I8dc1sFn3OSvpHNyTLJlRy
+BdCgzqtErptLZjiE2HvrMCC53pjSuhzwspw5KSOnZbl9qUFBf22XJc6O++HSd7moViOrp4mxJZp
2eBXLaOVMYjPy7LG8bJ4g9SO8BxFnjkP2eO8VGt3rG8rzTYHDtCFiSRBSkEsDMFRn8cASVBOsISa
bSYlTx2ll2/LICw3oqxNvHrh936syn0WaeMWdIW+yUhiEe1Z1qst1OP5LMXZ+K4Ekn6oy3qbVVnk
UEyaHgyOvjzF46Igu+GGf9IqHcdnImTpfWfEhEQJxZSR/gyMwKf5UkMjUSVP1tLkxo0Ct2fp5FdV
nM0dnS7Dm8ZaveW0Y/nUu8rcw7ipnkCaBWyUkahovsYuano5KfWcqDIQG4IZoVk0Mkn0xqaZNiP8
OrtibZBYFkm7TEWv2YGQ4Haf5dYps1Ir7a7V38MwCvylylRPxsiyNUo6DYG5UDQb4BPZskDkeq0m
9aIDzgl6XWDlG3GoGm+tN3n40dHCRMXQqbaqo5BPLb3c9IcuXz32lkKLgkEgfaYxROJI2m7YqH3F
+RkWeBwZLeHFY6xqbjcY8Zs+L8alnnrLX/vopxD8NIEd3G0sw1ObNi/jvBsyrlzTm60iFSTZ6/Gp
0vUrE6zSAy6H+C0blkMqyNmFSF6VOzBoGkJcp9Ql4Rvtv67mrtnr6NtC0t/8gnu1gynX1J3wXASh
AJOhLa+cPTVfSubguvwI5oGKTxyWK/fQ3RS9PMbER9tgyi85PRI6Y3l1Acnip4NA/3I9rGc87gTB
ZRC8HhQHpHp1Oh0DuU78okeSJiZorwWp2+ttFt6tY06sd/f41j5i0L9OPAzCtjWsZqMxuLMloCbI
LOfEyjwM1ldL4dabo+rM1P7KvL7iUMbUjOpbvU+y+qtNpa9BkspjBRHuc14glBjQMZxVrWNO0YZD
tb7VuPPuaoEXjax2uccQ09vL1EVHYuMF32iJsbfoEh0NpRSvREwCP9GmfpdlvPFyHtaXpMirq5Ch
gDPaXPqQzHo99QcDnu8VR5aop9iwHizObq+yVEdAe1Xux15+agSSutSy4vmFy4yGFQAvW4mCLd7C
hb2lqm9EZof32ZKET4DlvvqYB408joTRMYI9x1VaYy5BHF3nHM/o990NcLX4ln20hcAfb2gnKp6Z
NNnHsDZqKmhTe2x7olOrLfpNLToq+Wg6kVjNjhJF7yBJq3tRHJJ7Eraqgy6VCuu+WHZiRaFUSMl4
UrQ+93g/NH+09NcsZh3wIa04DRBJoF9k8xioQForjoSlaCRH5v+cSeC77/Q0H3blvGSf7SgjsE5n
EVrJ+FiVxlMCp4esn3E/SID/Ws0qrsYQTFCfjdLjcGQ8jqM1XjjZm5coKx4BQMFlUwwX129rCzzW
74Q5iJm7DeW2xFF+aNhW7mlmTYelSlqPU9OEztWsNbomgC5eawVnk9uxOgjznePqIFhBcd91AhLe
OV3x+0hSDpVEMIOLvXU8sJA4XK8YvncQPxGJe431vjRW+SKNIk1+eTHHXZcxHxOUbHkfByXFXD63
/RvnXu1OnxYWH1FWT3muqdcZypitQ3rba5rxOHeCtlV4mh8kk30RUKJIP0KCYlC1UfTQzxF5RHoE
t24KC6/q2sXNObZiHbCE9Ewns94u5jR+VVIx3BHWyBG9TuJNIFizF/G/v+VGX+8Rz0RfS6h/x98X
IELXQb1yPvfDOe2OYjjqd52idYiW0UQSclXO7jCS1inP9EudrBTkLf67XmEsYQqnLtKhXumZZjwk
DATsKhnZBEUlQ96vFpo70PHwC/pimtdpHBkwDyfJLtDM6TDBKdsbbXSe4r7Z6iY7o2AJBftTt/jV
kCpn/LLyZ6pXGldU5g9Ft7RfrBHoJuoiRn5MszuisLTUvd5Mz1NpOEmTpN87jb25zBT9qauH5sD9
V11Hs/tIjAHxe0i5kBjEmguMDlzswrJNsdg/VlaZ+aoZv2KMnJCVIyAwB1TVkfkYDrNPeMyOSeNe
0wd6jiXzw0huq001Iv9d0mPeyzXvoNg+AP24J0PU0cvoxPOOZnzCWAaBdSIsTo8CgHYyATUM+TYh
OijiNyJG9EV7LUyx39bG8l6awjnOWnTSHWDACoQOlS0TDpWa0hlFRg61LKHEaKmvZZLI1c4tcuLn
qyXeFe1wajDcb5J2aHc089I993F+KUZlJCMKo53Enz8IHasubDLJF2apwOJimLcIlKA3g9f0kSBE
J9qhgT3HTE3mpbC2sc6cPQbmYGsT+l9wY08aw0oswRwqpnQ4Il5izLRA6aS/ZweDfJsTrfBoIvfe
ipnL9MxTptGrsdz4ItVGIaZQTo0o3adt8AVsfl9HsLADDhGOMCv5fYTBfTePkgmwPiQlJh2yfUd4
NhOPwNr31Rgy2YgFFP0r+WMp4HXJQeBlxhhvNUnYC3iR4TwF1XbQluLIvJG2qaaRGy42H1LERBr7
KAh1pfUaDQ+bDC/uWPfK4HQNA4GZ9dxSNxACOnfjO2LU5JQLgnJhJyYavG7ui0QLNnInU2nNKaKT
mUkXgHSXP8QDPetqVk5WHKEfYHkh030fhjBnxYwxrTFd+9a0tvRsHrJIlrijrW1jGS4ELWc0p10c
1JEbNMnk16n11LGfAEXWj1JDYkiuDuivZ974JgxhRWmRQvdtav1xEdhAyx6KWSQsW0BWH0Ktd7zL
RIMazOmOCFqDi2nOr6Ye5VuR7dkIRjdqFI9HvhBFaze03cat0vmclgya8Uq5CcCY0mOMPE2QFr9R
xXo7UfK7Dca6bTZXj6qy9A5xPgDZ2s5HshQ9ZkKavVnhKQYViCqchhc/aRgORTqPbqe3shMkzBMz
K7hb8f4+erCjNPKN22rgacMgJ+QjkUheGAzBq/uSj7R41GrAm11IOF9T19uSkTomgx5RjOVj2RZY
tvkmU1LmdqnylCWJxPIb011YjwCA+m7kxAk1X09lHopUGEYTO6nU7icj8eXUwKmxJIUfRgtlt5U9
FKHgCSJlfpAHBLxifVeDLnHboug8Kaz2oCRbVxjNzBXlJnXrWc58QeijzZL0iz2pXDx7/g6uPzmo
XbFPZmhegxhr26Voa/v/MnceO5Ir2xX9Ij7Qm2kmmbayvJ8EqrqqGTRBG7Rfr5VPeoAkQIA00/Re
dHdVJs2JffZee87JithWdY9NtzvA9QsOrCDqw8La9uBDV+XJbXSJzXp+WwbMyis5eirrcwCrW/RG
eoGM/GeWzn3v7lTvk+jwzPwwtYqcQ6/fu8YytliRP1t+N6D2QPQmHg03kbobxt+Js+rGcDwwbIi3
UQ5//Mrk6pr3wodx5qvPIm/qw2rXBxaMKDljs73WldVafRqBPfJHOAnbangp6tbe1pwhih6mi3eZ
hug2C/03Zw6/RRplydL3ZVx6/lkXebEZ8/kyofWg2VqkejBOGjbr0Kbq1qPTcFcaDdkM3uhRLKU5
n3Nr1ruxpB3ZtMNmu0SKI8QwgLhK3ZEbGl70MnawpAbbjjnXEssxTbZQHnqqX1L3psdba9Ufgc1q
N2qnp5ktVcLLa+RUyRoGbCkEyHbaYJ8mhjOGD3w7/Y5PAWotuskgizQpw/W4+l5SuJF7CCyt0Q86
gkCIYIwTdO3Iula0FCyaU6wPEpa2zCwtN7QLHbQdsCu0o5WJsnG2DXMqcg2hVzGC+4WPeS71axgV
RTyy9GZzypJnjlbAqBbbE0FUt5VRHpvtsh6XmjRNa6v6bCl2q4a8giH7joOKT6g4ppjRfSB4HKMj
n6y2DZMlLzqQC+39iEtSNdNdCpUvpdNSh+xd65BaKyEAc/C8SeOAAPZVrjuPZc4dMPgJCWAGlMh5
zhz7ItFrNr4nh9hA89us7Ce3WlphYi21ewBc3mztUT1Wii2izuttP403VBEXB8sTd1HEpkqy+vxu
7ByM4Egt69zk8mAY+d+MUlb0qKahILiQceStaBQGv9vsmeHGWXhkApXyN0COPkc5cdS4kpIz7Ron
yzD9k3J6F43F+GOxfdquLjmroJYjUWLwl1ltq31tLTY9WvAAJbC7JHd6TgCZnu/EakZxNJF94tBR
XBjjrydS54kr9yEMh91SCH0J2NIhfaRYbYyWj+bKLsOD/Bw04jLhrBC19wf3L+4n41FxIj+0Onv0
ph7p0SwfO6mds10ux0WlD2FdUViv1GnR3S710ld8xj8m4ApygbUT49votq6qhg3YlyhubR6H9hAW
R188YKIkfnrtLxNKPdgwjxnt9LX390rVMPdS4kdzcM+aeXhxhzIhBF5s1qZ6zG31nHY+VqeQH4Wl
ELsKzgjFgLFonN/GCOZQM/hZPFczLcEp64mgbWMZlHeRzPx4bCtAwi4xu2Z27xyZnwKdvgTTuF/h
rWygIt+X0tFHd/XNLYa/v6zH41EWyVjQaTKY4wdq7aET091qjo9makAVrn8han/1wcDSqcu4u1MT
nOaYP4bgM/I1/HZxtGDkIPNJW+xygNUW7YYx/SqdcjdJPgXbbU9d5+yb3C62ozva6HcFBxnJVk2Z
6UOfFbw+Q+NjDMtP34/uEafdmE+RmEQ67BT2wgXY9saWagvI9MHQ4yuyxLTx8CDinczUxvXBAwa+
cDc23UPbci1wSS3VnR49usDfYGj/Ze3Isyhwyg2kvfvIr4AZ2EF5j3fL2DlW2e6li9qy2inhDBOX
9dLv6SRWO79Po51PXEsBevcklsbU6M5mpi+AbLKNVbS/s61f067fzbn9taiCjb+AoC5cfGBESQ6s
2ZD2EMK2vM3bq2t73Y4LZp5s/mQJ8C1Bem6cgomRgrA/Y9AEXLpYf6Z0xEgWMWKWAfoljh885rYm
D1GG0GLDI5z5kVf+8FCmPjKJ2bJdcrjwy1w/lUgt26iy64Rux2FjaBhStkl8jE4JeKIE9jG/kpf0
y/bFmMzPwmWYEjTJUmvQvHJsi2IuNQLERX7b1sZTvbqfWld/ApKdqRW1W99hbWUt2YjNWZJbDDCz
YLz8IRAOggZaJ9Nzvusmdecv/zRKcd0iWePbsaoHgz9I/dlkxlNnH4VZnSpvRCL1l2YLtsDYVlW+
bCZ3ThNzWazE6QqPWR1YqkMLYrwuIW0YhuC6aY0fV9QBBB+PSohwhg7ukKa54jy3QBjcDW48fMcu
o4DDwZwcC3bcv73Pv2ZkvNXKMjyk3HQbowxs+BbLQ4kVjJ/U3CMxPYmqy+OGJoydzIUGrA2ialmi
Np4a42+Qj0cI4r9hM/M6se7FTBouGL7oKMAUuDqv9CnUW4Awd0tOxtCQB3rHz+SoFDk36Oil5nNE
3B7uiroWB2BGMy/v3NwpDFcxtNrrEjyMkggFaxtQxLPJMdIi9xePaBYbUjJJaViHfOn811yW56Ux
vzldg+03b/Cc7mXU3VO5/UILvXsex/QqH4sTeDmCwr+Llf2xmvwkvfF9SPm22i8gtW+hGj5HV/iv
Snd1HNCjeLJM3kW1K466lfBPezoA5TIU+8IketNipo/7oDoQudjP2n/1bPdba+u1yHt5YMeExbcN
DytVCzxLQIliqCLNxJoeHNXyqTt8Fyq33zlKKn4z24uNK2Ebkasgvlx1Wy79ePId7IPNn4ZXY2zS
b3cqnYAfgPzY0W0nm1BH5B18a8KDPDZf+VX0bVX3AEQWfb58hsT6QMHCuwefatMURp3YJtC4tmEc
8rz1R5q6vYjR4HsYPsMagAXQXJNcM3HbQIoikRnlRp2x+Lt5DYGRG253Rl4/z2V0dp3opsI/vc2C
9aNejWlj1zLa1AFvRxWoAjSA0f4GKzWCG5wyIGW9O3Ck5BVF8TAPmt2Ma20gYD7Xwr1Xg3s/5zyo
rWJORphzXjith0p5d7rGP1B55Et7s3FZnvsAxydMaCEjx9VFiKEqY1bzJuthHLCRqICs/CRz2OF9
7AnGJrOCQI9FAyv7Ffg7+zgBzRB2r0SvQOee6jtw/t//99Xy/25vfNf8otp0v7/68tX816zk/8vo
5BXq9T9nqDa/5Vc3/Jf81PUP/Mfq2P5HQEoK5iHwDAecIbvZfw9O2s4/SE1BumAXTFzQdVgQ/ys+
5fO/6LoLQMH80zONW/pf8SnrHzboxCsPyrGAnwGF+ldk9D9iPqRN/0cTuf3vEKn/vDumldky+Vds
xHloff+9OIrOKIwGgtvREnbhJllHqsGa2wAHyBocCIWE+COCvRcOVtwNRngE73aH15wRQYq1PFOV
QdjZrT7bKw/diq6ks5r1Tb4YxwhZn8cw0jrBTSgRvflQpQM8jbAunwKDFqdyoqpDjiighWI1khPE
7016MGYucwDaAzL1wto4rLq9j2HkRXBOYC1mwr32e6YsEkMRMaVYi5wTTJmvOzwfuMd4L13vCwvE
RuCph3mlMWRUzUfjQjHnqBuPA/O5SPu7qlxfPaCkMb5vkwP5SqYZWj2u4FByUuf83DbN3ncaym+W
qT8rzj5bXhTpruYboiAqnc4qW34meQ2wUGCRlnO0VeV0oU66v88BOu/dFEo2zV9YZdnPHh05OKhw
TnHwI44OXCPgeEx86lcn76FgL3mw64x3oylZSRYDswynYbkL3WqAfy3oeOh4PXJiw9czdm3+aoWi
3ZjrtD6Xbe2fM6MRm0LSFkwNznwcHbZoeJRvXC8b/uohPOgoWx+rdDy5Pt4zWpewuYTWDdRN5qja
vqEqeznlSjDi8PfLJJ0CaCpF+Ns2tio3VcDpc6h5G0ayml/awv2Jiqw7a5Ymu6jr/NPaoPOINfpC
vqfnIoUI4Bb2bqxIcBsr4TBZdWZizCxMJm/CLgUaKUGauMciXFyMoP7EdEGWbEbzYcCMjktbax5m
ebCdRYD+tQ5HpxQscQ3KbsY6m6jhKzxQBWWzZdo/Z531iZfVSBq0lhorJ4uKq2FpYnHKMe15SXN9
n4dR92mZ5YrHuC0PcmrFOW09KCelkJzEw3Fvav+Ll3HsEt1fLOMmJWrglm1MpoJjId+j1/Q3kwR3
aPk3svZoiFdvmK43XGx8F4xKxLHyznqhhQ2LPm8X9ABjs7Qdxc7uYaTk9E5VRK6Q2NcD/s02Mb2y
uquQYZ1NTa0HtwVCPben27/qufQ4VAS1eSqziRAUy4OXcbhOwi3p5mHZFxoiAZ/+uesYaHg1bduV
STEfMBZ3SEt9Y23ZBcM/rrLwDvey8yc3dIX0YFMnArwtcc2h2bnmlOMEbxmy6cDVNxZJt1PvtS7Q
A7avSW0FaaLMOVaanbRZcLBxq9w6uT33RO/gr8+F4z+UFLiw+JX+z1Qst5EC0gAOpc6g/1VMNHET
2mMMTN+MbcG5rfRX9eLW7F5UnXbvmjfvvWo4ARKKW05T0UAjGGW3nZzhSsaGCIhFYTTRvvV8z8V9
w2ZoeFrT1GYuNOo+ifr8HdwVEMAciSBnnAih+1v1IvYuWjM7t/BaUTGU3mkQFtYXsAROOU17mXKg
IWTBGnrM9ckJvgK/5SA+tuYhIIWA/k5vRNcNmmuKbOwucBuEW/Jsm8jHBUdbJV6ZEYZLKG3GqGkW
CXbdF18uHyvbg41jh/uoUOKYjkFSVLhi/DB69GsLCUIEBl5tj85WvBe7BfTlvsrn9AajOIaBELW1
JUynyMFZ3m3dCOPRljwuJPrnPcVBt4HNw8Ez622Y+cZtLqO/zciGvElxx2fFJyZg57Iy1C88Py5M
8R7rPMaCnOIUdGOBnGcorlxchRQ3jMNwNyr2isjH+iBnqGljq26RcYw4iuDfy9ArX6wAHd6wwmIz
C00gxmimE/ppk7Qd6rdDhcjNSrCR9ezssFIuXM6iSg9YTFzcsxLh0M2dSHNcChhvqhrjhduN5a4U
/VcPOt+eVFJI605F6mNZhqNc1+eC90TaXWtrzCSv/C0e1cQdAl5hNLtEPkrTslWzDLejT+eJ33/T
/LlZRMCPnd2ItOPfhs82h/eIYix8iNqPA3dl/SByo421DXyNLoM0biiD3QwjoB89fKgME8v4Nrny
iaaIbZkvDy4G3j81auOmDK90Dn5BHFn3acBeYZq3LkuUiYcTXTTuj5k3x9z6HlEEFhtd06NiaOY+
y+RDIB3zLqIt7IaGN0a4ssZW6bDWjZcZWSia6/KI+Tx6btLwp1Yz6QHTexHNTMqrpYyCeRDjQkUh
7n7xWnxgFopZznI70ab8yxUWHiLqJuzYa9F6rsDUxJ6pWEdFWhgm9Wy8uXkjYhQqcWeVowtQiZ8c
gxfMwZaCqkpfbOpvHOxK4LNKXWQXu11KfA2hp/ZymSSKVRviiwrTL8MvrFc/zHhXtViW9xg6M47K
pDsus2MVp4hu3QumBOtd585h1ovzLQNMo2mf+9/IxWQqBmDQTjQxMzizwWIFA+nB8Icru9acIizg
xnJoq7J9ZvER3S6B2dz1fc7TQha14jak2YvKjJZr7vrffBs+B6fU69rz2A0RJUA6lP59kRMRMvrl
qHwPSm44nqTv2R/1gHrKejI7LLh6OT13w0NHSW8CThQnkrH+WVdMDTyZOrWd5aBupNVnnxOP/l3t
hE+1wPwjWHNR9IgeUeGBUJi6NjYG5mMaspDHz9AldAWp73GU0YUL67P2SIvxFaUtg5RnHtuspNWm
88JHqQaKViKbMrN+xclkZre0JX4oYesj6+WPylOHkvgtNwTnma6jO29aCvOZFjfzCIW1PAwLlQOV
N9dvStXetuTlzJcu24vBUjTbkCYRx3WYQmJtZpQYDa+0Bm75juCq3nAFpUnDxo+1DbutaaWAbPCb
uzyqFPu6FBQnXjEM41HKvYe7OffQ0LWqyzcizZsCTxgGmw1Gla8Mp+4H1ejdzsWFxwbAb6Bz4fna
9jIiOOn09PMQN0lg0T0UOuAc1atiP3i9TBi71qNdkisYrEm9Ksum5wOxggooFSbZ2BGV56y3xwEe
ZyYIsKK79Ckn0pbBkoSgd2HTluNooezedGKg4E/E3j9bOT6VBYkPM9hpPd6XfZrM0hf3tNVkEKW0
t4F8ImPLUmYizeV5XQvvbaClUC3Zso/KOv8TtqkfK2+oTn0lx/u6D5FDQPDnhRcWW5Wx71zFdLv2
YB7ZGmKs8hpiVqVM73U3Fm8BXTEvDv00d34D9YNKgZnJ2dQArNL6ueRTvIlSW8eZZ7ZYq0DmDuOC
V9CeENuAmTBeSgOriph/CkSpMzrbzlk5b2pJGVou1J/UuXoeR0lRXLOj5+P2Kn9EM15F7HL2NQt0
NeqgtT0G83okF/Fep+nRHxzJNOBSHYMPqXJPdh6+Z/P8NtEi0nnm7URee+vM6R6dnSinCYAqXBC0
0wEXKIjIgxLyNUerX2gk2ozt8EDchblNsWTPopO1mHEoJhETJUG+XIfHsMHj6JW7fmLRVP0xB0CS
0jwXlCUAS5HdpzLCz6EWRwlOZTOG9csYqr/E+XYiRx2ruFvhqt867L63a29cqnHeOyFulsjGlEMZ
TFU/5dfNK3H7bXNVtoX9mE6p+mU96IMYC+ZTOwzeTVMMZrJKPz/3hqxv+wkVpAxdUnECRBRlYBsj
DRiSAtlfqA7NEOb8uyA1P6h5N7a099hb10XIrnnW8SNl5aFO3TdK8zjYI8hs1mjhXZrVJ8ySe7Wi
+Vbeck8YapPN5TFosqTiHM8cT3KkyBfChTp0Dgj11j3Ve/mhCprifl4hkKXTrTF5N04aWR/WNNaf
2nNv05nysHyaqQNT2HU7snz70nLSRwUc4AtbPXSLIo+S3Bx+HWm0SUWsYtPL9EqUGpAt2EPcLfQN
JRRqUvC0es6dUu6tEw4PMw3GxD1y6yvI4DYzQMlfHPeE+2Yz/wbyfkvUnedXwK0zjm9oXdVLZDW7
q+nPr+Qe2DXeBX4oistZ+RKtDYpmvsV+9uNXVpM4TqfBT/EmdcyswJw2KpbC/q+08AcsdNuRWcPs
0jrBZanLsNm4TeudPVs4p6yqf8XQ0xi4LPYlctKX3u7OmXBryMj9d54v+qSG0kmsBvsjZUwXW+fp
V5RTD8Equ89XHGAdTXZW6CXl4qsv2Ef92Ru7bDeGa1I42ZQwetoEPkt5hwVqNwW4XDe89tRh6dxD
79UXHxnoaVm6Bz9s8MRU7UPtySeZyveg1Be/0/NGpNk3VaJ0DKcEUozoYOSArAZ+CsMcMgK0o3tB
f2+OPI6ysyRTD+ob3oKp2LyQu70RPZNb1FbrHgAzj788dN5EN5uxcmvAb62jP6gsih1NpaNjxPnI
PpuBNanZE8nGw/KiEUIZjF36i0pSxdXQsfXm/QNLjJt6itAgh7A+u1P6QouRcZrD5YGQ27fvCpoy
VVjsfVS4scapPXhofsUX3u1+28xO8JwVtrnzPMbovuFRJCLnarPlxZapa486VJW2KO8NnpNCmMi6
2jlYxtfIPk0ZIwQQ1z9kNr1byrj3Kr/80jNb9s7Oy2PoTkyzBvdfmnps3oGNHLLJc569gAvY8rpw
5zv63PWaiyto9bZtLBMZ2/4zZGBI8EOfAaDkt+5azkmEyLjNqyE8E5d+IgKZJvjLr6pe8xmiNh7C
McQ/HsHPIKKCqyu3eLZG671jqBd24EEyus0lW4Ix5vc5OVn7ChcYrJ4xsoyfXHpRMw51Zxw+HK2Y
8at4XF1CXtyebIe6HOSLqRiWlfsCYKB8oQq1Z/yyjaPuy/7NLYPqxgg81vs9lhxNL9+DJiHaxO66
isQdJbGirOSEWlpev63wRN5nTZpuWosigEkycrBjH29qXvO/0YLVf9FmThw7W26U57+0QdUcHLtU
36K2uufC8KnmWLPqt8NqheN7qahjc4sYDwABUocUWSTQrB3bETxznGJX+1Xx3oIJ+WgcNXzZQQhE
OfN+c3swj0VY0jhaB6BC8ubKj0Q2kSqkpVya9aF31bCn4KyH8C6bk3mFiwj8Agkx9fW7kI2xxzk9
b72lmQTuSaN55KsZWaxEDZH0TG7NxZ/RM4cWglQ1Bk/ukMOE9135MOW1g08pyHAFG7MCpjVzlBpm
mM/Ggh/Z9YZ7Z2ybe07j4Q1LwAm7sw7OsyGJ2uIfIQYxwODLZ7rPZprpBpozWfA2aVKt3bIrAz87
hplhPo+hlV1EaZN5ptvwkttZvCiLYLrI+1MuUugFnaHGd0Kv442eo+UI0ds8EuZ8ythGZQNXCwug
cYdFveHeQeklJeRO56Gy7+wObdcbp9lNdJCzrjfBcEDEXKdvN2ibPSMMxmnLhKVFJvlxkOu7Y6pL
Og3tLZbTMHHqgiszDfDd1tr6aQVbP4w2vP4pCVPEkitRccaf+/JpLudvNHN4JqrF4Ng7ZZwuQWTF
UAo+LIOaRjx9aAg2Z+vrmb7dN9JQiaIqCo2wR4KZxRTcLi57U7tIP+yMruBNFvwz755dIiMAJekZ
TkcJaW5/iKHsD5jtR55QDZ+bm33gVQWzK1hueEvNpgfMC/MmwEJ3zb50Uz4Rifswpu4mEsJCOBpV
3I52T9h1IdnurLGJ2s0oOlqsg9p0PS0qDA5jkJvU6xkOMYfZuhYIG+58bCnABUwaslsVeZrFVm/h
a19QLvRohge/HuB6E7Y9sHdEtSejf+64uM9Cy+yuSN35MaPP7S0szbuubSDA9I3gwdyuoGDD3kSS
TKssMbyGGk66mW8mcx25Ctfl1gsKoMZzJR/qulUnc3VwsqQGm6fI5p3o4U7lhtC/qDQiXq15Pbk0
1R7EYHT4tqeznzvGngoZ625RwW3IGEpQfOc4BQzZeRbPQOb+1oxpsRiYE7Y4blb8ThLK3EqyY1hS
A4cY3tQCPMGxI2SHZxN1egMRju45I622cy+aBLMFB8m5RwklIEyLFMWemQ6nGwcPoeh8gekHLLPD
72wGzNtF6W7byMm4DZr5qbREetPPwt4NhkiPq11Ou4ZzyAfGiIQg5nroKtmd1UTtOKPvvW+SzGbB
/dx4PeelJkM+aabw6Hslg+ccOBfht6ztsfxc/Lk3T1ov84UQ/AInnUGSQ6gNrEbDE4VuAfGrO1B4
otkt1sHOEwFfsBq/TDv4EQvKnMyYcNn8K7P9sEqoIZCfuJtmZW5aaaFL9EDS9/k4tNuygADquPKT
ndXWFs/Y72OxXltV45GoFt52um4e3Lk+zm2/7mqgUZuqjaI9QBUcR1b7EEGiWLS+I+RwMUEITBGT
8GKmidvi63KRWjBks/PzmyHx1fDKJc3ZUXoPajQ09VnmOwezUzQxhJOh5XEz7uswq/+iYcR9ZDxV
9EUyt7bpj/D5IsLS31WSlu917diY8Qh/o5jkpEf30fQarP5u8VdKJj809+qVyiUKks2qjf3VGjet
M39bVS7gWV+Xj1gsulJMbz4VMrfabkHR5yWu71GlsW9JwswBG1J8viEsZTqmjPxsGnyQURn9be16
hzayNYoVxgC+dupi+zMYoo5jfTPe+tqiYtgMqETDB7+G3k0or1TjfDAoj1melhVozpIu727nSbA0
1V+L3XtdmmKfNWSSSuzZEr/XfkKOPmR51Z5nCtOTsZEnCG3DZenVdCBVxTNlSKtzEQW4SSfxQw4j
mcADWWjbzyzZoXFnpWOdJ9V/czS32KujE/QFpt98gZrSevQkMv9WhNUz976jT/kKFs7kddvvVUAg
BohIiLd584djMMt2J9DZnZmtPHK6xXL6CwbPetfDSQJrSmQGIa4YrDZZmlGqbz+sCoIPKq/BgteD
Y28XJwXJk5M5uArS1Pzgus/WvXA8g1PBJDyxXduy+fF15N7WeWoUJ3pAKaoUYRZ+WKPTkzZA0Pwz
R10UYlvpsm+dV/PJ7lPqeQ3slojX+P+botKvi7coyknnT53i4OVaeTODeoD8zxPuFJKG8K4GnmKQ
Nzwy0NpM18VBXkVPVQCV2J0dc18Y9Df4no5u07RXT1NVyPOqMjoPjciTiSGFGY9iHLaOgVmYgT63
doSugnu6vA2qMlN5Nhud7xs/948UmuGYzENCOpn7MKzGmYTlZyM9eOjhesIhFIErCvZL8KNdbqXZ
wg1uLr9Dlqu3AUn5LujJ4OHWIyE8VMGu0YTu/KVq99Fis/ZZSQLDOUNUk024XZpU7s1++pwi70Fb
Y35cGxBbVKelj9E1KMGGixjC1QeLt/hFiJxhpKHVQbAlI7nINiaa8v3q9UkRVKeucMvTWHDSs2AI
DW0+xmREl8QCrLefbfYcpULhzrUIYy9vH62WuuhCPlizGf3BcjZ/9YuR32Yr779NTrpis6x5nfgV
t5w9aXbmYyWGBzUs98rLeWw412Gl8G9xMJH7rCfuYhJWE7OcvXeyVR77NH/hfPPCRWpvOwsbnGN+
SFskQZg+D1jpuioiWD05fxG9cM8YsIuu/rbhIquiTAZDcVkIr3sGxxEcHdP8wT6BZDSGyN2TQ3rU
zfitBHyPOWhu89n7dVfexq0xOHcdKx7XJ5c9NSYCNP4uhgKKX7dD6K2fqO5VYs2E4IVTQANnGtn0
tlHF/iBZ2RSWdxiwJ1BXOV89iD4msfqxM/RR9JQ2OlejFI978nijGpNmlm6iVkgsxrTiFmrr0L/X
iiJ5JdSww0GYfqCC03o8d8XOnQP/PTJqn2eMKf4ORXn1Syjj3eywXcODEeaysYKseiyosnpn7VbF
NNWVHJGrSz8TTmu6LQs7zBW1lzhhlX2YZf6JND/soZX8hFzdvNY3NvHvtfWPpZ2xPSkq4lmi5hyt
4XLgbKifaVEbULsZfWqq93j9lUnWiK2yVnyOorrkjrecUd/B3Jh990SrqH25foM6oEPO6xxQXm35
CPMi42pb3c0EoCKcSgGR0Chr3C/470OxYtJrqn3T96RnRz9L1nQ84lLFdaiKP6MbvPhzdaLVlt7R
4pA6oGhLiVVDl2Aw8Vi8hmyHkoIPm5GZDLATkVZcWuM+cGuF0ahx1Z09q5GjNn5vBS0idR1oSV04
ffaTGTxZjjZfr3TETarbILY5IOBNLCKGEcj+SOd54tpS3rBqlI/tgunUYkX1YNrOcNPrGi/2GB2o
cCXAcK3QKjMTbE5FPuy5Z1CM6UOP4pketGNIj96TBoSw47rDmOrky7wF3bfscGk0Mc89JzYnvzin
fqtjBts/vC3tPV5m3u8dy8xNiCcSaI3Y6zZ7orbQPztkawwfFn4jR8BMjWSeLQELrFf1jQru3m9/
aZk5WuXKu15lzUsnw4s2eycOa+YXD2hHgzdeYLX07C/Crk7SzWGs8tS6tUkT/qmgR24GfGs0sBPR
qgLOgroxa9KcUXULzco7U9vXxQ2ZJleRy+IHP8FA3C7FdYeFp9eOTXbHHC8r9xyVBDZHlW8Rad50
S9SxNGlucB19qUlinVq/nQ4NYRJj1tUzx8J+6072s6GhnzRefV9ZfQ1ui/VAGvXeNuA0tRkWtlUS
2pjbzbziHIG2qwYsrYyyvGIEZyRj/uMPdgYvv9Liwa8FGCcDh1WH5lv4xg+QL8WvlkNNGAgI5nkb
XTBOtis6uu2yI27niwtJiof19KqH4VdPmuaMijN6X3IkqOt3wkMLr32UWLt0+nsJzXHu5CkSU6Kh
Do29JYnhYCfFBv3cYiWsdH5uWz/CwpdP60N6pUPy0q+T1e6cbW42sYSb1vYWTQEWz1PR9flGq/Ro
h4OIA5+rrNDsIzoDldug3YC+RM5mw0M0+sUp60ncje1t2voZmTLPZCt6tQI1LarHNOG9VYH7QgA6
O6STkd+JtjLioCMZQztEhypaOYQoZzTliOPRnC0fipVFyh165BMiKOha1GZUKLsm0TtbRZvouvpz
WdIcpl64e8x3w8+SY1Tv51Q/FtHaMLOOoDfyekYxtYVOvAqT0ma65iuyNfj0EATPVj8iWGufTkYX
c6WLTZtwn8RYTJ6mc5/CWuILJrt2cHVNYSrJu3MoSem1maWZkPpiuxpAkNRSWRuzRfvV1poeGmXd
t1XUnQfctbEkTxxHGT7NTd3TyRhUrv72rMIFDOV/TNdHXSFwE/sBleyTz75RVQD63CtTAxpxehYB
sKW1MvZwPxLKyj/6Bkv3OEverDlFLoUYkjbjKVsshnMhWsrzXx5S2f30dsAngiN6bikVKR8DzJFw
UhHYtpIiBaflFs9Y91p4NkXzbvEFZSvOqry8eGRnto31XjboyWH7ZHioKNnC9WkQd/FQf7W/orxT
KAOvS7QUINXlxh+tWz2H064eR1zg0fTG7XqaTP1E0V27WRr7WOCBG8IRq+MYq7GioI4WlLZIGlvv
Z4it3P4sg0sJGJ7QRAG2nEcJkyjwo806EFxU9pEUCUED6zvA2Glzp1CKNm3p89t0BFYdy0ta69+o
O7PduLEt234RD8jN/qUegk30ilAv64WwZIt93/PrazDPvQe2nGUj36qQQCKRssUINptrrzXnmDRM
Fz551NXbZYzZViIntdQ92wHaC7hIif9i/gwHEW9YEmRbzKTI6UtNueAfAA7Q52X8WKI+3PRSF3tZ
huOBRumVoHNrm6bZdBN1gSfGqt8loHo3tJU4h7L8uIzSFpFrcQ0l7BBKb7FcaVZ0EVhgEVe2KijE
ZHZF18s7I6AXldJWPCujeDVN2FdSqaR7ng0tPcVhXl9VxAxOFyerILGn8sca7ABvf5sMXdqyNF6W
IhbEdBgj723tsbMYnJArlb3wtkAkAEbHYSdjb6Mm/VK2zASrOspAG1SLa7bydws61iU2K4ToU9uz
eYxnNP59SMvaNJ6XHE3hmDHXo5cOemsLnXXTJCZbcPULPnqnLIutjRZWsL8AuXeQ1LFy+xpzAY1n
LODJ5OmlsgvM2tUMg9Nhxd/Yt3hNXW5NFUJpGLcHpTJrz0qnxQ3jfljYdiaCViXucZW+2Is9K3s1
FkymR2Ky8eYuVkWq0MDWsUkhv6/rYvJ9rm0fa5kzDkbEUkskzyKrZ3Ms6EFRELVtdI8KRd+KWhDp
IMXD2TA0X5fp7JfijuAx5bZlV8fuxrojT/NFIqQZyBJd2aCnwlAY1yQ6JWsT21euhHSp2Ch8UZWW
jXYXNNa21woUN1obixs07nwKGlgV4Uomiq/qQ2VbxwgR5O1uGOB7SZDZ9mlCyLge0fmf7LhcB8CP
TMKPaLAHbEO81hIVp1qUWeEJbsC9PQb5sQ/02iGFkL1Sj7MccKBEFYMgXM2OITv8MgkcOTGuxhRf
zLi+W6QYa/qwndpwazXGNdbMOxHneCVp+jny0Marwvk+FBghw24wPCWxcyZs0XIstBqdk8z12kx6
JH+YioWuWgEc/qxgxfNkJVJB5KpW8lgovMu2QxSF+KcLG7dNjo+Zkk+9kRn00aQ2wWmGTjBDPKx6
GjIKbz2s56E3JvpSepSgpKdFukwT2qwxCW4UYUdba+CJdBdBFOCD3cwFxro22jdDKD9O8ZQQZ5Ph
SnI5OI+zDnHhTs9SnnTZIAymW8rb1MrDA5Uk0jNbXXtYMuvSoCjhd2ggyPVgNMCldKFbij2b0gxb
gZZ75trYVNAYOOVMQSRpA+BPMyNGU7mYJXgOVDjwUQDulnZwD85jXWLhcLaaCPeApJpzhNrRM2Ob
cKw2eUYbR16l0T0jH2NLQBLovmwwXszZKuNm6pCYhYe467vc1u4yCvLgJFCfalvT5AeYht1lqDzL
SKCctRUOBEV/mMvoKrMMTd14m3DDOVHQHKqsvJEncTHT8nHtf/qtqZT7lXfsqKOc+fCDAzDNHTOu
kqybeZqgj0zSTZMKFgV8NG7PJI8BenOHzIxx5uJNtNuxroa+Fi4XKw3R4K+j4WFR3VJR7xRp9miL
mmhtsoe0QK4g6+V9KQULU2ITgiJQuI1Qa1pcbNkb3uE0zHJ8MYTfdCSwRHYvQSaZIjcq57dcmlCg
m8Bmap2kejWis4Yt6TSY1KsFRhwvbNEgjuZc3lFPGgQQyj1vn0KCasfTnYm/Hqkh9CutFn5ZJKQh
AwQv5tWWK9NptqbJMwO5dvpo+CuHEPe5FDIDHzSbR2pE8bTCFEyVUM1sUYU/x9OBuqQ+VlUpbZu0
7AihhHcbq1n+JewxCZlLZZ2KmIqvrsaXysDWmmgyOTBBW7q4l5EJLg0ZXpVu3cRt/X1gmIANKBzh
5sTxVRpasdFZnz3m715rB+9YbajpohBqSdvupMEeEcmvlatGVUaDJjjZ8vjK4LXdoenk9WlKqiup
4GEKGB1EIBv05pcxvMLaQMtCRLGLrQZxHI7hG8R0jWOIanpoqVoOHOsxVmPdXaIZSfhswTajiwRY
Adk3LFrWh0Y0sm+YQ/pApT/BRUfZh+DfvmK9bW7rEpTFXFEKsfvQ3sJGHo+6LJazXU3h4hh9Fnu2
FaBdNypKI7vPYL32PaP/PLlVM10cZVuM5wqVJiJt9C0Gs3P4fpYBOo/O1wxpI+2+Yf2s2D8ngfWg
D+JKGUlGJpntMDenGLAcXh1mIy9z1EwdlriaGKBszmSMr6POuIIZqCvx6d2h0TE1qE3xUVYiql+r
AMa4kyEK/hBDrbOoIeXaRPaMhq/SNZS8UTQpx1ZtsdNDNjw3GF9jv5tX1UfGTWph5lLDayrK5bYS
BW0Z0sApxsoptCMnrCM8ZoW9egqJlqeQiReCudclGu1qU3uVWpnYfngyent5r/QZ89SCTazJTTQb
WkzVpkVJS1IfSYCLdRVF5kcm+5W4X+zbHuOYi/BVPmoN8zGPPM9B3afaqNjsJtGDSPT3XDudjgA4
HypIp5dopByah/Q0anZ1qwyi95Os/1rW2kWT2OEkwKVJPhH1IU9zCYQ4Y2ryhKn1QtpmkcZvNmgi
duWinOGT7kMJmkRgKVc1mebdUJYeuADYLrTezeEloqYN7N5T7clvu+Eoc3XipP5a2uFz0jDCjqLW
pRNwCuAwTPjDZEFfj9rQq5LJ6DbKIKV+z9ux3aC6Cg912MPsmvSYTc4sHZc2rN2ki7QtVZDlGdmo
HsNE55goeNeZ0fAq2hlaoxxgdRzBW0Ug6TFQZZ7NDBDgKQAErIxIN7FsK1i/kh5dQxUMT0simeex
CJKvWETZH8HPNNxGDcCJqDK0Fopb8DLQOk9KVnUvFGC3qlWvifVTaO2ksB22KTuXDWHMcKnZNHw3
8jj1aHDflao2sQWeL5GQv5e6YBIt7eVkOMlJiel3uqmrAadig4pPO0llgzFHf7OYdVFTaOwbGxJH
/MgKJExYUvVoCGbDGzTcN3jPW0fU2Cs1YqW3wDC8aph4aSOyB6nSW1Nmfc0ak8GA2qmN0yyF+rWR
mvzL1FHZRWGsqcyXB41NXrZXx0L3hCima1kol35s+tG16UCejJHW84bNffglWr0uWlYaT+mo494j
Y2FPx4RoulilHuadaI7dJY9k8ZinGYU9ILO1foqOJuh1hgsYfFVJEl9os97BJSF9h3Rs+mKD9A0Q
sYTyOS7tx7ziNknLOT+Iykp2k17YTpCry0sUC9oezIy/o6Aoz1o+Jw8xclnGEhI5XqLmfFTK10EX
79AU8o0VF8lFBMWXPuu1M9uV+VkWWLuRUOOgQfyzbVGxvBnsEfYQY+qLjP3kirpeHIWRJKeWk3th
VWZ20WQZHWyuZNoU495M0vSta2wUwSgz7ElJuAZ0+dS56U+FWKIbyFG5F+YN9Nww8ZpGwWrf2fJz
MplvSTR0x2Gk32xkqLonTvhNos9Efk2QhoA9j+DbMvU1LNrJNWMSg3heHaakBTtLQ96jjj5hXfwo
9HG/kHlxnOVh5cYMCSjnvmoGT9em72OBAizOiCjUBPiIoG9cvZ+/SeZAMkxclbd2XyHpT0nb7uHG
3ZL5QG9RthQ/KAlwYJs2G/cJYebshLEAZ3LZusJMn5Fq6q+dlpKHUrWY0Tur/2aywEGVRIC8oilS
CEMRTap2UaotRjF4RCOFq6Imb2UoMUgYNetgRO33lmSCbkcDKvdLqTfv2YEJD8r/4JcJZyeOq9dk
YMQ4SjGPjWXJbpXPj6WEW8imPeQQ0LOHtlTe0A/Sjio7H6QFPPtzsnwxIwSZDI/tlk4LGRtKyqug
hTK+a0fjNept+5SvYw5rKorHPCN4cgkxDSwDF7VIkZ6YZsj6TZxCaaizM4j8idYpTeClkIVPZw8p
Vj+jHFFJ1HDB8C/+2Mqo7vMoM3ddqdN+mdS28FCL5Tt1GHQG6grTKXxnX9h7MDHujL2i9seuFuis
qkDrd4asB0d8l9rW7KR0H7ORpfuhQKHItcTplX7wQfkcdWw2NwI6Ff2JiqCW0SSdBA5bJdPW0dMU
ynQSWddg6RRkJqa05YlYGEEtwYMAePBeWDZ8NLCtO8qFDGaElTgj7satTMH1FQ0gSkhBr9ekq07d
pxBLj17K05uIt2CoPA+BEW5VYaPmHekysm7L4Ss9Ewojo5Hvc4b3TiiFwEcNo73LWvtgq6BUoQWe
SzN6j5cKCnJaJCeGobajpKPqJaglKny87HdUszF2VjwsXoUswiE15V3PxqcqZh/chykyubrfw+aZ
dp2kwfZYdMUv2/mBlLT5aYqkCwpsGtKm/djHK1+9lL8MNjT6gNrAieVVPFzbe6MobgpskATAwa0w
W5J1SR9wBkxA9Nb1Rzzn4bYoAtnDtXkneE3fjm3abnNJCzwlgnMADqNcMeS54aa4Xx5FUd2iNtCd
hA4iqtl1AjvTjZWT2cYWmN4wQvDGOtMe6r9uDthrdyqqjU3czotXrth2sTrT7YRO46azLMlZ5hZX
YCM7ksz2NW4M1+5VCFSK3O3RcMY7am2WHTjPTzixNN5lNe28Uqp39RhDVDaARSJvx0ciQfbRm0Q/
RR33pBViL0Bx24HcMxu1eEc/Y+7iVPsSgrd3hjI9y1Is3/S9pDhRrQWcFzGTcFgYvi1jsSh1Khpk
IWzLu571BgnupNapGy7YqnrgvWAfZXhwSnUdRa1eSFlZ1Xozo3upm/onZOMjRItqOlF64TefpPdl
iNbekKI63NRA58myUuYkp6+01lphPm3tRR1PBkbVm7/Ma/+IEPtbgx7usneSaBCeRt1//Y+Gv/V4
//lj/0sSEEnV+p9tfNv4rfmadV+bHyGwNn/l30Y+Sf8XiFUscqaGXU5VzNWv928n3/ojGvaKbeiG
aoo1CPs/Vj4VK59OtJeMKZ7JGIjY/1j51h/JlmXIsqJbhDtp/yg9G3TCzyFR+pqYgSdw/YRod+AU
AKP9MWMloBeC7rr8UBCl7pd99ZDfIa9noo4YiUa8a3jf0kN+wKB3Una0JMvtuE135tE+zt/10/Ct
21fX9qZ4yPbSJfuWfGMKu8seFjgs73Tjg039tfVkp9jPTu3ZO1qk+3BH/NRx2Q/fsEuZ9Kmc8JC5
9W19ML5GV+0j3pVn/SS+2myusx2DSfHUPHSn9iD5mHMunZv5hYsUdJ8+idvqNHpg+/aqzwrjCC+7
zl4Nl5pZgWs95F6800KH6c+FjIxHjBX8pL1dTtZ2OvVPrAB30kV9FwfNifxx25Gjnd7oPmFXbrdL
PflgEiJufCTX8sCnvFGP5i54yu9gn9rv1gcze2i2mGAQnyNjR+dH6mvrWof6wPLP0t5cbF/fyY/h
dKkPlX1968/xgT7QIbyJrvPBvsxPnMIT3+FDeIWPln4THwxH9vRjcTE3YAb97J4Xzr7c8gGd1nnA
6e3lXnWSD+oJP6Ij+9GN9RAcCj/1MJO7QG+24/ci8Bv6YC/6rjwovu1LXrfrz8AnWCmlY/Bq7tKt
dg/REejlinXdBP5f+dUVOBpWYplW8q6PzjVW7LdMOUK5ZIu67x3DKfzpyOq5Ljqjgz/wS3dPk0ml
tEJT+bKc8l18Wx1rUmhI8q53RGY7Cd+L3j+nJdlHe/Zuu3IbHsWheGhfpZv8bF05wjP+0WCDUH7P
/BTMkJ9ugd655p26q9tN8o0XofScHofLuLU+ZvaUm+HZvmOK/6weu/vmgvBBgdkDS0be2XxQYrR3
8k3sKx4Fz7Z3EA58tQ7zoSsc1za8/KhcpHvuTwAkUXGJCXH3lU155u+72LQ2oW8cAVDIPhMQoibc
6ku7QdJ3O1wxWNO6VW84aQDVDHfaIR1vZFd5mAI/Kkg380E1VKfBJ40WhMWb7k4u+Ai3IyLifM2d
DfHpd4nPxNQ3d9k3v3tAd2k8MScOk/NocZpeSw/Hn+UFDo1aT3iSg4Yz3tav+Zkeo99dMBFSVyHQ
4nnjNpKdaT8hx8EFgK4hLU6pw56t6X3FeOlNXobdB4yxzWx/ZMFR51WHXVPdTeq521zfWx9zJJHH
R21jOtBt0UQ46uNwO9/rj3myQaFT5Uf+HzYX8tJKWnrvPWnA02PmYWrfNUzE6HDQfuZezCgH3WIg
Fpvmtr5pkRTYh4xMuXknv09a68Tcu7KHja7ZzF/rw/KMmCqxD6FXu4qTJIfgvXzor4wQIvCUA1/j
UO8L9BFfs0N80R/qj1gYu9m8D25M1iVmpofipG07X5W/64+1J1q3vfT3FcNCR1F9wtbOgAyhp5z1
J83Hgu9krsH2g+XILxW/YHZGrZBpKxbFpX+9SRhxRPswY6PAFz4bCxlcpNxs1YfmwCO8MR5lwYQC
6+gtWDmzAzrL1BwB+7m8at8sDIQeu3Z2UIeaCcq0N7Nz9jW+l/YGTX8fzVq9nT4Aljhy7T2XpWOj
Itykt+TakdmMvw8xSKcSRh3JL+1qf36mWGGm/71qniV6NG66rWiLMF9ddpCEhXVWM694G6UNRgwT
X1kcbJojuJD2C/PNTe6Nd7UDbltxjeioKjt78Rj3c0d0nD7IHMrznJPRXL6i9FeIpB7dLHgnusBX
ffW+X3Z5dEXI2g0H4aVP7ASUL9rRFOfisc73aGae4wXkU7ixdtXoMGAet/K5gbT2ahpboHntUxr5
BgC/lHrnmQ0gEKpoI3eOHHuwpGSEES89G7ZlWxoERc/2V871fK8SqrEb78d784l7is60M910dwRo
ok6SEHMfutvUvTf3iu6A9ywcciTm8VtknWD9hCQpPrfP8i2ZJ1A7BSoUn7EsI2YHTY9bPEpX667d
fbMheKDic5mAV2dJ+2pSqvVO/1JfetpjLdK/8ayEd4WvXmiq4mUrXs3+sc/HTbyqdwwm5ANmjffE
mbfgREBT7IHxOBht7kZv9oxgdsxzgrZ7Ez3we14yJ7rFUo5A0+fhUFAEHxqvr87CPhtv+YZfS6D5
gFA82rNuMFaAdUIwT7whJtsYPDRf5cy+fmOdmQ1Tv9I53KAdl54QGeZfKFpp/Ij8HL/IxYtyabpX
ha565/SIKT9UXAN19a43j/ZFT4/9IbdPmrx1a6/f8FD1LqCwx8Hzxve8BQcK18hJyOXbaM/h8m04
KxnkympNUY+xUp0xbLK4O9z2k8nCijEwvO39jgk4HTJy2mL5yhsL3dR7i7zXKp60WPPBhT5LbjSe
iQlP74PEwc/NxKZAcUOCOGRvF/v1m3Vn3eDNjd3uXOPrKjbijX915+wwn4ILtim3fhs37FbJbU82
lYPz92Slm7Zhqa/2Bm8X7TXa92/49pBBv6nXcacddZQtAyiLDYOvk4VL/2XUr8qOTEhX+HzX0VEV
tOpb/oMRirxDmxRE61ARMeSOexXzMKJSc9zplgdTpMaIGR+CxYVl1+nPI1aIb/0+gM5Fvj1xJfkh
EC7AotLcHqIDNxl380CTZcPGud/F7lcLM+xGIe7K8kcDH9tVhs9Mqd+53+SGbKDtPy/LH8Bqlvln
YMaPhfZ//R+KZDB/W457aHqK+KdEhvUv/LsYF9a/hCLL2DQITJJNY814/X9UDeVfpqlhiOfHti4U
7Qeqhv0vw9INzbaY1gn+DvXx/6dqmP/SCXHgR0LYtiVr5j+havySxyAzksEVRMNFGKpmrpuIHwvx
RTDQb+JEcYteFkdzaV+qkEgucI36qSNO4BCTQ3QkdNneWkpmbtUGmhQtlqymEbmYrKQ0qA5FgW7v
hx3N38T8rimLP8I++GBEfAo+2JolK6xPH8zE2ZyMpDW5NSDjY9H1uGBFSwZigZ4EXD7qtt8f8HMy
hWyumx4yMU2dbZD5OWsXjEATtxPSJNBsPW8Wqzk0qtQ9/f4oXNOfvpYq68KUZR16iSlMW/u08Vmb
jeh2CXoip1Y+TcGiUqXWMW9IsAaPhRDhY9jX4lrhUf5TmjBbu0/HNgTJG7quCjaGirFuyn4IIQ0s
tR7o1IWeuhjpa4jlFQco8BFN0wdGGZlabFHZjP7Kq95gdwKXu0TQGHJNNm4yszUunVpYf0gk/bQV
ZAMqG1xllX2qJSuGJtZP/cOnMjEkADhfYx4nFTQSl2ZXKyXK+kIq5k0FpeUumcZLjK7iWM30KKMZ
q4NhDPJzWqTcgIp9K/VYN2n7m9hEfn+91liUX06abbAltnlSSNj4dMGsxbSWsCkCYhVty8efjCKP
mKKvEzmBO3OmnNFyYjw3RlzKW0ivHfMiPdoGk1Eeq5Ye7+8/z+fHgrOlK39twc01YFn5dLaMxZjm
qG0iZn4WD2ISIWur6PF7ZiVLL0RYzZffH/Cv3/jjg7geEQETTTjTJtLt83MhTBxTMbZ/z2aG6C9T
z+Y5LekWNg27sajA20R86/hRcwloHLXdzVzp7AuFUh2kIJIe5ZHgzt9/qM+BsnwmbmVBKIjOyqCK
T3fy1ML3EBnK0MA0zNumg/TdyPA5tDCYcMEMLYiu3P7Dqf+8QNCwUHlodVYlnh8WzJ9vVNFXKgF2
ceLBcEaloTI6Iiiu/MP5/pujaOu6R6PFkm3zc3x2YUiNHafwvSbgxhE1VkILv1fzu394BuGQscKi
bzBtooD19Qz/8NQVpAUAOE/YdxvYdUtBeFthBBmaCWQH26UntyGRcuP6+6OCfPr0NHFY3nd8NU2B
MaWtt/cPh4X4Yuu1zManzBcp2EmRLn1oxH2xNZrryM9HlDpYCjIdCp/UzHAqSQJvmYCNZJPQWEVg
LfFuRN9iNx35U3UUbUt1NB0MeYnutLqg2m+0ubprTCT/GxOvwF2S6CGB2JiCSStUbmudrBEPVTyA
0HoO2lO4qMrkJL2ObbvK5eDM0K6ctj3LwbaVE1HecBqB2wA/mDySzSsfDwxQkgaJ/F+qU7bcRqR0
T1E1GTcymUaFT5BgCbc4JLpxMm2cpqkW4VlK47QExtab2X0Lgp4utFLDwCvGvhqQXQ9GcTsNBQN4
MPEWthz8QpBehgybtI6H0gZo+kSaWRw4uMTg0BLuuXp85E7NkfyN5htE3KZx0ZxinOzrfUv23f0I
ovUp0wASxXlTtO7vr+kvz+Jfl5R2HoukSeLT+sb74ZJm2JBFAFcMRkGObDjOgi2MMcMz6tV8uWTD
DdKowvv9QdcH/KdFaT0oJC6hqfwu+pU/H3QMIAipYaW7udoYyGNJcgQ0Wrno8Y1/utaw9sksfXxD
/hHKp1uWIWJK6WRzKJ6KozKjsgiiKHWQBGgH7vOZ7aaUOb//fn9zUg1FUWmMstYblvz5pIYheIQF
7rJS2t05naHN4jhD80fVL5vUJ0YHlOr3x/ybc2oAh6AQpBJUbHX9+Q8XkjDOSApnUkTymO2TzQVn
I2KxHcWTufv9oX55ixH+JVRKEFrRmkYh9POh2kQDH9GXOmJ04DC8tZo9aTsxfh17OSt5Pv3heGuR
/fl+sZitGbzCochp+qf7hZSeuuwx7bm5QdSPnVv2h7WM2VscLfFDn+biRbOKnl5CCdsKUXa93MmB
OSGTSgE0Qqmyyq0xpgOYsqSRr3WoVBFxTbBY2kKyuj88Un9zJSzWxhVxR5cesvrPpwfncEU2GD6C
An3yqe/jHGN4gDG8Yq78+yvxd4eiHiX7TTFYldVPd/eAiwdffmi6Cvm+eEyleJ9I5PhkrMp/uAh/
dw1MUJvsgnDOqdqnih6EU4syEVlqu+jBqV9wmyL+lCs8qDGj4i5LjkwNhj8c9W++oK3Lmi3bMrMG
/vXzuSwhKDFaXEwkcyldvUjD8I7YZNOH4CZ+fy5/vavZQaimZmnMHlXLWl9+PzxA0bSY2bxq1RHK
w97A/4k/vSe4KkHhpKRddv798daP/vMiCHRIMzUQdzqv03WU8+PxgkhNc9tgilkate630tydbN6w
f7hD/u5bqaqhcSRWd0NYPx+ljjupsrVWd2ODmS+W0n6Lt76/UQ1iMI20tv5wPH7lr9+LlcFg+eN6
Cardn4+YpbbNPqyQ3c7AxQDEZML3XSjaQLseVzou8lKN4OfMOPHbqV7CTT+uMvegVWZA0FaV3JkB
vDyvZaLFuAFw0UMZD0nhorwPEB9nDKvLdqKMkPMl2KVhMjxRtdM5wXGbvcdBOW+xF4wfbR6XlxCh
ufBrs+fNnakRqQHlyLt101p6GNKfqeObacmb1ymRKVtI18uvZYXEhG50m32pk4lGkCaHq4Jdbvrv
8N5j3ApVSGttVMUIzYDyy7GDks5wtCT1kU2a/K411TQ5XPr8sYUa8JhytT8ArAQ3gUCHTDGyIL22
GuSS9AelAjVBDZ6Xh0nRko0uT+UbSWZdcLDNTF9PYjBfsWSu+kQjywK/TVfU8JxHzY0mNdgvEoQc
9F3ThREEWnrzqNKWhBFH7sl3gQ1qFR6BGDGqrs69qa/EA5uF4RlSFCysNBuV8ASrhBmAPROFHQwN
aieQnBpeAAOK2mYYi+45QiBZ+d0CKneD9ivP/DTGiuzg8lwYvkymTumERhcCB3qnYjM1Wf7OMF26
w5GNkLisAz7IqINw3PTNjDYcTwb/h5JQf8/hYn4YYhjXVI0YTje+yfAOfWEAXr4eq0tjSNUTpVuH
cTAA6Y5eYCksFPk1wjmyB2kXj6kEUzvGlD45oaZgV0qWtoMCgXKYBqNayOYpW6ag3/eG1T1mZW6g
PewNUvFW9SyRdYVKd32BkGereKu3NUTbIxAlEk9yRYPYABkKa4YdE0xGblMRMOeoJwWF+YxGdF5W
Rw6+9xVY3XT8QZMIoQXgndrfADjpeseWGiJzZPCUoJNTi+6slZd7zL3RN1EKO91igGKm143G7KXg
cPaxWhS1M6hwzQdjEQ8cCG/01Dbl0zgVyx33dYzIIqqG7zWZRP02xRdBIzTnJbfRwXVejCY2M+/3
i9evOwEKCBudpkX3wNI+L5bxhBpMURSw1pGsb+uCSB1eweLcG9LoUXagyZLHkVDjsaE1oe1/f/Rf
d7UUc2uoqUJnDteiyaz7x7WzEEq9hiEIFxt2VIDVB6baZGJxrVmpyIvTK7/XiA9sDRyeFTkJF1sr
zYvggruW3o+nCkn1HyrNX19VPM4G21qqFCox/dOrqpNyi0BUnOag3Sa6MvhYJKu2sfnb2e0fvv/f
vDsou9Yvb+OhMT+XGHZKXIxmdnj+hDGiZBtmd07K4sTAXjuCKmm/RroJACYBrqc0iMDYgJTOTPo0
j3MQOSZgl+MA5tX//Qf7tUjQdJqh6/ZXpgQS67vhh3donBljqySFiXgGCbfck9q1UQ0MaoSOAxhI
jeIJ2P74h5vx1y6PovG+WcUN7L0t2o0/H3ZJKsJVohGbWTCEN1XMgk8bsNoXfUdrJzB6f1F5txhS
al5NQsX26P9a4PRyzDgZtdPL78+Cqq/330/vdhrGpkUvklAtesCf9+dKM01IxVWGlMvQH7QoW3Q/
NdgWgj0ImA/I0xyLLWT3Hht7wnZEVNw+GzzL6gHWu/JtAILIYrEU5n5KFXTu+V8eWXXRNRnUJfWl
E+hpU+3ZMrPWFXYwHcLKsnu3UfDrOxW+2iewYvJOGCkjh0KpB9B4rdLsRBKFTC9RG5ZY22BZbgLB
IumMs248R3oI4HIl5AP4TmHv8DD18U0mBPCcQSiMkaEx4a2hbWa8V8XEItPl9TjtSe+FeW/qzfho
WQ0a51nrwI5VMJ32CtfhRa1UGD3qGCJobOrcmvnDcZu/12FJfnU+97J1yOYJJM4mliwFH7Y5EY2h
+SpaxouuVu2jAXi485VFZejGuqs6QP0UTBPJLC9uPBnNQ2vSSvB6MeXKbrSEtLidLp+BjBrFdWBN
wfkI4gMhVSRnT3UfYkScNMvYdhM0sAMycgRp5HSi0C3jDubANK/jTrWvu+tUdvq3hARVLGGWluXf
82GWuwd8jrL6uIA9Ebsav0i+CcHlyQi0K7M/8OJu98sY1DdTWxnDiegyW3NSNQBGP2dTqe2TsasJ
NCcwMvbRLDbKrQAI5EuRppKg0SCsRHtvEVikI5UlNDJrows+UJtIDjKOHuRwAtRrRAwcuJqhUbtz
j22dj18ptStkvPJ+o8rtexQE4y0v6vDd5CZCT0k2/BtFL5hNm3hCsSGOsnpB4siLsiD/8Qv7yZ7m
VdIwfIvKmEwuQgjibmMQ70KvLicRg6wiQnRiAuFJbq2jDu0p9ADE2XO27eZyzT0HGfJQ1qOJc7nJ
Jr+K45JJqKn2BGKAq0+9jrgu2V8KblMUeSnYkEgbzAs8DAtzm57k86YBhUMAoejaJ6qGVgZNb2MJ
KJs4n11wHqbiN1mcP5IWByYoGEed8k4aqu/IHMtoV2lVj/CkUESPVCVlDpn1TdZsa0JOT8nSMEOV
49ASJ7tYj2POUruDi4RGg4whMbOUQ2ipkJviblnGAb7j0k3VCXaN/BgpwBd8OuTSmzGu/qjCzkHC
NUurp9AK0ugl1KdxJ+W2FXpxYANNw2+tvizFTFA8fC1p0/UkLOCwZJjgzm1DWdjhWJHXXatUO/Ms
z5Db5mJ6HaEc0JOBnvSySNi1nNDmToOwpZXbupnWyibEU1eSRbyBSAkATLa1GuVB1cqPfUsshIP0
vD5Mi5Z8181Wug1bGV5vlcXDm2JE6B1HhOFf0tqWHnDNMI+nqpSQRqsj4APaNPc86kHnjsaQfUkT
y3gZhN0/6FCePrAEkkAXEsnC7KGC85pr7fIo7Ao1UGea0gYPUZ8TmdxpcLaaSAAOk6w+x5eM2tXL
asWifq4mkHFsrLtmYxkTkY0BGWo64l1iETDQAlYUWkhgEhBnJeaxzJRLRlGdOXUMXxPvbqy+DkAI
TWA69XywhrHisdDDROwlCS6W13eIjEH4xNZ7O+m4g8a0w7hhZuaae8zOksiNenyZ8gJlsjAK65Fw
V/3Q1ggkXUHca8L7fAnPyhAk8GlTU0Gjlq1RYNXYCg1RLWhB5jKzqu94sTSRM5ajKNCHTGt+cm8C
CocxGN/kmNFHp8HvQOvP+m/mzmRXbiTLtr/yUHMmjKSxG9TEe/frfvtWE+KqCfY0Gnvy62tRmQVI
V5kS4o1qEkhkKOROOmlm55y91859c1u7CKE3pUngT1Up9WySgsV0PJDJjEGgb74i4Wc986PUuOlZ
JSNa+iVGjZYb2611neLdNcYM9EFrkC5p81bWaDcRxWLnlvEzseV4/smXQtavxmqCji2U3gyCnBg0
aSrLbjzZlu4GlfI47WfI83/ZJLa6h0F1xgu/NE4aRdQIER0gPBC+Rzlqi7g3EwbWuN9eO2qEVaWj
FAeGj999lRepG2+DrHOf+rBkz4o6lX9NzJnADxuG2UsrIn2nBYMG5KtledYTKJt1Fc4SKVAnx3Dd
wkMlbl62JKINdgl4uPbV+DlyLfKHLM7Nr6Gp5891bIT9IVYlu2hL9iZCEavpzqPUihmT5yyKImVM
3jZkzjCgvUUYQRIWUQHwZ16LuoUiG5c2/h9hFT1+rjAZ5NrIQUqtAGzi5f5+RPhb2tf/qGj9ac7+
W4Xs/0HtqymoFf6z+PXQldF7Pf0off3+X/xr3G79A1UprfvlEGdZ9DL/d9xuomH93pVxmbryP1yO
nv8KsZD+PxjIWg5lCG0b1zP5Av8at0vnH4xIcLFapikZmSCK/RBa8bsQC9DHH9spFhNg06O3Fyyf
5PvLAfiHAy48uabDfkYCnG98CtGA6IUVN7eHRuVkuIIMJjSyEDufVp+wwuseT+/BW8qTFOw2KGYk
SJBZfEA8xVNoEf/iDbPcApinbB9w5jMxsXEczcO2I1/oUtlWe6gc9932k/TWS73q5M5kLrRK+SuI
ZW9YZ7/23p5I1/e6wV+qKr+DZRfOtxYDY1bA0IY1UsZXVkK2bZUs9AmcoMGJBm90O0aKLkXrWEQX
oriEa7OyTIdOQ/CJvNUYFc98TobxbJgI7AyrxXVPEb4NO9PY9cRdXkbXsLfC0KBm43JWm9DHBUyD
Aky3aLL70Y1IIOpgAj1GsSJxgJp4q/HmPY+9Hx5sJ8V5bDdJP6xqFyLEBo6KeKwM8ADL+/pY+Tbd
07EGC4vrt3/JmpFVBfcKZwWm0gefAxKX45G4N+pOIEX22LtwQ6LON4aqHbaYqu1tJzgFgp2dURkV
cgjJrYjNDZWQGa/R9KNvi3jzpykhtCFqcPGsqCrVaxD3+9JTBjTfqfo0Z2O0M0xSQij8JaYpEp+y
BxmRbYT2h4Ji2/mFdZoEPoStwYUiucM4fmbgha+uzwsEXjNd8rDlp5McRASyuoi9qzNnmkmVbxaQ
2z3rpZ9ImE7jqThqNrHDSE/LnuxvKp8vbTIjYVJy+ivPF9w1RzR6YdBNIFLMVyZWw+iQmrDpRk5O
gEly1ucMbHXYcTYkvLWbXhm/N1eceb13oxNXJtrOuRpZmZPG3s8aighQ5YcpUuWxoSmjdbVn23kb
PXjYXvhZZdFNhs+2HMWhMIt70PtcAIj2rY4m97ajNPzWxOydtZpRYDj8ehgB5WZsxUhmrEnieFYx
XOqv4Abm0LWL4FYWGFEXupZTk0N7CBKvO0eVXSBZAY9fOvVn2/WIzrTF+xgYdIDTuI6wIllBskt6
UR4lC8C1O5fjyMnOmp4nMBDRyhaZsQuwcp5zd6y3ItN3zVIa+UPlP066Iaxl4oBb9pyfTXIND5ir
+uug9oCeOJa9jaQHqZYcBYjQmbcCPB14RIuNA2hn2Jtim6f5+FTriDm+0ybnrsJ6V+N2Py5x5keO
KP5rj9nzAicZtAueR+SubfWUlvWb1y2VSNW40RomcAj032VcIDB36IxEG5m+VgP+PrvW5h5fCvge
CcqtcNRTTzjytSgBZgNcIR0kR3mqWugQo73EUuj+y5STCYZzju8FAyNedxOTUoeTHkZ7yUwaJPKq
xfS4CnIRrxMFgou+iHux2yi6nxtk2k5jCBxtDqrgmJhviEYPcCG9daPSB6TPJ6OySRE2ffzuQemz
fvTxPV3Z5WhblUfHcW9UGexV/B1oQ0RVhoK/hcHPRm7Dwrryu0FfCnqNSfCgmPRvU+kyJWarJZfz
L2fmDGkZQ7nJ+oXs60cKmI04d2Jw98KCqGnPnnef2LgPlmX6VLH28wxKgLqcvi4anC3iVtbZyFhP
ZbYdMIen/ULaBNNsIor2yz2GR1YItz/6JcDHlvetGb5YMrDXMnAQh0J3Lbpohn4X9kiD47NT3cXY
nlaE5wFlDvDIJwUqaD9zz3iPNvZkftP0f7AUByd46QVJeQPBf6DDn+oy0hQ77n0BcP0uKOkFkMWV
n3BFz7vRtdVXZ4y8VV5lw61TwNsWfVk9OgJrKtF4SeYS4wdACJXMM9naIDZ7E9C9cyr7HMa4+TaZ
gqXC967a3JBrsfSnLdng9IWuhgPWTR7jYswhg5eLfckpoCuXK6dM/a010FkQkFlxkPoSXkrvPdE8
5K8HOLulLuY3yGgvkFEQc//LCxIuJtpZHh6kAyPNnr7S7mHu1sHC56UbD4k9v/R9RwCP4USbYdLd
iwPqordVzwR+aKjDYMjfpnXx7tBT302qrbZpD/ylJRGohj97isOSyT9t7CmAP9TO1jXdiENrR8at
OS0HdJ0wvjXLm2L2H/wwvlo8qVYjsg2JHrdGWL0N9pigEIhR1Vo6eXUioDkyKbhIVp81aK615S16
tI6Hx27a/sY1ECzFE/wUKBkZN/uaZCx7Pw02DntyaJ/7SLeHPJ+P/pBme5CBOY8H3JHYqrqTHYut
yQEz686TD3gHZz8S8divzH04BaAjNcCcii04StUBSS8kvaJ67RtqbqOtHoqm9k/lhGsgNtk3o3oM
j4uYba+QRbGGA8LN0/KuxD9G3609RYvQSzX5YanrTu00y8fWvO6tdMC7zvjKgQy2jSUtCCV8eW7S
NzS1CMiZiKI6V+29vcTNh1SUm5rw57gheJWH0Dx4WgS3XYbXsk3a6sgeIQ85S8haRVawEyXEGyje
ymWUSkNjbdTotx0jArRuM7exfQKPnO4iCn6arvaebCLobUKotUTWS1o9gIv4JoiKr9BtN7rB2NvF
4ZecewGqqH3Lo4o/i1ZsDTs13LlzEr6S2zncRz4bX8h0Zu0Wk0ldEo9nbKAY/HpXf4pV3YfwO2og
gxzEGEKz3NAUSA7FvHR3hmoAsMbTNDJRYFl/GUChgjbeTwnO9io9j9lrVLBhpq9Bm8Mqzm/0BEB7
VIS6prxssX3vInRv7JdRTUv0912UfQ7AbdlBvouC4FNRG4wHL2iLNh5YANW9IhB5Bzix6Vt1Izvc
KEVPaJQ/8CSM/lYsmIzMbu+HcBTofV3E9vhXE68+umn0IgXCkES497qPicEZAsUowb6FdMBWBcOF
ScC2Ze4Lum9vDwFY7Pwkk9eJGWInAiIzivI9G/Mb0VhkvVoPRgAuQ8QnR3bXTStvaqVvWx4YgE1E
ateB2jT2jG8SgDWtE4ZkhMExj4gxPBCpuQl73L0OLJdrEiQOM/7UTUOwhPAJ5sqL8pNPws4qTvxP
Bm3GLbEoWHtbtode+ehzeNcW74RX7NjJiPRGFLUN7cg5ptq1DkNGcEop3mZdgf0H/wNRILzVhJZj
VSjNDUBfBjujfOhyfkrCIbstyBB9X9X8Xa6uoi+JUX+KCU6iQAa0H9UZbP5uwSV1LUm25UQ+ao1P
qY4vxWR8iwPvUjsDDxdTAVvXXyfiUCaLpCnIKEEb77KWI5i25dZO6mZtL1/L0zXONp+/Q6yjSgO9
5cRkjPH0mpstv2PaF688aBh0jYpp2sCYx/2CGvehoIy5NkT+jdNZdVII0l7t2r4rBGFBbo4hGe+G
azzIwrzz+4ZHyepJw2mwX8TmfReW8JWKfYOGn5to7zpnLPcTH3QQIlLvUx+lD0EekReffusU7aPC
34VTW17mnFNPncOvlM30ScgYs1SfWau6qsj/yvEok1Os73mnbv0i/wqqbQv9B5IGoqNjPxERidoM
rmNv2STV+bZ7tsH/k2AkAX6J6Eo1zWIikt5Da/ixIFNhmp78pPI+E/xHBq8asnOoyb2LIjZ4vSg+
XY3EIu6XABelyXwgW37lgFIiXgxaKnluyVq57o2Y5mkbZhFHjAhPg7Kqs1KZdU2l1G1blb11YXjv
wid8I/PyDB3m0lZ9sIUqnD24MQRvwuWqHTsyvtaM72gyZl6roZPvNhSSQzEQneCF4O6Vb7D0Mk9g
OYx6/s90AP9N3WBYkn2f2Q7c/iAHMKmydGt6CjNs7XQnNVT1wxjPeIRCJA9CesWjMZnZxoX0D3Ec
AAOUmCg4slvqK8EMeZd4DGXNyQi2dg53i1ZI8MmvkmjXRuS4NqzpgNNAgQBQpKWOW3cFakZtskB1
YIbAsmppvZvVEHydeD+WYNz0niAi0Lg6Tdej14rVIOK32M9sqJGReUSTUp4KBVmADJyuPtZ1ZD6N
pov7QOI6yY2g/mKFvd5lzXQFHqeGaZGZwVPdsQ/3geGupWi9kz1b8YaYiWnr+zONelrd645v9QxB
m0HSoB3vZoTysbYGE2MgFFzcjENBq9EMjQPC13A9tNPLMGFcYcCLzdE1844Un2o6RNkI0aLIabQH
fopQWE/64kxueFNnmQUF2ptoh2u0epUxX7KuIZIO1OCePCL7UzAoQN+ogE6w5BrWGslKnGtLoNuN
6H9lAPF6d9i0c9nvurKhFxcExinoqYotGpLwCMTLwCBj7TTd8Dxz3H4ep8hcD0g9yIglX8pkennw
orJjSJCAOx0dcGlTpMVViIh5Y5YLH9ULm0s+hdlmZIRyowOLRq6X1n/1NjF1OsisS223hH6U92Pw
kpcx1O22ePY8pd6R6oT400i5iOzQOlhLvsRc6i9B2cj9MEUBROUpHHBJxfCtxWif0wlci4sy4Ja8
gze6s86T6rFvj3OJE5P37GWyKgobxy2JG8OxzTS4hlVvOBdiuB/TGrQv8AfnSARowdNavLUFz1dY
jxsayM3JzbscdT5HeeRx/pW1vJFjFjxnZpXddbYYd0JnhAHI5NaOmr/KseVoZxflWXnOeKE6H291
bwbbtitfe6cJ972M4jP5u+2mtIaZ5YjoSk+wb6dDCEyxyMiOXak5fRJqmq/zCQcRHWGBCKYa9uwg
cxwAUu0teT2YdfjqE+dx6J2WWPo+dHYBfXVY8Z538CgM154Ho3Eg9dN1CN8xTK4l7N321EvbOYY4
jO5sGuUH7fWkwU+cdhfGFVFcOpjuFBxOcoBM57PNvP56FF3ScQi0hxvNms5KFMuvBpHBrl30x8iu
9BbqbnFXuF9iDVavutWt+SUagk2hj5a+jxUGaPdgt+XniT39hOYQaYiqikPgNXoH4ApdCQM74xxo
x7jLLThQtLP7Z1uy1Ro6Kr/wRI40EmrjUPh9dDa6ZCPBMN2nhIW/cuNJCEZ98U2GtNEno3b2Pqz7
x9yZWFjRuq4IR320ULnSuwzH57igLVsOLXULPIC3sU8wVYMP/1TLzucoFZoLjK8eYad7hTpMRK9m
ipy8vtP5VxWkPAgtE0eCDwZzztZ1x5QOxjbUQ2hE9hy/FTaYXVBM7VVLcIy1dX1DmPu2bqAEylEa
9wA0l7qur6NXCaQYgJWTd2/RqJGHxMhc7ku3VLcZ17jPFcfGtRNNGXQCOXjQRLV5U3H0QwRBYikx
mURaUpzH5sUaK/vFBcN9jdaIrA1M7xis81wS2gi2fHgggGOYMRlHRrxVGl1vYubPRmXKI/Hv8z2s
QpD9ppdXx9r26RGPsQ4faWtzdBm08m4lyVvE+8TjJudIzCbmM7eCROEyBnVS7woHSrJXVke8uNax
v6EQtT47JH6vxAgzKNMRJbS2qq2jEUFNJhI2NMWUTGmA69FT7UkwDYBVEpD3fcXwi4hySvjgc0Tk
SwHq80ll1BZFqZsrqw5p2VBakV+oydYhBz5yAbO49SbRE1U1MOBmT0T8uxOrY9+h7BIdjIx80RVJ
GgGnuMMMaeequjChGY9O15/GlIIpNa7K2H6sa3MNym1aQXratZQjXdSEdx1inYPk7EXsA4SZrqmp
3AkRBPUOX4dw7lpeEFyTOwNhzwqtO67iaDntqyTlHYrpNu187PiuPvp1uU4ZHbuEkwzkP3rmvgjw
OocuyZE07IfriKPrPfoEps6OgfONzLjEyRAm6Sul7XTtJDlbzJCUsIfjkoymPmWI/kxiwl01zRur
GMiP8x8lWYNMKokUGg9D/o0RCLm1csDe4d47c6MeqQz7vRj9v/ATlei6KG57xk2SwC/Ge2av5ys3
dt1T0GXuOknTHcT4L0MUf0PMPZ1lkh2cyVkMgC5yCgtNQSLzZ7oXsHdoLEKKJJAs8Ke9Q3zlHsbD
VSmwOhWxQ/iu88VvljNdn8Qb4r0DTvBinS+lp2RPuMtiRh9pKb5NFodvTyXFPTswzhCg0mZKI9Aj
QYSYD/odsAs9SNI7DlE3xbLgOXmagQADeeqjtFu5Luc8XEzvdpVtktTa0d3bFgEcAx9ALqosyOzM
D0fAdahn2dyce6fs0TwCVsK4RLD3V2v0bmbfvASU8V0VPJXhjAczlfE9QAAXIr31DrzXXi3PI6ga
wjuc6VpFE7WJH3FjJ56KMiWS6FvT3RmQkOSA7ZcAP069Pt5xW20DVzxIB/pzTLpc41yNQfTJ8w86
6cgcwCbtBY+4DOiN+VfmsBAVsUkCAK+96momrwpyv08qJWgxw8S6zoScwdeNbdn7To3vIs4uUcoV
txYxGZ67JXvykwsajnPDbsw9NneyRcNzHWOubJLwNOT1PSfV64zIKVCMbrotQ/9NJ86wmadlTY/u
+xLdoJ8QMEXOynFi2L9SJKcQCdWuLTlvcg0+mFxBYFUA3AJKGGbUWh7Z9Z9TVGwhnUess82Z2dj9
QmKFh2lS91MjbhRExxUFXsCImjOjM0IMZlrL0wjPqvdOtGokPGxvyUlWt8ooswMIKrLmFPuZCB1O
S4R4GinrdY/QB9+0V55dQVCYfUvnkWP/wPRdsZuEeCwmkixXJbeGHlh7yjPqW7dBydF4TPyHcjzU
oJGmStDBQtS3pvl3y4wT1WHLu+Z467ZHNkIPAl+5PvYRoTTGcD8Tz+BqYxO578PgU+jVIZt58NVT
+d5m8LvKM1zpwEAjObcXUVrirm4AFHtxxdKqF+9+6kfPQWFhMJFWcsDJh2jPxWtPHfSeW7ixJY5b
VxkXt2DBy5nG+mgRwOGEMy02MhFjjQAikG91/Wz60boPghvIh4yHCc7Vslr3XbaDYYFIZmXLhzA5
B4kP771GzCnDjVsRfmJuBv1Smd/8xHzncA7y19TkZzb+bVYizWOef6VybNqV7uarsZeI3MRt0eoL
PhVKYUt9LsV4QwVyLIbhpRnrs5heAqu5R0/IXklI1XZoOBIQy/2SJuk+pkxxK34U8GukZdanpGvZ
cEfjybAuBGwz0wBBIrorsQSXF/NmTsk6F+3GKc5TVh6NxD+U9Rxd1fy5gbRq3DAZe0gEfazfG/VZ
0qfiEITdISj3Yf5E32GVhU96uO5dVhRvfkAZQae/3SXBvqcvirmGIyi+eZoswHmBwPmXhRMQd1ep
fmEpWnHmQMLKWCOuGWLcJ5xIRzkAXZvWQCtvXefJ75q1ab050+eseWLcQrFHOch+0LDuKgC8NaJg
r9o1/msjjHVbmahI24NYDgtted0a9Ny6DDIFaxr15MtoNORJq/xqFoTmVEkAWlNO9qaLVLa1mNas
c8t/7OHdQe237iUKt4tGTbEerFCt5/YbKQzAFhVUtu6GFLNiFyR1dkIaco44v2Cv980rFQ6PVdVc
65S8ImjfPNUYUmQcFBSNbbOOPUW2OSaO2Y4Q5XbeAfzqpbXQwovJv0tnCAuuMQ0QtVrqOxh0V5bZ
fSodO4nol3XexS7aRzHI6EDW53SmnSVz+JztN7Yguh8eJxl0J2dMJUAusmUlbydy69J23A/YCtYz
qAGX5ZeJxmuIy6Simm/uBvHkGeV1Bo8bNiPvcmy7N8lM/CxwJVq43YPM6A67lDVas3WMM7jfMHpt
WzmdvcHZcbZmXte/VtW0Yibq7RqlzpZ1O9fstNYe29OCbxuDHUH0Ayka3mM8s9UE9pVIxU1VPQ81
YuymIAmEQKOeCALCHFalME9DKndDwYStnL83Ta0JUvAQ4Y0ncWJHKzw9FEFV0QKcq4sUo3vMWlLu
BH6kBh6kiO8rGrm0WSKIbISHFHOeUss4I/8tRzGDjruwq4MXFvSUgiFaK0qkFfEEIHsaTlrTglmP
wqvUcrpD3k8RdUiowb2o+s4MvNc0iZJj0+h0g0wyuCm9MDwlXraOuQtrx6u8S7CAK9CRx/FO2wXT
UtP/rPjPVo6Vi73RZ+EaiQqRp9xj81DSW92bAWQbAzb9QbkJByAeQnCCgO4mKDCu8eZwNswCIz5w
eGi3hjc1K+YHiHqDftxpn8PR0G4FBwu/a9EHGtnj5KKp7DJi2aje7sc0eC8GiPxWfx6IPt7PsnyZ
cuOaVsJThvDIcMaDWfl3cxqB9xEdHaugp7vvnObYv7M51nVQc/ELIrZqbQgrun0qNMJ3LIdre24l
zV+46kWmYVo0rQXYcICW3Y9/xRyhV3Pq14dZZZ/jKeSEiP6Kzh7nqk4k76n/7s36DmkfwbGS10lM
lySSTz6VokH7fZ8sSswIeeyOWv6oc+0ci9ECw11J8usq/RAOGHKZR8z4m9uMjN0m/kJoxy6AoVOa
7ISRAHQfH8uZMbwqOAmLiacN+evKR/nkhQsPOCPK0J5YYgZmCIVRxie3T0+02MLdgFp23+sQTkre
EIIh7b2a53Xs1vwZkrBdtxuOidJg4PIZDlPhm6txcK97Ace8datgvVQoPSTTVVPC1QeU56wT1EtT
re/YaYlnraxkHXTaRRg9fKs6WhSdmyJmygBHQFNN13UGnyOanPo6y+2bBA3gka+G9xG0/LGtq+IU
aZv1pho7wtVgYduN7R1cs/0UxnO1o2FhbQb08hujKXajYT7w8t3WCa0a+lgxpyvLRHpKvh8Bwjgr
RDa+gm31eXOmgUqt1ldDLtKvbi3V0ddxfZpJoF6NfQcyCs3bLjET4ogy4WwTbHO72o2Hox6d5kg4
EYElpKmsVVYvx7sU1CF5UGtjDtqNPY4kQyrUDiKh+dolpd7WkfiajcmLUXCmQ6S0N3s0B5Y95Gu3
NiB3+NVrxMjo1qLc2Pg0o+79UZZb2kYpuv8cPIvfGRd7lswrVE/oaDoaqyZIHxA6Pk5e+JZ3wtjJ
eg7OHA0Jcm0ZfSf1jHy2KSlOhHtRFMBoKOsrIzJq4I9u+qTm3idOq3KI6KafjbCbDvMkbrGQB9dk
vdwoiK97cqXU19YDETlatThbOgo+T0NjvKisHF8TsUSiqm6i70mwn1foTyYORkqd+ZpEhxs8U/dG
by1NWb6Ar2b1MGobHgky7CK1Oe+NGnCwGXxF9rgBOgm1klyYNW1oDj8J7njNTrAqOIvPK5XK/Chz
H9WANbj3UGStTeEBpg04z6SWj7pAhv22Gf35EJXB9NiOdXLwgSs+WUZzKUyRfGKIUh/GqCTwqB4v
hcs9VDZIeYifRy8JQSjW6aUrUbKQY4cloip2NKG2zOHsbdGW8IbaydzU9pAcCe0AbrrAJNL6osK8
vhmG7j3EM7NF+sCK1iDAWg8xx4auIgkoqOpTIM4kIL23dA9iw9wZDYQrG+tFPSzaP7y+aPU6QOyM
YB8a0XR7qNfqQFyC/U8v+N9SX/1WV/WTAus/6rT+D6qvAqTv/1l8ta+/ffvy7Uft1fLn/yW9Aloi
oS3Qp7DEgjPBc/BP0okZ/MNeiH9QoUEO8kdwPvyv9AoIivRRawWWDYXkO4+wUV0b//d/2fIfvkCS
v9jTfQsdvPW3pFeLvfAHRf3iI/PBG/r4K5gNON+t6T8Ir4ac1pXh0hvA3aVO8Bnmm0Do+GCMQbu1
5rq7lt7QA6wkspI8HzJWeuUcfrhZt//8tP9XduxzSdk2//1fHxwe378DCBgcDkjRmNN+cOyNbkLX
E8EHMh1pHtQs9LVnGjVcC+n/wUb3weDx/aO4r1ytieMVTdzPOjPCiBunFwHU/g7LCjzRge60XjRF
v78k+ct9DcTi5nclPxYeioU1+aOgLSMcbvAF16RGishuVuMBnZ0GYNf2LpnrRSoJotGIXcl28gFx
TYVrkLfdTV8cZ0ovUCScxzCiib+xXbbvtT+7wWNG+xMBfl865loPhHCuIoXuiBCPngG5C+YeUKKx
1EPM2GFWoTKt3sbEctCveaSZjuSHk5Cg2+GrV7oeqxqxQEShZ1BSY99LCGObRpKHCLwJoQlEbnVV
lxyhdzURcjDwhtiLYUrMeLy9hHXmn+pN3vroG8VzvsibfnwQfvl18KOaAc+7yT8ZR398END5hZ4h
IpZ9cqg0urCwJxnx9z/NR7QK8kfB2+g77EdYD325fIsfHnmtO0IqDMIgvKgxgZ3L4WoKQfxOPD1P
QW/XW9MAZb/yDZUegsg0b/CSwdyqaZJkZtvhrjfNNfsr7fGeh+kPj84HKSRfD/IRBmfp40Si3Ynq
8sevR05nm6NZIauisXxMVougrTIEqGSNuT3OU+Px9zfE+vis8on4fPCyckOYMzkfLMhjMTqJHTJp
QfubPJlFBj85FnNxQOChv0SZhIZTyr548ay4Qj3l991nPxCARsw0oS1CqROfrDYIi12fFSiE8pq+
Mzmj1fRObp0V7ytr6fUKgmyClagq7f/9e4aNGQc1BmrO0vaH17qbyxSLZsmDI4qnuc4ZEUlODl1L
J9UKvv7+fn1crrhdgfQoyViAbQxZH54fI6nB1dueQWVih5dQznJflPl0Uxqhff79R0GQ/Xl5Xj4L
EBDWaUmHje3g54chLkMCvZnX08JCVb4t8gpx3uJSQZOF1e6gfTfsSJg1CdeYHBl9m506QH5Kyxdn
BgOYlcgjoZFDGal/RPqePTXB6N26yGYduIraprHe9uQZUxfZMc6GKb+OCuETEuAk5E5Jr0hofyR9
f6ucCnVbT65Rvu0tRKtrMCE0JIeiJ75bRaV120o3DG74l+7dME/OZzw0uKEQmTOpL2uY6kXUsFC1
LkMqpJGxuG54SOJDHyN93//+3ln/7t59N/G5Nl3nX36nzA8wsHIWptGg0NWYVgUHybdGBAL+CBK7
JKQMjQpkltXctC7EUvAFWw2f6qYOpvTrCBm+JHnWrj/XROW8NpgXbl2duree20ukXgQzYwKK2+C5
JsmJBBXtZ++/vwhzeXJ/3J+XB4AnAEm0H7BjfaRTtXmd9bnDrECVKi12zlT2V7ZBLYb/AL9bCf9i
5WBP37cOWYgNfAKCPdD0165GZNeXKKp01LsnkBrdE5ZBG4IM2w7BcRm587//ssuD/8t3BZzj+pAM
PEcsL84PC2vo16wzy8KaZvbA2AwNrkMoxfb3n7LsnD9/iiU4JwSeiccfwfrys//wKRV+tCjUKlqb
JCPBpPTGs6mT2F4VlSJ0LmNcXtFG4l8xyLn9/Webvy6VfDiaElyYvJX2RwNiU0/gbvIKeWkRT5+1
S1q2E1fTNcOz6EkR/FiuO7YHtt98RMpl4xnCLOZ0f/gev+4RfAPfWVZs0GX/lNP/cA88HTpGJznG
GPHc7eIm1WdHaQzf6DLLlcDs8oed+d99oLtQqb2Fh8Gp9OebzkS8RyAFhcjCUbcpJ+UeWlcTBD82
VPEtio3f3+hfHyVLcGHE5kA8QHH8Yd2jYZ4iqm4jqAQakZfZL510/09b7b/9FI6BSGcFrT/rw7aR
j0FQ5wNXFdeBpBMnqBoFwov/j2thuOAuNDee3A8P7OCXmCcDrgV/wwSjL9MbQ/BRf/9TPAsOHEca
l/fiw7UUIUt0L+mHZho3k9RwkZw2+pM//d/dMc/3YH0tdA3xkfvmRFDv/IHlyKu6vF85rZ0fGIOP
97+/mF/fcRge1COWbYExggL58+MmrDFxGEXw82cDeYz2aO9wbAAETzP3yGs9PQephCTN5OAPq8tH
zzPHL3hGCBzY2AX/WEwvPy0v44CCDbkUgjX+ckEO22OrjW6Xx0SPqJlQNDJGCOhDlLHr5JcmDx45
BIU46hL1h5fu14OGbQe+yfJN2ejBdvr5qzij1SSxJHCOm129R4zPCX+S1SFg5vYHitv3R/3nVZVi
hUqUe43vn4Pgz5/lJuhjhSxCDK5z8MzbjrmiTLuegV7lSbl2y4QEomQQ4uTUGXnafs6Ur7BViF2P
JLFnTCFeeFPwt9yPsitGBpeUlbuiiwmmo9WGcmqaE4SAgd2kjIj7qYcWaxJ4u2o6Av5onYgeTq5U
3Mc8Ddx9I2r7IPEaRn/Yp369rziaAOyDe1yKNG95yH9YPce6iocptIJV1HOsLiN8y0bUdofZdos/
vJW/rpscH2yXZ/M7Lcv+sG5SLeSjNEHvG0Ulvg0KGI1BIs6mtYK/lC7bP5x5fr0yJ5AIIDF5edBH
/Q9PTOAU5AoNfNw0zbRujWqE2tvSS2TKI7w/3EZzeQt/fma4KOp19mB4g0Ajfr6PxLqFMmsIU8+t
el5V5BOfWr+pTrT5wl1IsAzxm7b3XOS+dY/cDJqVnYlNZjrZ8e8uF2DBsMCgRrG51R/rRrsnXkVC
WgTEPFUvVjQ0QFPwM67wT9kdGoRwPuY5XVczKZw/HNF/veXLui5ZMihaf61Zs0lC5lpCCdsqk+t0
pq5vEpqNsQEH/veX+XHxhbXmS4hUSzZE4AS/VDmk/qK8oClcpN0Xs5QGKWVW9IdH6PtW/uOvSqHh
UAXKpQiF+fq9fP7h7UgzBwKNwsCAz7aPmWMG4R5tEy0iDFQjmg8b+NcBpyzGW8MtCSnt7NKYNmM/
ktUXpX6QrGUb4zwZ+bm7dVWX+qxBhILKGcbeu2MxAHVdOjhb1m1pJC99HpQRQePzoG6jTmckLaii
Sv5w9z7+UFwXJa4nqREhBbNF/vy04j7Eud/1GpnMnP0PZWe2HCeyRdEvIoJk5rVGlWZrsCS/EJZl
MyYkc8LX34Xvi1VSqKIjup/abQpIcjhn77WvSZEedhMMrMvBdqsTz/Dji7IFLE6bwzuqbgt35LsJ
hhQ6Al5mgxTFVnZn2jBI+RzEKTTvhwMOg31hE4cOS/FyRjj62qeEGk5f0PBFZIIIrUjIaqPsZGQc
99zxZkB1SVhfOPT3hOQQQlcOBlNBgrP7WbZdP64qu5sp+XipZa4kbirkagmhfevaIbFwg8qpBAfe
Rw2hlbaNB9kv4w7jE57GU/vLDxtr7oXCA0UDqGsCFO8ykf4z6kIICDPa22YN8OxBhLL52Y5LkMeU
+udOS9+i0q51p3H6PEQkuF96lrL/G2MUBBsfGMssSDxOL9Bf3v+EXhb+UES2Wo+4CndpFCnmizk+
sSJ8HBsO20DukNe2XOhonxYPXZaNFeguUXNmUZbl0qIaTlEL/xax3n/F9Aex70KxYwuNZ/P9zSQd
DVs6DjQbfU1mfRyM7bTq/Ly5dwZHv/hjO9w0gW7vlJ/q6zLL9aPCMzXuGxWqfMXGLMDKbbARwtVv
jmftECi1Hwpl/qnxyl1Fc1R4u5xOXrxrEOv/iBaT0ToprJRet+EiMhMczh+pX9O3nqDGXJuxWYbI
bOroKoUL+lQVJdLiMZpILo5bra/mvHECspzp75MgCAuBAE/dHVxtarnGvTS8SmXPv4pK0/UVvUNM
cTOE5WMRIz4VsfSrE1PGhxWOIUEeJJg8Z2GSi2PuDoxRDj4oTtdsxcYnHAPhnx7o0xlauOChT+18
01htpbdhGiavZPohQGOJwPjQz0Qxfj37H8OZGJ/LHsJnaV/On2zWjl4pns45K11a5dZdHq3WS456
vGYvfoq49MnHSCWNAjkQRxKQGUPvrwRPepCxgcnVDyu3v4QaMMNyLV0qs0CWaeOPyRCX68Z3ymmr
LJqwG6+XvnVr9rH18F9vm3kUiwOnAY+b9o53GbqFsDL5VokmPipH8Dx0LBgvI2GlHtr/P63vtkiz
bbcA/WWm1gXtC0HFC4xSwBJkpt/pf6CoQ/ben1j7P44Pfhs9X86OTBe+FR7NWrivRlEv4vhYO5qQ
lymNtoit+j+uyqvikNYhjpQqN6twNy/EG2RVQddvAZYaF7gPvFNr3P93eO+/e/DpzCvLsHUtlof3
r66XvcBvKov1bGUtHZwIqiTwlGIWqPNGokc5QSBVIBq0WTksFi9ZR1b9Ks9944WkZ/Ox6yvrySnp
Ycoc0jBgweIR9y/N0NDoxydhtvqBOlX0ELmwajZ2M6EaLhK6ruyouSHt2MaDE7VGfFvRsETKBtGo
Ykmxs+DcHbV7ZVH4/5GnwvgDpraAwYaGhEjTIIq+A7fBEG8p8Eyt6MJf7J4DtDjMWPY2CWYHjZus
bCLVwsR3Vgn7Jboeocxe2dIE5xHNkWk1WRXxReD9jN8pfLv7OeuIuHPMeMYcVLtEhdrMKs8gtOJ5
hwW1/FG7zDbUpQWUmt4sqHZbXuMPO1FPOLX9sGACCwIU7BnlRG9XupO5wL7DAhFIFWgTwLLsxks9
mEV6wNzh/gCaNS51uYTQDToYzFOxZw7nYQw+BQsQKbarbOgitbeGhEjQrA5NqH5DTqistKgXbCKX
vL+2LCdjj1pW3fV21TxGfYw+bqY/R1IOvHfUplGfX6MC6L7bLCIEhwYtWkBr7H4EyZRdVlGbjOvY
XPTCnpzLXwiByq0lJzkdnJh8OCaqygMbldUNaQYl7oC6qozfdWfUaOPScv5uZAZD2B5iwyKk0KL7
kZcFzkCrLQKShIdqNjDTgFiu3Fl/m8Yo/Ob6/ThuoW1ZKCZxyP/sBONnhSdgJhW7a4qf0i1RRGED
nK9KGunzfujN7pqCUvkMbSx7qlWV98hBGswYyDyMdrfAwTnvewba0NKmrHxRJTWiTN+O5NXiddYb
rS2vp4ANqmw19VJeh7JuA5y8NrsHcxHBk/9nQzYqMHez05ki0Jeu32mC6ANUehilW26V2PBQbK0K
AN+mskNWFtn2/u9qdg2q4ZU1SkqxeaOJ9O09bx05FN9v0MT4tOjgqPj7ISg9b6UnA8WKWzf4zie6
AwTQZKh5u8FNxco3wa+s8iK3h51VCAulTtgsD68kOLETnbnJXHP2Eb+lY74AddsLo4I5RKJV7uud
llH3oFIDj5Uls+S5QlDo47SZhx8SxUCw9nwNNrz3/OhqjDgxXSIyTh4HC4XK934wyYx2bTVm2KYc
5IS1zIm9shNQv9sCdQhIKJfzN4QDQbVj0F7YXFDrVo9IwEJzTeqyvejjLPWtwBraLnu06TfcCf+C
iGmr2PvlODzkgHhawmXY6vNzZPnSDSKJQTD5kMWBkbI9GKRxEKnrY1FN+mcNkwK6EXswk05G1vFh
iw5PoD+H+UNvArW8yCfkf6gog/JyGFWY7IucvShycuZesGjORNOiNUmeErrXL5WbTFis1DDdptox
Cdn2m945V6qwzHPLLGR3YcZYJkGH9STW6WAhVA55eUcYc1QdRmVob8MXjBoPhZxfrTkCD2ywG87f
m7rtwj2ZpliY8ICrcQeyuejXSW0TWU0bobqCQkaHRI9ZOHH67qVAMB6Z+1DEgiC7TI2YrIIpedMx
qNZtGUQtTrPaP/fK0Li0bAqG+FAi9crZiiSeCF3BbYEwMdzQ8WGbnMPE+AUBwkFYpkATb8qGnclK
0J25Ggsv2E45xNA100SGSU4laI+NuMyiXR+gCz6YSYfOqgsGqXA+yvSx6ywn2bilpMXjR3YOAw4/
KrnfYYdDZAj1TE9Z4khYTQmKho3T5WW9c8IG9l5k1YjdtOrbtzTERknu52g3qxaqtHmm65yErdp2
yzsEbNPvovRJtfK7zn4GZJeQZR8Tproa2zTM1i2KNbnNvbzdFFUzDxspJwwXnBpLwCVzOiB+a3Nn
vi2DJnmFFx+Ml27IonfWBWY7rN1upMeThhxdMYNnPcCh3sT3Z7LsIrNN5z9z5Y332jI4yFqxG4cr
7dGhEngdYiPYD1lf389m5u6SWlxRiXJXUzRc+A1Oc/Aq1xIDvOHHrwa+TOmiSo/pGGWR3mCDBeTi
6a1yjJXM+4cy9W81SefBwJihP4kVjbAO9VI4OXYxAR8r/22m2c4ynYM7mOuANjMppNeRZ9K2DIno
E3IjGcuBW/UrT4d7PyG/uJZPLYu7o9qLSUTZPYpJcliHC9crXrF/rNymuprFS9U/5LHcBvYv0RFD
KPyDw9/QTumu6JJtuhhfC+3v/DTAx+A0WIJbr1nPduMiXOQ2VnEZEdicsHKViso1mO2b3ihMiZc+
6e+i0mfvTYlCn9FruKCSyp+1oQsA+YmJXTTlbYzodmPWNYHJ7UM/kMQX82H0srqKxoJpN+Et+f43
RxcHYm9n7hAKWtM8sd94aOFJgpFKxh9m6Tdn5uRjMJt/eAlW2Ta8ii0iGYPmzrbko2tUZ24KbC3v
FsNZ/C3z/IObPwbxle0SV90LDGySle6CUdZt1fgHBxEJBOQ0SqT2Mu4ehYqvnMRSKzzypArPyaHV
dkB3cgQhIPbjYIiVcvxDA44warOfAtNN3UH2Lwa1L0drFy1gOA4zO1/Yz9qwbkVC7S2hO2NW5r1F
XG0YRhAbA5f6tbHxuU1krLO174jCtsHhJVlgbwysxxha5m1tFKQRz7eedJ8HMT4Z9bM9CgKIs19Z
V7y1EQ0u3cKMyPTlggRbotyDUN5Ehe6xvYhDFgv7R5Dy4jWgSNuA/SASIg2j6WKcOaLN2Wa0zLeK
AbSti/kNtttIj34k051o7KeC7wldZbqZPfMs7t36bgRXC/CGbVzMtz5uzaB6A8N6NunhmpLA3q1r
d2XHgBJU17ygiqsIPMhvixShrsuoyGJzbc79Kx/+TRVMxaGaSmCSPlNcXem7vhnrVWR3v/I+J7Aw
NRZPg5ANmyTtN6T3lldjp8zLBtLCjoU5eMJw7jsHc3SvkFGcBVOLvp0YRRKELvOBJrMfkBsNYrmr
UEgXtnHtZYtc07MXHbM+i9jH7OEzvHHsJUtVNr8zSz6MgXjxm0Sv2/bnMIBjgtOsfPMwxprTFkJy
M0KDWUVklbv6u0dE9g8LdcibtIoYeb7wJ9CL7EEgebYZ6oBCkIIXBsqCO81RkT0kG6xw07VTjXk1
IbO57XA1rJG/Tv46aS08g15TwT9OCBJHNWl183M2Szy/UzKlUGcjBXOuSYb82g9qT2ynmuJZYS9r
S2vBpkL473i/wzHygo2dVTjCwob4HUg4iOBnZYiNA6bqJgrd1FlLvgqSadDb+OsetxgJPcwGr5qe
9qsJwM5ZdXYLQivAo0yhvsqwNFcKk/kKgJUw0P/bCE/BMtagmYJo2ppzQz43Zd+ROTLIIZVy1+Kn
NJ3yW20l+s7xxiHb5XFC4b8rswZ1aJFHJI22M1mbdRMEb0mfJT86Z4gYu3aF3Hng49rUBdyUdRPk
I9MXQvD1qOwpWA3UhQgR1YSSRjaW3Y2aMraNedJBb0z9OarYH+cVTDHAWZx2mrqGecXicheQvTqz
DiZr0yDbGmTnKPBr28CjURcPSH/GnogR4Wi2Ia4WzS/VOpo/IgPvjqiWxXLveB6hsiwnBPNOVV5Q
e1Zi2i1gDGBPXiD+TJEDV3K0GhAtMcgoBxlP6Pcbe4TPxTKCB5enmAPiTCh6DRe1PyMHm8Rg39kF
ao/rmgk2J4iub/0tban4IsyaFK6XOQLZHYze/QMShddXAVx9cvDbLf7/InkVoSGAQeVdAxVYDJfV
ROIS6oR+ov0Y9TW3Pbdmt2qtNrvysb6w18oAAWIj82e8/Vk840V3x7heKyz4jJ1QtbczTcx6m2ox
PxakLMUbx7Oj737dlq8Q1C2gK24pflpRApoFBJa6cSiLE9JhC4T+wyzZltkF4qC0Xhp7SQm9bMdm
c4jPq1qG2B76OMQk3NboEijgmpfUQrrgjJIH5IHYC9O7fBTywqiL6snP1XBtesvYnYyOp0wf0liq
yRikMDUt3sDAMhaRHE7h725F6A0++8j6weSNJj4SMyt70EOLx/bah+EaATD2tDpS8SGTQ/oc69Im
1DFL/WEdSA8pnbbs/tV04urWbDKbD9spsKNYmfw+5gWBN1mxdHfR2rgoMCK+xlURl8FzFiLUWc1T
QEJtUarx0NrAd9khmfIi7Tx4pDaFLIKaISN+M+KWFE4qYvRtU6/PbiJvDGd8AZNnn7lzM1w3tsQG
ODbl+Mo5I0XPgq2g2yGPr66EXyfYr6SRvCr+h2cvJ/mLNTiwyFqk1U4pXlYBe4iWsGSfp93diqgo
f85hQbNv6A2sh15UXSFD6sU6HAzqaQYb718GG+dvKTBwTga+FMFetoQ3cF4KqIyx7VSI6TMr4YmO
HMV23dyDgGgcswCeUFXkA4dIa9qtmgfXPYsV8sVb21GN2sDo639RnMF0FUg7vPfisbzlrx1eClFx
lM+RI90n4QI66zhIAvZv6+6PqMvoroYY+NI1YIq3U7vMTRlFAw5BuB28FZWicLhC/Z+cNTD6gICY
U6y2TeWwo/WinLYGARiUPaapndRmTB1DrzJr7rItkSDpk4iT4ikKkb+uHF/z3yaVN/SxPHnTGEUB
34XxAi1fQS5ZlZQKcE6ByplWdifHy7Qxknw7TGQrrYeOI/vajjXfC6Y5WL8xhxqOEgpqBE168230
zZRcW7BUT5VyMLpTb/AJNfH65HzOo9JZa2PsAjzFDIBVbGjQD7klvb303YsMSP96wLQLDxUd74XJ
KZX+houvbLHc8+GK/ldKdhKuRGQtEHpLdo4Yw8jALHqD8IU6yvjAGwi/TOZNpn8F5cTcH2D2Zmeb
k23PjtZotwIRPC6I2dWsKomb3E5TGT/Eptc+Vq1KWMBirDNbKhaMiTpDi74OMZ4Wmw46aLfD++vY
61Ho8MCYy/XKk1q5KNQXSTsQl0Ts3Sowz0WHHGqjW1+MaxinQQsUOIxvE3/CKW1lk7FkDuRTiBvK
5SzShtVAtqljdBfIHgDMFJLDyEYRqHBlOpkRb4Wo/RdgQGW0Qglt/pyYz6BoqcZ86b1m/o3XWL2S
s+eAk9Y1prPRS0geHuPoGw7w0NoXU9PdEzvT1euiTRliUeMpnAGOH9d7DtFLhcs2s99wODA/lkmd
Tpuxpfq0AnnZvxZMXLBtiwoQgaPrMN20cd/Cd+n6bm8XA/ibsZ2BHAZeD6eFMqqCAWAAk2fxKrNv
lAMc83xi6SLiqI7xo9d+Pm/y1olvOmre2HzNiM1NEg+2sa0WkwHjivVrU/VxfOs2isHgtdREMRem
NpC/ae7xAxjzXK2SRhTPgMjdN2GyyLA+9RZ7ZluxghuUsbU1pzgxZq/6keUhZgVfD5B8CmOuz3o5
5b+oPwK403l3XbUeYypnT+xRaGzGn8GY11dDHFJkQk74Vw/gGPI/SmtYYmgZ+aaDWGjpQR812qxs
FlWUwS3DkgLBAS8uRKvmhDbiQ8eGi9g+uZsoQ0iKPA4gEENIF7nkdMrRM4WjwoPKZZWc6GF/kCUT
IQCyEpevg7CMJthRed8y7KSh1KPWTRarqwnnDCtB6zyVmkqUlZD9rrLQvrFLytrU2sutUcgHCyYh
ZFQF8AqZGJzrlqOew6bq6yL8h97p39/mmQJ9Nsmsx1VlDVm1lGyH1ySvYUwqm2RHwuldGWR6+/WV
/gajvStgcykXNWJgBfgmgBu9L2CjkMjgMsSK6YPwoxXkbv8PZBJ2LhJSRGgTNuUuG7wq87qd59vh
uuvz+GUmR3MVo5gGh+d35mUb29O213l5HnT4YN2MokPVWNHjiZ+71NOPfy7HWpTkNrJymrDvfy4e
NbsQxVCtDZBQZ2lW0yX1w3anocYe+jRpdkmBGytjwjn3+PFbNhP9eWpGT6GMw03O9uWOEhWs88o2
r4I2tuzVLB3gGgrQV6FFfUJU9MloRlXO6PHQMNInOGoasyssDQFLdw3Yo/7dlkX4mijR/ferQPIj
gQ60hoWA+Wgwm3YjVZZiA+w6zOAUdjuIZ+2w+/rpf+yA08an3LYYV+iKeceBcBw8wgoLaEnun1WC
eoWnh564eXOlZdEBAUNWagLo5wY/daSAcdZ6qb1LS4K6QStr7Dw9xJtci2pP6IAfwKU05guKfsl5
QbbrHtuXe+9407iN2bxuvv75H78qfj3Bckg50K7Q1Hs/dojTIU3WhME7puwdeF+wjhTqwNaF7Pf1
pY51SMvkwuEvsOkH849z1A5WYyHGbsTlofDJ76o0jqHcV3zPlverwl966is+lgZxPcdEY4WzCLVo
6B6NMpyDHOYFoHnPjQZQY+DZK8ept+gKmgPSHHeHy9+8G31LrSmVVRvbH2DstZO8/c83jjwCR4mP
bRq9/tH3aYpJ4vLjKq7ou99GBihvDkii9KixUXYvvRPSj4/v1EFLSqOSYg/N02N1so5MN2kmzk9g
3csbz2nLZ+kN/uXo5NmJdemzS7FaLFPz8mqPVSaBkVBXAHmzpoxdOStEHN06j6iDr8o0DE98ah+n
DQ60PEaTVCIPutrRAOKUpG2bhQkbDGapoJHOJgHDf+Iqf9WVR9MpzjZGKEtAiGzuaN6o8hHCvZ2i
nNEdvklyUaMn0nVo4FkDrvZtj9W3BwpCFM+twEJLgLuLMARUmYHM0M81iRmFGupra6ZWvmqwo9xY
U+A9DG3WGuz9QUet6D7E3+fB9MYTs94nbwTbl4VcgHePlPLoIRmkcFC8SBTSh9ndWFob12kpgIeJ
3vv+X8c1f32A3o0dA96A46SieogaAStIrhX5i2dJAxbDEFIdapt+ZG6r7MRc9XECoZu87LaY1lnn
/qbT/aPPyaIqUj1nQOBCk7sf+7hf0RIA/0xqJEwETEMnZqyPC6vLskF3nU0XwqDjgOWhE6MvWtap
Am02pwAruseNW1/5jfD3eZtTVuvj7n4SwUzdtMyLU739j0I4D6EOuj532Y+EGBTfT8+gxHu44CGk
bSy6b0kmwgvM8CGl4dpwnQ1u9dFABqsbC8N6br4BJnTaS6kCLN82n2ECcyvW01YaKnjyiG/SdFYa
EoFq6dMSCcwqMjg3ToKqeubQIoiaIvnlpwk6gTYtHbWtAiJSDrQ7F9I0kRFkxxSQIMAlTfoqTyPK
1HTrHUqsqWrI9Ym6gGuEmblADZQBUrjW3VXSgWjZDvno34t+RsCFCs4jTWaCFHPBK18OqCiWXJA+
JjVCxA7x974PrT/k61BQzxLnqU1rfMtRn7V/2nJuXyUX6RdWsdYkz+NrXMtGer9xbgps7HagQf5y
CA6fhqaDoplZHXCb0Kxca6PLPqppjY/pC6lw9QvVj+425lBobljlu+9J31GUJbdYIRWm5GftqhZx
2OVsL6EsVuzgW2LDJZJNVLpduIZNVjw3aY4MtWpcH3zVzJEbTE9IPh0el95Yp/PQkfkbhG+O31R3
8YQEbAvpeH6B+GAijoVqKHYmKTxg+gHKRfgih5SCOadJ4Gi0vmEQqPrJFM74aDnVYNAIzug51oNH
GJCPlGFYjShlwCVpAwg08KmC11Gm4topSjQhUznreINkvMjWQ5+U9zn1MOp+FCkvubvsT6oG6oDd
JAdj2/ZO+gcqdX1AWN9QK4118pDF9gw/egzii3QoQCERb87lIoeGSxfWTrPqS794Fa0/r1NYRQ9f
Tzcfp39ChVlACYZjq0vl4v23UGsrDWWaYOhxdbultQ+SbsQ79vVV/k7v76d/9ops4xBJcSGgo+8v
E4eDRM1BT1dOOPihjOU/J55Ps5I0Fg8cxxeedaG22ogI56rTZjMg/EVhCaSJMqF/kREQcdWx1Vor
GqnpiuBs8xILHNKIJlSbjkSScw7qijCqqt7IgXLJ17fwyTzJKY4pi41PIFgy39+Bikrl8JXJtUxL
99oesxhWY93ApDRpwdgMna+v98GvgCkHvxVXZKRyWbG8uX8mZmK/zIQ4SdacjXE3n7nPxU7uo7P5
T3E+ws6QJ17RJys012MA4M4JmHeC4xU6K4fe6ku13vw43P2+Oxz2q+36bFxtvo2rExucj4Pu/aWO
llO6Z9JsYLaTyggkmr5IeMoJ8Dem+v2Ae3+Jo6c3xcyi8K3U+mL3sONW9vv9n/uLbydu5JNxvVwG
bStmfiJYnCNVVjWaMYJbLlNv20d9SfzU7XDmXhQ7vUZOsm43eo/a5ECjP97MtzBZXr4eJR83Jlwb
fzlnMX7CB88cpZkGczcBeQ6FyJWOhuDAt6R2TTcHJ+7140v7/yXIxmUD98H4DlvMNpq6S/HPWPFT
ixibTX/4X40ObEZN/uU4D6kj4AD+ftRbtaRHO8Gmo/daPAD4dO8mJ6OfmSenZNYf1ZBcK7BNxju+
NyoKi1npny9s9kbtTG4Nu3Xy+nONWmbdDLQzaiQoMFFtM/5RSGPcZDhBdllpJf0mtZR3Itb4s1eI
NZ60HY/9t3McKE/7jp4BL5KCu+i2NBvHg5OVBPQm5okjzGdvkHYAo4Simsu56f39YhrL4CuxkmZG
Oh6QKRP/omEofj0kPzhbeX2CMUkdgrBNHCRHEwlCn8Aa/BYY5SyHfu/PsbOIS0KQLpNt9NvKCMVD
1eVAhKGtmC9QHYN7KVVyn8SOdUm/Z6a84PotSiWQznLl0lcjJysC3h5XdfffSxowI/Dv+Ux7FKGP
sQFtRvsMHdJSBmypKy/+Tr+Cn/z1Y1nOo+8nJK5CMUNgp+FtH1tZejNsxURbiTb9IC8jr/S/JTZU
eigT2WPD+LSROuj2xOD65JVjT+R1cHrh5HJsUQxgw4eFTYnTTXr3EBJrvIEAJE/c22df0lKsCXGS
UlH1jtcOULE06GyyIrLSySxEs0sIRuzUGWcy6bUh5QiVWAvJXuIqq2Y0xkEGMBy8tdmeWMg++Z4s
TMRolcKQ3e3xgcZI81b81TJzWM7Ie6WIjER12gdWk2y+fqefXIriIFZC9pUUNf+qiP+ZQGxEplok
BOtZre/vygbFIcoooElsAb++0mdPGD0yI5QaHw7Kv+vdv5dCBOWy32eusmcO6/OAMAubtLqB/cVe
HoD0wZqT5htZQ94BnTl9RoBq11//ir+Hz6NBvBT+OAQzV1EPOdrGKXKBCH7k/KG7Bew7Iam9IvPR
QT4egZ8DcP+n0eRHxXEO6s0a0298Ws6bDnS+qE6g6Hl1uGmrJd+hIuW4mfF+CqQn9T4abFYwNCF6
wJpEazkrinQ7mIu+T9YZ0HFRnnion3ySdoCDIqBvxtrmH90NOXh4gsXE+Kjs6Tt9juCeniUYJ8rf
W2GO4SMAhOTEM/xkzOBKFgFqbBa4Dw7YogJQGIwsOoA30G30IoOqVSOkIxzgxEmXQ/XHSYcmCq0H
CPL4lo5397Se80QmmUHYF/oaYikGg1CNhPPMkBXIzUxSJ4gtd0zEbYi+84c0n8OtGdv1tzJpQwQC
oJjD3rhs+jJl855KMyJxcc4eZm9RJbpdgaqzX1S9RJGMBYxRBBJk6kSV7Z7HAAN/Wnklfipvtl8r
XDqSoK/JgqMZ+gYnRtfDahzRccRM1kq4HgKs6yrRWj5OqZRsa1RlE5JrW8Ztl4gxW4s+LK7xs3rP
Rl76FzCfXZTTkamv8xrY43oIanGNPDzuNs5gGSQ3d7X63Xt9VS25hBUC68lvG+S9hipWqs+8h75z
xdMQa/VsIxcHkad8Nd0ZflBGOwIOoKgCKjPOu1HRkqRjkJ2HYTJxWqfhe1eYMeFdOPZJ/m2SBetI
/dNwbypiPpZIrM4i69GNEZrg3DmnO4cMk+Sv+iqhplRvUOLAFJ6IweFrCsYxxPhv8quXwgspW2y5
/J2MJNq+UKKcAt/vI93zwpKWjWvFcOBNVN+EDiO+vAli141X7dQaktilcbruvYmcgwnmYg1L1gNl
SQRG9p2gjHja0JRufnqVhJrRMHVnW7/AJLbyoBCbEOv0bG2wpTeXCKYCY1PMDSRiGZWdWvdGZ6U7
o3A42TK6FEZfRw0A6HU3d/u5iREWIm4n3U7QLTgfQxlNG6WC4RH+CmIrgz4ZOZo6U4fCjXx5KfUA
omrJvlzlVFbfqBEAGKxbMy02eeclV0OfetUWNX9/BdB7svYEhi0SOG0iikaSGvxOqLTwbrm1S1+Z
YMSdog8ZqzpvXYSLw4BoUtcmsXfQEpEyOEo7W+D2wRuVIp2fN9bUWGu3QIZDbvBkLEFh2t0Gxji/
KKJwNLGhw5huUtpCiAdKtowE+KVIaC2NXhORQUAVY3TD+MbsJptB7ESAWxkRE2IbsgKIDTG94hcz
ChW2GhyesZrH5VFXnhi6vZHGndyKHE77bsZOWW+hwNX1GQkzJel39P+Ir6jDet5JbwTw25fV4J3N
uLIo17RC2Yz8BPE6A1HSXEsq+2IeDKfb1GY+/WgaEQ3nrqU6wIO5R+5a/7c3VEaFUqvZDhOMzHVJ
jp/fkJO3rpM4n/fToBsPQ6io1HVANgTRauiqs7NcRiPyFmX4AKab1C8PsxqQ98Z8vtM2a4LxPvar
2DljlXIgmzfpeFmhqX8aWLB+Jthqmm3OIokQS4a1uUEQqsTWiL3evoEjDksr1Ra5fABl39LOLB/G
Kmcb7rfCrS6ddmSiBO/LYMk8yjzbYHB6RNxNFL0609R9b/3cCpCsjP7vmn0HbrehzcdtiTb1chRp
Zb4MAa3XlTBp7eEoiMIXhIwRip4huyVXw340bIi4iRw5cZtj7i5q0rJcG2TAILRwO3Ge9bKxt7np
xW8TZvpHdBHV96/X2k92bmzVsUfh16Vu7h0dTlyctq6cOdmh0g/WBduna2mY+dvXV7E/Xoa/G0cR
5UBOQ9jP3p8JvCDGUd5xGXA/W8K/N6QUXdkHUCAbe1Pu6qvwWuyNu/xMnyU7wEA7cup2xVZsq527
xWCyKq+ms2CLhuHEOvlJ2/z9L1t++T87noY0cLJY+GUgE1fF5jdItO1vtCyr+3yXbjD0nNgNfOL5
en/BZeX+54IkjeoxXS4oV693q8PLevvt29dP++Pa//4KRxuOdIrRDGquYPjdyqovY8BWdbb7+iKf
vVFaOba3gP9YD45uQ3R2R6+I1VrRgtz69cCEYoenHHKf3ApnJfbZVKhCup1Ht5K1yOQSmEDr3Cia
g9u55s7LtLxtSWLefH1DHxsGPruXpaNtulAQjo+tuVuiq4fngnC2QloUN9S11eBVr2M0e+dy0JhJ
gCO0D7XRLKDkLDZODQ3rwz4KDyAeTY43Lqyuv1/RP0MDnSF9shYC6zA0mXmHG5FMvLYXxGpxtI+w
/BhxcjsiNHkxYEmfGwMW/H3oxPVW4dXiaBnP6akP5JMXTXfQ99lQ8XTwUR6N14QwVw1SDj1V6zxO
aEyQWfEML7yqJM6zlY7za+wLAuKLfmCbRtwRoeAW8bTNujdtAgUTc3p2vNSeSE1Pyp9fv7ZP2iyw
L5eCIifQpepwNIPhT558MSCqF2Srkn1DMZP+Rytwj5UTOmkUtKmLepsE3GZFhlxHrGMUFNtSGeQD
tORm/axlkN7CTZ8X7bc1lWwZO4VPXMzzvrBymyhwy8W05te1Ue+NMMkPXhAFZOsq8Pibuq9Ve2I0
flLegMzk0gl0qZN6WLDfP/ZynuMeryS21TynnU8cun1VRu3w1kzNeMu2WkXEU1lhz7FzUr/KltkV
sqByyATVXofCy9ZbgugC4+CKvL9LPCrKq6CGB7guMUg426/fwydHR59fSUMRqk/AID6aEKic1b0O
6fAVi2oGnN98H9iSBHS/zO/boZ+Q1JriF+Dj9EfCUXmHw8iSJ2alz37FAt4JOcXaKBbco6Zbr8Dv
xPBjKBGMoUFELMKs9TjM6XfgyxO+p7CYfmhiy4hwV7Met5IazM92LvPXE89jGXfvD7Echzh5cX4V
LHzHLJWhgOeX0/Bbu00Hj1N11cqCj3oRW44+z2zlH0RAYlheptNtlyX6EckNzhyRGzd+GUWbkQrI
lvbtdMZJKt+FIvL2NLUdwoYt88RoW6bR498KjxBtFhMtDIWjb9wEBkbNjG8IRUC86+tIgtwx7B0I
gHgdTU174uF8MqeEIFcoFBGNSTfl6C0N/Zj5MtKgpmkLXSPYVWd1N+mzE69gEcAc3VboLyU3KCSI
M4+b3HMdyzCL02KdpqQu/Y+881qOG8nW9atM9D16wyTciT1zUY4setHJ3CAkkYT3SJh8+vOB6pmt
MsHafW5Pd4S6FWRVAmlXrvUbXAxbpAmMEHNM7As1hR8Ky6HAhaSDR5Zh7zotbErwX0OlOye20cMe
9vQ53QzGEIkIqi27y1m52Tj5Hnm5TvryS2yU3rrNuunZVrZ1AUgzfvr43Y9Am9iwAZXhyQ4Ijp1k
t0FfFpQSLUphRYO9zYarLdXJLtX0t8QbVLTOG9/56VhVYXJx7Jo7G8rCm5PmDYwuR1Ildq1SXCP4
MDQUhi3kPxRIUXbWciZfAdypv4dZE34SanJ/NIOjY48Fy/dk9vwwAuA9kEGZBdbQrdlf0HXQlFZT
kOZ1scF7zVp0FDimjU91Qo6gjjJxTdBZw3IQ/apL7GQbeO6wsjL4rQtt0vI7ZWTTOSJNpIZU4J5I
fB7Zbzh6yJgxrExk1LZ2u3lKGt8MIwqbbYpV47kVRFp/PaHa3nHiuNZbPGntPZZ24TNWIAUA+Ab3
EH9qyvFE8HCkn0ySrzMqDwUjgpjdB2lNvU3GySSlPfr2eQfbChJWJy7JvJ9Ccx45m0DmgZpFBxlw
1gE6y7TiCfIJ8oytSpwNtk3dBbYP2YPtpvGDgagMvmYg6884DSSexUZ7m1l2eNkaDpYQRdNvwePi
i+F3/iKN63Kr4aR2bnDvSk8UCQ73YBJg5KQpv+gECfv1YLzP/LpD/nI5WYP+1RrbDh6h3l2WCUJa
bqtFkGr7agtiVZxSCT7M+tH0jPrwiA2o/uyFJVIPrEZZeFRWbtNPbOQo42xS8J5w4EYcv1a1F4+3
nR7Gl0GiOurvbu3/6JN+ePL1vtXXPWhqDzZb0V4VuHsXK9XmrrPALAPwhRM2hnXiEDjclIG3uaRd
KQTZrrm/Rbltr1TETrm0Ui+7IosRrhyjmf4fhsRzQC2SHUZUYb/y5tdc0SXeDEv8w/sHjMHh3nIw
vYxELXddW49choMWSwnC8RMCPYcKKIDPiKWoczEX2CT2b6EA3jNt8GZLLuTabISALlsn6ZcdPKw3
oIXJevTLAK8PJvht5gOGwznMqp+gMDhncY73Wp2q5lR++NhjUXe3BNPFZwXv3zxC02+ozpUZ7tld
IlY59J+HEifOhZv6FtBtM/khGuw9zdxkE2sK41GmWEeskWdyt0GdV7DxwvYUNv7IhkL+HzlIdP0A
Ju/H/doItjLFHGapEqkecvIva/KE9jb1qLN9fFgdaYpLJNUNlHIQV98vWjmTYSHNErTL0keEokGy
YWXGcXpd4g17Yvq584a8GxPMEDsHsah5QwBivLtPRoFsgzoSHS5rmZhuoQnma2xIzWQbGWF1Axtc
ooGJe22/1MoOzEfjBBBIW9/6nCYN+ZkyV9FjDYDQWMS6jO6wKQyBV+G3UKyEq83sv0TVF66bTJ+V
aSF4jbsnWETXz3X3xus7y9l0QFO+gWc1PqOy0n7OoGc+G5rx0/Qr/RnKnf6tcdoLKnzZRvV12q+V
32PIFxYKsZAgrQccdtomPCsTt9U3QdxZn1q/xYpbljpYoq7m1Rc4yEA9gn+EzIqGwyx6slVPZa7X
8qhfjJUfvBoDBMmzNPNHYxOB0ZELRPbRuimLHCepEBdiRV4tC6msufgu+sBfn+OgMWt4TeH4Y8Cf
HKL8MHYjmNFefbanERUEI4eitSh17KcWLaocQP0Ga3zLTLaTMwGkZYJY6mSPVug4p27xh9suVTJ0
h2YZ03l/2UsYwHaHniVIhtKdwZa7s1iJxh82VWqb5+iWhFAaMUP5eP4egYFwDuoUeGbVtrk0uTup
0mGUqm0IQ/wJNp0N/OvKhiV/pxLdIS87us6qhcgJCE/rzwdqWytqmfIss3LzU6P7agNoTGxDOFpc
5/TavyqQTz0Rgb5Dlfdm/uzUQGF4xgAQGu49ZDXoZhzNWDs7KY0Vub6+wNglom4xVBV341rYONSP
unU/QYV5xK0uNgFo4oQJ4Wy08ccc7RFFP1aBvyj9Gqqx8NUcDbb6UCwkLgUEYlD1ri2jT/AqqxoN
D3YbKQv0pL3ZgwpRk3Etahn755DTwns3SYsXOKBTjOOkb73EirvaQqVpcttgPfyz7QopsXN3plsU
XOoLTkKc5szA0l67Dj7LqVN7Xv17fTSnKGelvzls2A/nLDvINUmpYekiV7B2dT9dka7FcxBgx7c4
dPsb0MIekEwKMxah+21JjHmV9c54pnIzWqZGSfnk49l1ZEpTXQN+PmtEgQzeCzEBNIZe4NQ4wipN
rmpE915IA+H3kofBIqHYRlUrOoXXPdiSXaAbgCvI/IDaFvu7f9DGcFHQIVk2mZZvAzdpL+DpEc1U
7qnI9TCcpC3PRLNPB7VAqmNvYnLCUlaxDYr1BTpS62DU6hcKF8ZjHETJN01I4kk7RBieGuvwAGoW
nwnS1fZ1ZCrjpTGNN6eRKBBOlnq0a3d6RTyy+5Q0nvr88Ui8g+F2pge4CoBQtsUuiODj+5v8lqDj
EtC5bVVXS0vDRuBMhV2NXSrmTfZGGPUUXxsJhJJVZVQFigaNCgYED8aBMqcnI1KlSDmqZUmGf1rI
JJblbd5X1okrybvU4f5DUr2nfu87JGP2SS0FC4PRsyA9TyL9PpKuepvsHHwuDo7BZ9dWiPK6ozP9
xHM2ee6VjuARVG6CnQL0vFiGBrS9ZeZmNZBYY8jDrd5XMCAGiXDiFh1KInn//QrZwQY54/3QLglF
BWoYhZm0X6GD5FVrU2QUkDwN9OKZb5VKnAhXDxPpLq445GpniTk4vvukMuF2hTukwGjaPhfbPjGo
u1i12HiR25NvybwVgoD9WpIoWkaS3KUPjRb+HcXmE9PiIKaYn2RW08R6hNhyn8TVcYhaGbxXmsm/
ehRDF6bdnkUmVuJxaJyZ2MeBVdm6E3qYtcopq2Wndq733Xtv1HkGB3SRLQT/3bv/BWyfZevOz2C2
w80QghhEGNl0vjqh8AIchHNjCXyEIMLVKTiFSMQMuoFDCqiHuxlesmqjQm2HInDP2zDSr31BHTKQ
enTVDLbcxEVQI6ozjmdZbWF2EpDao6CmQ+NPs7VTimbD6saotsYsmixrvfEK9BBKvUOuvPTMS69p
uuePO/5wkzKBRCJdxKUXiL++l1RJEgQqW98msGn94FHpY7/uSulu0Jat7/9+U3TszCsElAhCZvfw
RMkmbboYNp0UAwVnjB43VQcPHAh7eSJt9Y6W2h1KLmDAH1nCGCEwmrttda6GrX2dcJYW2DmO9TAR
s0FhychDrIw0Qg229Avy7cgtLXruOSsI3CPmPKR1BmMWDNPGaaG7tZ5wcDvf9CqTW1VmUMiHsv5s
WmD9Y4/h9EK86/Mo125Jfht3oY+nbJbEeAfWfbgZ0xwLY00W+tZypnpb4CZyVU9ldQo/cpCmo/CC
cqpF14JGpvCx+77GVE0uSv75MnUn5xUf6axYob6k3aXYGZcbzupeO8vGVsI4JokWn3NBRrYypD6M
hNQYhi8EJrVY0qfG+djJEMfowrar1TgI/bwyPFgG9eBGOQIkmf1sdpX18+PZcXBE8wb4AXGGsfzI
iOwd0YSEjYoUdr110sc3hgzG20q6w9ZXZgrW0idJouJT287RRsmdsgBmfsm+IDE+HF0sMFYCVzp0
d1zjCuQEERFD+8/5otJRPYrOq07Acw/x4rwqcS6QNzhWyIju5TXiEt1D8nyQDq20PMf+wDivGmL6
BYgV/yJIBa6u/MEFQ0OHcJr1bAY9QuBCGhgT9ol2KuV/kLbggZgdJJQA/RMk7W0ClkCAcsjQ97Rj
2qop9Z/NoNETi/JIkGIi+D6/NifNoU63HcZV4QtUOEaE/R+QFM2ThR4knrNKqHddTNEwe6aOGCdv
ohI7z2XcRwPoHVmPTwQUbbFG70ZGa01WAGRU6E1YZyMlnIKCECAqomi2df54Wh4brJlJ4PiQIRye
f29ekmtIUyqXYMSnBlvFOA+fJrwbl5A5o23nt/YqSHNxgzPkdDcJQJPoyIxXTtO3G6Smpq8fP86R
7Zq0D2l/kpTv9ke761yqeBgQcsuXRiyTr06SIwweOsE3PfQJqT5u6zAxSwaL05CRon5GFWCO9H8L
1SakBFgbbCqhH4zrKHYu4NZtyFYPaFa0Bbnh+CvTEmknDwWJPDs70f68ae1t4qYDVF6wrc0+fHtd
b2Up8FDEZ5b1lOQPiV1Ha4EKDdBvTsVKJcPnieL2LQ4wcm20lThTcdEgkpWbj+1gTyeCwiOLhLsD
CAz+YJnsZ1i0pq+NwooKLiigckJHs89t1NVPLZK5U/dfes7fGEQggEj3JbBdoSIz6n1qxVx5MTzy
2ntzMpsvhh9SfDS0Lnc3eqch70LqwEXdUG8xBLbSjF8THGZpoYcJCeU8q9cfj8eRDuDcxnTHo0ZM
DL83HJH0dHC0DEdok1zsEF+9dFI8bj9u5cgMpw36FwEC0MH7bGH4OZMrYkx8Jg/lJ9XHWOFlCWBs
RBFOrO1jLwRoh5uZwDcAdPDu/PZKnwqxz7aHT4J/yQ0cWKsHue7h4zc61owHE8MntQGZcr/f8J9A
ta2Dj1QqcLJeK/xLlGlOeW0d6TeSnyTKmTQzVHY+6n5brGWEw3EXk+JMjLBAAU5v15Ym8hqIrjJO
LIVDxA94Qm74nBU0BNBjL1JubAR/IurnoJ1wT5Yaaqt5YxS3RY6MaVYaKAMqS628onSvTQsvxbQs
tGUQCv+WiqK2knpPONz43acR4NepDMSRrgDhzgNSxaZ0t3+cGRWYBXhaBVqgTSAxCg70V1OFzo8Z
oeFdTwEx4zaBunxTJZYo111W9Pd8E/VNlwkXIOCk5+3Cc0eUUyyTE2vRAEA+hVU5Mi8gKs+IdLAX
s6j43oiFOL2jd0xt0HSbrTTh4ivr1NF+mBmnwESOlv1bkLLnq3ZbwcvFByIqG2y6GqT9+xFh3ErJ
lYlDIKjaGHNfpLxukrKNbkq0crMVGufRV6RyPytDs1YOOexTe9y8sPb2OMwlrVmYwCGQ2Df4Kfqy
Ac0q0E0q3eFTJbpZgq5O39BwVhsxTPIcENFaS/JXzBH6tRj96mwgLXRiQzsk0sE94PY7zxKwowfX
fL0LNDChOunFAWYnxaQ3f6jLM+SqsjXlreSuITt8X4SqQ5UXbdKknyYw8cNL6pmfzAGNHq/pxVuj
12iMgI1ZO3WptmMXIZVSue6J83Aeqd1eg/YNgog0P/+yxHdHEqlb364KBlHTgMF2beldo6fqX2bW
iA8S3LIzDSPsEwWfI40ivM9KhzaBx4rYm6SqKvrWligvtYFi00cG6xo1nu6sHstpWQdasSqpEC4/
3jEPk8GY8jJBcIJi+UJ53YuQ+8hJTSHbejk2efs1YhI9lIDkvnjVIG5Qe0QWDQU4/7vjRAjMkm0x
jWVhI3wFOznInp2oi360KLzcgCIwZ8yZO32VZuF8PvGcR3pnRqeAugGvQ5A0//y3TbcGBlEndlUv
RQ/2mY0eW7/MEOqLZzZhzpll5j8qkUx3hhaOnyeE6Gbquci9VVB1OJAD1TfPyzLPk3VD9HrRBEn6
iiJjjr5RMiLs/PHzzt22N4OY7SB6CB1xENt/XLec6mooeNw4s5pVokOIzqBzbbQot56GorW+uV2M
mnQEEu3jlg+3ZPQ4HANeFQQnvCD3OiqDQjaTIueagj4QQobRTdiR5ZCgak+c6seaQsplLoRxEYas
tzsmqHuTF7TI4vTQ3NcIKfqLykv6xYS+7Ym3OjL8HDJIrBClzkiRvZpFhNFhqOnULNwSeVDA66X3
Q1lmeKH5+oQSMErYYMGtRj/linHkHVkWMwOOwIUc6l53IumFfXiiI9xiNPU6bHt/VYgiXfiiD0/E
Y4fgQBcQGGAUYHQAOwmVdvvTKxIQPoh3LzFCLbxlBSL7tWig0M2epyjcpqPFBdqEn+hvRjewh7XL
3qTOq8xBUV/TEMJcENFhOwujSEPfNqdK6eReFC5RxWvMbYi1IXLboazXfmjWwUpDP/Vb5SSYufdA
631cEoi+T+wxR8aOUvHM25691pgvu69V1T4oijyoluloR89EpPJyJqBe2ZgR3oMu0Ve5SpJPHy+D
wyOfcAmsL5d+7jRgZXcb9UIye/i1IOFSl8G6Ihu5sJJB//vhGc1QEQBSDAkMyaHdZkZDDlDrfFjb
8WRCYZicT86oYKdDVqEaSZF2i7gmLENR1ReVbtdM2AQr4TkJjKIkEkWEVospboMzYzBJQX/cC/Oy
2N2GBJAqElXAXmY9g70V6mWC60ulQ+3B3+Cbk0UQEpAmWk0Ouq6LLnOis48bPBKvQqPVZwU57kSM
+F6CQ8OBY8LloFmakaf3KEM7/gpPB9tHssdQ/jKJBggGEe6y+kKElruRhqwVWnp1lqEwGrjhomgz
91uk5+ltHLQSwUqZnUjFHgnVmGYzEByZh1lHYK9f2PbDvtOwVc3L2lqjMudsTB1sRYLiyDei5SiB
Wtt4WD6L+sLOxmHTtFgwIjIf3gN0dS4pTZ8CwR2KwVEvY6QYJSI9rr97W02uFQb6wybCPZj7VPAn
PfdnWkXJ18iu1GuZUhDe+KRognVaQUJZ96WUDySu8nITBB4OChmlFNQj0K38rDWd9QLkvRUrr1WG
vhwVWGKDAsTPEwN+GGESV5I3YJ7h1wZUYXcFDDUgN73RNQRTetxG+jajyDTZ49asp3QN3FdAa4zG
jdE4w03tu5296vXKekES2dl8/CyHe/W8b4Ine48QKNDtPkqFJC8xOGKUbVh9h+RrXPrS+jmMdXci
r3i4udDQLHlB8pTamjf//LdgRIvcOMc2lIaaIVgaRppQ9aVu8fHrHGsFhBOzFGWeuQa+20prBklU
d1yG0jZiUvSFtx5L9J8/buWw02CmUyyAd8jc4yTfbcXsSzQhHCNdxlHZLGfA5AYlzPCiNe2Xj1s6
fB/qA47F5jDblhMV7bZUc2+epeexhk2L4tIXNjl9nBDWH7dyZAcCUC3II85REGHt3s7fYUdlGXUA
H3dI/eu4GofXEKDIqmmRbRqYmp/DrEsWcHJxTZaqX2aG7Feor9bLsGioeKKuc5mFMbrwqXRPnPGH
vQ2oyyCSRcMExZf9IhB1BSMIsgzyqahfgjQzEcBsrfvES7tvJ/rhcGGigTGr31HoA7u8vzAt1H/Y
QlJtgTRhx/JTRrpIDLO9APyZrIdkxJ1e40xbgoY1V4ETtY8SmM4zobP5t1UWqPRBPgd0YqCTB25s
d+iTgovhQKGI4y7G505X49Yxw/TUbfewNkN06HMNB9o/+ynvzeVQkxN4I4QYC7NJn3yCgEXsUZ9B
ehkQi9ATMhRI5qddL18sbpcrZDD6Hx/3++EIg4yGfEMljLo2Cj+7rwqNGb4jRxZ8ByfeRBOXRZIb
Eo3++lSvHjnGeEduRJxk0C5odLctHPzYc3M8DL2oxA7ILrM5Wx9nnXHZl3aBWG9k229Zqdx4MQcx
19PE8bwMdAF4SuBMi1+X3lMOUa2XuCfCvmNPRzfMUfM7Un9/0IvJCgajzXOyLpLwq0eR8cyE+/vY
gbZ8RNa9uUj0Xo+XoQV7ycvi8Ayd7nuv8KCQTFwktqGFaMGJxzrchcAAg7GnwEBIxMrY7TOMJ7JI
69Ic+xWZgW0T+dZBjvvvHkVgrIE1g2Tnz3lC7LZijEmnU94qltSltB9VFpeXlNIV5X5bP5GEO3gh
mpo5kfMmTsp8/4XQvxJV4QFI8Qcs+frECs+4tf/tDC7FCXCwziwjgeLjvtRTEWhYFQ6IucNQqM5B
XKHd3Xju6uPFMy+OnXiVeH1WdmHSsIIPEt9x5qoxQPt2mXnF+FSnsfVkoUn27FqtvgUH7SxCR2/O
R+TZ0bhU5d8fNWE54PDYO95vm7ujFge9XxYOdyzAKnOy1S/OKk9iEFNi5PTxmx5cigCDcJNl2GZr
TCKn3abIGOSR1qLDYZolwlX5ojANLKouIiJlqzuliAow6bBnuXxBTOQfQqR9MJA3sMl7NZ4g3M3x
jRgkontLsmk6EJTCHPylnY54SIy5Fd46MsfEbgLd/T1ryJAtvNISL3EIKPAsssPhu+qs6ZIasjyr
kUM1l7nhmGDn84IjJqzsCfI/9W8FRMdXHZtxBqhThYa8B/rgdDBIat1+wFJCigXkA4Ba5EVx34qM
qXmMArOzlyIcEJ0IugGlO7cZpvxCuCY4zYINbwkbGzU2PdQwYu6G3oDH3Ik0XkVOad60mh8kaIH0
7aVELwkJ/CLyXvNo6s+dasw0zI4ShRg+uFLI0r3T3My6TgmqhgOGi34jrWhJJV/7nrjxcOlHOOJA
hI8t5kMYYpktB1f7VqKS+Dl0A5MidjN9kW5rvYRJqX2r9NgukPSxo3IhzdT12XeldoNDroa/uhgq
FAOJSOqrfla7WVV9h8In8QySfKmukPEB65JoW6VH8dkoEOA5y0MnUovarNCA9MoKsj8ecvpKa03/
W47fAC8IWexLhemtWOhSx8xKm2Bx3XaRYFMw0EkEjJeP2CLJbHKctbRrvKayRKHjjHItwzTilJ5s
qKZWX/u8zE1Ez1uFTFeXjI9dVpti5SIq8IQPQ16spN9hWAL6tnEXJVj0egXphZKDbUyIF7XQtqvF
MFXyWWFv+IgaOtXlpKq7YpMxS0KAgNVYrn08FMsLVSFdhEpvkVMPkOjL4lFAcn3Vo7zdL5hljr1C
V5nqVNM4uFyNRYWwHJdHc1w5M11tlboqe0lUO7KI0LU3F+HoGV8tA8jJIvRtXIaAUMln6edKR1uw
J6oj9Zt6GJkN5QvwCDk++Lqsn1NhCzB9wKCYIdz6rkjQ68ayM1pQ1TEBSwQiyurv9A7JxWURuc1M
lvcQ4sinqJotz1NEJFhP0SIMBvcJhY+kXFqR791UqumvLHqTr3PD2VTO6oVaKziOeOLWagBKns0m
BUxEd8bapRialSXWGuRl2fI+3ngOt1gOJsOYo/A5dbd/MglAAEpmBLtGDSFmSR032vjABK/qOBaf
1GhPT0NWIVSC2+AiJ7NyIgI+hCXOukszvYxskDFfb3Z3vhapJ7/qSdflKFpAZ/OLFes239bO4IHD
UM7KTJP+DLFfa2l5uIZBXiZ54wHNMoCoLIjj4zVbVH//ccccOUdJgVrwH3/phe8FBgCZFFV6gey6
Xnm3ZZGND22r+ye6/zAq4vW5A5A2moklADN3X59EjJnrUZIvtYHSx6A2gfAxRdYf7dDeuIX9DJbo
KvEUqpCYvk4CWEYd6rdN3p/IXR0EqmCroY4DBQd5bhA07z6IYVZeN5iwmAJrCn74mEKsilK1l7WD
v9Hf7VqWAvUFXAUI0MkL7TY1iHrIiD9n54LKPausLHirWvdvWxdQ3puLS+RQIagwu3ZbEf5kuy0V
JZwzu3QziFA8xnEbnrj7H+k2oDWzhptLiotq4l4rzsgdtyI/0wR9ildHozbYm82qp+6JG9zhhASk
NVfuQPIcwcM0FhVyF2Pupe2xKNLYnTZBBST347E5hN0wIthiUhxEXXCG2+++kLTbqE1i/Nt9NEhw
SyrI2yyVnipvLYMiqBZlPcoaYRZ8CRZaMg2fa8sZyuVoD8ksNF/LrbRk1p9YKEfenlUCHpCMDvvU
fgWljepMNP2AxEhTOGtIid46NVD+OfH2h3ERpw5REdlRkqQHk8akeBib5Wz+NMRYGoxR+oCuDFT7
rqo3FHLtG5KF/idjtLDhLmwocqbWRXhPVPada2TJE32Dexr5ev/RynxnQaJ9+PtdgcI8dUF/1iMh
3N8doUCNSZOkFJP8EKsTXe+Iwn3YMh93xZEO59vfU7fEpVySdltJzbrFnJPMrZsZWMr5crjRs8w4
Md2OLB8gRrgq8c+cfN1bpLZMnX5IjGo2vGlQxwFrZ+dxfZ4Fojg1tgcZkJmjPw8uwAmAjgc+AEFZ
cp7X3CbcXr+LcI55TpQ/PcnYjs5NPN3vpDTST2EQxlhYmM5n0af2Y91zW/64a9+vurv3Gp6ErBe4
gNm9ZX8EowrV7yAGj+egLRZfTIHSv0Sp7H5wF4lBfcGZbxdDPRTeJapg1rMx1El00TvxlC1zrxMP
AZWaJyMtMQAsUqkvMrOU26lzx2idodb5E0FWMKUmSd7LzJ+qdqPUoL+k3YAtKnErWfWkyvM3Lxga
c1WGJQnFWCjn6eP3PBxcCi2AG6k0GDONe28KdYkzVgZgwyVSs8mKo12gW5yYXwwYIyeaOrw/wUtH
C5XLE+glFEh2Z6tNChlKS0dTlhWbF41uKm9RJaW48SwKZ+cu/wEbPtj1KU+RIy3DNKGwSpaH/ME+
ANhp6gl5IMyFRnPonosE8WvMNdqN5dbWNzNKx40I6vT545493KZIn+HowDiyX+nvpcPfMs7IYbfM
IARRPdUCHA0G2/6Mopd93QaxIpRIT5GRD2XyZqlZ9D9JYFD1ZFh3OzjlzqNnAiZFmhr1Q+4pTJIN
eJ7Wpg49aW2n0AobfNos7T4yfSiDXlplD65fSCzJuiy6i4eA205Zaah6GeBIH1JkvVcWZqItYAOU
ZLdUfuqfZVs09xGnC2VAO4q/4tjkI/uJG9ddC/0Zn8eCQhJ2WJpcWFJLsnUVlml6NQapoy2wg6zh
bsmqgRLmabmxcgRgmhXXMPGmuVNbnCf4QYsF0S4asnWDUWms0ulLozVuNEMbA3k+hoQJi4LLuvy7
ux2YCpb9nDiZ3aH2g73GxpQUA0O8yVTbXpHol9AVMFAWMBVWH8+QA8QBKQtvRqsyaOgP+PP2/tsM
CaFaeXrcS3LabnadmhDDZo2u5hxvkvqcG3cIhcI1b4IyRR3w47YPjg7aZjcneiDfR916b67A99JC
GJXIp8AIuwCBAAfP9K1fN4f/+jn+n/C1vPu1X7b/+m/+/rPEuCYOo27vr/+6jn/iClq+df89f+w/
v7b7oX/dVq/FQ9e8vnbX36v939z5IN//V/ur7933nb+QNIi76ZN8bab711Zm3XsjPOn8m//bH/7j
9f1bHqfq9Z9/YC5TdPO3hbj0/PHXj7Yv//wDEOZvHT5//18/vPme87nrsuhei9ewKQ8+9Pq97fi8
/qfFAQfECj42ydb5/Ble558Y3p9Qfcj7oOXB3gHA6I9/FGQFon/+Iaw/YVhyElNhRgiHYOuPf7Sl
fP+R8eecmGL1zzIr7On+H/9++Z1h+p9h+0ch87syLrqWpzmAN8+yAh4FTYP7DpUzZ68ko9maaUtA
xsvMIt+LKkeDe4vsO9GCJB9RiB27avwmGA8TXY6JTEeY9BnwOSgz4Tme8Ymzria0+HHwNvV1EXrO
FUFaq9ZJPHWY98KheRSmwnwydxr3JYV65y9JPfvZlW12w2rI7Dxf1WYGfqgTzasrRnM8wxQKJcmJ
iiSuKw1smSDKSLWEQ38r0OytsBQOQCQKI5mestHWF0Fcq2DBrqWiM08Kb1P2qlVL0jrWU55rlBaK
WI42rgwAGhbT2HybWLHXwgo9HO5at32yBK54S0EPaAiVCGzJUfPUkmWWI6MHCRwJCs2wq2pRAXc5
TyzN+kTuTbw6mOppS0M05YWoNYTMtKiM85XCy/Zrh0JQgREFtn2LIHEhTRcDeFSEF+3qCnRgeuHp
VSVvsqkzvTO3LqNzq8kwqfMVxYVzMZnhIzyzEKMuqcYFBrLg/F2EpG5SB9cTzA4956uWdfbntrVM
ZPblVF6SqMUisUJCFBVInwQPGItyDYahAqyWTBVpHX3OIorBJGniVbW9KCHqPNWak5kY+E1TuAjt
YHQXPlpgIYISHi9RiSl9SyWVCsi76W3YC+uHXXC9OMtzz4asXkrfwewv95vrCZLYhRmTSWB4pXGO
GCimOJ4/fiqxh5VrXCjyrTkD2yk9IMuGOkXT3hUligm+9A3GOUqvPE3En2uj8p8ds9Ox3Al068KV
Ev3SLPY13iXD03GR2/69i6rbMxM8ixayd4Dpe1rag50MCh9KYmDjVt81adPcpGPR3CGSoS7NSnnj
yo/LHq9XJp+31dzKeAZWZzD9sQ9fZ8PghOuQKCVZhwFnA9bX4XfdwX2EFN9gPAlH67/H3BHVqh1J
h26yOiTZBW28czCoC117AQhXS1D3cpuvOjLhgsSZHK/DVGsjKpqQfRZpmXb3adgF11g4gokJfUH2
t/CQc1yaZYw3VOFkzRIZdAzEI6lItWmeTO9av3CrJejcAoyuXmFu4qkI3f7ObMS4xI0BG12y2LRg
a2wlpIsc5wYmnYtUcC26W5H0pbYm39k3q3rU41c4sFFJdrPqr32tDS8A8BjnrsmpvnBKjGdWoBya
/AJV3GrblkjMbuwcL5mljyQOuUxqVfZCSQtg8YBEJuIgn7B/0cWCNHGDknoscnuZR63+KY91vdhW
ljZe5eB+mMSFjsmxWVOxegTYj4QJu2j/V3Lt/6cjivOq4ND6/aSZ8QHcrf7r32fAwQG1lk1ZvR75
yK/jyXH+JOeD06PHrYDb2IwO/nU8aab4kyo94Qo6zSjwkxb8z/nkGn/C3QLOz5CApWQm/Od8ssSf
1JAhR/ABQg+BnP6/n+1/cT7xrcRG/3M9m5mSJP1A3c00ZLSX9k0vszAoUTQx3FVnlG5j3IyNjtvt
bSbrppzQBJBSJz8PAUfrllygPX1a4b+gOMQKxAM6jgTXRP1k64aN39/rGUbVyA0NhsNfMENWzx1C
Euq5pICWvOnIHipsmtMG7Odfny+T0u3vjZZUx83UDxnOvSnaXun3OO6NGqE/TrX+PoYJwLdkrT5d
tlmu84Om1/liu2nM6XLCqTT9TlEiG8rLrrWM8VJlmFlCtizAC90E7Uzg5lCd/+LmDtIWiOuq+TES
EfCdsoqnNj6TlaX4aj47v4YsybS/BfVoTJco2lf89pBqNJTj/DKdW7V0+rdJDbgHRfp8NGyNTtnt
JjSDmNfAxhY/V3YMrOmwu9cR4kyXHXXG/r54fykqmxnNKOnQK3C5/LFHyTh3xLlRahmWODFWmG+y
9XhohSQDD004Y/f3gbQr5ybD36M1lxS+S8aohrCWvCU5EWi9ML2SX2txE03eTAn3lsGzOeOLmds0
8qEksaOxXP16N1/aefKmIeeSvNkOxJuNkp3TbpLaahhhkWV8mR/0jEDiZ2WKUiQCxm/CT1LmCIcR
v1vgSsQXooXEhWaBivXct4OW13yBiTymqSNURjGeylgCUsoEeoHrejBXdwbvRVmdFXhreHp0+K9Z
IlEumefCr5dMgrCT/jr0ANSZ2yLUtewWgSgGZnJwj8Y/AmXLsyyPeTpypaLdZMIp+P+IWgTz2Hd4
YHRN5gGx0x4JbMQp2ooHIM89klkKbJ9KjoveIn2lOieEfxZpiHWZy1/fZ9R532KLBsIhKhFwdEvn
5q9fKAZrfncbR+fE26QatBhrVf2apdhUDywrI+xKfuXXiCajXmGNXA2WBDfcUNpJ3qL3Cd7lgART
qCEWj4vRfJprQNtQMn+us7QOr5EcmoJ+Q0gzL71fA9OEUiYWSoV1ppUUAjHXLi+DEMHtYVGa0zwc
xfvq4xiOOUqcgDqb8RyKWpcvudR4j4r7a/I2cFGi8V+v9uu7dT3Q6AirV7Vz81f3aQYGN+ZqzlFG
L8X76nWBm/AtrtZQ+2u5ENk9PNMeNwdjo9oI0MGSNw95kgprrbradGD79PHut433r83t92B7r7wC
QpqIEqANLm4sIuBje7E2FYVgSCLf+L+UnVlv3bgSrX+RAM3D6548xXGcOXkROp2OKFEDKYkSpV9/
P3rnXpx2A924OED7xN6DRHGoWrVqraNQa5l8ZaTW8pJPcg6fLIbWyIrSxoaAIzN5gTndbDJP7yNa
LPiLF4POvQ/GYgyf4BmO/P36q6KZERb5j6zx70DK9UrpCYPszJHgpK7+nrEOvQJa1V5Ae767Rq3Q
qj0HEMr5Ji26cjzrli65W2iObtT+fZz+Dqjw5Xwh3Z00x3IqpcFr9Vqk3JFT75EZ6KlZpPf7us7c
7bTEHj5afVjZT1BlYvn/VXN5+VZyMI4zTHzgxv6j26IWZZlEg38smZloc/1+IrnWG8NPP+7234Jd
/7hTaMm0JVFDIDNEsPdVh4eUKRSoEkdxv0aG90OLGZ0ObwJkpJtfBYTb8gE6xIwpN+5iWf8lQrtp
3nAc1u3WvakD2hvfVWrO2UmDusCeYmqYI/iBu0sdVy+tfLS+YkWG8+9P6FVhgsHCPcqx4F33Et1b
yasL3+tUmtVHBrVYpJd8lUOXlg9GUHZ/yNU4hU+Zga2CcgiFRHnJh5IE+VQllQzv8mFV/cck7Xc4
voA8efL13y/ulcmVmz20VwN5MHORrYTe/vfJuyxFssKbH47drltmJ0ZJM5qVmbFxgJue7Lm+GEGl
5X2yEmETorZy9j7UyKDFd/SoJPFtlyJL9WnnrFveo6bEiVfQVj299UzKjSplt+mtznY3T5AkYZWO
vSzbs5z6ZJ1v6l1Y/uJkOsrLv9/c3+Gcl3tzdHaQHB/Uirjt7/dGL3hQiWbpMSywm/wyVUFTP/vs
7//FcH2liuK+CciIWgPNgKHj6796xC09th0kSE6UJWcUKDc0OkDTuvY8A3UhD/WPKscS8JPNLAD4
ptBYMxg+TKv8Ukgp6mdNbcT+R+HtHyvGkbBhsL+UR336sl/dP1Rvv0kQkY7moA8+qUJ78y9REGrc
qXqp1CP2TVH6H+1fr1rkGAu3HUHCC1FmgBj6ejtMhn2tshEsgEgnb9+GdLbst+uwEYmgSNbID8pP
9+RGxh2/j0RTTe8qvx/wCkLzNo3om9tyunDqPN5+7dAexUnjRwODYrFYx6+HOqLK96EU+da+lUmd
r18H4k3xH7fhcPf/DaVZsChI0qflWFy4wxDP/y8MKWXL9++I5YpNtftHWLbDOJ5WbEH322KJF50e
86Wa/LdrE67JtyVbqx3vhxlm7PnfZ/E/JheuKgwliCOtuoDnr7d4P2uBb2p8s8auDRMklOORObZa
BGM/pIjNsiiLumRraNaek2eD+ZN+DQef+eSF8LvvNhXL/4JpX88td1GIdjHhAdb+ualVw5abIUPV
wOa1I/aUS7hz8ASIR2F0oseNmT0iesJe8h/D8cLk/t9HAzYIpw4LXcqpSJe8Hg8jM7xYNX4xvh7i
KnmChYcRxi1mMqjBHqUZppJ4bFnsrG+9tVuL4hSOfVPejzjsIglRYwQg4XEmI0Fol00LZjFF3cyN
OXYyMYAl0gvN/o6qKNHEMVVLFHwM4l4jzCLzQvjPa52t0cfaAwbAUSjYhu1GoU+efJPhXqiOflhO
65vE31R6S/dcF37KkjJv1HHugLzv0iy03Q+DEmL65Az34uCg6n7raSNOZFbPJ093QRUeymCX7QRc
IJpmuBM2jtk0Kpla/02JnEKwHzdBK87Z0JY30yA4eJ5gV6m9vAB7GChpjDf53Og9OsCpXMfHPG1E
eclSTWPWwW/Ssv447rMn/grVQGnqBKHDxMUZwwuZPYy8wE9Pae/p5YEoTepfHAYmSG4rQzR+wkZ2
DP9MpUiLH5lt5f4o81HH9QFtGLX/Ocabh2csx1neoNA7YlQEN7eXDsUJzPw9ipe6+qrKuY+eKAou
aKrX7Ebremi6pSxD+kbkUv7sJcAmSo/GzMlN2OOE256CcuKh0enVTf6NmotuqG+aaBLpR1Tz8TE6
7Hby858DTEGzHNrZnbUwr9BX/jJ5Snh33daNyUNpWvhQxx0H6P5HsWZ9/M3gptMkN+RaWILjq+b5
CPDpYSLpOaS73f3h5G17ajEvTKANHL2elpL2hsNSbfjghU71/tJC/Cubm3yKc0jDyJdF438cbPgt
vtqeCCfYoehYR40gJO58dbQxQECPVpMFl4aYQoGTlgcrmlQ+TriupjdNHrpkQSuPY7WhPMtp3sLy
1TPd2yrnXN5DK79IWXXqvVc2Cm3Atc0jGIUz3LtnPwxHQFx0I6gvXQIcIit7Gsc+2m9DyrsDxDDy
8z+xeO3QWI9yVU3nBKJdP91WU7Rtd2Wwce4XxDH2k8xtOuWnRZFePyxNF/s3GYQ3PtgzCOdT+KIa
UCwHOh7IWtdwzwJ1728W2lvatWtvb5rBJ3IDA1/se5T3YXth2mi6frrp2lSRdw9+60DvpGj39K2N
t5XgO3TLEY9ZOwfBO3aFIYMEUhu1oaQlwj5+MFCEzK99HxpowCZuhuUx0FQm7qetshFt2XW1VTdh
O2Rbea8nQeBjmo78GYuoNAZtDIzLQzQmDTd9Ij08drqeKhzOH3FQ0quBK4PCm8fyuFj8fl2r/Liw
xMvPKmooWRx0M9RRfJqgEcV3qjJr/WYplrKgA6lMA+KiLslcDLEgQMAIDmZMiBQR65vt924JGGEQ
78E+TIa8zBwJ9XqeegMjdXk/5yNjVtYC/6vT2LYi+WoQ3p3Cm1qMRMBqy7X9XrykVJ6FWRof1dxs
LehlUsyboq+ttHl7q6i9pPc0bVuC0DGsWjb4MqhseaEZa2KDbwPRo5VfVtCOj5meJJ+UdjNIDwyk
VP+YdEgR9hIhx8ZZVbM3zlRG0evxcL1P1apa+JX+mH1CLIaVdygW6CzNbWubjeOuzSFAfm03+K6/
dq93JyAb8mS/N1tu+YeZ1GK/Z1qPuv4LEKatn0PVD/JSOT1ZZCVS0p9JGTfdauL7ZXy6xqfVPnBI
zY2cvA9swxPGTrauSxSsxB7Ht4s3sHTSRRA0dilehm+pDaaULIqGmp84KHrA5Bct0irPjgEt2e7y
yiy9B31ginjxuE9vYWKTsJZAf4k+qHYqFZp5M49tkYInvgoR6R/00HIJe6E3xk9nGHt9wX3CTm+T
lll96sUe6B/XZC60e10/XyNrPSqibxpR+K/teq/9KfzBeh8qfyclqoBwWPPduhFxL6Hxea6lP/EX
OaMJfpMXay83NAnRmfdPiap9VkzWK8aaakoGfgKbldyVfMzFssgbcr37yGb6MQ1mld9vNXvDeS93
2UTHNMGL5D5C8aV8WF+WSOdkCb/ktKewjaT0GhIkBNHM1uS1FGHvkFEhihnGVvYfhai7+cFm/pQj
JlXCFu2B8mYyDMTRXBp9TY3mfuPy+4k6zj1nFPnTtGqinLEfuCHDSdZsR7WFTMYuWYmOpOIEQ+Mn
d9fQbdStQdvNFHEp0Y525A8VDkwUj8cd326gvvpHOQ3AdJFfj94HGqYnV8ii4ZNts48p23+Idn77
y+qYhwsth+/FMpoJVi0ht1vnknmyDS2ts2ZrgSeEoyY+ThjTlQ+jaQJYMls0jM3jPoJj3Y+Yn7l8
qdz1D/oTF7aTPp7g+mDu04vuZzeFffdM+2ZFyW8JqeDdXSeZs45Q4c3eSFwWw9WPh7eIEM30v7UY
lKhTlxo4AxmBDorOL6cDNODMfI8gCY/P5JgsjTJS7Gir3dvlWx3qSH5ok2RGS7hXCCa97zfZFz72
5XUYzsfQwJgvDmQUtMN6Ye+W5pSCcb0BZByC9zpauuBznesNBctxrDHkrBdP5+9IPekPAI3dmuBD
7KOsfBNtq81upIpByA5BE3TyQsOeZOFiDx/fEkG6oDasagZ5H+l0uDX9NorzWJXb+jYzodBfYi11
chk2xSypRTPDQe6zeTA0vkEfYhxpnWowtq96345fq7Et2EZ/4yJYttfPzRQwvZfM094HzJCsjU8Y
FK8aNcU4VxFs6Qma+b2aVpYoBRhv/TTidFsCRqdV+pUehE6cQohm5g8JZ6t7J1KNQvwh3gaWfMj2
lhLe1C6zJ3cw8suWDnxhIiI3dGZFpe4x6he2jRJTOPlFTa0y+WODOq+hbTcbDFiSKZ01pudBPJWH
uQndupyTivCYDdSIgsYsIC95DnBey94lI+stx4zAZU0N/59h6LwMvwbwSSTbEIWD0HulM/yNzfC/
SN3rogNhCFRgIlr+h4jOawQhyYgg8lmuh6LwAGx/I8giArC9Iuj/Hv//I/GAee9aDtH8g+wYvjZ2
Bp9WLf5zNXGbZfVZO5WMCVo0TGU/oGksPqR1zSr89699DfLBRXH9T3yrq+6AP/09H6zGZveIIDmc
VkG98Djnq3uyyYTu4GWxCWs5rqh8OpHpzXBQ/vvXv4YyaIgCJWB/ismu4Xy9+nqkPQqPyjhV7Zdq
zLVmAJIEd/c/8qvX45vFUFrI35E2hGdBB+rfb7S21L7oOUbsfCgD11kuPLfuQU3c/eqORttvc6pU
+O7f7zCADfz3oDaFY0SiC57oegDh1L/CKwZaYILaql9h1BJYHMEX94R8X0O2VhiHRmbzLgZbkn13
ppx7JB69fd50DrFYpsl8aiO/m6fHCRPT4VsE6SD/MpbplGAU2i9L2D5M0Zqb+QQddC4wDY5LFS33
2ZpQsYmx8ViK46KLONNHSNetfU79nP9K8j5iKrxN8XE673Zs4uBU18OE90mZRd5juydLVl6KvnTw
rswTbG7wmQ2GGE/rOgv2/CiANffqU2ah5k+HBf8NirhRX4yUqXwTJ2YgbRLLDMpRlR0pzWMfZttI
s28cWW6+LRvg1gPeRoYMzzEN8vVSKza/DHG5fURegG43rBOOpG61Sc7YURIjPolUMJjHDhnO7Y9s
2ebgQ87fp/V8XZojJRYhjt7uKMXfPelnyZfdWFHHZ7/L2Xkf8iW1XnW/sMWWxZEyj6DkTMHLLL+a
mToHnm1JGcS0Bfq2h7iBrEky77fUTqf0A1aiK7e0VextTxjJhio80z8FOATxuCsKlK3zQtMZsINk
pXRtcQTuuEUi4154KG+vyRzQ1RNbiVJ5sQm+rV11sm4XJmNZPBsfL0r4Lilc7+RhZyCZonOc17ww
RY4f/z1VJe0sbxsz7jFiDjLhjC82HyX8Y980Ue+dQ1v100eM4dYqOFU9/TLBAd2CesEHpCsl0njl
IuK+Odka6gMkDRW2Ckxx8uGWI8Fs4g1Tzi3gJD6OJMbzO703QnxEL6MYvnq9RovkiNqPh1p7syS9
8M8ixcu0x7oNNWVx4fRAtfLIEZGk6uApJdv5sqmx2/Q5Lzc3+YQxGRAAGP/Gzu8hoyhTZO85wGJ+
uXFCYaTeutuOYs8ymTB91fP7YCGbpahX1ujJ0U7QQt25TzDx4bDsch7oSJd4VwQ/2LJW+xWgA+WW
S1vlk4nPJGj9/rQQVybbM2gZfgO3w7aKvTyN5RT6xKoIvmJ8euuki4rvoAELnJLcdBxkt8zMqQ1u
7LJusjkOot+87WYDk4j0LbrQTTM+hIiqm/oSdUb4O5gL4EHzngNu5n1y1XTYnkF5thW7GPTFscQi
pEvvDTW+GVltjHBT9GBklPVvtcAaR/4gPLdMt+tD3thQ57uxaiImlqjJQ74zymL+uVIprmkLrDgm
l6OFkWLiIyr6GCkdktEiho+RHfsTGokxPjA1JvcoENG1WXjtj9L01KlToQb+QHNguXLQUo7yunPM
RVBgXKqNagDu14MDK9O6J3pIzOSt6tsaj4GK3ie1yPh0WcXQyO6T3CrVjQd2NcjSFw6Cwe43mOnq
xX+L+C/GvwedqZR3ZG1XEogW1eLevxPcsi6yIcu5iIXlZSGCZgsTfC0pu64HtNg7vqGeZ3dhEwEY
e5p06VDQwvKdTzYVPS8Igt194PVaLeefq+iadMV5FYkss36dNXLxP1pLO8lw2HlEvLq0S86PJJGY
vd7s2nNhbmSG5ZM/eFXxDkfjVspbPFehqy/jBnug7oVboHtrJOSmZF/KR6x4AqvO5Lpmmt/ZLFgc
WBXCWGLSpx71BTBV4fO1I2mRfb6O/2AFuj+3RVsQDx5q1xXnGMXpPtJt9/Lpfl66577H/HYAROi8
+Y79J3b/eHkkjUcPBXexr7mPyohX3WIDS9vEaR3KSD5mVNST9diuKDyONzWFXy48opqvf4zwjVho
mEpgSnKyBpoBelEEtkw9j1Z0viLbe154jRyv8VB33bYg9AGDe4vPQ8qgzI/zqZoqt8L7fHZPZFSg
c/OpKSE0fCajkPzpOrb1EnH/Sxu6ejuYtXsUOApXqNBcy/xA/Ipd0OSL+5OOMvfeLU52Jsnv18+x
re0zPCeONcA4KAD6ejOZSJnWlHM8phJho+ZeZLls7q0dcJLPudci2nQer5vrhErIfFfQ28IHXTdm
3bRuMcxqdO+KROnG43rz0tCBhBP19buCHDmXSyITNz0sAaV8vN7hlm45jxNaGBfWerUb6+sqylCF
4LNRCHDf56G4kpzm6+JsoyFxt/tyT0PnWw6HmmBKPuaeN3LKc/S5Uypti47hG+uk6R4R2ddxfmj9
cPX+Er2B2PXG1FHADaJBGPJV1+NRVC4yPxBT+zNbfWWaZLlNcVCZxWMa95X+FDRdoLoDocTSbYhP
BKJ9D35mdxSGVUyp7ILwpQYXIphyUtpDEaIP/+j1hrP/LvGnuf2C89NEVHCdFd2CitsFjROX49pU
E8GXrU+yZjL8k5bL1CP/X8E88Th8b/xOE+qsoMHrJ4CAgnYIWkG9ATVPC3/tqNqNbHUrlnz82e1B
X/1cSkzVHxGE8WUDNW0uyvU4zUzi774vvPFLVVQd8+YKgykZkMqwO5N2z6suZvkRkojDz/Id/hAN
5enioyA7gJDxbewVufLf45fatuq4oEYLPDE0hnQn1NoV3pN4cSt7gQ7LpoF+BwkRCuquQP8bnETK
OWdkmgmj0K+LJXGfziMSm4TcvcYJ6evvQr5NeCtdr+RgQ6VGO/6BW1PvDTeBYZc8UAt3X9Rpek08
esFaLkXN+QsuM0OPoJeViL0tFndVU9xE6muy1Wn5QdIBzq84/qnTrXI0bu4Tk3MPSi4CxATGSO4y
rggpQ+9oNf7meBeFG9wCxOKjFnXQl+1yLQyr3Ish6XzF2X0Mm/ud08zd6hpUxTdbmCy6TftI9s9l
DjIjz7lA3eyJtuYN5O8K+5CROFoR8uLgF8d2n2t+BMPq86UtcxZ0jVSTlwN+uKvTGbbhv6gz+/5T
le/zUL+hGJ+xe825dCeSCqRP3cP3dgcvLrpfwqdA1NhOnfG443FvonMc3WgKU9X80cYW7a0DFuCU
JwJoqlx/8TL4JgvgZVj6J8Sfc68xn3/ccbHuHlJoanx0BVLOSO5ycvhUKfZqOe5hR+vkcbDBmtND
UUEfgpFZwk/Oj3vSbm19bCYN7Ga2yO2Ded6wC+TeXMQ/pV/1ivjYbDuB45g0Pm0Z00hc9WnbqFHR
8AWfJ8rPxZY19btrojTU/lJe6rloqxQRcWxHxaGo9jEn8mHhMhFe0ng7rUyQKzowJB7fOQFLyu9E
68aHSp1OFVs1gS7jDY239LL7sOvdRB27eKO/vtNDK+gNiOYElcsQOckexEhDzL6vm70cxfsyCd2Z
vGMnU9Q3c2fS4tLKNVKA7H1HK9ednsJlo8tLeUFVtbeYDfvRclnwAIudpzuwA/r7atvgkfwxeEHk
fixk+RWOnlCw86g91+zFUAaOkS4K1aMvGKeiXqeL5t9r8SfFIhk102FecjXkf7aIJO0ZiGy611v5
K14yOMKgx7n1rSyZG1lPoeViJpwXuvHRyEK1ArnC3DPRD8eqSiFgeRBdXYIY25Hmcu+w2oA9YUQJ
LRUBnj7aD2I7gfcauJWAE4QyDTHiYcCFNKyQDlhRtO2wM7Jxlwbq1ITLsldv4f762fozHoq5ye4q
1eXFElBry5UK/sB3N04tWjA1SqvxeMg5cAU2fapWsgmP/TRmwV8BYXJZ3EFkCoLlKQA/4ioTiUNA
cVj2pEEWNRstwdSdXw3dRrQv+qBhzxRLOleg+nMn1G1N0T99COTmpC9J3xANOAddZ2yPcwLuFEGE
JqHEB/Ou3vMICnLukme84QgzM+/Jp0t9mu+pMyF+ReVRCH6sYw6P7zKIhI+78baFQvRxRlEK874j
hIzIb54qDRO1UgeNYW6JP8MeZsNwXiHOkf1C35+9+E5banPk5BUtw7dT7dFkf6wTW5Vf1JLINPhs
ReAVX6p4DpvoBuJfNXMp6I522yN1vGyBS5NyQ4/GN1v+vR2QQu2+yRQ3KhQkMrpAp5sESXqPZewx
STvO9QGh8Rh6iE7j9nEtFuQBnghB6Q46itkMMSFMl8s8ut+BxBnUHjNbGd3M0LACfFh60LgfVZyJ
Edp83g7YPqdlCgqLyjUHC4BagjbdQhN9YOfivZYdE+FmbsA3N9oI/EwUj4PRRZXfG78wzX4ZYNft
zZvGQ0S/fmjyAfTlUtCPWeYXRZfmipxzlC+eeQNVyiSCprNwtqI8F7u38w6xuk6tJ7NPrY9X9tgs
dXi7ZIu7eHpJa0W4AL1tlGeKN4tDB/fELWRcxQCQwdPpGrrQM1Fl2GJMwicuLZPdxbkY6U1bd4oB
YplINIKVxZd4T4asOka7jMrsqPNko3Zp6T0mAqEfYvU+UHuRPEfb+aGs6cJde684TEsf1P5TRxAD
sHsY9mXmSnrZCLalSQU+voW9n1Umu9l4fskC82zJjYnYhqelLvI/V99PdjgWcZnurb7vSqDhCiWK
cCnnoj7kKAqE49nUDcXG2waxEBrR2g3v5PcWFFWGMPVTaKrl2IX598Sg8xU/rBq4rfs8iqCw71Vt
qFxxxekYTMtB9HVp1qc1ghlRR8cpGed9+tw5/tw3zdZrmz80oiEBIWreIe/0rE0RzjHFlUyyQOFC
uK0oI8MH4hh8O/DLqRi0F6HMYqo0/KDCqFtQUMAmPfdOs6c6PLM6pgq6nAD6s0IR3q+oDvr3kzfa
CtCoFUFAFwVdnKKnZqmLpbjttiUIu3Me1runDxjEwNO/STssq/VZ5EnRNfexKWt8BivNztRfpmXt
fECKdPD9kJYNMq8F5Djo5+ySTGaatmOa7/mWwL9TsRkvajGyDXCfqNQWnMnNkGk6od2Aa+DJqKzf
NpjIeubtJWhPLN5X4zSZ6jJhtGWyt3S7rZF/qBYxleFdWvUd1zKXvss5lzpR/G2WeAi/KXMJJ/SQ
JZjZeydJz4ZJDxttEEF/gi03RwidjCOR37HAtT39rkKpebOmwZEprEzjogSkixQfrGqQUHQB0W6E
kZPHMy9sstXyu2AVJdG8T6KBz7EY3e+mIXQvDyMd8aOoyqX/FHfdsOoj6m15wPYkys5/kBxts4/d
TWJWMljc1rf2UpV6510aNiyfOxn29u+utsXVLIJNlSeWyIELCNuQmschHqeqz+m9UUGTHCMzuyEI
KoKc8K7L0bvGEnJO3d92b6CwpinF8Qoo0X7n3RKqp+n3spsLbrqIVvfV9jqMfb5IjIV8tCqi8/XW
TUKA0Z3hhaCwhXk0j1xj/1bh0HUaBcJK4pRC1vXq4zB2hCxHUsiaqgPlbESZj0a47Oj/5p/JwPoW
OSdPfyJGDtxQGWqYHt1jSBP5h+Ll2v7f3WrBC38P9zyU7rmzRThkotZ250KqOWv5pbZxw+6DUnPC
3xryKv7Vh4ZyVQFUwQfD5CZfG9kAvA/U67P2rQXw4hPaACGKv4aICi39Xyne6fRFlVA/kqO3qNGN
bw4xZb6x055GFH6iQBY8OfgTvPv3Guix/cjGixW+bBnndM8zmlhiHfof2y2qqv2WUMElV/TbmLE4
wkAesKzf+9k93PY6rdCc3dIao6zJUkBCEs5d3u8n4gVeyL+2VDA16NFyQwDd1wHSHSKP3oTXONlL
dERspsaKs+5qu2tIPasuxZGakJd8WeDhYNhnEwRd0SOJklp2j/UVwkSUAPXIuyojKkVpJ00gt74J
bDpG4wHccAPPRe9pSL9ZU0U+EVJK8xJJIqgydyVXOn/8I9rwtJc8NzOHjL3kqxbrcNEoOBZ3W9R2
9OKNVlTi2PZxsYjTuEGls7TN9SEJvVeRBzzaF+zB5CzJ5c2whiuHyW88IxskGhLVpIbqXWnrEeWg
UfjT8uivRlLZGRAE8JCRqtZx7o+Ls3S8X6Fg7PiPU2pkR0YWarUXKpkL7d0BO31/APHGi/aAvea+
f5i6Nu4XaEGQY+C/D3Slf65DvzJ3ywsa7pQlyac7Ebhc3LPz2P25KdFmb0qvmxDS2Hwz0g23+XWV
pCcfDUZa++vIwRB6nRxmlGujuNlwCNxKZ3oBcgArrORYV4imXVYHV7D5IAV9ZlCaNDl0XWvjP8EP
RWWemp19YgVlLIPEnnYv3bKnnU75+YuOBpFCgdCq1/Zpb4iPkTTpVqwl4saknT7PU7oiuh2SrKE1
KK5o1Cwo8QdfpyEZaQNR4UKOir5m6O+ENKG0FX6dNF47bHXY4cQNBwL6Yr7TS+Fwsp6uMn6Il4Ea
Y9LFHDHeBtLAhfCxRTSqGrVN/lqqOPI+GYXlMN0KBLNldd63HhzxcUkKnc7HMh4Xu57LoavkeM4m
P52+rjWlN6ISjxj8i6pFFU1AEzaJvIvEoXF+zpaCEAnB4QDA9a7pZKC+lRt1zGdDAWSG3YSGzyb+
781SKNDCYBDVjnl6GYWhYnZWdCjhmUBHkQNKfKSu3KNauszklyikdklZZE5WJZ57ug43cSn7dNu+
D5NZw+8kHslcPI8SPulzodCLBsHpBsb296Yj4LexTiep3EQQlCX4dLdXMpKjmB1+ZYYiAF6sOlcO
WZbAEZdWmtDb6AReMqiZiglcHyA+ROYqe6On0m3KXk3N+NFv1hfkrY8ih1atocMMf4NqnRcQ4BxX
KvveJ4TqU1yGwb6T+nEVxSqbNyM3hsKW38TRRMJDtSRFVgJte7iAV7SPhl4madmlKZO+2nrAU1Dk
LiiPE/386nNLPYW2vFmaMlxu1a43cpnwhVxwRdgo8TKLztDL9E7/PCclTrhc1pTSuveCExqpiIsO
bVvt0TOgtAHFK+0wl/Vhm2TeWUTOjNvraC5xQ9OA0gGdBcQxrMdkQ+UuO+8Yt1Qt1WVlNv8cbEHs
8F22c88jtfKtxlugm9zbs0m7OhPRvoMfIe04HBT7eDfD7XUwo3hUc/Y0xQGeyW9z4znMUVcajZtT
g3y9fCz61C0FCIcO7TND5E4eNPYqPsRAjt2nm4Y3dOlZWOi64jxlfdrXZy/zy/3Za9Djug9p3+je
Irmghv1GNltDTgCLZjbqNE3rutFIbYLtnaSZTUgK2O26f18VdD04NLbWIrtLFytteswgjoQkwS8o
byUlgfOxnGJZyYOYVapHdm8EceSJCoO72eti1VWDC+ud6fXK6zlbevv8G5q3je/292QDzvkwI/6S
fESDDyaTuALBXR04mLcUYmdgyJdyzFGDsSNzPgp/zTf/WG97u6Yf+kCUSj5cUffN9Dnw5B4jVLX/
pJuvdYdIZze1f4BKXOf912Ql5MxYz9psf2U05mI2kyc0nxCiz5L+iid0VhzFC9o+3Dow1cE9m2jZ
6pD2J4uyu3fu5wi9p4MNhjJJzirRg6btJy66ujmV4YZN8LFBxHZikyTev/NmyhxPBBFDXX2aIwgH
+hxBfSnDA0w0j3kUJVPG9B+aMeM7MZckqHjf4rRh1bdANMbNjuvclC+Q1G9Uue8yhzj12RC6ysYL
xvwbzH7ZLsMhJipRemH1Xx9eHU0v9ZeXRddeR3kIoHwNFHwQAAwpAlWb+3HdaQrcGXl4IRW3HXDV
RBxVh2iU9N6chiuink7RYG62LqgzrIR+bw9150oKat4sPwQpMdfnQ/10iDQiqHt84TieMOKlZ4zl
H6++KprjXK4QxN7MfbsgNicIkyJ0BJuyi8p7unBSbNR9tXfSP8JbbkdUpipr5vYUQRDsvoXjBlx7
qbSyun8cogwC8h9zrAdvOBMZGJpVpjgmUnvskLXtU8JelHfn74hmuyrhWshkSU5xNLrjl360GD3E
1cqsmy+YFdehuR2H2fKvqoW6CbzQdnn3DYU8DXaJ88xgwNiGOCmfyXSSCIRjt3GBg5AIIntMWkjD
38qOLfbH2GqTmyfctIR2R9u2z59lFK3ZOwsVeUxxcYH45JQKXbMgntTuwABXooQAAw0KKnGs22nU
teCCEIGbRCWHgrm7otwetnTsFEtF1sWGhp0MH/e7CAySTvBxO4tcLl+A/GMUBbbO70sE2It4m8YT
oo4uAkybFdAE7L2Ksp/EsdVaoaBQIz6IyBhdd+XdUCADWh72kTaQ6pmiu5fKt2RVyssva0DXir34
IQpd9kzFOURiiLJRLSUwtUma/gHD5xa77VCoGOwSIZmm/dbGbG/2TGP7HG4oLSSr5yQRHEfIjz0K
F4UXC/7bJm6EKOnLICG79kIKmEHKzPxokServ9tuBB2uq0XT108balSDhFgghebSl60LKytlp1id
dlHNfAQnxRTaHygB92zCoCl8oe0Tt/t2dfICqle4l3y2+RSgf95YkHZC02uViw4Fl9utQDH2OY6R
iBoOLRKP+2fborvz2QZbpj4uYxpP25sqHtt+fLRmQ1PKS7P/w96Z9caNZFn4rwzmnQXuy+NwyZQy
tVibJeuFsGSb+74F+evnC8mFtuQZGQXMwwwwDVS70G07qSQZcePec74D4SAQJVhORmeaMpBCrid9
rF50ploP6tk017mG962TFIZ9obBO14wnypI+lTrqOq0+Wt/YLaOO3WyqeDzbuC5PsBYVvbLL15qM
D9Lr7TYVwJ0Qym6YkMSi3SvKkIv5xmvMYUt8vCyV9sAGPbvX9FIY3fhe44kG2THRG9YWuKyjSNPW
HKnFt6wtmXGQZKZbQxFtGSywB80gUw0+TiOLf7m4y78WJZgxVrvaZnjt7OeFS8X/mk0b7AoVB/OE
0GhCnToGXt9O6ZfRZWJZhDqzhLQ8wfmFYzlo1lkVZhS/zPWqmaWgoaYo5NS1aFrIpREfDKWQ7Y/M
s++Nx/zMPjHZqjc1IsskSZcDiLiXBb2s5NbTz5W8p5r017GC6px5URe0GTfLdoX836ra6uW92EZB
u0ifZlHeWZ2nJuun1+HVz9cJ1Jocvik9s211T5nILuA3Bef68UBg1SafkliRzXYh6gwBAiHF9AOi
BjCVPkbOhO3d3bvuUlfLzmkn3mWfCUKyOQdtoOe20kGzuHZK5iXbnBO0xVT+t0Nl5ll/U6opwXUn
W5Wro1L5zAnk1YpmNto6ouZWjOEwZ4I7G2vTAiVJxWEQP9ltvCbpzlJzDVqGUraQHQXKkvZWSxOz
vXWpqRsoq4i/+dmKFMsch+JYZ8Dd0r/j63+dFYq+nDyF7kzSWwROqo1RmRByXwa4c9rLoS666ImR
4M8x+us4YOg7ubH//OqsepZHjp+7vbtssl74WQDxAsqx7c89qqb3xq3BHSmvx4KGz8hRZbTNmQel
n7jq8UvxmYgtbHAvbd/asC1mOUGm8/KqXvg5AbYSlM7JGT7phEwiRrFVo+/IN2uZY0g1gXmak8St
T2wd1PRdpGax8Ia9V6uK8gdllmQk/OKFAicIe0JOHDUHt40BFO2tJMwZPITJW2aFHiWnw2RKYbEv
0cq4cvC01CY64HEbC8vcOQ3DWTWiaTyjN15Mh1kcnRGp4aV9vDK0illBMfL+rWthtMt0EHuT/OXF
r2qlHOVLNiRNTsHczGJArBRCLmCJNS8MRF9th6/jwLVSGOpx1MNmYGbVy+yuWZDzYjVnjoRugpAg
E+OB+T2mTWYfsMcijkQ0L+/p6CwU9L2AZ0CMS9tkOmOAFQn7CTl/hqaGJXkzfeZXy0y6O01wfdz+
lG3zVtrHt4tuktMOIFkbYSFZ9+++3cJ0xo6WZNQNC8HLZBbT7cBYPw8cvD7W2P1XHyWzFKR3BHmf
LUWOv7C1KtQ9qNx0NzI68qfIhRCjX+lF+fnjj3nrnXv9iX79mHc/0b8+hsFRYjsolEy5pjHbLDyX
nljrqWrIkGa0q0MPXUBBuWfGIvGzeQD5//HFaG9VhfJq+GqBtqoqeFDYre+cfNrEKIR5hYRr897c
rVUnnyEqP44xi6jlADh2nY65qxbzqDFaYRT4+qw0xA7ye7ec5mL/90BzmVqpCvr4Kt+qLjE001jW
Xyi2lCcIat9dpOn0c2o4OBSsuJJYg5RW0RC5BhyDMmgJjV2POLtBR3z8sS+v7r+8dPJzZZykg9Ee
ZIjxgi359YlAL77ZqzW1Ox2lLQsZke49Q9FioDgpF1p3iKGSlLH71tM9D9l25StvsrqilHkZcH98
QfLReHM9jq5J0qUMgtA1BKFvn1CztSap7iXpCtE9VjN6WiA65taqiq8l3Wpw7YZaSxrFC/2jcBiR
Xn98Cb89MC6OKod3xOIf4I/vX8gOY4GNzkbKek05wZ4qR1iP+OC3ugu7cWGe77JCddXudflw2s3C
OPB6IkF1sXwaBiHZJQNHCKb1r2P1jy/yreiamybNtfKb4mN5qK13SzL0DyR3yugGqoEPDUbXq+W+
4klt8Lp1Oc/PPxIGv3ykqQGY4UHh/vAvb28NZrM+7QbXCxR3oc1zC4Ohrk7KThua9pio9iJXa6LY
/+TifveM8t7SvTIk3Rkrrkm76t0Ho41YMyFGNey9hr+d9hfSjSpLMpIVXlgLr3tA0kIM5C0VKo8r
ndMcP05qGK3+h1f1fdQk10NxRFvcJYWAq3lvq6YvU6QmUIGQuaFU2L9qZWSPkH7KpBRyl3sV8Lj0
mEF/qItUTazJVJhqSLGOi23HH1UgqNXWkC9iT1jEWJxPWBJ4+ax14W/I0wErzsdPjS4fi3+9XnyV
Dgpysq0MDe8sgSbvv8q2V0ZaBnyVRHQC0lgnef5SpxW9VMYsr7pftg0NOtEEifQDtRaWGhPbqngR
i+Q6OiOntUp8d7VwpGzHMVOUSph5pArGgVjGn8pexDtag0KO/V7HEn9INkoYtLwvm/LHP9Rv90Pj
hoDKtkmFZZW33hvO13pz+rTMpgDf0qtAB7nN+dR3+IsKFnJUMak0Uiz+hEUWJ9uQVj2TaaV0MyaN
Zo4+ZWFMVZy/ojL05EU9icNNjqBcnZFZH5hqgaXu4ys33r7FrDF4X8g8Abtgst7RM3r7SukbvR/E
DyKo1EIOOIZCQdXUmRyF7lzBOOkJw4sLMiL2WG97e+Kn9/sm4Yg9OciEvg8EvQHftWOg/z5QGYB2
WbVY84XKGFKclSCBChxF65TQYKTLqmNhJj6Z0AYf0ZelXv28Y5VOVMRlTq4a2mFd5luBhfMG5NgI
TupN+1K0aNx/WIpWWXFQdGVHjOtaZ3J5TBGyFuf0M930edCM1MgigzGf/bA6eMLuP/7K3pnh5VeG
3NBlRQBYy7BNcrZ+3bDQNVf4wtolwFur0iP5WRIWtB55uV4LTjQeeWMhAijK/ImxLNWgZ9DvyvZJ
P+f8tqLqt/wPVfK7bYMro0ajT0FVqLOXE6v29so0oyY1bCF4S31xAaYNhyvOAlqBWbZ2MdhRRoKo
z1afagK3KAZCiIyfOuLY+zsUBmIawjIpkvqgxYnWTWTBDrIC/vgLlCXerysAeyroFLwXQCEsrB7v
vj+OWDFtjwHMrYkP8IFWw1iotIfKwcBl2sxa+9VjUpzi2asXs/sTNuD3+8eezuFW17F4OITCv3vk
GT7q3IEsCZkBjiyeuhNLbsA2gMjMblZWMEA5L8ZDW+qwOJXGRsx6mU+p1EL2SotErdIruSx9/M38
dmkyQZEsPK6LroCHLOntDezhxRhpkZnhVufsMPR6kcbhJStZQDy1Yb00UGVwLSsIY/VhtZA1Vbt0
KaUyD//zUCAgj8v82x+u6/2iDbkExgJLHKGjHId+WyXGpsFeNYkD/pKNKbRqEy5BlqouBTN9UJjg
CLaj1QizvKCz4g7JOcQIOWFzX8fbGj1HJgUfX9bbipWKEaIKkaSU6iigPP7t7bfF2+5mJewdprJo
L76Unglbx/8p5sw0noFDY2MH/1Ol/BuDHBuWXAEsxzYoRX4rERcXFXDJ1JNulIqofCOjSk4u6NUg
b+lomAyMDMdl1HKcs1VM6ApTG0p2v8AunV+Ci2IA6yOn1GAVGJzNPfJBjEHORPD20JAuJyK1vtfL
jJZxq3mS90UFagBhVM8qzA89NA86DkbruW6kanNEBj2fjas6r4Zv9gARmCN4TN8jOi8sjf/se4dg
zXiQvY7yQ+VdeveUAivx+NT526tXfpxXHtKf1dfPdwQFOavvx5/6fnXTafKQsIHxjbwP2Mi/FeYe
k9mG7hJApUyw6nfJRP018BTIPTLp5ErF7iQrsIHJFPLrTJPFkZIwi9su+wJTL4HpPVEEtZ8SWiTu
MLSn9Ao+vtB3ZASODyzAFvGjHKllvSiJxL9uEIU9Cm3wZgxjr6PGHJj68AXfWs3jsRSr1BPp+uB5
q5/HJTb61RvG+oeJ9X2QDmmHZwoarYgr+v02MxySdzs7ewYIL/Xtm9q3/EU2e4BrMJPhGOIelRVf
h1TSWDoE0LV0iCYKVYGq4JJetdTUQyKQlVbTaNI7wExXr474ODEwAghQHCfo+3SdvreAJtwitNh/
6/gP69u7lZ8dk69EtS3d4djwu0+zW4nQpm2PhBTNknmfLrmShXOHe6kiMGWUN3XCNjY9D2tGC/4P
+867Ukd+umezX3vcEjbK9/sOfpaRMcGSBFuGSc/F//XCCJvIdJQHqZf+zcdPwvsFCv8gy4OJgEGe
HF6TxH5pdtDEgV+wFsy+y0T21xqzkMVpk3XyIX3VMOu64KD78ecacgv9ZYuFGEQSr25D6DBl4PZ7
rybMlilm+2X+kRhadawR8iLPex1/mQU11hXCT9YTZdtYbSZNXXh2lNIY+IWShZHDvmdkzRKEekaK
C/vELq0wbTVDFDS/0gZZSF+L1KmDphoRL0VioSiPXo+j8CS2+JODyl3QMVsrVEDuKhL1GvF2ncKQ
RpdDgxQt79jdNIUKYcyfMu68eqGLLulNLB9QcIdPizqzlOyacc318h+G/ems4hwiVRlqIVeUd2VA
Z5UGpZg7+t6aewCzFKqVh1cRzMd34/1Tz8LF2dFjamqhByJ84O1yEHezuaox5cyr037TkRRdI73n
tr8Wi6liyLWLswyL+8ef/b6i0PkP7UsZVsd2ZTrvd+5pIVTegUzHHLWQL7wxy5EAQyDu/uvOwlkE
37JWe7z88cvz8DpUiy2V32PUvZwifXxVcoN483jSbwQJZlOAScP2+5W8muoRJgGiUkAsSYwyQ08Z
NEU2Biv0jB9/1vuzOzRcmdpNlWDJ2hgV6duvfxzbvLW0bAzcl4UV1mjXXLbDgI+nnilBz+2XqbBu
DEg5EseWi3RNOpa9H+m3VH/qBb5fE1gNdBrY5DfJLJXfVqHGTZClaQZUHoepxYXLW7zcdrkrS4fC
VaVC3MAyTAggY/ZSbc8MVEJsGABveGBW1cC6S65MSr+H5rs3K2HbMpjL96j3pPRh0RMLjWHx8qP9
06+S5rBLr45C0LEMOL9vv8o267NRW9YaEwXP255Z9JIJ0HZSjOSlXldE6lbInyBOOCzvB8XtrB+M
n9rKCD0hibv/+IKoS9lkZS9BJxDr3auFSBUflgAN0RNRXR0rDf3xadcLKbHYbHtjB4Uv1yk00wsK
7p75Z0KSos/xgvwNkuvYCv6UAv22fyjjxilQ6IzR64XdxuTi7ZdUZOoCezDugtXjdzCAlUKYp8nk
HMzMBsKKXIlXwfOVpBVvHj5TqYH9+Jv57SmTTUxOgrz0cuN5X4Jg23BrqI9V8Cqfc+yeT6oEbVhy
fF+Vm5O0hN58/LEvy8mvbzatKJfmjEyN1Fh53jcuAY0LZ9FMID0CNFCPaSAR+NZUxMHJvZGCgjug
6GZKb7wIL6aUWV0dGnnO41KT98jGBEEa9RE0TH7EyLUVFdO3uUi/Uzur2/TdAza/fcZJLPUgE2zF
5vKnVS6zeQ5fn8YpR9hDDAAAGn7pc6x6DjYvfPPi/PVN//gHfztv4KbLrYTVXXVIAANn+e6mw1Gy
stwji6lMJWyFs77c73+q0JQSb+l3b2FBzHy7KUdilauEJh82zRcL5Mu1/M+Q0/8XRnbIntR/D0T3
pzL52mdff0Wiyz/xM67D/cvmCMK2+lpzu7yNrzx0XSfIw4ErquksVHTS+X/+jusw/9I5ztItMTWW
DlvmtA3N9DOug9VZSuxJ2WM6BVryH+DQLf23xQDVmbw4WQFQ0zhyrvlLBci5GMs4HceAQQYHP6PQ
Q0uxTKQCfQOBrEvFHMDuddyQV8P+DvKxobllkMVDUuaQ39suNpSI4UNx0ZtZPASrOeV1mG1S/pcz
CnzQwOwagdXjBve1YtYH2oXjBpMBmXGDpUf0GJDowl1vwB48EhTw4oSxKzNQqcXdK9htDuIH1iNs
KTDaJ0b9ZbIGhpdo3zqmZ19hKYnPebrGZ2O88bGwvLBm9W3rqKeOBSvTL+LvUgRF6Zi0ie8UXbrr
l/p+rqqd6liXuCQuU2t8UEj8EIt7rljpGTgR36uGcJkL4AY0TjswCImIYowQaStO4hqN6qCd8Puy
ELzTHMnYkNPOTchoYnPCqc3Z9MnSP9OSt9AMp/p57vZhTUcbWHhELXAyqO3XbnQuYmUJazc/otq+
wxh7tbq8eQpeScY7EN8cyBpJG9H+4WtgnMGmhpugQwvVdFGXONhQgGcsYBZX/gjpEXGKRavnAD8Z
D9AfdmtdnaLrq8UOPDlwa6wg7nYiMkL+2Kcf9U54X8osmzEB4iVEqiOEFTaN2QW24ib3irEkD1rX
4CZLjVL5vuiridERl+X53FdDEZgCciFzL633DTIoRh+zJKNKttWWzI9ZLe6ynrCM3FVonUIwNM9W
NNH7sW6dY1kYJXLjfDosxYw3HV9gdj3iHr7LWvh9YbESm+G3AyFpqJnmdtdrC9GFdZUmGfghI7tO
PCAfvgGy+Ii9etrjXRiiwhmrK9We1p26GupuWZXBV3txs8xd6YYoLJcfauaRUmnP8UmB67f0S3qS
EZPo+odsOB958sXJmJBZXlixF7pIHE5HpxlOCJ2fUbYO6fM61nApFavp/FmvyDCByE20R/ucmNMS
YVKeftT9qvsemsrdEFfx4FMFrO7BEcDRUeM0xC8iwM9g+44LaJW4iZtvo7DHh3QZ23u9d6aavjtN
LSwlhndlgNvU/JGKWOHKtf5b7xn9Z7F55b3ajmULYtSyPglOrIN0dDmP6HSHe8AC1tNa89Hkh/Rr
FtYgPs8sIyfAtgMWnvjkC1iXcQxLLmgptJ8NkGg8Y6nu3a0eDL2gqnDC47JOhydaFajk0jVZsghv
st5EaZd42a4EnDkHWestZ7RN8yUSQi2+0x8n81ZvRX82LCQPBOUw8aPP6goMsmz1OT1rSrP6Tp7Q
8gwFUk0vNKD2/ROpYOxW6TLU+04lUYE7ijtln7pm2e2cHmTmidPRsg9BcI1myD9xf4SqbTzw8PAz
sjrpYAFimHIrzBQLB2dRi9BZiD0+KxFBZKeFWtvDKS3Wwj3XauJEakAA2lU59QBw4iIb0DbyAph+
6gyLAPpYrMqJQbdGO9tykK77RYzVgACJvgTOPk+NSS3AAhFWvaqYEWjGNEY8nMVjqOfw9oAFbjqS
Am3WvKCmbcLXOBg9QgboDENYpVRtfi2WJL1INF7rkK+qc/yFKB58fTx2B1Nr1S/oXdUyUiUvMGpN
b8KmZQP13GeF4/Z7JPRi2U1EzeBEiSfD3lVAndsoNQkGiha0jeI+TYflMqMxoEXM6FYRssLaBDWb
qDVP3C2bGiw1o+iOgqjLZ418m5lrwRvim/iP9ECMuEuxdWmgQQGgmkT/8HgRK+wN8ERafDRa4JV1
nu4a4TkPaNC87SSl9ZeFnNpj6bUtZ+1UV2uSmvU47Qofm5DV+hYqwOpgELnnHair6uWsSqa6jGJr
qvfJNLjTJ2R2BvS4dVAD+C8jsTpdljQn9rJgOhGaoym7vgOyGblaDEpHn41Y2xu8t5qPAaYErpMm
ixbSCCIxSYxj9n3r7B60QDG066VjQx4/AxCipdHmtvmpOvMYBxpKfyt0ktY1IwNDiLWjEvRMP++L
ZTylzVl/9XoanHG3zBvG+nI6VNjqwHSoBoF0/MFZ263zUNZwV8f52LYN4cMxW2flD+rIGQWnSGed
woGeykApNhzHlY1v3B+VwnyEzGsmUZ7MahmqUNK9sKxFRVU628dJtErjL0phny2DVeYkO6Tx5LOp
E6pOdAGS7o0hPRwCHf6DD5+PGG6LtXWAkUQusS+zF1r8Uc4odmRp6U6wpL3bhuZmzIQbeMbwuE4O
4BevjZdlp2W5w1E1jwsH3F+uIekDAo373c5SLxRG2oCBjW3BGaJhGhFB7mhA9HXz02QIiE7dBIqI
1Tq2zmgAt9+HLsGBOTNbBxuAioz0pKQLB02/kfk9kVYBjwzVPFVvCgu6FS3LsjqZZCx82BvlerYl
y3JvmlXiEkWI2wXBXRMyMNaf0MyrlUzozhbpoM4OMxiWYzlzso7sminAvmqqLINxZSlXNBu3bDcn
TfLFcj4nluyJVSZ5EaKHoe3OJoTWuTcMaHZlitDcTrxnM3YySGrwtS7XFbx5kOL2+JyzLsd+iXCe
ZKVyQlvLF2zfOK1pPBsNsIEAqek4hdiB22e3doc+ismeMfZVDO4D/FxsKD6TdfUU0S2JYxV65YdV
VcAsZ+tCaJM3ajZpea7xw4oX4xuxIY7EIQssS4th5dHIGWgKm9WeTR+o9cLSxyCnwt/oaj+SBcqd
b7Szvu6IvCyYdW7MIBi0jQ6ZW1YHqmIrGucadpcAYwCa4FkMMujRWSZu38jEePRBzXKTSDJmN1Il
1MHQ1ywlOKRBLlaW10bfYaaApxr3RApjSQ1SZ4t5mlCo0RdfwfcFerU0ZTjUohswkGnmYW4N/MRW
zew26Nxige/kuFnABq2IcDGa7iqNM2X0QYykj7yz3jcC2RY3tDY7jn1rdfslyJN0pgixlxmsFU2b
61I16yvAh9pXzoQNL+RWs28B2pfULKTMK9SWuTs0ZU/tgT5fg5NXtUL4MUp+nuEKzoQ/GMNmRpCN
OzDiw6Y/0fwunkb+ewyS2FHQAlQSdwoDPPs5cvufOSwBIPxXLuL/uSTEj49VzVBnX//ta/3t306+
99v3pJmz+s0hS56KXg9ZmkeyFA1715HySwxmdDh/ZiJafwH3d5D/GDRQyR/hz/x9yLL+0ul768yK
mIAgguLo8/chS/+LTqhODBUdG/pgHNr+wSHLMGWX59emAxM4C6slzECp0IGU//aQJciPsaqZFd+c
+wE0gQB35sdVSdnxEuLm1e3wZcQ4WfgY56lV3H6b7AC3EvFvRP4RBZerMhYOmtbyNRkX7W5InRmn
yrrVFg9s3+dopBcnicZZRs0JdxS1b73E0LUMaKZQn4UnQkEs1OYLOx76CwsYXRx6w6r+ULWSgPrx
JelumlH7+rYMwFOsAaAJx1OONLWVsyfFwBAPjj6SngeZwpNC/uwe50Bx1r/k7Gmla90sC1QqP7YK
VPvNRjBfDLQT055FP8SnL6+daC9Jfh3k1IOL9Lk/h0/ubvtKH3pgegvr3+yWdpQ4U3/MzNK7AbCk
ncPfKEMULvy1Bh3qC7a4/CLDNwrdjoMB6xZ4VTafaev2DOx1Dkxx8RAnSX8sK7jvfmejrg+yYrFi
jB0rId9Nh/8cw27eXffKMv4Y0rqKjyVSzIZEBXbjEEOQl4XGghkw6kisMk42c1Djs6IvsplQPjWO
tE4tKd3tHjmZ03rZ42KqDl7SETMNw3LQigjiLML25jI5V/LBflTgP6C0gbj4zHDBeVYQ367BXBcd
Ay9PlGHcZ85JEue4cA23SsHalnF65ygGqHVccsIJOVQVF5hXxotBH1Rs5S7i9sBJY56yFBn97OM4
0M/soo0fcRTHq5/Vmf5Z7xX1tMjbFuf9WvYyl8TCIOxuEyFQhVzmNZw1d3OZl53Pe9He5U6VPNWp
TaWANMhx/a6qtnvAhxrHBpgjSuSs5stHqypeaRwLs6+pqvVpmzOaBEj7sQsSOeiIHa4JnQQae9JL
f2uQjYLus7UjqWEUOm2fZfgh8zylUIMNczNvJpfWOZPOudbLTzELNflpu3bTU5lXIG7tDZydUMcL
gTOGXuks6/Kl1HV/sqAUjR4zIeAQA5UfbMgad0qH8yXUsqx6WGZrrSMFA0ERuDa1Zdxsn+AP231o
4FV+HBK0hQGMfLQqZs0cHJPokN4onm5sTIJW9zkDAHHvsgoYEnOm0IRY1isa3vF8gtnCLfF4z5YS
TASjHdu4aLVzY5nxvhlKrGK8KtEmhiIBQGJ1jj2CjhjGW6ha1RwoxtbD60QZNhx6HUFT0AGcYP8u
nLy78BaBCWdlWPhNLfOGE6ynbJ+KwqvvM1Hqzx4eeAbzRqdFxIDzta3F1YCt+aGytOUBnFdxbSzw
dffzoNYiGETaLvtmprPv61rsXsczg1E/drSBIGVAKfAvtNWudkbporXOa8QdPGzlcuWRVKlzKKqM
wEFA0BtTe68M4/acDqSKMSfN+oLrVGkBdIA9b5kmdpk/ksl3GIe21EO3q81vEITML9oI0i4csp4z
pu4ujhX0c59EWdc0BtUoFqOoSQrvioOQDkGshQgU9HENgQaAltHtPRK6yPA042uVsE7uSsyZVsxx
PkXYhmIHSsc6wsgSY7ee8bZavNdOK75v1L9X24LO3rdUZbRDJa2p/ptJ8JrpHS6OfCuWZ3YJpFyc
8ts1IH2kPSrehn+IV8ChmLPzMo0YBop7fKu1dB2CCfdHECsbhkyRNWe5BH4GnqD+DRRaJU6QkydY
XeC4qJ9JPsz5Gpdluoo9iCBBbzXWte506vcBciM+uW1DpoFpkb1gGzf645O3bRa9D68vDo5bpAJg
UAyVJ80A0MM42TTd5+wCZMkDVR4BbbSVk8ER1EeZ1cMNT5NE/4xSkB5MykTOPKlJrb0hgY+ekWQH
WzsFhfwFD1blBXTm8/aqy2KbmHdY9swoOAH/WPHslhheKyu/IV+rLA/9uinKnU1AaXuVsl15Adzo
UYsc3RndI4D6pA2XVvPQfLBlP5ImYXB4Rpgz+YXjgPYg6EC/oBO/XTcwKbTQI6oDIYJji6eprst7
ezKb6aRpYucYk806ksA7TM8j9KbLmbvXHa3aSThLeODYpnqOeoXXCaUlJtcwntL0D9FB71unnI+R
YJPwonqQgBllvd3VzXqxWMfBZIJfGj5VOOFO2bWdUHE4lep5jX949urjms/O6/Dk/2vCf5cTu/++
1f4f0zC+67TLP/CzCHT+0mzGG0StMf9jkPp3Dej9ZRlo1TiVk73tobDgRv1dA3p/MXzCrYNCi8rx
TaNdBpkyKqIu5N7K+vCf1IC6/RI38ksRiGCeST7liQWUG1nx+zFvngDScDdBJA9gg8MwVbRIVlQJ
DiVK6uyAjR7gHe5VY2+06gk14hiZZDZk2Ox50+yg1Or01sPKvvqmkhZ3S96wujHFS4S/pLerjgEc
4cw+Nngi8XQGWmYBwC1aEGe62GXZLc0xM9TM8XTWeDlMg1EPJYs2cpwFJzV5nKCLh3GwmjPDe+r7
iUkYEuCUHBzAZQXFZwZHsAgzYt/TS33yTgUeAJ8B/3ld69j7xTX2S0L27hUNfhrn+VJxTjvJHSVE
5tK0C1K28uxej3Xo0ZQMq6NESn++MGfvNyWsivyglusXwHecMPti32ktKZ950HMmNYf4Yab9phdj
igV/ijILxm7y2CBawxmotY/jCGI0cx9sIH1t4U/Gl6n+1rYaHbV70FZ6uBa6ceJ4VYgbvIDLz+46
qXddWe3rYblDeP68pTiXCq+4a7aDvoIp9wpvB8bpjBhWzLskwCmGOHqFcuKQmGZq3m7CQX9Y6KwA
ZUpPzOXaEPFhwSb/2ekgOrm31IBO1/NzWrh6Kg1bn7js89QIavK/90XNGDh30ivcz6Am1BPFcPad
Xp2p4jGdc+8Kh6b6mbN+d6sp2XSuxs3ncdRxKo6PKJyjQVUftBH2tdp90c32MBbUtP0NuvigGrIE
nhJlWwVBIrQh6crxyQlMg8jxnjZXOS+G7TiWYg5b8LIcpQ80v10a7sbpHOOsBrHyuZ+g0y1UfH6u
knPhNp/6Nf68mHn3tHXT8t1t72Pcq5ZYvxIlAJjb/TTl5adehwvbXSEmpQeJwK3koGEAh6uqlhQ9
4ieJ0ai2M52G1NCbt7h9hs+cku7Wshh8cjqqk6xZ812Xx0AbVZXSs4GTbNBVpAND2QxG885y3Gjh
VLCVV1AYj3aszAT0MVFyzSDNvYtYI8S9SmhcZidVbl21Xvy5afhKV8yZxcEkmnyQLB6PPm7DIaWC
SJSct/YpGx1gC5WJDQ45EkYTBWWMXt25PNyW8y1PqqBpjpjKL4eK+E9SEFzraOkTDb75KH2Vnjfc
6ql3k5XPW3JM1vyOmoHfeo6daqIjaYb2/LhVT95wZZv5gUSQUDT7yWvDVKNPVxw9nebE1HD95L0u
qNc1ahj4FCIw06uYZNnYqPy86+MAHyk3uaYEHWB/Znfdqn5Ct32PhO9CxaK/UWprdkABreGX6gLX
OZRuXZ555NJ2Xnvb2clV65waojx1iCcLKRJPqqGxg0S4pOrmXevrczL5rSFOlEH5ITInO1pu/kkr
+nOjm34sWfZY9RPd0jV/aHC87lPg3d1sXHg6nKRJyTrGDdZKF7lLHnAMu1dL2dT7kvItVFk3ImKR
b1Nzng8bvuzLavMmGrg1rStD49XC9R/AIZ5RvPSf9MG66Y3munCX88Lr93mZ1z+KbbU+M2unFTUl
pt/p8a1FRFONY5ob1mYDaegZ1LH0kKjDyZwqQBoxd7ib3zvD4za7Kd4NPL2W/qRxIirj8divhOeN
bh44+ReT3PQ8qUfO1HOyqxlfYO6BUZZM7hKaGNmpgaKk+xoTeZw0NSA2xKa18WPp8HbmtniYzGOz
bQFn4PneNSgNZjtJvy1oU3xkONgYt36FTSgKwo5jF6S/03MmrTb1cZkK54zjbgyaxm0iZIB4jQvV
2w81j2knCVLFYCnh0F0W+bCGOfJ+ZqSADnyjewBCd5tqvboHyj2wU2zq84y8MPCYtwTD1q0R2oyo
6+6pNR+Y8lt+HD8QyA4R2L3usm/w6HmfSwa1HQJmXrL8ZOblaAUgFGqcy0w9mFTgk7cfjWfK4THh
1WhZIbvjWjanVTI/2jno2diNT1AXHopBBeNOjFvDI2t8zVIW7qSOjGwNcN4RocKxFygIEu3zkgGn
iHGeOxr83vVhYD3THeWLulGCYlT2cU4Xe2trnKjElOzTQ7jm7BLlS3+mu9sZ557r1LJvGMkn8G7K
pjwCx7xw2uyR0aZExYszlx9vpsM39zeZfjbAC7CBg6QHoEbh5l5BTPhCczhMIErFmRtOw5lp3nSs
r0gDAZgkj2Y+gFGnxz4W+6QRARl6l56dk+Z2OjDsSh7isXtUBl7q7jAbjm9xop6AmM+aE3lVGaYM
eMAAX4D42zuNcm6J8kvmiFO7u6vK/sGFYuqzCh5pUpX+khhrBL0QjieNSZ+ezi6lY3tht9CyTCkX
nntivBE/+QNcLOA3VzqffWpu7YiUA7xYK2glOxd1suwBRJIjl16U8J2bmbu8et/MtQe7waHMxfaT
W2OCJJTQtjk7irw7JU0GpCCFBoqGwGrm+dQjYsjPynwNCU78Ap/jNl7qJ7Nsj6J36GJXcViBGa14
glHiI5Bs5pup1nZp4X4jVM2mj25+G23vftQI8oLZeTB584ES6Zskp9m7VdeUY6wwaK5RxPlezeDb
2dhKvghbYcETmxFVQ+6bS/mgJas4pY/Mu6i7wneVDSs1P4w635IZesr4aQxGJdsheItyp3+wjOpW
0eIrrdvIER/bXQqBzJ+zjmgk6Bh7k6UqHbedxg5fNF4wbsaxtcUuFnuQUcDSWsZe0+fRnv+TvfNY
klzLluuv0DhHG3CgzR45CAChVUbqnMBSFbQ40MDXc0Wzm+91D5rsOc3upG5lqQyIs327L9/ZBami
uJYQNJNlWqmkzZOlCjJHO1RVeenTHYHBdAVzSd2AqD9MrO0pQNiX9rBloEdRGw9JueF0AJkl2fES
g4fQUkfHbMb0Be8iuVSsCHtV+R30Bp3e9t05edAK+VjrxQPYq4uwphuO12DSw+IdNz2lCdZjJrt3
Vf1TFPqmr/5os74f24MWfUYmqRm93I1q703KyBI132QdFkduG5VoYHmK69PgfIQCDOqLxh0dloaX
FMFY7835tXTLQKoztoctu4FVqZX0xA2+4r7odyll/GwLJzCbaS2yc8IvHCbqUcChkFkhGWs+pTlr
1mraQrTldVF8pPcDXqeW4rXBvytC1EzdWTkjiwBgFfToORGWAPug0e1pg85Ulf4xHR0roDwJYDjl
6Q63Up8dImM8JpWDY6kZzmm80wz7MOUz0lOhnqdJ+klvfDe9ZA5XjcBJq63WKWtVj3jqUsWQuyVb
6sSXZokFv6IDgDYAZ/oqa7kdF+QF2p48LFZ7kVi7HLcAxSvTGujOs5O2QefIm9aeENpWSywe+oRA
I3s3mqbcCrRmLPb6Ul5xAiX+UtCe3HQZz/n+hQX2nZoXhEkIuLcJA+p+13XiviAU7xKOTmclh67q
taEGHYwHJ6sqlWs/zIIIVoK1smaJH4RWED4LuK7OulNp8Wr3unnqi0nloaP/scLluRr5J9CM7UWM
1Dc31cOtxTIJyqS4VnJyVkPxYNbNF5EtyhMmPhNrIieXKre8dD+mu69EUy6i0S7dnO3G6gc1xCeQ
SV4rNqo9WRPmANQkxIB+eS4hDLkN39Cq3emZ68eLgLlZOSc1b/dQU186Y4EaPL+a8fiS2eIExujA
e8IbBeeaSj3gN/QTEZ+A3m6FIqaVtvQs9yHt1MYAG72ZkNdskCTCWMdxKngQizqo0/ggSUtAFE1w
V84r2eBcqPqntKWQVsnAwiVPM99yBTJly+beTZfyOJTC8WHM5ys2W8+gxDjr9ioE4nTZpEY9r9TI
9Ou0+2wTpoCxV785ujbvFiYKP5s09Qzhh6ZUjOMb7CgtqAoKBmFXCnpBtUxrcAMJMEeKPNhhnWwj
MW8kNvUtdTfmLk8jP+lCmrqX6EoYAyxh29TPzdLwxGWVOtoXZZ4y6tyxI1ls/9fGUBa+y678HkLl
LL0JtYGfsRxaSN213VOGyqOPfX+pvE4oYVdFMOwNulgBRp/W7O9pqNPrrd2bT5MCuQzEKxc85Cyv
riZnjQ6uoXJZqHzlsq0cBr9q6LErxcpr7DAOpKUdfiiWe01VhWyayYldE9llTu1lLcas3UH0d+Aa
IU06QLnrqtpnbniz73zRqqrPqFS1V5bltcHxjej9k6RmkDed8C2j1gOZZIqXFuWnZqXpNaH6+Ecz
l3br5E4Oakrz4P1xdtX1xRvtVNk4ldIeyS+WntXmnAwSVsy0XRytjhdZE9GoSth5bw7Gk1Bwr2OV
qPBAqluzLH17Ep8Y0vR1VfZymxhC8UeJ+3ZprWJls+5ldWFvaq3h4Ven3qzi4WhduoqGdg1DVWP3
e+lktkvs5qFV3UvB8S9OsEZlw4+9yNVoLLikm8i3F/FL2dexXCyazCmiud8s4i5useMJOk1h+qsS
BOeRkmbO8Qq9cLOy6YCUUb9RkjA1Qe7MDd4LzcQ406ntR92It7HRbqS3t3NrHysIJ51eXtjxtIcs
+SMN571R++3o2n9KqGYo87/NwDK4DT/JTW1Fgfb4ghfihabIxyY3nkyaAvbhHH8rtvVpNu1Hhb/e
VvpbQimwpxiECuMmp2rA+qwjbgU1CWY35sg8dbuWPj1WtHgsfgqG+ENsVYnvhCwJhgFXi9maZMz6
DKoOuPuWg0TaL68wiaJ1RYsFK+GcMrb6rCgAOtvlAcNQvNXzj1rrgWCrGBESs7tQpmwFtFeyBupb
XHqKeRZtXrC/AGfNoLBU6q3l9UGpxF5MNQH4/ouUEDy/cql5yFiTL1nVsNxgNOj2VRS95mX8WJWE
As32DOzXN4HFrurlZ0j6lc6L14sbLcQlRcN2x+sa3undkRbMjkpFVrphKr+RTlp3dAiiZ8yfozJs
e/JMR9uJ/iQcc7QoPeRyuJbq8OMiUvo4Pxj67Yj7sXxzFntNRLcmDK9zaC+DsnHemrTgG6SS/KBq
kopWYNi28KNU+0jS7go5Z8vKG98GLxIBhSh30jy4B3gnJfJzsexzw900JPycSduXmn64BwHVvH82
RQFGt7A34WSvB0fzM3DjSZLBiMegyVGSVhm8kta8bWhRIyyso6KIV9AeZHQN5A2tZcyuVw2el7i3
OErZn0ZSbQun3fcJb8Ku3vU6ksYUKtRF9xnWKzc/RhxR5yHUruS3zmYyep2uvCQVU3yl1NAiYACp
KxxJA624dY/8Dj4zktNuyGdWN9QWdlR9hv3RleLb4F3XKQv2JI5+Ttyipg2ReR6IGgK1qydtx2oj
OY/2/XACRdOiTaB2pgeqx/PIx+A80mk4AABWm0ddksyEhDW/dbXYs4hAlAImseqGuGSj2H5Jywzc
6QdOGGno7ilOpvOQ6L9VaeCUgNt8jvRaqT3TaObnKLRG4IlRgdAEWpQjBoxJvKpcT9GavU21TZVW
vcmwPPDX7rxUbR/LmU9w4SYJulGZVuwHLkPVBaysvKpjg8QXX3I+eYUuh7GSp1hN1llhVRu1c0of
RIflG6RHdv2S+7B0vShpgziPX0ITIKKBLNOPpnk0EXPOJIlxMTEi6+n8VufOrqGhZE0sQ/omhpC9
1Va3ps+SYz9Pc0BnwJp0ldiQnNovOi9l2EIT1ow0e5JN3fgAwYE5jnHmK3XmcFf1XCHF9F3cUWNa
3V1TjJeUphaADQ0mkS3LUD8chrVWqNFaDWneChI2T17HbuLMQz57dQTCXsoswPP6vWettIpGzi/w
bzYNyElc2N187s12gk6TzJ9KrkZ/shK5sz9L4iSJjL5hcRFfr/UQn6+JvTJm2OJhus9rqhaAGgz5
i6kxR+NgxpCVAcg1H3s79lRauzKiOZtB37WT8UenoXOF1y8ozORhqsq1DkMfGC0DmSuXU3xfdOnq
rlCa28hNvBpkfGvp0MBrZP7pYjx4nFHwoASheozTgwIjqbJgnJjtRmvyJwcfUDd4ecLKPddvbjnM
fiH1k92PPwJe/FrIajc02SGxi3wrlvCGKfckhbZRJ6SpeeD/Dh2Xfn7/vkB1uDWFeipsF1JfhOdH
kXrymofvkOGOoru5xU1a5TYazXVRL9oFYcpiFUP5xKZOJ3Nl21L7WNq59drULIOB7WQt87PRTqck
/Kr1R4hlJH8WNLlGf5vroDHf6CBlp0rXQ+E5A0v4SfEWXktKFyu+UoaBIenEsPvlDdFjT9ZxS33W
4tm6tme5didqMwxo8hFnDwNcYr5TiYKtG0I723tMx7wrnMy5JWyp0876mCeKCwl+k78Siad1hY2y
Ig+p+dRSjgFjZd3xju0RE8oID3Cl7R0LtSdBAWrVdBupswd9GYLW3YkqqNVl7JldeGMwR1jUOa9T
mDbE0h1sdEbBKA32Uhkga3fvrXJpUaXZT2NIDyD2+UTaNxzAV1ab+oa98DxaQheHWjSNb3H0UCgf
VJsGY9mikUR/7jcYzEvadeRGadS3Di8GE3qGXD+fx+hxsp19a5s7KybeiL0qHTaD+5px/Uyh+tAX
1Qc8FAovhjAQdb4DO8BN3T1WPC7C+Yl2eh8GtTfyvU+n7jQMxkaq9we0C3vke9Lyj9Yljxu+WQgT
/YAN2vlNmXIUBNCsL/xiiT0ibRvL7veArtZxEZR9kInHePoVxWfuvM35ANXtp3OKg9sAQO5huWbv
bfKMqqEWyaZGhVZxpqArnFsWh23L2KBpZ8on19mAI9ks20MR/akr3ixacWrCCQ+IunF6lswz3qpY
Gr5qgJqWrkfmYRXWqbNW4lfboi57Rr1hmACD+xELfVfmBXDMK5H6ysssYJ6FsU2UbCVN62qWj47+
mff6SsxxMFTiVuQM9Y2hbHqBZY3Q+YWO3UPI3LZKSz0goINdEUP+gkotlf7BWsavwoh+Ko034dTW
19wRiDfG1SzU48JTT5bJLqcvaIWsVe4bVbzWVCVY8lUO55JNSDi+aHqyrqM/E/sEmYHDfC3Hy3iv
4iteqnnim9t6hrUUVxpu1P1olDtlupGJyPjzrA01DUGeOXsjGY4qfHG6xP1Bf0sWQkP1+JSLj3wk
kT3Yt6E1NlAhVyB7fS08ROa7kTjbsqbTonPt5x6KPivl/FgSu0tkfqi6S+j21ZOWELNWlK1M7ZVW
0cTeur4dPiZpeLj7HcpJ2egYA1MT8HY20tgkePFTllteQQlTFRDyIryNxlPZLytHiOJkJUHUffRi
PyP4djulp4Gv6bxsTLF479nzaM2RWcrQDkV9YukNmJnLaZ85OyC2O0ozS07IcRpkHBaToCxf8uVC
kQ5Uww+F13h6rKv9FNG2wRkinp5A55yw79FCwksk5NrZu3CukizCTCAxOGbr+2hoKNU2WX5CffJd
aIc5jlSJK8CYvYgOsSFvT2jMoOORnpezZjJGjvpaLaOrcEUA7X+T6tvYSM6NPJlwLXJaA73U4KiE
upY4g2+YYmdjmJccmMJXXgHYJcpAve+fD2Z+stSXVtlWHXLRWk+0VVX/TuWL3rL4ChLBO7C2b7Lg
S7XqFCZIIiLf5oNFxXYWrwrlpdHwcOJY9IYiWUlDBFij5lrf3kuLnJxmk+bcCK7baCPdkQ7Xh6WF
M6OskFhWRlofy3LjQPpBIu50HiwJjymxNlzcYxMtlovzSCg6Ai9+BSJBNoH6aqLBK821D4pQpB8V
BYtAozhhAsK05NqvM+WZQbX024wRjCNUQC/9jgDTim0BTl1yOnyIGPfrKcy5N1Q7iEWSPQ2xIxgS
ept5nYNQvAtDKj6k6hQ7ELUMaPmx1hBt8/7YUsK1LZX60sXh52hVHxR3o2b2r+BZ5Gs65OUeuxnH
Qi2rT7PbvGfT26IuRDra9rvKk2NTLJ7eZ6g9vZf0deDQsqc660K5QDda3UVyd543tA3xFCZNMl9C
9e6A+qB6lEmYbktZJc9gvZA4tobRK9up3Ux4Wlc0uBOSoKWB5khPLq0ZFGkSFDCCivo4Sw78ZVC4
L7P2ItOzDl+aI/qKlpSg4vrEm7YOxZGCyavWfuNr25Fs2AkHfExyS1FhRXINwaY6+KTtZeYsI9cN
SnJW7eJ8N/dBHL6J8VCaj6jc5wYCx8HqFk9Qk4VhBREKTPnjkqe003b6O7hrP3ffnaE+gnT0XboD
OEImK1s6PEqKXZovJ8IwP2X0ZSAe+/R5Bi5x9lWMj3lNkdUZvUBHi6ongCnDcVD5S4Lc9jA6bAsY
sZcybLJ3QqvWOpvFlXurIwHSOVjqN8B7Vq7yzpzN7WSzBWr792wpPaKQWIf0B4rAgcVayW/YwnDK
xckdomWfTGXQZdFWEoNAmOOU4ijUW92thlJDnUYO9ZXZ3tJATmLCyNjwNspXpbjncmGPq6jGOYeX
eHCSbnjCMPYJXuEejp5uGKbWk9v86Tu5m1PslnMWday9UPxd5EmvwQ+kTNOD66bqZwf0eNsSa9lj
4jvbS+dJ83Nm1U7biDYhFSGxRINV7Gx3PrW9LgNyvJZPmfGEJhjLB8UMb0vP9EGvxTOVXbRsOKgc
cM1V7qc22lKBqD8U2voOPeV4fRljvFCzMsKoTfRPN16gq5N2YuScjIvkeQQ2Yx63UKZYo5NBCl8Z
DF0uIXc5pPTDbJzRVfaF7DUzsOYoW9tI775RNNvanl6jiU9DjsYUGM3rODr0pJmfrm6uKTZlkW2I
l0ilahRaapvTxiyWizXIHRvideRwBbbxrhbqkUDL2Y4HrOyKtQLJP+2xLa3q3o2PELPgfi6KuiFV
3V1taz7Qg00bcF5G0a6kt3KN74tU1pDm+avoayMNBCrJpm0NEfuqSO2eMYkCI54n0VOS9XTW2DRD
sdGK+XN9SPeb0cqDtta7PbZHK2CLox96g39Ty9YBjbbLwtALYZ+uw7CuNrjZbqYuylulsSB159C+
1JGQG6qvuiCzEvFst/UpGwtqa8ah8hZ7BEtXM9sMtTr5RYVUscRq90jLkE7CT2pXaDkxXGfgPVt9
ydlVU6VI9aolkvlBDgC+V/f4Jj5zZmOVlD9Gf+0xI/4FGVzLzmVIkbeXR5X+Pha2/DPcRV7sryN0
EZQmUGTNH+Ld2b1sD7KBnWDNDfX+grfMDvSsQV0pUpbBtSJPBb8OJ8M8MFYtCr8F2xjyHSwopoBV
5s9Qzy1ZvlxcG8t+GeACgGoNtwSQsnXcl/o7K3cW01XdX3qxKIGB5RfIL0EYtVbztbkk7luUEepa
5d344TiCyk9pdNvSGs0j0FX9s4lYekf4HX7rMh2L1Sw52asanpNR2bphR1ezu0iUNivuCYAt5Naw
3h8tBdGpCrd8Fh3Pxsnc0x792w1afTHdmMmRdSTv28n2al5NaD3KYHCuG0k/KJzL1Hbsz1o+03NJ
wIg25bZ1Ce5NFH0bqjJsRE6nDuXr+JHxu8H/SKdNHSvovqSKWpv+NKdhDqY18beBePfYd2F9G8qp
ZYGyVH5CXUIXlqRAiyX/ddMqIXSFWMQqljQCb+OkTB/ombJXysLRDVAHBjndZbobnIyDQSE8V47i
XSshX0k1FLi4NbmrM7M4iREfsmhMcS6YHzjh1Jyoqtk2BMEdaOBdRpoAATxk/0n81eK+1vAKpu69
pzp2NrWcksBwyobPrWGhgoeUCLp6ypwZY2I/Gc4PwDn6rWJFbXyaf8VFrUr3K28UbQOz2iaV25in
EDAmGchS2d/RJh4m5PLSDsr0asOl9gQG02sL9GltwXxCrKxN69A0unt2MhjxQ93hhNEZKXRXQdOZ
5CgZJ6zhDj41iZwptDqBCFK9Rm9Kdd+0DtlOEWk3rcM5yuHMroLQZZ3LADb7VaJUDq6LjkWf3rUn
LCE0E9KBF117BOCgN7ThmoF4l6vOUdhKa/YIoo4mWVNjGxzRXoI8lTDKZaLbZHpkRp5Sq69OGC7N
WtJotDVw1X8MWQeMXs2KRWKUTpQbUN3Ct23lRw2LCZlhDn+KxhAAwlk6QYLUggQ7VYlEEbpnEOPm
scnd3qdW0eFjoXdSa83rFMqCtyYtcwF9FUDSbYu8S13Z2quRh/oVgcclK4J/UjtbWdYrwJNC/Oio
/V6GiSRQFCfVuGdFdUTbQP+mKte3DdN3RKX49DE4D3YdzZAux/Sg0rIXVCOWIZAf9tapmu4W5lPy
UDNfSGEX55SDJKaPMfyT1M08rkIZOSf4zASP63kTZyXd44267m2dRW64oBLXQoDQrqO3MYNzkI7m
61iV8mJAaLoKQtk8roUe8M8SfK/DcIuI1B0w0Gpv90fhGj5FdiHHOD+P6sCHwDVxi8BWbOYGIP0w
JVxFRAh3BkWET5Rjo7pALYfQi4kmQZ94UBvRP6BU1QqrdypBV45KmM4Hs9TYq1QxzNrPu+KZrNA6
dEYicHkxHsJs7vbO2EruiEjxJ0dzfg0gCmypHRocara+3EMsVaTB5QHXZP5Jx3g+Ich9VT0b89ap
N+4ysEnuMuSYHJj82a5cxqe05XjfZYWxi5tM3VqT4BIe9c3s4pyBP7+z7QrF37El9XpyL5mzH2CZ
9CeWlsZag9N+0oE0BUqXc4+lgCLuGLjbFJbWCR9zf6G2ctoWlcxenCpFcaqhXPbYFKb+rLMlkasw
UUPOO0N2pTo+Wcd3NbYT8Y1+Kf0y89n2Kw4nOjVPwt7m8fSSAGJ5MC23Pw6GHb5WCk02ppa9aagL
XqG0mr9MU0XNRbF2B4O43tDUfsip8dk1+zdXwNCux7s4Ws15/+KMekzjHSy0aSXBrd+F6a7eNrQx
eeaUiVOa0j0URZW65vjDHilnK+EYLCoXFqQX29SwZRWoQGySDxNNreeWYBb0nuUDoQd9phqnLzB7
uJjzCe/FSDHjBPggmOpmGQgy9zUTwxyKoL7TMCSZT7bFBW7+obSTwKYnwefA0PHS4CBSEtFcz/2w
K1Dz8lUHZRLx5UNEGUFBCkowDbnMIH5UudmnVvLR4QPv9noBA2WVJXf/hYQChc0Lz0kni/C3jDTn
OCP7Sbw1AM8VnDwpGUu3sj1VHYmnqEO2dcVofxUZ6HiVpeQFEwc5srqxN/kSW2x5NKGcVQFmsKky
qNh9gwITTdaOSD5LILo6GZ3nLrxwtTGXJ63M8TqFpNwxNnLEdIYKq75Ith3njxV/rPOa5027lTjr
ZuDuAx9LBHieDC4cImuFLDhdRNZ3SEa42M62mqOtA3vewZ5NsXxCevcMGzhDzYyA50smwq9Btf4Z
C5lcjHyxvMoaGMmwjreoFu60x//KRifm90s4Hy+DdnScWl4z8r5f7WTzrasIIlzmXJE/c1ctf2Bw
VXt3UecssCOFTYE+3DewU/SBA8O8KDzJ1wIBai8Giqkxx5jxgzKXZbBEWncYe2TyMe60Lek7ok/R
EvkYxDlN63l9c3uZnNCwqqAYBafoeHqn+Io6ypYUDwoHJo+nPpyWP3lGK4EbhgNFLhQer4RQSK2b
tupRhEHRSTU1wTwjWcAVxx2bx/PiN4vEx1qMTnOZInc7pVnh1bySdpZT0rcEiQsr0lSeZFuDsSCb
cpkq7DxNYt9C9pNrAgfpO70r0vJMxtZDr5CWpvjo7jZfPmQ41U8tvYk7mVasXO2pe1FbLir6E9UG
ga6zD0B5MCiOD7oVvaHAY0Yg0nvOZUoFLI2Elwk4QeGT5nafG6uvtxUBrs1QaDJQqr590GlxDapp
IBVd2wVP0m6hRqRxiGq1y+ycF9AIPveMcox1zfhqIr6ZsS4i3p+RZM1eIuM5rIZgIC3jA3Tals/O
osE5qq209CbIdEFmpnSLtNpXz1Zxx1qY7mKkhWAclZnmjyk9hXPKPRJGKffCaC7jp0UBwoMDVjNk
9REfXPMaFnGxt4hf/RSlztspPMps2aBnrwi8cARowmVta/e3+aIcZIROafQlC5eDCZlQNN2K1CqW
2uJglEnnd41rMk6Gy8RNT6Fzwx4otLccUMxvdhLGO2+OcINXkX7ssbLNb1cq4QuVaPE2R8hge86K
flpR6aJwsE8t367hePt5XtJDYsjGE068KbSG0pXkRUX+6ylw16IrNb220WybEHm9bqjwy6tm2eU2
4n0SNX6tGodsaen3MiMy5AsNo/2LUvEzOl0tuUDJN+ffv5re/y37/1NV8N9/3H/NfyZA/+MffnRK
vpuqrf50//KrNr/V+bP4bf/5i/7hd27/519/Ovqt/M/u8x9+QCVA0s0P/W8z335btjB/T0rev/L/
9Sf/2+9ff5enuf79H//9u+rL7v67RSwB/ytVB0f/v8gGlD80s/5DQJSv/1s04C84+eGwuipYTpOA
AFHPv+VD/wKWi1CACxJKuLojaEb4ezZA/IWkpk2lH0BPUh53dE77NwiP+AtRUvX+G2n8f2zM/042
wP3neCjwdvAWhk7RAFQuONf/GCQRbql0yNN0LISV+pUMqX1lzwlwwsLOvKgs8toGR2XY2c7zYOfd
Fp1IeQ5lfcQnE23cXAncbqaAqKLdcB4uNjSqlcF57GVqDJAciGhBtEhnTSanpPZo+C7U5mOJ8gEJ
ZX4I63zY2PAXg4nZHnRale3wo/SeSqER/VNG89FoyQcuofd6xIFZMoizAXlmb62vy26ON+TXD5pT
KPeGs+caltR5GdNfgNwrWS3UmEdI/PlYvEoc0gGQU5rhRdUhNXczAX/8kBydHd7nU/dtKOqNvwrq
I+fXsRqbgMAbko4BfIadJRzXxaE2UpvTVdmyU8rchAjEaA1+qEDeAMdw6BoYEJDkedfQLL7uRqJk
daX/VDAfmficdMV4tumdeMCNVt/0qP4JM+XVGED74B8x/yjszZ0piZ/CrDHYDI5bt0KjVTJXeiBt
lj2m4fJ/Y/f+/z39f7mnXSAOsA//1Z194CE2VP/1QfB/ftHfGFsa9zd1Dy5oNzoHiJb9/fYWKvme
O8pRhx9PPvweDP/77a0T/6btRLUcbEj37M9/3t7aXxwTdLKrawLfhGZo/87tjQhAyPyf8t+uYaom
qF1TWLSt/FNSLE/DtODAjCFOlc3NTLmEaCuNAAGmIf6eFosVJkaWQ6tovh+1MbW82Gb9E1X5B9SU
vei7z1QtXWq8CrpIZ9o+beqhVpVJ0HpabP1hGtBxe9cdMIC0n9Q+QE9g9Klot/WdyeXVJEfwRHha
9ZL8BmfJyFJpKWqLB4Wd1TZGVPCgnsJUiVyP+i7yPdMV4SJh98ihFVr9yWkS8diM+8rR9hNFlHtO
PM9T0v0K6oZXtC7355IevJUCxYO8HeqLpYFwVxLUfysOvzR33HJePpeTeZzs7I2H4t4YChIShtT9
ruh3Wl1gj3ezYyhwqfZWfROqIJ7DisC3+ynHiZmD2JECn2x+YDg7OnNysA3VoJnBfOhn47FcWOOq
s0XVrlvRLZylF3oc82DQqYjidUlOT1f2BkHcvpnvJe7mxgBLv3FT+s2zFie2rXmC9fWdTLsCOvbS
4fpbiL42etuvUhvrr4uFfNL1xyiazrIePNeobtSMBjT34kNAkFswb04koWp9RxUaQroesJE5jjg5
J4mqjSLsFWnhcSU8UYHNV0r72W2L0ktC/WW2XYQuhdSLsLSNWzTPYhJrcw4VJgRRnmbDyAPMd4HC
qTQIdf4yY/SdIWozOG/qGasFuSIBPqR2fKyPOyJcjwVuNRBHyILZouMCZVUCzZ4WvyagiDewC7vw
5j736WplixdtBYsRaVqnJHfWSZZuSluShGHC9qOsPTCJH8Y61D0lJSxMnJ21n129aXdFIis76sgG
Ws01ay1a+zeB+HNXI4OFilqGTVwhfYIJKe2/B0M7pi5aitbyQM9gz9RFtjGkw9dp+UYVHeakJd6m
kj5OnDqfbP4Ijkab2ZH44fryuOTFi9Jm18LqL1LjBdAOTyEFZqGR484sA+0uawiCE22qbZIa2SBJ
a3AihvN1T35NTmasrRIdWtVK3o3EWXB/VvsRz0KodbdpEDtVt47o8jtLybCezpqyynpVX8FzSddc
Py9haZO1yaXv9NZNc0r+IWN1JPgS4eaS22wirRyqZTAvWeQloiRE3Lt+0dG9ngKTozjxsS6zdVRX
ROnZJwKh5lvRfclkxokWf2NLfGFyknud9+g8EFPDd9W03SES8beton8ok/kkGjv/7q3k0WzC3WRr
R92cjzobxGyWWxHhNZxniQMq2QCouRAx2diQ5lzFxMs0u0C4Jlb66QMZAAwy+qMUBIM05ZaUXC3I
WkJi73at8kmkOqNDpq2dfN4wNgC1yN1XrH9+H+u4RsJPBiwQ1rp8aJzKr8Pu1NX1dkkrg74/18PA
vNXS4R7oMbcI9z9QmHcpoQBqsJB7q8dRU/ZtmKn0dBuRTwxxWDslDwkGXg87ULfNadHxrML4Zm2G
Ad9g01NPL5yEDmEE+qco+AY3XFOiFE/8IPPoughmcjvjglKr1aGXZ4iytlEEqZT3zWd2lIqy16x+
Dd0qv8hUK3dWY64tvMPs/J7FWFyGuxW+YS2YVZrEsd4BQoeyvqFrnsVBHT87QPysu/s0c1+pjL2L
eqfBxmXnDATQDrjDXOvFLZ9j57lwCGPMerXGPzD7yqg/DEnHw3+hqjwcoL6Kl6xpwPuGfuvM39VM
usaI8CvP0liT+063bTeJQCMV2uFwpdD9rEKy5qIv6WROrAOElBMF07S9JiZGc1mtINP5whHPpl1e
bZObraeMB32kjumyJ76PC3Zn9j0JFPOGQuCVotgCWrmiV73iuur9UIfGEEb3hDi+WKcwzvFMFqJe
hp+20uuNHhWIAFX60E/DRwHDZzO2+GKaxnlGm3hwa9Ytc1iZuHuKzzFOqAEomodKquuCumJ8xDxy
7Xl4HXt+BJacqays0EQU92s0IR/2EwkGtbzyKLgnPMZXK9OWx2GKX1qj/LIi6+iW8ns2xDUq8jce
5zsKOHcksBfiEJjjtf5Fbfqt6AGHhX2zQ9njbk74dqezWNOeiAFpCceVCV8ZezEbInWe9pZMvhSL
+lIrHmjgsP8XdWeyJKmyXutXuaY5MsBxmoEm0Udk32fWBMuqygKczgGnfXp9aN9rtk9t2T46ptGV
naF2RkUAjvu/1voWJKnC3JCL/VEMU7UbRpJvUSteSRkEu9QvsPIrfTeNHm+mYk3KR79Ghxpx8FI9
q7zD+KvKQHkFPuX1TfJtGu137JsXqqmPOIAjFF3MIEkU/GAwcsV47C6jrYhmU0sf9DChsbIyYM2s
3ipHNQcmWfeZmF/LNR3ipKj5WDO92Xk0MyRXpKBTHAUPI1UDXm3uy6L5rBdeqosTbEIIKuDZMWNm
DLq76Yr6SoLAeYDPAGmf13m3L6foZAL6qXtSRGPm6I0S7s+AzACX84WFq73Oc33KhUVDI8jOrdb9
YzDqgQvEQIF6z200+6ge/fQ1Jc6TiRX5TGu4MhFWX0VKr9Am5Law961S29J0Plp7fcg4lRQtjvex
Q4/06vyese6lJDuY1Tnl2UtPbAJOzWbxmgyAYsKMCr/kEFl3xF9+dG54SaOY4tJqUTfsaNY04OrU
wcswepK8ydJhCRnnfZ1SXEjtL1azku5TyGgqwlxHXevWIjnNlBNQpzPcEoDda9Nfu0XxUtTdLyvC
jrE0xSYl6VfWEzHm8Iok4XKmBYNna7SPHpHGnUhQCHrqOm8y/eFbpOUwXGWYgOccmKS0b3MTHVOD
qBIZbEmBs7A8dIexnA/FTOMB4upZInts6aD7lvnh99kpzRaGdAjjhHFcoI6RXj7qmOvkO4o/zbFR
j4pLkn926JJXYp6uUsU7AhL3o3CZ0xtVHoXGmqHmjtu5EtcZcbqtZ+GkYXSoiSiXw5GBKzDoUn5i
tC92JhtvCmB9+8GXwyYX3bEMfaxMw5jAD1MvEk/H3FQ/msF3tm2U3UAucrZOOQK+NtnJFxWTaJN6
OyXzZyuzr10ZqyMLWU9tpxdukilr9giMGck6WIM6KdSh9Tg/hnQzb430rqHO9DS4sWoo5zIPRF/T
OHkbp6Y/LHMjjkISIGhcDFClwWKayoJ1MRndTQ09J6c3hu8dQu2sb2G0fDqaiGXLu+DQzeaWde5q
EMM1K/nMkpjdBGH1GRRcrsxCLx/DzgK9xn7LqF1vA3SzDNGhMgfbCf1V7iEz3vlk6/eFDF+MOz9S
FP8xLvMNnZ3XXac+gx62WhsQ3K5lPuzdFXgoTSd283p6RSBiKxAX6IBVoPaQH7+0wF7NupjtVD7f
jbxxvUad+tUGqmN70w3jneUKRVpBPND1xkJT2bdkZTfGE+YqnEyw7y142tSmzZO5Kl1xSeqZNvZe
/NRgH6+CaYTaEb50jAZaK/w1LuA6/ElKcqoHU8eH1NcEmGRZH5wIQCv9G3sgSpDjsIhQkowjaqgD
8G02U85oHj9mEoM9isQmjcZryoZplI5Z8Y0edpk/x5hP4sdxZmjZ4KxmyVSf+dRfO04Hj9YhSbu4
461PDhwTqvK2Iu2WQ5lUp9zGV583/QN33+ord3+apn6J4+qs5n6nEPP1IAz4yeUZXHK8AVv0TDJR
70mxX3Xu/G7hw8cIznClneZnN26vJyWey9i/C+GMALa74h4uuazjM+muZqsc+Z1qlBtjK0R2a7oI
VZxmOV55qTgnPprhYFa/TSD3s2JD5dX9/VAERLpK68vFpE14HRVFFzNiWnSXSIzMphiuxoo8jLtw
Q84ET+0egItVSJxyOW5+K7p3dXQ2XfKLSqL+KANBIka8KstBw6AC+NKU41seJurIIPwb/XlE7KKz
5VXhNTGBEp92joEz9bFdkgXg18MbvxySXN3oRp7Ydu2FJm8XTKw6tu7PdlGakxcGw8G3iIg0OgKu
bKfyTGp2JLOW9ae5N+zGWVYvc2rsvYmL8YLGe1nkxOjJu5oFgKAmiz6Hno1rVxg2uFGHyCovuqfG
mKS0dch6q2CbYs8bmWEkNVhvtkzHL5Ow80NIx9XOHon3woHlaCzvU6/f9BQQ7SELcQrNuzdhymu3
zl5hBV1lcYg7iVL4PabTT0EZDb9+EG7x9h+mNhr5r1q2gURcWlG1B1wrekcbME6FtrgflqzbEp1A
FIW3+9Cm6rvjpsuV18tLSdP7lmy0y6nOOnoMb4+26jGX+BxHg8S+hQt/D1oDnxDT7ixQtwahhHRZ
fbAkysj6iaN8wEiNTTq89djF4lvmj6CdtVjBwCa8u47MVhwBye5UEDuQUcXuef7mD2JL6+8Lj+sP
qDh3Kc22m7wtIfjM7c9IZySql/TJr35gJnvzRVseWhq1PPbWnGCbhTBgPu6NVZSHPF+cb6lTVzjf
dbpHxZ25ES1gUbkurim8+XRSzR6O1CvGBt9m7pI+UbqdskanpG7hIoPosLESWBwgon3jKOJzXrbT
/vUcWu8qfSjZCJrCwejoSEZl1fMC9ZJjCNR4FFyELqJgybbLhp/k1SECbOOBLQgxKs/cr477ElYF
zW0eMNj80Rd3UaWaLXIO7KlgTRV0Z63ni1c3F9/GWW2F8gBTfNl1qX8V2dbIn2/fqQJnauJKFsXe
J8VuYQo3i/dg7PdpbOKzq0k2cMhdSuyPVY/1Fw/hNOCujpvlFdoWuxjkYVbveJxva6xnhzgQdy4A
4DoKqIcuz1M9PlQ5YVQSBbegyq6I/t3YUtwYtmCpX710dftcavkU5fUrsYpTl6ZmI52O7I+3T9P5
mTGCh9zb3RM6B46KhLitXSB7hfsR17An+25pOez270rdQkd9aUugVEna5SfXn3+2i3dpOo6mHjuw
GMYlb3BCGLrHZylTzC2L724lPr2iHTMOxtVliBRRly6qSEulciPi7GKof7diUhFvIwsiUuRDNjCs
HZLi/ar0o5taM2UdnItN7QAxmvgubYfiLMP4UvE5FFKvoaD0qwsaksHh1rfLI81ybOtkcx2Ar/EC
XHV+9r6Un01/L/Unw3fQwDm5OotElGZPYiukuBVEkjnxeWXVtbhBZVw/TmiU4JvKEvt++jSLwLoi
pYTKQ1n4oSEytp7AbzHLPFPD/iI6t4JRjXV+bluQ68u6pdwXghjqghUSw84t+hyT6348or6ebN+5
1R1+cmBsfts9Z2ndHqr5Uyr5GTRBcM6nX6pAL2WSUFb2XaP75VYuQMtqi7ThlL55ILxsO3yvoKOe
epP/rGO+RUiT2O08o/R4Hn3yPk1B+ICZXGcK43AEThvIiHMI8pJMfcq0ToXkVIl+jHVvHR3mfII0
GvQQHpQIHN+vNqXtaTJsdDzXxEfXq9XNIENcVF2g8HoKlHI468DIwPgCjVy2HZmVf11N+p9JRf/f
AUYZ3P6NYvSSt59Zhfb2h/h0/vkf/+au/8UfQ2XP/ncXAijakO3bVPOsQ9s/NCOKG0BCMbQGKuVJ
LH5Mjv/vUFnS6RD4jmPbaDm250bMm/+fZuT9O/NnJtDSZRgtIFL9K0PlVRL6M0yKgKjjwBMVyFow
T4PfJspl2jfK7duR/aEbXZJAeRfgxu0fnDFUQpS8+z/+3v+p+vK+zij2/o9/+28/xQv4Pq4EXiV/
Kw0JMh2WmV7GnRWz/13Pc+YE8nz+/qef/b/5GIS0376MAN4ahD6VoDZT/N++jJGlpogGioCPaWTT
pHa95U2Jq7ANsgsE/O7FQuu5qnNH9f/kGzq/jeZtrsbasoU8YIO0C38vKi5jNu9YSwfIVnQifS+a
Gv45FoM1PGYRtV72wOT1dFSuLKDHh1HyapzW+WA+0sS7tOyIwFu9KCY2i4Gb7MsWEx6hApEy+v77
n+mvV4NBNlYVPsSVXPn1q/y5qiMcBkIv9rBzUmHWQ7xKzmwhCvFP2hN/qwPjJ6HS25N0XzlsNO3f
1QrF8Xkc/WXiTU/9KZUPLoYO19AJfxPWo880n1TXot7TKMmYHP2LXzKUqLD0kKz/I2/xW+lZb4xy
GqGoaOgsf7ekc3DFsbw9/P2n/OWqh5LtT8hlZ/iCdPTbpzR47db+WGenAtV9DD5OrEEK/Sqz5f3v
P+m3nqN14QgCwMP/VSPmrkrxP1w0OUe6BC9HW0rj4DysqCHeNEMcoMpMFuUXklzU33/iX24Tliru
ZeHaiMpst9fL+6fbJOt7rwdKKXZy9kIEF7pdJr+2rv/+U/5yk/zXp4iASqAw8Pzfe5RkhXLgKT5F
2JqAoo8FvQgyjNtTJs7IXPQnzcX9/+4zf1snMON6M23zMNjDJibOF5MDzpsfuvT9NxPmeOaTIPgn
JXx//Z4sSXxXipMCmzUdf8Cff80gmUgKKMhYbmjFl0Et5t4Ry3TJrZojgFRjbkgUZWO8//vv+tf7
ht4EX9osTdygeBf+8XOTasQs2qwzjakpHgfZpp8FxtsNyy/YJ8x4+d3ff+BfHglWQP6PWUdI8SUR
kn/8QLZZcVc0UgLJCPUdUJ5GcyouMco0obLOf/9hFAb/tujjcsA3wQdFnm2D5Ra//bDOSlMNmhxT
m0/B8pH9sKouWllmeePsVKTHNXARH5ISyevomgLDnwvumpqWyI9O0mkb53MqQMrYENPyob3AlA2T
y9wGs4VRZ2kCSDIzVOhp0kTSW6q16r3TytjfVwPhc9wHgAY3c9BN4tT3QU3eqs3GAABtD+O0pDRF
37VduXDUHQKnuoxLKsQbBMeg2ZmkAJgjzlSOR85e0HXEe6tK8NiS6ploG0cGpOQ0pKX+eqz9xj8N
dh85FwKb1g9ntbeTu7f0e12BKD9Ta0OoEIdcwOZ46EELxvQZV+Q+aumg+OTc7UMbDccMBjIZgVIj
i2GU6/MbsOCoxgI/lHtMLKnuRzJhA4NqeND36FU4NPAK63c9E/s7qEVJfZgMaIhrdu8uZMjWZmzr
tHZ6F9oIoScfSNprbNOsuw2dJAeyE1R6Tn6wOnqTt9cu/JJ0G5Pi4aclx5CPK70/8F6MPUFCIubJ
Nto1FUJbbWLX5fAbciSEoGNeZ8h+q10lX/F2daFr0hBB0V4tthueXI4E5BLyAP12EV6MYmAYo9qQ
jr/FYWB6jWV1wCZvj2OLtI2hNHSeRl4XzoMHQ4CRJJUy7nEhtqA5+HBqS/YMcc14oh9ncQ/0+QzW
9ZiSoYbGUg7uc0CJNhoJBXzMS/wwGfe1Mb61Fw6CMydM4+f3rtNVy3lojFcST2UKdY5b32MOOCYB
HSOqct4UfDoAs2Mur7qO655uBIpGdx2rLHpOcEuS+lBM3hh2D81rGLfkU1L8UNEWYJOX30r6H+cD
1qSYczIvwE2Uwt7a1Ub7T20bYyOLRd7UhF/6lbejI1qRqrZzy63fVvKzrRjCUZgQljknRCa77yRY
vK+4SnG5ljNezoPNeABSMS0/2AXU1LwOIBieXZfGv4MQFkJIXcRM95lKM30YErXUsL3XEOd62zAc
TJnM+rUerA3FHfFr3g+NxsjbY9JzIVTp3aJdHouMspsLgeQx3U6D0Q9V7xDKtnriDTuLh4hRRxv1
4hjQ8fBWFxVG2Sm3UrVivyDnWP3cfBfJ4EQgAep1lMtZmCNlmM949vsBWXdZ0oCusjF2fkZW33II
1RS3cnvh9NjyOeaHLN3FJlFX8DLqvJGHobcgh+P4FBlDQN/L51OWgs8+dGJVVWYRalRJz136O83G
iiNdWmj8xDPPzXNp0Yv2yEtQZYfeH1KYWZlobuc4AiJBZ2f50WPlf0fuVnehA/T1SOWzLLjgXZ6d
W1xPtIhFlhu+uFhRLjy69ochdp7sW225T4wql+hb7s5hcmhST6KjQA5ro2+C6sX0XkCal2ozONXC
3ykZiMEz1rFs0iOdrSV8EHts3xyEtO4enFTbXdG83T8NBCPSsw29hHQXiZcUDdTOeSkfEKXc5IzG
aRPxq/qUfG3BLu/QunPn3jdJFnSPY0DqDNewaUGZkKAQGRnuLG9/qjx3pmeryVSF7XKklmfEvRp+
Jf6SxYeCvamCaRPjYe5ni7Qk6baFNg26DarHILL8/UxeuzhMfmXI3wVJeVyywP6Whcwxt7Pj5/yb
SRk+IO4Rb6W9J39kE22/potnyn0TarmLgrKl4WYsGiL+jv1Rl8705RPv+VWxCxBH2TbpHUPLTONd
KZvvyqr0N1mL8cHNGcZsqZYJX+zeSLRAwwApYLoHDZV1EcNFED6qIrJ+6qhe3ok8IWnPHBEVyg/H
8UsdT80Ri1pDZgMrAveSLUsSRiJRp3JWWXkSukDWqgJBply5VOh1ahwO7dzVE4AqkrRITVHHTzgB
UN/oMNbXOfyc54BWOrTIhpWRzmUGSIxwRiQ4KcvX0SYljo/YLPHRlG7Q7cJa0gIgi6H/GqOsw60S
tdZr0uTufQVBm/y7S2PhrgMW9DXlIB1WngQpOmTO4RTC/0KFSsi4A4oMi1OdZ3F77nrjf455iNBJ
aUr/3jkFMmTp0UEH+mqebntPLw+0Llvttk8TWgASRkPW6pGxl31px8y4nAq3K5db1V9lIdUnM3fy
s3xhOFlNqvmXF9Irxu2wuK19LOxerOwfMi/CKZr2ebRNBLO4F8Pneml/0FaD7iDN6JNYtPimG8fP
xuw4y7y/YThEEZ4pJu9YDpUw+1p1yb3tlbx8VDWn77Pk+wMzpOhsz1vYRv+aWoiAad4K5vqU9xHB
X5oW5RMAxGkoLRblOPIa3uCBntXOLJn1va1iMtejVUfObkiptVhlheqbcQNiQvNU5IQYPd4hzza2
DGtTokneVGNPnAhgp4bXuHLWAnpOvtLCB6FUWQHWCEHT1Q+frsPukPfKAufJL/pLhaq1IGDOmEx4
RDyuqMCpLX2TxEesnfw97ZJbDkcAFA18Gx/dZWbUR2EVEctJkb6p4ohEEa1ANXCTvMqWLb2iswfF
3pHpwZGrAYnwYAx9lxn//dSSccMvUDufXWIXxCHtzAbzkuc+OLfFCj9xR8fvtW0YjeNpwYsfe5N4
WbBowKbE2QfuzvT1p2VR8LADjQ97cGrdlaqRTQzmmL1N30K3iJMDomD7mMAISwHXiNVcnUf1eKwQ
12xkY1KrO0lfyQQ50bMPVucaEuxhzCC4E+W8b520IPLHluc7o9j4EVqMX+1KOt8IHoWj3x3aKkf2
MOy+zN4sIcumk9IxQWC/DcSh84APnAfLYHPq8fx8FOGA/pb3SzxtKHtAiOziOYJJsQwdL3Ddo18H
udvBZTXtM6AeZZ+pjKL5bmJgAFggWzSSW9JUsLpIg23J85j0MWBfCkSMrF6+ndx2RsvsM70XrSP9
w1LI4bsKB7wtSZ0lZmv5ij4nH1mESXkG1hK+LzmGLYXk5KtaTCy3SqDLn4wDVXnXSU8ING/tnLOK
hO76wai0iBoEJFIP8nBalulwGv2ArFjiVUA1oYfwBhq99BWhjE1ZOOHE2lhuKtapZ+Ud7RHvxAn7
79ripBo2wJnTZW/jEg+frTuqcE/gLQx23pAFv4Aka3/TiThF8GeZ/jXICpxM0UcXe9QUBOCbb18H
1J1X4yYCWwcBVHirtIHiZukkeNcoIBOX1L6vt14/t69jU+FNmoJef5/qtH6qsmF4gYG3QFlrMQ4F
teFLt3qFmecSHB1FVEmkdrMXhcAUPZqkwIlWD9U0KFjV6FyGihKneevygVCxnOzqUlv+QsysdwBc
WoMOXuGnY1IQUJJbgA8L2pFbDvyLOO2xN5WMN2xwcm6jCVAzmeJJi5wa8LTPCDpBN7tySw5IKAGO
uFlyCiB3zLdQQJYJPNsWj3aA+4JtHJEzUG3jNiTSEF3mePU/O/RTPlXBBMFWO7K6YeC+vLfs8NRe
TCXbRLuL2NC5mfLsrVia8RyYtHqL8f+xI6rLkgoQ1inkxRALmRuk7oNvuvlbulQE0OCQlE9mUPaT
687oFER1zVaMJv4asonyT6JP/X1EeAYDRJi3FvcamZEwxgGyjdopeSXEiyadNAXcU7bY048hLatb
TzDY37CFAXhLWLjr9sNkpWyAiZoDnEzSkFULjOdZh5nhACBroKfaBwbMCWty3yx0NgyqtMAm7I4V
P/5A3vIslc+jE7NhfVhYIVtuiaFWhyjK4qe1SPaTwRpQvxlbD8Aop9eATIE7butkar57vouNDBN6
ezeqmCMBolVJP02H+ZzfPdJPjlvqQ1DHiPhFv7ADySbUnl2aGKgG2eSPH0kisUTgHJI31sjaDht+
rJ9Un1gszjojnepBC2rhKHhJecEdhuGBnvD6ZQA2+T2kuGk6FWXs3VXDUqRXLJHlRzeLsj6acQqf
ipjX2Maa6v6baUkb0ONKvHDsJlmiXdbxa8iNkJ89ty7fInsg9o9FxiH5Qh30tW5I0m5KNUaPRcnp
def5NKLQc2LTXzSwn2bXlCubB3ZKkBRHzGdAwGnLZWtSJM67Dzb5TP0tyz26X40Vo2jxHs0cFr9U
y0lrY7scXPdTYpMiV07pd6fFqelrSSygsCbXpt4N+BinzRBA99r4kwdszwmm0t4uVGodvYI1d1vD
SSVz08sgPQJchINV4cV+djyCMhs5hvKDfQupZwe7610dOx5y6UDIfsPYuso2LjuBq2bQNm+rjp6e
TTY6XfzQ68IGe+b348cgogr+hqD+iXdXddvjLG1uGQtGa07IZu/Rapf4oJ5qX1MuwnLOZeuQOY2B
ysBYqG6+Ze5E1Cix1jByWpp+3g9qhHsr+7B8xtvnPdu9bQHNM6F4SqkMCTfYFDlCNSGbRk7nXeRT
f9lnn2mQk/rDnbJ8QivneBaWIUt6L7nTN1kcGfhjsat+YadIuXJZn1IgnOTfGpkNX9rtp+owAcFs
uUot9uOpI2XG+JFmztUeQk5tNLb/y1f2XN9V2ErgmA7LHG1qry+gqHFoDXbKxVF2WL/pV0oejFy3
SoujI+sagmPFprZjgiQoW00WGq+8WX1l1siosYSm1GxKx6VvCsBf7m8DoEjYO8e5uBbGq9/7vhDX
SWcH1ra0NQfONPTdT9cprWvYOuZjgEZBP2HLcrKphTKPjQmlBx7LTrHDuo6yd7mU0MTDOQGd5hsd
f2d70ONtDnDUgfTw+XeoOpnzjd3yPOASD2Bz0xn0ZMnKeulJG36Cill4s4ssee7L9TSj4roft1Yb
+08Tm6gUb1LWxLgtikgcoyHi77A5YGoxcyj56XZe+q6lrV/iwMXSawpKWEl2rUqz6RZHr+cnuJ8u
ARFz5pDK9rJ125zvkbPrOOrRlM85F7oERSrlKU8oQ74MXpRiCzQJhPgl6XcpDWpXiBJS793ZzsYT
KyrSZBPYtoUqrsXj6OcN2XIMIB5mNNk85vkIKKHwxMKaIkv0wWRZkmUHgwas99xgvyVnkrcPVbxE
EQAmbgI26qzDVAzVGe4Ba5DJsZedvvMsy/2IDDLv1tUWm0fWZWwcYd8zXtLMUK7Jj9bWMQ4gse16
LwXWsHgVPoSyXSNtcQTY/JOGV+nCgilnGx957b0NLZRWvHJjiGPWsanjGoVUd1MfymbPEGvBwxMZ
wFNYsqJzNhN23LWQKbDo0yXxagLFqMaD8PDZsz+1OAXNWHd6zb15qQDiJqchympSf4OVH/qJG29r
ZXOEngpkkZ6EcW75/6CdjkO8sN/HSSeEkbOKlK5sA/4NFXbDz2aBGUIieCijq7aLaovI84RGXkeQ
EAg/9XzCOOuQJ4PyMnkS8cJP28+o+xvRwt8BUK27G5ox0/I8Rh21Xl2PjQabGMo1vqWUQETXNONy
aDNTR3svkeDASjxi2ODFMhyU11iASDvuFQhoTBHebYZV6kDikJV5siacjVMpNe0LnCL7bdA48P9U
50NtbhTBj1bHkIeh0k0vPMGLPIiOmUlKblpBwCjYMFJGh9+2ldoet630p6/cqcU7hw1IhLWkassz
vry4jk+aE9O1/y69OXhrldv+SEovgq4L6KegOWKUX0yPC7YjXgLigklMAEhkdPufYzAhZ7NRbz6i
CmN4aMC8s/lIwhfeWrD1vZz79DiQAnlA47ADYiCefjGiXLlKdhPdF0GVvzPXiHN0/9SwkW46bCKd
06XNpgnW9741hVAsROO0mPJ0VlWbkNPFjwUeMlaYFBmz0wr8bUwhNhBwDHwaPmnifaeiOn6i9ZfC
7zIA2XSzhF1dHBS9GN8CMdsFNMCCaZPVDmI80clXZPddxqyQmG8KQU0EXeCeMtPgKfZZZndmFJpi
piWuFPoWz++9C/5tLYb39a+q7vrhRBSQXQSvVIKkQ51Sa6rsZShfrFzVL3ODlrOByDY969ZQ/tCL
gF2DkRxCoRSZgLw30M1gN02QuOqpYzn3xiFiVRhQGJj7gW/Y+BKnInM2N7juvcKCa9ynmty6NSUg
dIIMf5LP5Bx/C5ZwcnFx/pkWMQ0jAw/hfLAyEPzbSfvhG8WIANYtl/pWzAvJwAfXamZL0JX+3bwQ
fToVHpMPbqI0eYsshjvbfq5dqIVpzcitywLvJ1pD6+wKVgPC+K32YIvVhfrIsICywewUMC1ncpTa
1O6ShyeW5uE9LCsfkucscZxPNqOnTVLKmKa9qerpjCSc+FZT3/ZF5bfzpKrQxHu/T0cuJuOrbe92
zQsr5nDrDgEuOOjbFYZUFuhfoujy7y7meDYCALGJepQce/bePDjvsUzoT+r7NgSzPdKHIxvyNTQ6
RnCBx3wdnVi1zPh7iJYEIm0vjs+SETDTLhogk1OGFQoYrSWSdyGq5p7oZElsX4zxw5xXYt5QwKLu
o0m5oASiyj3hvR2iA2H28tbKZxjMWPKgCs5eHL4Eapx5ijvRYCxlegWNzBRueKip10z3jO6JJ8I5
msMDp6r4OrVR4rcySUx3UfTgvMeMWZt9HLvpLztK3AKauZVicowK/eyhuXLRlLS+xUbiWlv4EcgL
MPrDkkbztsJrH4Hlo4j8BxEEKtrTMCnfbN+a450enPwlG+q23DtuhV7UTUMZbE1mBS/DlBNdZ/rm
TYdCOPkPxGaGSKrMEmvbAuFfrus8JyjUSrf6Vs0zZC4a7UTzfdAEKPemCRg0s1JGyT3ON7s416M1
fgnZm59O4000L3lp218ygyqz6azRig51Wjh35F8HvJzO2EGs6GHq7ZqGSt6ty9TipmWdsFgX+/kU
eL0w1x7v5zfbca1x67FdOYuxB+IIot77UVBWh2usiZnbWqT235RNxGgX23N4pwDYPM5Men7YjMKY
J02B9T3tak5Kngyy8Eg6D7axdAJN2Sey6A4pILmdeGGIjeyEe0LULjTkQj+kuadvOgbuml2qYXT7
RY25xfqEvfHaoo8ZVgXIy5oDPE2UyYhhneepJj6Q0v1nSDplElNcRJJ/MyrBMgtSLBi2ozFFuOHc
FrIFDJ3anGryGheQFs1PJW2AfYGFdsCqOWbevgy5Sgdvzkm/V4zMaeVpYye7mpmfubthCbIPJ2y4
WTixkU5nE89THMSduSOMOH+bfA8wQiMiHl+2otT+MMWHpWIh1loMfOb2OQVg9QXsPRt2SncTJAIB
74wa6pFQPFmgCPy15TxiTGV3EXtrXNGi84GRR8JtsRUsHAPGcJuN6sxBW51R2SSmZTN0HFUFpOBk
ZLK499uQCYFgZOPu2TtouRkIRYf8U1YXFJbY6HksyyTeujGD+43PntG/0n6b0c0SgY3AHxvK27HW
9r2z3ttssXjh7hqjHUayhWDwnCAKj0hDWl5TMIbZsK7kQijAKt10j8ckrjZjPvNEF23t2nvHgsXM
dsCKw7W2CEBa1Mcxy1O1miopwGE0HtXMZDbg3FpFZI2ZxjVt0wwLjcvr8SZnLmrtaqZvy670h+oD
X7xlbXWUO9ku5rD5wH7EqilE8th9kW8hPwBcJd2rWdKrxj8JzInDkwLAbFmC4n50m2zchyXOoy1E
X4Brc6wZgMQFo50Dpo8OWGGoqchWCenRbcgFxrrLg0LpD65kF7T+0iN6jIy8tvxX0S+a1f3waAIL
Y3Jbt8E5FutJfeBseuPUmetS0eMErF56bikPcAd4QRUSSLsboni46uFO9WeTutYdsxMKbLI0VMm2
tUVM0VyTpV/e0pYdfZSNLg6ERCf/wMnTp68lnVpSALUCPWbadn7muaUv1vEML2Xog2lx0IEd32WF
8G7tWtTfB8SAZTsxswm2nqI0FUjEREc5lOUy3jpgG+qd5JmjX71BkzpEsbaIkLtz/CihvbbHqEnz
dRVXVH0HieDoCmHIPrEbhhLMVoZTtF1Yi3VhGxw4x2rI7PTZZqBtfkDiYfHWYl6p1mUMf4q3dRnn
d7Wu/PbIZp8hPREdhyxXaqN+rm1pJEvcAlu8njmWHfS4FhibdHjjnWlcBIGG922F17Y7oOYX6iTq
or+jkbCHWs1Xbx7tPOU4VLNu+fA5guEdSwBT5AUZjBILtwgdoIAqh9ta8JYm/YXmAHCx7sWB7T4h
Cx8vt7vRIAQecS1RcFRnGWPZgnHtpoHcxmqesVvtZVQ+lSaKbrC8zMmNl3har9vZ1Dp0qAIpmfrK
z7dWU0XYLKeGs7uQC0jNiSOcwZYfFTGLketFG6cYhumEKRoQ5CSW8sMKgg7Gde9aiOjL4H+0eiBL
yp4OuOXg1hEAZFWaFtN+UnxEcBuvhqZDn9W5rX5Fc52/Uyzm0w21FP0PQEW6/ckpBjPWAea59D5q
VqsS0o7LABkWkymBFRR+xCtiKTyo934xOTD0Vd3iHv5P9s6kOW6k687/xXu0MwEkgIywvaiRMymK
lEhtENRAzPOMX+8H1Bv+yCLNit46vOmO6A4JVSggM++95zwHB1G3rZ2OASJc1rShlkFRsHLHkhWC
GFsekBrEd/9cZWHI4tbUNF6tJA/8O0YRYUtNNdRPgw0JaWWELpRXM/Yde08QLQpPak0P0IH2Z7wS
iApOIHsFoPQ7HXlbUSNe2hJGjRHZizn/0nXqTkftklKoRJx+m8OuyTdo0orm3GPgb231LPEwVWwQ
89cpkta4t4mJZBjhyxhkK4xF6NXSKcOzomYWuWk5BIX0bp0w3SAuR0efAD02Tksipm88DnvZ1oXc
QoCFE8a+OqEv01fB2gw4Yj1p3XbztzKQUX1aEDsAB4qinhtVuWZJ+e572XVUxRAnBCl70dKmTgOI
QNBPYvaajE5Y3eSWyXvbFS3SMDI6mA4WBllJ+L9Rkqe1M5wNQwfruAeZtINRY/jMiZaosCpxKBrG
NsSOlBrYs01mhHN3yj9y5sleOhJ9tlI0Rbhxk8Se3IR2sSzT/Tyfcbvg9afAL6loCobmBBMxLFiV
pdP8btmmvhpE+VITGtbUr2U4lvY6nWx1avsDfhijrTr6i7k/ZhtJr5eoI1tAGLQa2YKmTmjkkxUz
MkNVee0N5wbc/IVb1JbzXnZRrM8kQ+5LQE6QKolLk7uc0Ebw2UlW6b0J9tZc21UXQEwO06mljoxp
v3cQy/euwKePkh5s7j1mtCg+CQvHCjedrHRN05nncjytktT5VbiF/iWrdphXQLpMokggnxbOJbVD
xxqKdqGCPCXc7F7R4w9vgmRMy2cvt+t90gxxdjWkjABOe/qlKW1BZgLb1nZDwNdx027po+BpkrA2
CEtAUNPl3ybK14Im+dy4py1Ky/HWN8cB/ofsW3vPbi6cXVQjH0CH7NH0bzvU0Ws70sK8kIHFUX6m
vyVwfxYyvB7ryNbb0Har8sFkU8xvLAMMDygxpB/QyXq6gBb2t7+6sH/Fzvh/U8HsfCpg3vzJM2I1
XwuYlz/wV78s1T9SKbRQDuRm1Lsuyra/+mXvHySkLDHMfojK1fAv/ku/7P7DEYH/R0cCZRb/+j/6
ZWX/w1+H5HjBdeh/C8V4qzZztPYsrsyVTBt1pHsoHyzyhCDsiGbZUCwwtUpzWmrLajvR4T75XGu2
KOX+Syr9cikP4QVXEdB6EJe+FbYlkesDlmK8YdI3WnE5cxdNTQKCos8pyoJyP9BtuY/LGuZm1IdH
pG7WWz3m3+u7FuhZ+vtomw/pPh0sQtTMMIUjsmLDG1xH3tZEouDtYot4Cpy2Gd1BXU1hvA5obOP6
DPHKulbv/mJg6mPB1rW7Ab0noPwnirimWdZuBRDUgChszoQl7V0ZD8/VULngeZywAlXtcUuXF5f2
BTB8ZnCEaj6PxNxDrmYbRZM0VOEdz4/HWc6u/J/B4r7ue2Xei8bIL3U/GS05Bml4//nvAQ/lg1/E
RWBs2Wr5RZzl4XilUJ3oFdXOFC+W4sUz0QnbfMp7yrPVVKqMGInYsb+L1JRPaeOYBL56bC5Iy8DZ
kbhkVb/ZiCDTA7clqDyEG7DBYlL+auTI7EJzRvXJh409d5Uy3sEyx1DtlxxNJfcBzYA7n45puAkh
E/9UXVilO6P36vGEzlfxQJeT+OTI8adbVWUMG2sPPQQDeYP5q/bq9ldMQspdk7hNtgUlPg1XcurI
Vxkxbp81dhmq69Dv4mQnIGo0p4I8OSIiYyCJyAM4SHOcMtt6mwzUBUx4KZURkUejS1Bz3j4JZh4c
KZ1JEiLZma5Dw6twSfhsLBL5JP3lk4JqiXSvvpYzK/PouihldOQiOenar46yg+AG5PFoMlXzwieG
kqZzYhYmogFafVmPZsxtSL5F1VZtk9ZnRls2qiGLdY5Q/YQ1QGJcuhEb62zPBHFUc29jB7I4Ftpk
j4wC9eM8JNZFb+AtP0cOhkPXt530NnJ0hJqGEDNJjRwM3cb20to9ieSoTZoUjqPOEU45Yg2zIYi+
JMj6hkufkYzPWdYro10U9zLdpTwV2TohEzClVLGQwvl90pjbtoSUdR1zLIJeSbhku4Gem1qbNJb1
tenk8HwtcmD1elBNTuSU3zf+T/xYYbSzW4sQJX4k5JOxUWHAngdthxs30TR9RJ7hQNUJva8tM5Zh
Z8BkiWhueYjtP3/4P1qMQIBST1mOAA/Bcv360W9i/E1IQdt1ULh674QEoRBETX6rNKE/E+0xQkkx
il0v4uVA1PnPn1//raz4ZTHStmtjadGO7bjLpvD6+iSN0d7w0n5dkmm7bevCPjcJSD4zabLsC6nj
IzLxA3/F3wsq6aE3dUx2DnUg83UqDImA9hgl5Bw0WtthDDnm9XlUF94TOE7GEOZs00AdGelXPcSG
qrR+FiDwp92IKIz5p5/uZhio54APA/eIWF4uq//b3YFTnvdiq+DMYlsHFhc0kXqsqhTiu+FjmdGT
2ndWbG8HJt3I+MaI1lhAFhmnWciQxWjKNWOyeVdkRrtvOmAmn/9A73cL9mqhmPZp9m1LLLLpV2tj
bjQ5Gu1OrJuMQmbNjDLQ9A2ABX1+nQ8WYcX5wGY/0q7tKXWwCEsY1YPwCNwNi6G/CdMY2y3LGYPk
zAbaw8wa9dYYK+RXog5r4BcT+T8r2wmhs8puoJmeQB1+qNRMf6pz6krQt7LTPRBaH0N1kanmyGd+
//Aq6ViWdk2a6hizlnv36t7gtFBuv2QEh/1c/pRW0ZBk5me7yCXELZoNe3/kHi0//n89HIzpbGY6
jkkZsLiDeGHfXtBwkwIlAHm/vZHa39AAMAKOKHBQLwWztXEq4vr2mUyDayBGyTeEyUTdDRXG588/
yNuHgnMLJxcQZhLDChCxl6Pc6y/ObKiUJbyPtY028kuKopq2RjLdfX4V+dFlpNZKCdTOLme0t19X
DkNpM/KmwGbhJy40RNuTVZlzG6Gw/IUE0N+1TT3fZwADL/wghyZNpyYWMBngXe8M6RXypBirp6Cb
aZl+/unerpzLPbA1snOMNPh2OEkdLCSlFzPUBeq+rskWPsV1aWzHlHhoRoD3QZfEJJ71cuOT1HfO
gKz5+u+vLj0eAqS+Ag7BwSEyqs0mwG1crgmHkCQ20mslyjAirJDYhmZDDJRxmfQm3FZZCroP7jz8
+PwTvD00/f3+pmkCuLNYuJWz3J/XD78rQg55PAPASfJ5zVgd90IbV+NNQRr0yo/T6AQVb7/9/LIH
C+RyXSVsnHlasUra7+xEVlU4Zl0ig7RjqwA3hovkPg0qjkbIjJNLzmrU1k0hr1XmxGT7juEw0qWK
EhTsKp3LnYNjedx8/qnsF7Pb61dz2TvRzPFMkG2K3+lgI+toNjUMjas1BewNUknQMAbiMxTRSPc5
kTHkhC2DirHt2dOvVJdtNbZctSSGhsmYrOlcJOd0Q9HSBlQNdIYskOSIk3xqbJm2zq/MLNpoTQsC
fHkZxODww4TUYidUOt6mDSeqEnTmnnsx39iB/h4HsN5cVhF/m9BYJqlLRC4rq0oXC3raPatQhw+2
MZLLkrdhNG+FKtGDZo2o810+ltMvI/SrcNsOnnlK3yYbEbi1/bjxE9Nnxu4onnJvKh/tahDXRgly
E5qA00PLz7n4edJ7M4p4LRkDitaPrpmekDXZlMxPRMEU8JRjFK6LxXYHez0p1deh0IO/7gaQV6va
Bpe9ZuKDzB9/a59zlsusep9HkpHVBEhkl6EVTTecqLznOfCQSI5Dq+8d2elhVXGWHzdBk4z0ulpC
Hkw/RG1pKahzUJOM6IzEXA5YgZHPG9TL7d2orOKB6UHzx6NVS99XZcxmUe4iapGcCoHnOcBhrGaC
sDDV4/CTnTwiPZ5N8k4gyBp3zqzTmqBQa/CIcvSTYBd7JmkvEvLhdd6l8k+H0e6nJ8Pwinqpt+74
Mvpb3+QJp8KosS87GBtUSsUCMYiiomDSPprW0q2go4f0IkvgdoyiTba4U8mGLgMe69VQznwyFovK
u0pLK3rIaEdOpH1O/KCtQF7IxKirq81ohno/O26OaK0sNbF3+URfHoPoaV6nLmM2qHv8fRztf5OP
On9jZMl0oR8UFLdqCVdCl9YSIFACvVlXoEL4/dImBig/dU9x32poKbEQj8ib5G9OljBJOrItnp3E
DR5C0lTyTSJGOZ5OpGhYIL5z6642kuoRPY34UphSfzHSQcAkAed1lhUxiApGoQ3ZEBoyOOXkPF61
5Efiz6A5TpvI79xf0lOpJtXMxf5mFrZ1phLP8fccYyno6sLqavLqVNDDduypGAymUua+YZwbMNhn
2LDJQpqBsKuXIeGkIhLT22TEkQ+6Qq2gzFt8jc4T0ZnlMNYnDjfpeDYBj7SgckIqFekU1RM2uLZZ
K4KV0VjKiOz4sSzICO7LsXrGIRQ+ebDJGGCOM8rdKUq8HrV6h76FoERqYDPt6mSbNAHRPxPekBR6
W2LQPzMRriT08RASsvT/JId+wTPNlVPSh0xLBPFQAOSexBT24g4TLQV6OaJ9an3JFLyf6Se35ABz
rNrbZUP6IIexUqyT1rGbTcesckmL5jkhmLIJrB3SeSB7c1uYD9RwGG88SJBXCQ/ruKoFIZgnptMT
zV23TAq2/sysYgP9xbrTiFYgIASJvir4jbwNpZUgd4eXu+QXjFrQdkXSgPtEQLOqYsiXq5o0mYcg
8ohLqBQ6Vo7XsfNtIJUJC3bb0T1A9h0/2FbKaMI1vM44TZR2f5QFyO1NrAv5axkKfMH10iAnMCbX
2RuRofnNJ/JN0UaRI0hF7t4WTO+Q93iLviptLf1oGpb3zBTCf8hUPkO4TtHnuWyfvHaWbu6maUZl
boImAt04GloBjgmku2tcz3iUKmAHbkkUZ78LlXVDH3vOdlUcqvYE1715CTKw9LYOKidC6MvUXcMi
q6gry96+1Ri41cZFOzAzsKsqrA5JN3wtJ7YXGC4QKBEZkPyNf0JhTEJ5kV1EkcQw1zPSAX2mCSa3
RDXfQFZOvwox5PAZU1SJKyTiiso+DYPihFkDAoROmBbqWFUaJ1abo89rxoVJUcTWuKMxEJzIeXny
yecLfitpYycck1GcMY0iLj1La2lfonTlpK3bTKMd8nvse17rsPc2KcZTIJzzFwTY+R8xWzEWoMB+
bgy/AwgwVvmjl9X0jtM5iSJMWRGk18CKynAzecsALHSCfMW4FGdP1OTqdrBVaJ2PvUAHZplESHtm
2frrhdRJOGr9kmhRTd9iJNbumkpv/N6nxVieTQ0Py4nddIQAqL5WPaYhakHEPFOanoxydijRbQhJ
RMUO8zMrp7zSaHdoKjQeQtquD4Nog6GX6UxXCue0G9CB40asEDnS40/nbjc0RYJihsBS8ia6we6G
izB0mps09Bv84ZIgA2ZTaZOhXRjB7JcYgX7kjFKReaapVggCx9lgeCFreyILEUrhpWTGhV8lLmK1
CSLbxfFnzv1IApfyUJ31pe/vCoHeYG2XMmTdkCGSDdsjVC3TTv8lKVS3k0nkfKvMybidC4mIEBBp
cmmODTthaIYYTmKr67o9oX5bZnEYD7sl/d320Xmvm/o28oGiIewMsjW8zMtM5w22mbT8LqvhpibL
gpm9d1YGGc67z89O7w/Sil7kIqrEUOG+q3hBnOgohUGDFKNJt4FkQWjjmV2LSc05rYF8i9sWEWcc
iyusWuaRWuZtEfdynmSoDQ1Z27SZMSy8PcfKCfOZT424rkM9Xc1EpO2NqbY3TteJnYNI60hB/f7c
rEByuJ4lXMuSwj0o8Mtx9oYETRgn0yp48Ig9XueyG3ceL/k9HDJSelHGffn399ijsYnlRWgQIctN
eHVYp7tW93EPIa/RUXmR6tH4TpJef0bcFwMwn5mgEXb+/eJQ2GJql//+O+Ou1qZF34UpqFgKvVeX
N3KUXJGPNLspYlSMWetAUSdfu7dxJ7gho1JyO8Tp59/Z+uDBop9gvoBRPI/sl7dXJTIQ30PeNyhC
mv53ziNgryW+Zb0ZojJvd63RJnAV6fz4+5ysU4XhKpyeGJQDEq5YNvPFRlrn2xEo1a4CmKUQMHTd
pTaxF+F0qBeDwOANLdJ8aTwKq2EvIRb3bp6A1QUh4LhuTibiKbV1iROqkJu8dVvQQW5dLHEdfYHp
I/dGnK44EbdzbubBxqPzj3CnmnxnE9CAbfbaKBq6mcIAQEnWmI8tmCzrI/Xs+2JbuTAaQP87nuA9
PCi246xntO0RCdbhMvuOfzBZ5sk5CunPf5bl7zkolFxqVqAh9JUE5ePbX8Xgym1c+sRitoAL8KTb
7L3SkduuKL74NnKaNVsfGEyzxn7w+bU/eNd59ZYRE6wc29QH7x6lvOBobnQL3RC6qx20p50Yu292
as/nfVh73z+/3gff1aOND3BjGbVYh6MWa5xxrSU0G2Vu6SXoVm0TzmAAqr32a1YinJBFOO18RMJH
yuQPfk2ubDHMWq4MufztXZ5lmiMssDqeY0rPAG3P1nfH9MjSfdBNfVk8PSZZ1D2a+6rkwQ0lRcdJ
VVUTHl6G2UnAS35pYR1aV53M73AHELDYGT+7hhOTnTXGKozc4F63gbhkkdFnTUa0A9aP/En1yjvS
IpHv3398mayzUtOrsuiFvb0HacGxj3zNYa3MhHTBvC3KgGjqmrBmHKvJr0jFHSrvOJ6vY9gLkBnc
peBEaQ3SFgMmAXvTlMMZQieKlXh2w+5HjaUWV1+FRXgD9iTK143gXSFZLYUJ//nT80Grg17f8tEZ
KAnLtg5+xGqEP5+ODkaoSrxAFWJo6hnrV1fK9rdwq692hHIReVFSn9K/Fr9KZY93kTUymOpFbo3H
fu8XvMjbt5eGJws4UJxFXX34g6O6UjInS26NGpUkml7Uy8lqKKwnUFMMeQAEakLTUH99I7cniNZl
nSBHlUMUAwW2sEoNnuy/6LygWB8CwWiGAyKeJNq/kXfdWDL8owCZZRudtn0NesCrYaDGeDiXS060
UQwj/D20MCq2fogXGa2yyTkLIVz6s6rBnZ3NJDMOpIy4xkkn+L3wqxsGVJR+8r92RKeioiDh787n
GPWEd3OE9R901jMDIfGYzoENolxXSE6S3M+xVww2dukQzzc6A9/TCZQ+nriTeSAr6NwJMuc+jUak
JqFv1Y8hg+qvqFhh92V5j58XGWO+BwRi0jdoW7fa2szxjHPA1ISUq6BD2OrgOUOnPCXPURNXpAFH
1JirgTpVbQD5YCRqfOFcCGbqP7y+np/6eIKqiXQuK1Yu5jxjYyJnYcJEzwB+u4WgivNrTVuAmrrY
qTyDVJCJwt+mQVd973QtiadXbgn/oGX8s84bnf5YdEM0GFSRbkm67OXec5vk2aH+R7Pd9fYOBsjA
EXfG0ohGMWOhjpDEQS93pvZaI/xE014R8k1phB66EmXZbMYkDDA/mbq8pO+hIAUWRmIgJgkL/a8X
dweuCEAz2uSe47xb8gKEw+SPM1E0Q2IK1DhsAxvGbqm96cyI9XDk9Xy/mTgoVk2b9q9tCvtwMiLw
pcx2jZvRD/R8xfNXRYynR/8acyz+s4x5hXHkK75f1RmSabZPwn74p7mseK/OUWhu+O9ly6DaQQUd
th7jeg4riPw/X3k+WDkxjS5vuly0EC8r66vrSMwqTQ2he+1OTXTDgS7edQEVcIBh4qHLaPkoKpNT
NoUe2IwR33x++WXUc7DIKJtNkx4vqwaF8tuvKYQfzgIEDQPS1tt1naVvsFqO+L9E8fD5pT74EeFh
kbfEouKwYR7sEcJrAsDeYKFdd56+wiIgMRsaYrH1NEUgIW3Nt39/QUSJy4/HJAcFy9vvlraGMOpC
krFNphnq1CEjoc/J7ioyiy8qZ4iPXM9ctuDDm4myhZENIxQOVwfnrSKfnMYRPDN1RpUJuxhnyCrL
snwD59Tdy0bqeZ8M3XRXOsogtLfS9je8JbiWlFuJGEFZHJY7X/XdVYNy0Ni4cWDXWIjH7jZuYfwQ
2TtxqJmQVYrNEDTyWM//g8cR4BWPPsdAl9PMwT3LupBEWItOW0BL/KzuxuQaRC2NkUphoHaxMJyN
A6GUTR5bp6k5zurI+/C+ZuPE+oKgW05ztPrf/mgBvUWs6T5PSeOjKfQyaz+KqXxu/cShnxJgRRVI
Fj5/Uj542Tkmm1Bc0Zss2t23Fy21O3UNzjB8+zyUM9OdMyuM5yNwvY+ughqJQSbv+nKQe3sVxv6t
NFOu4hTuDIbYh6mg3fJvmtT/Fdy4/C0HD6EDglSB8maYzOH77VVqqvpOND4mITjBOwnKauPHKA7x
IC4tkvoYte+DFcSl9lMmz4tp8tS8vR4uN6GG2qMVY+bqXLdG9L3AQrnDA0yf5/PfSS4dgoMv52rL
hRdJiY2e62C5Ys1w6aBlA7466wdzg/q8bComHhwATqOyxZEAy+WGZj/TkbaatnEUmlegHKddIhxS
AYIe6tWxD/XBaw+pjZWNYxa6JmW+vQP9XCOFB2m+BHL4156dlyceEYnAIkmWWDticLZe6Wfkp8dR
/MgDjtDV7LpjB8blMgf3hgJhAWnyaPH7HzzEeRtYYdSTNUGGpg1vhnHqfZNk5tdqCghkMurGeHQT
7DIrUYzjH6/u9XSTwkP6RdPHRB6XeF5wpDb64G32GCnLZYAI2VEf3Jqmb7zMtZb8FcN/wn88nVqN
Y52Jfpy3OuK4NqB5OHIj3leCi9aEuSDNWmoye3mGXu2oXmqgJoZ1g+AXQ0rgB+lG2olelK7V2mWf
285xLy7Cvm9+ff54fvBttWRzsyx6TnyCg1cvGNlvYoK4OPQm4iZkugqqfwJ5AWcDkHzd/kxB5Dx9
flHz/VUxw7oYB5BysIcfLitFBIKBhijLilPU3tpQndnC05eguRrODkSDEro9r8NKM53zaWqQQiww
Ql9UZt5+h9AQ98yn7BCkgAjNekc/2bPRb3XpuGKUMcT0rkt5hexs+oLN2v4T4kqDHSN9KqVAjWo3
Q8KBB02rxtmHQ2TiDg+a6TKb/ebIGeL9YoPAgQPLAivkVT+siYw09crCo1FsdL3aAzJItxwaScfx
o+L08/v67lIvfVK0ipB8pY3+4u1jlJDbFocQYXHFtHdzZYx7H9I7JWuo/u0DywmF+m5piTAjg/D6
9kqRl02ZHKg9Gd9Em0HCMYcQlK+FIUuoKtLfgDZpSPDIm93n3/G97IOH1SOFj4aCpWw+w9tLszFY
yicMlninVHzNIe1ARmH4gV2rOJmn2blJFyC4MTO3ZWpmXTVxU3yRYWUDFwuAacdVc4Utl+Xj80/2
bq90+GQMSniHF+Gxc7BXCp0Ru9VIXJSj41+GXuecqyCxjhA+sUPzBd8smlQvyKEXPfILtvlg9wIo
Bcy3MEeST9D87SKp4bC1bpmaW5dZ/EPrpsWDAHSCKkuNNXrEPB6Yi1sF1IGJOhxANzPpdK0R3AO3
aMP6hx4T72cRF+PCghpy79KkzZxjUhXiq2FU/XXmNW21w1kZk/ZFksS8gRlR+NTywib+rTKc8NQe
KrNb0ViBU2EgY2a8SDkYbscmq+qdxA18qeNqcYe6jDRWeImo8ic7EjgnhpquajI3VPBR0j02UiL7
NLMaNROJWV29YoA8/+mqDt81TqxQnNchEIIzQGIMX4a6a3r6s0I0p0Pi9HjWdRpPp6U2ANimrPXG
physrjnpmIG7txlpBf4GKEIbPFvVoO51Nfa/lVfM+QmOhFivWL9KdIbYwMIV6w9JynRcmY7WaJIh
OfV9+xODuvmDsWGD7cEIwNtlZEkR+tVn1U2btT5TIvx9iJ1dI/ij3GBaukEVXHblVPavqLKxNU9t
1T0mIF+eUReY5/OIZZltLyn11sEwm6+zKc0vmfbJ+GyOE2gAC84bBY8VtF+Z8qqQ47X26FNNKfDL
Hn0LzH0HyjIy0YbKz40chxT6wcLk39hl/TVXATyzskB4vFF9i4x1aPP5W17m4r5obeJG9bgoS0hA
G0HFO4x+MXan0KO7ZiivA3scfnlmPoptruvpB6C3aHFulTjOu8pR25CgeGMdOgksnYRyFeMZKFfy
b/ohp6eDwjc8cWc8hHvIJ/mJQIBUn9D19tJdUpVSbOxYAP5xDYqJDdJw1CdVMo0F5+rWfLajFtOf
Tw+6o/xjiVuIjF7NNiDrVZ7DI4EeRZIZorwMVBWHG0k1k2DYBAu09PDwVZenFRFvwRYB2zChE4JA
vPHDnNwqsh5cax+mpMCXjPati9D09U50DqnXwJ+q+AI0Uw+zLbLrh5pV7gZXEskWaVh1lwiO8PaG
lXnXIcVYMkZGv9t0xtK+gRCobzWuzjvSGGFHDDRGfgpmxz+buR/I10Zn/JBxVnOAakhgR7xh6DlJ
tQKkUuGXVRuP+TJu68Y3NrWkF4PS1DDvLcV8vQYf+4vipiNp3rIIhSVVN9mEYad/cZReMsYBgu5y
eyZFqFU2N6ZvWmTi9eCSVxUy+ucnxvaZrnNO52jSPeTQwCp4JWHPVPq3KpzqIZ3pQWHqsWxkS6Ys
z+XU6j/T0MMD8cGh80I3DmbEovMqkL9RHqIlsJ3S2Fi02oEOQJUSuyZArX2ecvi8orTBX1UbBcI8
ioLAPLJHfbRTuK4JHEIDg0UyenC2AXzW9IytBf562813Ad7y+9zx6Jhhha/PmWhCGHOdcbzlJfNv
K+bmp3mVRF+GnPi+80XQ5dAjk/V3+nBHWe4fbNYUq8KFNUwPmj3t7T7GeSslRzOGhpLF1s8WzcG6
sPPmESbOkePW+41pacWaKHUdJGiuPqhAsLZnIJ8pd4Dp9JuEl3xfGuV8bGN+d4ilt4YXR9Ne+xtR
/fYLtcRBa2b1SCO6AbFAzXvzA1qZXIW+4Z3xUjU3GET789Iup30aFtUjCpsloDz11qlYxi6zWZ2M
EzIx6IcxeKDgsSwM477geTyWFfBy7Hq7i4K9tKg10f7QODjszyGZKVLDB3YGCyzYmD6ifU6dXvyH
jo9z3Y262hfAENa0cIPLMBqL836wu39b+HLLaJczfeQoI5lFvL1lipxnNk1mEFlmGnv4DOToVOMj
6WD2VU8b/0hp8/7kwOWoe5miS36ow+889ozPPJchXh/21lUgsuznaM8JsTOLtQmK2ZFHYnnBDu8x
RTamHI5r+H4O5j8Ju4whiCNYm0ZRoeDLsDEaWT5d5gIuBEAf92TwZ++2oT28rQHLHcsgeFdncH8p
bjkpmabm/h6cFQsvmIZ5xEwlsCpuoi5zCYWaXZJV4j99nA0PeA7V98+Pge/fa65Jmga9BdtESnXw
pYEXh5kJQxVEIoFWsMbK0xENEFLUwD2ywqkPflApTfZ3RfHmmu7yWV7Vjb6ejNBmErKmm0GWZ4RS
aVx1te08DoN2u3M37JtH+g5psLdjRQfaEVF0Mfs+WzurnX1bhkH3PTJi82trBEjAcJzM3b5Xpbx3
QIeAh4nUFfYn/4tg/AWvSGX4l6yipiFgzKX4OeeWDWwZQSmM1La9z0sdPvnCDJDiUSefD32uL2E1
eNAA7F6hniPQ78bz4wkW3tjk7qYk4Gk/Kp2SHrewMrbETOdPkyvDaEv6cfkTlBk7X0pKJQWbjRyq
NWLsJpGxeFgHYYSKOPigf6avPkwrk6Qi1CGDroPLHrlW9aXPQi9b04FzNYqNPmJHxUx4rG3w0U/B
U+ZQ1pr8GIdlCTPz1lE4+NfMUR+zzDEvxoxvZ/QDujvkPPmRauOD67Fm0LSl0EM98SJvePXTQ8WP
ZoRoHGC0BHsG4gV2VeQuyFRWtg0Ptjiyjbwf51J3YIuhh7Uw973FvPn2aYsUONaZGKdynq8wLCM7
K63iCllU81S0YbILi0ZucMZDa9JWzfgasTn4uYdSi+kEkaIHxU5Ym9jI4vrI2vbBa2fRQnLg8VFt
e97BZm9UA3hDODTrSo7RdytkEhe3vUsHy3HmI3X2B8sKEmvebWaviIIOnQdtlw2hYblcS8f9Kqqq
6oJIJkHmFx56LKHh3mdwf+QLvmSJHKymBCugklnMDpqsn7e3vyviMDIU37CHktWvq8lx/PM8cUJ7
V9pm73BAB2gOJys1v4eVgX0S3oRYyRbV6yaMon664I1km5tiGlqrOsiSX9DjrBQFS1x9R4/XflW0
4OZ13djVuJuzyrvm77TdLX25bturOKn2ZRkXz+jAEbd0Rt96R5a091NtCnvTJCDV5XBo8VO+/ZY9
L+7o0+Fbe/Dav0V0pHY0pxeQuCRRPvABqaASA1jXLxjBFNYbmlTM3/7oNBc1DvWTz5fzDw5PfB7P
JQSJSZY4tKDVsvQ1SnlEunlJnHgL7KBfMRYLjtT1S3TTwWa5OLo4DzLRwut8OKCs8Z/qshkG4uyn
6AT4a9FuJ1TRXyY3H+TKAT8/MtmLwyfyC1S7kQ7xcXgHsuApHulcr1LCGE+j2lfw7AonuxWcLdyz
yub4TVHeEAPdudP4hc7R+D1KDVFjhh+w1ttNaESoIEgoXfsMUM+hSc72Ggpi8ZvKV/5JzNGlGBcq
v8XCG1+4kw5vkhTd+Mox2sbfeUIgyI8Hv/oOdQAxReIiWlwz23eegemn824KYQWuIhNC1JF18KV/
/ua1QMLJmJU9noa+jVP87QMTtK4X+xGZpEjXod46Br5YYwYHxJx67pGZuvI7zTnz1jOURuGZ9HV2
hng8u4PC6twmvZ0HXzh6NPbOZ4LYXRgwF57yCSf0pkxcGhWaT99t3abSxVfXjSt3y44a1X+9h/8f
C/Dflnfmv/+v//F3HLR5ap/+E2F29ZT9+Z//bRfl6VP++zUWYPkDf7EAlvxHLTN71jvAAI65LOv/
iTUTGPyXFAIhqYs5YfLi/ifWzBX/kLgp8ApS/PGnlwH1f2LNlP7HJSlKM5Tn9L/IZ/5NrNnhniOY
D6DWZAPgXM3ysOzRr/Zgy2JWo3PwSIRK0KJSqTectU4Q3msI9kf2nMPqigMEMwJOsbaCFMyG//Za
sQqIt2qjaIt2zv7ZdRnh02nm2Jshky5dJwMxCjpi0sCIH0+OjAE/vDjtTWYiqEMZ/L+9OOaVNs4D
GW4r24jOcyMp9wyQLCjbfrFhckxMtudnZ8ynj+kB3+0HL98bYSgmtmVUdJgPZTW9gSWALiK2lWkN
zy7aTvVk7OOiHK7GoXSXc6SdnzcBMROQyEPE5q55ahbAYtmnp2PiB3m4Tr98IPKVlora4wB20Po2
SJ+BCurBxMr9/iK1QdiSU9Oe8EjOO7CdxXOmzZrzteiaTRHhNDRVor8wAJPH3MqHexMfxcWIAQaW
U5n+2yl+9fzNvqwzgmMiQt+M+DLOc0cTGlvpU0eEHRn0BkGwxtBw9jbsqnjUUKWfCVBHC9TVgSYr
B57aBa5uobFJJN6xI+q7Gnv5fCAk6NE7DCPYPd8+NqO20GqCTthW3hDd2ozQtnMGytepPbWtlwZR
ipbz3EoxlDUV8dFVUDRXrxaTm78bwetQwI9+Lw7JkogUToXLYvH2Q4ByU6HvezGgl3q8rqLS3oCz
Ta+irjFOgfe6G7wxOGWnoE4u4BnDsSLQoH9yHRJmP/8s79cLxCQWuxRzAp4cm3Xp9XpBRd4hnA+S
LUYK83ed2slujN123wa1v//8UoflwXLrX13qsAotfXbzClvjlhwVWuOTa3RneMb9H+p/c/ZePW4b
f//2KyLAXk4lUtIWe23HcckJEed22HsZkq/+f83+gOdZUYSIzYEDAwYymuGUb/kUfIc+wTRzTvcH
3NiLcnW5qm26EsCCrudGFyJVAD+iCh97NB4MHJBNszR2bsF15M20OChER6DjaRzeNIyxy1HUXmVH
CRRI+8youfSsGQ09B1ESF7/UzHR2vtpN3vO/QWWgL68gygjXU0uVWUGzfIJwXuBbPBTZ/CntuAyL
XOn/MhsEs60alWwOgIfY3VKDYgQOhXSfSl+/qPSzBg0KWa7Bs/5cUHWodkKg220lIdnyGbTIA1V7
tfTcU9RTB4B5XdXrZ7SpXMg9iTgbjRnuDHW7rSilalx8oJVp/K17XFBQEBurTPmV4c8odQIkkB/2
FQH+0V/wp3mnzRtiB6rMBODPU1x01rT/YqqWDnJxGmQALJGwsq1zCCb7wa5Vbye/2lpFi4yOufHQ
Ejhcf+Uha7lFqygP3NFzMFKoc99Apfw0wfLZS3JutzHUbFdm0gjKaLDXr8fKkCyAO9VwOjNvAgtq
KvNjNYrJOiBb5x5TAQoDZezI+KihEfc8oNv4IVL6GI3G0EMITqNoM5jepyZB0iCHJRtUSj/ZgYl2
zE5esvVTIQFbYI1VBJDWSBFUl8HshBIgXmsVvSIb0+whQjmRLMxX7V499SWS3vcvk+1BWSAKtBK4
urool6wIMQaHp5V0VYcFQ5G5ny0O1aWlrfsvTnzxRzodyq/7o27tAFv9/0ZdJ9iNi16lqg5ZEHu9
+YTk3uccI5yLslAtuz/S7WXJLaZTrKCTjbnuuoDgIvqNrwbzk0BfHkHP/ADg192pLm9cXNfDrJZR
IF7daniQBBlJ2CM1gQYgdJRctEjVAtdIEXZp8LA9znAmv9dWCNo4mTD1gPuQxY+Q+5rPylSGfiWG
+tkSs/Pp/jJs3SY2QHGPEwf+ZV3+HlG4nce4ygJMvrOLMUxILPau/ccQe9V3IfTwcn+8m46QvE6o
EUGx4pS7rqFfn7tKrXt7QdU9WKzG+dVDQfmNW2KNcAn8Htpy0OF+9GNcfiqF5X52e3OYHmItQSo2
97IFL3U9VP8W44LKiJ2YVrfz0mytB+aZVBvk1UC8cv3z0E5hq8VjgeBwL/6YF6EgQF41yjcu2+wJ
naU9wMjGOSOMBUrL1UqSvo7rEfAxHAFtPkgjDc2WQuP9SHQn+947/K2nWdmix1V6n+9/B7nv3qbs
fAa61IYuMSo6f1b7Mos1TcwFLmnQfsODiwZ00Ex6dVKB/71Y+PccFl1DLN0AOgncdo9vtnHOGZ5c
4vVagz5xvcx6MzcF3JIi0N0y9uHTtn5R44CUG3jz3Z/p1lAUddhxmmGx4eQXfxOhWxVxcd4LnmYH
8eauGruntAfZVtQCHvT9sbY+JgVJnhNk6lwYTNdjOUNoV4MNvMgLW1w+Ss1Fa9NEPZ7MwdeScDoj
UroHBNqYIMA1nmjIg2ikrQcdjQ7npRqfFkS04y9d6IR+IpYZGV51zwVZfpbVrrE1BGVoQUsE/2sB
7c1aZi4UdqFHNI4GgLyUvAQyw/qArBYeSjlZjp9gN/uwxNm/9xd2a2Bava9xD7jsdR+Z7SpCrnJ4
FHY0/UDFpftRQpo9GwRBh24Y9CB13exPGf3upVAbNwKRAkVBQwZCN9TI3DQB2ieAFRTMPF7yJvp3
6RL7NMxQohENFsH9mW4Nx2gUNbgNCOVXFX7SbHKUUFP8KPfiD5E2O9+zZam/NXGZf9GQethZ2c3x
KHsiGESGz1t/vWUbW2kMVD8A50x991zyWB06k+gyGpc4UIt+Jxe8/ZBQBjge4KbhR9zwXFOw4Hhi
jnGwhHDVyX77xz6DVbxg73dW4vYTiKQ/yhjTjvvLqm8ODAFOwo0lsXBVvEmKrJwGugMBOB6pWoDG
30s21fZ0dtLJ+1wZUwmPFBAjPjSuklTHrFPm7KkGnPDgSJlgkFxq/KSrUwRsI1bb/8urEMMI9K+8
b05qeC9YL9SoHyDGQC8o6nHciBvQHMBjLPXTjGPIdDRh/eH+hgfiXxS1ob40yEEEGgat5s5NtBF4
0FjHiZorFtK2sebWtdhnodAukqDpMb1AgKIONMeE+YXPhI9laIjuMko3pYqQxzhjkY2XI0KKeFSf
9LzRjkpWzE8xOsLUcPFwvP81NioC/Db2OK1phJkgQV7vOj0RaQLFKAnqJdaPvbXoXyoNtFyma9YF
hxX7AGIWKY0csRJdiOE8D5NypNPi7ZTVbi9P5E6RToOtQzueZvH1DykMbUacxooCWxMObm5Feezx
930oxtq87Ex6ayx6R6TMBJwSN3k9Vuf1ea+NiEEhTwOPA8ZE+zgateMnWWJpB0/v0z+tblLpjjbR
+A80OoggYhKuT//MfbQbkOr5UqinEdGlUyqZ/ju75vb9osAr5VWhjFqks6tDgkhaHtd9FAd5ymep
Gj3DxZIye20hkqErUXzIinYvFtgcVK4K0TgQhTW/P+rcUTVFGAUD0M2UklkdXzIVEwRsojGKES6H
cUFLb+fL3yYAspj9/w+7eqttRRXAuTIuuVSkD7lrABbEleh0/6NvTQ6SFrEdLWJIPqs4KwJhGNfI
tgTYItgP1pLRs8vEGLjIkRzpslsB2vX1zmfcqPqBZvLoKoHQpe63Pvz6Ei+5hg1BgMUq8B6wVFgv
oK8Of2j54o0JuaMM7bMSX+qsmirwiq6zt93lZrkOFuSPoDwvtfdo1a7OuFeHJC7yR4A1N15Mc4ou
Dsiej3be95/5tON3pxXxo8VN89AnUfFQYY3xLLJSeaQrqX+wrBkR9Puf4zbshaWEMJzkrgH4Wb+u
GupLeguuISAQr4NuassnxXPEKZkQf63Tun8GG1Gce7BawUBZdie72CilMz6iEtx5PILUrq+vgEGb
IlRQGb+zm+6Eq/x8gi5sPXttLI6Lok9P1SwmFVnfPP3VoR/yoURou8V+KDYpMNTGznO8dSVBLSLO
QCzwtuOpeZgTN22Lghg2jxfwweKEo9A3N8Lh6D+sPBvitTJp8C5dz5wMrzBmdeIg4BVzQb/D/DlS
STvX3tyhJ4KAKoYewrhowMk/huOk/7w//sb7T5fIc8HqMGHa29fja6jZIIBP4JGbVP/mJvxtlOXw
dWrFcHHqOH3QURIBxNNGf98feOuesYBgk1KixkjKcz1wscSTIxaWOFdr7GtLL39Cfcrc2Vly+daH
jV6cy91Nlw4Sy/UodkW7ysVAKxhAEQfo94Cq66zW9yon+mq0ZbFT2Ni618DLERDb7Bze8uvxlKXT
YA0x3pLo86O1tKpxQGxLhSzWeMqfxDY5gsYpFsH3V3NrXFiGtoEIoOStrFYTe+pFTWmWA2yZk/Oo
O79iZVZfbJH8ayiJdmls49/7I25tHF4J0yV7ZLJrGcUYGD3anV0StCY8C8xOe2LU2Rn8kW7Qdyym
R5pcufepK9rdQ7N1PPEXYrqSz4/8x/UqJ45bZo6XJYGbliikFpXh41AcX8Dbmjs3wdYGejvU6jks
yxyt56FIcA0E6eHarXUcDc079gVCLMhD2DsbdvNDksoAViXiAK93PTWKLArOKODhwpw4uMV47APu
dsYRuBjC55kaHsDdi/P9b7m1nhIaKO3qoBKv0Zdm13Ui1JnkAqnsiH12AmPVRUzNtMTORt069lyr
3KmARgC4rtYTn+7MI2yiMUiJTfpugsBAEzK4P6HXns763CM+QW1Yyq9SB7heRjTwmt5kCQMHJY3H
GaenE5UfGmi4sNYXZA2eEYZuf6LtVH9xzEo7eU3d/9s3QAz1rmkuBIHCN8baQIFSoz+lh4lvGoUI
HN2qd67grU9OH5BOPZBw6tir3ewsKCP2Oa7FCzJ90jfG8tFAMAIMWbFurqvlbBa28cfOCskIfrVC
QANQNUJDG6WOdYI7T4gwZm0LklH3ymes7r8bfbJ8wxx5OSponOAg3+QX7MKzo4sq12jrYqdJvDFv
WtWABtCCUA0aodffSOn6POpL+ud6Ug6BqU64tGB8cfEMxYRk6CRndammncXeSrEo0gA5p/ULwfaV
APimVtMZFbYv6EgENWL157imDeaPTuwcKb/2dKfG7LRoZvFB6/vxI5KWADcxck5PCa3aPVmfjXPH
b7Hg4JoQcG8yn8HUi6mIAHxiAaieTO7uF2eMDN+ANrbTrpIbfv25UammxCzRxgBzrxc7inLdy+cM
bkmfaeYjppPxT6OwCy1o6LGcyyjOfqPM2p3jyMM4XZRt+3B/x219bkqAfDhCPBNS+vUvmMw6gtpR
xQGtJ/OpHCrjQdhD8oDD8r+NYhkHoN/D6f6YG7c3VTGmTcANAnYN0dAm0uM0zujWaEl2NtJofFCS
wX1wVDu/DHUWf7s/3sajiKOHCltWvowAMa/n6ExmiCtmyXjgFwJMf6RvrwbpyO/+GWpzes4W+Cb3
x9zYRLwVHCDKYgTRnlz3NxvaszAAQQiezkEnTZZNYZ1zQ01OxmRln+8PdbOcJCywsi1pNQH0cD0U
JKhqIYvPghQbcpmhdWe14rYscdD1lRB90vvj3R5WtioPE0oe1G+Bka/CNw3viqLJM8WPzaF7oBZh
BaHi5eWhVrPmjyTT5odedQBf2qN2yoay+hqnXhFgipfvnJ+NqdPIlqIGtIVoOK4uq05Yzaj2VKnQ
/0HCWe3KAMMLQbMKNZvT/WnfvJFy1tCtsZuRpSB3dVLShlsLhSHFL9RwBCZrF7N9nOva2OOFbk4K
/NLrQGjcyX9/s3Ui6DckZb3ip1DVKM7h2KeUIOFDDc5UPONidn9it88yGQ5blU3qgci40TFDUbYf
Znq2Pn5O9dlqXfxlRZt8ABkX/246OripnppPkzpNP8GNYb0YT+ZP7LOtU9SN+gnM44RwcBJdmsYt
fzal0z5nlVL9Hsd22NnsN2dZ/lYCItrhdIL09X3lRVMOSjlR/DCZykf0VuNfy6gOP7UsguJbW237
s5rLOnDbQtlZp5sjLYfGsgAKuqeRJK22vVU0UBJdGhbwFuaHMW30rx0SrqfWS/few429BtqQiEzq
ktPfW22BafEyG/qC7KTO0eOQY71JlT35dv/Db41CN+u1lweb31q9PkuIH3ZppIrvhnr1QLIwPA01
UsPvHoUmEw0YHTIAu0u+gW+2c6qFEIl7bFunwjSeGsnk1Udrr4CzMRdYDVStyNpRAVzXKhIPBA1+
K6HvRb17KRsFNZyxbHfyjo0tQGpFfgydmib0a93+zVyUQRmoYfWyZ5UUD1HcGyeU5nCqqwdtJyS/
GYpyOPhF2eWAiEc2fr1sNnJ+BTUhJFznqQ0m00i+Z/ECSDoton/uf6GbM4UaDTU/rlFSDVpmq6GE
WatdHgmGalPtsdXMMGgzKyYg12wE4rv4ZQ6tr4Xodf/+wBtzRJ2BBId0n0Ntrh7Jth8yfOQADIjM
TV7gVEa+WQ9ukC66uxPnbAxlE2BB3ZM4XuL66+WsgeS7aAl5vqVOAGb6sYLOTGb8NHgpmpr357Wx
oPT3aPxJgLnFrXE92GjbDWZ0wvPdqYTb3qTu9NSGYHgOStc5f2NEV3+H6o/Xs5mjjXx/8K2ZUjaC
+wtNlABkNdMsNNAI1jIU9Xv3rySkaImazMwZB59yf6StaUpJDgqchJA3sSPKzOhrwjhGc0+HRg5H
ePYp0sVfzAH5/GMBp+gR9nD5PQrr9Of9sbdmif0OIBCKgSQr8t/fnMTEgrrujbbn5wUJQNE6kE7G
3vJR/NvD891cLdISg72D7gyBBvib66Egj8dGif2q3wlPe5jUZXyEpd3tTOjm1ZctJmCnUGPIO3AP
ux7FnbRI4Ffq+gT65aOdz9Fxmo3yI2gtfLqnzn7/NsGHiqlJKS8pV3Y9ngWiAMk/3fULlLOxawaJ
SbdcuXhVbe28M1tTA3EPSo4u8S1SLkMuJYav6/oKtebHvkqLS0qzFj1BpEIQehf9mFzub48bFSXs
bMjeZfOUOpHL36+nh7cyuR33qo8glWMfRgxsF4T3cy1ArHH8gkSssA5pPi/YMhk4VaPZ7D4quJUe
MyMzA8+ujMDu1OTP+79rY9vyszygSyQFNDtXh3NUWgPR4sLlYY/Lv1Se+NGPonE+z+607KClNsYC
AyDXnVqyzpjXS2BVZjhPZeTRsavAHVQ4fBQ4/mJrWuypXm/cBAClCB7JQPhka4m9NnZCBC1C12+7
sTjFqTYcuMO16uiqZXaMjXb85g7L584rqt/vXlBG5tWC+fV6115Pcqj0tHZnJrmkvYbgeNhcMNnT
D9B2mr09dVOcoQaHFQtIAMYjDlhlG1nqwiWMbI5oAciyMTvtoTULgdydqT3YmD+fZmMMz40JGFNH
NfMUeWb5/ncMMiU3EdkOhd41wDVdsPqoe1To5xnY07gI8zEvNc3Hh8/8cX9ptz4q8BnqdOR5CG6t
phsJT/QYVrrIgTrKy5hAbh/oPp9CM418NU0tclsdJYg0y96NUGalkf+FvqPJY7ImyrR6D9DMa11f
2tIXqN2fEfi3TjRalp1y19YhIZanygpQCOiovPzfvCONiTMlsi4YS9TYLiw2jcYxq37Z8KF3vtzt
LQgKANMzYh16H/baqFMAzJtolLl+WgAgrHD18i3RmtjgVfZzj3X6zni3M2M8E8U/rhoCnjVqbbCr
bK5bxfF70f1uQze/YLn9MjXmdL6/T7YGorACyh4MB7SS1VVbke9ZfW3ZvgYS5gIbcfFLkBp+4+w9
JJsjkXu9HnaVTsP1xypnz5hErtkAYjQd9WfLukRNAcuxbJX/MCneLFJ+h3DRW/deU61OZw1lBz8e
c5I9QPzAG8cCmXH8Kt6/fgSk8kHgPaaIcz0rSFmyLlpDkw/T2IdXGB8nRekAM+h7Ot4bCwipgGxM
JximHSaP/JvdXisNZeclt32roZ9wGIZQu9R6Wb0MsyV+3Z/Wxn6XRTc6+nJaQNKuxxrU0EIfo7T9
enR+AJ2dXsZIG/xFwYKBGN3auZ1vozTQoWD9mJdsXb5KH7yZGtL8UVMiMeZ7qGqi/jZ6ATbWyXsL
Tlz8fKr/IbM4WatJeaSwMyVom/IDTcuiCyXmpO0ewrSvLtAg6GXcX0WZAl1ViFcDrrY8lJiO78g+
1DKUpTQTSjxFDmx1+8X8mAgjCToPMcb7g8oTux4UCAT+mXw/TvQqclgmBB9aj7UcysL+4OHvEPTm
nF/cCbPRnGLqsVkm5wEWkvmAPIf4dn/4rZ0DUZO6B6EEEjGrO5k0cGiQTLJ9ZVrCo0DiHqUb5DYL
vuoFzK+2A67ZOhWSKU+/g2oIQPvrnSqqkZNnzBxAtbV+pmGv2Af0AaxHt3Crvere5mBSKNKGGwGr
a7WDGhLUzOiY3FTm9HREND3kTjVfgFGm7217s3c4E/CdwfhKguv1vEpnEEW8NLaPzUMP+8jQZcDQ
+Wrutl94wNNPeVP9h2dO0m/kw8O7Q7n0elD0QRHETDkhDS7UF3pFve9NyDoADYcT36d7Uphb6wn8
C/wgbUvK0au9arrczXrCJOu+wMvIdvDMs0zlwVOreCffvS18ywWVxCkKwFRn1ndMaSC90yZsFNtU
PHQVtCE3j+24hI8mkOaPjtMof6JEZAUqsI3LpLV90Ca2eZ7JMHYeja3rjs3DzwH8htrAKl0kX83C
cTSYdj2ndGwt4WOdbOxER1u3Dyqrr7hH0pa1bKPSdDFoidHycydyfTIqDL1iAz2Dch5PNiLOWFOX
zs7Text3Sowj3WFaNQSfawyD2bgtMH+bXL6eCnRodBDqYrJPS0rPpp9r4UfZOD54MQZf7794ZCaB
9i5YNOr813sXicolbxsDkz43Ll6ytEQDcpwT6jZ0mcf+YFNl3JMc2vqQpKg0fcnV0ONcXXYVQmpF
Z8yWD+IoOs16pRwdpBJ2WFlbp+TtKKtbJwSZnbTJQomvxL9zVrrx0I/eckwwivPvL+LWUJTnARIQ
aEiFm+tFFEajugvGYpTJDbBgaoguK72BoKytJLg/1C10kPWC0UzWyf2Gq4Xcv28e/WXK88jtVctv
7XhQ/WnKMEbAnsT9kRlJmT6kWayfi0Hzcjy8qQaHtgC5IVzUhu7/kq2vSCMMvr0UCiBEuP4hSWkM
laZRQrUMKBNj3zsf4sJdvt8fZetdliEizVNg0oSm16O0BTqmnhrZftXXunnIRwRdoNmJ+CB6gain
2cTDr6ls8vKYIkz7OHk1sd393yDHWMcGxAWS1A/FHoXM69/Au5jX2ZLZfu4pJQZE03KynVG0PsCr
+tzpWvIv7rqoCt4fdismACf0P0kDKWR0PayRWlUf4cPDN15U7twWF5zYw+XOGfGcqzHF3FMS2BoR
aBq4YsSduRVWl0GJYmpiJ4PtYy5if+pURT2Iins8Mocw6BOonztT3NpDElYMi8zi8nnd7G82s6KM
WGomve2T5qbH2YyqjzhUhn/dX8it44lSNQr0SBHwfMhf8WaUJo9MZzZ4LwE1GsfcREBrzIvi6FaZ
9/X+UFsrSMUSaVvMukBsrgoIhl4Vxii4yO04hJFrKTo8XCU9uDUI/nYq5p038RawynXwdsBVIIfJ
qTbDPrP8vsnGJ81tPN8YzOJoDy7Wl03jIX4lspOqde6Hps7+ckVrB7aHjo3dD8n5/uy3fg3vM4V4
kDRUI+3VabVbpS3RHMbjpCmbv/B5zJG5bWsFMxnFKn5XwljyAAHEDMpVphUKuzgpnpGtUChElEo9
Xeal796NbqHBA7qHqF7GoCgyX3//qjMGPPGI7WeojSg5UQvtW/sZxVRn53be2M9XI60OEGacemi3
jKQp2neMe8ozVoX2TqqysZ0ZhBBFtoOZ0Oq10WZkgw1cjfywtfKL2c6Em3ko/C5K9kKuzaHAN6JZ
CR+CdOF65RarrEZc/PieZdpj51MXj3XWfF2Mqd4JuzYODhc8rRXkOrgR1vmXwIsT5jwVAac1+1Mu
dOekAnu7uG5pBihYpTvjbdzpwHFocXDP0Vpfy8kPqeLWBjZ6vnAg3SSdY2AKWaqXOHWlW2qVZX/i
zw3y/v4J2ZwmzDG0kUmNIXheL6gmvN6ZMBTxrWpxn4G3zJ8oT5BcZkv40WytZedEbjyftBtp3cuK
Dr4fqw+YNnOLPv9C6qUho4qW6BJY7YAQDyeiPLrlUJzbaHY/iMTsjmimDTvjby7zm/HlBntz9abj
0NfI97LMprlc9EzJEP3V3ce+BdRvgCU/Wkit7SzyRjRNWxdWBdEJbYd1zOCq0VSaU+74adXVlxgx
tWNWqeAJGi++dGGXP+AvVR+rodR3zv/WdImJiOO5angA5L+/me6c1jhAc634kMPjMy9ReMCxyzgm
c9V+XDK8VYeieTfuiuuN8ISCGf1PPvbqegPAkfFIc0hTl8IgyULh9zgSPHOR7imYbN0HlEggjLCF
EXJcfc5ibnNjnKl7LnYEA3m0+uOMfs9ppIuws5RbJ+XtUKtbbh5tbbRyh8BvYSld7MwvuTRinmvT
OFgEQqf7J/OWkCdhACzW63NKFXQV5TlRrHTU7kgvw1D53QjbfPSy1gucJqQaEy5xgclm2+FSgDDn
+FQZCryvbE4if0Q7PlASs/2eRZZ1NIZ0+cMQivPj/i/ceFzYVqpBLViaTK4Ry64xNznyC44fFeHw
TGT8j4ia5uH+IBtfmGeFJ/y1CkXN/noHm2oz1I4YHD9ERw8vMyU9T1mNtGDi7JGVb6UGKJS+HWtV
N0nmfvKGEHUhe26d6ughO6thLF7O/6BT1/1OmqnXXiANOEUAxj77aYvOxF0QPXtp5W2DFHNoLzhB
MQ3IsNeKvSdseLsYUoeIZhB1ah7A9UXiIM07hKBifDtV+keh4Cqatwn6/6Jxd7LV249LdsGLBOWJ
qg4x//W6K9icqm6aW/6IfuVHkSLIWXtL/+6bkSozUYPM9mWgsgpPFbs3YryTSVQJ0k7YplYPRGPU
dTLc86A91uXXTgjD1+k4vBdHRPpEBkf4RWuWVuLqeLU9PBU6eZYf9rwEnabXaBMhoTn3eea/dw8z
FM0yrn+yNpKL67UMmzA30hzvP8cr8w9ZnOI1GA7FkQzm238YiYxCUpZQtF1XTyQee0J/ha/mKT3g
6UEKLnWEtZNm7ET6t08L/3/iI2IGIpYbIoFaVcDI89D0HbwqLlGX/OQ+60/OlKZE/JnAdizbYy/c
3sFXY5qrb9bMCpoeqJv6wlJG/9WNEvh9c0TyMj4lmSh25rh1CN7Mcb09l8nrBb0cxkPPLlgcvTlF
seHtxM+bs+KVlpV28s61Ot3SOotRhhbQ/lFkaHrjrpnXIzL22TJdFNuNzvc3yeZ41GrgthHXwrC7
3o5C5PaILJPpx2qKRMDcuSdXR8eoKahgRla3Vze4DX/4arQlqckQY4LGvh5v6JGyp07KTsnc4qRa
HQJU8Ty9wDGPj7o+YCak2PlZb4105/HYmqmkbxJz0QG7yUzstktFl3omCqJ9dGnTiTxU6ctLO6nt
gzYrP+8v7EYtDO4qLXOebG4UkqHrmWKbqzdAzC0f3eTwAbhN9Rha/XJIU4EylZUPQYjm4YG3W/nl
GuUPLVP3Sn9bUwa0KgkztlQ/W93bvKRzqzkT+XftZEFjpU50SJBRfegQoHiYlWwP5nP7JjFnDQCY
Q0edBGE156H2RExH2/KHjpO/uHC+e7uegzbcs6DanBqDUQ2S8kPrFKnJE3toamoZCIvVgYpdxWF0
EPoa7Cl/qjQ92tk9G70GRiNPR5maqxu9i+vPaegtPrjIqHBvS2hWhBcGKuEptdRBP+geKvG5EtlH
bRbmC4Jn3bnwYvWI1au384DIga4LfvwQ6l+yYIQtxDpr0gGHYm1O6TgF+0wKGvGfXtX8sZEAnwZW
9wX2jtLvDLu9n2VxV2qWE4yuNlOeDXkW6QPftu09Csltp38RlpE/9JRJ/jEGRfk/a0ZnIXcS85Pu
hMMZ18Zxryi3ucNAN0hqHIoLayaunXTYbkc1dUcvGy4YTMc/MW3/I8oX7XT/AG+OJMsLAKmwgF1T
oGCoUg0ICUeK3jW+hPPgPQ+m0j0sFDh21nZrKIJ6eUIpN9Itv95bjWpHs6IylD6b8yVBTuDoDGl7
mpN876XeHErevoBECdTXvPqoVsxOJNxKKVnYMYZZ/WPJshQHmDH55/4Cbj2YEoBC7AHwBanf61nl
ee+2i6WZPlyp9m99SHhfzHiPCrpxESCrI+0nsamgSLtau3bRem2gJ++nIm4DNMedn+7Ujs+KrX/p
h2jemdTG+iEHJZG8ENKo2K6G07FBwW/aNP18riGEZbbjcwzdvxW8mPfaX5tjQQIB0MuQN4JQEE6F
WZQJ2wIeCJxl3XnsLfOX4S3Zn/c/1carzHtM+kaCLpGJq0/Vl/QPHYdYKh9qwzwNlhF9tjVkxA9I
zrYGGsVuAmzRUx7h9oqd3b91s2CeQnIrXVhpp6yu1s7K9LqbiQmE6qQnkZrthy7pTV9xlf5rnuVI
Kjhphwk499JjmY51ADE9+35/CbYWWx4KdhG6SYisXO/WqQpnt52IlnvF7NVjoyf1Y+pCMgGFUO+Z
4G1tWqm1+r/qHnXS68FoTOtCDQtSnQzj6iilt3AQluhP7TBi/WRhjDXvZFeb83sz5Cp3nuJ5dPu5
s3zPHPuHTiumoNdi9yXUkj15zM3dBMMP/VqHYG+NyzTwtYvzhnRxqkrEVEm3mvMETymwMtfBA6S3
sz/DyWm/KbbQdsKurbGlxYJsEMkHezVNOhyiargw/KpItGfPQy0l0rXi6NmtEVDbFMEQFX8nUZ2/
/7mQPGGeJvqsVNe86086Lf0yUp81/bJ11LOTYGs45oZ5rqZ5Cd6/VSGWQw17pSSvfTxKE9WTxaYc
bVf9/5VOZn0q7Lw7Q3yxdia1tU+xJ1GBbMO2J3i+npRCbRsFvMr2Mcxo/bEbzU/j1MJinFWpuOP8
uj+xrSALhAyNfnje0hZn9fUmoMNpLhEybhPGf+dcew9xk1pPU6iXvzyKtV9nWHq+UkE4SxRhfS5m
WsdZlXQ7XdWN8g/sW65DWfKXk19dB4k36oPdEl+6ZAs4+inzM25IDmGP9rOul5rSvJ08NWYbPZQh
oE5PLVQ2mV1T48xQCItyGqKWsYdN3Aj+uCJhI0BCAly3JqKFlWUNoeD5zhTUVrC8wIhYjYxDFxEz
jBPkNCQo9yS4Nx7yq0FXt1WdI3sYUuOVXB18Wx29O+O8YO08A1t7TaJ4DA14C/gh+SvelKcL7KQS
IRLbT2r92+Ak1nnpwQlYavqM7Wv5+f5Wk8dxFUXLEpOshDMg5Z3r0WZFF1DkNNtXw0rDITLSD21h
i4+JNhaXSK2nIEqFejBian8iLJJP94ffuo0tiw0AZgiuxxoMbOE744CfAZWFzx6qwEl3GFo9OlpJ
XJ7/y1DAIICME7es84UFpa/OlCDduoqnC2LqZUDG37ykmrkXnG9+QlglVJwwJ6NSeL2oVpjVeG/S
/GtFQkOnjPSXZhCaj1Af8lF1tYfV2VzFN+OtNibyjRiuoFDve7WSnxbYJ0dSOGyeFfx576/i5tTo
nEvZJTqO6+zHdedk6ijo+REiIE/UKXAqTps6jw64AI4fLDN5t/QoWgcU02DicQ1BmZGTf3Me7IKC
XdxT8ofb7RyLIcGmM7SXg5eG76ZSr4Zafbem85KBKYF0WIR9SLRh8LumHHeqyFtHjgIT3XeqyFRF
Vge860atxRXe8Q3F66TMvDscslDzHnM9Us8WxpR+XnvhU5Us9d86ztHLzjfc/AESDCnrvCiRrl6z
LgznDnF7GwtFnD4OaQbgwhhH73dRmQp2EJx32xiVk6JI/2432RMG2NquWHDQDOMpRZNn9aZUJrrI
BHjyhhvK+eDVdSEObuwaf0xLkobH+zt2c7aSacRqo2axPoxQR/PSChlN77Tp4IRieFmQ1vTjHtEq
O0kKpBqV6NmpNfvDYk17vZqtQIxOAaVu+lYUhFZ7inagVg4W17nmxUV6UEX5c1BT5Q/NCvuTLvi4
2Vj3x7boup0LbzOfoMFJ2IKHAgDi1bUwOd2gthNIIU8bln9Gc+pPFOKri1uN3qVBRe3ZUar2IEsd
YFOhfFBNqfe6GVuPpjQ54Evzze01McjAoNkLZ5rL1LBemjxEHzMK9+1Mtu4lWp5ovkpRC+il17dE
nqIVkqrg0S21+9fMO+0U4/B1mHITz/lF3ePcb87q9SEBHkmvZr2Fy9xNwh50ZGe26XGZ6DzZy7xX
etnaujICoNYGsZtg8HpSStR52TSQ+Db4EBpHpW/nD22OzuUJO8gWP9xOj+qAg47eKimyFvmDk0//
Ac3I8wzenSYNoT2SHtc/A1FgbE80Km2htkQ/VF6awyhE+ahUTu5X0eRgNDLUJ9WtjINZ5NXFqIdw
Bwu/9X3f/ob1pammWO12oDeTmU6zssTts9YV+iUbtOygAoi/3L81tj4wN5QDpQ2e0g1b2R4m03Yi
SsZmVYlLZfX6xcOk4I/7o2zdhJQa0PKFZsM4qxMqYqqW0vHXF7ht/BP2jVkc8PUdk4M3huMermXr
KsKPjlo8LBtUjVZrqA1OP5cL8atipC0sUwytH+tE5PERj2hsmHotgVZQ2j3e6D0C0nsV283ZEjcg
T8plgIbh9T4yWzHmStdSWrCEe6qLbr4sYJagM0xiJ2+RC7cOa9mWkk5E/AWi7HqoTMx4wdK78RdL
LaKDlvXe0VFm3JvBcgYJyqx+Nhd7HIrNUV87wzr9lZtN05SIFhWyc5vZefVQ2dnXCtbZWUWU4UkR
yAeWESf1/VuIIhyF4FeAybr9XZkko6/Fsbiahg9tpC5/amPSX2Cc7npGbR0KGdBSdjc06nDrD6hD
c4scFMfyNq1OFbI6HwTemDtHb2ubyowNLJQUl13PaMxbc0BQ2PLjSjf+tbBfFX6L+Px5TkrTh1eY
PPZorwEXysUOM2Vrh3LVArLnDwdv9VibQ6THFsQ3fxri8aGLc/0QshqPUYsd9H/4brzK4E+hnnPT
XO9QT2vA7UWUgdGSK4LZ6f/upnAMEEbo3z8S+SS2UWj38xKvL5lWTHhKZeA9nSExj2jFhI+jcK38
YNqDcX73rNBdp/sNE5ji4fqK6SJtnPACsf1+jjCZNDUFkVZ3/hBnZJf3h9p4ERgKjBNbhD7bmotr
mxCijJQaSVQNyu8Ut4eDoevxX0PbOIBqiz2A6sZjTLtL3p9o3hJWyW37Jg9xNJElqs2VolVuqbyI
QlG/4qmZ46khulo8pkmdu6fJbU1Yi4uD6z02vj/uz3njAL5aI1EJBx1CBnb9G9w8MgiWqfwMpp3+
OXrDEnTQNP8fZ2e2IzXSde0rsuR5OLXTmTVRFDTQDSfWS0N7HsKzffXfE0j/r0qXlRagFidIvTPC
ETv2sNbaP29b2bkFFoV96J0UVmgpbN77diV7RQOR4EaLmJLXT+m/YlBqPyIMOciF9kzBE6LuQK6M
D9tsalF7HcMHZ/Pkekl7Z7jCfqliIhtbPVR32zXFi+DSNaSLta1kLSrV5RmC2MkZmzWMvSi5zweo
3IMTpwfBys5nkn0KD8l4LgLoqevPZNvtAJ2UuUKjkc7nJC2cS+pQ1bj9mXYuAMEYrp8OllT92aRx
5uACKZGvDSlyH2r60PztjlP5r6d031097b/fNrezf1KTA7+PFj6L2nyq1nWKqKa0irJJ17xnVhI6
vN4whbo2HQUqe/uH5IhsZTEzS9vCkHh8ektbaS6lra7duWIcQhHn5sH+7VthmjuIW9DMWyuRyPuG
Fq5JJFBXd4Qk+pMLc+7uD7aNrh8QDygHpIHXZyH3eqatCfopMVPWzko6rmT3o/pudLL//b4liC84
eZ5nxPE356FS27pHdYbKe2eaz2q16HfzkqRBbtPhvG1qxxfaCPqhS4AyOknXxlRZVfRyOiLJSis0
34gbw9ciJblTEucfg8Hxps88FfWuHWbkha2OePa2/b2ziLog8jr4Ytmavt5UYiyIVxXROTxg9QKF
83Nt1pQuE2Ndvtw2tXdKsMEIVohCVA83BVI1qvKyRDLgZIq2k2LzC9ISwtOLgyXtbelrO/r1kvJG
nwREOG7z0g1fHcZb3q+LK2A4ZsVZOGt/GcvGChOljvx56o5Ge+zuqMx1QChTd946kz5r7IkRyATM
U1U86cyx+MtR18W3Iu3T7Q3ds8QITRlGwj15I1c3rytdk1SnATfk+R2jcL2PSUeWjmiufbCnO/E4
60EmhFhSQv/kt331ZM/e7NZFR68PxYnihzeY6oPVq/n/YgAND6iblc/WbIx/cOFpStC/9WhQ8JBe
G+2ASRQZcpqnJcsNP+lpioxV1N95IA1Ot7dSutxNliPfF1lZQfiRI3ptaja0pl0NmJKin0lm8mjo
L2ldF4+J4UTntreaFxTjlf88NT8q6+w9PrxuNIYAVUE93phudb0ZlSSht5nrUBlrGj6Vs+YM70ag
qFOr9iCw3FsqYR61DElCg118vVQltfvFJjgHtK9b9yPKPr4+R+2pMuJO9hZ1v+6rNkyTfghvb/Ke
A4DcSBdE6rShv3tteYSPIFau3gl7IvDmOSl91avEgffeM0MsK2t1FNzeqHmJ0szSspF997w0/1cz
X+HSFNpyEJns3QhCBqnJSneCFV0vpk0gksQRemSrKV7qMrcuTVcqF6dRKtDaVhNkkVIfXIjdlfEc
cU4R63kzWqtvjE43U1ZGV7A4TTrs83H1ftz+SnsL4zFC7w2Nd+px269UK4lHJwlVGV2l5VJPvY9I
ZxcQn3d+WpSNP9TpcOBfdlYmHz+J9oV4/0bAF+FrtVYXBfqDNQyj72Rq89jO6XyAyt43I+HEhPwg
CjdrS5OY0dEF9XpmEyg/m8UqPmuNc9RN37VC1xjcN+4EzML10UhKg6ZEDnPfaWzlzo6VJfPFMJgH
J1D+2I3PQsdbTuujqgacbLMYsxxrNRtow1lOZj5XmvI9QssX2XrjoQCR9b5vx2/qzHwHfXSP6jM7
Tw+ajvSSpGw9UoSbJWoNoIgyiqX4Wuw9Vp1AUdbM7dlvtdl0Dg7HrjHkeCWvizdo21kVqFW3Zirb
POXivahR74S6VdIuVoemnsPbx3/XGLvJ14OpSwR4/fHGLo4XMJbOqRbNT5yj+IvZoww7WNMjdtHe
MYHNynoIaAEKbSyZnVIhjRDRzyhFe0aTZFr9hZldRz3NHaU8ILQUmSRRF8exJVsUk0rtTvCx1BbF
ymbRk6exqbowXZzxrqjh752KaTVOwk6ZsTiPsf4yItB/TqnNx0E7FQIypI2K9+n2Vu8eYLDEFFIY
nk5J4XqrNRT/lXWA4aPztH7L22R4IEVuBl/MQ3RmP1wPaRq06HxhqHka2HnZiIP4e+9zU2IEZSMr
udDdr39DnQno7nkL3IJE4B3U/uEpa+353E76Yay941nB4aObAi6Tutg21tZSKxoMChpUbRP3vu5r
5bJYQxvYHLm/UQucAz1Ouz84z+ToEoRGJP9Ga0PN7M5RSkCFeWcvX/SJybWeVgzfShKaP7in1KOp
wLnMbgMqdb2XLSDnAvVonIKOOrcf6ZHzX64XZXUZRKua59unZ+/6INALoVUO0AGMcG1tZGRGFsec
ngRwdv5SuA1q1aZwlj+gaZBwosUAgIgDsvUIA/IvChkUHLG1ee+0mvuvQN7nv9urkb9268zRPpD8
5l/1581q4t722ijCx6nUgh+RstdeIuiAQZLqA4PD5/QoS9o7+CZ1RVl/oFaz1blifnPsARpE/MBr
7bNRAqPL8n44D1V0JD++a4oSDoE1DVDqA9dfitb0qDFJAwa3wtCxrjfyu3YUY1i7yRGaac+l0KD+
/6Y219loTaduhYeomwE/obfpU9hz/7VnmiaKzrPnT6u2honZ9n6ZOc1Br2TvSALWQwsNPCAOd5NM
131m6RbtrpPZmdaHHMbJuZzK/iAK3NtOcjFCJUqXfELpZl7nYgU59JSBrciXuL1booWx60AUn5AT
n863T+Xu0wGpWJLofqW0m0+XxTWYeRGDKhJaZN23BVlsoKtj6/kKopzIrooY/zzHlI+f7TVmcgqj
NWrh24utfQXRP1/0Skw/pt5U6oMft7fbcNoBA8BrIoPafOsOElOhGbLub5bN56UG4wHI9w9AMwyZ
p4QG1Enmh8b1bsdJE7m5BnN+aLUodMzuf7UqlLtYW//EfUpKJIEjCCTK49eWiMhna9KBRqI/zCgL
u2wROChUjcGkOTWkA0WA3VNEqU7TENYiK5P//uoU6WM1N1ouZecskXzzKBPeZYWqf8qjwj4oTe+9
e1LuhMoBAgRIq16bUuFVJH0pUTIwSUOdjPdUuRP1aX2J/cmZ5gfFTpTPt4+u/J9uHaqUeWIiiBz2
t61JakuVmBBpuIttnzzNVuP4uNam8oXXqaemG49QcbsGiUZInH5BRDYbGjFgwS3rGU07hqkjAKJ5
34UDsWfsjOTvpDaOGkS7u/pL+ZiTIe1e7yoCOYq3qHTYYgYYPhdGb33WlHI4j6tRoHkiUjXoEb07
iiZ3b90rsxuPYMFs7ZnZhIedVD1o06KhEdYckfr2N5O3CbgLTY1t3b80bEVPpJBDRaJBxmlpzK+1
0JgOoLYw4ozcEP3z2ydm70ZItWztV86GR7ne0LzNuxGUDy3LxLSfu6U0wngynXe566YHUefeJoIF
hRZAoERvdmMqVhkwMtN+OllDmid+qYLj8tFKOMzT9g4JdS2GLhG/QgbaGFroNlVaCb+9G2umfNR2
v54jbRJNOOsVg9YLzw29QfT/3N7KvWfYAQPrAE5g5MiW6TSA6YlzcqtTApXlkrl9/7+1zcBiJKnx
aBmKfbbBTQRoyrfwXk3vwOHsob7pOuPb4GVSL3mTgdeFNq0gcOgwCmTtINjUL1bCqD6fKetae2rX
cXrqzYap6OYwAbycgMZPfjO4JjIhrqiPetR73wEQOu5IBnmMmbs+Wyhl83ELGW3VhfEEnjs+kzLn
J69Xq8xfHaGdUAWqD/Zh1yrYDf7gAQGZXluFZT9OQ09QmRmqrCjWxs8sn7NHBBzX5zql/Aa98kha
dHfzeVek1J0qiY0bx0QniqlSaOqdEhBfZ1TauqCr2uQF9RcnSMAOf/XA6D1VPHbMgVBtYoUo/dvt
kN+6fQr3bpmkH3ESgFyZ2wBBdxJ7ZMoOmz4m0YVcAYk61TjKIPetQL1HQ5hy6pbppMwF0N2BNN6e
1uze0Kfiyc4s5cA5Sbe6fc6koA1niIY5mI7rTzlnimG0Mj/wpqKj6mLbl2zO58uU6et9Pzi1X0dI
39tZo15u7+KOypVskUOiIjcBordNW51BQ4m2yV2s5sOL7ipqEBXl8gU9+GkIFdjewyXPDb3xR8ud
nphsmqPhJj94OVsvptCyI9jt7mbQ8UDkTEUacytAWEcCWYfOcYhdouW7Mat6CtjLZUKL3iBt+2Bq
MRo4rWE+IUl6pDG09zSRB1IapYpNb39zlZkUrBnxKmcdROWQPStNV5ySSlfex2Yuxq9qEptH6927
xzKr0FUqOHJc5PXHJ7ZKrW5ivVMUedY7vXecDzrzCtUP+iz0l3zp27CzhHGQzuysFIA/DgvQrSTo
ypP/KkTEPS4ZnDKU0x0te1/oXF9tLcsfXav8vVpjdWBu59FgmgHpKPMxNKkMfG1uyetcUIDinA2G
/VIsLQOFIJZ+s6PKWIJl9MxHFGu0T14lZ8SvypG+9N5yKc38IhpwzLc6nUvRxopemK5sxUaNr4zI
Fvg5BdRvazt4MqRy1x8Hd0tmhJtrTfaNxIWUN7Pe3K22XBBcaXvnNHdN8qUTo35xpjx+gX1j/0jz
ofQXu29qP7WU78Zi9Cek+fUDN7lzm/gNgHEQ8wXdve12d3bGdIV5oeLpVOultRu0BeCj3UWrU/q2
DfUONrpTnvO2zA682k7IRfpGTx/eDEnWVgFjKC0boDSmlzJdPoq+cb/AXHXvtdVz/zvYanla32w1
2Gk6GrJfswXIlAYljwRxk9PoNdkzYYD302H26hx4ic6I2SjT9JpoIG+fnSlWGn9RK1U/pzG/z6/U
rKvDlKYSgopdmeDqWr05+hD7v5CTQOmAh3PbObaVISmHPEWGN3KWgpE3fflE9di4u70Te2Yol0lE
CP8xq+D6ngmrLtU65cxpUZLUpyWtQcuJYi3+um1n7z6x2yC8QBeQZm6iD2uos94z0CUD7pXHgTZk
4pPa6ZHfk6yg6xJ/vG1vd11QW1BwYKw1/vJ6XZqRV4vrElSn7lL9A9pA/eHYwxHWZXdVEvgE2Jg1
bdWvu6Yy1cVBxalc1+nZrDN6Hkhwn4Ti9B+Qqzi6Iju+H20Ck3tJmQPYxMb31y49vyybnVMzDUoR
qGhuVGfDSvo4SNahjC+1Bng9ZBh08vft/dy1TJ2afNaRf20eOrtxrcXryB1cJc8+LWYUf+Kt4GDq
jc27X2pUDGtlOd22uvcK0OeR0jH0Ad8UC0dBEK5kBO3N6BkDwKi1e9fkevweAh+sWy0zFHFOUyP5
mbSplwS0Xpc/qMQgSw3sQMrwgm/b7Lm9ahVC39TMzU4TNJvUKv7qVbm3+OYsjlg1eweKMhYQIJCy
DFHYXJPOswaCOMKrvkjyM/M2cz+yF/FUxdH3lYT+YH/3virqXhSaCZ3oPm1eWdeYJp2mrgvH1Xha
I6O9qwb1vbVU4uItgNbbQRzhPfdNkusiB0A+sCWuRIVilxQImR2EvBj4pknAhu/dBZXG1ftW21n5
yIQk6wCBvGdVqgIBqWBbuavX7kAvXMa+JSrdJYPyRKkkSqhYcX8fr5n33WaaScBcqENRl72v+crq
Nli2kRRGzIyuhLJ06ouHAth5LtXl21KZjRoQ+ky6Pww6dQw7tZ8VfTDPAt3Gk9ZPq40wEyhHO1GN
z2xj91ec1cszQwT6l9t3bM9Toq0lJx0xDpA3/3prDGWJuxoQ/CmZ4/VSe1X03A1zc7ltZe9xR7db
XmaXp2abGLVLpOYWPaATExBAMJeVGai5rZ6I4frz75uCjUGFkfYadXH5VV5FqprKlCavJ1LVvJFh
0kpm+hkVsAviU+nB/dnbOyAKEumIoOmbyRmlTZBW5S6Q3qzIz4yjUs6F7owHh3dv7yQB6xdwEwSB
/BWvFjRnOQOxDVllK5efAPLiO71dv1ELPoKU7BkinSSq0uWI4e2UvUbVhqYQoNWUlsZZlBtTYFbo
OeUx0f5vfySGFMFGoGVH2rTto1VrnhWjhDrWkEIfUcTPQx3ceQBVsT0IaXdWRYxHeMMWkrls9QxM
PTfhsAOeX9M0Qpd+yM81pfXvK/rxf2CKjBxMHE0I2gSbLxWPqAZMEHmJcpzmQmE/CZ0UVYMu044q
vnvdGPI/ycOR2BWEcK5PBXlQouVZ45yKTK0vmi6UIGW8ZLiM8eBX1JiDOXdE2Lnj4kdLDJ2u1MQl
WefKT9Rhue8qqzhA1Oz4OxpeTDGVEuA0fzfPyeJWRatXLF8dUnHq7REGVq0RH+t2GljTcCQ5u2sP
DRA4Ojbk6G3wypPNgDQBPCOZFAX8qGat4dLOxpfFiIy7KGn1gyh27yh51BhMppnD0t4OyBg6A9nD
kShImZrpZ5bV8f1EJBBOpScOAD2/OjybFIUikimLwprMhDebmU9FBGiPJ0vR6tEO6p6tfVa0tkOF
i976B8ZF2/+letcOJwV3GvkrkTVqL2hWCfiC2Tz6i0XCeGJeCtTjqXOaj8TCmhMma1uqfmd560sz
gXEMmlUfP2ewICp/jQsY7vB1ktYviOWToDSV6jkrpOKIqg697scxY0J+1NqsWj4T7Qf7nBDUxxBu
xUhNT4j2Q7E2w099bgvF7xsbGbNlqVQRqG1fL4GRiPzDtNZDc0FKz1DDrOl05WS3ZftXlunWv6uo
7Y9JGXsf2yRq11OH3NhRT+FtZCl7eBq5KngI/pYBwyufag6Ij1jaCDzB1Zt/OrEwMSe1+ouwrOri
OehyNh7RbZ9FGs+h+um293t7cKV1XidCICm0snmiBkYeRU0u724Xxe+Y29B3Pumo9c62xs4MpkR3
f/yBRZBFDAFDvZgX+Hq9+cK50RxIyy4O+dkGBRIstlG/aE7ShF3Tuwee8G3ARZ2VRAX1WFZKUePa
Xu1Zib6MtPl65ruhYZL0Z0N3+6BmNgAZtLacM3hTB9v69npilA4RCuPQe4FpXBv18iwuDbzeye7s
4ku/pjq1yNF6jkAOH7zJ0pNf305Mof9D4ZFiMsjPa1NxNijTEpFfJlzGoEyV6H2cqdZBzX7vnLy2
In/Fq1OaLsacVjbV82ZVnIdCVMOTkxtFkIyqlfkG+kd/8tnoQQHng2jDs3ltMHK1Qpnw8GSwfR/W
+loEAMvnS5G14D1hud5nTKL87ViAvZQgTAl+kz2ia6OwNw0LSg99qT7pPtpmGvlDNJYvkzgkp+yd
EKTA4FggSUo1YpPM1WLoO8Xi2g9mhVqJOYoALUnbRx3mSNV47wYwKVkKo6CkxFN9vSoyCyl8AcAr
7pmZXI2WF9CUiz4j0d68s9fJ8m23PKK27x2YX6xyqqZ0B7ZhVboKo111tjIFPDhdZi1tP4yFq4do
BYg+EEaFHsFtz7K7TqkiwquIIpe78aQqeh595wIoFCLV75kAO57gKoqncoH0YzCA44IuQX35E6Ok
5JKgS610c/3M3k3RQAL20hVqDXm//zZ4xN2JovSBsuRTkFfa0UK3ewvrWRJjCO1geuO2N2cHkRkY
inm+hlRiq1OXx4wvj6okaMpmPumltx6U5rZP1C97BK1QAfCfxK7XByjKO09dxnQNp7xvP8ie0yXL
p+FbHi3iAeyge2myWP3giToKdE2g8XN7j/fWy5J5HaXizhtv6jQDnQx7Zr1O8s3J2vlDCq3ct83p
vjSS6edta3urpcjDPEz8N2Dize42pKZrQnMpjCOdWUeLSB6yplKrc9Mt4i9VaeDiaUv7NRrm4qmf
Xf3bbfu7q6VHDL8WahwR/PVuM/pPGdtuXEMKFC7SE1Z+MpO+eGcPmuYry3BE0XwjIyI/L4KA6JFR
yKMtL3/QK98+MWZxjEw4k3lfaXfrtDo/ZFJ26YZeC82lnE5Ko+jhsAj10dTy5K8EzNpBVLB1h/wG
7o4DIACZW2ComwdzpqvR8ZHX0Cy85TQBowgyKyuCDI5SeHt/d01xksgPQGhRt79e7jrFpV7TNAnR
RhmezaRQz32lNp/HuTriOe6Y4rpwSckv6Thv0Yxrn1pu1zHuA1ij/dE2SlKDKc8ey1w52L+t72P/
qJigSMVbAq5oOzZ2jDMF+EashnphJydFXdH/mxfle0xY/5whNWn4lVl2B1HB3vpsknRCU/7wbF5v
pUEFVK8YNxY6neoEESo0fkQX9F5kh3MH904piCLuBegJOInbFUY9S7Q0ZQ1HT7I9ZmdeKAxk9l1J
4+PrYuTFv6u7OIjxWvpZWxtXRQwHRcYDX7Sz0VIPVdJywci84Wow+WNw215Rwz6fviixqTxY1NAQ
Za2Wc7KONGh6OFsHRnf2mfhVFpEQQoSPIv/91Q1dS6vQ1SLWQtIT7aLFsXJOrDn9OJP5HrxnO96P
ZIo+ApABar9bSl1ZUXnX7FwLI024octfF1dDdDot9SUURjM8eS4SiQziqE71MOcHifvblUphDViD
TDSXfmBzOQ2lnlXFqrSwZbbJaS7j5J/YK9rTEq/r/W0/8NbPSrYzSZecKkHdYuP20rLNWmaIaGEJ
HClwymJ4GFR9fWgar/GNtus/37b3dmc1lQEFYMLxB5Kjcv0RXbeFTYhQejjDA/NbdRrvOqf/1xia
/MXS6uZR6TztQeVL+2tTFafb1nc2VspbEm3CxafcvXnV9KiI4tocpxBl+OpRSZP/SkvEL06Xq+fb
lnbWSXSCGhVVDkZ+bVWpFntY3MXFFc2tPoe1p+cfEd9f7mOrouC99N1jHTPZUtGz+mRmk3dQrvjF
z3idENEAw9cizsJJBbO6xaQMgs58V41LaOd6YlwMO8pVn4xPR7TcjpN3HcUIL2BMl/6v22jddJYt
wSxI1T77UJA6le9bpnFmfqLHXhP0Vso8H8k2WR57YvXmcbDLnhoWYlXpfdFlUesL4VLpyp0huhTl
VDUHn+6ty6E5QYeYNhZro1txfXDojgst7mtuf+TWF7N151BrVLl51E2KuEnxhlFt/7z9GfetcgN1
Kaf4ZqBR2RZoWqtYTctBv8Cymy79MszP3lL1/7UzaXs5Vsn/bhvdOaVgjV2p+YmSNoWJ66Xak1J5
C9MUQquIep+BGsa9Y1VzOHeufXBMd005tNJcZAdVKpfXpsD3Ga3dO2qYdo15aUBAB/hgJUBHsjz4
gNJpbU8k0TM5CXbA5mxMIbRcVnWSq2Fpu3lgpNlysSM39VXFtd97kaeEdto+Ur9vw9/fTuI5ojtw
dqALNlHVxBS1pQH3F6ozdEJb52tqicNQN82KD67dzvvMbeOBlk8U/ZvtDIYGjw54JiMCgVRzD7zu
67J67bms6HXk6izu+rZvH2YDVLxftZkIwFv2B+vdcenceLJ3MPHkRVsXmzqxDY2y5fiozLjOhnJ4
SMcs+bcFEvZUC8RdDh7mHYNSRUUK+QIQAiR/fYgMN451Q4glHMy5/hTXGRXuOK7uUybBhQop6IG9
t5dSMhtpKBG50CvdztrIbepxdN7V0LXT+FGp3AE4mxEhx5DY3bku5vHT0jn6p9vH6O35JdiRw/Ic
4h46l9Ljvwo/zKE33KRmWwcAR4EsbDGBXqm+JFVbPUIq+V7VEnhmKQcNwbdXFF9Al4nN5XOSfl7b
NXKCuqXlxdStzvuQ9zkN2jwtHtK8SA6u6M7GXpnaXNF4Hswsr/EGnpuVANpQqSxiy32vtsZ0XqOm
CTRj7Q8ikN31ATNSYWtLQbENNEStmYeaNHxNrTazf0Belz8ci/dkSkrv4Ga8NUU+iZOTunBwmbfR
89TYsdV3SxsOxH3BQqHo3aonH83GUX7br4KP4LiA7OYaomx4/dEQ0Ejtrl2B/kVtEZQoc57rzjV9
J1WUj7fP5dtIQ0Ix8DXceSlrsXktmhRJRHhrmHL04b6Zxt5XnLY8a3NGMYTz6C8Vw/HQzIH8vvz+
oFW0hlQTzVoqP8BgYONdL3UayrVmpHUXqmsq7vtqtr8ko2P4FIu051rvq4Agqburimb4wCO6nnuI
lKcRuEERxDMdjwPvsPeRwbZrMq6VsO6NN3IRdm4jFNLDslknBFtK9TPNEbpemns0lO3tfXE13k1S
WpwCJdPN0bWZAF0aa1SFsWVUAUKWPya78R6yse/CejTWj8nSH6HV37ohaZPIUsavMr683m61cCJR
ENyFuRLFcgy07tvKuLxb8mI4pXISoFgW/ex1ydFE2bduHh0MZPb52lDbaOBeW17BOMZlpddhXSQW
kaum3TeZO1+UgVmIK4HSh9sHe293SS/x9YQMEud6ba/IqqjuNbMOrXJyw1R18gApsDR01868y9r8
b6qZRy33vTVSVIRcLiUxcbzXNnOCdkI+tQ6jetaDzBEJOKOEy6TOWRDXrv3bzo+b88rexk9MltN5
darV4Ww2qa+LxnlXL311Ud3GPohNdpdGkYsZDTyc5AbXS6uVvGuibqpDU5ijj+gnRYSqUd7niGWg
Tuz9fgWPpZH+IMpLIAJd6NreUndFQo7CVs55fOfm9c8xr5lC3CJN2Q6Wd7CTe/fiF6qAURDEzVuP
2+l2a+TuUIUInVlfYjr+geek6alm9tepE5rzzuraPMgzozx4VeRCrgNbmnRo9LMYBN5oLVwv1ITn
XBRQdsIkSrr3cNOXJ7sc84Mq0xuAAX72lRkQIddm4qYxFm2xqpC2foqacx+fDLPtntwo/hAxmvgh
ccokTABJB20MLyvJ2G1zGqYn5sj1hPWzeUBT3DtR9IcI/ei9Ia2/+cKt25Br9w4K8+syhSLrRbh2
DDNXxTqd3aQ/qlnu2vMIESBGy1Lp5gR3g80oU0g5Yau7+Y9SHZ1/Gl2f1GBcujL3k7Qe/73tgvYt
krTwgsvC4sYF2VnXk6bzaWfRmX5LbS8c0kicNXOJgaK7R3T2nbcLkSFLltWQDSHNvf7G/WKC/7XN
KtRKVz8xBNkN3NWr7ptG9Afnac+7yjIpjwnNIvhW16bcoZ4RInH5eG7ivTOnZTqJqnb+irpyekL+
C5+3DIDfbm/ojlV0t2hLoawqxZw2GzpSjHTm0ahDVHK7+3oelbtyBC5bE/AHQ21rQUa36sCovICb
Cyp1LNAp/NWh2io9ZqBzs9UrRNhrzkhFw4ze5ZX5wxqN4cQYlekhsfT416Cax27SioNbsrNkhJwo
OPGakNFv1Sw71IjWyUDKTJuiIagEvIHJixFE18f8k2O3WpCa+tGgxzdEL15pVIgoAhlSw/bNRlcV
lTXbaNwTQOHGDumkrMgCi9H6Tmxs3se9ES1hyei49+UMbvhxyfroH6+O0+Y024py8PZs90D+Gukd
kZcCAsggt+vDtpi0O8tcd+WMyeU+64YhXFuRhVbfdvTTUDGN6vKIlrX1yxgl9mYiKpUbIAFb+RDU
YBUryYvo5CRJ9YXdrv5e2kNm+PZw/bICAAnELiXUNyA9LfKogY1lhABOaTzpimJ+LT2vO0VGPNzP
7VicO6Ox/D5N68dqdA8c1NZhSOtUNGWN2JS6A3LjXyWlxjBYjIY3vVM8NOtTUhkPRqyOD81Esfr2
zd2zRERE3QYggiTEXFua29qYEKUA+03WM/lWRUnKh44pvqrVWh3AOXaNgcWR5OlfJKeNMeFZ07rq
wNutNe8CM7LbYKIzmgWGvi6fbq9s75xI+u3/M7Z5vztvHRZlAFHe9k0D5NltLw4wmcsfWJHZIM0R
wqJtS6GyF0OLRom4hVlz1tPOukvc3vl428ruxgEIoUPNO8H5v944Z2qYrwpu/oTMYfkhmuLP4OGG
88JE3oP1vCl1yaMnxTHB9pCAvmlFoXTh6FljQGAFpUpB1Ci+CbPyAh6R4bFpEy0QEarZyNB2F6Md
3RcCpd9Fr//6Db/wHGCbqJluIoKpEWXqduDz0YtMH2Y913xVE/Y9wtbLSYuV9UHpzeng5dwGBRgl
+oLwAYAdl74lUPd2ZiZqmuHM7GY4lWrbTUFW4UmjSG8vCintwUfdM0gILZuLFE5Rabj+qNBaojRH
9YkOdATfSUAtZbv1k7vayoOWHc4c3TlEWANGhRAoodZWnmGMiyYbTA/R4F6r75ymHB8Sc7HPDlH7
wV7umuKFovqDa2Hy5vXSqmgsvGpy3VOkT9VJMxrVF5Sjz8KE5ffbV4N6qBTsljwzoJrXprrZJgso
RlaViek+aeLvDWSAD1pHInTb0s6TALEZpRvUpBiFsg1y+kwZNWa/oCDQFvaHZdTbv+kHp5DZrOoT
aaz9WEVrHKjxFFHznuID83t7yohn3iMgjaC5Nz4gahcBbBukakll7ax1rbhMbt6d2mX+fnuhO56T
YholWOpOaNhvQSIJs4mcecaneSX8ZmEq3lc995qDx2Dv+ANF485B6ZXoousP19iVbbVIspz6dir/
6tsyuU/jbAzMbnDvNFp3we1V7X0+UKCySwGvGvWOa3sDA0ad1aLxWnTjcFmaWPlRLnbxQdUqM2OC
T9Jd7NGt3kX2IP6unC4+GrvyJtWTHkbqY0q+KxfwTak5nTybQq93goKvxufJaqMgEkPxHWi5+rlN
muqcafHUnfrGNmcG2nR9yLBD7y/auSXTf7zU+ZJ68fgHB8shtWZwgMyH3gglRDT4+mr10HxdjTP8
mcV3DZSHBB3Bg8u6EzBKUS+YdVL3+w3YyYxVN0OVwjutAu0BPF3jfViSwdV8K7aG5ybrjHAQ1tGB
3t154E7gnGXrH0TH9bfHzxpuB+n6VNRJ+jkTenKHaFXzXiSxfSEzqiffmHU5K71RYz9Wrepz2jOt
HdT/uFLeVYf6u2qV0RGGZmc/uGgUNcEH8fpsqxtFbBbDEAnv5LZa7ffs293aYTBZKHQ2Wl+nfstU
1/Ptm7DjSfDNTBiRBU5ZxbneDasReZzTzT/BqlzJFow+nCxrZJDwvJ5um9q5dBRPQHfYzInh/Muf
8iqQnSzQ6lrJGzelShsyZhvcg901kKvzPuhJE+7tovpsirIIyxUty9vWdxwZxwwaJX6MxHTbwarj
rs9sL/FOABaNu5YZ7uSKU3LgWPa2kyGeiH1IdRnygus1mqO9GlHOuwp1/n+VVcWfY87gI2NSj4hQ
Oy4TwJWECUoNXAK1a0siFfFclezhCHItqAUKNjXqqoGzdnKWt8jubu/fnj2I8jzgpJrQUTdvq5qK
slWNzgOr0pdw1fNPHdPuL4qoq6ApiqNW8q8O3+uMngPCuFfZAUSmn8LTZn3dGOd8pNY7DVVSndMk
HZFkdrpA6HrzsHTKepcId/Rbxkn6csyvnyKa+64wOLbe1Nl3g2X/QGBPD2abIjqz96aDDdn71LgP
h7vDF6Avc/0B9AFsqucVHrTK1OA4x/aHtjQLH+BiFN7e+yNTm70oeDW7ssLUVKjlfaY5JU07I32x
kKI4uKQ714RYn5AX2iD93q0XSuJkyCaUP07CzOOLuVa0fFelPrgmO4eJHAnlSOQHUOvaKmrEQH77
hgGhqLwqfNdqdWPfiTstbMwJ3lLv2v/d3sFt6Vi6G/APvwpuKlCITQJI53WNbBvNqohJu581l3qU
ExXvlCZd/lko/z0jttD71ZoWByvd+XREaZT5fiF0oBVtTkltl7o3WaxUTjBw0TrwPZrpz2YsyoMq
1O4apd4SBuWAQLnpr/xrsiyUTvU4Oo2I7vyEgIHaWqKolUBFWmT/LFasPzutEt23om/Pt/d3d5kM
FJbUOFAmW7KLHG5jOGiEEORn+hexgDNaXCsqfK8ej4hEe7bwexJ8gfYxWN7rddaZYyz2bOMZ3FL3
mYTqPmR5/uCu0Jt+f1UUXmQmSE+ZUO3aEoMZ5v/j7Mt65NTVrn8REjP4FooaekynM9+gdAYbMBjj
AcOvfxf70yelK6Uu5ehI+1zs7LgA+/EzrAG15lhDBq2RXoV2D6CJxvbClKyzzXLlirpUbwP0sPmE
QPFnU3B6vZ6fNDAizlm9m61Au5L0if6ahq2B41fuF97agdJTp59WLTnMWPq4HAY1XtmwFwIAfsMG
uQBFfWvEv/4NrKYxiGADnhmeOZ+h/Cw/StQXVx71QrKD7j7Gw2je/cfte70KLk5PpCJD4872flvl
PRNg1oFhI02wiyEulOy9QAX/6ouKMICmCfYoWhrIOM9VF/1QdF0T+/VuDabka+LP6Yd2ph/+ede8
WuTsK5KWDesYYBEXqRqUExy2UDC67+U8/357qUvJLNbaOLZQbofw4Vl46VRfd1lkaoiQL/1NRx2Z
CpNp/jEMu/V74KXNzeK57iDnqP1Ew9aVgNiN7Eblk+gL7QMMb+0irm2i7RHPLm8kCuieoBEMTPj5
kMObWWTiNah3hgXtAS1ct4dJ3ma8VMuCy2uSKpd206Ywhhp1m9SfVy35EtgEFgNYLqSs7ooJlCNT
oE222hMmZvk7Z9GtegCEQl3LUy4EIwD4kLjjvKBz89c0eYgdAVPD2+V1DGASpO+fG8klTLO6Jf73
jOO/OTkkxDfcyXnnz/MyPs+Rhls7D0SpOumjHdzIag765vT2xrr0AbeR/P9f6iwKBCDX50LNHqS1
+mjHHTF7yJPaPfGMLgcUaVfWu/QaEyicAWcCcQzgD1/Hg4DIepbJ4kEOR2JSXgfxz7Bxn/vApJ/e
frKLR2ZrpUNUF9f+XxhzmzGqgxBfbCFi+b5G0ActIn/6biSkiV2Yhs9b2Q5NX84KCGdkJ2iexIX0
gY5V6CShDxnL3du/6dLb3gCv6MVFoKmem4dHtfZ45vneTmUEFC4wD+2jhDtbMUDf4QTarvlXb/Yt
EGYbpgfVJur9c6DHwkfp+Yvw0BDvNDLpTL3Exo4V3LAeVpL0/0NIRLcDKkRo4qKbdPZ5G1NjoBC0
eOf50B/b3sBPJgf/pdn8r99+l5d2UgaWD84kUMR/DT2Rknfd3CIigjRef+St+AIAC9kHGf1f9iww
mCBHYAqHfOss9gakXfsmdd5udWH2ZbHsaYqnedc04TXy8vY3nYdToCsApgcqCNjT7Zn/yOyWjHXj
QrA/Oheq3djFqqg9d+3NXdqFaAWDmoQXl/+lH48Sc0WXB2cwTpfpkKt5/gx4YF14XHd72oEw/faX
uvhU6AmDggHQcHZekXt+ZpZ5k2o0nfB3Lmvlk1laANLfXubvDYFCBmgCQJpA5vqrr+KvUCscIGlU
JSwVn/kEAHE5Dot46tg6qivZ04XFkDWBCIXLCP93viecDh1sNwWt1qBfy0gTcvCTOittFs5X0v0t
+Xy9KSBRBvcFgDM2vfVzsMgIuQEwMGKcqTnKXsBeo4dhnH1VwDfSnBhwvMdAJiYp1iQmrqijZb5y
qv/+gPgFG3kGHJb/WG2vtyUsT0I2S+LtAjfzW6f74KYdIJr/9vf7e1tuq2wU243b/hevPbJ6Ue3E
KbA3FAJUXtN/hawobysmR++DFwxNuHt7xYsfEXkp5I83TMh5o6peRtgydZqiDTWRU7s2NbQgZFwx
zDj++UrHw/2x1Pbwf5xss9BZkHii1SQ6vtPJoO/GGmVTSNP6/dtPdfFrpZCsx6YJkUecNRFgMRDm
LTO0Ui6H8XSg1LNPSf8/PBAmS1us35oi57wmI2MypAxSr6KZyIEl4w/aU7tvMhhCv/08l74SGsgY
s26571+gi6mO1ihyNQVfs6GnNKj998PY9KLwG7Rw/30tIP03Si5uTdxhrz9TkDet77Tn7WTqmx0D
qO6oFuWqFMi+fx6XQVllKzrxjSAHcC4HGffRyBZPs60V0h9XGtHjFEjYTSXuGmjm0o7AhQxQ738N
inMDGD+daSBMyCpQUnWllQs2NTu5//d3t8kbbH1+AKbPaagxHbK4biSr5qnLQPtPdZHC0+AUSXot
+l4IFRuMFC1m9Jg3pujrz2QdYTMm/E2FcT+903DV2UfenFWy7/kBqKT03duPduEFggiCThaGgOBi
nAN1AUDvglQmDCCXeH6EjQ59gJdzdCUA/l3dbNwkWFqASrcBuc4ajbHnURlNpKlEUEelmSJbpgAN
g3Dfeu/CljZVg/T5yu1y4VW+WvQsWtCul9SyrKnSSQiACwb7rnPddJv16/ySj05f4UNeeJXQVwbv
AtcZxtHn3h1mDlUYUkT1XqmoxJckJ4g7XrM8utBh2VT3NusOqNJh25/tkFZsshPQ4K5Wf/WqmuSq
dNlUVwLRpExbLzzZYaAHDXboDT44XLPDbq7e3jUXAhfI36g9Muiubv6mr3cp+X/2eLSrlmRkO74K
e8i1V2PiOJAv/74UqmvEYtzPgDOcfUWuMH4DP6Ctar+fTqPzmmINxrVUU55f2aU5fvVZOrJZdqHX
CZYpJofbv//jJgOpL+wF4zDOsPlyg20yPcGIpDto3KaP0t9aD1bwBnleD/WEtx/zwmbF2gAH4X8w
Pjr/qhDPzQKa9F3lUS+totWJArLyQRlJXOLhOF8TBb30Bf9cbzuxfzyrpHW/JDHWA2FYlXk7izKn
8XQbmohfKYwvHH50dzYYCqCNSOfC10vlc699HpG2Clfmf3c9hvwu5u2TbOJsKDg6gd9Q3fWHt1/o
xQdEgYixIILOXyRagzOftJDeqGQC7CT+HD8CMBLcEGnYlQe8tBTC56ZZhIkzyqjXD+irrRiRBN9u
buZdTdvmU+gBzzBBfvnKUpfeJXIfsK7RHAdOa4tBf3w2MfV8Upg2VjB6GMCUlWJPfViisMXGj+vc
iUMKssKVtOvS3vxz0e35/1g000nkwREE5yLzx5tU06AcGy5uhDHNTW71NRGc7e7BX3l+FDFlBX19
E/xEl/X1ksrOina1g5AxnAZsVCASBXB6GeEtUygW9JBuqf2alXXkFlWix0DkzlAp4p3n2nBH4Yzh
ikivLi1k68nnAN2JGoqOkRTFPM/xqQeWTpYDWCpjkQHX+3vyUrA+hyWmL0sGxHGZEUf6QgkiYfxL
oFhejHGmYUoGf6u5XJpFDhBwYQ3WaZibj4A2DiN2m46+Wd7J/uRsnc+7UJtIl2bEn8RCHRTnWA/c
UjFPY3f0k65XZT/S8EsDEc9ppzVbHsAwpe3BUON9S5aEHIeUdqoIXNPkB4qnrkLTAD+vhTNhidyU
qSommsELAv5bu9FrFagSagowQMQrPPlK0L4A7xkSSTMBg7pQ0BC5Vw2Lf7fQYJtK3ULIGVB8O8rT
AJtvVuTS89qCN/56axvmReDct61/8jBZw/THIv4Xi0Ahc6iXnD9bGkATqaE0O3SxhvuXykfyMw49
9QMj124rDTS/Ma3O4ttR5g0r5jC1c1nHnj11YySDh3xJ/bsu9efolrmVfkJsCJ/s2szfh77hXyFg
OX3HYG20hadyn6D3EnV3RKDDVdUqwQC3Trz0e5AhxJRTls9070+INirwl0egrKbxIJemefIV+Ehl
V1t5jKFKAalK3aS8tKHt5c5K6FYWPgiSrFj7yfshvaE1sA0e6xAT/3k9yTHiU0FAdBxLDwoE73SE
SeNxXWs+l5qbKKtclA3oB8BeC+LGsQMIQEFJIC/Aq9efAqbqh2DpdLObxlh/aZnnNiRMl9Eyd5bf
S0StX2FLwqVoRmAGjxZgjxffzKwrpXBRdB8a2sKIg3LIeCV5N5hd0Ij+M/y0alEuZLU3k6J63IGh
KE42GtK48PwatJ1xNcNHbilkNpSsnS5rLfElKJfwLcEYJf6FPJdjgghm0VSkhrrPKXzZ65sei/0A
qjbqS6hFY+yIm7NOCszhlpcZYg+33SDTnxDbABCmI/U6Vn0PzaGqg4ZCV0WZEe8UibysUD6Z/IKm
mu0Vit6saOvE/A5RA/1kPplv5qTu+MH31vCDznoYMHhiSBXeSe2Xo4CxChxPYJiL10qbpcxGTiiU
cL1G7SmzbtrNfR80+8W3g4AAYdj1JQRPxPK0Nu2aVnymaQ/xD5HeTXw2eYGs1P9OZ39Atx1gm9Mc
hZ0owrHrflgJx65i6XsP9s2WvoD3vTwnOkSGFbduCUqOQv9OKQwESvB5mviHnzUke7d00AIaUZHb
XZxJDWJfPDpZrvUatQPsmcXI9ksLnUR8DVzA5UAtBmLGpHCOxNiMfI1HL4if6tBFEAVXGpiBQmfz
zE82DEao+XhKMl0Au5p87w1MHPZjlnLxGwNEAH0m0F79ahQheTRBa/yhjDmr4xI/ohY3FDKQXdFk
ms0PtAtWW2BGNt9lU+fFEFwUABzM3jS1XxIvxrjFBcMw4yh52Qks+8kWJvCVKjNe1+qDdXG0HMRE
TVfM3pr8gvsXvYc+T8oiSD0GyzvaQSKhlLPyaJGPs6OyyHjffSeAmE8F1CVN+6ghi51PhZAZC953
ORKDck3b5uNoAo8UWdzYDn4/gcUcBDoDUDcYvRlwCeW02DHKo6jIF7Y0BxJZ8zlJaJ0WWUfz8OhW
j4iik3PG9v3SuGC/ruDa7heo34Z3C1j9/S+7BrR+jiY2qPeiFvHzCrAaZJ5JrMVD0oZhc69zKGf9
5F4dDLegOxL2kPmOh18gbxPm97kdu2CHfNt7P45s5AgINE4B81DQ2otSF0ZlvHRtc1B+2v0iPDN3
ydzN+igDhJt9NkJR7kgyIfuDbAyTEK6QYi2HtE3xERtPQec6nfUhYvXc7pNuBB+1rzPziwWNH93P
ad//drByXgG4TbVEUBtMeN/2K/84ek7XNykF82k3pk3+PjN+0FforPXTfomN+J2abEgxjmXLR08b
y0tDZ6+5Y7px6Z7g90S71RC40cRLMNIbP61tXjguvebIvRjiuyYHfx8CDErdRnGT0O+LtqLdTUOy
rruY83EsfK268L2SzcDeYQPKrkx1xD1Z9j6220PW2RQStE0G4ClfeEgO6dilsminONJgMdEse48p
h+fLMlWmr/dCN57bWejCQZJEddOi9hwPI+9HRYGP8RvT6b4Eq3WOimYy6S2KJ9sfiV0zsm/8Hra4
3HMGOXUNv524yqls9M8mWulXHSWtKukg86wSJok+8syfp7uWhjlsMwnsHJ4B+Erb3RCnEI6HqKGJ
gGbMQ2ZWB/EColZkJznDbXpvs7H3ADyEAyehkOZhjvwOIs78R84D334Oao+yquUrGFoOzcck2qdD
v+b7SaUz36Aq6VRBqA2UWaUhFJXt5z5Y5BefQu7LKxgGk93eU56FwMcQw3z2oNu2G4sY6Lv2F1wN
oISG+xk1roS9jjygNT3rD6nnT0upRskQFSEgFuzmbBDAzLG1w50XLYbgyAci2re5ySQG99M0FgLT
2bnI1mz0v5Emb0WxqVdE0Bp1I0HVANJZieg1zAXkGN1YOqgjoxyF+0RW+mGHCKB9OHTAn4zo5Q6g
WBD2F1uzR2PTfqmYqRd2H7pR3E4e5+2umSS/C0jn9cceSp9+GcycvtgW3xCiL3nHgbTDeLRsGxk2
lebakAJwkGTZMdMTd6NjBLliDem8lo479WUBwfnRDgsBfmrKXF2aoTF+UQPVfHKUzjEk+RqN4GZD
/dlYRgzExVMaFa3Ty+NgdeIdwNwJabkgpH4i8wS3Bqjs80dooCLk9piWsl2AUNAViYnD5h20aXwf
cR+Wz0VHdUNgtR6YRCKG6TAupzhc+71Wvuh22puHcL/U3MAdGYoifBdFy/Ko3DBFZYDkuikES10M
6VPNbYkKNA2xGVdLHyiAs+yn6lvteCls3QHBhhx9KBOeIyEOWihtFTgQebvnwiXLHawYVHxSMYvC
Ix/gi35MVKDHA/Vqjd+OQVO/QEh76kn6QY5LKjukQEbVBJA1mdEibpOB3MtYcH0/tiw2+G0jyC5F
mK1LnBdLnHnyC9JVOX7O5Cjqx7onFDHQRx4/08JLOjPe2jlcUdiGTutjUKf9A8Ugh+4y2TF9iutc
0WmHf3gNfLNpn6AOHpTdWQhMDVXqwY+paNsc2RmCQx8XdArQTgdFWDXFQnro+jhrcnGM0LP1dlDi
jeb3MFSMPwb429bDikkNLZwXTlPV4xyM+9Bf8u8iXce6gD+nyI5SUSgW68jBRDkidW1v55ioD9mK
oqeKszkDpnag0EFuE6Wnx1Fzzy9cmv2H3dNQps8QIFjR8kQhEnnQ8Lx3SJ8hUISrxe6CqW5+JC7L
F5yXNvkWznUiyzkj9EkhJwl3mMnERy/1oU2ycII2HMobpqFBHtQhTE9idYf9V3uHqAWnpSBoVzyq
iAh3GBT+3ZCzuNt1QFD9hlI6HK1GdE7fN/Hsvuq5bx8kj1A0Nh2YdHfdyGPkH7KmSSHIbOSR+YoC
WirAUwlrVttdGnQRq6BREvOKjDb4mHQsmwodL5hvgzI2PEK4G6wSj8cTKQFnDN9JB7xjAdw10QeU
YPLnuur+lpg8H4+u5/MXaAaR+3YhkNc3Fog2ZA8B/ovUkkUdmy7bqy7yHod4MAjBLMpPBu5kPzv4
uw1P+WzCR2zMaELhQL1nTD8yhhSPdzcYgNQf497rVdGhmnhfdzX1d3EziQ94rJjdZmygWKbJ/Ufn
LSQoBy/Q9yR1foiEV631bSpc/Fn5yGLxKPWij+2SiminogTUXVRv62foZ+PER8Qs8UFNMJc6yVzy
rHA9vs8uF/X02C5yyorOtBQcSmHxtn3cdbf+HPo/hph2uGehzvQCh47wpycoJKIWTdp7pyVuttxY
vym4RfipcBTiLy1s04dKgioHT1ydJLxsUPEkxdK0QPzHuV6LgDbBKZ9CKspwzinkTyKuSuJ8G5ZR
rE1WdZEN7kSDPQoRzqTui1bxtS8nm9XDkcxxPIB5CB3NKglb7wb1hEf3qZjSH8x4mPqtduob1NMr
73DDjLhD1mgg6gGZGFyl6aCSYK9wA4Bxh5bEL70IB98hC1mEQ5d09YteTYtawbRRUgG9l6aFCDG4
jFDnUuB+WbiVU166PEcqD5Bvgnp7O4YKfzdm4D6HEuIwpGW3Lvywmnp2xdD0Ufve2MD/AYum1JRU
Zt2w7xOH8z+hlG5xfiFrgnshDX50GeF0J5IASX5Xp0OAgj7BbEUMgrhSpzzkuxb+ml0RAEo/F8wN
Ni65AOqoyJTtYEM8z4CreUMMUK5U6XfLzOQqXNtU4WLmMigC4sv4IODc3FWDk62tTJKBDd0ITUpv
sPWCDwz1lSNrU9EWwTSZvExjyqYHV/PxoYdahi7AnCf5fY1i92h5H33GiLY2hZiVUNBXJ9Fzy4B1
qhKvWXeMb3dDZEK4mvn+hLQ+bIFELp3JzPs0ViErTMri9maQaDcWoILFH+DRpJajGlvyGbSbCB71
NPjmKz7wu7WBFgnu1FWO5Tzw6Ckc4J76rh3S8Xsbe3zYr8hqf7kVl3HJ8RN/C8BrEUngRH8/9+g/
FcgSdXNcQmHwPiOvEQUgTqEGl1c0pFD5RlwMmxgZy7Cm38bBWXrD1QBTp3TOY1sCdZ+gdRYnfQaV
B6ewTWEBiissVZw8mGFeMrRz0G55hJhbZwoAD9VTSPt63c++E7/6zsHEOk8cQTbl6gQ9oSBmL1tF
gssNEXveo9y1P3ERBA3kj4YGgjPc4IWkuWv2iXTwF0U/YN31VHjkNtYsfAQUKngeRuKz0reLOaG/
yVA1ZVn7NMTJYosxhKhJkUJFMi7yhKuPQR03L2E0xb+00wSd6noUB6ehSFKiZEMpHqP6TXAEibzp
8tWqQg859LUaMfIa8TxYfiH25wLWg2b+Fgnf43j3hqIFrLv8sd+UpjBYZf0PEc96PsCzRMkd3in0
0VOahu/rVYQw03Zr1BeegArsIeLIBQq84+n76LeDKVqbGldgSCM+ZLnQdwngg6IYsBMeJ9Hyzw2E
WX41LKmPyGS9GXp1fYvcQ6Wnbl7ll9kCNlqMkqBJMESyrwsKXzT0cTPt9UgYu+BGN7xpDlEfUvTW
prXG7d8HDqIahCLMtfM0N6cUXqZjKdU2VRPaRyXg9yJ80H22QP6fGTvhwePgiJcxUIj5R/FY4e+w
z/C2SXDD9pHsdnSZBXY9YZNDGqDHFzRcMh+5CHXvWyTvA0wGoFVQtHPq/0zQ6KYFG1ueA7/M1UsP
fHhajNOEmtVNLn+YpklAWa5vg+fI84NvhLM5KJ2ewh+aE/HUYsOvZSJDewPn8jErPY0M5JQa6BOi
N5mIGzjWkLz0Wh3v2YK6FhZwfjYXXZC7tMrGevaQoM39guA0Nl/A5+efJQm6L6r10XpQ/kKTva7H
+UVZJt6TFmbQhSKpCnfJmKRfa+ZglizRbFrRZo78lybuorsZQ/G59JkH04w1s/RnPgvkgwa1E+JA
mPhf04iNaGlRS5E6zVLdpRBz8VCod+sdPBlXVlqyYkobEpF+CFQbn8LOdl+GBBIdFVNJ+gvp1oLT
6Mn0WcFlfNwxf+k+Y5TRvgQ8WQyw4cJ+D8B5CdFWWJEDpXCnZYBnGsx84WsqXpYAeK1Ca+I+Ac7R
6xJM7RS7FK4CYUVHESB7qnvUbqNy9tDXcNaDhk8SH2XWUL/gnVjQE8mNx3ZdPW0RG856j5IHjqJX
luQ/HJPqlwVOXBVDnkMFPtJTA5A8dAveg9KS8XJRUv7wFaJuhW2V/FoQlj8BNCY+NYkK0X1oEmQQ
tScQQDmX41RmTefN1RoF8JIQWYtf3U3Kz9GEAGwU6kLEejtHUrldhfl4Gu2MUDCbqHkkHoWyVZrp
eddZ6EiVNm5wCc0oiH4FGkkUOB5DcupNDxdAlDnxJ91ijPeQdCgMS1zYOsPx0D30VDXjDlJu0Ks6
+U3jwndDnGEPrRb2UyWb5+RR6RXKFJFhTX6c0O1FdSfSmN1EaDLySrOW34yRs3bf+54mRdD7iStN
asegzKGS3VWji1NbhCrNvmMUM+GzLLUJ0bIZIIoToMV8IG0wRyWtVwdafce6Ww67FO8+alHl72xE
vLHIdYS+DaFJjNlHFwXIym0u0BNXrXyerd81OyNipwvdE8Me0bun33QI7U7gaTv9TvdJgMH6OqSP
/TByeuK45d8LwSywiwzJfwWimzCFAqZdgdvmkK4OgYinEmLCwUEr0/JKLrZ/nnSGUtW4DMl8jaxj
wtwuJfcCephQF9N6fgC8H30iAvbRWoQmxb2W8CSTSJ4j2Bz3apZjEaDb+BwOs8eORLXtV+RDqAO9
eswgL0rQlAHfo1cISBgKP9EhEl+bPK4/msXN6dZFhkysxlwiL+cWFU25KpXcZEM32rKn0iCnhn6m
KBwStP7g+iR3J4FO3Ve4JsRP1Mu6ppS47UkBFl/Cd/4cBAbukrW5p5HLoIWB5ktQgIGMDtuQJ95X
h/Lika2J/iDt0r0T3YjkashF/gHHCh9pzOvuVsw1qnvgpfPwvU88rznBGS8CWkePw1ZXpBZ/xrO3
imLesgQcxE2lY9SEMYqI1iKLWxJUlbs6t5jfwzNwbEvC2+QQUxvC8mHoYoErMhVPiB7DOzFw1+JW
AJx6N9VJUEWJHCL0sWxwj/TN4igBXp3kd9OIHundhJoNCkEQ+Dgms7NPyRws38xgdHNDtEIYpEaF
R9WnLCvnTQi9FHWS//JkEjxShBoc4ZHqruKZIx9Buw/Qh22G7OtSS0AOZqJzbLDaZM+dmoYWmtQp
8PpDP41Z0RCw14u8GzN2aObQBHs/Rz8At5ukgF8MvK/Rz0toV0RTZtSWxuYHLtC+27lWBh9MHPOP
CTXxA8zpFvhsTD46v4K6Be7laAwWsFFoR2iDeQQ6G4SxL5M2tToCHUOhkU/4j6UBRLKQa4aCCMhC
v9/nU839Kh1I8jhog8PBXIshTkpjh8Ymck1/Z1M2PmUYi/2OQ2lb6BEiEUJkR5+1yGlvSMlXmrzw
WLcvsLWRFILFrTlSODp1d2IwqDRDXAEoXdLM3aD1Bt3NiWaqeRqiDe6eDJP4d8jJxjoHfyFDMwpE
kdezPR0GomcSplMg+gx3qB7FBxn1zRX0x8VJKVAYAGVmIIOco9pjBl+Qrma8gtrnfd/PAAYZdgCG
Kz3UEDouBcmvgZEuLQmMCzi5G+4EkNDXD2bDxU8lmZtqgWTR1vMi4U7qpN5BzBk5iwCO4dBM+b8T
NuH2GmBAg5cKitY5dABjS+phYIR+2KBMZSc4w3sk03faJD//faYOJZcYEJfN+DU7g/F4LUYLbe03
FbS3k2MLN9yycZHBcMZTh/9hKQi4AAMFaOZfQi6hqVGhIj2sOO7wxwSTqVPiJ8txsdE1/vDfuB2A
UKFNA2DXJoSQnn02g+OJ+zNrK6haDO+gnyPuYo3h7tsP9PcQHW8tAjUAihzxRtp+vTkgUm9rs6kw
oju1g6K42ac5TicV/gsmk9GV1TY03+v5OVinsGMGjhGJCMyAX6+mgnUgzQg5p2xgmC+sPN9DIeAx
MahoM2bnoyKaY/an60MUu2sssL8PAg44mDywGtuUWs8pPczMvQkc5CW7GoNCTuxyA0N78RwTdDrr
VKI6E2R6evsF/w0ZgLFdCNw8RI5gn3POts27NouHnKgKOEpbdp1S6Nx2Hu578BH+eSkoygFJifUg
Enbu0uNqwqxHbF9BWdVYlKoUnsRUDRg6hWnWXpGl+huWRDYCkg+UOWZmAH2cfctttJ9OHUz66kje
zNCu2KGmQsMnw8C1z4f3fR1FJ7DdrzzlpXVx8DZrcShpogB/ve4wQRAWJTevorbP7q3P28c5XdMd
JkXPrA/1YWjhdx0u2Mr//npzUBZDAqceMMLOFm78ad2ce3lFp2k+BbZbT2FmDFQtco7e+tuLXXzK
HOjsDE6ZwBRvJ+kPcAt6vTI1yvFK4Q4G5ckECp2f3t93ZnnECFF+GAgmtRhWXRPQuLBhQQzfANpA
2eOiOvuusbMhODweku/EB6ist9FBIr0GAsPvr2yhi0tB3Q3qcohfOCJnD9kmiKKN2t5oHoFOBwHK
xJvoYyzH4coxvPQ+oVCAfhbudpCVzyOPbJEOeoJXXQ7BVWiRqsPoWQGJ4TD4ZKMxPCxhYnbQlbNX
9uvfEZYgqdjIV1gc5+QMhlX7cpIQDsd+NTFaOoT5+9FXASwsWfKhpcp9fHvnXEBiYsEYNhH5JuYJ
hbPXb1VxDWkDmH3ArnNYHqJaubJTKMmogndXHXQY06FZeeq5mnfMs2Rv+vaahPMFCT38CCAwN1j8
Ju92dnshidZQEWA9MOT1dLsi93w2RHc/m3XMdAX1dnSoGIUWd2FXhroWrDJJdwlk/m6g24LJ79sv
5cJOA38bSpQbhwS60ufvZIkVkBBrX/kUUnLAKc1I+dPklg4ru5Ii/H1v49IGyz/GvYq+1/n3ZoBD
SU7JUBFuSWHYON8C1+BfOToX7rKNlQp9AtyjsF7cdt0f8UH0eo1y1+OB1ISsv8/4L7HK6UNSp2Ci
rvC1mzzpnv/9LQLSkAQA+W5eBNtb/mNRTKBnpDx5X61MzqXIXXSMiaj3ionhCqLw4i7+LwIRvEhs
oLMH9GCItgJBP1Qxo59GAyhvZK0qgd0Z7mDEUR9DCCbuIXqpPolonUrOQ3FNUfTSp/zzN5xtYhp6
NJo1wfM6iAehgcKHO+bx8N9j0+bFDrVmQAshonIWIfwMlsgLph8V1sIgQvntCybDMJ1dbfwC+AUa
AG1n2Vdch9cklC8FJ7zgTcEPxs8Qon39RUGKXBEp2qEaeGzumkwCQ7mwCThCqPlpD5Cxt3fQxfUg
w5MCNw15lXAL03/soGYEN9/jE1Rofb5UmM3PZeJ16d4mgN+YTZb37fUucFJRzkGTZvNGzRAUt0/8
x4JgaFJ/+T/mzms5bizN1q/SUdcHNfBmYrovkIm0tBKNqBsEJVHwwAawYZ/+fKCqTheTHHJqrk5E
h6JLhkggN7b5/7W+ZeVlEBa5iPfZxJVWlW6FZ9NgpxfNaMhPbYsgpyTbhtzmAZ2YkSmz7etm7wZR
VViHosv0+/c/15sjC7oZWE9g5PYpBq8rLSMJ4UwGBCxnX5UOS7kC6vmDTcSbT5uQbdTbrHlU4V/e
fNyNkpqvzoZwpuqfeEp1mWkDWjTquucNdYQPZtk3JiWSXphogTzREj4Vxcd2XVs9RcCAUFRvr3ed
3CBksuiTsV1TQ2ldz05T9X/3LtmDYn9hCFtwlPVTVOlcZ5pJnaoM2lKET46VZneYoqYLoY3zfjIx
5H5wm6/npucr4qkmDYk9/alrNC6AASRTXAWOJVNAvJZ5Y+YezTJ3dlYJGu9VmTO8p0nSqNMcRJMF
Ctj3R9CrDc3yGSCm2hx8OdKcSq5l05tpOikMbNWxQVnN7iEzF6dbT4e9zCN946rCXaV13v1dpBxX
xqHBI4fzwAc4GVUIZwwZpi1sclK3d52sowDpaeuLaSAbqjc/QoS/GsXL9TBsEUvPPPVqP8MKOkXT
XFRk3+jpoxvbIl87FE6/zfBW65U+Nx+larwax1xxsR4vESkouE8hC2PhIfuhQIONpSePzrHbyz5G
jpoQw3NEzOhcoJh0PpgSXm1Rlosig3fgMnFEPs3jTrq+dIHBVUEn3NL3vBlvJFoltvj5R1uUt+5v
Wb65yqJQfA1dV3QTXUQZJI6a176lFHWxAxumub4xq3JLqTD7WvJwt++P2ecX48X5n3sEKUz1ixcV
bNDJ0Kl6pKMIgEWgYBn7JClc0wXzSATP08EAkgav9o7uXhrUInLvKSWU6Ev6MDqLUV8jQkDKHcSc
Rj/HsRa6fq4jcfpfzCZYpZY9IiWeV+ZfSn5GH9thFbiiKncK7bOAkoHYuh7dnnie+sv3n8lbo5sO
KmUytnPLMvxyjo68WhYmdf1ADPW0sqY83oxKbB5h1mWwr9KPfLHPg/f0O2A1XAxvKtDlU0qfsAu0
T4UUQTiYNJrVcL5icxGNx5AAq0tnsmcZNFNsPEhFdy5StSyubL1vQr9oZvNatNSr/v4jh7TJ9M1K
RcnwdDHspaj7tgxFQApuEXhtJXZ0WuIAMJe2cdA3fjB/v/GmaeA3CKkgEAhX08l+i/6EUUbqwCNP
jWTXNfKbNdlR4ELM2bz/5b5a5tnO4YvnAATYjSreyZVmM4zNSEcfkbJZbn1bTYwnSHkfAQ5frwXL
+IHCxVe6VCZOTjfRQG4L2V91kJVC3aDpBS5tGMrBnXOQixaKzDp0jD0nho/oVK/PeUuFl3M1Mwn2
MLCfL4cvCehe5QxGHRhojzjYZqgwHSdeS3hWfSA6097LaugCPWafY0pPXMZ1137hhPRR6O7rb5Vw
RINalGZpvEmnjO1soHqvosAEEOCGO2Ucxp8exfarQVp198GIffNa7Cs5XtPih/D48q5RGbmULriW
W6vSz0cD6K6Wzv44TVnw/hB661KYKj3CxDVMR6d8tbKzRDW7Vh2oU2uuGWL5Xg+L20yr0w9m59eD
dXkLsV7CEgZYeToTIY4wcLZ4fJVjNrc+fWBMIHEbieiDp/eqCsyYgSmv8fhIA2M9ePn0cIvVg9ml
JEk1010r7RuFwuV67tM2sGzyp2eDhpOzqA1rpc4+eCXfep7cIkWJhcHDgvvy4m2lGlM8c5eDknub
Bk3GHvlxssuaWXxwqdfL7HMqIMnlvP/sJU7uk4KhJtDDNoGTWnKTC9W+mtg5BaoTCpS0nJEsxDVe
80GL6c130kEp8+d1Typ4ul3HakbEKppx5oSh7qN9UbjaRi9FuylJo1wDOmz2Rep5rDCy+TybjftY
kln90cz+xsPmoEfthj0hxZDT4vdsRgCHs7IhAqSzV3jQ1INTYM2tG++jLtcbo5chy/CF22zz1Z48
7IJwhJjzeRNMyKjWNPnksaKh/fVvv40LfWExjnIh6i4vRw8MUo31sW4CMrvKreinOCC5TvfHUhs/
WKVebwwwF3Oi4fRG84cp9uWlKsh5kVvrvCV13gRuTkZn1Brl08hL5bsjhJwPXss3L0gEtMo90KA5
pcbE7qihAHUadCXgHAfc1Os8s36gH8RvaGX5B2/HW2ODyROqGPgYjEwnayNpzDEZMFULIyEyVklp
qT5YQ3U18VA/eCPeGhsWMa40CVkdYAC/fJQYpJwx90jLaHja19pAAtjas1P6Me+Pjreuw66acwPU
FhuW2MvrkA8n4iyLQPBK1w28UF5g/fwoN+2t5/ackslr5dAbPLlIx4FWicKhCYbYAxeLPGATOd28
tkre8/fv540JjCivJbOCrQU3djKRtJol+2YUpMGZxhL7C2ovTFpUrX0ynsOet1dd0v9tNCTDnpYA
9cWlAuucJpcRtRWLPh3aQCs4uXvN0Owwpl6JqdU+WPDeeJLMA6q7RCmzfzrFBWg0BMvBK9vATYn9
GDIi7lJsw6vBRWbz/pN8Y2TwGCEDOQubgF7gy5HRLpZv9k9tkBPmcoXuxPFNafUfjPM33mCWNY2N
CfhOzzrN9rRLoF/jbDLO82wK0riKd6XQG7IWEPpQSv5fbIPo5VIOhirLZHjaPNbD1tDyqZNBFeP4
7oiI9euSbWBaxOOvosN/fB//M3qqrn4dUNp//Rf//b0SE32fWJ7857/Ok+9N1VY/5X8t/+z//bWX
/+hfl+Kp/Cybpyd5/ihO/+aLf8jP/+P660f5+OI/glImcrrunprp01NL4fH5InzS5W/+T//wH0/P
P+VmEk///O171ZVy+Wk0GMrf/vij/Y9//sbU95extPz8P/7w4rHg3+3lYz69+vtPj63kn7q/I3jg
eEGhY5lIl67W8LT8if07Ex2rBhME9XqHKsZv/yirRsb//M10fidZjPBD+rYQCDgv/PaPtuqWPzKs
32mMoyewIV+CJyCU7M/7fvEN/fsb+0fZFVdVUsr2n7+dzh4UshcK//NWCxbe6exRWUU9S3bqZIvJ
4Zg66qMNqm6VMx3vZh1jW2xp8QdtEeaKZVL66/l2aX4zVSHPAFWHh/+kxKxDj2hMTaq+CGU734rB
TUt89a4gaYHTSremjZDaZxUwKnGBb6dyIBSEmuVnmA7qY4rZujkYoZ43G6OnL4mRG2npqiehc8YM
xMQreLY/tEiHwpky2+N0ajjTgXF0JvXBzdlh7oTX1OKgtlCT1paRCpL16n5cZ1kWGkeBuz7xU6GL
+yjqph9Kn1LHmlvarVGmeniy0Ph/6bM07jeDmcz6Sl/wO1fppIrPNq46EHyDmO0DxXQEoFabh8Y+
nz0Tj2w3R1syoeOJjzYS3YWmGH14gNOZeyjTRNP9OrN7soAsTcEy6E0w/VZjBjhgrc1N4hzjvrfx
fEknXwT8TWMOexkWY/Gp9RIM51XUe1vokd11GmvapR5FKIfY+qkPRaFe0nOK27UyR8M5xlCEzo3d
275tDM6XoiyIgbOq1qyuwsGpik2OB0z53OIuMwI50Fk/U+cQ54trpyNs01jLHgattO9HVQnhJzbg
5SxRiAdXuM0lHt0Bx4qZtL6F9A/+dIIGP6iGhMh1aq568U2tsAkGJio83cdjFNOpJ3gT8x/SXm2H
CIPfbwzA9Z1SkDKVUPVy/BlwWLQKdeMz9jVguQbOA7EK7UiiBjZlMMM/MWo68hA7rhCl9/3ntnC5
Jr4x4pysCnUtIaLlymgNMyMq0pkPKTEHFyg/FPPgVkVy45gVjnB6v0OJkSlMv6uFrDGyJrWVEE2a
6/aWvgQ63xqDsCpwfGPD2869nqOJnl1Uw5dLA3X44RrNqBkHz6vTckbFPwPCmNSuqDbSxJy66uok
ba8KtRIPap/yfzFV8933Zg1SFT28nkR+7yRVdcmlpzrdNGjmAYY4XthcZdRJsqva6GQGT6EYRbnS
xzJOt1IajC/NKtT2eqwbBT09OuuyG9YD8MjhSq27Mr1FQBznZxbDnlFoZ8vf9iu17Qz2eb9+0521
pN+Nnp5mCLc9fjI6A8fJ1k1Gf95Y5RQBZ8xE2NH6eZ14JaFgmHcc+ys+q2haT1FBZLVw7Fi5b+qY
pzajIWJo02R+6BMi3AKlHorGRwvCXaMc5A8xtLjXpShhDHR9W5Mxbo2YjUI7qTDHk+m2HlxHjvSt
6eGusN3w7xVqROq2ckYtu+1Rfk1rVYz4ErEs5+kd1vUmuxpsUxQ3EugByy/BSgzplg4xuyaPIM2U
NMSbxMSovF8Q3tO6nji/facmmDpre+xadVs6dfkEXjf5mTea90nqlbAe4tKdEfJUmtzAkjlgY2g2
SjS7d0ZqZt5msFrzBr8wBWl88Of1lFPGBaqBYQsLmb6K6yZd6/2E9VZztknr7FMcpV87BwylZncb
NJi3BnSAnRXxVcmy9w0qMyvZd86VF1X5VW2pCngFN1FRQCfj0ci08K6f3a4JMl1JnGtbL29Ko/gJ
DWGAAJCM1lbNpbbvZphLuKI6nn5iXMRMxvmq9szhc6kxEeaJXv3QC6QY2aja13lV7LIxaTZOZN3j
q6WDUcbmupu1O+Fio+F7PndqWa9jvBeUdtrtBDx875Tdt1IWlwu4HSsKYl41VD4rqYfgtHWQsi9f
jDfVvlTc+tAgf8DQdjskuAClCu0hTuKVmwyoiFr4DV3fbzvqnMqUaFQh0YnbHX7wsmRidV1HjDh2
kgsg1HduYQSJiemCNosMnMoNfRz14otGSBcSr7vSnI6LOGOlatGhm92trcb1QdrNurEzcz959SZv
wrMZwYhvmqwFRjcfIzJf8YvNqU+6c7JRa9qBtSGPBrS1gHLJJ1awYd1UvLKRWRx0wTSa4s9mqrLu
Z2e6gYXjomEv1V3cAsMPaYzsOewRV5i3flLNZxhHv4qZyAHs8JFf16ZEF2ZXvpYN7srzmsaPOmPb
JbY/k7NhVN0ap+wPSlJ7Rct30CAXE0QxPYQZG41VCASijAeUT71aboSmnEFMuwGoBKu5mP3GQ208
j40kz97F0wJ/OIUWMsxxt1F7w72u0XlbuKfqc9xHhygrMVSF1rWKWWEVFwym0Ovu+965VsGR+F2b
nEnP2pEdRGkqiy70hJCDDhbOKjLTbSSmlL6tPu2nKb+ylLhYa60ecNo1ooOnZBidrZaFSsnKZK8I
71vatzgGwKyk4Ch6W519lfnR590arj1OwlgY3Tmwhvxaa2YlXUcSQAn0a9mviHwsHwc5MzUpwiF5
UYBICZJ5gfKndV8Hws6Hba+V1m4Am3A7qeFQ8FHxVeKyG7DImXb0xUMoz6sxt52vaBwc17HeZYcm
HMVNKR3t0auL6Cv2BWHj1sBXEmiTOGPmmC6bVpRrLCjuF8cttYM5Z+VjHALW2RS0AdeoeTISjQTP
bGyideRY2S4ioKHwm9QQKeUE3b1pRbfYf9MhFn44m0rQDh7tLtaL8xg/KHNjNMMuGPv2YYyltmvU
2PkqoAsGFaix64zdI8sEDhJsbZN92Wneo2rV+FcixTT8OqnybKtpUWV/szJPamee5J/5LpYx1S/Y
LKi+A6hiK2woGoOkNhTNSgyZOaJoW4Md9aoqQ6Y+Kcm95YJVy/QwtVc1LM9o3WlWq2KbXLz2ZmgA
NWntEHYJQgbIOXyN7r2a5vKiSKIBv6seq+6mVDP1OirkOKzJbeCm8Tgr6yhtlYtipm/th6JxtrTg
DL8FUXpZQPHcEqvmfPPUPtvN6qAe3Ow5FhkbLAgUuc4j/Csre0SFp48pGel5Qi+tRmvNDsOzriFp
tCWZJbOxtlslq88RJiWrHLtMvQAMxMZqsvpzXU/zTud3x5UbVhpOmlFfC4K5WPWjqP9O2tK0NdpU
+1ILcA1MiXkOjQOlfU2Xt4t3UZWaX9rO7oMM9Iq+iZCAtn5RJ+qdM3hbwiBT2s+13IVmU+zVgixu
bF7MOVUbWisL1sC5ltbOIcK1/dkdnfskb9R12/Za7qt9u8s6UV4kiAtWsiTFiXlxi3Ul09eNoWg3
Dfq5gCW2xP5VitVcj8MWvLpxneRmsjOZQHey1tN9YlT5BvyCxXSYWL5gOTw6tdJsIVZAeDDyfi8b
3LVGktnXPXvt6w6roV9GtX3EYvxzhHCyF/kyCZNNgwM1p8seIACtcPZUkXaeZp16AMgxX8R6QmaO
QvlKDcDJFd9rt22LIG37cu96fXkxA63uqibcOllTZqt47lpebUNmgD2Uhh1WRGloqymzxD2dKt9I
iYq/qE3bcGDxRL6nnOCFO6fXSOwRi2tPKUCONHZ1bJ1CXaFpiZ9YU3HBuHh6ts4wNocp5lCBRt7D
XjaYPpC74ZqpB1wBi5C1jVUxse+Nm243a32+7ZUZM65oE9BbhpP6WZuMhzDPlA2+c3krae6gJU6V
aZeiFjpCfpGbQh+MB4+DTvVkViG+K13aXnckN0leZq033AlEBOZGFLbd+LmpwKyanFB+dvvaPcc8
orGdyftPnChVTHmKM2zVEMEVZUF8mG3eMVlP5lxhqcSqdjOoWo8vBSbVTxqKDOm0mPSvkaNZIBAB
g63UyTNWtdmIYdNB1U9W/aB6W1FGbufbIyFhPaG2K/wv0zcx6CLdeFmMIKWx9fHSHhT0oDBzkmZn
S6yJ/phGlXNsZ+s6l3NsYU/yqmbb9I1ziDWjuEF/aa7ivGgPXWaMB9z3KZZqN8Vyk34XtdTq9Sy1
/syqMBetuFR9reCrPYCPwODaGLg+Eom5W80ihTbzAJrHbCGGGT2TeqWAjPf1ZEqnVRf2kRn0bHei
S2gj+UJ/gycypRzTfUuP8eGQs5Vs9c7R10R4ajtw4I9tX02f8M7l2WYYUlD3bMUkkC+Rnw9hqewl
M/VZF3fxquuTu9COkyOzunZ0i9m66JNGw0Jum1uPevCmB592Dl9Gv7SG0glAwSjsAaLk1hpq8HD1
jHN10uPzniP2uoWw/93tZnEPLbk9G5u8v1ZCNdsCWblNjbzeqxPEMssqyttmrNvNLEYcG2rUbhWz
rHYhWuBowxwk1njwCV8gYVv4wtWH80zqLNTA0yuIxAkb/ZnR3DkDk1M9fpr70d5apcpGIyFCq8Ec
Hrbd0eJACRWw7tcG3hESyljytyMWob1a9oY8U+NQ2SzVjgO8E5mteGWUXU103MZoypGuJpfnorii
fOGJKsFcWFl3duuaq7Dk3J1GvLWdJXUW8bldTpVa5lNVzraZ1KKrcLTtDQwu/TyvS+cuCqf5Z+op
Cz5CVedL4kgvOUC23qrm0y4CThOLda71QJuUDMut0nlHyO3SV2xZqUfXxa2lpq7JtyVQXCbN/Ek2
qbWWJTv7bT4o2RWEA2SgCpQF/ioZuSPGOQ+Si2No8aHLh2qEZjXOgU4E/GoI8+QHuCXSpTtTbAg2
Mhvs/EosN8DM8IpVlr4MSI6ZR6gfDvA/jpZniiydPTHuoY/OuMf3witv0gP7Zk+d9XkaphlXe4vl
XAWd4vdJZ060E4FJ+REHjMSP0YJF9KjVbD3qRnRvRFn9YOUR1DWsV580o6sDa4rCvU7a2oEes8GA
bPPiphtazVvZ5Qi0Y84q76fFVHSDBuSpiEZW3T5iExzrbW+s+OZxmLWUEO6nyG0S2ADC+N6o5GwZ
kgWObUDO+XPES7bqZSaO8axn+7ZJ+o3SxDXUmtyNgrpW8TomKUwE3DHVhivHqyzRCoCGGLrNBkKU
YnXtPYtbsW+HxrgAhSR3iGGryVcZM8SWARP47KVRRqZZntwU9pRdmNOI/VDImafvHh2+lkOYNtmm
NqZRC0I7w1pnM8ezUKhZ+iNv83bTgzswvk+dkT3mMD74YifnG1XF8SAsIbZpWVZ7FbqwFThek4J4
ICFnkYJFw7VsQqcA2OMU477rNevz7Ax6vxO6LO9lz5e+onWHhTpT4cpymk44BLKZOmZY57He59JT
Yfsn2Vav4zpZTTJLrlOdM1EQZrr9NdeivFtRsynitT7DoUp9IsrznUN0jbbJZet8G4Q71GcZSdHO
yp3mEadGG5ePeTnVj6pSzLej2mE5HaEONLxG7Et5erHSnA8EGUSrPssK85hl07ApUje+X0RZNZv5
TJ13DTvOn2zOWgaqE+PFUBIlOddbNerWhBY0l6NRaA9Up8CWSGuIjk5ihPd14dywfqusHMAlfgyd
A99AlF5tMbKm9jEzPf0wEJoC6vK5vmXlPf+/UEX5nXWhj/cDMS7X5Kz2Ys1s2dyCOQVJqMcGhuea
kssO1TJCYQmt8aC4M3RSTR1uEqk4QVJYDftHUjnvUV/lhzTXCm2FMzR6hAlGYcGCtsZJKewVag3j
AG9x3xlued/bOoHU8axRXVOkQ2Ugm+IxCjSnbaXvARaL12Pi8mvNpE6ZAvWSuYLnn3wFNssC03QV
lYjYK6lFkdWkjyu9sTRxCHFCYSMd4uY7/5pNv9Wz1dCyXDzIWAmPxFOFA0cHEFtZwNmNHyIslqg1
SGvSZHLhmOzsJ7wVZluYt67WEppgLmRF3kmDwYuyjXfIAH21rFj8fvpcd7KW2om++ANcNzpEYIWA
dqa2nu+T0FKL3M+GhtUau2rRqWJFYJc27/JWH/EFUxoU1WURpTwMHTmEOiGYsufiiNVqgPiMQJCy
k4HAa97AKs4UvxqLqL2yZ9CdQCJH8QDAgmclcBuNtGFCfoUZpcPqocxd3Rp62eoux18jv220ia+/
kcKVO8AMrEJKmk98wHGojey8pa1afytK/FJBEVJh/aOUQ/2Kh6TLlFJQVzRJfhanSmKty9pB8+UV
xpDu1EFRR5TmXTpej2EtHhTL4AcQosVj+lXbMWCjFkdFiS1wK63Kd2CLiJuzYTRRVK2GOgtaK9Ls
7WTNNSWvofF4UF3WcEuyNfj5ku+JyqsQZXWpoCPSfQptWnHELlK0D/kiS4S+AjnjVtW7fLxmugS/
CqzSzM4Vs2FQotjjTotphIK1mty0yy40pp7irO+y7p6NfyvvSrAjza3WqqgboFJUy4IGrHLbIdKD
7ecKflrRznzQZqgsosifbxWecGfvKQOCxSsLOa1Y0tvyIm1aZpSezzAe3TGuyNiF4ZBuYa/BcxwU
UXZBYlfc4pij88LC24HGGUQTbZPOqlgzzOIMqg4cvWY075LR1TmluumuANeTlc5c3JhhP9j+/1FR
/lNuM6FAydByQI1N4cxil7bi0hyw1+8JUbIe/tJY+aOB8deGxUn7bEmGRdO6qFppufMennRWAY6Q
Q5UYjFrdqC/L0Ug06ik9rFSo402yMbQO0sL713w2avylXcG1UMDotPkxVdCVOc3cYzNNb4bNk287
inigeterq5DR8NRwvFvr3WwdzAUQ4bu9UoIk6EpF2UyUWnw5ZPU12I7Fvt2rVpDqYFTKEYP2ZNTW
13pwgTxYgPli3NuCxX6SRllycJHurQkh5jNq/5gk4ho0SgWgbmmJg1h4//5OpGnL7aEMsxHvuuqi
Tjt5prOiC43lY/I5AyeM7arZR3FWLwCr8aoZzOHccIZylVZRffP+lV99mxCvMRmQGEuRa2lFvWy5
1rxqPQao2e9TnY1lltt7qsbxExQ2DhAeHaiPdIWnZgNulk0rOoNFFU4A1mm8SVMmLRmGlJHgYYcX
s9mXi7jWO4zpbAm/BsJyVmS1c6lYvTjAGPV86vctYead2yobBaGc5seg8LoPBtlJo5vPhZwLUSsj
Df8rZtSXj6KsGz2rWdCB5unjlVsU41UaN2wXGzVlb/D+cz9pdT9fzERAhgCJ5hvv08uLeVNoV1UL
FKL3Cg5XcS6wYntjZH4gTji9KXSi9NkcsoAYWR6P/eV1pn5OU96pipezpdquUivKITrHfbeilMHa
8P5tnQ5kLqczjnSDDil9gNNcr3KCSM98VPnieeFJRhhQm2miCLQFYMGkn7fTUoRiYaCyPLPHWr//
ARALcEd/nSrodSIreU51NBGmn7IDwD8kYDkk3RYkSN19DDFNCYBoSZsOpBJdsucwe5RJkaBbELfZ
QziDDKPGA1uek1mjUhxUIyomkqbiBUzBKvTD0nFFIBGaw5Bz0wT6hDTMamWOYU+RTTJ/rOpoSDhj
zPq8G40U6UKlgBGiAFw6hPKqla7uRCQA4FidZO7/1Zax0HpPaxoJyx7UNGgx6dSmIX+wu01XhTK2
X91oMpNjyUaWlNjIsgXxe/Y07ZpcqvIqH0a+RI/slOqWswULKp0buoN1OrLoyl7lB7ulypNvu7As
NiMQGpbeIeTXqgcYGGRQOI61YzjXkTfxu/WiNvEbQp0gljDjadtBtZaVOI3ZDeg9NCgepEy2Eg4c
P8o1osdIjCLcJClRqEXTUgg2JcTc1M28nyroGx7XnEN6HkLaDIdO2mF4X3ohNO4mjuM7rAnztaNM
ksVUN/kIVh7SldKpv+dnSQMVbps7PZsQ6ZI6toutaeqerNxkF115kO4+jykRdnsgRiz3bWd5FCeE
kWprJKFJsakMl59jJFSSSDGoy8nHjjcWq6mJ2UWRxs6Dok6TbKHP8yxDujnzLgRkKfeyGFmgC4QY
9POe9yNWnXnJYaxMZdwkhqSUuhBt1B1Z3mpxHJ2hsH2Z1JSvO28SddA//wSslFyko0GTrqt2gC01
Rkni7ejtPT8Eh5sG28HVK8iCQN3Y46eroejj9kqOnnho51TSvBFjSKV5gIhLdvK9DgB5racqfY5J
GeqLUMqyCEI4+3T1FfcxzMbzNi3pLdhlOl1owOXAwrf4YQ6/dmnjkPYVXyyMHqXui7VJZfOnVmX6
9YQZE0YnKAlrHRblnB84NpUfLXsn2gfMI0wVbKEQTuF1IIHw5eTk2VkmDA33QtIm7OlRaDvX3CPz
FCweBYBsHV9AtOUreH+SOJ18ycpEyKTiITEQbJHv8PK6Os6NHLw//e7cWxhoCqVlOB/TePX+dU4X
V2z3SxIJvyIWhCCx3P9fbHW0omJYCxRCStNNjxAzbXjP+dL1RYL50EdJr30w/S3T+YvJD03Ysrzi
WEAIjcbj5RWp5Jq9TKvGN2G238WeVjylqtEACE1JVfT10uGoDCNedY/hrFVfJK/hz/dv+tWKgzsB
JQP+lQXpoLkncriBt4iYEBqyc5x4l+MUDmIdjSj6p4aX+v1rvRpAXMviGbsWnsVFNPbydkkTK83G
dJCUz1X2zbLIefLBBvIbXl8t/Dp3/PFL8fD3r2vjR6Qx5rFVOA0Nmb1JV8qC7Eh1cMerauJwRAHP
udb0hTVmWNOPIpoYWe9flRfy5OvVETKiUgLKYbBlxJTx8n5Zi2Dqh9rAlkTmlypM98Nkqg24dBKS
RKCblf0jcbLxp5VU2g9LkVjE9dRtH9vYSGSguFP9Q6/SRg+QkFhHogxosovQy68dCAa3onSKM2+k
6OgnKCDuPHrEjwV5knJdhQu6N6XoxgrYT9QXk0QQkBH1/WMOMAclTeKNB/SlVrXWB296NKy+rcHp
KXV6xqRJ56e2q2+DDJV6O2v6uEcyUbpXIyzmmBZfEyVfwPoUUq5is4bN4duKUxhb5/nY27FeKytB
f6ug31I44R44JauAp0tmhzZ0Z3EYqtl06HKVvbJDB8NkCkVTwhUlZaCig7wc371G8Pvlc81HgWeg
nxccwd0rs5/4CVEukvJClVX4iVAHje7qPIB8O3R2mLpB60qBqKfDmnWp6C1Jb2YZVzrrmTdfITqe
UXu4MMA4RHKlnLbfed03hbtJZlD+63JIlcuWtv3n8bk+E0fNDNM8mn+kslwKX4mnXrZWIbkR1DOU
gifWbo/00C2yYrNeGSVyG63sf+a5YZWIRfqI9Xhy1XbVAmtSz1prYSRbpHisRYOpZFeRM0nhUbHC
+yQuS2czwZTakdBhfGlFMtxZLgv+2lVsSxyUyrCOZROZ0LLj1E2CknCqbZMuQxvqk7mji+zawC5D
VqYpNaVJ6MXQN8c2m9GMicE6/pqqiZvkEat0DrOzX7WaFIxX+yDgMfJVeS5LtYgStkm//j4NGjc6
qgmC7bNENq555lBJ/DJaAHyJKR/FTk6zZ6+zvFUeFNomN7gDoYgq5GjPX1GrZEeSIAFF9kKpKWaz
+9xak2dthskbMBR4MDBX6tx14XlaUhfeNIWErYM4oyjOk6EFPZqPiPLXFrobZYUakMH8S5UyNxMf
uSxlJLZ24VJIzidWNKrSAhNAwztS0Bhbvty0AUW/EoSVeUdQh+P2/Tf/9XuPZ0ddctlxSGloFl++
9yUyOU9CKvMjj+KHTx0xU64rSWjNt+cL/S0B6U1V8L9TTegLLel/qzH9/1E5urAl/uNPheYr5egV
e9UuesxfiEeXf/JLPKrYv8MIwcOMzxUO2WIc+1M9qhja75ysOOpQ7tEBajEb/6ke1X/nlIMhCdEc
50kq/f9Wj6q/q0ze4HEWxBNLl/t31KMv13uuwEmaigzGMqyYNr7RlwNjANGH9i11wJZkzkVMVug1
Kp16Q6ciORQlCoOFI07Ho8yScxWu8Oe/PKs3ikH6coF/bzj4ACaAIRUtrLUcZl+thANvchmz+wEC
rCm3SisBwHa6yVXLcc/sV/uimmgNmbJNLqxCcQQQ98YLZrenpVIpynwcOdPcFROEVKBXFABGY7jR
o7Sft4rIrX7T0L8rR1A073/0E3/68tFdtL0ciZcVlT3TyUtV21PF5rCaVrY9jcVuUhPN3rSJMAcf
ii6JyjUVxY03Khr3FM56sq8MtG3HadTbjxLkFqXxyXMkfhAUDBsnHU2utfz5X7aKaCFbQJ0GvBBK
/vP/Je88luRG1ib7RBiDFlsgdZbIkmRxAytBQgU0EAjg6eeAt8emi7xGzr+eDTdsdiogEPG5+/Ft
AAu/D+15LPSdMtL8LfcHZ0fYJvc3cVEuaDq9lPGhC+hn26umzNITbGw570xW+zkCbQ9Pk9acNthj
/sz6s6lPU/uX3ebnozbfIFsgoCrE4EzOG7/13uHu7CkgUiu/l3Q0FNXRcA9ujcMKda2AJVlUiZlH
cM4DQKrI93X0l9/w88K4voOVyOET8ed2W+N4n782phuFazCmjmjBxLuTyqVKkHToGy5wSwDXbGus
aCc9tqV2AYMb2CKUY60Q7caaitvCFGQoBlusvX2G8Au0AopFnv/nb5PL7WdeiPfItvHz2/SDzM14
Wo0Av4MCDDpM7Qe2bcWuGXWkOt1sB4QUc6zNQ84wML1pFsXIRGHDjFFcMIxAuOoMPDK0nAwcl2iu
+guv4Gex66c7mZnJmiTxqUilOZR16dMVyGVuzl1t1lFQO0l3K1oLay3cciYh9GRzcnGauSbUEtjZ
1ptLn2YXX8idrTFKO1Rjg0cpmXL/tLBDeOvTqd3ZjSqmc+uIt7yFKoWhoejuawcTb8QkEvhuRVGZ
vem0Kda3cxdgGRjdvJS3HWVSzr5jHhw/4fqcnrwYwiu6LLObjYvR8q8AlPWk+enDc3ggEELie83w
cCb9/OG9RZjVPEIZZk8FFJXpdzKimukx0F8drSasKZszI1wp+XaaTf1L6kuIp0OX4DKviZRE+HfM
vw2zGLL88r48Vlbms1w8jkPa/tdhVhsMlF3RRIRmWwvvaCCZHCfE0xwAcd1Wb7lZ4sX0YjptzqIc
jlhJ63ybT1bMHNu/BJUeZ6Eh1XSkcQt7vtR2lFl3z6M+To+zFXwNYKwcRZxNWejA/UtR3Rpv26M8
4EajGiZb/QQ0xdxmho26m6G9njp26XtL73JAzL7+WMvqo6pivNyeeBLwo2/mblXa9Bm3oRbXInL0
qYzidtrOuhfByR0eGs+adp2Yf8gWtRjz1Deld3OxYSbZnGmy6uNt2dj6wWRGszG9rjx3fsc70XQd
jX9YkATJjH4UnYa/ULa8Xy5Vjz26rjhNaPi0r6kQYfTIeQXW3jie2JTdL0Q+9gnz9wMGjubBcJOH
fmmMMOGKOMC6Xa5tapIQEbB374hFYr1Trv+qwamO8sRKV8K/sTG72P3GWn7qYcVv2HkHh7nWkwMY
huqkWpD/MqHKKlQDMcxIOAmTFSywzpfWTYCMeRptVS1cfbb9R2HMyZ4YRrkrM6/D74wiDXV6ukdP
fQritrg1G2xDxmpumTXQBxxr9lpWXc1Ahr92pdK+dZI2Aq7VHI61ng+LfnImd3JOTFfG72ps24+S
ZiVHEeCy+mLfCyUumo93u/Xj8qFJh2+ZGaidPlbfLTwmGDpaTJj0nSE+MLd0lztUj/xtjenSy7MM
0omaKc5/9AxvP1q2y5fAHt0vnYr97023VAM5B5q+KIrTbuzczfZNf82+g8TJeHS9pTqkNR0Ojl6d
dacPjo1hVjLy+B22cAhortIZK29ylXph6SbZ3YQ77JgsFHZYNSev/cR040bKHJnXczsbE67cu3Kq
j3RQuBttbqq9CVf32ZrjPdwy65wTA0T7nWzcs6lGl18pbDyMaXUcZCIOy9zQVIbWUMMclu+SqMrI
j1Z1rxBtujeTYjku0Mledn5mVg8OlR+bwRSOi2JXz0W0wLh+xXQ/78cUZHvGkTr0+2b4onmeCbap
xBQO3IjnDjKeXkfSzacLwqE+RDgAfXwLguIyDM9jzp1UVP2uoJOmw2igsv3I3Docy+xrgrj64GOI
2GqAw99YWIvDBDT4Wzqt/nM5TbDA4y405lwiNzKADMsMKgoL7GMLTJ/MvUcHaOrbuL8RdXDr4058
cjJJbUaXsJa7PyVZjOvHsh2Lq7lol2s6ehiJO7gNzDS7FuRmqHSz6bTEJnW2pFdBkNXtfTuNbw0n
rCdaL6geStC5TxO1FDvp9wyxS1ucRDxdykm+DKMtmUH73TGY/dSJGAs628U0ppd6wZ0RyDiOgqkw
6Iux0/ukl9rRlFO1md252nelFxx6xP5HxYyWQjWvsMHe66v/PnuGwZEfCk86MmQCQPFdZiWPwvPU
m9Tc/OswI+tEFa1LEK5pMJslSrNRDPyh0k7QWTZ3H8w+8Xx6eV69DECwDjOTwZAvaT7EnSLoMzCY
tkOr6sRTsai7tZ6BShp3fguWZIjaeXgrbfr02nYqwsbS0jMgafFQdm1xM5q5pPINPzfJ4Rw3kp0E
+ziHT977i3ugSJGfz8JjTpMG3huCMmP5hOb8AUFh/Goje92XBn1eNn2UJ/rMFCfP9UtQfI/vZU6/
pYeRJSp0jis0GdEYp/J5iBIn7tenhz3vEyPFckE79YFyAZpPF5lRPttTU/NsFr51WzjpEjqYba6s
tU/Q0NPiZMbNqzHE8q7i+Hly+kbt+4amHxceGViwtewO2ZJirq5/xtoaXwmMD0dU9vkZaWS4tKIv
ANzzahP/dbKVVhYWjLXDTqp568VC7JPeEBE7sOlLVlTDTQGkw9m7Sd05u1j07rKbi6y99RVHmayb
6HAtnST5Druc5q9GZ90vyuwG3XQ5T+4QbOH/44YMgp1aBOMhV15DWYXhg9flMubrgV3SPd0TEAuT
dn5uqqHi5D/EOH2V+3Wd9+3smPsZM1vcEzKIKVfGPWppzNjQ330p7xKEwmu8NOm9MZndkVJv+h+M
UrgIQoHMjp5y9OeWg9lVTBfNVd3y1EtjHLchL23uRVaO287JvINBsuu98+R3qoHMY5yZ/om9M00J
ruQPL2ZFC5n2oTlXWX7oZ3bUTALqbdEP3U51vvnYKBy4YTXaH1QOBlegJBGxbEoBb7ORdjLS8LnW
jE99WWFIlrr72OCN2w2qGY+oReY3Lyh3BHAavpZhMb47DZZBbzarCyVNZKnwmb0ounFvmtgYb6hv
m7F9Zv3RbUjWhW1T6DC8GgIv2TLfkutsD3IgxFAx6g9ZAaxzVsrkSarmi1yC4KRZCU0DkzfXV01s
o7TS1+2FflacMUJP4cJ1wsRpqk52ZclDqSR2wlgwzc5M83vj2tMDcS6xs9e1xUdCjvxW+Y94Btwk
otPK3U/KxN/v2/UDd7YAqEkWIaJih4JWduDw9rEttNpib+fa0Z4HZ9ZvsrrwXvBaeYekjY1sSx9K
EM2xYgYq6UzZUvjoP+px3T3T5WR91Sa4QwyA8um7wcH04laLj4m2HKkYo9oyibibX01pP5AG6qEE
xnvlDcEDUkz3jarG5AFurP2DSo3iexI06V2WxcXOHTT34Pcx3qW4ByBfND4VUAZRoqNLQQ0NGenH
AHjiWBQO9YKxjlmdAN+GRGVxzVASmyBZrzmUFc+qImuyA0B4qqxybhFr1tuHOqt7ThbQkiKFcrvP
1UKTolR4Sy2ZJXf4V+uBG6vIPgxmF2fT7BHlKRVw3hs9Wx5iSw42Brd4fp4Ys92lDRt8AoyQ2XGY
zs7XtZ4tKueyeJCUBHyhOGjGxlj6H6np6P4GsZgVAKw7LW+YVC5ODWMDvauBZ2sJ/1bL8C1Sp4Mp
LOLGEpuAxGW2GylQuyplUd+PWqEbm0CfP3CyVuS20OTMnZO13gt9gZlHB27Nn2z/cG0YsaeHGRmb
eMPFOjKP73B+Y0BX6oSGmfvPdA5XO0OMAU9M1E7udqribGpJmg7M1I6DbdCyYZ35i07VbXAns2ae
La5Qt0kPbSJ5nJOsaNxD7Ir5wtVRJFdBRihyl7f41zeTDkJxZ2Z0WEb0UNaHsR+CJ7L05YeJNn2Q
HPZ+JLjdeL5O5XCtSKReygUbri/HEf9kvswj605A90hKIQNxp6q6TqnjraLUCD4oFfRhV1uSLU/i
tS88edOrBknooGd5kES5Yji52pdiUnj9wHPDhNa8j7Ws4SnG+PIqx9KiRR3QgBWyTZciT576paQv
QeHLq+Int/N7QkhkCxviIaKeNrSuelz7mou/Ogmk+Bgmy38SLfEQNdGIzZG6dSX/z1p7jXlsEWUj
rVGEue8lj4Wy41d98an2ni2t3NOOoOpI+K1P1KyYqv3YC++FBOfaQalZw7A3gjnoNhnb8i5CwKbc
JB+6TSke2RG639xMg2pWekTUIiKsxY02phZZIbgmDgN+M/V37tTV94rNNnsS3DcoB1qqV5uJolBy
z5mZXgkk8BtZO6mI1sc1JTM0RU8n2lj9J6O1iOktBQSBszaODTDysQjybxVNLVfcypV20nVtHPZs
D8Zln89OTZSKlxkjoo6dOE/pMlC+NE0kqkjM6c9UQvsGeSOQxCyj5AJXPc632Lu3Th3hatDQ7aqG
/h2LfUt2tvTSe3Y85htrMTqOc78ZnWnnQQzG6wXJiS69GvEhUpSQ3dmNkd0AFxRb4pL8WkLoeRA2
hTOHjtlW19qo/BfKlmhxikck1sqt3Pt6UafETd1Lq8fmqTFz7dWkoZ1qK3vhC8sF2Z8I7z4mRCxS
e5kU6sGJOx4NpUvHiNHZwZdmLYnza7ctt7Wau/M4JtarYvG+qUUjfwTMIm1uI60+mCnVXHdZ2tk9
SYiSM+fYmVOzL9xhHJAdllwLF3+cnR1v3XJ3ypbEaalLhbCKHYnM6J/nMr+k4JkYAajhUEGixneY
Xdq/uGNorpTUqa/QcAbsWrRQxh7QqU6jZx40e8qkFPg8+ogtHrE59XGUI5LwmcTq1JJmMEQeMNbh
to4Xzd4SQiJVisrrDNuJkAMPtGwYX0ZTCZdI3VSe9Z/FUwPxW0K+XP42Gpc5mJHUW3GagClqe5aW
YOakNpKZoN4VXGY7DG287hcKJ8rAUf/NifSTgfnv2QeETkbbjO+47oAj/MojbavMq3XO0OFS58k7
qISyimTc19/nyUuwCo/ExazGuEvSkQ0/D3Ta+NzFGKLBKYxrvCj5rSEym6s2oyPuz7/Qb0Na3pyP
L4tp+gqxR/z8PJjRW38ampZdX1+2+VMSGxz8sOgEOVdgW8qriS7OvbCxtWyHhZqCvSfA5EWa3XI2
+/N7WefBn74nfDMg2AOEZoOp96oR/HtEm6AWprmUJYcsgh5Ie2eakNQ2ca1hR2Wn85eL87OOvk4z
sQL6fGScCpZh6b98cpuiRlKQOhHV2X4dNNU8Dy725Jq80uufP9h/fSUQ2bilVs6Btw7H/jV7Xkvz
cBbO9EZlAaUghFVObYmjaQjkP3a0/5/1JfAff5CX9t+78rWa/60urf/gHzKJgxbEiA+P1Hrr/SR9
/odM4vwvcHku8pBn6VDqnXUg+Y+25PCPgJ65qEp2gKFAZ9H6h0wCtAQ/C0aTlQqESgjd7//oXpf/
XMn/gcX8P5JJAK2ikPAirJM+QKjPl8VCoVtjDUsWxTOVvUmIsk4X8GCz/dxwpzvdNYhW9U6xX3/8
11f0zzv5t8X4s65A4w/OFbaZ1KqARGP2+csF6U09onCSZhGRRFwUlDXTs+IOsbdNgN6NzD7dYDiO
/lB8Z+eNEP/nl/9l0VlfH1XDduD1YPEIkOs+f3KoEAhRbs4o3GNpDJdc2BYhq77ec0gMngaqtb7b
5lyZG42oSJQNjVHvqYW2/yJRfV5xfr4PbLmohDZaIWLLL98Dh6xpkRozlKJEwHj049nfgHbItevB
Mvke2Ln8zbL0eS34+ZIepp3VluVYXJG/qABSrxmAzloe5bhxz7pVpJyJx+k0pgojwJ+/58/D7X9e
y3RQvCAzI3n9coH1wCeHUc+LaIDASVStV05xFAOOWCx0GkdBlenNjQfy5e3PL/zfPiT8MX5nx0U4
tda//9eC11cuZ9zGKCh4jTv3xlV5nJ8sBXKdaDvjkj+/2n/5mNzH3D8GLSUBzqzPr9aMg+XPhVVG
DPacs8xVsU0khYkiyT9KIBbHYv2q//ya61f3f59VP79aTMwY7GwIonQ+/XIFqwWtFwBLGTV4N98c
CiNB6bBe/OVlfr9RybkifgcoRqsf6ZePJmdGGYg6IiqEcM592X/k9jhAzFCElKVBh8a8UCktpupv
zQe//4S4p1k7oTbxtqF+fv5SoZSwm2noT58clgdAMyndj9W4fCx0Jv3N1fwbDdiA9IQuC45ztRST
n/z8ap5mFLTxoo3J3M6fIeAycCgNfdwbRjb2W8VsgkZ4kRJszUeLkzhTaxBps6e0bUtZJXH+tJra
v1xYv38H4MVZJU1IoTxAfoWbFz425SHGYzymJPDOOi3wUTUExXSNxzf4y1r0316MbQi7BJ4I2FB+
uVmXWbc5nQvWxNXqQywnI+EOLijs7al5+Z9evevDDYa5z8qAgsAT7t/3p8tql3Mh1dGUjQG9hhNX
b9ngnv7Lju73y5ekNRx+svb8qvqvJMKB5BTULtqYuqmSNJtrYr9Mk7MRSzsiV5JAfdc1VT7+Jxr1
58/4+9qO5MhLsrtloUXe+/wZqXtL1jFczfHe5Ok2MkELzcWl8xR+O/PFsTF59Pz5NX9fFdjcoaKg
SXn+7zdNa/jJSr9j2Gcu6qIBSXhm5fU3f36V39Y7lxkziw82UN0hKrT+/b9W19HLl3zhExOLNbSL
b+fxddz69qkgxryOnxDeuHn/Agj/NVWiw4PX6fNyGdBioIA2/PlVsfZLjYnWGPkCdvQ5thL/IMAx
QQVIF/+gCZTAvSx8MDGwSLmgZuEmH1lVVtC9mU4ec90rLEAOubH85TL75YTFaswP7cImtnx8Qr/v
Z6wauscsNdK/YIr3GHpyuc9dB9nOMKUfepUHnQBo1CUuE4aP+VId+1wm3MZL8T2jhlSi3zkttHVr
zP52X/92E8B2xMEDBm5d40h0ff7ipMqYYFrlEg2crb50gyy/AbYx3K07wzBZIL3p15nQuDDZJ7IN
NJZOmdt5MZlBsEH84pBMOhDkl7gAE2mePC+m4YCMsUf1s+gUBtNlNV0WGLHVloGTRE9DjssZS9iu
2qDYFR91x8UUSZqLmfcrIlm7qSrpmG7oEohDG6xlH+qJ0q8nqAjfySBU6tDHDPF3jOfEtGtMn//O
nKkK3JqkmE7JHIwZyE/urf/Ed5r0Z1BiHO5VZ2QX3YqrnVlmBTr1pMS7B6KRTC3iILbGMk0im+8k
pstA4u8tFpSvVFn+2UxsZFYJ0nakeKb0ixeYVeqGTnY1bP98G/36u7Cqs48PMGLQPbCarD7/LkoU
Ki0l8z7tBpsFZ3LwC/amdv+Gp1yfFvyv/rVbsFcX1Gp7wOZmGRhAflnbcwW5K+hSnyFh5qavmkmc
OTTUXPeRqWeyDpeuJxJbMR5f9LwZNvlgXWIsu2G80i9C5AjrylWJc+NWCdidxA3Sy9IvO1GkV4jK
WgjXn2A9VAc74pkW3y94mNqNxY2XbtNyGaIFGMXenErMlXG8EOcfsm+LKTUtLOlhjzgKu9u6YbiV
qUZ/xbV5qFWbf9UZvHbo9cX0wMCTcS1bLbi/fJswORpThv1sLPnGbdu7dUnMdiAp7EMce82lBSwl
r7IM4gD0LLfb54NOfnvwU9b+ZIytE+uBt0lxmCtYg14FyIpBpU4jADGFqemcaxBAkVlourtD+9W7
TUwStNlrRUPqNJ3VzvYcvNkG4V9gAdmxsRtreeVHByLSuw79olSCg5CwcDeFPU8eqGWilI8ruxTe
0IivF60tHIc5vyOvDYdw4F3MW6N10QuCxWcCiRVsk9Nefxfrc3Pf2l7xwJii/A7Yri9Ra9veCyn5
pkktaXK1j8fkdgya1tp3wu+aUO/74EfXGJSxNJrmfI1lpWYsGosPkYKm4gjogIWF2lPjRc/i9s4g
YX10uU6uqjZ2Ttpg7dwu8HedpawzX75+U80E8xtby/eZP8Kn0wxn6LZJ1drDQTec72k8f9PyFB85
Y+fga8cVdZ9qJP9qBt8FcLSpDsVk0Kygt8ZhglABwid+dqrJvHQ6szq5wJXMk2qbZ74/hf6iGdjm
ZrxvQScCPUxsz7yeSzc/l6Xj3DcBClq4jIk7EHK0ipAX636gh9d+xODDNfeSiElxI+Lm3UvdB9Kz
/s+55LyXqlys0F7EgnpvGc/NhKFtHyemuWvyRr8zczsJc91RDOEbK0yy5b2bSNSMTo4QJOERNIU1
3nuiGbYCFOI+Dijv2HCWqvd2nWOD4kIcNqxaPfU/I99grmFE6zVtgFrpD1QExbRwYrXvvEcDZkRq
AoQ+cWgRx6IjWbXB4tnvzaBx8u2Cwv2lV8PCN1k4QNKqJOExotmCnHE9oi5o+l7AE9iMho22P7rq
xDEbjFmXvUgrrUKCASg9gopvWDLtaO1SfXkG1PGcc0oN+VaJhWnVcVax2k48x8OJhQt0AAEPVyuL
nWiBTm0XGTgfZh4sLbn3wRCEWCt129QMWomEoCCSzsvQpdHWMgFPYkEa2+Jhse/Qo7RbHD9MEEj1
Q2uxIqp3nyog+UcvSB6YA7Z349xmH6l0y2NVi6t86B9hRyQbtzS5TJ3XRi2vhdetYJuqkN/Y7XwE
Ng83pck30C3213xePK5n2z4q0Bk4osp7FSS3GmjGs97a2pc8Xm4dglxRkWQvBvp7lT35SfCBfV2t
ZeWgI5NrFqkk9Ea59YaehlbAOQE98lvV2y/UN+Mod8xbA34UM9JmB3XyyfIGauB1dU5cdV0lseBp
Wj8lmmFhVi9+MPPeNL75EjjNm55mT4EzOSHUOTcqR+xyfaJe9cADEVk08zv7u3tlLY8+uK6dtgYR
TEMrQoeQfFRXWG7zPrlquMZECsekM+7bOPGjlAfvVV1aIUYekHaQZ6KOge8mdY1bYc/8Qgt4rTRP
rth+Im+JmjEPMDPa6Gf4XwMC7VhOIiRxafEKunNSbqpvTH9CwSiZZaeVRgjSqm8qA7Sg18bTqjR5
nIWsg1bBMais/DGZ3D1bnYUNAm0NAIuAYwudvB5t7Rb3kE/Ov5j1CONbyU44++6nqX1k9+b4m641
V+HAcD4KNh5I2+QjPwbhDF+dwahOMffZlV0jV9nYtwwEng1ibUA7jQTtZGiR1Ez1YGsdzhtAPih0
Z4q2um0XrIeMJCMR67ShapYju4nrpccWFLSM6xaj2YgpsLcCmIE0+q9VEZ/6TsT7TFUVOYRxO9gM
ixj1BZHjKGuTYH/bNrhfbgSWOA/WcRnZhr7in7xHaKU4H/vxKR+MneYkd2JVkJlSqFA4012R+++J
SyiBNTa5ohx92BIafe9hF22kyYpIjoPehy4po0qDkRSYRXKdN827mXanNi18ytYtmulF9cNHEiOW
VGY/OB6mESQNfevPNVpyvFTnTjiUlNuBeLCdQTwtccuPYlKajsC7bAGGNCzQBgHJpGC8DXmzHvcw
qOaQa+K7WQYLVx0n/7Gfs+usrPxj18z3KUERY5IPNNNQYd3cV73KvyrV3tFg6kRa6oGBa/x3YxYJ
OGxB2wpKKMMlnIIuSnhoUBqAMEh0Z8huIAq6910r73V4sWRW1R6ndmTX6tpqW1Kijf1UFxwu/CAJ
/Ta55EV6ajXnalHyzkzpVx9HeWPaxU3hNY8xzRmhw7zkUEzyB9ngOoSwfZUmZLC7qrqS5uiEEwmr
0Nb0H24f0K4RWCYWBquiSd2czgWuGDokAYZiGr7y+2TfloC+2GV4R+pD76yKq39n8EWGkDojuxxe
vET2G0/Ze40FBxxulRY3ejKhEulU5wVV9RQM5TsnG0wbXT/hMTHhSXZM4bgWFxtHrTfftP18Grpg
2Vpj8MICjv8uW77FMgPqayQ8xC03Z5+iJVdGZuqrhRFwn3Ci2l/GuwnPFN5USJdzIWA2ZHGNPSqW
YbcM2iat5ziq4nwng2wL2HefolVa9sx/M2SYowOe5M6kR6SmXid6yemoqz70TBtCpgHBzh+H0CcE
FZY2roVeWrcV+2hcsvEjRuUrF/UQwCZEmDJoXsGFnWUSqNsiLkZQqiRucqtvsexpX2Tj4i8rZy8a
m/imrst4azBgEGVx1MVj7CWHeIJkK/EItsY509NrL6UhxAeZEVfVCBFK0yE2t/VmiK2tFO1HJtN3
18uOyfrdpu7y6OgdnEESYscJpGDUlx3/omRW1ZnCwJzeYMVb3H2TkgOeYCw5nXnxsb85+kPr2PEO
7NfetbTnmFPblI+RYdoXdho7PVhINxTNhonGhynkqac6ddG1fQedAyZugdPT0XZJMe+k51+YKj/p
ZfyRV/bOGRwomPbWHjOAkd7D5JS3S++IcCmLF69bNq01PdV+xtLNE7avja0tYdMNJsglyxcX5qdi
p0b6eU2ILFDiBHahKovZcfJzoFtv6irvoXdPbNjdHg4p67sVTwciUTXOXmufOnLGtd0BWITHq2nN
zmeeFgISZsOj1c+4DNzQU/oVeYJ7M/Fu7JJxk6u0s1EPYOP0Yji5ODi4pND/apGcNbJe+9rB6m5Q
jImk5AbfMqY9IJfmbn0UOBsVzBeswefFr64KV8kbWdXv3uxokYc546qmDDxiN/0FHurF86fqdlzc
9AC2h7sG8c9bsakY2A44PLWnjFPJY+IHb+7YMC7yjmip976rUfGqRQPV0BHZrh8ZHE2OoRZHN8/7
pgf4HzMX2+UE3CMcreU68024zTwE2GLLF2bdr+Pge2Hcec3WrfxHd82upYa5WwM3e0XT6Qm87SPw
PUrWNI+xRnuHfnPnJaq+oam+wxe6fLMn7QR7B8KwO6YbYXn3Skj2DX2MvTlpLlqBR6KPFURU1zuy
SdvPOTnxQHUOoocjNgzNb7NYelGPvL5Dbrmr2/yt6EYXo0N6W5OPYd+nBM7ovv1hG+Ku7IHwKeZI
oU6qptfNElti81Fb053RBPax8WfrSVtTqiaVT5GIE9x7Rq9OclpuB88ZNhqZzp2T5CVg3bnEnpW2
r3k5Xpmiuc54gJ3aRYs3FqeeDc8r3K3MAotrrjuSPBkOzwq1uypn1jm2IwtL6JUXkBrclIZbHeK0
fteGQp2GYVXP0+y2HeLbqs9OE76XsKFtZ9/UA0+d2dO2mj0VkdE1U2j4qUk0xshD3Vy6bW65UOW7
woC6VD63S3/wfMVyxsoS6q23nUutuhJOTkDXMjfLWD3VpfZ9cVr/ArQvvdb9dj7VHj4WGNSE8WtD
2wp3Sq4t2e70Ij6mk7lHGNJeZMULu0LDDOBxB/lTvK+EdqGpYuf383Mih+c6wOk1zcnR8/Bmz9pG
H3Bk9cq6qof+jt4bAe+ivbKWeBs4WDKLGYcKYQodWSe9HwPvsc4V0Palu7S683WugttgtA5jqRvH
zudr0nwfFvRIt0jSP9mL9mRgIz23fn03+ck91MX7cpzxVS7ZCzr+HnxNGS6OfSUhx0d1b546Jzgt
i6KHq7nGZ8+xhBMMj+pdOijWqNrb2WOHeU5tmWPAyB9WsC8kIx9LixG5fjVfwduS21YGx6yM7wyb
lI301Eohi49BU+6scnouRelvEmFsFVRYTRU+J2Xjx9Co9d7FZZ9Swbn1oJMGoSCNgZcxNnXOrLXE
Bm0Is6g3bT5N7k6bOjzYUNeCJw6Mw0Ogx1hzWl0rIJaqJmVVyfO4EXgt9OWGZMhc3LtZx2N6HgLR
Hxya+q5xJRV3QDnbH30tWfy0rmfL2FpgtiktwKhnZIOtnfDastFMcEV+MMlxnjWADQdNT6ebAVch
JiTlqecmzpvbJsNhHelGpgnwC6N5iRst5mFtyNglGSbEdqAEyN9wS/ktpivq3JrRwNOdjsYVsEXA
bc2QXkhSAedN5tvFjB8DfyYz7utvSil70/qvrHdNlM9vVrfcTl5ngds385ObkGUIiYHlYkff6fCi
+IK4wnorDOLa5cSbyjvHLMedxzxL6zks5IQVtORxtTEuhEAipcT9anQRy3gxk+COQXAFAQP0bxk4
twruJL6sOr82lVbEURL38ZuT5sVtmjfbOvcK2EMQlxbiZ3Nrv7Wd721LM56IjpQrTq+ebP7R4kS6
xrUbOR1PmW5KTlidE5xGqr6tq+4sR/mlyHpAqa0+Pnae+VL5zTNWJ4ZwomIUTl/oG+ASjTMH0HME
suWcQXgLcw94Hnjq1XGk4wxlLQFk4TyL2cde3SRfzZIblmujpqCCz2STZt7gzcGxJ3OoUXFdDT6D
AwCrSdKm1iaV3bQpEzhPvTxqVnufjdbtsNTZJlVmfEZef6uLvN4n2awe0kbDaTKqsXrlXJa80d7i
X0RTtLsVWnePMYTJbqZwTgyag5Yw3TOghLvv4zZ0lwt46DrSOhIC9eiynuXk98c8za/0KnEeuMFf
+05dMnbztxUIxDr0A7AseaW0Jw7CTFxjhJ2HeeiWI4/FleamVY9NyRlPLEt+8bxxPnlL8GXRsaT5
hndJrPyLze9wroGTblMvWJ41t+RCYNPWb/ve159EzYl+TIuUfqShfAoWBggufL8HI0n4CK6BFRy5
76iGFn6v406XZgnSdwDv7ruDxf55FI4VisF+bg1YEinGpNsccFToOyq/Fn4s2UqgoodZrod5S0Ue
yISz34EdUo2DXex/U3cmO5Ij55Z+l95TIGkkjVz0xp0+RnjMU8aGiMiM5DwaJ+PT98eSLm5Vqm4V
tGl0Q4AgKVXpEXTSaHb+c75D6s5MLIb4av6eSXXha2GCNnUfjJmLsHOb+6mtp48mQX3iidmT6aPE
NneSK8YjFGO3TXkaq36AcFaUx3SMGtLu7vgsAE5khIO8N1AM9q5lE71lK2XtnaC0sBLYwy4PyhzY
ZLBLkYY2GIXso6iILOJIx704MGM39fLojWDva1vk58VU454HMN+kbjBupMtGBm/k26Snn5mo9toX
0a5gr7gtBtvepYkQYVFrlR006ab6Me5M8Oel7XV4dRcUKyFG89lZQei23WDRjoPsGyKJRlDxAO1g
BrCugBiZkGxt9DMDJ2jSD3dasJMmeFKcRgyKYU+9UbFpu3ncj2ajjrpxZTjjyO1Y3gvjVOu1ubv0
mnMaO8aEgY/4Xu0J8v1+HD9KM3cvVTZcU/NRhuTxim8FvbPfKpW588ZSk2bkRhsNsN5uT0Gu+PIp
yWVIIOYR7nnafQQkK53rTEXOjjk6NHTAd9b3ZlWaOS+1kG6igY0Kz07sbDFkZtyQ2g38jWYvyHZx
1o0n9s0yUNMS+hL2OUuaA52yNlPqBDaDww15JEuGUmGgWvN8T+6wjfss+FhMGBQcTpYkYMftQwA8
W0na1acx6pMKlRpt92z1Vup84RYdeXr7tbTAK5eqe8/4O6c3AQ5S3OATF/FnYFfpTK9K76WnqRxU
vDMZK7wowrXrVMJjtRsUj9cms/3G3PKSYBap2fX37LVN69C2kXBPvCu8miMQsaVHs3S8z7iMcVZy
4I+P8rdxAkEQlZ3YnmowxWWljgM5Bv++GNnknckOSLGnjiefjnVf9q+1V3BTVbnH/zCPQKX6jZ7x
FyCESCM7g8HU0Lb1IESyJXPjkLrpdFHeiNaZ72icyujmGUxxXLtqgm1HQpbzFbojenZXavMTA51J
PMeEhd3bhnJu9ejRS525hFgYlblmHAK1AnSEB3poj8jyJVz/xDMB4cd9GWx4c8HHl2MT5Gea2iEU
ZaiqBDqBOi/jwVqMe401D/ctkEkpD8KeDsHUPMxTPr3VGfJzYH03oEpRcHfb5c1+7BSErb5hucGe
fByRmO8X5NbQV4l1xbf9DfTBC/CyL783l10up+WbKlLARaiRWlEdkC9od5y40Bt2euLkA8zeC3WG
4LIe4pO9UzeSo+Z7R1cQyVvPYGxEBGXPKZ4A8SiIFsbdjzTwj6MxvVtx793U3gr5IiMXj3F7yz/i
PCKZ57Q4DO6LaTXZcXDnT793eHUnizy27LZ3HKESUHKtLc81P+smy6XPV4xMSbpSVOh1+RgExcEB
N+LdY/70ZZgFWJrjufP0AUaZn2yqRs88IlhrxTWo1+ozdoh0wzRPR+fcqqkUaA3ruHVPEiWb4Jyn
HOgdN+/8sEp6zgW1BAS05dw4DKg7RXCoa18712mb6XrXNvT/bpMO6slOTK0nr6rUWIG0JBnLPTeM
D4h0HGfzSpbKcG+jYZREleoUGKxjYDGIqsXNL9YYm97V1JiiPvH1pkSqSDks5Jh6fm4pW2xjuFWY
wuLmwCJft5DU7tkxz/FTX+hCXK/1JgwSRoN/16xC/sY066APRQMPlw1MdN05FAXuZ0yRyT5xncZc
iTSxv8F5X4vr0lq0eMzF1FlXQU/VEzb4YpmOPpGGhiDDb8vECPuzfB89r03vHCWy8gJlUFahOQ0K
ViuwUgU3CE67cQm8xqbstBZEgCIiqFcWTb2omV17GzvdijmXuT67dckr0cnVLffw0u+7UfTGTmBU
mF6GoAp2opubFPJ9oo6lwTGwKJA37nKz6Y74yKZ15vPS9opC8ahRQdhNTC9j9p1w3ijgYBb3M5DL
K69UDllswAFDCn3L4t1fpY53VY1+cSyTgEKfdlidHxNajnD7Q2nXyy5ZEoJLRudA0QrYG1XORKaQ
7Eq3Dt81DBqOHN4gfkAWNaCkJNFbVNnKWmW15I3qrWTaqwnnDqf8riN9FM/sLUeaSq6rjtrpyku5
F1wl2qtCCoSgpPCCm3LW89FOfcWhK8AWvkCO35EB0FnIvczOvVSVelrHKvsh4CU9d3nAbQ4k+Dvs
cL0bOvc6jvL8c44tTfA0sOFZEE4+TH7ebSWVWafFNB8Hu8Lz45rpHnuGh5BTSDIwBVgG3QaK7p/B
PqcsEe155kB2gOPwheE+C3MitY92Z3OqQZBz+E30Aja/7t4DvrRHMpf9e55WU2gWgYJP7lTbQrqF
tTFrg2tKnordrEbeWro1RKwEnG8rmu8kJ9U7yX23DWzx6lTAIrZMau3PAhWBwZns7ZAJh37OGbS+
JLmo73NLvokJYWeySn9H1im6j6KhmXe5r+8IdZusDESniV43F7/rJGJ979/mwTAR7UbOJl5dUAhV
qXw8dUFfgJfNg8+Jkj4KV6f62poqdUNUaNhIFEpO3669oQKK1a5NXiyTgjXZDJ8dAIQdtsKTTKP5
Gry3B/xQ9DdBL8UZe1HDhKlrPmSap1Fotbbe5R3Qow3T8bHeM00Uu8JtozSkctn5HAxgu1sjqFpr
p/KSOyyfPP3RyjybNllk2Bz7s/SO0gn/LXF0/zYVPq8JYd4b/E2XFZB2OwgmQ2wwquVsMjkOQs3I
7GZiK7InBzD+cNxW3Vc49e+MbjhT2IRuZHmTPCIooFq5nUAosjJ3JZ7Xi/gGzZpkkfbbnah1daOc
2IS9HazKJU7HZWuBvz6UmUlsAqMOpntzSd6TyPP3RlKb0aZnrs0IFhDD1vEHjFzNjE6c2NDtc/tq
SdAMKZhbaymoliAq4Zqo+1NMeqyjvgGHt3wUZsVxAPfmgYFkwFAviexDUtic2aVBl2s8VQtNCmZ7
iY2x+5Q6EzdZPn4NJmBvzkrLiTNNvJV11KehKA3zVJX1fGo9NqIu+ZQrK0XLihbTPTjtlEIrWSLn
frbl9K1RjR2E0djqC0FZ96GKJ3YeXVPslqXybxBw/A0AyOPoLkfOb+lemQMpKHN+wBNiPGmv6u87
pmJsX9N6zRNijwjMbN8WqXhVlrue3CIIArHLnbiZ51o+QHGp1kqQ4hR0Y3BssiE6DplEoUvJdftm
feaRPeVVsnzDTYeqHaM9mpnX3RtOpEI6MkEbxyrLHwcxWW8kKeIbgmkj72Y7Qcfx7Ft7Dl5yb9VX
rbLMDoNrpaFJwwuJajbtARt8znbKPubpIg5Rkg93SzMUbDOKiPs/Cb7EFKkfZV59FVk1bbt2GMh2
2HItom3VphlwoEo18DnM9Bh2zySMcAVBDEzY2GTFWUu199fGA4bbe/rKjnNUjSfXixfUUvdsQxiE
hpCCHK71NwVDd4eR5Lks8+8umGgWkzVE0FCFUZnXtRu0dGUs+AUjm3ik2Xp5hjGo7PdGue5vDKMI
K01vDLrKfJ1zGieqMScPSOHVFdGfh5Gd8+iT94YtyXHCGBhHCmy353o2uVlJOY7HuDR0cqW6Nt0H
4xhf4fPo+SJYE4Mp4AVcomEV4/K4mFMd5iyiu5GbeAsdBSsVmeV4cJ4oG/8s8YvtyWrEIQPBHXsv
67m38iNSe3YuA/3eKAvQANfmy6h5H6ViSh1oH/p58ZuJsGC6gpaJNZM2AGydnMkQBq9RCVhhY0qd
8k9YGWvlWELK9CMOBgMxqhVKWhlXhcGxuh4n42kmYH+2h0lfxbyeN10y5McANQ0Rfla3qvURlGhm
JGxfJld+TlA9wah54xcNGjqyswYpc0BT5BDCsWtb+QLnXwBTOmvL5ik1CWLlLKq7qoBbX/MW3DuE
5inNLiVotW64wCxHCzYJSlWppbaWksFVXxEcStzYfTAjqa8J8LXPbsQhtkSpfDM8g9Yt4wy1zrTD
Mavra1Tsrdl371C/y7thcIMr6Cfp2bZc60hhoHqOfMe66lrTvwb83P5APDavUqONrywwcJtIpFDQ
4sy8xeFF9yPrGVMHxmQMfeJq6/ZZeQTZYoJoXfeM9UJscqaQClRgsLfhBPXMLdz+bvAq48ZPGVvE
HPyfGqPx7yIcpzvw/rzMY8pyt6Mu6gfTbj5gSFTXCmBuvYecVh+J0nu0vFHz18/E34OeKX+BqXrD
4Y7lubSvvJmj14UCx/khpoyZujPIGtaW+C6B4BGpcd0yMgGqx13UWnkYmXI+oJlYZzkVxiaJ+A2q
DgMWVBNSm2Dg1NmbgaJuOq39cw3EcB1y1++alWY+8lQHj6B1KOjLmnIOE5gxmkkm8TNKKlgD0qLf
gXpBRZK63+FN4GlL3a57jTq2mGgfPqnDkT4rtUG5M6/mjkLKGE3F3tLwIZ+d2DZ/Jr4Ojn3Hnowe
bsd8blxP3U+OYzxDYLEvJIO789Ivr1nrl5eZI9a9yNzuXEJ9fjDIydJDENMe4Ml26JDR7aXcTgzH
QlGNnOzNWV+Q9oudy8GQ5jhk/PpUeBWrvDcS47+YcTc6odHHHeCG3hy2tUvBgxZVMuwCe4mek7bP
f1JQHjBTMXgX+D6Thr6nPgYC3wgLHTSYSTqwTrMnu9Gus8EVZ/shLTRQvz1LXfUKWAgLGnu2wl3w
gHFunLD8Smuveoo4wCuvBBUU5lwP9R2M/8R/KidWP8j1/DqRIfzbFkEvw0BjddaLg6eCzVPmxbTW
AMzhRO6Jo10hNJhNmfYbUPmMPJx5BB+djACktyBnSPrDp2UuKrFp0Rt+tkVlfQoYumeSj6wPrpiZ
YojlmgAfJ81irC71ZESv9rJ8JnPlM5Fn9p27rGPEqa5pJ5tvxGzme9kYU8NocD0lO/UPx6fB1QS3
1AbZpZbDt5SbHDVxTm2gh8mIMYn6xHZ2cg42TVOCVClUdevimIp3mNBY9dhtHy3wlsTVU5SlQWQt
4d+oPlgxTWMbT5fAxiywlliQfGczevI7Ml6679rqoFx32hGwU5ciG7ttVxCt52SAXAj3jXQz7pas
c4N9ouknszk0bMXsfw9kjMkBM+WhbK3+NTOs+BRQuqTCom+7I3JUywOEEYLDrrHRgF3uuN74iPDj
XeVkSvGeTvW4Xwji7PNEIx4vfEk06TQ0QQWpQaUEdQNjzdkz9MrJt/jD6rI41gLDhH4PhkuxQW9O
YzGjlUyP2UEhejEfdRgGbUpuPn83p312UnHFHp0/M3eKRZoBctmaKGZYVDiQxMfRE6ILIQWNuxhj
yR75z6CXbnIeJsaMe3IGzIekgwlrdt8JmbsGL//17rNdeeSE1b8tVTodLdEUbBx80EWVMpo3MbgM
VJvagZbjGngFZafLC20J2dVkzvwcbPoiZl6cl+PBHENjVPeJQNJUBXlUUtf1QqcHysBfmzvtNZ/w
R8slLh3PpFZdgMLHA86f/84kXVNn4Ixd/S87/eJ3mioPSsfoDGGRQ4xhi8CatZ46e2inmpqCD4b1
kkFwr+gf6ANOwccpigru2LmCUMVqON/R+eizG8vmKiesLgZa8gpAPF+0UzCcyYe6nP7pH/6/luj7
A1fy8FWvfd7qV/jk/5NYSb7Sv8JKFh/Vj9/H/vDC/Vfuz3ZWPCSZDZzyUoCww/v7z9yfxZ/YZB4w
/BLwW1Nf/537c/6BfRz93iSqS/zP+l3uL/iHuYZFsXFjvff5P/0nub9f7cAmZybCM5aPwG+SAfs1
6GpK1mszZjdkLM3CBn3JzH6fWTE9BRXYKcBMEvsT3kYvuFvaBHJeTp0cp2wb2el3Fw0fn47r6vdJ
wH9LnZCbIqHEbtV0CaT9Cj6lgnlq4a6b24HM9S4uZIRE0D2gYP8dE/zvPumX1IKqQZNAKwRoEjC+
pHWG3JIN4iXr5Pg3eYA1vvK7Z3+9vsKC5raGKylT8X559imt4QBPfGgbww6jsFpNbO2dJgxS/M0V
6mbI9mcIpRsEV4YfRH+Trvmz3/T3H/+L4X9xBprdycaRPGH+LgQTnjIexgcp+vlvlrl/C7msvynz
CvKqFiHuX/GM9axoh6q5kyiXZRNLcfQ6Ts7RhyseAYNDVtIZ+7++ZdYv6terSzKMZI1Ppsf2f/n1
XGPJHZfSKsBAOWcDozWmnU0HER4KQBVwROwNpbzL8a8/dX36/u1jfTyYJq9OBiFy/fPfLegamFCV
D6m1Le2xfvWtYbgmML9kOzVOXkQJwRyJbScrG9AwnSYhemZhnjrd+eO7XswSLS12XGtHdWDXYtyp
lrUGvvKrEFxSYl6ajmI0WpeTeryTGc1Vf3NT/tldQZwY3gRlJNZvi9Xvf/4ir2roRGIVxnJMfhjr
8iORfJqJBO2Bf3MLEgf698vlONYaOeFqkfH65VvCiBWwOfMDLNjLwqaU8GvAupKm97Vfof8C2WhA
KwLmxE8W2/Jaui12/r5xG5zpS+RJsP20aW+bWZG6s9ixXFuG48lwkj3EvMGtRH8chRRVCAUINQiF
dn7SSWfRyudDexuZ7JfPS0rhxDaIgaxtMxcg+UbGzjgSEWjan3aDyrlxLb+6I1WYz6HLuatyQw67
uNGEz2md/lrfPhpj1NWhn7W0qplDWqV3XS2d6diAL2CC07W44rDALu9VTRvmvswc2710/tAlW9nH
xiPmCtSz0k2afSTQ1EOVR+DbRDshRUYUOtHEY2CbjE0Mp5z72cwpyCkP1ox+1skB32pvqQSxiI3/
gBs76YcdKoRBVSHe9jeU0OBuINBC21rnNM+uzVvmwlysvnfz1i0Puh5q1vVikTgSGzCFLrX3t7JT
7TcuE1RxtI/hhw/bVO8Hh+lfSCyDrYeiivwLsA+TyAkjBH7qolDfPUfLV6Kh3puwPFqi6ybzqPvr
F2ysgG2wf9Tizc2r5QbaU/xlaXu6H2v8AJuljfL3XMCVDLtqQblTse7vMQyhvICGdF+0wvGwAbmp
HzMcHwMjwNp8XAwjjnfAZsZHH3jSwyJHLlQx2hp1F3Qu8Qq7WI6NWxcVOnHJVnKCbBNstK8wBlSd
BMiIv5EOVy6K/O5VcwRhIqdmvs8c1KXMgWbuRBgGNxNO/jEkDynHWxeV6dzSswiJhtXigTelREi0
U1sOjF4CZwGDFpsQCo3Z8c5JVTsOwvRoM1cAnjRmWAr97BlDv03BYExoY1NlU85ho5bdswK9SwVm
HjjNkVCm454cKkTqvRwVjBiHIlzqv9PMHcCT0B6KkJ5Rk27fEJ2iNduxVEx0qnNpXYDDPN/HplnZ
1JUkBLAaFjKxteiFnsMStNp3keTpvFuwH7CTTMwM0p8e+/eGBGa7N8A0cxwZGX0fNTWCPCqOBC6T
9bJ/FrzA9DYQOhVb6JD4ahdia3LHBkd9FFjPrevW4YA5NXnFoWfJJiirgW3cxGUSuUeMulO1oQzX
oyx1aTovrOyGOaEzUkm598um9/BBRquIS7rEtDYZ2+nqCn+8mz3XLZuoTW+MwwodW4Ad65zi8Qv6
y2Rc7G7Q+pU6kWDcVU3rtntob/P8BWMrm0+IEfxrI+XkDVt4z3PxafOQOfAHC3WDdaIcXhSV2SOV
PHae3JpQaWfqcof6yol1osI04sRw37QGGTizj/zNAlEaB5hJU8FcMsLGP8DNSoYm6yhXtM2g62+4
BYJXs0EdOTnaiMj5GA1NP7YVBctJJQnW1CFY0ofFwxYYCpk4j5UFN2djTyljXkrZTTprFU6LJDeJ
olEfBBEGRJUxHL0YK9SOaDkrCItm7VqvriGSO8ls49Nyh2V8w63DMAIucxS17zUdx0Sv6mnIK/OS
2GNrq9XU7ZZoflErj7UHwEqSkeg9zFUN/ntsXIjZ0rktc2PNLNAqVcQUSgFbtK1TZJQcoRi9ek/F
4A7jJpgXyRuwYmC3EYlnTxfq28vyMDkNN+Fgu0YdRllMi/Nkzf1T63h+cixpRqQtwvTHnnAAfzPR
kzl/1dTyYG3VjY+bBu3A249iiA91NOflxVFNbkPI61X9OLgctHmOKu8lH7zxyRur4BqGaXIhorlA
IANyKVeDXHxVd8O8T3IvCb1YUF1rKq7rMjbPitHfI4FndI+4Hd1wovuPae5cVh940XADTxhH9VTp
BwUL7TkZQNqNge5Db/LHl2i1bDCni8IIy1tnK4BAxnwpknbGjVt81A7gQ5rOvG5XAdILyc8tmx4x
dafwM+wdm/Yog5hRmPQ0TG9iitKeVDoyhXZXRUrHatfmfo5Jn/jMlH2LEVVC6h791dPTu8e6JPsI
ZT14ywfKkBYwPt3Yu+kxbdzrMgiiS7rM0Q5n+x7aGvAzxq9XRkfmayYEsmcBys/eEMXbBSNMpCUN
UnJWaEZ6QrgyvV22WmgENVqjVAcdyLTcOKPLvUHTEgUso9oDdEv26CnHSLavtC1TouU0s/8BI8Df
y9WzM6zunRwM2LdgtufjVAMsK3sWrnl2/UMQ0xS2lcx1d40zf6+C+jXPo+JIddmO4j5eAXaTb/Pf
jEZy9Rxx5AWUJ4W6ojVemGFmRfhvHetQ1tOKsPZl9Ml25lQJIzrmlf0dp50LAaK03lvyndt+hSVK
xg6HAWs4ZuZsAhIW1a84BL3XSC3Nk2DVg+i6+PdgDcSOcKbaCDn8zJLG2xkB8rpqv88yQj5si3ti
/6eA3vmDYWevZMHvpoAAXlHyls7XawUyod/FuYM/tdNDQJ0h3i6rYI4QJZ2JxTDBSm492YVwtlVt
MUuo2nY/ZUoeM4fonc6Zf1RpK7bMFhhRsTeAcOY45ltEMRVhxNVxRrkSsyS/ghzZaoKQnT1hke1G
PKlj3r47VZs8VvZIJ7Vv9q0b0mDr2zuJNxmuk7fv2xEv7LA8YUS2biZkUpJDbXXre9a5S4Nj2ZDR
9VX9mUz2TRZEZ7tbGD9lljr5fb2c6xj/slNP22BQ14ndxNuItsytW63LykQYLIP3W143uGx/slP0
P+UajiFbAvXOCxi7GM5yRZhcefwNuOxMZvisBpJ4boVAouuJ9zGv0+tEozvrwonIFSUnLAjLozuJ
W+ZOXyYDbtCCuLxcSCpjbf6cKgKbadXfNgYU3rHyD6MtgDUa5ffIz7rQWXwIfMK5TaZ4pIhEGSdn
Se5zzrp4orMhxreVYvNtjPoepxHjxm5GHluKvVCyI3gnw4FYBHdTC9B8Jgg/EECbFD1XBjOFro1O
qTvZYc30c0f54n3tUB9OzfE7wFv/EYHznDMtwQQ/HMpEEkOK/AsEdLzpzQcuIQ4whnqkrfXUB5ps
WPLWi+gJFVZvx7a7amoGDE0SM3fg/YYKQT9nG92UhYHFj0qySrXJVUO0wYjY9Qy99Z0R47hpJwKR
+OHNQ4LNbiugUYYNrk+OpQ5l8Mrm/4yTC6pyhpeJa596b7WWPW45/dMsUqyTlQ7VQNgu7T6bEnq0
HdlVqDxm4Q1u3VTqd8dEocYNvwOq1l+TF2W91fXFYUOMKTLF0FEs8fTszyl5314b3aHqxDiHpgfh
GOK5xyQbQb7idqcQZesGPXJsz97xLYZGwV/mJPrTHtqFmoles+y1NPds8Q6kx3IwlvvUi+JHTW7r
FWumjR8QhCRXrYxXN5NI4P+Pk21+yT6xsOx4Q9puLe65luivh2UnWsq+2vAq5dJXBaQI9idedbIS
JMyNaxB7eAtauaQH6mza4NQssr/JRh05eytyapwfHWNkGi7FsTRVcrZ5A0OwhiGZbrrOnk8k18mr
zTKBK72sWL2KFKPcOEEiPhk5FStKvVAp/nfR/eQyFuR++soMFQ3zPzrtM5HsooGkHs4WsgwLdiFq
FqdevkMqc2jfqbQ7nhgJWzcYa0Yuo2FGT5mJRS+kZ9t+oBAIxIcwrOzG7LXKww798gMvgcWLAAWK
eLZyiTU6lrcm51M3i3ZNZ7d+KAKTItXFj9j5kl2qMd06tqXCMWjMF469jw0+XX8L9pkfzJzagtJp
aoZHYv0N/3l0RiTzhubon7BmbViSTOrnsEHD7Q+4uAnPeVAbTha+g/dYCA1iL7Jf+sDt7X1GPdQr
5pmuA4dccZWk3SFWTUEuKeUBenGdFqI3QwLlmACpx+6403l14VOkrPYFGlD6ksYlNyowcpK2PqCT
DXSptfTdi8ciXKKoe8fOmnGt8CNs0sgY2m2jZXWX4DhxGI9GCe8G8Ih8uOyLd8nkx1sj8w20Zbx4
p9522q/Ilul7CWzkHm14evcZN5/wBGnBvV21And84L5C+e7TbVG1ywGfR92z2V7kvG0mhDL64AOv
36bLYH2O9Ku9wipmPQIyn7Hu5rRJhYKetWfVwLwm6ZmocUN/+/TgyLb+kY9lybIE6Jbc3tzq66Hm
ULB1Fny5xK+xVuxyJrbj3kQ2x5+PU+ydsJL7JLwSL28NW6TepqPLlCRnSoZENRgTK9esi4ZnsZp+
eEMlyL5UChxP743Wg1PI/j6OXOaaik95KCZ2B8wFKJs+kDvMeV9OHqMp0LCUDQh/+YxKt77XBKpJ
rlAA+RLVdvt9LMzlNocZQxSPrDjZ2CFun8rM7jn5eok7hS3M5yx0yW7ZYTzQl8hexmPT0uO+FGEQ
uc477BOftMtsp98NRRiBVy59eRt+IUULOInDn7hAxf0gGg5BNFhSNsEeYXnzlxpXAKl/mLiqHyGR
K7spnmea2AjXQxD5AR/UyViJu/ZhLNZwlblU9M/5LLXxrigq80cbNc4CSc2cCPPYMamvKa2xFM1a
syVdlolgyEKx5XUq8B2GjTsb34rR70hiLAa9KcRNqXYe/Vnl+zk3ZjJ1IHO5yL3mVAWS04DuPg0z
ze2FL/YcfXlfJFMWy62wC/cBwEfmbwy2+M+FZoyCw9eHc7D0TcIE1hRlf8TYWbU7w+6aE0Z9HePE
owONQ55nnUpXx5RPJ1k/7xevz/pDPtqBvrjF0BPNxJP9YtREZGCnO8m9ZN9q4c+Cv7pzl0lBS2x9
8Om1IJSOAoGFCEN8vnwxTR6SAxOrik0+5RQPfgLBFyqBxE5sk77K927TTc+e0QHXlgG/JjvsCgzB
koKhTCeE1CM0V1kezFgU910/B852mZUJMRO4J/nrxEY4HnOMRxu4cqznpExbzmsMvUr6dnHseP5r
lKJSYrDhFbWP4cQPe2VF+cdfS4R/orBxSGenxInbkc6vVKPKLGsUJxRmzfMMswLeu+49E2sehrO/
/qg/0V1dE6AL6LoVzuX+ImbTMZAvw/pRMwa3Pe7RPBTZIEKr96ZjWxG+/evP+5Nfbf2lIEgKhhPA
zv4ofspBFabboPPasmN1j5L5iluAh9IA4/YffhT0LXSm31BUcvUs/fGjhJhklyS4puyYOjpp8oKr
XLaKYrH+jm72mzz9Byk54LMC9AQMLb+J9X/8LK92vCYS2EoKCsMfgPdkJ63sJeBcFGFHF4OWmEID
m/2lb2ZU00hV3zSzEe8trzGebJW3F8UI3fobifvfvl5+Lrz/thug00KP+kVrTgNX5XkeJ9jL9Lcx
zcj91DVtWtjyd+ygzbu/vuR/8nHOise1bBsol2X9csnzuO28YfbSkApRKloibYUjctERfOBPDMTi
b77hX8E3Fj03RBxWhBSoVRov/3jVHZsxTGq6KYCdJFIfEFs6/wVHS71zyFrqdxwNVv7RjnO9W9ze
+6c0/R/NM//Hers/DCtvm6/qse++vvrLR/P/wcRyfSr/54Hldvn6nqQsaV9Eu3t9+vG//9f6D/wL
VOr/gy/SZiZjOUHAqJHv5F8DS/sfNJF6DvsVenzXYeZ/Dyytf5j4Bqi9xTnpIt3wRf8XqNT/B9CO
tc6Q0Z7nMNn7TwaWtgRs+sfpi81D4KMiQlnkw/hr/3jPUFdMi6UXwCfuav+R2POtmpfg6AXiGYCV
OrUaJ6XOAOd3JOC33SA/RInPKS1NuSsMdg6d/2k6+X3apvgPYDU2jrrGlCQ2Ru9cFqDzNzjq8MFn
FRzHaR3Tyxs5JEgyqj4titjOSL4wVvNV0akjb1XMzwFZiqzYBPWli+uLUWWbLKkvPEXvuMy/4487
On33UxnBRSrsto18QITbD84uKeju/arnqzF46Rfz6EbneDpXWXpt+c95K24U+9BNC9rFpM4aY2nQ
VGQb3e9B88lPR4vVxfTyivKIZVem5V0fcISy8x3V5SQKXzDJnBBK6cDciyi+YkfP1EczIXlcioud
duwkgXe4xvcsN58pLT5NwXKD32Mzt+XRCJ5Aj288273Num9LBY4AgEejkaLKcRMnZyLQF+1gpEoP
0vukcEYPL3HZHLiWE0CKIL3MZDD7c2vCHIP3sVHulxEbT0Q0bNKIVFQ7d0ijIfyUpy7+AJG8sYgk
Fo9RTcTKzo5WO++1xQzRi+5wB+7chIBIh4KJTr6YsQNuwHEvcskPkH6+R3N8VoLKkXF2Qz1P17wz
brHRkD9KjkAUiFOzo/qoQfVscpNacKS5ykhD2z6kcXOvK+sYjAZnolunxzgFvaE/McLP4GEj0MGo
ycVZjHed/ZIR+0V8ZKd+V/TnLGuIxZMcw8a7KVDnEVIQCXPL3rJP37Jle4iLFInrLqpcUnqExrru
LvbGx85Ho2ldQiCCpHCT8d8MXX6ba8YT0tP3ce3TvmMWG5kyu/CXvdnzTqKJZ88Z4UG5XOQlz9+I
wvVgJCglWayflvnlWL0M7Xq86OzFVCWoccLnstx242sj2OP1CGqZm4cQWcH/aPsZy96GcCujEmxz
vOr0csLft2FKRv6gRUtR9a2nL+L/MHceS5IjWZb9lZHeowRQQEEWszEDYJw4JxuIh3s4OOfY95f1
j82xmFpURnZnSu16kyxS3BwGQFXfe/eea9ICQ1XVOuhUG2riroQzxdwsfcsremH96LZ2fgCUCd3+
MEcPTc3JQHRuLz/mPntqQmcbJsgG+xz9z3BtoZmsSvvYdjRRdc0zqTeL6IuK3Mfh/tKJ/oG8sx2s
BaYJ+FFn5OrzI8nEKyOWd61VrbUq2wFT3476eEIA+elk8i2atc+keXWWLSWlG3RYPfJmZ5TPVmPt
Ed3ZeXFppIV2KMtXE7OUXOUxNIetnaLMH/LvKJTcFdqEa2PUNJ7ynnpSnumqdx/Um59OU+6jXzej
84tIhTBA83iCX4fsvt7bc/KG+v6FhGNUw1L/bh31pybUYcU4yEFqyTIRxLg2koNQMkQOoZuE+dWB
j8aJ+G7qldrPJWwbUCxEV4zTg5WE4IJof+CctOAX6QLxlr2LSuqMOZwZUNocRHD2XibLKV1taJ5m
3qNmYm1QMciA2SqKN2K3YilfMRRu64CpVK0/xN2nFsw0pPOFvEGytavoh2bX5wjujBhxcNIQxG2e
WdSCaJPXhCsuF/r90z3r6OhqaF+1gtdaaOYXUzYPhyayaEJFMoskkkg5xghgdizoJEfNT31Br8MQ
w5XkiddAg140lMZDyiyQPkrskRs6oNRvak6V7cMcZaSCzQLMQYG4MN0saB+xF9t7uI69b4bVQlKT
RRCBppj+gtFib/UjkX1p/J6K9lDajteXwYX5r4J+/0gBPj/KXH0hiu6aJskhseRZK9p1YBz6WzFd
DfFP9FP3yxhQKDrmTzzryRrJqO22cxJtcbVSyWV2sm8MxKY5POahl8qbDjs948bb6XqWaPfaGcPB
0CRAHLBYWDNvk6EEx2BcmnNc19OKDgzCcyNjzh1gtesQfLGmkofU1caNrxMIHGi9Z8c6akBdGXaE
ilBmVvoT0518lwSqScvVMR+URlKXN/j6JeBG0N3Ba4es0L8FfD0Doxh99JDVHQ8Ig5kujI9WHkOl
IszdDVuj3JoZbmVs2bWHY6amUo/gkMxmwK4IqbnWlpPVOH69NNw8xXZBDG1CnWwMTXxKdeyxXjQz
nTw1fQjtoPaavrG9MKrKnbbQAxTlV9WFD5qibPUaDfEs7uGl6MfA6EKXypNgJFasa3ObKJiDYxZn
+rCdr0fd8COiZbhaQFVpu9mi18d5RLLeiuJsjfbCiGaoL6Rw995sPipyqnZTYrE+zn2znsJv/bb9
hYKWt6q6kS3Qvev5Pq06evK2y5fMCNeoaSITrbaDs2d4Zr/kbjSnb0ASVF+OmD0tJ3ph3kUsnn4M
p6pnhmc9xAAdTsxD00/0tcqqwgy2D1IGlmUu7XWdTJU7azmrU433FdqVtkHbaPp87xwLTPEjTxJS
62nvUVnXma+U7VUayuBJsHdro6JlLCvMAHl9+2l6r66CockvRSE+SCwlHLwSsNkj5ma1/Tjq4iJV
e1zrpayPvcpBwXpGiYjMKKTL1BD8s1ZKWqRJxdAznOKDLZHpq609b3POXZuWW71W6tM8bTAtNvHy
HXZkHjpKg1jTbF6WovgazPAOM75KnBxhJ5HITsTOPenkQjGtP0W5drcolq/rxbaT/aNoclejJVkH
C82e9J3YStaN6gYgdMmI2Ujd3ph2jx3AD4zjNJmuhp/BKeU+buXGwfYVxWCVtdEFC7QeaZvC3aTY
afpNxtC1nutTKdO9M+WX0CG6b7zUrYSSRfxIVW2YcBOZh3Im4ODWGpqngNVkNl6d+e45QTwoBjr0
KiustzJoIYINSxiunYjnP1IH7ZIpqFDbHH8f6hSgkmneOOoaJ32wg/tqb9JQ4I8taFF3Uanoq240
CqIoasYa7jI6IDuXlimd3g5yG+I2XJNFHydr2WjOvq5068Ah2fyRwmxYR6RMHYYGREAUEupb4lq8
I7qYnTESZea3Ay5yZcEYxpwXAX9OpBKTWenpLXY2HBXskk69HIbIUO41hPabflzkFpO/dkRpmrzP
8VLfl2ULEgAfHZIIZDQPNWgEHOmoQ5kAJbdRUz2ha8DfuKsrqW4TEH0vjTGBAxh1EJ7qEA/rmZbF
tmKK/YiaQzs1juz3rdHJ71zDdFh2Y3fnqMqHHAsaaVmddGf7psmBxsF5Btmvck7yKPV7u4gfCSJV
dzqXvhoAhIBL4ZAC+1YSjWlVW1z/tVfiilovgYA6pcNuMBGZMy8ec0ZQgt3Dgm7ms37o+lav9C1p
K+EentWraLGT+4RryhfoIvF6GaCZtUD0rg5JtPSh8lbvWaPJNEoqm8CjoXd2hlLQdg1vCFAYFqx8
+IM0zK+HIkWovhBL84JzNHjN9Tbb04wgqS/PF46KNIM/loGDsVLDUGBxavvNaOX9aSqU5LVxMmAK
msRLJsYctQyxacPXklUGzm7FgIzWvUuU/CyIuuJaSm+cRGnfU+lv5EQ0Vwj9DWeCXzcCg56yJ4IK
h0c85Ru+SWWlhwoEnvJsN9OzgU4JNMFZTKXBozRM04Hje+vWAwRTGNeImtPgXSfmKtOwTuppcYxV
7ehE7IDgNHZqXz7aY/6kZ4ufdBWbEpBGo3xkX92TsenhIejcqZlwJ4TJG2YjbWUqGigMUEm1SkuT
EeUVx2W4rsmLsaTEAct6uQLZcspEeWLytHPaD55B4p/SsfIcM3wm9Rr4T4B1RxEcANV2R6xmtE9s
8FmpIHOlU0AF5qHxsoyq8Ho4w7puNai/7R/OZEIkwICGwj6O98lsVI8I39WVNi3G45LFPUZXiKrm
SOVnJDeIU6I1zLaaJ8iezj2tlA5h62LTOjX38NLcPrZCH2l1eamRkNyEruRyhWmwUq2g8qZK2YeW
4YvKuZ+1d3wBa73qyC1rNoFarNlRPOzSTCgLvplkwn8jKgYtmFqIpGG23sHx631ZMuquW25toWwM
aB5nRxu++lYSH8oJ26XF1fhZzKOuYSkEcNpBuCEnlEGTZY7pQYWbgE60DF241T2ou4UdgxHmoYAQ
amviHCptvy/U/lpBrmT4xlA9c/RbeHS0qRSk9q0RuChBUbkHYPq87NdwIEOi6LM7WCeG1JyvwA5u
ZazrLyrNWAQqpgkBMm1N38hVec66wvRyQsAvkR4PnkYOkJvDvzlQyvESaIHIfRFCUyvVzNgitY/2
4D2Kp0lRHIxYWnTNBL68LtKtFz3r543JEHzToXhTgFhNzktth8vVHMzhKTHn7MGSvdiqcuh8aA4M
SWB9yxcBvvCEqAnuSKE4D+CZonVdZrdxFxhrypmx3kGTy1/Gam4ew6zIPybYMD8Gzhf7bumh6JqR
1vo9FoonGAz9BT1MslciO3s3f010hnRgWlE0wNLwbzpn8ke6V2g/wUPaJOG91sdsRAP5fTARgzh/
7PVZfweBHqUuKiitWJGrCzLLAYWE2zRYi9uUSSKn8e0inc6prNQDbBpKMIsH07RyjWFbrbhl3Cin
ArXRLkehdg7SWArwIBVLffJroNUttXlk0V8Oi2FQtdmyKV460kJ4aGbmmmpjPDiOjF6nX8MxPZrb
l/7XyMxYJvFMA2HaNWFieHaelp4ikx1UwHg3IfBDKdg14v6WL5lSx/bSJSE75asZ2Jjt1lkLO46e
s8QwvBrq89URQ/Td/5ritaGRMistl55Hy4qCDeAteJYB2YxLb1EZWko1H1KH4LqVA7CyxfzMtKbw
CrTehFcXx4inNnYmiBrJWseVr8P9ddOJpoTRmY+50lzZZxnJDJwOAhkQumBA3CCZD1wuAKYx3mqT
kqOfxO+OnlL7cvLBXOlN4NY3+OwwJfnPuY+785Al2Dty9GEU6B5G0lUYKDaImPS1DAREagsnCvO9
RGfNtkiohc/mrCIbJ1SVvqHmlJTmgiDm/FxJ5FjMU8NH20Adr8qAlkMBpym3MAZXxTIcGH4RBPG9
0CsxLLkaevUF/8vO6TN4unAoRTswwBXLHtJUQJ6Evp8KkMjxiAMS4+WxFJk/QLdFDQoMr8pdqtFb
/XhnW6nJfxyHrRn0DqDEO3N5SuSCJIJuA/0kKAVu2UePasy4ZtFLZFfpslOtcisbZkz9qGFd7bTq
JCpYIBcy3Neo3UbgEvmZroe11lJTrqMJMKUy0smw6mpl2sQ0HuLa1wXxZaqJhYuh8s9EK3wwcT+r
Kc6eilw5kfPSeFbdcqwi2IFxaMspW1BPpVC1qKR2fJVfuMUEot9A8cK281N4t6YwryxyrPHYybja
r3koUDy9Bsoyr03aJUkwjChjqAQ6IFnrKRmY9Gcp4bELwKtR61kuFVI+UUu1eU1N6lSHvln6g5qa
ml9H0QaCvOMhe5pceOSDm+Y0CW9YHhU5hmEf9cxH6/BWA8gN0+oT4MXoxj17ZgiqYJ0pgY07vjQ2
7DpwCbMi9RqUV34U0USp5wqFUJnX25pXCFF42d6FC/y6urVZWvJVpbWPaTkdyeLjVJmWz00IRLiy
P1B6DuuuKOKNBldvwNja05UgAGwl0uWEM2MVYT6LEucUBmg4+7xLt3VSh+sqaCXeqop2izP/QF1+
7J3APLNmj+C324MRDwtSldLxitvIgk4vmOLoiA4AyWpoJB/hkvAQmnX5spTTtzZ2khkZhafaZIkX
2uKcdsbewaVIM+MDwYd6NBit99jyaZxp2qUvTOc0jTqIz7axNiP0ABHNh7LCtIErkl1JfqvYm1aZ
5ZyIiCV2z3rAjF4+6+MCUSSjfzsqqAicCgD1NCTNSr1xOeGYSPKS6+SBxKZhHdZoqru2OzNB3BCY
cZcXHOn1QTzP1Nogn5yzLkK+L2SwKi2ZFtqnUfjkiPK0hE9QPbKNU/QmJKmAA3sR7dql9DEbgwKO
pquG5/cxp70Y2zrcznxZIOdGFuCU2vJFOSebpLAystJKdGBR+gnd5CoWY89v8syeeFLQEOaW/eFg
s92Gs2ApBNfiBQDgJV5oYlxiGFiF6iF+vKIFob0obwDbNN6IgIBWLPe1h0H54HDiqcGxv7NZaZzt
Y2+gFXTsU6Q7xLQk7qjOzXWIterC0eCkde2B0ZzuDqOhu/aY3KWOYu3bAIE14xpvMJdPU8ZQIDSo
lVO28Nqn5Z2iNyySzdQz+GzKOzOFwxWBooQCg/LFb9NFIN1GNzhnYLJLBS5KqzmxH489PZkZahsZ
8Gs2LhRjgPrjynzW+3QzznbnCquqrqgyNkWtOlug8vKCChHVGmuwJYkNNPMHW9asV/rXUC0Cl/XE
HQnm2uURTdcZRxu3SOoniQB0i/YoYmLqqwZFBCbxrq+fdfM9Rkt/IRpCv0T9LgxK14IZEmVgSz7g
7aoPdinhR5p2vdeaBWBCoxkPs5jTjd0tw2NB0OFqsaf+kqAM9AgA3zWQFE4SSacXJ/Zbj85+zdnr
Gf3cijY7Cy9RrJRMIwmNmUNERT0ziLOm6pioU4rSgD/soWYdbgaGQr0wiZ/2iVIiKUPKY1uDJwYQ
EU3tqQwYvTTihUhM3eGIO2ccVGjK9vUOUslO1ZTTiFpmgOdc2dNaxE8ceomLbMQWf3jiSeDQyUJB
TNv1RbXN9hS1kVwZuSXXbd2jMWyxB7DmpglJv4Fhg1Cj2tfzbdPRFKlunIXXtEbSRLiIPBQlrqMg
7o0t7pyIjgHHrhIf8IntEmTbMLMPJtV3pNTuVKa1BxARZ221JL4p8BTR5FbkXk2ZTATyhusAbQwz
9pDWxXFCX7sjP/W1mUMVDqDZ7NN03OVwtLbIjyyCthd423mVucwsltXYt9pPWwVmMor+mN2+diXn
LdHbej/cHNxkMHqo9vgumx+OFkDNU4IJ/o0cj6PNQx4H1p4xDWo82xhcvRHhPtfaTxRT7WMSmD8j
bByo2fY9HWQEQYo/9Iis09AZ131y0zQUHYHDSIvbH7UtP6AIOWt0//pjZY+PPAZXlPixW+nhT04/
AvNxt9dH4r2AFx7CIcnXakgL2CFP1isgC3HkCDwVU6+rJZDSkc3swkoHObtQQAJlP6XJdBWWdjHD
8AVlNS0HI9/IJUw2dSL2eRijka85C6AfPUJ62hu5iUAQhDRlO70yOp0ImxOdpUp6MDH2aTs6Kz05
Rf3eyrdW+ljckqKbC2WqawvLR9WL46gxM9+qO9ZFaOKWYq3qphRuTvVLz9C3q+aEYO8yGNpdr9DP
RJ3uIVVWONw4F90yyZAfp8l3sp8K8recB7+EbbEupzxdl3G71dXuOnXJg+zycCf78aI19b6BJ78m
Pe/cp4yNavUrMGNW+jiWmzrucO3zP1ysPkTEZnY5ohgyFjJ9djPAvY36zVF7aynYomalJ17MfnDq
5FjM8aUL+q/CiHXI3IZzw55XniBl4IKU6NDMVHAVLKUuRENlVyUb9zlXsjsn7Fa0ChFUASPQ520B
yd1dnHZjTs5+dIAy8fUjC8Oi0Nbz3WCrl4o9b1Sf6pubGR1Lko+bPG0J5kNVkTftA7eVrBgGSVBX
qlUbONcZ3g+OC1ZmsJVh3qQXKPWHfhauxd0MQxpixcKuYQXRl4jCk1ZQ9Qp8ahXUBdAqzgsuB6T+
zCCtRnXt8Gre+vOa8tJLZJIqAaxDmSyurfPy90m5XGKNV2rUoe6mvSV39FTQJZZ35cC1gE7YFT3D
KPjlSIv4XZUNWJo3nR/Z80yPRGSgr/8akHBZQNQb6Wfm2SEonqBg3yFbow7qtVlHfkbVSPgvdp63
TBCOkJs/xih4D9nbzGr0lgILkvY4kxNZKGDJ+z3z4DXIuC0YsQvB5wcQXjVbcZJwBIxJR1A1r6HX
9mDCvSQgA1N2VNe030xKZQRgDw6D3ceamMCHCkjOmjh57VEvx4QQMhnCNKdhVR4olsmPR8kpnQCy
a099NxsIxBCP3SXUH3SojdbFQo+BfFF2hJ+GW5KxfiJfo2xieLsqxJJBcETsi3YTAVQNZSHNNYj8
M3B89KQkS8h91RfZrs4BqAz9JY0bTlTq7HAOBNUalMpd2jd7JUOCivejsBETK1m6b6KcfBgV8obT
kbIOAMUxlNGf7PAlraLL3KQ7kO4Zru3J8mjf4XKjkbRO2mz4lR6R00N8SoDa4qkbV7NF3Qn+DTXV
6DxYrIAAHIAnt0V2k6cY1YF4YdTiGdSU5R5y/cqmUoGoZSR3URcxQHMUrqmKOUwJRzlWUevnaXdZ
amDXc8IZZ9l082cXQL2DHQQnqIcAKPOMOq5hIpyVvmjFxpiLexsOvegc6rmvtot8jvXbzk5ZWVi6
djE5TUU/bBC1+DHttjqsmXKbvpPonDIaMHeqO8pjot00WHBUKjcyHk24ajrLeRjV51go7tRRgelj
dbtrxpujFy1MxtRYd30qnpWORD6AvdQy0OfhHC49V0fGqI8XBZ35Om2ejWz2A5meIyP0w2aXDG42
HaUVbYzw06EMx8+yrjkNKDMZM41YyQwD4G23BV6aOh4MolcT+ZvefUYGCsnqNUuaj2BWrqhZ0RYQ
+zBEREjTAUpzr+mOWSrILf8oYBdXlJvQWFhq/cRsvS5hq6Mpk5lveY4jDaGay4EenXK8BzfmVpaa
ubWMg8eqLnum+HTuUkOz1ih+1d1iU2pDjDPV+ySzwocmbOtrkdMQrJZ62LWN4myQchBToDfxD9VB
qoQAPWNUwzq0btpR85jUk8te01pg/hhDO8BIYdy0BFzqHM2nqurbPU7EcdMNEgAwKK/nIhYUb1PL
Up8I+okYCVNviqqLkRTam7R4g2U1dzRus/C7NawQNTNLdGKo5UuvIZvkvBrdAsDsCgx6YK6XLLlk
IfC7NL7BxhPDnveTlZA6LtprynHgceJQvw4LfFBayyBPvtZOsLXyEuuf8mR1RLDQSn0L5spD887U
K2MRLUV/RxKrzWb1zMCcyNYZ80MwogfOKRMAHOJABjJJbxq7ggOqGVvJp0jMK8O6Z0HiMa7v7xFr
SNdWJC4RcUGwI7W6ed/Z9t4J6OtWk7w4Fr1cMGoXNeZtaR0n9ComX1Xwyiofuykw97jSXUQmq0Ey
BiQVbVrVKm/LGG0rphiGKMcVQfd38ziZ5Kfn12bstgDTz2FmXGppvSsC3SYI+UTvjktGQBWCSnoE
Y8qtXJRtmCbXrDQtzoXhw6TCX9K7V4PddTU3Czu4EcltlSng5M1x5RjRQz3p11yNXHJBTlOpIzqe
mDf2jGm09BTcODux1f+Q6Xej9ZCJONyvqVJRktDi1dOpXVGJfqOMR1cysrUhuES9ALrV4R/micNp
NkjQJtHZ0Ps7u4PLEyzBRp/S994BskN+409k0j90teR4bcb7ZhLFBhTmNghhEY3RtC0UbaMbtW8t
4d4xGfvgHmeiHR6SwHnmYHjWtVs0bRNfJ+g1WTSfyZCEJ4sxL87zY6KznZa6zdsH29O0bmuyBtw2
ANs1zjNqejokZc2F4m5+RZ2/sSMwscZ0GygGq6pwXBWm/qaSlCxB9z5X+SUJWvZ+O3pQI5N8m9pm
LhnckxmwVjPxXhjzzuj6S1ckfkivIoiqb2Eoqh8K5zEGzT22tY+Jy2tUobpGX29sYFNbay5mv8sn
3VsSAYHTMNiuM+M8cVKEmXkFf7Uzk7xZU0x+aBHDGdVU3rV+xkDZat+JNjvrIvk19aaJbPfXaNIu
gTOdhRoCowxIi+hexQ0oPZApZs33lvPD6X2Sds6MCytMx6mHoDOmgHHItpHEfCleCiYsS+KfAGZh
yq9gMa0SdQjX2K41haB3BtRGS4slF7uE5tqkZfdz/2BbuzkWW7vI76b8gTQ0t+vMmxRAYh9TZbOm
SKVsC9Id2R+HerZuOmWSpCaAQaukiA/k+2ZerQWXJCZNhXSfBTk0YJSSypaOModblRwHv6qtDRS5
Zl2nVO4OyWsqLvg1qv0vGGJHpB8PkhwNZdFyhJCDvlLp1nUtoWlKMiNRp28+sKetIbq+ZtW8zyzj
K2yIr3C0e0ZrrpXYJ3oce8rVmXkYc03qy1VpkowWDjns2np2raLcgFne9A4RYUvSkGDS9WKDQZMG
uzJUPHJMIDmGYe4rYQ7b6peR9ESk6E91lf8IrPwwO3D9yCdRlGCjYrFzTWQEa9E3n52d3CnSoBfV
N/f2Tb09mLuY7ANThEcnATJGNuHUA5uNvlWlGzzD+tmm9lMzpedWA/sKSFKcm6w+dl2HdQnHbt6Q
ekGcMhg61tF+KQ8lntdVOSFxqZLslUPuTq2bDyg8r2Mb6MwhrMM0as+Aq79xvBPuRQNvPaTKo8qr
jS1j2Szzz0XiU05LVslQ2OveNj9oH9eokUhCiqP6yl68F/Z8tQmT4YCxuakyrEzzGeqPrpFHM5eY
LkT2WGRfiWNS5BdadtYaHHl5o4GBpEa5FKUKRHht/o5xT7HgE0c02r2bqUxmMyTl0MaPTVtZoCQ4
77eimxltxPna6ungEVm1s+tBJcSVT6q1CQh2TnwvlKcN2hTNr0znoklHPQZpFOFHzvOnFh9CKZQf
S9chiIoee8XaaPHATxySCMaJHR3iGyKprJiKhUIveR41KKwooZqaENmuqeh3866yPSibCm3PpjEH
A6pf/C0T52E2eprTiaBvl+NvHN47s3dtIKQVIxiwTgpNvdi1hua9aKajQZ0Q+ZUx34yTSDJM+eyA
f2RIKulytIM3D7cQ04K4xiZ5khNk9GJyhAvQU/7QbxFGBXkrkfYxjtRZeVW9iTg5grPPmEaEt4HU
j64Vb6VaryWT04QwELJaNNREOG2G1wVqgwuVeFjpIj8GU42QId4Ztrhyuw4KxsbbSOlKMrpbqTxN
wCzXBFnBfgPEHF369uRE56l7jjEEuJ1p7hJR7cOl2db1cG9nWbVTK14tqQWPaHgRR/SIYGYNUaMz
7k19epVJbZ4hgFouE9yHpSKnxskPGnExXWw91oKvUBe+FTW+QUdsBTtJ2XSQEpVQfwvKu0ZB61Y5
i6/AQGUSyTyLsA2IiT4tOSyqzp2GrrELp5fQzN4xqOqbbkweCI34HBAcBtZPoGCrliHvKLHXc94X
HcFAmyrdzbJCrcDUNc1Ot9ciKf0sWtZh8tQz13P6+5h+wOilhjvj6IxVhhzghRc6Ilhz/GmmZ9Tl
sdgXslf39pgeIwtJmK16T5Gz1i4w3zjrF7Sc72DrRI9xHQX3OFIbHoZW3Yu5i39asBMwtOnKz9TK
Ui+LhuJhQf74jYWNHUZ0vkai0Xc+xtEZiDrZSUJCmPFwKL+kiLTOqGjzTWGrM4qCPjnMSmfv5qXW
fRuO53HmCHQEnRz9CAqShCKFulW/Qf00xpl+jlN1q1j2LS4rDV5HM/wIHLQsMvmwamZJorv5YpuO
QY9iCQ85YHUcoqWBbEb8laXn6k5rh+e24GsEHqqUnq4Uz1aVgpkQotf3WmYTkdGnXw18O9ZcLwoV
f9EMWBYmJkPtUrbRy2wPiNjM5zZGYarFBWEMFMYYzYSrgG1c6QzXH+vEVO7w03+a+kfJwYLkLGuV
9iqBaem1TuUt53Or0IDY0kdSNkyUc682Fp1Age5ax9Z9E9nx/WhWLnQH9FKimPZQ2IRLbme0srIe
Nrj2GsfdoRSfSa9ijqICYTLTMW3umMdjJ07xOE7MqAI1frXV04jnfxiPmhn6FjOX0LyW1rC92TFr
DnYW3MyR2WKkbJNegTFSv+vJj8WBtRA/896u6Qc7iIWWdyUm8LKHUGeELZREgZ1nZc/Lh24FB6j1
tPRM0gMJRq04LVr71Ao9OiXnMKl2UjDEnUMEgyJ+uUEPb9VLzaoSukvSesbEsSkpkGMp1xKzfcPC
J2Csi12Z59faMgbfjntPz9TgNUXf6OslB2sFseOYRe60lC9RsRmq+FDG8x3JQfxBAgV6VOwW+4RD
hTvhr26Gh6x3jsFgO6uwcwqsg/G0Ewt5IWEyoseOUnpS6Gavgaqg/6/wk+uLw7kfCiCMBtUfitsc
AN1aWkHMGAzCWknT9bT0dmZpwKfUNltrNpnWKsugvMroFKaLP0zay9I1B5xcPkk8m3gmnqBJnC9H
sETSXlHeLG3S1nMkCdYzyRyxleUAzXQzZPMmVcyFuji1SbaYBs5Z+FYLzPRIw4KvSDAB7NC5Ks5w
qvvoaHU/41ZFmGNwRDLkvOA+yz7Ycnl1RtRv5fRaLKVXEoC0ttnSGZWTkutgHRugMmW59mkln03V
okIXzmm0OP/3/ItEMrqSHLKzijDDSgVwCVAgYSEZbVz9VXRGSbdibb4hdW4ogb70Qid8xNBFhrSt
Wz/zBkivSr/NDbVqz/j/1MTqMxPuiISAbERxLXNYz1mb81swpv3lLPi3PBZ/6Z74g8/if3Rj/C+k
wlkGoCvdIR9bt3FgwVLCm/M/my7+6z9vlLj/s2tvf2v/4L34737Q/zdjCO0fmoYHyrZNjLpS1fmI
f5oxnH/gi1Jpa5hCtfFkQJwjdayL/u9/mOo/sGLYxJCbOHi0X8i5f5oxpPMP2xIgn7D5/ftmjN/N
QipeKRBYQsUYbAGU+s0sZDRpzaEpXlCaT8w0+n7ctp0JJKeBWGuY079phbp9nFQl37QFdICl94/G
j86sDZwraFQTRyNzs2SKPHRE2Db4Vr02IYrkX+7P9c9Aupu16l8tYbfPs2FW6RI2Hq6W3z4vbXVw
zTJT0Wjxl3HUupOcs/6qZgSdk1LOzhOUc7dzoiz0QbFqf8MZu5mffv98R0oul9/AAhz5x+tNIXto
dpWrrhmBkKnVWqEQlNnfWLB+t9NwlUI1IBGalmrA6Pr9U5qwIple4yZWY+HSjyl9hrsVLch49v7t
L1TwcTwykicG4tcfL4jFLbH1al7c1LC7beeQPZrjnWcvK7MtOG8NY7EjvW5UsDYHY/k3V/onbtvt
UvG2MTQEpMor8rvbzC6XogY579YLFIR1YmbavcmvhBmk52UD6JwjdW76hOi5ukpOuRGBoeEeUx0W
CvgMuis6aWWpkT4tYxkllIuDigwK/fh1oWX8FQe99XlD3P7ds/jLePfbwyCEjtGTHVtapvzN9UTG
cnSDlfDw55XjmRENg7rv2OgTW7nmE62RSb0JAwPNjSJmLOaQwCTBJrVtSyW78N5w8LF7Ds1BoOz+
+r7eHpHffzfd0Sw0hLqpSvO3341kLPq4eJZdBRP6aqytahP2LbiNYFjHrdW4HK8CkmzEtP/rD/5v
FiChE24pBQshHE0Maf8KsisJoGS4pd8ovRbGyA7XSj1wAkaj+6UO7cNff9qf3hSuDYSG0BjSG4ap
/3aZhC+PsA0Jb1viUfqFaJwrkGeS16EArv/6o/706t8+CrCClNK0BX63P16YFphtrbWL4ZZVSXvK
Xi79UOd/cz3W77eNDxG6JVUT3bFjCHaQf/32FmzqZhMFnLW7DpmOhhYhMZovRzaM7KtmgUth9X+z
BPzpjt0+01D5NC7QwkP4x89UNIbHeCMYyAL0u45FVp8GZv0u2u8Q9BBCmb/+IrXbRfzh2bx9oGR5
w9vLkMX87Z3/f8ydx7LcyJZlf6Ws5ngG5XBg0JMIhLhaUHMCI5MkNODQ4utrgVndzYiLjrCX3YMe
MEdkesC1n7PP2jlW6zaQYuHHeQqNTiEirslT+IbtUnWK4r/pw/Guc6r2Xc6iOuLUZKGOK9LjP/kh
TB54lZbjMrSnX46vWj6Nrmb7YtZmtIENFhC4qVBREsSb3FD5rdZp7T4EuA6waqxu6hRDlo6Sqiu/
5O2wG7bjLGeb6QqDNXv6QxylVFTlKSbkVY6yK9aDQ2m3O9fObAr2dLVJWzO8tvW+2SIcGpXMZC5K
gCfl2bg7BTG1VHq2b2odtpguLoX4pgEYg/SDdzAxF8T0h1BbfoOLJRfx0k1KFSblIHOzdVD0H/uB
DCW1c3heQb5BSYztH/rGKxNmpXc8YL0u65thcuXZltJVdoHpk70YSmevKGDnl9AK8tdMOV8WWW6M
/4wbXWnzzUXDMTxbJ5G+dI5pLle5PxeijZwocHUDn6O0qu5AwC9ZdxILJbvqexIpf5UaE4X8RbAP
7TK/stcYK2NDkSQ7DXOCot7f/M4/cKaOiV1c0bh0LjAGutlFhJMrMPG5bftNZi3BZM1AApJiL2KW
SBETm+Co7jUbmDZiJ8bG3Hcqd3A14iBPS0p7HA8Jv6eG3L+8jFa7SjqU6EOaxaluGb4/fus0lSrG
uwLmFzAEEmta/TiXOO4YPTjOtIxvKsAzqJR/clVM7y63vdpPHtOC80a47M2nbcvYi42hYZjatuke
U9woeHFO9a1aEH2hgXd6yEH4fhTkgi63/PbkYYL80fLZ6mnU1Jlt5TApB2QZrsX1rCv6BC++6dvl
ltamP4ecw3nAtZOHzek3Ig3KjWrudB/5Z7urasV1YuSlHRpGdBCwsG4DBHBXZuDaoP7Z6NnnIbH2
2kLSKDK8/EDwSh6LoPiLyptnR0kbvRwqsTHsJR486t+9QrD2KDvSeV5RTA704PSDu27hwAWs91Lh
5VixtdwLQiqY1hD7KKAeXZlEa0MpbDZDbi00fE4GmRoQOBVIVoLjhdxKklOHIHW+S66sV54vK0cf
n7a8Dg1dN1neZ+8XDaBaWXP8+0Wet36chr1fEMLm6YLeyINFs62cUh7gyhb+qIkI1F8nd4UemVf6
2LDpxNNDmF8C48HRXeh3vN5OOxnid15irozAxG1q5JtKbHt8urdFkWY7WSr3SetIqbQ59fAzFrZk
ppfKsamJnqy01KEktuNtyUv5ysXVWLrg/Ic5FFaZtgkB3bTORh9DRTumzgfIBXjXTRSZN7WrXsxp
NoFroU2LpxwrNTOGAywCHMfqqt5R/Jv7hYHv37+/9BxY1lwOuExTtnHaSWbWUZpA4RJUY6Pfc9km
y+yo+Egdj3yJUMQ9BQUmNJcbXVt67MUOJji6C3p9Gbk/9lOn6yMpe8Pw8wSPzQonwqOTTw9a60Ff
gvS2Q2WXbbq6Qy+Jz8i1a8Ey8Of9L3mQEbDjQghL+7R5N555kgD18SkXc6hztSA765Tz2oOL8zNG
ozuR9SOaGt5oISGxW+h34yN/bd5mORJthQPfvleZc+M0Nk4nvNqu7E1r61UKgx9HkhTwxVkH5alD
fW3Ykf6jxmfbySTe220y7hvRek+Xx2KtM1wJaHtpjD3ibO81oe00WQrPsjBS8bP3AN9k6IG3VV8O
+6l2nSsT7u15hrAMXjsQRTD1b9j/A7v/lDoS6WMUBdus1dVWr4vxJqhhqpqVgTUinniNEX68/J1v
dwPaXW4G9KjHu235XX/MOTswnYqqA+Dokxm/hh6FBr1LZejlVt7ObFrxLChMtrlgfc72HGpqlICd
acBnFPLZVYgnPNTK2yiz2xtcaR3ythGuSSL44eKZc2WbfzuWS+vc9bnYcac6H8sOWehQ6vQtjpAe
t1YBPyJ1ww9ZweUgrCC4Xf7at+e2qVsGxb28rrjcn4N0BiMTHpIuBJ0ll+kKQvRGzIuPWIZqLRZ5
uJvJnhwvN7o2kEQel8cEATnn/CVhBdT7JkujOo6TDyG3NmDmyNovt/J2BbI1GDqPRtYGp6Z1Ol06
nPrcpsDeBO+bYmeIUu6maupukoxK8H/SlMRUQy73gfMT00qGmGIsPihSUN+NXPWHcdahV4CX219u
am2CEIISBlpE7k1yGdA/FkETLiLkDF1or8/zHtD496gnKRM7VPm2E2mNy82tdqJHzIIwLYFr82w1
gJiG1y0KE40rZFRKL+ejuRQdmCn/udzUyr0DONgyXA4PPcs6n4vmXKW1JXoyZ0WX7qnE7ClK0rhS
Gi56pQF2woxPzjMuBGT2SY5vqHIzKQzUSC7/X/6U8y1VQ8udt+icmwHRWO8qF8ffkjRWq09bVyso
5Q5DZ8PxSMKOi4KvIKRvjboWVzplbX1KsFq879gTAGWdDnfPUSYpADR8OUK1cROHzPzTHLkwhQxK
dfqwuLZs1iYYB7tB7ZQBh+78Jq+FRqtagma+wp5mlyaOScGQm/i6it4F0O6vHCZrH+iZfJnLSeIw
+Kcf6MIYMjBPYrulRIoibzTwWDB227wr8B3QqF/VqQa5PLxrBxh3aIKhtr5QxM46NXYMrCUDezlI
pnCnlZrCjjHqoQ/Z9QvJCTSvRkQN/eIReLnl1c6lwIbThcp/EkCnX1tFVmeDiDP9RKHpKju4g4g8
C7+LYFYzmNfW1Nry9dwlBrD4yFjn0d+hHRMbpzODsHiT7Ky8E0Cji2hvSOb25U+zVkaSBwM3Aptu
NYnTn34bGgpzEChA/aYBZK7aCq805CcITDGPqdAIaIbaZ1Nx42WG9zAp3cPd0P2gu0rjVqSXmHMP
7gvmzxQ/cARuIgMxHUA9UrpjchzMDDUUWka/t+IPehBaFPlGxgdTm9HcqBYKZIvhTwHY4hCUCbiL
zCNX0BAs0qZpQF8cyZvcnGtsAVzoNxJPh9Ayuv3lXljpcENnm+SxAuwM+t5pJ/R9gQBqZGpFAxw8
R5nNC1EO5AlVOF9ZOcZqh//vts6P0RQwmQIwxSOksTSY7QjSZgPYT5w7FWCTsfap6W/3ytJsKtUt
se+bMNsnSZrdEEWsEK1b8DGo+EC/3Bfo7hbuctU7V7pkZc7TJQhA4T5yZdLPuiTIzDpVirfSwDwF
wjO/r9M6/QgO0WJ/nylTvTwEq+25Ooc+TzMMZM7ag/ytpcNygfM6DJNzHcUsFRZiX3e5tbdRUFwZ
h9UhJzKJBIrbDDf+0yHXwsL1WvAGflMbqAEWzq1GUHnXN9N4ZY393nxP3z3koRzhLSFRnl9iuVn9
cfoDIhk0ChR0P6/z9iPswyzBjMDSXkeBF+u2TKP4OR2lfPZa/XVIUR8ILIGOVqB5j3FWqc/KGDdR
Zf5MKJ56qEcPJ/e8sR17G6ksZ5oA2bVulRq9rQZKjciYanceTGpfG70WvDayB1C0+UiWBvsbVKGj
EwAbb0FiFChflfyot6M5bxEkiVt8DkfKgrXcpeh9bobn0YvrW4oewSM7vdW9qyTRkg0RU/mIGNay
98WcRU8ZBf/6JgtN55vILJQmk7CM3h9wZqkOhiwKAQjdBGnMKdVRVDSFSMOFTNsv+CWlv4weTDE6
oFAdQPZ4n7TIcj+5Qzu8isTsHmXhTJ9zM6eMmm0MxZToUD66Wmt+ynn1ZHtvEGCLLezWF2x+0n4d
kqp6p0/C2A/4C2FEZCDDVYVUX7wpNl7bjrveZpiDHfGgWd8VBoDpbetYwMfzMGp+AAWL8b6BzgtH
2bZZpg2Pj4MKLVu/MvfXtgTeRjpvQSQab1Mz3CFkVzWEGsnIYGHgfK4yFK9WVxlgBqD9YVlqXWlz
bf7bxOZ5D3KA08DpnAxNhAi5oE34wXgnMHMpwYumXTOmzZX5v9rUgm90uItyrTo7uEVVBRQ2tATd
OrYSSkKaQ1R05ed5ZnAu7yLG2jbCLVtCMyXpxPedfpYZ6UXXqR5wOohwwAytuAMfYB5V6N03mH8+
tYCyEda41d4DfLyrLQTXNoG/W6BqxTaMs2FXZRZgRAikB3jB3uHyL1wbayA79qIyIAriLR/wx14w
u81o6tOo+wGyVX9KqUIg+u1AAWnxpUPVdd8n1xzAViJy5iIb0dnIuVeQkjltdOhsc5Toy/3CgoWG
ChtROLitGs1dr/7Ks8ShjM1K0g/CDWEMAjwLP/SJO1J3nQfvQLoL6CJ4TD7j5WIUVy7L5jL+Z9sj
noSEuITO3YrM8umvy822rZQR6H46x7ihN/3YQpTGeqHfRNbo3sEwMD5TBklJUG5CfthqY5Y8Rvjb
ZRvCfPHnIlL1L+EU+X0YO5R2hI2tP84jXGpeYs2XyBbeC8wlQGABF5XvldbID6OK7R/gPGrnyues
zECT/KOOQIZQhLUAVf8cYOGyBRX5SIwNQ0WU0dPXRnX2dqSac+81wvz355MJLBlAO/lOj9jVaXP0
M0i/fGZoG93eZRI9rwx1aiSCyHnGEzdeYPzXpB0rK5roKQldkz2LI+3s8Kxnt68K2fLaqGKACiAQ
tjNik5u2s6vd5fWyErTlEUWYAzUUV3ASdacfKMHb9/hOGT6SmMwPp1DtAlTpML9bBJmaGfiybIKd
N8y8NHMXlTsYRa2akq8wm8crg7sSZvr9ouNRZ/PaPb+lJNTe4nuYcVGEyMUeQ4E9ZKj5VmH2QU3F
UNz99pRwooESYpG0V5p/qwtxmFs6RaG8tBexkHnaGYNMhEmdDi+D2pE/cvg072Z7FndNMKQHLxfW
S9q6hLaBmX1wgY2+U7MiZdXi7mRBi9iothg3lJbyimn06crmuzbzWb6/5TbIGc6nIlSfjHJtYl8a
nsUHpScPdo15qEYtZBYm05UDbC3wgCIOmAUpD0bifFMD8gnjeyKmAq4fDr1DWS0l69Uh1mE0pZHN
CBBH2sgWjSWhkKJCZ0w0Mrxyui3r+Wz3QqizCMaIt6A+OBsSE4RfaJNC8MNlhWP0SYn60JvHy8tg
ZeItxHdONSGlRAZzOvCOzHqjybCWEZljvJRgDnwVThhX9RQuIoQqfIp86hvkqOFNVw3ZlY9ca94g
YeBxFcFB9jxpTKaImtKpsfy5JyoXzOMMAKGE5xbk6d7uM/zCJMY/SVa9xxhce7788WvTfoks8TSz
yN4hKTv9+ihLpQ5lFnJHMDtw5zLnrtN7cDiuke/bHsThkhUgHDkCJc3GbC8w0txShGPiLe9EO0q/
4OTH4tVVg7rSNSsHOk8Ik2OV6DYXqbMNOPb62S6RXPuTVL0fzaYB5NIAg9qQVkqpnIOuO1+LEKw1
ShYFASTTnxDw2aY4diZSKAdMcThBlK3TR9AVMxW4VnzMulneTe21pN7yfzyf5lxz2fN4nxmEuU+H
IIEb0cOL/U3X9FDuURZn6mPpD3ldIU+OrCW9COjIog56njRk24k3vk89apAoSwCMCzD48qxY2W4s
Ad4D+QbKDaJep78oywunKytl+tYY1+806XQHKrU+NKp2Dmae1Vf2m5Uzj+cwXlUO7+LFrPm0uTQk
4GVlheXHKKh3iRK8kTruko6Hyd3lL3vj06w7YM9tezGbRW6LXuu0LcF6y0Ivs3zSx+1dLLAJ6aM2
oazTSGCqUFVUDo1YaqeIVudze6Mip7iym69NMW5k6Dbp4MXb4vQ3xKFomkLnN8xeUbHuQXfqs/xQ
YHaI/UyibbGQ+n75u1ebRKm06FJYUOdxr8SIy3G0Rza5OWofCwM/SSdYeGWhW/qIWijRakE3XJlH
q7sLO8siFEUBjFj19EvL2o5rnAOZSKkV3OBfpHYpBSl3FSyGg1vF0Fb60t0xYpQLB23i7meEdNQ2
FCDdpsLb6Ynt7AZLVltNMkCXO2VtmnPas/Fx8qMdt09/XUvtld3k0DHB46IG8TDYkyqgpIoI/85O
oFlcbm/tsbCI1iQG1ove+1yfxFRo7Dml2oZRcG+MlLiAkxjpPnDLhbqqfsZOOt6mYR4+qbRsboLc
8raqd4uHYgTI41G8ze1wuLn8s9aWHykGaZBnQ35+fuUUaoDK0MXIMREtggxFPtZkk99KbIAvt7Q2
C7nfITKV6GLQg592eOg1MfRacEuVFuJObFOG1YdUFLf2mPtVK/S70IqvaX7WGkXJQ65m0WbZ5+d7
gkQ5Du3W9jW7GHbTGB6oZEn32DaYyCjK90iU3l/+zLUORfeGowIRPub+2bwaDQh5RU0NnwolTsyV
Tb4bUyPIQvF8Zetc0ZxxYyGtJ3AA4Zly/irH3zQURj1YxLV06yvGW6Ande+uwyB06wEa2UJOBZHO
k/NQS8B2I8Hj+6KY9L0ruvbOTuAvIohXNwAYcNacDXj0PbHpCd+Ay72ydtHhQokCH+8Lg+P8dPCT
sAnTtGnBbGmQvM0q/FZ0Rn0b1TX+Qn2a3nZipmq6jIwd4jjzSutLdOL8kEUs69mS3R9Q4FnrIOeK
LixDm7vk1O+zlj23a/T+dewadSC6qD/oefLeccfpH6wuj7cVU5DECknD08+OBoJd8PFoOMKpvMbt
806O2PzwcGj/SVMYkUvexkj05dm8s8H6RUHFTG+CogYaAwI2i8xp51Z5u7s8mL9zj2/60yO4yxdR
93C+s8P5pNphJK5YWknzaKiuQ5zezDtPM75HblE9jNCUb6ux+ouMmskNBo8HMXuAw2cMK5puB/RI
P3gNoDmzsKghYN8FJEPxMc959EHZcBdyXBxCJ9c3ZYRpuaZV9pWvWNsaPAR6lPKwKdm/wyd/RIym
WsM5MentJe+Op22dI58t7Oq2kuBrOowluRZQm3i569auIIhUF5EUEcJFMXc6IyyMblOoCnRd1cV3
KTvXhvJQJAZ4afk1CVXfyuyPsLIw6i3b7K4vS+PKaljZodichORQ5gdI+yyWF5HtClLJTFHa0CBI
ytWTcuUX2Mjx/T/5WuGxEZIIW9J8p19LZNcbk8C0fSPs0d5iLUeEefyVFoO7d9KyPchu7LZ6jkGS
BXpyO3qeeWVdrAU6eNoTTOH2Z7P1nF1DhI36Ww8YZ4o5APIaGJDIoFwgI8NwZPa520hW8d6xU+2+
bAnf57HwUPthzprHoXXl+rf+c5Y5hw0LsqHzA7fMp4hqSN7MUTmordVKqjsMzBUGsxV+wT1gI/p+
3lvc2HYDMdebzMIgUOG6hee2rl8ZoZVbEBoDnQOZM4Tfs8yVPxZBbMyBRvGr7cMf6kDqskHNU6k9
CAjiu6Q0roiz1qYeIpQlFUVpAAUMp82VUSZEGOYcx2RON66ppTdJ5PGkJAZwpaNXmyLNtmTbTBb5
2Zc1IciQwaxtv9YDNhERsfWKfnHk0a5NseVXn22Hv0sE/2dTSyf/0YnFkOG+U7KgktLD49OkMh3o
TOVfWUzLRH3TzBKRQY0qkM+eLSaJU2jjDlzVYKG03xwCQdAA9BSUl6ffNH3KLmkYxQ2+fsXBtRYy
kUaoGTv6etdA5Dm4HUyZK79peYW/+U3MG9D97Gok1U8/PRrrphqXAw53I2znF+VgZClCBmZd7U0n
r/+KAxgs7VzMD+BNYdPU0LSToTV3l3/J2kQmnk8xBtsMy+vsh4iJeq+6XJZVogZycsCt8avAUaRA
JQKZTFy7zi8b9Zsv59kuuNAb3CzPGlSWCEQFLx2awzNO4rg/FePXUBuAnUwQz0rMYICaiJT64jCp
HoY68vYxZpQfo3qIriyr1Y+nMgfByO90xNmOruJSZHPZMAHnLt7CsJ0PIMYrv2pkuReRhE16ubdX
zk7SQCQ+lgKC5SV9OuwK+EXWVhWP2DrSN8XgxJtGzZiDl+UXooMJ3g79f9dAU7kc/iyf/+7a/yi6
/LnESbr5H/+5tqB/C7ANIoJMp7MFrU19Cdajt3zdCmFTZnhAUlgK7yCurp3Sv8+l88GlzIkdmtVK
KPSsLWnjqawZNSJDosBgRwf4wQp4H/tXDcQwxLmwJEbtpa3nlxP3VayYjC0SeG1fa3rlE9AOd2Zq
yFvRKnVTFFV+70LswJjHnvbwPTWfpDyW4nj3HYdI4BMUDtZ2srPyUIkc/t1ouftIk9VTRinlPooL
wGwgw67sKSsXY5v0BtXXS5b0zZtstt0CEvgMdavMMfAi1AyAOHIOFQEmkHpYvZhpNN3U3dxeaXlt
ynIXpxTVJQnB/nw6gyhb8tzajmyEpbI5dAoPl9ABidCZScDrRNf/wRIB4SZ1ixQhyeCz9tLekeDY
KvaHRk4AwEYHa50QfSfmyZsytpzj5RWy1rN/tne2JC2lzyC7WJJl0Y2btq+tHdjge8Q47U1jD+lj
V0NaKo2pfrzc8PKWOZ+6SyyNP5IypPMXbyQS0mQ6Agz0wekvVxQuBg/caN15Gj6Qrk0fcmbTNsbv
ej8kGOxcbn4tU0wBNGF7vDbRRJ/rkrW61vKUlwNkjM4DV1LGXwKu4bdlBp4+KnDagaLTHvPRDvaD
3QLmpZriWzwhO5NFfY85M2ioocHtfqizxz5Oiysjs/oLlypb3koE/emm06mXGAlzfqpMQh6oCJ2+
+GFh7bzjCtEcqkUAr6Q74BEIk7bsRiwHWnIPFFfr943pAKKYZPIAzs161EPQhD0X7XdX+nDtVJXc
x0hJWPzQc52j0WCJgif2klzR4NiOeDiBFDR/xDPGLQPUJB/xh4uxUursLY0wsCOd7AkX2frKqbo2
mSj49Mj862yG5/ugSFujHTEM922DZzu+xuk211L7xp2D8NbpHOfQ9faXmRvkHlAS2cPLHbG25f/Z
/NnFKo8E9GMPEd04NvaHYMFEYp8I25+75YfLTf0WG56vG+qDfu8NOjbA5/mGPtHxfSgRZuFQ5A/m
lO+6Qafg2oao11G98grsrLk31Vxwz0mmQ6gDQlcup95YBOKV18yP3EzeeTwnb9FqCl8YIwZtJZit
qdDEIymg6ZuWOUjmEyyjcttqNuaQtng3zMYXvciAtxVNxiVScpkQaXkYvR7VjhkW9wHZ0T2wBPxs
ityCwRnqt6IzgYJmZrfDN27YXu6O3+m18+5wiVJT6I/u443wlb6wC6NDK8lh1b1EEcW+FO5JJMBh
sAUKYN33CkqOmU/VQ9LPCg6SGu7muHW2sYW9XSmTfkd6qdxYlZR+p7r5YzU45lPYKRiGDghMgDCg
0VIktaKX1xIra1OHIhAMAbkXITo+uywTixoMM3cNH+hl7E95VB/QW8Mwd2V95WhZ9os3XUXumBpp
ZI4USZ/uJwKbALfryaJNeZruyfGAcUo6/C2I5G/k2EFepl734fIArX4fO4RBBFCaOGSfNgqqIDfs
jiyNAKq0t3qRfxwG+c1ALnblibjWErKLZUzhwr15wwNG5gGl0VINbvMGzfpt4PXmcyqta3eC1ZbI
c5MJRWyGcOv0myh2qajTZWMeWnBnJlYROyq5gp2JgfGV+b3aFAbcZCaI1LK3nTY1wy+2ENIxZpCl
KcDFRk42XIHiCOz95ZFamR7U6JBjpRqC0jDn7LjJJ0GUMyANUjdhC0DNCg/CKGuMWydqr1MSqoC5
r6W6Vr5PkFsizMPip2znrCs9uwndQnmm7ww4OKoQ41tbB/qJZcS10O5aNJDkDhk8NCuQctyznbMB
MuIFE5mU3quLw+QgqozRjuz0SHcetNiqdyP14HtNq4evSVRUuMEsrAJ3MfsxOHO1rCQI7IXIGUGF
+Jza2GhUmnsv+1B/Lc3ERBptlT+V2RKdyILiQN4oPMSN+np5pNZuBuhhSM2R/sS6+fy4M5QZ/620
oOqoPOJ7DCEboOh9ndU4pAWK23GXFBvZYNBUpRPuS6Oe3tsZoMRAJbmvD0nr1/lgPTR94QC1csqP
l3/iMi/P9hqHOBbLEFEXL8/lwP4j1EAky1gKbZGVT0iobTnWtwk2eP/+kv+jlTcL0cUhfdBLVkeH
++gt5vHJ1oYvcEwj7VpxycoNg3lDwnkhWTBjz57R2UC0reU9j+QBml0o0/7QVJ1CAyS9XYzhyAv3
2eTVwxPgBj1ufmVxrqwToinknRE/LDqDs7mrdxPzGrIb/mx1zOfGye1st39pQ90cLo/caktcy2FG
kW+DKXU6ckZroSFZVDzQect3pSWHQ91FBM7xxPv72vT/jhb2/yEHbOGm/J+xX5ufWRh3+Z+8r+Uf
/I33cv5FONuF08VLlrVBx/8N9zL/xXbL7oeKDy39ol79X3AvYfyLcpcl+upRE4mA1vzP//hvuJft
/eu3HIeCWjRhXL7tf8dp/c3mT/0Wuz5pT0hiCFPPzhmdRHJW5Y4AwzHpO6DavLS7T11m3+FJ2u7R
gV+ZZr95Myc7xNIi2SZingRo3uQfY2bXkLg4vnSV+cE20m8gWDeJlrxvgu6d6XUvruoQbA7WJ68T
f+lW/ZrE6vuUV82m1qx93YmfkRD3aYsEo2o+l9aU7RoMTHegjK88VRmes+2MrDPxB05hOBC/cxKn
i6KbwsDBuYs68XCYsVnJxk3Ds/Uxij3SkIxpQVw+So6t25rvwafPL2mcHmpCaIdknj9M1DsjjYfb
2lsBNtM9XgTW6GkQgM3mMbOiLyIu1CaxAvxBrMr66nbeS43Zj+XA+7a41d/O7lMIeWlXpda+GUZ7
U5P63vVd2H/AtIbMqswnvwzAPukeN9ognL6PZvs49gCotRybBUmcyLeMQtua0LNBS46v2PLaW973
1QFjjAR/sjG8H1Qifb2jPLyW5decim2/nzMD/Xy0ZF0d/DB4uhsvVdtrL4AlYf2bBcpWKl2PWK4A
rZ7xgsg6nSRb+8jz1t0H1BEBI0gm6yelaOnPprSTfYePk98SydkIqs11V6u2rozfNW6d7aO8+BS1
tneDEuDzbKt3Ao5ASYnbthmxWkip4j8knZ4eJAZ59zqnz00yBB8NoBEbffSgsZOU2OheWPtwbbVD
V8dqr5dVswt77dbrqw/hlOuvcw/MNZ8xHzO0XntIke599+wuOQSTdWD8vGNVlt1TqFegP/pCYNZs
3+RR8mOItfw5w9X7XmDDiPTWs6JDHHOLBkWbHhIVH7CXsFK/rWD64laBq60Grf/OnTK5ibMZYrtZ
mDt8aanCjxJsAzRMqM0A6mW/lEbo9oc4xQF0Sr0bbza/Fd5itVsaVEAV3ridgTfvjMx6FnNc7zqC
1qh/8aOLo7p8FJpCgJGWuKsqsMV9Klpsnzr1kE2/a+uDXzhDhj/CUXxrpjbb9j1Fw9vYidqjcvLy
ZQ6oIc5DXD+gBmubxDVKv5K1tQ0NHFTgSIboDeVfBSbe30xX+zhEmfVkNXF6P0dGczCVZt1FRvhN
zmX2uXIa/V061YsHrgQ7HoqgoYw/tB/qDg06QkM8CEUSYfcmVXFbB+rR0wP1lVi9PCYGjhKFG+Z+
k2NRqcWQLbVFBGPXMdRP5TxFiWG9hxqc0Dkiv8lrIBsYKySPQdCqfYqH5HcZz9kOObDY6t0IUniM
nglCtzspFsVu7nlH9r7wQ6WPr6U+JyxQqq3qdjpmmGLEEV47yqkHvzbaxg9qle3CMDrWdT6SsB6C
V8wo00fRgQ43C7t81HRv/jLxDvjSzYH9gji73hFRz+E599glmrHKN9J7aYqmu6udqd7kYhoebA+C
9CaIXD8zZXBoOwr1kDZ337FHe3KMmoKFrN7p+BBvAnN6iAf5wZ6sHzzM7XuvGOShKd0OGwt95qWe
tO1LnwfW1tIowqtd+0BY2MU8Q1I8Ruofz7wYbWzajdWPftQ8SmRt5wsO8R9hc8fHKSpiP4wV4G2s
W5xtSEXvR2QJ32YzV49G6tpHWTufEstMPlTElV4avP0eS9KVD2xBMXD3xtilXOp3DZXQTwVoiW2N
XvXZnUf3K/7CCRfiuntRlVL3yKazZzNJF3eQiLs1+fedGacpvBDwC2agviVD3hzKpGx/BRHh83iS
4ZOwlb6xY9ltyUWWnysVfZ3ykb7s2td20o1D1Aj7LuexDgtbf2rD4b1m2p9GoX8UKRnr7RCo8CHN
quiY2rXpbM2kN14bqlhvBXY3N8JNGj9jg/xpjIW8g+wSgPENumEjlVFLTE1y3Jn6JDRuIKgyE3sy
5LKNAjjyRp0dLalY103e22QbKioerWLC7EkzTKyycfqEYV6Ryq4EsFwieooUu+q+yLY24j1FtDZY
8yiCXYBRgf6eqP1Iz9bFL1t1+XFuscbSjUAm9zI0Di2kPTeIsx9mixA6rtzyzlZDeRw9OwVVJwP5
XRhhSfAtDnj2eJG5GTMj3uWtVd+GosZ9LnNaPyhD8eBaiXoJ6gwToyybjuFo46EToEqGpWz+Ncdx
Ne6E2wXvcVo2tnEXAS8pJzU8BtUYYbfaFC9h0hk7pvUNKX085dNGQesnNrbXsA+mXJYgZehYfQkI
Ugo/92Zt10bCey7rgMhvk2e3XTL4vAfxgYsEFUle6e77yEweUuUFv6rS7p/rwBm8vVGYm5lVs9c7
DUEOxlnDxrQnzJ/LtItwrJkz7x5Pil+D1ngfy7rxdoB27W9tjw+N2dm4zVAV392RRUjVo+ocdRiw
xKSWABg/dQR9/qSSwP6OZQy27LgYHke7f2dWRXAbTbK7CwF57lSczDvldT+jPMwemzEvd44cjD1C
7dtaNinmomn73FAtQqls/qmusWYZnRLiueaV0XGKC30bQkz3i9HF41bXQ1KmPerVeMKWSmSe/oIt
X4saUcOSJHXd1rdUtYyhNn4RJdZJQgc8jGe4l2PU28zxYzoQ++jT4B5Tt+GBmwHuHCMGXgjFOSRh
XaZ+hmzlnZK52mttDJna7efmMfDS1xbj8S0LIrgHCGN9srh3bIkiFk/Crezj1IkjTotgsJJ2mKJd
q+nRsRyke0+9lHGDi03wq5M4ixKrK++0JqqPsJ3qI+/iX3HjWjcx3Oq7ysi8jzHB64EtWxsHLI06
ov63eqL68TXGkFJs3VBvb10IvMeppSBwG2C7sM2Kxt7Pc4SJV+OMD3alVRvT+WVmtW1QeTx7+ywf
nyfR8G7PjEb6rR4+1JGhSGWZnt84fb/XcqoQ7LTjVFOC4knKzB+HGpvCrNPU5zkegyOokvJI3iO4
i8agvg8xlP0U4pa0bxQeeynH3139uz6p8rpx71Z1cluMmvpuZ7heDanT/NTGIMg3Qw6Q2YQhic/f
5BwsYiuvtjO8tEMXwWUK3w0NKfDeJM0wE2MCeV/02zLIw40YYDhZKakHl+1n14VthYVFmdyVhmY9
uYPrAJS27Hvq7ZrbAu77ATOp5zgwMP2EZpDYbvpT2MDjBHZURxkVx9S14j1uWTGS1Qx7kXpiARpT
6XfWMG0HxJrHPomNR2PMPqW9iO8jO3jFeVC+H6gQ3LK9FLd2b/4oyqFc3OA3jsitj6rv25ewn49Z
RLOlXgN1b/1yRoqEfWuKcWjK9T1KXqTW27tY9d1L53bUMVqz6z5ykiYf+47Ds7FCcokUa961Mllq
aML7wkucn4HVKBxma/NjHIfeJ7cNAm4KVOuR8nRHTL4LjH3MAqykNaU4toVj5M+ORNhQDl2PHVCi
7gTuGiTNks8SU+ktRG8MhxD0olLP6kdjwj8WBmHC3l0+B0b+3m60BhvPQkd8kYiD1eENoE3xu1Q5
D1X2X8ydWW/lSJak/8pg3pngTifQ08CQd9W+hULSC6EIKbjvdNKdv36+G5ldlVJXZVRhXhooICsz
Qle8pNP9HDM7ZmMVe/awnQKjunAc/VSQvwrVEDKXbcl51w5+G4fmvPO64J6djtgzPOS2XsBJNmfF
jw5yEjDJeSul/1on0wPmdrcrvdhlVYrvHT72mlGFB5QZSWSl9mUp6oeOIhtxT/ZUuQrAmivb5KFV
gt8I6HOjopqsWXzLOKaQtfNyLHIS3Dyr6+Kq8iTIEEmvNUN8m7YgdTPoVXe91uv90DZil6Ioj0h6
80k0tLhf7g1PsooKYt26yuzuOtwVYl1zgoLfdgTFJ2+Gn+cR/PLK7LmMtCBNt9TZuPXMtIh7DrCo
mDRDWkwuR8QNdA+IlbKL0k+MvedjmGf5kZeSZGWOY31ZeVVNViKRAqskYNkZa5diVNg3Zo4vZAHn
ulumuSJJcTqkVrDsEEyIXZXW3t2iujeHSWvIr2mkbQriySzmSHnhFC++czZjb3QFb4WDe7062yAN
XgIAsoMacnXt1kTJLxXmm4VYz5vOlTV+v0NGDirCpoVwCGfEEaSsDKYrAuu2atkjW9/dBK7hXnSD
U99kOW7QFsaZUVFU09moAil2Rlm1X6fRMOMmXy9KpcRbOJG4WzXfzH4lpq6nwYmcoFZoqMz5G5b1
pwFop7oHL8RLvxI2C1V5w6HpBiGPWrZu3Da23OiKkK1oInwparxUHmQfkh1sHHTTtU4UmLIhi7pY
OpYeLeaaTD9SmM0tCh22Y7KK8nidPM7E2dCAu+ZzPxLwotRxroWoCIlTz8syh9cqs8PvRrmum2lo
yaWnQooYNTcjy0rVTpVtvc89926s/Sl2OwfPjfBbM5j31ZSlZ27L25CvtJGTDu7zrJgONnr7J9X4
OWyluFK1/2UKRRstXv5SV72+Mk87XRBWBOIgrNwzfS9JuHRFHbsh3SwetWV7EdbWUeiuigs7aDah
3b6Ncq3v4b4QFDWeScZbeV3x8m04WZiLGLzyuNQyibC9v696GZ5xTc++fqx0qneN1V7TrNt3Q6D2
DFc0K9lh+g6XoXonCmZFW7ukSxYphCH5MXtz0lbkFqdWU3l8tdBKo2GlX+L65p25nG6T4IXtuqHY
2PlU8+LxBbZEr591dVnvWEDYNxMWESpKYFNd4IhR7Eb6cMR9d6Euy0sCzDiywlSDBvhf2qA6uOnE
Q0cdc5GvdK6rGU6RYF9cZ8O9d4A6H6m55cXs+OTHN3XyPVD0676o5Bks2WbtyvHrUJIPWpJw1+H3
GQdh6zB+TSSq4S3dWeHjZBK7kP9fxhzujkhp43IF3zhOjJntECh5UUUv+w6P231fnaHYDUX/xwTf
vwX/PbQ1//uPD0Dff/7Hv5YS8OFv7d/bq9f6ffz8UR8+efzPn3+MjmfzOr1++JdtM+WTvpXvg757
H2U1/byKP/7mv/qH/+v956c86O79//zv761sptOnpcRb/RkRhAL75wji/62+vTb566e//7d8AJMN
AVsYBkFQsp0UAX/LB8DVDwyRTQ95jHUyPv4jH8C1f4PxC1Hw/kQJcYD+G4TohL+hMw+Bu5i4QWbL
H/3Xt775Harjhv2ruicbBy3s3SDfcVdE+veTqf0T5N/LPu8bWMw4KbL5tmwmtg8CloxtW3Wq+QXj
zuDfR0gOX27U+SfXGlBRrv8zYon6qHBTXQKZDK1LqtFEImLQZ7xKo2wvsV6W024RTQ5yVNvLt9Gp
Aaewp5ivdKF9B+vnKsHyUZJWrRKd0thnowyxH+mKW5cMS2Z8J+ySqT5JJ6LqgTupm245Qm00yFJC
j2wihQXmU5mkLVFOP7PqZt8edJwmVltEgV3Uj9R92C5bQ8FkLoljN+FSz1wLkUtRWuZoat2pIsbY
OFlSgX6kR+BlUtc9T6KjJc1zIXgq7zovwqsP76GpTOyX0EFvFWsdZI8jlJoVm2x9hD8xdQ545Bmc
QKsxOSBGPsm/ZE928xXRo+3XUSX1OWre4i5tiNA7FI5257iyTnk909LLJDZn1zYiQ/b9zTwHdrq1
2ADn9yIoe387Wev0krahd50l2JfstBq8JzFKg/DUocJAIqzsxY8NbPcfzcVS+cGgCZ6jtUz1LUYf
DUaa2maWTXRG/0xXlHzNQ4yhN/DVVDJgaeMSpeba69gxl+UFgnokqCyzxFcb7MqJtJrqb3Wt82XX
uoAVQMdUPvGIPGCOVRpat4uR1s7BnbwRD8/VkrfFgl6bAB5ZT7Ejc2FEEzE35p5kRinjZhnEOasW
PEEMOnwQwqZ3bGtBVF3adA1mZcwVvmTKd5FbT7b7atSjgYpuLZx061P7DDvK6f5GU6l8I99YuhGh
RJOk6JTKQzsxIi9EngjCTR9M1icgyG7uSaXaA0toM26XRX+ZuoWocK9xCxy6XX++npOMiRfC605T
J1mLRMMIg13jt5baO5M7vOed2TZb154WYsGWoLoQA1AVyK7w31JAdCvSlTYfmtQe8w0JU8O61d08
mgfLHMYtSO4sn1yiMBGXadrryGFztLeM2S4vaaZUHyXKR/YxtIM5xSmJyGnkSm17BH0sIUAbprLV
kXk4TcJaQLIaFmcBWemGMU6nVZd40TjlGU82S2AaS8HocESsYIduLjP6e2fw2BwcvDabneUot0KD
iEVFnARNuoCZLOqbWIAw8KYp8YLoqLsZwlqdnvBCIx/tyOw4OSNplSMhgqG//AhlAbS2CJJHFZfx
4Dlq6Q9+jooO2Ql2sFFr6C6LF5J8DU7varJ2drjIh3Ea8OJl6xpIq3JEeRl4eANHpaHEVa0aI9tm
q9e/rc5MWJ2VWJJEzz5s9XYI8um186np+NAUm8JMLNXLoqcJO03ZJQOB6znZTEg0nffF8eqJbCod
jDvVDWO7ByzFdIRQjPQhqxaAaFs1Q7Pz8n76TugYJZaca9O5nPRY9nGrZqRe1UC2M9Xpug4RPKf/
svrGACZQDPb15Af6MSCT6KEDq8ZnMytHDD6r+cYLK2Z61l7YPfNX1J+bn+fTv3WM/9Mknw9n9F8m
A/0PPKix7/+ro/q+e80/HOw///7vR7X7m2MjMcBtBRrVQhmHrvL3o9qwxG9MD3MgM28Kec9f+/tZ
7fyGks49zZ0FxPZgYvO3s9oOfkMJaLKe2NGRS6AJ+HQ2/9VZDZ/7UfiJEv4kKgmYMrPwo6Q6+ERo
d9oEs6/mHxKrvfk2Y1fs4jFcsOlRU8hGHGAqkkW+1iv0iLNeJLnHNOxiu+9JaFfpM+Ej0tn7Q01G
Sotos/yaQsfgpwU5gQWVRm9mzWBIr5IhSxkNveUTxuBossvokGEEcA2Q/s7KV3u47wzC04izdtob
A1zT2TPj489b0hzQXaz4KSaIC3sToM/vzYpQ9don+7IyAm9b+PWMedoKPJNbXX9j2FnIqAyNu0UO
1imcKDMLNZHqCbS66ZPO+JL5J8PptM6TYT+hPP1B5HTmgGvYBYnUVt4/C7v0rfOJSLY9YkVFJsHS
hED3U9XCmCQFJjNS5iupmGNgE+vMmJi95UMQwKUuG2mz6LuFZJgEgLfTz4bdgu2pcZbG/UqiZLkr
vDn0z7Ri+2fbLfKH3PK7bepX+YI5UqrZrwSTXpvBwPRwM06qVy/8NBiO7NS8PGRh6xu3IQ293KG5
I4nMxH7vrsB5w7ucicTUO2c6BQrPJKtByo1J/zzhWSNjYx5JTM70PLz1dZaAVTSNwy7qeYR5CmwV
VFwsannGFLCCihPaSuNOpdl6Ix2rL8G8MGqLvN5K02jNrRA6c7KyM2+ZOfZkE2AKZkJh3gVrT/h1
UuR8i4mMyOdW4lN7xOTNvl1wZwczAoHAmwR3hK07z5na6VAPbtwDuvVXU4bZM/Tv6OqNSMO+3mIy
avZHdIktHbpZr2eB3edMpZmVeJIjsonNTLgICI8nM4LqwL6jyu1Kd+tBZ49HIx3phmdCLvvnJa+L
H21HklPUEpVtvbXeoG6A8NeCbRdc8uSa475aPeaXZ8L2lmSXjFMt4klocpLGURY98zqYHTAh6KXZ
l84rl292W+A30trmxJtUraT35GXSTTFe4hL7zwFZ0lmqLD7MzduRxnLQKPS3fW4MtYx6vhh3d8a8
9bxV/Ui2pbsIa9eEobrBbcbEASdYZuMeR2OBstWweNkmS4B+k97Hh0ptkdKHbZK6wWKq1C6A1+lV
nKZhxoyzKGY+ovOIhHtRbeK5h8zQK25QbeaolnRiGsv6zcWxYl1odKUy8H4s85ZKtvOyMHxUGb64
Lp61il/MkGT3LEbCQ65pFOdk9/tyXe0+8Z4kxgjZBgEuW8Pvi45RkjrciW425409gilfZOVCMLPj
V0TJF6N4DUgs9zZuTvASJGPqPVHLtD6GJkthR+AwToyfznjLPSHcGKmA+2xMSXnhVcEERbaABpMr
4n5jaBWAsknaNwwTzQPOQsV5libDFt2jd5QjTkV+001gVFiSHdK6+ZFCC27Wxia20UcRfsX8cYCM
qMTAdFe0g6S4TSZqISKPl21TJOZXNVsSdL60t8Va6GfFUOJVG5jNl3AWJZn3adq+LBXzzRXmqAxL
GA38piylTYxDUm+Gtq0eITnDY+8tBGZLjC6jOu2KG2eZOhkzleMAeGGuHylq/C+QgPeCASaLJwUU
ij5uhuIT9sI0a8gn+IgSgsLm/pwmBsCCcotMWTxYbaTsKWO2dk7hGaY54nCPYZvOIja6bFH5byir
vRvfqtsLosd4BnCOD1KFfTwmI45ogSpiARSFOdi0eBv4ovyOIqpU3EOhr9dG9hekHeJK4Fma7Xj6
UgZTcYU5zQ+zWIavEAGtt129hGhvn33WAHFqk6+qLO7lOqTHqZfDBd++wqtXymcVYj5PwlxyLMOl
hPOULamsLN156pxxE+RFg+iJFzrHDANLESWsuO3CzomtUPDmFtbcL9u1zHCq8Krsh2x1fc+ODaje
Jbibg/qP/R5ZACwR/Ed2vYR9WG6Xvh92BALU5I67/tqTDy0YBi76urhYQzfNYkFn+F1kVX4Ke807
g3meOXmFc3AOVt3YL7IeWrTedGXf8tzw0c8kpr7vl97fm3naG/A0dkgEKLWhiEO3gPlPff9qraoS
KLQWe3YSeVEvZRDDcqRnSGb6QwXD/jLrhvqb9Nl61xMLBxVn4rrB0VgMUdlD10IMMKPQYq6SUlFW
0SQa1z7LkeUFB3h9BlVmyROLsFSb34xWue9+Nv9ITEJb06pNYUmC8IumFXsWZkkwvVA4V7lj921q
lpMiRedJzGAi/vxpAN+Xsy74VWUYnBdFV4TnZjX3d7gjQkNaQjEZTMrzuybX+wckan/DDg/rLHj3
rnD2nb5b1hTcwxzKzbBYBmnOyRpcyMZduw0dZBVjMi5uO1sHrzVt1W0B4HzHhlnDWafr19JavPNJ
ZBa7TZdciqpcv4/man2VK3Es9jhOt17gYkahpxBPWRiO2u/S+XlK8ob9g4zx8aq2s/VhrXG7izuC
icDzx6GbDyWRgOEzc3kAfHZl4KpelFZTRlY+iCECXNaXWZv4z2W58rLbKzGdq+Nh1WAgtB7iMJXV
DzEtLsD10o2PYvA5+9kORBXn+ckt1U5Q8mR0WTvit2cZ25PLYUx/HxJCTGBSsFvIHVU7ToPya+lP
GLpO5Tqfu14zB8zuhdV+nEZyt/sAZ++YrPvJvNWtGA/TVHvvdZG2ZyuYO3oaxwHTryzSjPYZMW4Z
ehGd11vm8SUyA8UzEF/m0NJjJBhzMyEBgpZtLi088WT3XHSsTI8Mrdqj7z0wFZ2SIzfO4PwUQeWm
dXm5NkxwIjNtk8Z4twOZmWAtKRxzWpGDHnsGvcYcKhAYlaQrM2lzHnLcdezdlhGEyHSkzch8P4by
ovNaiR4hGUa5GXvbN+6WILfGTTuHtE+Cc3OMat+qrJc2d60X6QRa3ciQ5rnWrtvtPRBugzPAnE8T
fnOfbQeUPfLGp1LKL6xEoTvpEm1PEN4ScZDNdl6Sux6OT7l2u1tOZDGfufmCijah6igio8o5ufTQ
dW9SM0G4x+oqtPeEwcl2FyiH46NiFOWAg3yd7gusLU+500EXz6twM6QWHpgDegKqVjcpfCiE3q0Q
L4Qz3dgS1H1UQkzupVOG53UnQ7G1KfDGjWwW86BN5pHZTHL/XCedR/JwiZGyk6TFnS0V56rbud4P
iqMrvy6snnto98GZ5QDuRIG/glmEXTgqliQqpZ2RqAJesnXO61F0aEEAjsu4SsfSPW9rKM6tYYq5
ZAR3Ie3q5Gr3HHTkU0XuuvRXJWco4S2qvSW1DVmQKU34NWBjig41OwrlgEEpBn2CHgWgSfOyV/Q9
2zrFtgJep85ehyad7qsCtWq0jkN5OdBCv8PnjDttgEwTE63yrSLO+aqs6u4FhB2DoSKr+Pmkl74V
hZDFdZRPTMVHpW4I4R2h0OF+1px48WxE034g+R3Ob5lzBwSsXppyV4Mj9Xs7SJHSyNUzLsymEPgY
Sc+wzmh8oNM6AKHHcC5wUkrDRjxhZYUlv4cvJvHquXjsHTOruWj2Hoxhw+5YzJlzZndCdHFYB7y+
g99wmZnT2o8CQhIxjuL+a2fyINtkEVz4sxcO29SU7hdnKttntyJkoJzC4sXN0WRgJtEqtBtWfyv6
lsS6BAde9ygN3zk2tjMuR7MyybDzpDRfEnygyVv82QRklaXsCzCQxyJ1RLIdQgxkdjMxleIwiQUA
A64qM2hVkoU0b6h5x1vyczM31ZHzH1sfR0wX4di08HYG6rANDkOMV8rQIGCa6m+Ms9V21q+ZNayP
0tJE9Vi+XO+DGWHDNgtr57zyyvzNdhgcOuntxM0iWGFRU2EkY542C4+5VDtGsjEeBjsd7im/SUPn
9ScBdMkPzDPSECIyLiDLWRf4zrXHMTOGbRcE2THrsjfPnzpMp0iP5qVbrJj08DkqCYDlIU+Gf8jy
pNwZostu3dwr3ge3dn/I2TPucJMZXkLMPe5TnaTbgPN1YwdGbcReswryPhGK3fi8vu/JopiP7WhZ
niYJ5Be3GYnxmwYfv37fDzp4tobWOcVBm6g2Tv0X8zo+/96KXl/PNlMKdtZOO1FiigwA2g5RpWaj
jB0cGw6z7TZnAJUKTSDTb4wcnIN0BrgwO6kB1meqG5PKY1+Ew9ccC+wvlmH755gBsFngBnjAsvlA
9aavXaO3nzzM6+Cr+iU7t9pxxafCTYe9r+3mxjacYcDtlNJmj4OWPCpdjbsM7PYLep9gH6QU8L3p
7FpkUdfjZOPymoxOeLFWwVurLGONyiQzeUXDtT4HNUfKOq+8I0nKMH7MaJs4w5zLPnL6vGdLmr75
Rj8jFrOcLVpVBTPXGv6FWSAUxArQz9t48gjujUnsze7YJavLWsh6u3R5yBbRsTo568MGNIuBjd2i
C/+pzcMUC6K02DidRWmLlprZk76O+2Iebuo8b7aZs8yXy1q9E8cT7mY9GcfBdyoMggz7MCeMdHGg
udse8+p3UXTONg/G/jqsRn+lwoMb3BVDPXv7DHbiym3H8bZJiORC1mWcDUYKCTCGCZUldocBOeap
6SGz7dFTQi06u8qoqa+TsUICI9rizJyS+dYem9c17dQZ5cV0KLU/XFQyAE/GWuLaJpvuEYPQud8q
AfcMxusEX5dC6X2GEpLyAu/beBAhiLZT5awl1ucx6YbcOahmCb+5Td7e4ew68fCdhCmPIcMQDmM0
CPYl781wOyFe+1ENaJEDEkwc9smwJIO9Q368GL7+FixudT12XSfPPN+bb8bA4CXKsNRHk7oWw5up
soGCuZxWitnJ+TpM9ITuIC3GV4JAfUvKRsDrU3Xw9uoUB5DaoEFhGa/U5IOb4qKtcnkP7WkcKcYJ
HMlML4mdDoE3JyJEdOc0mbsdJRlrfWI/u31vnTdFi0Kisaad1y+Fv1OG8WIqM9jbc9DEjL6q8ywx
0qOi/yCj0ui21CicrUMxzUTEWRi16YzewJoafRggzb6oKcirmH3BK7f+xDUrpoC+dgIZXTyhCgaO
CsubVLX9i5c2fkV3PrYPWiUPp4Gn61Oc/HBccNuBAC2RAT8MzVx7yDUlGLj0i+Umd2cjudYeVix4
74eP2OMNW1ixZa+xjVp3Kl1cn24Fc5xeFdUd9eC6sxbHhgizvOFb6TXDqyzTAcSsn7+rZYJslg7Y
fG5U+7mu3D2VpyEiQfjNmZr7bguBYlxxAPbfpGWUNyTX9/GQzBjb+utiX9q0/u3e0ENyXKpqObY0
SbdwLrsgOOXlBKmuvjHr2CErh60/Wll9XjrkslhDkiHPqtko5JodghYMZaFYhxLxpXgfgMnH2Ato
2nBYQ/kVzyekea9Mf70NVsiDnhCOQyvtcbrRQ6l3bTa9cBzX94VokMaWdXVT6+wo+bZ7aUhedIzM
5bu7+It3thbTap6lgRgx266V8bIiwnoS9XRFyEa9bQE/sQAL8qc8bcy7YWDA2cORDgDNzJ9DVIUH
I2VmuwiM+zZxFRrlodYHauZQA2MYVNv0yW1kLH59AWxfHmknmeVEOfhi1DmjoqmTXRY8pamdfTwg
MMPHX3/1miNYz7RZRlszSesad2PBSUTN4/EqOHdWIOUZoF8aZxxTGCgY7mXiTvqizQN4AnQqaM/C
0QnKaBWWpgTwZH5lDqH1jHjUPCwjOsetLI32PGxnBTbXNS84Z1LDVfqHVatl19tV/mgTwklhlZBY
G3rFmWLE4LJMV//KDqovK2m1ccMseNAK8wGPRt6gsR6b6ypcIndR4+PkNll+YYhmehxdzzjrGzE9
C3L2clqDsrVvCuoI9dLg9Q0ISxBjxeypLOSGfsgH7lry1Fqjrnb5jkB9TX+Tryfjo6Di5CE1tB8f
gtqnAkQWAD2pT0hQ4uZmv8+cGeCyd1KqVKQvBJsSJWp+0b3L+NBMVkGUZrN7bjRYsm9o7P0b7S71
AyfuMO/8JqeWQmKWIpCtUuCBmWYEErMb+u4cVoVZvDajqGIsr1zyracsRX6clmGBK9/ANqPcgKaL
ZyoAn7K6nH/BOf8jxJzh8tOQpAnU/3lAEvVpsjDl+g4hrc9ELU3voFc3K2PdpihiWpm0GzsZ9FVQ
Iif8E7PwB9n+Z1ORj+NnJ7Tex4/xFCLBnH2AncnHARThz0REt+uraMfmMg+JAEk1VpMroCuGpL08
tE4l74ykdOu4QPW8++tf/ylMnd+PUSCjfCcrJMLpg8/2r4uQQ5r1zPiT0FefMC4DSWxgNL4TS7Jg
9zTgIJbhguAd0t9QcqP8eZVABfrUY8sEP9ZC1fwXOzmVxMwiAn3KOhfDNsf5BaUTmxhSaBNh6ias
l0zc/btfAd9B7OVP0Y+cvQy6fryFWeBlhvIBw1fTyrJtbTYBGGiY5/p7Urve/NBhBmVyeIWsImWY
5reiKNxxB9FHUbog3yti2pYeB1YvV+UxgfiuzmWbJvbey+za2LglJkM3Le5UfmTpgniXX3yFj1OV
PAVKp5MtIJOfHv9wP3E2RsY8lbbcKrItYkT32ZAB5RtNY5so5wAYt1NpWRXVHjaJNHOCm5tWGNYx
V6WWR3csa8x5B4OAEevnUzB6w69u/v2L/JlqSOHGa8J1frzPSCOlFyR48/uIomYcQw10v/Wccl3U
HrdTtuTvGNJANxXlyk3+uSrCNmSd4Ldo+9usSHMQq2BgIExp/Ph+8R5/ko6QsX4a52Li+OTOg6Ge
+WnouCs81OFZTzyAW7EGnFJX4qVK+27eGpo3/LXuuWubxcjc8jK1beSR7JtZcYWUt83Okeik3gHd
dgKhZaMF3MGFjSlRJxinRt6APS9DVNBCQAKZFy9I8x89L8GSIxwqH0EyGbTuDgHzrDakUXQnSKcX
e0O0aEwGFtIPWqfiDuU9oCt8MNiuWoXx2mWLWG4XZKcPoXJw5XGmqWt/tcZOr8Hf5/JON+fk880Y
IHcJgxTxaRIQ4iLrkh5F7YSwfL77fVMd7bFQe6sDg7ziXPDGnZ/DxyCXH7R/TNW4Vldhg3IAKyk9
WaAfqqQ8rHCBSPj/Dq8RUwKWPq/z3llS1CaTL37hNPAz1e7jleObyYAsTgoYDuCj9XHhrXArzGMA
4M1cSXZl5ILuTE75msQ5ZV9LumnrOpfjgEhpO+S5rc9XgsXLM+8UTM7gRBBcQ2CM+T5soGjjxmLS
5MDOWBbnpq+Fu6uxVjAimF173PSlhH0SdcqP2kq0OUUe5sjLRgyyECgD6nI9AhwVT3AUpn7467fs
43kQYAGB35NAvcUyxsvB/PSUssXS2i2TIqoFufE0AWlc5qo61mbdnfk5+tXUbH3KIRddhzbCX0bJ
/tRX/f1ucwXcZKInGd0P8dYKf/LLf5J7rZnydFOg9yRYY2x3PuNh1MGrABb5nZXiNgfukbG37Ck3
2klh8zmcdlbEzd+9DKlqXHUeLnE2+HIS28iQQG2cRb40Bec4DXSSHI15Sfot5kzu3pMlkxJIQ+jB
8VYx6jmq7cTYei5Y6/6v7679+fbCsOO4ICzrNAwrfMf+uJRwRErNxJ/eaK56JoWmBhmyrLh6QI7w
kkYYgSkuI85ZEpTZa4cpSrYJgqFMtmiREme7hM1kRa3ph9cacHcz66K4t5WaNLSY5d2HeK+d+3i2
V1dm4jVFDAGFm7SJbOoyVyKIQbVB/oUmlIUYg0Z2wJHeuK3DjjmChH7uFz4Tn9MUiPvBY5MNEccp
Nm1kCx+/cWUgPCWq6Y3IXahBB+KGNoiQCEp/VAlNLEDP5h1rrL2s0Nrne68FOqatoDObeidT279+
BJ/0CVwEqqiQYWgbhQJ26J890Emjz6mD9Gmv4Dg/trIz7osibALGkayEhHDUr1/mfrYgo6cqybeL
p0VyEYZNngOYTaMk3akHXbJSL/zRZKKYtkVt+lcBNt/WTmLS82NgJiU597q+vpRz01f3JqMFtIgn
jpaNpnu2u9F78CSUQ6RNEwDy5381Zq+DbzBn1HUaM+N5kxqirHZjYrBE2qlPI3Me6UC9sS0drLtq
6l1dW2MXLzDxKCRXJ8/3datGVvTcADhW9BUZH7m4Oq7ZRaansGn5sOoniWpjwpMeCE3vDw4y0J1A
uUAv7CUy2baCphymNmnV1iGAod00QR26x0YXJ7WAYZcI2zvry4iNh4xROlO5lwU2y9FchwwddQgI
GxsF4daZaipwr6p+pgH52kCBjSX07+/WvyUX+v9R/f4P1Amd1u4/V/Qeh/fqtXn7oOjlB37XCRne
b2xeyIHYQD2fGt+lXPovoZD5G8cZ2hzUubwNzsmi7A9Rr+f9RuaEx96EORg/eiqy/vAFwDKAkgaT
Jh+vgX9b1HvqK/6+yxNPTsGJphiHNLLyqD+5hD/7eFhpMI4jTEjc2/azb3nrLuzaE/FdM9LBQtv8
6c78gzbnp6fZ59/HlZMqSqvB0fpp4y1txkSbjN83NiUCEyNZ67izU3s3M2a+m/x52oeoa6PAgYfE
AdB7Krwe0m1y2yO5S/psWtSd4vU8yysmsw0mjLZFhTPHL2rIUxH76To9skCBzEhvt2gJP96XMGzX
tSkIDcyD4aVvl+yMPj4kxL7/lS3Pf38CVPocsSYPOgycz1m+vIEWc72nuEdKVnSrivnAQhBUCAb5
EihGJf/6EXyq/3jip9KJhYMPBbY2n12XcxCIerDx/bHLxUaMsDIoVzZ57GSlvpQLAyYwF+IXz/0f
fEl8APlt+PJQVHw2A6yKCqSUGIYYfJR8L4igqBvLcjMwHMhhZPz46+/4U4v+8fGxtn52AEjg8I35
VD7B+abgrQgr3RWwJEIJN3/JrNJpOLOb8anArCiLWEDGPcO8VrhJ1sG/7yvhveEUVoXRAk04I0sZ
rGZL4piH+tNAOM7wR04MVUIexAOeCc73bGnMl57wVqKX7FXcF3Vr9Ye//jL/6N6xQE4DAWRYoyP+
uBQHbEUrL+v6WM2muGhIg9nXjGhd1GlJyStpqP7699Ft/rfFDwLAhsT6MIMAy5CPv3GFl3H6qivj
0QjGM5jJtkEUa8ubPCdveFNalNBk/ckmGqVKjyD0ztPst+F526cQzaZbO8WVq8XsRShomjzC3rOb
Yxu2/8woUl+D2/s8lj5s9LtT995TL12DYTHEGJfZCHIQqdJ2x32XDdhBQBlgWqmt5lEONsKQzEMu
s89IjaniFDznsikHbJ6CZrLPOmdIbwuMwYJohKZoYlfgEo9oyyK2Qui2wGt/ZTh7nM3XXgBPRR39
MydheILvcz2GdxNAoc1h2aCMtFs8+uPZVLaIlDv1jyGesQPOCyU6ZqvNAbwpcpBRDh0zPEgQe+/A
NJ3xPcmV98iehiKaxdY/Vd063pTy/7F3XruRI2mbvpXFHv8cMIL+lEyjVMqrVCXVCVGW3gQ9efX7
sGZ2UUrpV6L3cLHd6B6gpRq6MF+832taaHGwrZ0LR+nm/YIaMt0SEapftEAy1hXW5/lLVXW19F0A
t++gKu6T2XjOAuAVeZuR1j/4vBPi8Tz1FijMOIb6j9FQoO7FqOV3SsaGs4lnxMo+zJ1ZC8ZyglBd
QE+ofCiRQOqxDZoWDGAoNBLwNhm3laLTvOX4BwEbDUR87RAY+YSywaEplgzj7FfEA1N2kS84b2H0
tEWAms691iS9Dn8ZMvopgHpuctEPtebQZc1wrjDTEEGu1zr90yhrlk+ObbTFOLKZL+1ICIE/1CsQ
Pbc1WSdzOzRfC7CbluNc1bLAT166jRF0hzs8RxDTJ1K0sB1ihaK7dFvehCxTE9njOOrw+RfTRHnV
dSgJqQ4T33MdOj6yRpyLz7ed0GliPn8eie+KNi7gT7GxUXeHfjFWqClABcsvHp4auEF4jfaSlx5d
NAY47gpG2S9j4DmZcdUVfd9zRkynL009wkapXE/1vjHr48tIkt3kN146fXMIEKr9sewUoH47Awt4
HSaNfu8uUbwzTbXczEBR9mr7wHKb9lO+j3tbdYEK+2oIhq6CL4ElVHhhz8ts71DOty0kMEV70UQ4
cSdhfyXbbOhSzw/DmMzsPk5G3CNIW8UIUUUB+az5l9y2xjt70fuCBWSh54brSHQjc9Lcg5lxPe6i
kC4DRbbKb2sCGJ/0kcVuO7uyPsSFgZkmzX4EiMPoDTvPnsYUXzzH/k4XaPmUQVZgoWz6toV9ViY/
naEHXY5E271kmAm0eJNM9E+NxkiGwE7Ipgt0TSHtbF01HfpoUR7zcrLKbZK62gRLJdZ/88rrJAD9
sJYNdrHiNzogpDqNMWgdYCMclM3iLDD64bvbRIxYQjvC6iKyezTJ3SSqXl+WAH9Zy0MVCceQNSMx
r+gcDbDNoNC1KHLsiW4SPRlFyIJO0BL2GOQqlpaGZXKp5UTdtDRWvqd01g0siVRy12kux9yub0fi
MlsyjH0bDuOz1JDN+/ARG3xaKjluQdKVGSSD8n5CleRmwzjRPpVdNt8XY+3o+6G2oZ2NdXFR63r4
sM5nc0/UkIK00A7Di2bW3pd2YRJxukkq4fd4yCcoCr2h9GfsKX55LmRWtk99PIK74FgGkVcS0Q2G
y6gbJWVVC0/xMel6FDpJX9HXM2Z8QznsWjN1k57b9KsbG6+SkdXAnkr0BHiiV0+yW/CWSHXd+ml1
KII6qoVqPw6t1R1CpvRGRDqwV2cMHopJyDoGQF/VPwDwg3WRmjT1uxEerkTxinNeMI6TPhziVoW3
mZmYLZN+7RxbDq0GpObr8iziMd3HToiT45RHxheJbudTPYd6t7dm2X/1FkflBwMNU7aFC2o+z3El
7TUG0Wq2hRRLSeehV4gpAHP9cmmzX0SWedfMxPprPMzVDzuV7bjhvCZ7VnwHSmJO2PARqrUGMoS4
5ZbIWJKAOAo30mdJtn5CKmkwzsFx8muPLQJdodarb1MOwz0IVESasNCEfi16lwy4mAIn2w22RTyx
M5uT+5vPOZYPtACxIA6Bq5HJFOY8M6gi+TMNIwRADeNmg3uD89RqWv51iR04xbEmJhha+djrlxXn
gy6gxe5lfocC+Nl1oyxkB1ks2JlNDLWsdorqIhwSV4dSMCOn5r9iaaG8Zrqi4YNhuKhD68eAYUe+
DWcmA8RCGxfIpJb0OTkPU7tghxE5B7egg84mpsGfnPRZO6ihmhEz4y6PV6yojAqiF/R7P0yX8iq1
x1bfcoCgKauc2GQxdxag0RZTcW0vzSq7VRnKu41q6BL53hyGTzOVaYtNLRY+vmsZ+Rc2rY6Vd7Tq
LYYBa+O9DpfvRCK3MK9ze36kC6N4G0XD9g3boY52i10ZOEBVuhlt+i73Gn5qw1EZikwZQdYRs47L
hpMcihBaADKHzPnuOmFmsAeMdbYqnFjWRdwsi8+3lVeVHcPwo+vPI1A1Np+VqQjZTnIHCVISh7gf
eNrMpIwG0unJrl+ese2qmU9mDjfKhLv8G4Y0oZSIyzKNCnNhOe21vHwB5YMai27c/SG8KI6vltGp
v0IvVsVmiWbzwVx4BL9LjPSK2grRhAwH8cNRjv7L1sCVHJ0CytfbIfwdDW6F9TH4W7/F6DH8Aj+d
b0EgQG1tiLUPrxK3N34ay9ihT1jw9upn6zaMofui0DOauzzT5DUU0ZRUMzN/cWxtunMTLS4DCx8B
5SeTTqr4sKJ0acPGohvxLnOi6pBgLoDXTJWOgcLGovMhCfS/qjpZXiwrNj9plTkeJdklEafItom3
ABnty9jOhYX7VdFvcCuy7GuTVJv2Il2s8cu4iBTEC+s7sDZHzvAB3P7LQJH0beq9VhxitWSfQsTx
rKsQxVcJVj5vQxOz/ytF+OOzaYUVLC1VtjupsoF3WGY5mkti7Ga/p78A2Jahl25q6G7YZ1Odb9z1
d9b+z/w77IuCokjARAmAAEk+79JBPC7VHJILVszLFwXpsNq0gKA3aaU8SNjZhBaxZwjRme4mrwE6
H0v4t2HlfFJjzcosp9a2Et+JLXKrcExqvV0KO2GC9r6E33ppND/bsc0+2UQa1biY9BL6U1q1TwX8
+/QCtzDrmUHrfIphAl2yz0WODxFt0jZicotyQzmovA2ySduhpQwivXFGFxxSl6qLd6hW6nCbipwG
qweZOb5EOVEdUBqA5mmpBjdT5lI+E3zFhmhjLEGmo7ZkDjuKjK9kjAef71iZ/I70qe59oTf4WyRe
kX5X7oTgEgmlQQ1lW4JjcaGSoznrU75t8tx70Htlexdmi5e9L3WrfexC/mCAI9H4JBYrvUB4Mqc+
itfiZcZ98sGkB/azLgDOhdPNywaHEn2C1JtklF+1s8Bo0PTwJcyHwfTZCFY9Ya7J6CLxxvK+TSo9
2eQAYQk7VWzcqriFlxa6Yar7WIywvrtDND4l0B0qf0JOgLY27QHuJIUAejvL0+6aNKJEs7FqO+Dj
ypJkaFqGQgKQ0F+6ub4nelkiMhFyuKwbBFW+08OexY/CSrz9hGkLZRrKDLXNDNMlqserl7tUw2KJ
6sCpf+q2gKpeCYklYEgs1QwPbcDtAG74hV3l7X7KXLlF5AwDcBCzfVF1PWin3ffD3TTHVOfh0NYc
WTEdxxNEtvOtZo/DEMwy8rR7E3AV9fASw55shkX8gtMC8gR1wfFrV9qdb0YKXGEqQvyBErz+2w1y
gni8qLJx2rYmvLWtneeAMQCP/UvTOJA8YdnyTol9Vb+UGzmbwewhoda08sqNiwEYcu9CJPbOHvrY
2URlCIpjZUCcQSczwFu6vNU3qJxwY5swC4fAM1iZMaURYxMgcHSuU9XicegM08Q6QEXoN44+zWTG
NFAmwiWHua0BxsL5C2foOYmqjACbQiCefO5mcwOfv7t2jHnpoXU2bKNZC+JpsN9TlfPbftgg6PFh
rg6/7Mg0MEMs8ISgGi74hFOzNBdThaf/Jm4wayTlCH2fP9jD9Cl1ixGl7YrpTtT6h0wgQ4XlbTgH
wgEYcCHMtod+mMZLD9ToyyCwDqSiL0qD6h4FVyhlgbLI1dVuUdSDwCu13LUW/AUOcGzV21ozp/sQ
2TZEBjtzPs22TZbqVCGlCFwMHMKtAGyCm1Ow5gQadUEVwE6fHsy5ZGVbYEjfRdVi/epER1mvMODx
cSwpfnvIwX5kceRON2m71Mi7CBfwYyeN4j2P2TUrpbwu7vu2MJ77Zk4QjmPBQrfLg2IVJLBYKKj0
lpkTVXqfbWP2XKyMjJQYERoSyxeUtOYEeXECraNbaNyIvLTyQDdSVuLc0dTF0syc5iaGve23dF7D
bUvNK9jfigL+eINFjTct6YS0Y24+04r1hg0fX9zmzUqnsYZmwKqpTRf48OhTAERtM6BFQ594Kb0Y
PmuELz4ypZGq0mVBhvlalZ8y2jnupuim7Ad9Xe96Ssvuis4pdFSkH/YSVGmdv4xOM91jGq/9otOB
PH/WrDC7NIgrIuKhGGSFVGzqr5doXVPGMB3FljppPajgiYeFiardvVRYiHhOmbcX+lwmB3RD008P
4H3eu3PTEzfkakmEQYcAUsBsOPpu9obOB6uwFLCpjoxgUm7eoY0UY7Z1CFo+StiMDkdlRbfFRESv
Au6JuC92RE/fgARr6Q6ekHsRY/pUUTCb2beFWWxtsOsurnIt4m3H8ZDcSHMwf6fNbP5qE9kcXRin
wwXFGye4afTgHS2O9SRRYBe+HRb05Oq4TG9nigUiveY2b4NSESXQdBDufTu1zd8qa+ENmU43RS9z
aZnTxpV0lTdD2+iXYBOWi4Q8Qq3ci4LSEeHPfKjUlJkcGWml7oZU1VNQJW2a79lZc5hII57ZcLHc
xMWVv9GOk5kgqOY4lLL2JAPnZM1lu6SEq3909OTRNFfReJMZ2fJ16rruqiWi46uaCu0rTHTHDcyp
QlgSz15pXEZEAVEVsHN2gTZCLLrMUrxdSSeYa4jqNCzX+T+jpeqqiLQvor3dGxPbpUcYsc68RYSN
8hN8VP/ZTa5ZwJRej8mVEeME2bao6OANOPAVCch9sqD/PbdM4ulQdMr8hW3B8qAwJI2QSmEWy2kq
siEcp8LqyP0iXtWPFCcQnFdm7ZixCPOfs8p9wtOl8PYJHsLVxlhVlJwmesijAKo5Y9OcByxvjMGF
fp4lvPEhjg9GI+nrmGasKEnL3vju2CmcEFmZbXlY/a3p3UPPuGyztbdYNliR+mWVo2FQISzMDb6N
wts5I5Cb36Zpt4cMgOS2T+0eBVuhqxvwYwjmuYlv/F7h/veZ1K/mFkWmQnee1XEIAmSX9MwVCE1Q
FrL5mSAKNlbdjE3fetL7e3xptXhDCz57NoXLyTQZcZ47NExm9hiUlMAfNOrUZQxJHxjNbDhf0lUT
Fv4XbDbjhp+63e1I7Pz3RDSYLdTdrLEZku30RcYd4bwA2I2zQY5D9FUUzSiimkqrsr0A6PsN8diF
Ax1z6mRaF9/Z4qarVhR2vFkhSexHMSki5Ujh+r0R/Asuv2WXG7OrVrlYgxEj1qlmeKfw1+B4kEps
+cFP0iMHirmFScyBMlAturIrXORG1IADmAKBwnXbEX3qJZT3E2Kc7HHi2crd2MOMFoOD90JHg3Oj
DLc3g8gY4hFjRTl8Z//F2ISohfh6wnnEOhRV6pSHtMotKiDHRnAXR+ugTO08whgpnZ7/C/8/oZdw
aAMFinhXD2p5QK7T3fxXGSLUtosRIDwvYazobNoXTQ5GsvsYNH6nq8BCbVgWsAAhZH/coP9iC8xZ
yFlPAbjXuh1dLktLCFyE9ZqA7nWIl87b9k7jnGlqv4dT0w/V8W2nFYYvzWuc2oBFVmPVr8D1KF37
gbJkTBHlNVb5XYVi3rQOGxQZk/kZiPykm762zdDx8w/MAVY8eBKvr6xr4QqmpOtaLUfhR/lIdLTt
1tZR1LpxpSHQvRaYMEHUbvpjBRStB2px682iRWdb+++9BiI08SlF9eeSv/v6Zqy2AKRueA26k9UP
GR7KGzmAJIzT8qsfxuGq0Iw2aBfa2/jGDIfBxMTUM9EQZfFatg54UNURwRpO5ag7ejPyEEYCzNco
7X8+TFg3DF6ftVoInb43WzVtiIgFDWammWBKfXmlabBhIeJmN6rQwkf0VO2Zjtd7X2ulBEJlsQUB
jqdUg8FOiP3tE4XL82hU+C8LEonTvNk3pkq3upaHB4HWfJfTMdgkJS6mRm4RAF5Z5pk+2DouTvpS
sE4I+ljjvzzDPiX4WW5LPq5VB8vUI+NUvdjPiTs92nq3nDE1X1tcby4Fj9ATK50Tt53Xo0L2DZRu
k+3QBPQ94tOHt0pMjOfH8/7dq3j0kHHBoH+5Wtv/3T9urbgVyuFAaEAq3pJorD2WVdacSUd4exXO
Kx6rCl7ya/fyZLoBMQPWN5TCPf6duxIVKQ1kelPyH38eFwIwb4xgNghY1smCUsY5VrBxVwU4DQrc
wXkQ0ppBkrs5+eeXsvksJN6t8dz4Mr9+cRZFs6PHHuALZ5ajVoXOAec4fduoVp1ZJt95e46OF8ka
kcg/xvrzv9ZmT+ST26IhDtgNsedcoQZwxPLMVd7OMogMgnoUezDSjLGhf30Zy3I13Fq5DKyoaZvW
oMPsqO53hIQ4RlcYdVlZOG3K2Fq2Vk7mbl8TedPJ0D4z8t/sRbidSAFPhpnmGtYpuSty7EbrLaz6
tCGEwTesu1JZWsd8asjzSCZs9/GSOjMR3izCXJTsc0S2huHQ8zvhVzkjxUmyDtFyPcAa1JCI/bCS
MrsII0PcB/aD3mEAntDY+HgKvvfiSY6GqmCRuU1W1slQEnNhWFrC88a4yvmYR3tBmuIiDFtJXiF7
EsHoSXmT2o084n5BEZ86NENDOZ0Z0++9eMYYGRe8dHKlcbf5e6AR06UhggTZy4qkDbSkuirStd/Y
0rWLgCwuF91tLj5++rfvHYM4nHNYFlhU8Vd9fU2MCrDfViBzbPX1fkZTECydbl2WaeThN4UfhFsZ
KJSHqDzzxd9576QLrpwZ4rags/3h1P81r7oQQ4AxxhW2snGU8IoGGUMvOG6XUfJ56ppsM2c5akst
i0mQaeBq92axoYcd7T9+B292FVYt6a2kIPhEUIxOZt6UuvDBC7fiOzf4V5bjxFmaMj0d0fV/fKk3
awmXwn6QzAWYqQ6CgdevOx/VIDuLgh/VWHah8jzcWoY+b//pVRhFTCdTeLAz2VdeX2WGv2/201hS
z+rkpSVF8jBpyj4zXN++NpsVi7UKzQAErFPuUyfGyY2wNQ/qmnPkgKJkDyEc/sJA///jB3o7M2y5
bvims8acQtt6/UBhijymN7gUPrR6vx1rU9t1iWtvi9QGIlt6gLJVtH2GMv12crAvUwKYQlqshe5K
LflrhGJ6prWlHKqgdbRsN1tEN0zkVl0NYpyv2k7qPikw+CJ151bDt8NkvTDlAKmJrAWn5GGRk1jo
dn0VOJBiP5G4CT/S0LMzc/+9q7i8UtY8oqV5yNePZ4XwK+0aUr1ZSPe6rJznKdXq+48/3bsXQb7H
U0DUks7JAjP0lAJ6nwPPGZl5MQqV3w1L5Z4ZIOKdwUhctAnXz8b9lv3z9bP0xtQMRRmWfKrevEEH
SzeRmugKAAm2PX1uX3iNvrNbM77vdQmjuO0zLNKtlCSnNC0vCksmR7edtKcKAeO3j1+CeO8teKQH
ydW/TJfOybyXw0R8CUhfUBfW79X05KWv1YM9LtXR8MAZ8nauggWvG3wxR6e/dl2T2BWnH2/sCFln
ZU70BEU6fvn4vt4b4CT32ow2tEviVOnRwLM2aSRj3VmLYhdVCS2bQUQIjOzsclHDrygvi52YvZ8f
X/edr2WuQ2LlaK5U/fXnf08selLw9xkUeF/T0A5dkJGQhuKoF+dWKbFWDq8KeUYEPHUYe4hZED+c
TGJal4O2KBTXKitgC+HdvSny2dgWObSobs7QBkWJR0RH6dxYyLtXMbN25twm11F+ehMUGZ5cqYMO
xLDXD5x7GDMAvZSwxWUYwLrEBI3Cw3f0tgGzndODmCfvkobF9K3WOvnV8KbfTWcLChD6IUpq8W3m
tki8lXLu4JwSDCQLZT/G2GD7Ud0QFNxg6CEDNacWAH2iu7Rm9HME1HcGDGIGuUqskLoZpx+OTuGs
16JnZxFm/8uKEvchBBjaWp1VPixOqH0RsAeuJwPk7uMhs36mkzdIAu96hllVFcZptRCbelcTllkG
a17m99ENdWyBIvlAGaE/qNk7NzXembHIn1ZnYAz+wClOFpQSKpHUka0FOQTCB6rs/nYuTePMU70z
ERzepwHyQ9IXzhKvxwU7TJIKD25RyYd91EtDsWJFyS2mtOJMvKl4Zwyynxh8PM4yEKlPxuDUWSYr
TFMEDYZ0gSClC4Rt7o9i0CBndEgBulEXtKt15koi630zFp9FEl6BRoVHOagzi8/bN+wIlhwAoD9n
xVO1Xp2rKMPEEztzTaR7s6XMrCEvnpl6b8cNNcMqUrEclgHKlddv2JNovA3mEEkiU/KlxAxwM+DC
dFFC072pcEI7U+G9/aJcDwU2Cw2aVHRAr69nkipBtcn1iIRPdq1Jh50ec7iLEYv848HDpRziDtf/
YaiePFpCsy/H4TAPnL5vDtZaHy2ZOx2sxE3PXOqdb7WWyNDp10Maxfrrp/IyuBpOzogZ8qTaWYVt
7sm3OZfm+u63Iv+PYUqRB6nn9VVcEevZNPJAIdQZPpPVHEs6HUE3mRBP7Gy4+HhNefdb/XW9k23I
mZSOwFbxVKhXH5XtEuMm9HQXT8U5EOG9SxnsdWy0hoU4+mQ5abw2HDXBo7FW4x6EqCdou7w5an1k
njlYvXcpNjpESpT/tB3Xt/zX5hrJsZ7EAFUjrTvzMOCJjctmIW4qvdM2H7/AP7rq16syHHiQY9dy
aJiY+lq4/3WtwirhRHWw5UqMXL8rmzzXwUzduxrJUrqryB0IcBzpnzK5QOBqiTpaYd07O1ZhkK7C
Ir9UobvpIJjT9e9qRSAqTn4f3+XbwbveJINKQMv28Pd6fZM6ltZe3bPI2lNWbyYRhruI5umZhebt
a3clhbSNwTxFNXGVr69COxroaHBQwsEw3MdhkR+UshdUz5Y6c6m3xyHULpJ6l314RdpOBhPm2XaO
/IDAlWQpsw1kAefz5EKsmUWHlbyeO5iSDu58rop9Oz9dgCkekRBpTuzeyXVDDyatSTEdEJ5kh6uT
Y0vnWnQXpDsfefHVAx+/vWSoLzdyMIfjnDnVPo7baFs7QFYBNinJE4Zj2PoMzieh8Ef4+FO//QhA
MbbNXQKp0ks9ucPI66Za76DUNdLtHzWMp697HVQpjrRzgN3bl+FxMGNMgULyEZyT762KTKdpk+AW
pnneVykz1x+gZE2bppurO9xX5jOT7e0w9gAXGcqCBRKv45OdJa3hH6gaqKRSZvvkkuvz4DYLyRYf
v8L1vl9PaQo7Q7CCOAwycao1qa3Qqlw81QKDRuLlMuG9avT082BNu9PKwoYfM6C0Pmj0H7F0gvz1
8Q2885yc9amUkfLrHIDXn/+1pmTtIjxZ0GOgjPa2XtWn2yyeosePr/LOSKGSdACfqCZJi19//tdV
WCMb2HYd/l6hMTx083APMlsgRmar+fhK7z0PERLoxZECMy5P1shZEZA1agNERt3DKLcm4cDRvfrT
x1d55wQMcgWACn4I5iOdk+GxVBiCirxPg0lr+m2KcxJ5mx1RUM4cppj5eNHWbvN5gys+NIp87reT
Pf7orNbdk92FSN/FYxrBQRes3gz/F4OKYbUewFwSNU7ls9A0Q4ouvI+0JG5v2zUmrczo1y/tBHGE
2bymlYXlrrZz+ORAtWeu/+Yb8F4YNazK6Jr4EifrAotjE/YWjrrY/GZPseZhZN+GxZmrvD3mU1pT
H4FCrEgyBefrQZVpY96yIccBtseSwJoujvdEr8JAL3N61naWuRde6kIBFZCvt0W8fDNFjOUdPPOt
lvTdFn8l5ymGXbD5Mzz+kaz0/00X+vUs/d+rS3ffmurX/zi0q8S0/Vtjuv6x/2hM7X9x0AP4Zf/m
uId/y/+RmGIqv/bmkKBSSbFUMKz+ozC15b8MOmqoUmlz6axTnNz+ozC1BT8y6dKAOdAuBVv7R1b0
p+sxyCOdVxZEl5HLlnayUCEeiznxlggiiC+4b+H+H8wm+gQ+mGyHYQ4PSK/areyXBR9PjaBVN01u
0jCnP5pm5EeQzurWdvwY6eBvSxLfuKPTXaHYyO4n4dz99XLv/r1N/O3D82d3+Hv3WO+W97J2MzkB
MeFezwCEJ2FaQb0OplDAeSlx1wvqapUjGPDOALKQbvipd5CSHE5/NHv1EA8NmV+k24lDlyRtu8U7
tNilseFe4OJh4ItAX9T3iLCIfQqe1dlq1n6xQ3U3usIUK1WwAWvsHmIMS9LlPoY1TgT8Yj3Wbhg1
genhz++nYQErRpPhzzZybTzEJu8XmXnTQ6ysPmX1wT4Mqil+orB8JJSfMP/qZUWVnNkNxCmEYiHj
pHuP0QH7mwly/voNdWO+mNATZUAohu9B18bruxrAlKOkvYhHPUYlkDirwf1IKGS0+sBCCh8fQNnZ
hCMSe4KFX9jmOvaC29Ku5X2iVvd9zbKKzWzil/XxN2W8vq4IuOOVssFt0/yn+Di5Y5Dj1oWZLRAQ
RdpjV4Y5xh2W/NHlLnJXTAKgSss6fEqsCKqWixfrRd5Hv82wYqdR8SyaALbAtZP2uLPZkXIw56Pp
8VlXRvc5LGpaeqSJja3fhW38APVnup+Gvp8CuGbY1M3DXCN38UhNGY0p/QoRA6+YPMxJR6U8W80u
R2yVGDDxz37hlAgl3bQog8fSDTCoJXGvnSbCBMeu24Za3avA0eZs2oxO/Mkpx/C5N6g2BjsuHghL
rr/1Oo+BCQ7Q8MLB4aLE3n+CB+xqLzG8gItZuO3PNkfC0E15zM1XuDGTJGB71zR9tLsRY5vbqpgh
1HudSO4//hx/sMLXUwywCPKDzt/rRDvBjDRVNE2oa7QlDZXsGwf3Zt+hOwnBm6xbgn4aG9duGcZY
H9nutsQxdgdCYD4Q9kN8qKbBTgSLgMYy3JEN7Zhbl83zk8K2YkFzZKhbzN89jOANwmfXYLX02oPi
PhJdjq3CdhQ1QuewuoD+2IwwdBI+km7SgZlavN9GMVzNeDfGgZX3EOUVKaqAknG+JUqWVbrU+s/5
UC3dLoO851ctmtUSGnLsRzbG5x1YNVrREEK0oachvd+BPAgeaqXGmqiNrhyMiURt4kPshiR1GrGh
bw29XeN0ZXEk4Ki9dvrKsnew9eubRZv0TTcgQCdKaEpRaXR5tlmQrV3FBb9AsZEYd4m0b7WWWqlE
3BZfqOxe9oCnvrfEO72GAVnWofMF/77V2aey4sfGnWBA43x11KuIk6WwkDZBaX+xVT5dIeDNH+Ti
udOZAuOdtWPtoSB3dwHOOGq+XjtyuWT05Dqc8nMGVzI3+lVG0XmDeEDfQ5+zN66Vt9+rJdbPtMLe
lDbrIkAU2ko/osDB3ub1pYtoccOCsIGgRZS7tbR6esGI3zk2ljy27pAfzK5Xe8sayMoYCYT3tJrE
vz6+1jxlbvFlGf2x1cvjx5PhDzHuZDLYghYd84Anx5rp9W2JyawmlxxxvNUSYxubzoCXbAt5IIFn
umDAtzNqg2jQGv/XEh98H4+t/IlEsg4rW1KXbGPQ932DbEVGhn6poayGXBVGVyhm0ADnpfGD8gCK
XGtNZ9bVP2YNp/fOnWPlQF2Ko87JRMY0GGPfGC1fqJnplV2m87QNhZzLizATj2UYd/Sg08Z71vNC
4/CcNbdZXf/GaTqUPqztoaZZ1JMKS5gCIVV5UZBFmgmV7uypjrZpJZObWcdxARNMGW/GkR3GD8tR
bRshUKgSR3kDRw1+ujnXW4v3+CW3yEgQHuTtsRLYJxGkVR8xsZp/Sh3Y1I+nZTy2jXabhuMtZ09t
DHTbST7Jzo748JnX3BbM65dRCOzgkrServslZ6Mv+ulopATn4p8y3RSYGV5lWAbj0Gv7VROJI2as
C9Fqo+ceaTmbaUCFAH7qpstFk7FSmUY7P0vc7R/zMBXP+FRKBOcyRs+h2YvxgLkc7dLGmg45ct8r
QIAnZRfdN2fOvQ1m7ja2A+u+McxxvJyZlu/t6SA+LMersQjVz8nZq09NTjP8FRhjEn6SvTDJJyhx
8S/zARI/oj2LmM0AHpF9VOmidkKPdR/TSrVPekzT80L/hi8YyKOKTb8pCKAn6Rnj5Xru/n0Q+G9j
CI31Xk5G3cq8BAp3cKcCt3s9Y9oIE0oM6dk+EJZ8gfHtHjWt8I0I45wyte0do8nY64SpIYi2o6BR
6kVB87/0XFSmcsGpHua4gZNsyiHOFoRi9oM64urnl1gN7IQbm09qXqxN63jahtN881DH5BziW269
QF9PbxAZxvvCIa8dXfA5EPntSmXiFCNB+7g25/o/vbi/TvZakpDHoEYeUGTyrqqFG1TVMn6RBDdd
NegZ0YioiS1rY2Dy42GvbtsDN99bqOB7+6fOtnZurr8hu1A8McnXjdTQJXyXkyq+douw1O1CEFJs
pnemU65eek2PY+JwyGiFXiSwupEnPts6O6XA3rYnxv3jxfIU8uAewI1AJ3UQfFikJ+tNkqC7U9h9
QNgYf6Djsi8GbxC7QkbLmWXZWEvCV4OMS9Hr5xQAkW09uLweZFOLu1Ku54Dc0UTDv3C8zzwY9bfj
MIYgOn1NCGfLgq606jtyeNqvFa6Bnzk7RwTDTZKmsGVpR2kgb/DJwBXfkUhfEB0YYXtBIqTtL6Ro
+EtBiENaGYSXVIORpfuCNfNaYlyBqqc14Q/PHgow0ly+cQCHSy5gC17i9j25W5RNZzpsf1xtTp7a
Ndb2KJwqA7ci4/VTc4hD5VQqHRsrBPHlNAOaSbu8wq1zeaLVbm7HyBkfGuyED0sapZ3fjuZtNWDM
umkjxa9baXNdrG3kTemWZKTk6GF8exba92hM2keh1Ue9b6pPRVPiGIBbfmX5c+E235S5uJ+pGxCN
aBFyXpFnFNvWgMuXCF2xTUcb/3WVIEcRNQQ3rA5ujWKpf+LorP3E0zN5iSrbfc7HzD0amnS+j51J
VV17lnWVETuBhxZ6oqPTW5Xy2zg7iGUVFRaIVU1fui+FHPJnGg9lDmT3xCltEPiPkORnipQr6RCd
4lYm/x7S/x/W+J9yXbf+e1zjcUy65Vdz6pz150/9G9YQ+r9Mj245SJQB8ghE/b9hDTy1AFdxTQIp
1+GkrD/5D6xhOv9y4bpSL5CMurLiKPP+A2uY1r+ASnG8BPDA1YnN7p/AGhxYXi0RqB2YIqgdMG2C
acr/3cmeaSSMeJFIyaF9iZ8z08sCeDkR1rBmCtlaV3obeNmCsRP53/4QO2ojRs25w3w0RBKh9G0d
eySLoBO+8bCaeIyN6WtNuO0Bu2ZxW0yVd8y0PLqCezFcRy4kf7K10uq6xJOAKG7bvB5w2oUVKg91
5KF1L4d2uJySxT24Ge67tlbrAAODGI8WyU8kXkOKSZuu2wlE7C9U+2IzDVDSDxWBl8doMJAvpNNj
6VXJNU669d5wGsIzS1jzCLqi5rkLrWmLAw6i67q+zy0OqWQDNFhHD3gJaHjU7J0ZS5u8NYxNZvZJ
vi5gBKHhxLFXkjwOv8DW5T6tdZMwE9tDwVlJvzOVuTdIR710cG/Z51FpsKj/L+6uZbltJT2/Cms2
M1M18BAAcWFVZqrMOyVRlkRZvmxYIAkDIK7EHUilKps8RNZZzSK7LLPzm+RJ8jUo2GyIR9QxOsfK
4alyHZlyo/tH99//9fuUdJM5wJIIxZ4eoqMNVGzAAPERpQV0VX93ITtuMQDmTTwGOUK64GEYXPDO
3gZHBc8r8ywV0G8JzQUrkxcB4Jw7kfmx6xXcWuCQzIMWQW+n6wAzj7eKixz09NDUfM59KkNeWLtA
op7FsYhOQV/e9z8ZfGxfhFYRLKNENBCmSJ1ZGtnOF7RDGjPbSyc54CuGkZkUsxTtfnPQCa3QZ+WJ
0zjsejMVYYL3WRiVwySUjIUhlsplZEp7aQDDL53Blo/KgWA50qWv+Dxa08Jy7th97lq0urBYZMDA
9/0usIn9HZcAossF5HoJEhnSCI76qiIAvYwkffGNvXyJbHAGmni/vC0RSLgVPMECWK+rAmRR7E/V
PRdO+/0ougRajTRIRFu+QNDBmThp7s2UDOwbBl7qe9AkZej85O0JUqPCFK32AdxYdTeSVNQg7EWO
v0dC1RFGPWABCy7R81KJQFauTIvQxM0plt515gZTNIFCGwOxHu1pPtoWkYofKbnyAUmS/SSLUUBr
K6ii6iIOdtEzst7Ci1bSEGkCQHQpljtS0AQ+ANSHMnfV0gUmzT6eQa3vBnLWnwIMv/sggu7kviev
wEeEvlxu2O+uzLEjO+o4TkAzafq73kffgWMcxpyxH0iG4F2CnQK9s92oSIYu+C1RRBjBLDfBzTot
dmm6MVJANa4MEeD+aiYIowh3w1wFCMp+0PUsc2o44Qp/SDFYkxQL6PCijwywAmYEBBuA3SvY4jgB
8ICD9noQFgFsReDHcZ7JhFsu/yyEZRcZdDNfe4Ip3YPa5bONFmjSYIjO2jC9dIwUCV+J56ciJ/Hv
+j1gyyP9wYHW3k2BQAVKJs+FiOJU5hf7PdiIPc8NZjLg5AmNAnH30J0BXKagcJKHfdZHeHWFBPB4
JSUfOTku3wsp6uFXaS+bRL476ea5P/O4iB8JXNgdyrz9EexT3XHWU1YfcFSTq91OdW5dM38ADo0y
S1BNOgajJnZj6Ybiu7y3u3Msxx4UcW5NOMu2b1ZJskL6OFZBiJTlyfUehbgJblekMNCMuLcfZFSH
zkQ1S94BTUbR97nJXxakIc7lZQCpIAcEXLr9Cu44D3CKK7fXzTmYIMCxEJKYAMQaWQSkULnvXZv2
HkyApou+na4dToHlDh86KddcFoLaC50G2z1YEABF5srFNAhQkZ4DAQj+GQcgL8BF6zzicSOkePZT
zi7iC89xAWphxz30/xeTwLHfo2NJCkZWBmzNgYTW2+xCTay0/87yC1T+cPsEzgiOOqEKRCvvjvPK
WwSSF6oRwlBXDWGOq8xcASRiv3KG4ArADlV63n3uy71g3u0aHnLuNgBDdwIIFvoE7srlLkD5ko3y
AkZkLEHdOfs0AO1kKjhjQHc8OEksXwKtZweXTZ64/UwFXx9aj5XQF0axgK1r++Zumsur0cpfGdEo
5frGXOyZyZWRIvlpBMAdElBlMerb6Ubcw19HlNqdi0nRn6DZA2xiBXYQoICRJVaiPkJiDrzicFcu
LHmXjlPLnfpuZE36PW8j2+EnJ3LnoP/6qDjONRC7ljJnoZvaNHYJ8P9lGQgUcNxRr5gHs9gONPRn
FAsO8PpXqGHDZEUxnHUtB8DxYozOJSM3+FlQQlPu4OkX/UT8yK14A5jnPffCVIEwJOar4B4868Vn
a++q410h5yiTTIBIk6QRABBK/5Pg7D/20+Lazvrv1BgKKgQzahyCEzAGlApaj4MxtAUww9DIi2hb
D92YeK1zR4ouY3RhDoueeis6vDERuGztZdzqQxwBBE8EZiLgD8oS1za6eCKwu40ASI2SZ9tMevPV
DncjB7j6O8DHo09TFXujJLXVW8S9VMDm2VdgzoA/IeEC9gfYhO6sZ/W7yyBVbM0tfXC0gA1JGeZw
BucpSBqmkSXl0HaJ86FA2v4iVHnQ9YLodgie3xWQLxT/IxpqvN5oB1wR8B+CXJMXAnG94oMARSse
um/LGPEuqYikrW86Anhz3O5tGAAjAMxHovquBzB/ZyhHF8jAFBeZYqweQGMh7S4tH0XP+Wq14bPM
uQhXuMRkP781UO645BBNmKLT0J8YUSwN9kqgzPs2OnfVWDI/7QsLEFz7QOQ+2eh8nHuo2fbGXU+a
K3vcLtDLKv6QpCk2ZneELt/8UhJy+Z1ddIsMFW98cIugrqKhd/UmRc1aOoFZVfIDE4wYgPQF6y3y
LoV3k5VF8iDa3Q8R8ABAVoV+ECsF7M6gzJGtSQxn4oeIKPFuIr4HqLQ/M/Yp6fuF6akM7B4gDvYh
jAh4C5wzQiOJ/DGwVNyDgRherrr71UIWnODaBN79XWhE+ZwHaTeQmvblEM4Lovu+uMPt3c+5Debo
9OCm5SrulRTMoQY6US8NU+UmfaOAwwRAJ0EKATBouKhMNGVxajqcyA8ywQGggd13gWmOWuJJPzGn
HOA/Zn7qLjJ1B4x6BYhvF3C2fHQ2IQCCNBKAmeykBySBGByQfkoAqjPQIH8GwyWASgQCqObteHsI
wgllCzSdfKZ6/eLaXwUmKB3U8iIP+fB+l6oJrhAepGspj5hvBlyLm3TPBTFogGRplOOwSzNzJ4vg
YHZW/GcUP9vIAat8BlBH8Fv6lmFMlJXKLVHoAMUFJkXkFjI5eCjD3f5TCFe+e+Wo2Up3RPQ8Ls2V
l0sDAGKUE6AGiqthaSmfQyst4eDmVg8ciobFoRJ+703RSw4IRD/6EorcFz+WxWXWR8GV6qJN1MS1
T4DrAlfriwGYrbvObj+1pbh/HfaUBBaIqz6UcsntRviWu0DIZYroDmFaNP1lrxeFU/TTShNEh8o7
aYetslcttKRlyMAkcTjpFuFOha1loFHfFdxRTwLjYYwX/k7i5A+ACywmudRdTQCeZY7LPN/pqlsq
I1UVxHlS4CZVkDCfoec6GONN7GfA3yvfe3kZj1P38x5VmANlBewXpYt3o1j2lQcCYdlF3DF3pCnv
flLQ7w8AFOuqJ5VLBBrjQRBzqbaLpeudHYc3EXzkOeyUW/SxTsA8cB2Gpi74/bFaeHf7bl/3nPLO
ynsb0RamHKg3ZplfClcoJ7kn9S+Oo9wA0YQf5wU/B0xEBIB7AGRF8P3BdyjPQ0PG3ZMb+RiKEFQI
Emz6rDsCtsFUKJxyne9WoNC1swImWh+sUpOVKUd3Rb7n+7OV5Wcg1ENmibv1FXQM3YJreKPAgr0F
l1l8r/A9wKiZMZACgM1v3HIG2h6VrpMNfcKsUOaiu1wBRnQAIuJylOxjFTigjjHOyqx81wc5UXcg
98MUZq61ki9VxGJk3HqGMZLAXHKbdROjmPSdLjcC2OXuzkjwKyD+6od8sehmATeL+jtrpgYlvAVA
JcUDt9szQSHtcDdKiTDCEG0x5XXPSS29i2Q1XC7fH1pS6F+bKyMdgrtIukGRbDhWAgslgDlfdqGM
RXmawMrJwQfnOBHqJRSHA5ke0L4I6iBST0AMgxZ2A3MGmmxvjEBwCrg6vGAJhdQi7l5xf7mLhWzI
g7tn4ca9IZj0PspgNQB0kpdzc68Aro4APhZUg+RDMXHBRRQWO/4mKHC57gT1zgFLEbJAHz0XtN6p
kixdq+yOlaR0Z7K4CicqgaEwJOXCc+MMoMZiPAUWDgji98IVkko38j4pxxGSnB+6XCje7cH5OEiE
XTTyCkASyPvSHPcysKsrgPSdhmgknEsCt5r63T5ormCCv1MsVViYoC+c7EmVLZJo+0GxU/a3Oxfb
uxSyDDTNbgbLIl+kknWrSCl/1Yszbg72O2exKlBT2e16gP6UzcK10SaVundlnG+Tnc/PgIqXjRBO
AlxLIRqAV7ISzruScOwyEN6B6dEyc+u9IhBsDbQc3vFFZn8Atib6FcDmZiCAlXWj+xCMbHAfAKNO
BnCVK8Pq4Q/bMm6tleAhVwoS6XEB1sWRCQJ7EKmBscoAIg5aLL2PhtjrX/NcD7stNbj0CrCXajQy
Au5j6Ku7sYvGjEG0croXAPUpL0qAboL9QJzZauDd7NNQgRu5M27KbNUfQ8O5d5KEZKIZdktgawUK
SNPkfB2mfDnaxRy2HRoW9tsAbU4f0KQAkAsUE8O2NxBi6KHfBTCS0kp8AKwMP/V3sr1M90UXmWEE
0uIydOa5UtoLa9e7x2aA8ZPERfei5CLwrYcBuIR89NUh/g14fXBY+LifwYwLRIUoGcD/6JG1IAu7
yvN3QMdUlyFQAhJ4qZH60cXGuIwAP4Z4RxAsEtQND0XkWe7VEu3tCujF16uyAIqXF1lfeLCBfJQ5
dInY3Si//4uP+gFgQqjCwJJ4pE9Bl46igZU4k5C5QZ1IV+PVXXb5F+SGyh0CHdIArZ/prAvA4EGB
4Cd4xOTrnZWshshqGLAWrFu4nbtrPueLQ0HIrwrQtYGzR15jA7rS0AK72t+nun+tuXr0TxTI/d/p
H6PDz4buj7RYo34Ye7EVF7eJHhZ3egQUm+e/xUiHtAoZ6MZHYOYeiNCNIV70S88P1NGrQe+LQP/b
HzZ+AghkzA/ApN5xwRLpXKDigdWMqsU8N4CjYcLJFiMD+R6Bf0Tj0ZtQfRDbc3yYAoevES8k3c/I
RfKHr5FcxvMe3/RzInh+dbWknxPlcws4CGe+/dsfSKanlQQQ3ZRUmAPdXmPpvTcItSCyKaIJmnyQ
znhdSydVQq2WDkYEEu5F9TCK3MgHab+jl6+CZgFlo2g5fW0rJ4W5rVbe678BNxvpb0WzEflgiUcr
50EVgYrQrgz3p/q8unfPk3RzOxGIbxCzB7gQUn/1Go9FILxBfwQ+pJ3vde17gTTytlq7JL5BSLtK
gRzUGoR5tHZOeAO5SEBBejz65GC8Lhk8oU/51YpfeIP2Nx7lmCgOJx/67HPKGxShIB+Ei+HweXVH
gBTettoFPfkNEATQsyrQml9405MQo0Cj3uOd9+ouPVLx1GrpEmhyeiCoQQ3z4e3Sb7/3BqSZh+at
V/ryUdnVVgTCG8BHgBoSCc3qQ+sACXtD7gPf4fFb0rr1ulQA8HjaiqD/Bh2VpOTnpAj4Hm4IlKqT
lrLD57WJAF3z7UWAynE0YcLIrT6Q6dFNAPsXdSp9JLhf3dL7rd8+DgCueOCnPN5ytA7g+294EZgZ
9f3w+uxf1HG3fPs9uDfowoKd97jBaR3AwUQCNA/AQ46+f11KADCNLWUgQgmghaSvSPQtSCwAfIFL
ELWs1ecg7Vfk+7U+/bKIOwDAiVXpNDn+9BEQiH8E95jgb1Wfw5F7RRKoSntaWQIwggDygloggvRC
PrQnpL7B+SdYhPUV8Cs2wQvk9C1QMgTl77aKo1h6dBSMOfsLdZzh6QCP8YMqSAAn9lthUvWbJK5y
GPt7nOXvVJilCnIcfUnCPkc/Ur97CD4dfVtHSI6f9SiOpxM9uYT6L2eWHmrhxizGVTzocVEk4vW3
P7z1YnwVWxvtOCYkdWEafZ/Lk+jRdwVGTeVbVIf626NXUc/o139/9CYE0BTyv8NXMdQ8bUu9BtIF
9/xbOAS/nnvB01BHPqlBhEk0ftuBF3pubfx6nMMRObtrzs93qSEe2rnBlg31DqbdWQBuVYc9dfwk
dIDXP56Mbn5TZ89J5r1nxfq2s4y1WI/q4cg6hB7cwrbiGWKAUHM6b109bJwu1PETMMhffAIm86IF
DLXQWq91jRINVDDgFkkj9JnxT+mS3+gAV+undMEP6NLj+T/+8+O/GhNdV18E1LPqb+q/fG6PDHQw
AOu1LA+bo/7px3fe0I9irXPX2Bakx+gX39kLt8TY6Sw1J9W2flgPRiZNmjHaDj1NcE5czaE0FHFp
2w48871tEmrUEYQ93X7gawg41IyEmjH/7NF7oZhvoKpdelgCWvK8JE7tzt/mwAE2Bo0j9X6vLt9X
e+A0M8QNUMuyulZgLz4v2fO3yhDFnAm1w0g3cttRp1qp4f4IraAeq5ovcQHaDj1H50g9SjUogUhq
PWgUarpTj3MYloFwMdc9NSiJKrWd64UfbhsiEBiI4DLJNCuup1eJQGQw7JW+1jzaRqkQbtpK4Z3b
kAHBLms76C3SztT1AM+9/ahLLdlanbehtrYozQgUCwaDI1NPj0qgVtoK4tECJHPujF0rfGIIEoyg
tg/5oEdxZ6B5dj0U2XTImtU//rgZ8Ul3dUpJACqt/ajXfgeb7o9Rp+k0SCz02tTHsJ1lst5aERTn
hjqKBASMgVq+T7z1KWgWEqRD5yADGb1dJ51FElE78nF0Btvyn+/Gy/Hdw3j0Lx2yefQQAmvuf9Jj
C9wM0oqKHIOKzuWzgvt59ocC7H3yH0pEkBEE1AcCwb+tNXJq7azjEoD0QagX0Qn0XqrADUAP9O9w
lSpqHpD17qEdHUtE0FcSf4erROfU7zLa98UwNQ+al7YqxPa3xls0ja41a0cPzOCSexvikqPvfgbG
Cu5jw9G2oN2sl17dygwEsSg0z6XNK1Ib0NaKGJhJ86UxsE0GYeLpVj07IgLCFNR2rkPNXftb+p31
ngtIvdDrXoZW5wqGFHXtkkKe1hM2LY8elMHGRVjD6FySP5Zv7+o5Vg4HAVRuO+W5t/U9EEZS0wYS
CJORm6MyOBYXWkCrhgorsa0ULovQKMqmOgMURnsxXPthbOL9hTotYgJJ0XbaS7QpnBybwca4REzC
Np+KhMG5vtL8qF58tZEJ/EZbWSy0jeY/OSIERL71yDh7aB2lXx+LIOtCc7ZWSucMeMKZ13rGiK4W
zTNNcF3bDnytBxod9yHobm1HvdFCbaM7J10tlcn49hNThe8zONs3yBRbgP+DAq2lUF3/pD6lrVCW
lmdoQJ7U66GqkQmqbtuR703NavrkAgvb4l7bWU8lLRDCytZz1qyM1vvgTGAwbBLaxCxsqjlgl7cf
/H251k+Ig9T2txXHg6XHyBzUA1Vbg4Wqe4dYip920BEEMpbOXzvj2A/BSv94Mo8fR+r0GSzk8YGX
iadFphXikfX/WqceCpAYBjbEMkCEzilO6Rtwn7GwfRbWduvonbEW0XGpKn/yy28fWuRFCdtHqS1N
y/ZhzUNq3/73gCR8/KZQbwJSp7NRnfO5D1xXWqHhBYWW8z//+u+RTX6ahgWKDTCDmbb2Xa1+a5Q+
RJoW1AIMouP3luuH3BWJZR2vEGwcgM9msTF0OAV2vd2jv44szS/gL1md28TbalSRAilSq9jC2p7l
kW9vfQjwXrPhRlp0OhA17wgGMXh5l1pihRYVOwZLCrAPSdtW2yXcaJxjcRvT0rgoSurxKtPu8AwG
734JT/vEyAx00JUWxGbDrDlM++wlcCoc+NukYoEyq4JrHqzHPcRDEcBF6qVtKBQq4PtOoCvQflZV
2aHoBXFrzfVpA5yB+TbQQzehK6UIHdJ3GZyqVzuvJ5e+47u+d/J6YTD80N/4UedPlzpKSjzjz6ce
0zu7cc+vovJbScpggeoglCmceg4hUG4rLWBb2ifHZrCGibWjglIsnJWJvkUV5PeCr47/BaVlm/Bp
FOXZ2qkX3vSTUPc2Zocg2z+J0rAoQHkcvwokkJdNCuW+lXKSIFmDlICB+4H6H8pwZZEznulauH3c
RYdiv83I9+Ben9pZPItE8iVu0zVal+sDUF12hLmp9XkwQYcQu1r0OPV6xMMDGMj/Ws86Q83REfdr
xDQILHDb6V9bCWWb8QSNv+2gD5qHojHasFAY2C3XGvycenqVgFmcWSLgzzqMZW9Lj81gd9xY8UYD
1O7JfU34f9uK+kYLEq1DljBNENeg71w2tqKj0TLvS+2njUsqgg13OobEorjwUE480x3d0/7SeRtt
dABb4JInCvOenFi4YfCDholnUjID4Fn71d37tt6QGlohWIyLGFM9DNn/Aouo9H2Sag71igUWpVEf
8HqtqBL4JIkRMKAmTrCO2+79J0YmqEjbjwoC1iDQw/ibRVgPSQQOqsWuAoR9QC8D8xq+HukjarsO
qiAdxgmwczvvEkQ8YC+eUhx4KJ7cRR2ICpYh0mV2dtk/0fFRRZD7qYCSBCwpYb7Fbd7W8Tlezf9Z
CTjAYUKDvnFZBLfvkqgR6QfIf/s9dP/1v0PbKvR6pIN2OKupjyU5fqyc/20cYvROt94Hr9ABdgy0
fVCqjoHd85YktKhBzx748w7jwI8jxOipYQkLdlttNkB8nq5OZOAZDmD4eVurnh3Z3SxC/kNTo2w+
QrDXdv13epCsHWtDHM3Y1DtDko6shyUTJ8TUbR8y0l1/A7cWjzn/PAY7EKUdeujThc7nKw/Pb8Ih
Ii8hnV2WGBhK35qwvpAeLO+bjGrBV1f5WeX4gulrgd550MMtpXdJN3TrF7yz1qgWoHY8IXluO+7Y
KIK4HoaIgUWaebyHu+dD7zknvJDzxsl5OY9DK24UZLDwU8exafkBra4VBqfzHsd+imIoemQW7t4U
WRtKuaoM9toUtYHUNaAyuAZOuKOEYbjt/h1+/a9Y72z/OE99i8618ywur0vdKyhRkHrQ1pO+stZN
q4BnUb+GzJoPaNx6guQ4g6Cj/vHHGwww34YUWESoF0g8GlqE3rx6hocJMxDwQiv8mE4y8qhPbv3i
SAo1o3QwAB2YDNsYlMEpXuAi3TQas1n4wwsE3dBRS3fRAdyOhRjIyKhLpk8ci2tu4ZdE/6KDvJ5m
tdcI9FlbDXRtwcSvh6lGZXFlVKM2BEGgCtvO9qCGuQF4bpthPAYb+e7rPxKgwVI3EhBB20/7Dp5J
M9PHwIxd6sXG1B2nWf/FYMaH2s63lcFZr5/sDoDA1D/+uEJe6p5u0ClvgWdwApcEbkHrXOnIhtWz
rCbNM1CeS9SXNMowwaFXP6aFMJADpnYcmlHaj3rv016aIDKwtpdf/8PvAK746z+qOOhN+PU/vY0V
0LJmkYVC65vVDCuJDA7MveaVTQUNwJ/24n5vPDngLFoFECewUdPfmWgRZRYBrq/9nIGcYzVselDz
tR93jDhMbHmUSQBC7/YDf37igwgs6vE+W+5aW2f0LmbRoHzQocsn55sANra9CAeoVryHMUeVQ6MO
p/3Ib9cF3UujoIQWvQhAgASzMqLe3fP+1M+Lw4KLqy//HiOxoUG2DO3YskjuDdBbkNKWGguAgkGo
lfTmZHEBDVHxTp1TFu7hkBRMNRQhi2rm8SZpAtjIDM7nY80MLOFGmIOFWploDmGZP1m4ojC4J6cJ
+gpp/4hJtwI8LxSkU1uDB7paazVLekOAvFPUI1UOEsEBb6u/b/Rm6QcDn/l9mDQnW7GXtp3sA+z1
Euhl1ItD7/Q5Mfy8awC4AlJfIoSsXSDjihKQ/VtfCserOZ+mPf7t8TGIF034QDTaKbRHKqdM/fvH
rVftxBokjfrtx7khDP39vdPltE8AHY8ne35phwA3NfN6As+BkL0NkzW1gxicTxQLWtjylTsy0MJ1
s5723A49H6tHshJEsvTWZ9EGRWaL6yGqZ3jQLPVPP+5OkmD9QDOB60UNzQJnZqgVgFQ5VcLBoqlo
2NgdLCKTI9+FI0KDgrJwGepxT6fiWPRQAu+yCaPJAvEF1a9boFAmtM8Oi7n1hTYDHhXl8vEs6kAu
sI8b749ngWaEgj3iojYDqiyStQsfDNUkDkXlJXkWSEk3oGaKfYK4SEcDWCAaHSoML604PhS5Xeup
RWsQFg13h6dcJZuGx0E4XL7fVj/W+IA6SM/aattDUaS/1hoRMIGB2XaPgMxBPkPsSzRCHBreaEGx
yLEdBPVgeaj0jKsVkeKLg1Z40vDLIp01IFmRyOw8WCgTO6nkAdXU/iW9Xz77BAZBygEq7xu5VIEF
cCiY00mPfy2CKq7MIlWy1GirSGBRWo727bgzTlAX3Ex1CSzSMIfdCRMmNr/+w9Fdyj+S2ITysYCF
hifQ2HAEgp2Bp3RYwOEW6PxpApTKjf7n41crojL27K14bDbXNvpvU24IkHq0S9RWd2WK/4LZT4JG
UCFPTH7aPfA3wF8+8zubY+q9n9WR9yQhRQovG1fH45Jf2OP0rd+I9k0ITn67cZsJjBO1F79upuMk
9GnDDb1ET2v8ft2gB4CYU/DeFT59OxFAAQE8vHHXox+7pWgfk5NPIckP0d9Wc35HTgI941PNrq2e
cQPkUqPZ/3QKd6/xlOQ79SUsjhf16mPPaI2NKJ8oYW//oIHmkPLN5RMYeqULVIO+Cm4htJIjaNR/
1hJ+6boWqBUKgD7g0q/qVNyn/doWmmGG+rrWB+TqP4UF2f5B36Dw0QIFey8koVjKtjwFW3jusT/v
ljqop5fcUkc7+//DLeQAJpneeGdthZdEmgB3H1K3EAOv6C3RwfRcCVEsTAJw/f54mAmMAga4q+uB
KmuYQTxv4EcQbOXvzPSw1A0/beS8WHhxmLzWwFFn4bMNEscg3erHQhEZOJ0jnUAxUuAZLBCS5yHE
QDeJsigoG0foNaOFwKKzd1jqGyB8HMuWhSczsZ6wyrDogZtooa+fCg6wSEod3JVjSRAC0LYnemqt
Yas1INVZwJRNEbXyIp3yEc/TTJzXl1PgZ2gePSwLOYBpaENlEllUAA5DH644tX1RSNH+rc0S9NCG
lBB4FiV6cyDiNZQDCKLbz3ceaw49Wxahvws9bGww8Li1n+wFsh2oxaYjEDyLG+hKixtFF2BYbz/h
Kys2k6Zpwj91EY/MrRf6EUvHTzW7sYFZtH5dWdDrCPIAVIvus+NZ1LhdJbkOFN8kNGrhVnk2Fvmq
he9sIRNqXBaINMgfaHR8n5cYKArU/sf0ZFkkwn7BTak4idteSIhMZI3KCxZXM8BsmoqNRWbtBkC7
SaOouaIkbSuGO9QdN+wpgUXrETnR6G2l9gTw4uv9/OOuAaDSoDWRjKFj5Sy8jmXQIFWqiG/bSngJ
wIg1EHzqpVfODBMorgxoTXRtNwtOoWVmxcCpb27jigG1rSze24S3ijJ/AHVQS+bHN8X7A0vhJTAg
tj7tNj4N4Cbf41wvvJ4eSO8w9t0QTm092eo1MmmbQkaXdCyE9IZm4dUs9bBReSiw6ARFVlKvkMHo
zgJe4lnUdh5CxkC8PgHihAphBpfVpR/5KSVt4JP05Kdx41+/U77+Gzk3p1wzpSfyKhieUeysgiRI
7J1/3M8LrZ2KqrYNtB2v5jGbdPxXYxIy+k5F+YtfMSxwIxSjv0sCk1OJERZ3L47mF9+pEQ2PNaGM
sw9C1b4s4ySpQPw532p96g2/IL156p8dkRSBa5r8xsYBaN7f/xcAAP//</cx:binary>
              </cx:geoCache>
            </cx:geography>
          </cx:layoutPr>
          <cx:valueColors>
            <cx:maxColor>
              <a:srgbClr val="073673"/>
            </cx:maxColor>
          </cx:valueColors>
        </cx:series>
      </cx:plotAreaRegion>
    </cx:plotArea>
    <cx:legend pos="r" align="min" overlay="1"/>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series layoutId="regionMap" uniqueId="{00000000-AEE4-4488-B226-DE7BF875AF2B}">
          <cx:tx>
            <cx:txData>
              <cx:f/>
              <cx:v>Revenue</cx:v>
            </cx:txData>
          </cx:tx>
          <cx:dataId val="0"/>
          <cx:layoutPr>
            <cx:regionLabelLayout val="none"/>
            <cx:geography cultureLanguage="en-US" cultureRegion="GB" attribution="Powered by Bing">
              <cx:geoCache provider="{E9337A44-BEBE-4D9F-B70C-5C5E7DAFC167}">
                <cx:binary>zHvZcty4su2vOPx8oSYxEMSO3TvigGRNmkcPL4yyJAPgBA7g+PUnZVlqu7Z7OLc7orte7CIKJLgS
mblyJfTv++lf98Xjvn0zlUXV/et++vmtdq7+108/dff6sdx3R6W5b21nP7uje1v+ZD9/NvePPz20
+9FU6ifs+fSne71v3eP09j//hrupR3ti7/fO2Oqyf2znq8euL1z3G2M/HHpzb/vKPU1XcKef395W
xj0+vDmGhz7Y8u2bx8oZN9/M9ePPb7/76ds3Px3e8L8e/qaA9bn+AeYyciQoCQkm4vkTvn1T2Ep9
HUb4iDGPBdRj3vMHvzz7bF/C/D++ri+r2j88tI9d9+brv/89/7t3+e9h09noGZjIPi1/Lb+870/f
A/+ffx9cAAQOrnxjm0O4fm/o0DTXo3HLY1vsq4cXbP68XWhwFHo+WMXzn3En39klPMLEEwEN2Fez
8ZdHP5vlD67pxzb5bvKBQb4bO7RGtPknWOPx4bF6QePPG4KJo4BTwTHDP3IQnx4x7IUs5C+WeHn0
iyF+bzm/ZoPnef8F//PlQ+Svk78f+Qvbul7tixcA/jz2BLAPsS84g+39bVTiRwIGQi5eotbB9v8j
S/kx7r/MPED+l4FD7C9u/n7st+3jXxt/GD4KA+aLAOLMlw/E/QMLcEGZ4MHzsOe/mP153/+BBf3Y
AK8TD/B/vX4I//YfsfX/cvSxzwSh/Gva/R59Xxz5hFL8YptD8C/s7y3nx9i/zDuA/uXyIfIXJ3//
xj+z7bifX/benw85EO6FTwhs+vB5Y8O+/mbf+94RJ6EIBNCkZwr2vN1/fxk/Rvxl3gHiL5cPET87
//sRXz+25b76KyH3jzzhixBCyXOG/T7YA+QkBGsE8Jvnz/fQ/4H1/Bj714kH4L9eP0Q//gdEmpWp
fs+3/28FQECOMA04D9jXDf99qMHsSGAwD/uVOP8H1vNj9F8nHqD/ev0Q/dX279/7Z49OPzP97mUT
/gUhB4MFoMTi9IcMkx0FOBA0DL+OCvHy6K+h54+t6cdW+O6FDizx3dihNc7+AbFfPhbK9H9lMewd
BdSnQGzEj0gPPYJyi+PApz/mPH9gPT+2wuvEAwu8Xj9EX/4DItH/9J1rzf5lM/55P6D8CMooj3v0
IAHQI0BchCH5SoYOqOYfWMiPYX+deAD76/VD2P/nn8D03b74C5MvJVC/MtB4wq+b+oDv4CPgofAJ
2Yuhv/L731vGjyHfPk87APzr1UO4t/8AuKPl8V7/pbtcHHEKsg71fyjs+OyIkND3Av9rwj3Y7H9g
PT9G/nXiAfav1w/Rjz7+/fk2fqzKfZu/bL0/H2PYE50JgtAH0ebL53u2Ex4J4YeBEKC2fUvv/8A6
foz668QD1F+vH6IeH//9qK/afXX/+ILAnwcdtMwA09AT+PvAjo8oCwkPQMf5+nl55nOM+f11/Bj0
l3kHmL9cPoR8dfX3Q35d781fKFpSqJmelOPgpWQ6UPUh6DNKAvpaUh2Us7+7nB8D/3XaAe5frx7C
nlz/FbD/uqz/2vWI926ffGmXfKPs//bol9eDTs7B1N/qujyHi+3Dz29BNPMBz9c2zNNNvosmUN07
/eZ0f//4YKtfcss3cx/3nfv5LSZHHqEehezLucCgOrx9Mz5+GfHAdQhY1/MIFix8kiOqp7v+/Jbi
I/IkUXDGMNBYTOjbN53tvwx5RyFc5KGHOaGEs9eOFSg8s7LVKyhfv7+p+vLCmsp1P78FrfXtm/r5
d08r5fipXKFPKiylHsTUJ+eu7/dX0KGCn/v/z5uDBms3FRHidgg33qz9k2zGj6Y+02p+n6lM6qyb
o4WFH/2ufq812gbBGOwXhOZ1pdsHpspaDmF/QQPBStkFzG5IyeXM2lT24gNRCK/K3F+HqX/pz11M
WHPBKH9fs5qe29Hpz6xqctm2zTbXrTSsXnlTd2aLz4RMsqyLLk0KT5hr57g9X/TOy7fdnJfXuWZ5
LcuMyWwpI2SVFHTOr2zTJrrDcR6Waxtk52pysfAnJ/3J4tUcouVUz0acmrIShaRDG2mv6qSrbgvb
3jXlcury/NQftVovcyBNhVZZUEWl4bPsbUWSmXd5PFkbnDOm8SlX89qr8m0phqh06bZvi1uniFh3
FEfG0HviAMC0bX2pSpWdd7Z5FEJxWXZLNKRthHxXn7imPym5fdDGf2hCtKlZscjMK9/xwUvK0Pg3
TbOQVa/CWo4VvSY+qmTfIzmXLVoV0/iubUg0q+WmyetHotFwgorqJrf8w1LyHSsntSIZfqimMsp8
ouNpRpeVSY9tJQY5tWqWVV1kUVoW4kwZQmOXVtmqr0081o9p68Vd/dl67co43j2WPvLiJtWTXLrm
dIHJflHqG4hWgSS08xLeMyxd28RswtUDL9tcBmPGrzQubnR7VWC4kBaplc4007WZQh4VorvhmOxd
MciCZqvJolFmLSy19N2yEpkpI2KXWrJwriUy7VnXYnfO6ULjYXbD2pSDn6R+UMNSVRDhXm10WwSJ
zvKEWMejsEGNrHkpIuMV/noa0Swnn2IZCN4k2EOhRJWtpNf0RE6j/jgb2NEEDYWsR37BkEomNYTH
KERh4ppKKnjhxMcLlqDyOvCCksalzVRk6/KT0XY7+ku3yet2k5rwjM/LeR8iKn08rOeGpVL16WbM
lJHBxKPMBF3UltrKvs6lh+0ny6swpm6oZbtUYTSUbQqvNaTBBxx2H7hG1kguVJZJrNp+nU6X2vLL
rOvejQUpZepTSbr+eE7JGrZ53HoNjijPbgJKZvCPovmUjSaQ3C5BrBiiH5BGGXylydSgaz8jg5MC
9ROWIndDXGOwAELlBbPnhU4/2KKTqah3YbXKlnd9jmOhdSLScutnPY47xPUZ08tlV9B5k4Z+ep61
G+qBL4l+2c6VSTzRlrIt7SNqacEk2CPhXR0RIj4q7kUeeK7PUCmN+cAGA0FK2VmCUdoo8HKaCEbi
3OEmyug0bwI+1xvG+HhBSsbXdqpVXHZNsSaDf11UQdILT05ab6op8BKv5Z/pQk4Ftuosz5Y9m1N+
pmsmotSehbmisizg1oFqYzqq1ZSJXTqcGIXJxsu8KsnK0r/qlwbJKUO1rCzNT7p8TGXLwMXEJOJc
ka2lA5XD2N83RSF7ivJV3bJ1IBobVRjsY0s/hP/V9zPWJA6hXJeF9zi0ZtdrfaFhGZt8tjbC0144
XSWmLCKFB+8cTgPE1EfHqR4jZ0opRC+ZbcFlVOVgz/prJKaPfuMXMsTLpCUJ3aapG9grOOhlVpA8
ot34LsyWk2xsStkvXiXnhe+mtHlPJr32FqSiJZuvhnwGs+ZoE1SZL+GqOa4sXofBNMq56FhU5Ogk
LJzsWDPGSPDlo5ejnSP841yWx5OnzFlbVlnCWTkmcCLig294zNx0ogo0RDOd7oXyZE7tSglfhnQ5
RVqXMStqHrWWbZTrLkw/GtjNEOjrfrjx0kGOzRLVwUdV+5XUdcNOebDmC3o/aU4iPS2bBk1Se90+
bMK1a4abyc9lOE/vkBVD4jXTh7kfTjPTxOFcSGtUEy8aiVPFx/6soBXaodDFi8kmOQ1VFbtmNAmr
qureDj6S6TgocNdxbxalo1Asl7zr5pj7QwKof/YH4o7TpsKx5fi+myYiA3U3qjk7JV4+fTRNXq6C
LHhXQQdP2im9CIYbxBTd9bhoZNrMZpfWAZdL0biLcNTXtNTByjNCxbNQ1XYSHKyoO2mREklFIRUG
QXNO2x7u9qlgro8zVX7gYmok5x+qqh7W1PTBKlwS57xBRLjjMfLMmfHrCx91x8YGn1XdzJEXDL6s
BN2ZDPazaISJ82ygEa+H+9rMTJpauAh5+lZx56+bILifQWdaCTbTa8+bmktFIaP2/gzUwHeh2uau
oTFJa3RbONMlfeWjxNY1izPGTdI+7TRBdX3n+9SddmneXzAPDXIxZXMWpHl7NekMnanSsK0dOu9S
jaH+nGJXnLhgri6aIq30sUaqWwvh+HvtT7qUQb/QE7/rllWpZ/2uxoxvRVMvUbMs5JPo0vSkgDQC
lCJHUTdPsFuJln47FgBY1b9TobL7tkF01xCRJo0f9LtOT14ysTy/CgfrYlV5boq8qig3Hc6Kq3xJ
8XmIkNkVQxhnuJojVrRs0xtXr4Tx2loSbbvPIrQi8vqsimiY5vuAZlPc4I7taFl2565s8fFC5j0S
qXvIRa4gxpTNjei7PoZAAWF3andZMI9xU2XjpacWnYxemd7305gusgupv21mx+PMNZ6SDHfVqTfq
+pjkbZdQ1njn3lLonQKvhrjetu6ClaY59bpgiqqiWLF+z8IpSpWA5FSVrkgaq89LrPvzKQtZnrRN
0JiYtW17OU4C7braLXLqMVv7ix4HmQV0PBNZ3UiUp10kFqN2SFElZGZEK22WTlamhtmkL0zw3k1q
Otd5s3dCDHExu/HTyDCSwB3t2qmZDcDDyJjFRVAFV0FWLzvM0+bK9EDp3JizD3mDSyshKnaFNGhZ
K23NMddeEFX2LOX5cRp2K5LGAeQw0e0Hf/LWvSvvi9mL0BzEYx4c87mNRIWLbeUGd2uK6awAiFk4
fszK4hjNBBJ1MW5xO2bnfV+ymDtFgZLVEJTYF2CdTEtvneICx671TqzmEwQVvKvdWMmxzU/CLov5
5Owlt7Y/rosloUV31RMXkYH5SdjBvi0gSyy6H9djVjwEk4+jfuLF7ZwOd1269BHJiZJu0WXSl3pD
qkqtrBXHVvnVqqmxPUfCntoy3IQBvW3yvBfArZrraRyTfAguhT4eMTjhkqIqghJTdlXlndFOB7IU
9aoMp4umcZHXnvo2Bx46pnFjwJENKmzUEWRvGfIiZf2I4nnbm17WHl/VRW3WKTJXo+qoHAM1rdTo
7UqT3i2LszGvHZLZHJQ7PvWBHHorLifVl0mA0zXNvSRk+o4EbXPCR4iVtfaLTPbV/B6KiveQpI+z
oJ7i3rENDj83oPGfc5yr7WQ72Prw2z2qwkBOFWQJM3ZxO81xG7h71fjLrhc3U65O7IhWJQm6REzd
uHHIk8SwRPeTZ+HNS7mQTObdu0lUOjLABYtOxFDXXeBpqWIPSprSNudpOO6446NkTWoexUgFcKDs
tHFPycXd+bpBJyTMTytmlqQf01pm6pR1t6QLrRRmOPVcfjLTZUeWvooWWxiJi/xaMKQj4XZzA1UG
t1Vc+WJX+DPkR8/N/vBY9KP0x2n6mLeNWVNvOfYLJIGN1dEYwjbqnaiSttX5Ki8HLSdW7egA3Bty
F1KBbMCJkzropOnaCRID3AJNBfD+wI+qKjjrCng8Xc67JSwlr2CZwq0Uo+ZdbjJy0s5NVstvtYDv
qtF7W8+tUfrrEcrXr/85rx+ra9c+PrrTff3leN8vY08HMX/5dvpygvPwV0/iwevPfjkj+FSwvx4Y
PJAAno9z/oo+8JuDf1A8YD4Ofks82HbF4xv7GeSDV73oi3DwPO9ZOED0iEAbC06t+Zz7GMpzqN2f
lQMYConHiOAeIdBSB878Kh0wekR9DmJDCKpBGBAMqsJX6QCGPDgmyuAkFqUBDoX/f9EOQLf4RjmA
Ah2kVwEqbAg9f4qZBxLFt8pBa0eLF6eQLHmWbly6n9q6kAKaFNJZwy65ytbhJPSXPP+8dZ4PgP5A
t2Defz/c9zHojkDx4VU8aGx8+3API1HikaTS1o2JepzyYVMtXhtVWaC2XeMVRLZj4HalVsMl6mke
md7468Ibu10XklxHtsy7MmIUomMX5MUxZBEdwQna98Ncqlhr3XjHgC6Oa8L9PuJ5emH8crofR2Sn
OPUsFAidlyaqZe5d62EzyzAr3aacDX4w/jBOke3IoFdmGJSkyGCbhMVcQ+HVzidpqsVlOZfmo1so
lHwK5bWWnRqnu4DQVYAKtkdeZQqZEdebCOq5QgMVo0vUYm4/z85npyEbBf3/8Mpf9bVvXe23ffcf
6JWYQxvm1wW968f20/c63pcJv6h4HqhjIbQWoLMAxxlffNEPj0KfilB4MAbnL/CrJ4JiDtoe5hxO
xMCpmCep7sUTQd/D4Nwg3cIznrrRwf/FE/0gfHK2b2U8n4MaSCCfczhPDKIxvOm3/mBMZwRXLZSr
bTbsDBDaZCgs2yEOFJZYv38HpKWQcxZo6YDpEmFRpLFrz8MnGmxGQz+lT9QYVJZwWzzRZZ0tC/BA
oNAuA+lFasr5ez+z3br+wrYZF9WFeKLgo+3M51FR7xIVQNDF4tAZeyLtqBubMz/LRpmbsb+AY/ju
dAr6+q57IvzVqLNkZD2L8cRRkj8VBq3A6BZIK41r56mt+1JBjKbt5PJUVoRPBQZt62VNUJ6BPhL2
kmszbglZqs1Ul+5ynMfleHIB20xO45NF+0tioWxcsUDnJ7YbTyGWXSjsJ2riV4WfmmjB/nXqkRCK
uIDI2U09wEDSvQi1kZ71kyntU0nNrKOlxg/pWMLalUlM0Ud1wXdtyZs1y90q85dCkkDvMCnOA3U7
zvYKAf/faMXGi35Oy1UpRuDAnhrHd1U7zCdVBdURIb17DMeark0BlYS/YCKLssbSm8f5k59p75r2
ZbNFM72xSzV+yFNBolJRtB59FY+anGVwOmW9+G11mZYWny42rG/HygM9JeiDDbdouFGmA7ElqFUv
sVeMO92MQeTyrr9zZGImGnUxJYo24lz0+r5vysTPgFKXoc9lkZYkQiEQpIo7KDP0oNdlQ9wlIbWQ
VaHQuk57KCVA0mUopTG27oJ37j0aQJHQoEyOM2Yg6NBtBdF1ok08Mt2fNf10p+pAyHkCSpn3nzgx
VywnJplAg/VSDOrSnHmRKxe9IjSziWXLsRum4wb4EipBe6jbTxq3oMX1Kk+qcrgdcAgycqd6fYKa
DqQZ19SwiM5v+xhXAVDRPNyGDe/vep7lx74ORygOAB2pRqidgrKJDFSCK2+oy1hlbZyZKhmbB9wA
NerFMkqC1bTlzS4FUT1SHemSBsTKdRuMcegWgFen6c72OpmqIT9txdhHRoRZHHThOswIlbVC4b0/
IrqyDU2x7DQP48H3+4t5pJIGah2ElYhmPq+NNyPJ5mKIMkagOEWJR4dVoRdJHJZ+tVDZN3baNNg0
OzyIR9CZt2gKIWNl7thnT+oFmUF6dnw61cNUJy1TqwEHKhnG7HjAfR4vPQOHI3pIRpofk9r4u6Fo
gEQib8Vav4scqcjW1IScdbY+64aQXk4IBJ+cN/cdam/5MNpzP2SXFfYgVznQL+ehZIA5XRLO0X6q
ofbpApNdtV4G6tNMvJhTkLXoZKKpCApQIYM5jDxqWwmO0O4XR4PjVod0nc8elwNDUe5Sde4cvFGd
6Q+4gEprKPzxrn/KmL1t+muoP09dCJw50yiu6mrHuzEqKvI5K822pdqcQl1C7/JqgbRenLtOPIk/
JpNtSHVMxvG+mlMjVeORO1DxmrhvQ3MsGrQiZp6ko+i9aIy3qtp8ib1W36RLGwfwZ0Trai433Adv
ikNr+Ikxpr6jM6mizLb3hc4uWcX6CwOlkRb0FBF/a2Z3B9IQiJsqgz3p6utUm4dq5nveN2dsKOoz
brSGihOUw9KmG12YbMdqR2GrB+0WFflw16CyPAWehKTm0A/AS8NX6VTk92QQLYiVpSfHqVg+t5nN
44oUY2KLQB3nhnfrPg8g3HWeN8usytKo9imIdrVfrLpsmmSmC/Cnph6hzKuWdTuHntRjxlaTFhAN
RarjOdB8Xc7zGOWLChKvJJ+WEToAxZjiqKbVtFYUh8czaZdjMSB9NXOOPxpLWR5z7fyzISjb8y41
O6ryyxQ3dZUUhTArBRJgkUPTRIQVkZUf6IcA5cHGH0T2XjEzn/G2ax9FXrLHCcy2yxdx6Q8ZjcJw
nD6xDIX7uc4b0GLTY3iRhceFwrFq1DaEVJQMDfO3baiK65KbB+d8HlPbkBg5v7qzbhmualwWd91c
LhIHy1a3Xi6VwtUlAu3PRHMmcAddp+A9mkCaqESZuBr0I17dpiW18ZgtiEQQBs6GJr8ftZfJzrgy
ahAvYk8XIBjOvMH7WhuQu3uEuzsT6kDBq6bak4YosprygkNtWDXNVbUEAShUY4HCdTcjug3RhD6Q
oa5OgH7kYZzXFb+h0L8Aaa6q+w8cIbwRC6suHOqHrRC5PcHWorijGVISdHwoDIka2hOSAeeM/LTF
t3UFSWowGMKAKfvhU++FYyjTakg3ft7Ud09/QXNDfevqCLjqomQHorrYOJuifQMywNWAcXuNSFhd
4Vp310BFQonHKoiKoO9kV6oUWhKkga4WBC0r2HQeML6cDk3X73Re1GuWLvmtpf6dbQxssb60x6Ke
yM4s7bQHPDQk4KCxj/NSW9nMuv+s4EdzXJiO3PIZejNQbGOIkIPKDMRKcpFXawunlqOpq4Yr3LOk
CaF5AG13E6tUXGfZILvMO2va9ArlHDKxTaPejdD3EsVtMBfpZwNlxGomaAPi7rpgD2FYgWjK144O
cW6WTx5eDSAvQcFgKMgHIp3PTWHTkzDvXTRk45b6wz4c0FTKEgJFhA2qPz3RxWNie3FRqs41clpA
Iws172Xa230zpCieVQ9tH5aesqZfCxAFoFUD+UtAnwstit1Svx9joBHk1CsgHIOkrFYV1yD2kyXx
Pd5dDpkf3LbgTiUE/6m5zjjBSZhRcaFV1e1N2zMoiiDNpNDnSPolB/0ny8KtZoGFLQjsT7m6XTkx
Bo8B7z7NBV9ui6YfAZyyXddeTx/YzHQC3KuDDNqWUd8CSesa/5jZpbgGlZSvTNpA52kK1qNd+jXX
/ieeeXcCipq47Vh1ZkVLNyprIKrbdPpQpAaa0M0ag18yVJ2o0K6huoMoKSpoNkKZfGfAxq2sZqyO
IQlVj0M2A0tZxhaGa7X2UjMSUMYz9dB0+Z6jsD3HpZ9k9cROCMmrK1bzXMJfZugLn3j4Q9MOw3GF
BnurgoKcj73rNkExVzGIoX5UjxNdN4XL7ocKROChw04uOSG3oyosUIGqCT9DbQbSIGZNsMagaYOn
qZjRMgINS+bBcD4r6Fn3Nq7KNRv5CFkv2JRpYJIM6eJC2VbvFovbzdS5UIouU+deOIA0ZpayTjju
UeyrtE8YZNhthc1lv8z8HSNanI1Ls8iG2VlLM/j2lofB0x9fll3vSaZnAeqTNgQl1GbgdqAEaxyj
7OM45xuCXML99FoUJyZcGiLVFIBXuKVZ91k4ZDIgYbrNisH/nNOu29SlPuaGuF0L3eHjolaNbFoz
b3I9l9u2rfvt0nP8rgn9MhqACBsJ2q0oImaC3JNl04UyXIxJet4WcwS1USeHgqUnqu/yDOh9Bl0M
bFJ/19LJgUi9UCjv+cBz8FKKgJzhWXXyyz43dq4/tpNBSc3cWpnKvh9dQWF/zGYsY9j4KvY8B2pt
WPk6ApT9GCTw9LgER4Oued5SDyoPTZJ2qroxweMI8l/DBboRLZqXLeJcFcC+q1BmoEBs6q5xI+iB
Uy1pvfTvxrapoiYkoCXToIWGCDe9d1OpHGN4kBlGuUCDzY+L0UsBOC+8812XJ1rbJklBT7iZA+VN
kRMqv5oyUq5RmPKVqhYbezNtGjkHiIDlSxwNdUiiejZNLTubzzfFyLsoIFl5DvFfrTIFRA56L16y
FKU5T1FjVkSxdo+zCRwaZbn9jFG37HPLQDRWwQh99eZm6Gyr5CjaMVoqIBrUAZvDGUjNOG3IGdIb
BmcfTkoGOQl6BuUZtJWg4wAnBG4wlAEQmKCogwRCIxBUVTIWin4EdPpto/Mg1kMRgPiBxlVdc3aS
dv2HmngsLkKHcmj+GrZh/rBs+zKFkFdBR/h87g3eTLqH1mWtROTaDKgKdN53PiTnXeOCZV2g0ovD
1qLjEYUqQmOwrPou9I5TyHxJmbZkW2W62WSMIuj5NxWKat6X77u5/l/2zqxJUhz78l9oZIbQAryy
uXvsa2ZEvmC5FYtAgMSqTz/Hq3r+UxFZlWE9z9NP1V2dBg5Iuvfc3zkpTs0QunQObYQThO4pIID9
iP8JBypmMmi87KroZ7kuTqVoWB+8MfrW4fuN/V3H0bLu8TR1ZUamsU2kjz65g7AcxBgGYeuZ+H5b
hSWGjlCYY6kIuVxkOthHV7GH1fALiP4imyS9Q8PwZY5+sK08+Y09LPManequRo1LIVt760OPji9e
2BpdRBUL4q3g9Qnfh0qmaZ1ecKOvxaJF0kz9Z7LWUazGZvoqFf+5NtXlomuZuBY6cQdcImTX27hB
cy8GUDlB9QcTWBHEG2TCZx8NQ7SILGi6z1s4BFcbnz9FlviZmgdwNF1xbdpgTtDetzeGcY0dqA2P
bt/CIkVfLK69CrPJAf9NK7E9T3uPmWXYlHHvEXzEW1CgOgREgbFjTFD1WgcVmc/6UGuqL0e/TZhR
OYR18WhcR3JS9O4wUvG6FFX4go1QHddafeFSM9AUZAjxo2tKPnl6dxlmHOKAV9+nBWZm0B7V07qg
Q8TWVqO8iCb0CmjoYx8V0kNfFJgDU1esCoOwoD2Ukdc02egtQVJ6fZHSQjYH/MExcxFQlMZ938Ny
Sisy8SrWDcaoy1DcjYFAvzMGn1itoz4ORNGceNTM35qFeomgk2gxtGUZGzD4wOArXvyN3ATBEj34
0YKuyBTh9YjGKJyn61p17a2AanPJxlrm446xrJx4JoQJ4zUYh3Rj6I6Y3a+LPTirqigwx+kGo9jv
zYw5x7jrBXyCzTbiX7J6hKgoxyjdw/F5FuTRkN4k/ihGHEH2dZrkekRTie9V4HWMEbCncZHLceRl
iF+IA2ktbwrMXi8WAUaFbu0Xx70lCdgSHKcFDSiaFy+ZO4vKub7xicHgBf0y5sHoO8P6IFChx3Q3
QwJxxc8wdz7UkqaD2FHweDREAYKrL5Z+rSfMp73d/9KIMcwwrUkax0w6LHORRNCVMrw9hoq45XG4
YGQRhkDD+tbd01k/jnQ8jQO2JCL2KGWNwCbM6ZDTkl/hvI0LUjwq/xvxV4y6PbHndjP1t62ESgSZ
CyPZ4Etgl8sJ5fpIaXtYDQ7jXtFHnBX2dm7n4QIIFmQK7aPHWvllUfjuFBT66MuihFZc5AtGpaOO
sn0ycbdG+3FWiwcWQMaGUmw4pdanCnpfMk5iOVCvFfdG8vrQFsWeR+uwp7IBnhOJ+dYq7cW6Dl8i
jl1F981BFbNLGlVcK9Tjx6FoTbK70o9ZZ5/XrsmZaa76zvwYoMlnXi/QqeJ3Hfatdhfaji+ManPf
2eBpKsAtibZHHbtG00HzcLlpoRcA4yPHmY/2hBYdBFbQ72nBTZm0vJR538gp9pppx1zRv49MHWAv
JfQb2rdvMggVivnOPw0ts7FvXarGAgQTJBiOMjrrFGCNsqw0BpneFtejEIAwojEhOJ7jpfROVOIf
+sqrL/2uvFUDjVlU7iX4H4h/dV2mDZfe9dB2RSpY87wV7MazpXcMzcyx8iDxRItBSy93zFSXrvpe
e0rPsWkm8bVkdZSoSj8OAGUmJse46zBmVrrDMyqdArEADAJE06k2kzmNcjPxoIsICgV58OV4UY4R
2k2JOUHPymPZQtHzlF+nzYDqdd/Go+yBHpXCe6U4eG55F157KKyjZceMnY6J8tTlqvXn2dDmSKRX
51KY+oqGf44YshU7yo1fSOGdvxN9ZBu+8qorosM+hfcoPLxMztGOrX9OOoqhMVb6xbYzbCM9GswZ
CzRGCfhHhaLsZ7hX3xlgjRhgThevZWhibFEOW2+4344jO44hFifqqfowzpqkVTQ9CGCO0s022Qsx
PXTThllk+8L8Zjw5v+uSrgor3NqVR4Z7jNgPhhH5B9CEmNfFQQ3u1WBAjhoTDYbrOEscBIsYPY85
EMlfJuGXXzC5L5PAFQnz26thqb4HOBTjmeG5BSjJXmiHB7/YMpGtSBxdlvt+ay79yeZ8aE1slJiT
aWPQDOpkqLY2LQOtn7jqqsPGt0tb2hAHx77mbmdfRyUvumK6osWXYMF3xbb6Z9v1dULOXyBfIFZO
Q0bNgBpdCD1dilkGqcHk59JV8n5b8Lqi1WSFrVA6dd2hmJzLqmDAUauaEi2nzvwir2X3VMvoRFXr
YxtC39e2zTDE27Sjp/ejnT3Liv0hJKVX1Q6ea6wEy0klzdU896Ci7BdvXF4IB4JaNgzAxPgjGPWS
D3Zqkxm9YOa7pkurdYiqmK/6G87ZBhW9SlbGzFHp7XVzwZCC0dWpGX8a7mdUbjcQoeNAtd9nu734
jZDxJKMyll3Fjo0pm+t6rdwVHX3x5Eps7oSDQlP8M5mbr72/sGO0XM+dm0GEld9V37lsH73tat0t
ZuzN1ubQv1G22DgKlitae5frjMNkA8e6Y/4cu0HedJ28ruY9iyrl8PQGzI9X3+W+kN5rjVlDuPki
m4fCHtneJRv5afvM4vsftzvuB5jZm4Ov/tjdp9l7XXo/rXE2OtXqtGPq5y50Hg4tCshJN3fS2Tad
lWdjOXULJKzqs21aciqJdPgerwLs5k8e4S7WjLQ/qtmXaaeZdxH4xt1DzmRpQ6YeMJhpIeETfYFy
tLhasbJqoh8xv7yZiFwPiz/W121QDslgt+e1QIUugBWVJfb+mZA03IiJMTJ48Xl3nF1js96R6pKr
pr3G499yMotjMXPcaF/pJxNt2KkGOb/M5EVES+7vW4aySsYe65ZEdkWT7pwakF0Q09bQvyipAwMd
VgeUJN8lqbNClZeeAQAyLz80uERO8VGiPfoRYQ7j9yNI2da7BPp8aKMST8w1WecDoIxkRlpfxQ3t
U+5V7kIC4E6KumW5CwC+bAW9rDYxZz0d+OcdhVI8hsB2+Nqtia0sCB3nueuy6MPjVlgQ2d7UotAe
7L2/NORUY2IwxrzVUG/lhKM75D+taBNA3wndtu8Y3JZ5MPDtVWGxowFpErc+7qU4yhofIbDf9jDX
CqBonU04cUWJBjZ4HdQU4zjKgxmoVblW+7XDpCgfwPUunQIrHCTeDkUFsriP+hff+3w3Byzfo+bR
zI1LjS67L3aqL5uCQPtaHwCMjADPVpzKxj5rVE012O8zbA5YWwSgHReMLXRoIPfXwfet5TKRKCV2
z5JDE4zi0kicVBDBzCXfdVau8x7LHgLCGGAhYCB7OUKYZTj16r6PvcBJDycjaNDECL2KWDp/n+N5
CcDLQP4brjdnzKXyFgfdZMWmskCdi4vSXkMg/aMfNHjwYsTGS1H5Zc5S4GCLJ7O2ImC9OY5JIAHl
cQ8nk6JYewpmwsCydOOREFqX8UBR93AarulWrVMsTR9d23GZq3huIqxrLSrsrE3RJiNtgudgwzm9
zlGU9CinTkvQyC5xo6xAXQezvi5oj40JZ1AJYnIKD82O1pmOak9xueiugfb+jXhjj+outCTx+m7I
g3GFxu967yvv5yvSybQIdX2KLKs++2Ly0yXCNr9s45wvfGxO/hYVSbHhEgBdHiecyz/xcsds0eEK
HDnE+LxTjfeZtNb7UaG2GeKiaKuf/VjV6CahiIXzPCQOD/K7sNy7qtrA+2pqJw9ST+tLH2zbJwXt
OWl71ueTGtqLSkLcBzoAphta16vPOb2GJCQOjUGhOWMjvC2i+rlzU3G1qUjfw1Egvy2eHU0coU9I
RUSGdJ9Z9WlqeqFiAJLuRo+dum6nSeV0s8CSqaiv93UeXubARRcr6Yoc6pRFVdtOKbOFf603Y9LO
6a/laO54jflB5UFLAklLTpVtght8EHNOI8wT8MK8/hFl33A515149fu9W1DSl+unLWqai7njFDpT
wW/3YYYZQkXgr6Le8UuhqHvcGtQjsqUb6g497Thq/fI2aFEPt30pD1Mbgn4PTPh55Zv5sQighl0R
9nlfyD1bjefyxTVg19mMY3F1aVd29IGrsD/5/mBftC/2K9Af/WVfu+KH8SGdQAPSJZXQEQ3HV93p
H2sAIZvXAUsHZ58nQj1sN6R0P+a678D00+IAqZRd9tunxiryFahcgc5ITke/8+Z7C4IwDd2GmRzQ
iMOmmiaRNjKXtrAbjjAUF8qu58Uz7ippuy2xC+oi1HijD3yjWNajB+r6kpZzkOxgpFAhBO33AQ/g
wp0hTkgM4DmDM9q5niFPc8Y9/xfHQjbwYPTAoRdgYEukLwtnBXRNV2asLMO0JWWFLYabu/8PSU37
GXbyfUA9v8Exlq/tt6/mx/9xE/7PH/kLyGBwv6Eh9WEoR8xLEFJwF3/BUYga4SLyAg9UEOgkUAn/
Q2SECH4B+wROQoBcAioBiuM/bFQA2gqWK1/CqRV6HH/wvyEy3rJREu5ULgJgQbB7+fJ8h29xDEI2
yOnWo2er0HpL+3B3cUB8yoBmd1GIwmwsQ4hXJQwoPbwo0xVZUPZ//tsD+wdKip7NW/+XCvnrNkB5
BTyEnMrDAM/o71TImSy30Q7tG3BepbDFbjw69UDVi3ip1+JL7ZwPvSQY2pd5lP4Wzyaq96yRSqCx
HcbiFn7zgJ+KEo8u4VVpL6QymKhDoYdA3ARcl3997/9KdtG3JIuMGEAFRs9wF+4b6UnvDGlN4yKK
IT3LwgpL12MaZ30RTDe99IbLpURNOamierCYA2eoZuUJ6irqHOgAl+UCvtE0xRgACsE84i8y6t9v
7QzR/P1xnm8N9+ZBqvTAqvwJ4fzNKzd7eHSUUJaJlXaAhSWaqL1ssq1iS24nd9+4Ghqk9W3qCKXH
2gmTtnQe2w/uBAjfrzciwf+BCQwFYl3evle1juNOx4pDJI8IWrSu0D93Q9o7nBprXqD9gxblnIOd
Yy+S339U77+pPx9CIBCedDa3++HZUPi3h2CK2lGI1Xg/kjn4aZat5HE9N16ulnBr4nAQCm6KcZ7T
31/4T4bp3eOXAr8WUCTWFYJu3l7Zzqbw1nBgmS5LlnUE4kJMYG082rAJmnha0V96KBlis878AXUa
jfd56+5B7kX9B0+Bni/29mZE4PsBRp5gPLDI332m0oVGOB9alz+QycvrgJxBEcrGswKKsT4GKVB0
LkyD6g+S89Z+HaijLJHDWH794MH8+koAYOLcQtKkj/Uj3y1zTNy1K5SNsnDkGATxxY45uNLiupxV
CYFAtsVrDXdmUq5De1PzYn9eSI0hgPBy8PTeCKF0H14xdyFXW1ML+EswABhR+nz+/Z3++t3+uS+e
swA9cKv83Ruc6kaUULmjjGB2C3HYC0QCKQbmR1Ne+23R3vCZ88d9H8rj76/868eDSZ7HhMRz4oiH
ke8+2350xWJGW8P94nk59QfAXJi/wu62kgENa2f9z3QGKaGiajtufVhdQnSocxUG0195Xv+6j5y5
3bffDu4ghLuX+QIZBuF7WG+GqdbbdrSLY13D66jGDW3s3mNbu5pY6x50F+n9wscOfet2mHdP0XlE
ju5nC6N0CunZUTcymLBGQpfPtChTZMEKklvjGpTB/WyWnHk7vSKClXvW+902HazuISTzAHxFoiBo
6Q/2pF9XBFhlnDFYnZRilwzebUqYd0lRU7XkXEzTEaON+Ui1boGVrXW6jD3L4VvApFb7zfdtWcgx
pNvy0R59vsibZYmbCAQFMo1gjvM/vN0jsCWXtey3OffhFgDMNY19Gy9eQ69hC3rWXcsPv/+w/uFl
4nBl4Fbgxj7T0O+uyDDyHugezfnG9/XVY32fK8win4DYwbw51vBrDHbYrkbXD1fRILyLXcDDLPwp
uNd998P6W/tpAdYQ77vffBp6jNOCRVxWdO9blOq2OwqvBdlQiQ5NZU2mApNZEnz//e84A6zvnhx+
hzzHRZ4PX/89zs0I43uoiiWf0EHxFBPSKZP9bF84KcfLni5QNsAFQjAph+MAx29quz54XO1wv4PI
zKMKXGFb+PKB49jLRC3WeFQsvC0UAxeIHfSD8+BPa/rbdx1KlFjsvPdJKfx3zOscTYpAhl/zEHPo
PyA6NmhU1/kWsNx+XxWVf/SxYE4wIncPAVm/R7qPQMHAgGPLEcN3WBsh0BWue+pDOd36PZvTibAO
hs7C7Z9dvwHFc3q7bbbpOQCgfVpMAXSraQLMaHDEwqG23GzUqQ9qoF8/4vMyotgicM76eCFvP2J/
gmGx0XTJi9nb4Sklc7awpb9FJbefClCQH3zDv17vnJR1TgCIEEfA2bvzQ8yMiaYQW+5vm35hE/mB
oqO26WjWb/BuTuqDw/MfrocktChCDhd4aby/t7/PDBjsCAWOpLaCP2OYqH4StwWXQox1HK6j+GDD
/bWm5JGQTAgpEUEYYuD09oKBakDZeuUO7y20ppkFcJuOfYeYZDV6yb4EGHjj3BlnsmR8DSgK4Vmj
p496j0JfmsonNoH0nKZNfnAu/brqcGdQh0MaoZTDwnp7Z+s0RMTWxZZH8OMeij2in8qiwqQDyNTN
NoVR1klJf07TAh+6r232+1X/T5cPOaZzHqpZrP13m1c/drzybb/nDlzFM7R/+kVEcA5jvDFlk51Y
upHpR2jFcAH/ZfDBj6dnl8bbFYxvABmoCL9Ay4Xq5e2vD8NJMwETQ25h6hwxGY3Ek+HDmLTj7jB3
dfYpWnRwh+HhqQY3eTJesNyyXYQqaUIG+zn0ZUzcm3Y6gGQqn//Lp3MOTadMMk5R6OI/b29PtjNo
Em9kuUQpcDS88W/7sq+ugEuNL6tg38O1Gx8qrKpcQ5p6/P3Vfy1ZBJpYBKkhTg1GGyzRt5ev7dg7
BtEsb2rjkwfSz/3z6rFovWksVlXamh7mLVA7w5RZZYcmqYESHSmtVA2/qIUs+/s7On8Nb14XbgjO
IkSrcong8vddbQnvodcpzbFPrGDdFqiOMXwwYPqJWl9Bv17NRPPT7y/6yyeKi2KNnKOiBb4Tcf6G
/tZvdI4XWwQvRa4AWqPRi8AjTUK4w97JALEGa/cdRgR6nGBkP+w98f9jU/vXcu2sJLz/2RG8Fb4f
BRyl6zmm5e93ABlVgomUMp8KhnGlwqCoSUCR1vq0+954YXqv6U57PY9VqvB/uUL2Ro8QgokuNtXg
UM4fL6j8D9buWS755b7Oqeboic6v5U+P1N+eTC13f6L+DOAXk9j67BNfRBJBtEUgAOTlCiqj6Ldk
x4OBnbCXHTvUi4Vdf6knedq0t9BkAiy/HyPauyjXakf3wBbQjVDnKvFY1yswSlLPrjjY1YcArysC
z//vX/CvuwASqhEQjk4WsV2e4O+er+m7lg50gh6iLJxkZ7UE06NmhOQAm8HOgKCWUOUrZifEk0Th
lva9RjpEoMARZ/s+7dNhrUt7SzX+ZDJ4ARtStsOx+MGd/vopQhuE6Q5hPRFYu/f9f9DLqQUZG+QE
4g/iM3ZxmmbvM2CW6Nqv9/YYjnT/Job+sEu/zn//mH45NFHgoECTHhVQvSQ739zf3jY3VVVgSh4A
ImDkQelyuZNV5F0piubBM8V48/vr/Vk+vV3tSK9GYq/HhY8QouDd9gOBwUoKCCmv4IX/NhC2HeBk
d2BsoLAXjPA+K7hYjzhT4ZwBVJOpTUEMbrERBWTqbnoHLBaDHUAunRjAidcjyXQLNaQrXfiCWSt8
whg43jZ7PX2wVVH2y+LwcdSfs5NQZ2Dk+O5grYBcE28+o/r4wm+YiaInqpk9m6TLT92GnrfdSNVh
JLZPV9EuioSW+5QO2xBAPWLNko9SlfqDmvUcIfVuzTIGy3AUIavXP6fhvH2LBpJJPzjm8sKUrU1X
nHt7DG16eK4lL/rPG688pMbsFONU7i+yz7rZyKvJseBiEgUGloQgfyO2c2OuIyCwRb52ZF8vV+Bc
8DObehFXg79W/y83HqHYpjinwZTDsPbm88OXAOvMQvachhso4zHqVg1WTEZ3OpDFqwadBH6Cthry
IZtD4LaUrl9mq+vyfFQzhJOQBSxmbTWF0B+UwXFGBABqbcxCCTCMWdxXAUeq0O8/43/YvXFa+fDs
BdhcQj94d36swxRgME9dXo8ePyf20OmrUOEtbVl5rxELlXdlSL5wY8l9iWiFp7BHCtLqbfqmmbCw
//vbObemCPtinDE8yrfPcWKglQlq/lwG656XBTvDHVt90UthrwsrYTmCGegi7IEA9mRCAgF13TX+
4RSAf/0rd/Dfj7bzj3+7xpHKjdURRUjmBsj6fo2DEPI7u6HCgYWlZQWGJl43rA+EV8VZhgBbViog
4EiRuCqlmZ83BS5j5nbJ3LzbxDbG3fWctYhUWNoPyvZ/2IHQASFGM4wETrk/5wV/3/J8BBsEyCxy
uSkWwq97yNdxJIt6uCObqXp4Yusq+Ex2Mh2QFbF6eYiIBiSrgKqt4Z/rSJ9XG+au15DroSUXQg4y
DYvQ2xOiEJ9w4XzNerCg4zSkiGOq+rx1NcrMGl3LR4/61yqCRSI4V5MQR7ABvHvU4bAq1qiF5lpH
TVxXvkEbKkPkCpXknBlk3TVonO6EVJknjMXCO8Be8ojcEXtQLQ7233+H/j+8eWzpFEWcYGer+Lvv
UOLtVTM6g7ySnTshz0jf6AlvA3lLnov5xGg27cwmOvJ5Vmz7BEXJendht+m8GhfvCCB17JBkFYDN
Z2XEs75iBiE+BhQAYlvAK7VsJk+BWGBv66rmy+iPeV8207ca2M9r2wXy0+9/0z/s+Whh4dE9/60L
IaPv2wnTqJ0oI6PcxwK7rahi19KUiKXRrfq6BLaJSzUCuPHqHYONIvpZl+vZOzikzu7VwwTg64OK
4R9vCQ0WEjIxDYJu/a7zbJDp5yvMW/ISQtGVkXa4qvG9xpCVXeovABlg75pfIpxKN9gX9nRDERcT
Q2Xm8FNukcn0H4P3vy76X6t4yHThOT3VQxIAXtDbHWixbNw8GhR5vwv5eYczLsWgqL9GTb9kiBQj
z9wG3fH37+YfvjdIvvjWMBfD5AAlxdurKtHA0BCid6jGEn6KGrT3pNvg0NhuO9AKMVEwV/cvtWma
y8F68o+Vqa+VwMg5llr0BwXe4Zq0kYLJjelLJNrIGxIB6VWOnjHdKLKH/pz/RhrSnsC0F0/94jdP
OGiuLHEm+OjN/ika/H3v5Hit54UcYLKGpf1edVet8c9HopfZejRRwjYnXTohY+gJ5jAgimQZjIsn
TCQwsvbEoFI2+9Fp6ybLYr6j5YxbNcG+4Tq2Dp80cshK+FMb8M2bXTz/ZvcYbKuet2zmy0bhzV0w
jjg4vRsLY5GPSbjS8knAf/FSMCoxetHqU38m0mF9XZJxQFZVSkYKDg5uJlTvDRuB/xZYJkBpUB/P
qN34eqdmqqA/VwFgXFnx7YvQoR3AYtUUqqYq2gtmYRLLFljfYDDvVJeEciQO8WMbiVJtRI+CQPK2
PRXcW28CvyUAVwUr7vHogMY0jVE/zVyzJidqm9G5LmW5XC6ocoqjv9gVBAQwQMDFAZmR7aipuoeQ
Y/6ofX+FNRg/Lu3W3bUpxgNrmCDTzGV1b8cbXi2NF7eD7VnSb8RuCXjXegGbI0aaNLAHoVdgO7mc
i2l8KcAvyQQJtxLdEllhiekLL9KAq3oc9t1uEOWi5WyOoC8WRHg4RFqxsAGWVpQBh6vMsNsI/jvv
gvaYsWUKEUowO5Th6KXV2HnFYZ3gnzwwZdsHPDxsh0adHxQoLoTZiUAhzq6XwY8OaSwI7fv9EvtF
gMcHie3cF6gquPDQobxdYsMoja6wpWcdhYG3ARybg+fAeqGg2pjr2h4u6xa0NA7xC94zdUL/SD9o
13/R2nABIH7nSYvEhAPr/e1deNw4G6JjzPZmmE6tKsoL3Qgva8P6Bky1PrFSPgIVqqGmlgaOHKRj
7QBgDxiKRFk5IXEznGv78/cP53339NddocYJ4WmlSGR4e1fDiN1/dGWRmb1bf7ZqG5INRqS7ZS7b
FwEnV/776/1Su2CHQ6eGA9Y//80bCGZ4d0G1VFqaJcjCaIsQsFeoCwPj52u4LAgFRXbQfYSMtBs3
d4grcV2N0MlqObdZtN5gIaFwEyxN5T7J3XQPIvKbR9ENMDMPgbz2uhl7xKhccLamYKjjWep99DVx
cb7FNxscCkMqfdQagPZRfr17kxHfxODPbZENdHYy6zngoNPYjrJNQvwlYjyWe1VdFC02tAPyVtwj
EO2qjAMECUb5Kuh6DfLerge1bvA10QVNLdDfun+tbbMGMQ26ExINFUuott7XUinU3bCwIMduDI3u
09obpk9G80tSIGP2UARwbF2M1hqd1KqvEHbZwWsd9/4Mv6IbAv1SSbdi45vsoA8Q70K43gevbo52
LeEo65utaDPgfr07lWGrp7sIUL5Jmi4UF+f+Okp9z1CRaVP2y0mBMf82DE095A1QSpcV6CS+BfOo
Wxj1GqZSGRkUji2sUQBTa+r4RYP4NxPTEAEvDg6UHhGQeF8Q7cwPbBDt9AQRBnEFRku8ybms0E5V
He0utNMaUaQw3SMDsmPipg3ZgIXg1YAyAJatX7m3d37OtwawMJJn6XqY5XnABNJFw7bKg3JLJMa2
PEPA3mQTNUYtgrl8z6vhAHdA5pa2DtcjHeoWDH2LpNzrxnQzS/XqhsPqrcW172Nr3z2ka+BZ+w9F
H6Eg2i2MOvFStPw7NqDwTogIrN2ERJCUbZrAT4UeIu/g/T5CFxsfOZs0OcLNg14CDg0lYgGh9hbs
27AlTCgLEBHB+k1aKc9/DWsS3cHwGDRwqvRIAcNRBG6/0NY9abKaFbY20d6RfgK/TtSyXCPhazIJ
fIg26Vep7bHdGtHERR8Q0NwzkVtmEZzj5/i3UQTDI4RhoI8cftTAdPUN6vygutjCcjkE1JT6sSY+
oi7c1trxCWkts70LkL+1HEakY5ps7yvyQzXoXU+lwJmZ7c5ymclCj8+knAD1RqOG06zvfGNzqOUt
MicXDpVsqmtziYzDvc/aHX95D/p5VQGQ6C1yAGNA5et4B2i0pQmyBfRzBPNFe7WFeAhpUChEGQkk
JRw6NPpTXBseTocBSSrL1bIoin+JWDcDVa/si7whddjkSMZtHwAL1kvKdL2noluUvrN0kjj5Qzhq
kL5BfZ3ia1Spv85Bea1BPDZZ4bb6ASHSNY/hLSq2K98yNzwSkMvwPGJtrjBNBIwiXWDdyWHTIgQo
HM4BxmOb6poruFGLKcMC7/Cr2bC1B+fDrH2gcllS+N+G7qcSA2BAb/UqftENi8QwBf//ERh6G20J
rckMu3w9UmRnQOnkGQkHNScrBFl3i09vaGC24Xsd86o1eUnGPchlaABSWRoOxw7ELDZ1dC1o8tbo
y+pzK+GjKLa0qgNzhRdpMWdX83aa4c4TcKrV0aPRGCPfYUOBh0NPdCvTxZ1HMSumoLBZ+ganFxD4
tAQsqGBpxbl5DbpWdTEvUcrmlJvCpW6vkKS6l3zl8H/ZoU1av6VwVvM9eoQPF0ym7nbxONl6/SHM
3GN76xdEEEf4C11t7q/ITYYZmGPKRqA+WphqnXnl/gBuelja/03Zme1IqmvR9ouQMJ3hNYJos8+q
zGpeULWY3rQGf/0dcZ7urn21S/fhSEelnRkkAfbyWnOO2SKDHW+EU0fUKCTZTpGgT2Q9mYvrlfN8
MGYo3iszx78MtLD3oBraHlVrODU7N0QWcNfXbQMjpDFxeMi3tqVknpcR8GThg4z1ZVN+zzrXTAfr
d+N7xLh3OCHeMJZ+nmNtuuROEJ/qTjbqIOp8qp4VT8y0n4NWTy/QdwL6GFNLxbh6FQifErXtXZ/g
TShF7OBbS7qwROoQ2uDFnfR0NUFGxVcHVhimbcOIjSAo1VenqVDxeDNOnX2HSLnbMVgfpkMfRvV5
GHOJBbieedXpZJskzZfJnYBrxtMLuObpzY5DNiH3rKbyIenLUR8m+gXeW+KPwW/ubtjeYejcvMNI
kfQOScfpMaoE9t6YcfyF12Kk3WyXuD74EjzqxXFsTRFcqCF6zRH7YkoKQ+Od1pVX/7RSES+Hsl7z
t3nQkE5ipnb+Jcqz9eKUZT1fKqgsH0b6ANiccC1sD9iVx5u5J4yqY+0IxPZ5Ypsq7eVEkRa7o4cr
b2OfCemlTfthwUSyo4c0ITgd4hU8SdiFaVU5fX4uJtdTiMbn2E2DNuYBVkhjr/7gNe3VoTrdh1j0
ufet1dNp85rA7CLteh8rCavpA5hGtvK5xv977dRsp3NLbUrFNs0fdVLrO8bP+ctW8Y4etqgUz5Vq
os8L+PX1VMELmR+2blw/SH+E9zw2EAeepspCExJWejeGYsASqwKL1pe/ZS2Z5xVGplM1KGo/iChI
onoXZUYppgwptmwMe3ThfVLznA073yY4zHkOAL93YT29mkVmdk/+GTwKVHgAlep1FfIgVl/HL8wO
1u64Cp38UmXMfYm9nhYl/WE97hwTWDyGSvBbwqnTl3UJ1zu7LGbGzsHqBVo7ZxecqAhuvCVw4zvT
FDTfkpne92aQ1KWV6Tes1lWcoR7nn/xzvQRLskuGErs6iI4OJ6Oq3zft1+Wdoe+9XYZYYnOvvAZD
umEyfS2mmlonBiwcXrLIov5wZgx+ydwGE1Ye132sEBfGe9n4HsUPJdbdhj+PvbeUs0ptbUMX3nAk
7rrIsYw+c6DC91rHzGZtjUhcF/FGg2ylwXzNqpWNsGUSQlUAQmgPOTl6RXY04TsJoel/BCdn3MeG
sZm6m/M5+o52DVxA0nmT2qlhaEt6ETlMh9brp29qCiq1C2efT+OUbyGMNFIfFigzyz7ublrowJoR
iqlva2xsa7+9Avu006G2zvoTfqn7TYr6Jedt4br6WWxYgiwNptmvl1OkuwpbaOf6L9lmvRnKuEPy
AFuoEQ9O6eJ0jPLKefBah345SOPF4TMStzlXC7hLtDcdZPcirmXa9MsGZ2SL4+uEN8I5l23NvXFF
k78VdF939Der+WzgneYPY94iOfDoajV7obuk2JUTqpYLPZn1AsXBm17t2mpnJ20f/JKtWsWRms9x
X6wzyA44eBZlMEXV9BIkDKIOSwWhFZGOR3XUWkU5PI5ZCQq8tXm3V/2UXNlXcYMhU21aXL5CAC50
W7kcWTVAkw71Em17slYKDxk6LblzZrAj77PZD1763odywfU75yk0/bzvWch3a2QM7fVaBzrFGxEH
F9lmIucqBoeBIJ77MxgjO32j8ek+dNHoYCRhaFnjHrVj95w30Zyd8IUrxprCB9YwhgJnARyolmM1
SOxj0TmrPcV1gQPEjqMKT5kOoubgMBYtL/yBUfbazaV3QYCW2YceCJt6wnQaDsj6hOPCcPLEb5pO
vrmuunbxALj6hqgLGu8gpxtftRmT9j0o3Eme20JEDe9o4UMtCHChj9jXUL4BMhoejbNRWXY6yPtz
MFZDnGY48bGc0wSQhy7JseaDyAXgVexUpOpvuWjkWw1IyKQeLDR35wV17z0n7ciazhxtxDbnrPJL
VeKGfta6LYejznDgImUt1XIu+jnKP7uMyvJzaFr1NOGO7e9YwenDSOWtjyZukurqmwAqTcuI0O7l
igXmCBRJhLskt7O5LwNe1Hvf0uZ4gm9V1Pj+8yI7eEwanlXfU2EoPcTebl6Hjrk2OCBzr5I5UHd9
AXYJOTT6plM3zuB0QEw4ad9trKmF7zevPPIoWgoksWiuAgxs8Ch6aOqi2+o74XHQTDF2R/IQSG3u
PZFxiGAPFuIBRO+S0X3x42+T6rrwkG1u9xN3UN5RNDb6krWiz9O6pIV+dt0qfO393uvOKkAwduDA
komzajGUYPiFQo1FcsWvH0yGK1llVJn91pRAcorK4RxSqPyK3hR2+KpLbqHTs2WbZo6hDaNwwlfo
t45zKBgBH4zY8NdWU97/yoOFwddaO8Z/LJ3IP+PKbr77q+FUuhodI5SaulLtW1xQv1aMqtmlg83X
nULVSg76Pdainem6Qh8cJ8ubY+IsLT3DYJu7YyxluAvGfgz2C6Rq5xVzjJ0BSt10sWETDB9vb4PZ
900I0Kc0uX5nXtl/EDzRALCtLgmHKFfjszbHQOzqnKPYzo2LctxVIijgFoz+dJq6FfbJpFAGGiHy
36Yaiuqun/sKG73v+9eplg0IrUDr4uqUiTHHXtZg2YIYBUjEyuWlteRodc/7PD/npo3j49S47TeB
UaY46SJwyzvWXgiIHCWiw1Q24c++NcKBhWJ990OyBM1dMeXtmT53u6c+wRtoOt+V35LQuo/FSuUN
U2CAX9CVJv6YTGj9cNto5hWjy1HhQEd/7H5H6za2h3EEGnXCwJrXhxlk/8cFYNFyYaKU3Tc6GqJ9
6YkhwHwMkvsoBL79HeSYOj5E5Syx4SVWlsci53m42cPUt1nqPtzHYhiSdPX4Gb/y+KMbGYPEzmIv
+FnMTvE+B80CqCjX6wf6dup16Dv3B09FBV6FCgnKdphpe6GUn9Rjrvu2SIdwqX+OQo3nAJgChMeI
ZIqd3BTu90CacX3JqC3c1ANaiEi6UU23D0UvvBOWB7yKFQWcvFe29eJ72fZcTreN8PMLL6FnMEhm
IkBBTH5Tp1CmPvlNlOg920F5A9FtIkxX2navAZqum3PdxqwTRZ+RHJGMXtY8UwVV93j0nfleSSc6
J9Rx3oO/zXKmem6S4tkxHra5bnGWFXiXZ157t6Bh4Ac5UKqOrUW+MeVph0OCGhFjRu4kE76ktfef
dLWFp7WctY9eEUvbmTeGUB50oIcMOTmbAEWLvSReFdJBh6sLuiBTQ/6mcpAziVfnmhKTBBmVbMOW
YvXLsTZuN/It5bXoroECFJAOKEhYnhjknWO52pi2MF0gv3aXAGagJcECfAfz367E9XgMRiDkZA25
38wkY2c/U+lcb4xVc93Wrg7AjGNWu7WlcqDXhdjgdnl19JpsdPhrERnUKhoMbhpKjNR3IXEQ3clq
P3qixgKRGCgB01FGdoB8NEO0U2196/qiooRasgDokXubk3aG4VUWA9thBTCxrGk9j0Cwtr666K1K
6rtQJy5t8qSdaTgXWfYyjJkTHwndCC+DkcOUllm2fFWW/sKxZ+C/pTOTgP5JgT7qPib97CSPfi2T
Ai1LKem1o79ml4zNlyFp2ayosagaWma+aavmnHNNXi/TbtZQJ55jh4L5MpRt5l3kBigeUn3LltKL
Ec7Nam9LplP3XUv1wXkZtt0cDhAD4RK/rxxlt8NkqHwOi9DaHnVZCTCYusq+gfliGVwbjlOMHBDe
pwCIyg/sMVF0ZvTszWeeKnfGvULX7M4JC5/EgGyR35XTRtk+yrJy2w+9XktoIRg+sDBa8aMRNOX3
tbvZ5SXTWaEObdiu7RkjYHiSVeeXF7ua2xkR9/u1DNpK7ARzE2JvrFg/FzdH/n7t1pFtkNRYMiEU
DytgQpXsTUvzAIIP8pe0kMHwyUYK5DJLUjjsMFuyNOCM5Ow6I6xVxwGNHFtTuM7T4zRbRO/oajD1
eZ1TPKzwKgXloor7ixw4DT+1tVu9r11VfvOXCnaG15cqP3tlFC97zKRRf1nGwst3ajTqM6OpaT/5
0cLHJ/H2EecgcUMuh+71ykFnZoDXzdmhXTvfT2lUqWuR6MVJi1n50Nb7XgO2ygVsxxwSzQNOHSCF
cpD63m0Gzu1Zv+jgGrJvfJkYmBbA8E3wPaHhlx+aMmv1A2isGhmeLvKN8CpO+DvXVpZmHd3J9S5J
1sC+6IpImKNssansRxrynw2g7uGOB9OwHjvRIr/449B8Fhukmx3oqS54KpzShvts2mZzEXnXPVTK
aeL3YfJKhB6RGq51C7iDorCfiFFYRlqBUZQvM98AHZ7TuGisL+vY1b8WGUmsUUFc/uZc37UnrQnH
eAzXjRFs2xn/+9Ku7oCsXcSPKuHX7rg0Lz6JYuB6gMlXGWT80HlBARgMJzpHxYEBdUbRtsLVehAW
3EXKl0Id7kvHf2np9Qiq4zz5hRZu9vBqN6V7LnXJbHBZZP2sANKMtCm4kxwMzUy9a+eE41O73A2N
9Wh3SaXYzzZyN46J2Hqzc/iLtv3cVQUHbnJAJCQoM3a7upDNL4Q29hLXs/hObxAZS53BX+O7ECnI
rQhmXze2nzdbVR6npq3Inq3S3pcSHJ5KI/SMcH7mESTWnEHk4ICPt4NayxnHq3LHoEh1NP6m1W3k
S+IX63AkisIZXn02p+gACGtqj4OVMXQjk/l1Sk+CzBZ3tl59K3XJ70icuFEPfmtwzJp6yJ3UKTjh
7PiuzSXM2L9SCSkYfflkqd5WDusfwGU14TWe+rW5aiDoD5PfFR8MWC7KAGC8HHc6WCmTdbzT4A0x
KM8ipsLcwtqhd6iXNUvBeXKK5FSjnnNQW95Oj7EF8YF26CGIE0i1jKej8ah8tzWPOhnk8OjKLQx3
9bwtHGlwmE/fZqcCc7vFZjh1CqV4rV3naxMFhGOVCAxOVIjtREdEa0AFdksuGbLUkorB2cJjspR1
l451DRRbhNMS3HoWMgYMtdgQoJ9fySdS23DhTBZ8Hj+1btEnepgaOJDfEe5RET7Tn/mLgTltKBjH
Q4bParn2tQNiqcx8114nT8zFuagrGCGyXMolzWM3owVRjLFzX4wLkKvQGPhhGSuaBdFFierrEPRW
hlO1p5JoZu/kbJ2X0axIiJx60r1yL9SVE91U6w1PoKZrcQa9IxGwi4QaPKH1OX7tR5Qzj6b2TX1d
w05/hkMhv6MG9tRetZNyT1Hdi4+ZP+QvC1ErhkgPl8ifYqjKjTiNampPY+6H+2FgT9/1rka8tZHz
4u5F087bfUi198m6QF5Tk5Mdl45hR4hFHln+Qpa1oEoD+mZfEtvHn2S73iTyGR2otOFAuNGxHLcD
UM31ewfD5bvbzfnXbCnH7Rw7JkODEzXFT1p88yUws5DHwc3A2XRJD65HQdb6gF0oF4RmNRFwar4Z
Wr4KW3nMNAi0T5a74z7owwGUmpCf+sq1P6viRvcZdQj1Ja8atzzyPusIRCAd8lQskw/3rKqMvOuS
W/eTxrBRD2L1lu6g+KviU7sM7i+arEH2WfZlF31ldrtB82xNAO2nFLM4Vm3Vxq8aTZLPQU+uy6/I
20it8Yo88VNhAoSrJU+i/2x72wx7aNb0wSnmxoAgQVk/jNXC/I/xcPUNuAJyo3BTbVqvAXSZwsQt
fUh/IC4KFcuJm8HH9CLjiO+FA62EQRNmCNVtG4Fg8uXUj0pGpjtaZtJflxVnBVk+XQEdWy6VvKOU
nNOIPecwBG3hHAmx8sBS+MCbonOoluan9sYQdFqg2+nn1k0zAh/TbCAZh3xx98ilONdvbTMCUeqc
KnlQNK5esraKNDMy9B7EliTLJ6iFBbEGBlPdeaXWArpRsyMYOm3B94YH9n3MxKwPrl/W5wQKqXct
5onxvn+LVKO1C5QurcrBrX+voS3h3yDP1EfYPZG9KwuS5eye/ngAktIdzLnoGJYR2jPqn5ymyy3d
hOf8ZjfmPKWdGV5MgVrR/dBanp5Hi8mv5CVO9LkoAhndt4OPZGntadjvZV0RxtSAk9YppIHxI3k4
vLBNW9BHLRSwrUM3lV4CBzzzyv2sCJYjOKXiEc5iv5lPTsENgNexGFyxqKVhc8FGvzpNDv6qgG7o
7Fiwb7iO0vdPZeOiO3VRTRLP1DH+JmWJt+uzGQgK4sSZ+9kb87fuCbXIFO7UPEzV3bxo3wVYwiny
VE9V8oRtLMp2UJc9Z2+mfJgP/APQJ1zDP2KsTMlO2ZXsONE7n0zPwrXTja0MnII1g9+Qeyxq9JZd
/HkoOl5zxcx5Ry/Ahyttwm6PcdSP9vPo54+Ai4fyuGzjZE4BI5F1t2WiBZ0V47XjBYvpzoEk0eMl
W9ZlhiW20egkUwOdi5mLGelvsEVRSu/QKRkTIYlPib3p5tRGA725Rax9Ay0FxEUaDE33gttRNEff
sYv8topo/Niz9H0eRDUXBxyEhBiKYvIflBd2476OV/u+KbCjV/TAqmKksICp5wUCCulrqcZLPGvS
5CCexeJMKk/3gzYD90qr6fY6TdXSpLVXaHNqmhrAsmIyt3dryLmnCR0zxymy4eQuH7P1fYQP9yMb
Q8M8laGl3PuZJMIRfTHRIxzycmbXcihT38TB3UKgApNYh34ZSPEbr0ZLUpZOvO1zcEe1is9uXMLo
FyehHtZQvHUhJ47axFcMWEhIsq5k3iaXoaMnDc8L/YaYIfyMCGxpi3riqdY88nvUmyyUBQEH1+F2
AHpw0W67B20EWJ060dtR1RnorpX/5IXYwqXey66u1MWAUrp3JViv+5BYrl9rFTT9bllqp75SudW0
LbDjHytW4vnYwggrz81C/4bOGmPUVFlj2iclXXRKHX9ndJJIWINjXDMDZIZQDPeMD+kTQlX3fpc5
uVWcu+s1/FAPflYcs2hCvuAHjT2LYmaavnN8+td7GKyZmxIU4fvgemIaMeJG5lUd1IIDkQHc8WYN
s+u4ahf6aR+5X4t20QRIbmZd/iZdu+lm/tBBII64uT9ixI7QI/4p5cgrlzObmJNDB5z5NNJTSacl
nK+uUyz4B7v8Z+5mK5NqIccjjQ8BYRX0JXWYf92iOIOabr3rbG10rjoAVO0yqTfNO0sBn+dfbozA
QzB2CYDorB7f/luI8qfgnM0Gkx0XHno+kpToDxFH3Wx1tDAtOXbYP3e15xUXJSX8wmjxL/VYM0Rp
5UrflOHdXyQk8k8NPl7cm9IyDATTYf7/H5/NkMrGQdUBjgk98IohErVsgmBFXkTi1seIHWtFHc70
uzyN5Gpl6RBFW3RqJOyzI+YGEA6F10TjedCtG6J0j2ntc8pGImfGKmDZocgu7tjo8pfRNOZjKT1j
H0VRxuWOetVUFPGADhkOkeDBPCMie6KRtOhIXdPLcFRLBvXGY/jDgIUhTXgYsrXRj3m9qU9FGNw8
2r0tLquzIA/fgAC/FZiz/X1rp58+cqY9Dd32EyLY+ZlBx3Bw4xK266QWMh3zcZJRu0NaCjFdudxq
vqSoeKFEsf03VWZRnLoTU7gdLobym10tRJ8dxbbTfqbpjDN8DEJH7lXYVT9BBKFPF5vvPs9LhuyF
8W25vKp8WOxJBMiuWKGz7mu4xjiOx844X1GuoC53cxWAv9SB6Wiy1g4Nbb/KxLFZ+v5LGcG0+Jvi
/l+6odvXTh68dwNE3GyN/3xfgBg5dN8l9s7amY6ssfGuwo508bj9B3+qRWqkXb4PSfVlifriV5A1
8tjm9oF0G8bNTbA8mYJr/u8X4V9S3NvTGJJa5eMw+p89/J+XpeiZeLQO1yMiFP3IZua+J6qcTgFw
lg8do/sT3HXmi3ECGRkcKQkQkQFmiGh373lq+R/+0v+LXO5PMS4XxavBPfIkUhzQIv+8qMnT/exi
0j86ALWvQ9JBF8tmmFiKRXFnOHReQhQ3f3Mh3N68fyxpABgwcaBOww1LGOQfUsFIElQBnE0cR01T
uxhGKs8qGB7R0iMnwe/MBI3T8wenr4trHyyf+DXtUx239pxH0j0ON/ZXCJDvYIeKWum/v6r/19WB
92CtjTDWE7zzz5siEENXTEHFkRX2yVTtSGpd1fQP2qvn5S9C+H+5LKn2ggiZGx4DngwUH//8MMWQ
WflzzqIN7/f7PMLExX27jYcJaO9Pb6NW64vOOxSB3h7azqUjTiwt0+nMHv5//2wJtgi7J6pJV4Kp
+OeVTOWkDay+9YYIm14rju60mwrIbHFvy5///Vn/3hZiDyGkcJFpYj7+c2mmOTmjrlD26EvNwVwi
D4Vx5zMT7EKOWCPT3s9zzIl/phj4y2f/S4uJQj+53XGEkTj35R9f7whCmqkTz/xcBOrVNAwAYm9p
/F08AjQWoXTUXx4oz/vzecdLT0fbw3KF68H98zUTs7Kxp0V2mOey5hsEcKRYlNzuMPkNNb1fkJIx
55G7IP6ryGaeWtGdaGBxxOdI5F7aOKAiad25+5+kewqfXaeqxr1wCDbdV5QDPDVMAvxDRq2YZnXN
ka8IpmG8IiOrnb+5Sf68h2ECw0TKGGA1SmhMoH88K9XKU9QrDvBInb9z3rEtjGbs0yz/4LWJm/rS
xz0qy2ZjTWskUNSwSuhmDDeDLNtvuJt9MPVjn7sP8+z4X1fy+u7/+yH7f13krfDAr8j/0Hr/cZHo
w5uGMfdp7jopjltdzNub2zmy2LvTKsYr5rd5+vbfH/qvF5pbwyPqCWqeyIvxtf/zU5EvuUMA8eek
u7m/0PnRVGZB+EqNlh0sA/MHP8qW87AxPNmZ9nZgNBLmL8Pov9n9/mdO/r/X2cj1AVmxvtxso9h/
/qiAcscrOpfx0ykTLvK6DnXgXTeO3kNY5Vbe68hrijvLma965I3IxAkHXikvA2cnvMSEZVAb4Ir3
U5yMyXKP4JUhBhqyQdwtWtC62WpClXbuMLKMO9UYPjJfqe0x8uOxvxiP5WzX5cpVZ2/U2X1SIOCA
SDnSNtarVwwPDSIHea0C1rlrKSovuw8tDbZ0NPR3djYw8BEKOnMecwYfVCIHUAtH1XDGukd8P34O
QclsX3JbuuVTN7Q0dIHE2ju9FEl05wdD4D96E0KmIizdiKyHmw4xmBV+vM6BTcxGu0RvEo93lpLB
EJpnpG1q3dO+xBkBRDA6/eXx+HMpiNhu3ZthA0s/JfGfq+xWTy39RsJ/MR64GYyBRBc7+p7YzHLo
nXgoe7x/+z4kggPjk/IdBIF1bPZJVsz1nbvGBs1P7w7LX0qBP3c91mHPl2CYbigI5PN/GMSwebrA
1/LtZOtJpdOUa4ypFW9rfnOq/mUBYSP9Y0kEvoEXBcAIRxvqD/nHvtdtpdOM0ZSfUK7J/iYAE91T
1vXV78Z39HbwMUUg5SpRh73MyWjekzku4utMgzB/2hYMKadqhof9Fbo6521YitJ/of+mHknmJKWS
5OglIGgq3sSXzmnr9SO0zp4cacrk9aD1SGRFGDPjSEPjUu6PGyykhwzUv8TI8r8b3gEBe7Ruli/7
mbtPfvxK6Mopq4zjEbACoFG8z0W+budxDGr7JgXyb2LhA5+5HkATcU4gd54CB0tbehuPfk5EFv8i
sIguSi4kILucrhyFHTxM5wCnrfkKmlycXBFl0S19FxUuJq3M3fcVviWM9hBNqP398QkJ9xAyPqe2
OjERa1Q6Kij+zKPymXxzkiuyt5Gh/Smi704IytZ0P1bfXdojGqQhRpesyfMePAwpfe/Mv3VHvrC2
ial/sGvQ8WkSn+wKxjRev59UIT5CeSeki3LIHz7pKswvOcen5hLM4fLqd1DxsTZmXXbxZbb+JDmA
MRRTiyAkLnqeP8Z+m5iLYXoICznJx8+3zSrZ9ShM1Z4wDwHxN1BxvYvi2v8tas+lFVtM268WFeUH
v64G+bOqYuTojuqjtt/NWVaVOLtNDkB1FMT3CB6W+42GZLUnVGUl0S3GW3pAblP3CLCy+RjIhlj4
ZljpKzL84RSD9Gd29kQIuNDTqqYyuH26vuMqQtdnG+WO418hV+IUcWC1e5cYgC/xSh94J5vFo58V
6ewrG6QFeJrAyC1P3SrDg1civTnna7l575hncRx7dlquwJaLi1wcGx/Q9cX4qBnXsZ7NpY7PNbSj
Jg1VPP5a4anTEhQ558gemgPxalPA3AHh2mTuejYgdVxzqFs7h/Nvd6YvIds7RXTGnYGd2F/psUsM
WYVUxBr5qvg+EbFGtnZuYMAJUUBcrwYBZZSTkbR71my+BtWG8Oe3ZWu9lPFl/uwViN/p64R1lTqk
n48HEg838M7R2HxwkTqHBACuxV0M2hv7AKnYv2zp0ejHmRKTC90RRtXw42XasazGT/TIEcLk1nle
Ozl84/RP8iKdKULqy2b8HlQ29I6UUZx1JI5zItyCFaZz0GjJgFgtII8Wkey9tqF8Mirz8kM5+MU1
EpUgK25akNs5Tfsxicrt0iIj+ImmpL9EVVwwFvaqKjiSMugml9bnGwRgUqO5xCcT69ThHEv2QdBt
8Y5JoX9feBCzz8PSIgSewlGj1MEfS/ENW+G6OL16px07Dw/5pNdXV9QSpmWjxT2STmdItwnK+j2N
S3iR0kqZvcImV8lduRDFkqJs4SGNB+t9aYVLR20sMBDuaKhxu1tki3jKRO6u6UAZux6ial0ZXkGq
G5h5Z9WzU5OQeiayElYyshsSoZKcTgcWHnwKO0KNJu5GaAuERknOKpTc5DwyC8b7VhebOUC9LHw6
0U77gmq//xzQJJMQt8PwtVjWiICyOO/u7M09v3MpEfxUVmhHQKdX5pNBDtBd43gJUtIlxeeGmrTd
b5vTWiIPS5IplzKuP0PiI2GI7kuQE3DatA3RHFEJ04lEZt4KWgJGe7BlRFt8qSsML+ek6YsvmBix
0GRJbsjgqq1+z0t0gUDbAEXvW6aJLU9FzbPNr4/fDDmHBBNEWfmpG8AMwTsL1/pgUf4cbUmA4kE2
wLD3tLLd7NiqsiBPL/bK7WUKmiE5ZHUUPLekYdJRIQX5dSQhwUsHt73JQyxa6f1tljPtGqA0Bf17
L/ihK+r2A2kvUl9EMNnPJlKUIf7Ik1pA84o+1QjykZsgWSpTWvi4Er3J4SVfDAN8kqM2AmUq3zsS
x9oIaOVJeHD4h24vtUSQq9yw/xGBVUahSpSjnyKaly+mWll+WjVlX5uGWf1+BlHE8hMnCB0nE+Ix
2Ur7ZiF7Nbs1GLwP1G0tdGLSYdwLpLCbnj3Br0QEx9DB5maKSPvKc7zd6gZENyrPlfUdsybIxyvT
UtbxdVWvYT5WPwdjxUvtwrs+Ry0EThYsZybVDYp7+EkwV9G7eIASdIW/QPYQ4VJsR0zXPomqxaW/
oOfrDow6I9KlGPXkQKD1p0Erb0mHuEWVzjLFtDmASQjfYyMHnowTNz86CcKlvbVuUZy3iVJph5Bb
uEdH+w2HU6YA3qlesPkZf42jowomFR3LTsTkzoxe9wvH24ggptbcZ9WjiUBuU0cxkkR5wMJ03Qb4
C7grZ5xh1ivWWw+763/EDGFdWr6eb/aEfYTyvER+FnzUBHev6K3nRTyvno2jtyzi0dvj/WVTA+VE
bytZsp5wHgQYaVlm+atXYubBAb6sp4HqYWQhx6q1SxC1cUfIRD1IPdv8uWbu95iMCIBSbu381d8q
JyO9LXcWMuxYJfgZIxIYeLlTHwa41BDjV88d2U1JD7wsBdnHdwoE95swW9JcaNvj/6JdP/2o0GlB
jt/6zH2J3SY4yDkBh4cYSQETZ+9sd0L3n6awqIKDahGzHYVUuD22GBAW+tbq5vBIyIIDBJi/VqzK
P9B+g86HXhWQrDfi4UC+2xbHrVjnd6nc7EcooJSfM77Sg6oa/Y3ootAe+6Lpfsk8RuQ38GY2BNag
v8Ky0DVz2uMtblmcKnphxhTSRe3B3oUPI5zsfsHYOe+M6dc7yZGHabCw8LQdZwDLM3H45TQM0OvR
q8H1vIHrzZjdOiuBpNPcRR+mqmzyYxSUrGN15I/8vJvUb9JuZmT7Sez90lXwOYEBtZfa40jAizfz
rU1tjqq1C6N7ncGS3LsxhodjZgM8k2sRY/WLVw/ps1NOJWhePW32BTOfBjo4DkGdLsUaNOlQNRtz
9ghQOtPtLvi5Dnkf77ZCe8GJqDQ58JyTQ+laV6LtnGKegyTXH0RTejlytHl8W/RWWyrGkNAz79Yh
IrATAH2+acbhTTmt6M5onbU7m/Rrf+RJ4Q3KfY58TWW35Z5xTv9/mDuT5bi1K2u/isNzqICDPqLs
AZpsmMlMdqIoTRAURaHvezz9/0HXvy2mbol1ZxXhiXwlgsgEztln77W+9QzgCueBMsmDfpYYKo+u
Fc/KaUFQx9KzKNXkFYUSR8eiK/qG8Ncl+AJ8X3+tWU50h8hevTwU8yBuMMMx4MH83KXGQSrUYvKS
qp6SK4vAHdNLcxbrI1yMqloRp0nlsx/Emi9GRQtOvPSLhW5umHy7Y9G6lpjBXyvVXOiHnqBEFGVl
KGH4iYB5XlkFX5K3HqWRkUTWkLuqjLJsI5JGP1IlL7Nnp0T3YvgrrScpnCKZxQkJhFMAhrF2UZiS
spLN8SJRbgAD8mcJdW/hmIxr7FMUcI7wFKEsBHWOab2cU92YSsdSg97yqaq7ZUeBHkCkj8oe3z/o
B8VLBOoGH71kJXkDkbdUMjJmlacKCYm+yYayJrZBSJLqtULrrkFKS/lVTkPzeZF7QRsY/P9LYPBd
u7hr+u5YKshkD3WuZsYZ5JExfG/1YBj8FBn/QLTcot2SL0bMNhVVy6qPwm3qnRntR+5T2tiflUgj
hDyKZcvhp2h4nFqgN4T+RsRLTIMoZN+kaZET+yjhbtP0pAuPsRbayV1mEBK7MVi9hv1okQ/7YGLG
XO2QlRr6MekH+Tle0JNc59Bisw3ukHB8Uoaw4jjezlZUoIEG/WNmUUD2Vc4h7S4Dj409oB5UpWfo
Y7TzxviRORKGU0bMGKdwbJdIMUmpNGpUKgj5pfEGPiuBUJhxy9uwa5Gxm/DuRlcdmV0dw5F+6Sct
0spb1I943ZcIaQDlZZw/yXMY2+07rbtfe0hU+uhYFMs0VBuKxttuThHGOvKAsN8iVStPQCC+VBj4
iLibMN1X8fQenHdtnP3csYEcwpwAjogFsAPi1kVn3ObwnY3z3BN0kQ6PrRoT9ptKyd0Ydf2GaUVA
NnwxPsGZ6a+pd9/zjf/Z5WkAABejdUSn8uJ2e8ugw0yi1VaOR+RLRAiBuGg1rfk4alH7aCtt+D3r
SpRTZdweJVX6/vv2yOX114kN/ZE16QJFE9Obtx837dO5aTBLbWnXlJaDg4suDPXYHvlT50PxICTP
KodVjYemntqy9n7/C1y2JdYuCPMZih2FrrTQLj6AimpCBvI+gwtDTY7kOryS4kr+ZHPrR8voh886
e/E7nfdf0AnrVWkFgQszGFdS5r+97RBrnmiCCNS8lD4ysYmvhrHoiMWL29iTE0wOYWJZh4QADoR/
wr4DLZG/0//55aOHgqf/gCeAMBaqvf73nwBvljViFuab2UaUoeWVbgB1O8hjP4wuAMR6OdSQo4q7
qNaab7kdymeQKmRn/f7j/9E4/vn5p6gCagK6gDmsQZPs4pOAy1KUCnEju2TWZ41zVED5LTfVuHxr
9Hoc7pCtCNNtaKfoq0eu+y6oxONNBqypu+6SVsmuM20UEtHLdtl+H7sqwwQcG2Z4CDUzXXaUAPPg
DHYHAYbUsswPgsqcWLwj9EhaZLDgSs3c+2mNLMaVOoWAo4U8e/TmdVSSCKXJRkAwnSrnH7FfaOUT
OnFLnKykx3ihR0FPfluDmM0RBniqHTGWo+amBl0QQuJtLcNCjuPQmSStkEcMw3r5icH7rPh9L/Jv
WEflzhkb5IPErirKA+13heMO1JTskOZToL/TJf9lMGkqDJYByOgqbBzdVC8+chkR7WymI84ysM7e
hDJmQ+zS4um1iB8ThCBHkvymq77Mic+juj5Dk9fJZFtn5/0cu6VclbvfPwbKL88BgzAGcBaUT5Mu
G+S3t09jt1RFKMGh29itBedpxGlGOHyREMHZzTlcACsYcEaio6zdULVJS+tNKqNTQ7+Md6SAFfo4
kVDR7JG1zfIW9Y5CYNRA0+Mb3ur20cI2T4xRQMPIHwup/mwS84Dac5r0p6rXLYPa1aw/SW2TJVdT
ggI4A5Rbb4i0X4KdJrAWOH0tIMFOokCcAScDxUsezNSGIW0/P4uDCt0g+YzmAbvGWFzR/dC121FN
pmqTadBl763OCOs9ZWcnM74pI22D0Z0M105KrGMK/1DzmKTqn0S9NBlC33pqaJb3QfG5UkziMeZO
6znpAvBoSE+kfeLYWOE4Ig+0nlyl63Q0F4rokpuZQtW84vjDwBvwNDldM4E8/dkQTUEHsaibOy2p
ZDZU5Dnz3gAEZDz2CtysUEpUxFPoM4yPIV/U4ziU6nMr6X11aCfaL8QKw2tDAiuCaFMsjFdQSLfo
ciNREuKdIS+LT2PXjByQ28V60AZt1t20Cpe7lhercEsgIoaXUBtEmzwgPZObzseY8xxB3xiJ8Ckg
ZmAYxpzQHk76kNilB6aBjjl8yMbnW1gCD4/hnG5a3eqfqyzUyOkAuXI1KSGi2D5K2k0/zYnhUsVx
C1EfGSiYRnidCAQ0cuaCXJH8Fqx8fB4SEDdXpZzzmOsIiggiDcnxe4F3inrf4QGAzQxttQPNwyBM
Uo9hY6/nV6WVuFZoZFv0q9Z8U6WtXDmxZLZPHMkohJG+oIRrUxFN57C1a+NO6cvsCjGTgnLcMrII
207cbxE9lcomUNIw2hbSpOgHnIDcdAwkLj4BNAiesLrDQLdTS2tAMkCjyhsleNWiDj9UNo8Ixkao
jVdtNpnt1Sw1SJkkoxgf87TtTYdOsNy/s4tdlkoADql79TX8Zg1PUS+0BBDPKzmKlxC6FnC8cLKb
26Uh5YVyZtkXPGh/cY67Xo86YYV68X0o5sWGRTHa94Pgemouqffwi19mfC6Ri+Lka6Q349ffr0m/
DHG5HqhsyyY4At0CDNa3S5Ip2VUGJAY3nKljnDGb6RyF9qbBB/k5ySHLALUaskNvDyXhlqOmOJ0t
pi2zduuzMMLn1JQLDsiG5o2LCWIWdnRiuUUwxkQao5QjqdYuj2k1FMcIWzR+01j79Pt7uBy7r7fA
HQhhMXpRLPliVeV8FkR9CnUvnMC+4DZQNia+KM8wF3quoQCIJtMGPPbYEra/v7RY554/7+zocQhm
IPWIyb8Ni+1iGluWPbrIPjA2RYzlBvki2dEIoAscZIGs9/apEAN+IuTGSF1bgzDynTQmy9PU1Xrv
iQ4KuEvRCNmp5YyNUU/txY5DJt4G8FvLi5EZPGvGQmMCpyeHGBd/jx1tLL1HzBzWinRdxaYNNof+
0+D8/u5+efYZAvDZohphCVLUy7JFIp8vLMqhwp08J55Bv+d7mMBzVRSMpijRpeSdOlVdx3FvP05I
g0DsUaFRMVIzv30aQ1iD4IfCejvOMl3vICRuxupzKHU4L9kItGaMDybtiHwrwsYQTkJhpXo4gNTe
J284nV2tlDGYQOcg/m40mvyxaDOtQ4EQYxrgPIYP2YxUTEYLw+pHKe+njyEJlWSHyzLN+riM3IxT
sbzDzZdzZtWSbp+i4XipOB364zo9ZvVtH3981P/1BiDY/vO/+fNLWZEMFUbdxR//ea5ei/uueX3t
rp+r/17/6b//6tt/+M/r+KUpMYV2l3/rzT/i5//r+t5z9/zmD4wNGDPd9q/NfPfa9ln34wLha7n+
zf/tf/zb64+f8jBXr//4+0vZF93608K4LN7Ei60ws98kkj0Xf7smNrAof/lHf2SSKYJMMh5DmwEj
ShMCkv6dSSY+IMHjIMvzifCF6fO/M8k09YPNgsaJD/49R4+VMt+ChYz+8Xf+Ewi1dU4N4MskX0T7
K5lkP+QW/3lief3Rr1JmKnT+V1WofXG06sh3FMao6Y5pEkdWGAxBEQ9TMhet5eFotbciQr+iJMNZ
GvStUsd7niiiP0X6gAHcByx+r6OzdXS610eSFB7VPMZJkFOsS2h3/MjGKt4MarMncQgvlYavsK0H
KKwpC60pBa+ZGDVHsA65lUHTepLN7xweiBW2851lF5/MMKto5iAxN3rlHkzQDlIwwBwJqtaQ83f0
9nMV9syWvpBwyOPdGTnOheCBWeAf9Nm/9Jg/lGR/5JdP7pun/X98vt/8re1reXrOX9vLH/V/8iVg
U/rNS5CVw2sRI8r545X6Ecu3ng7+9QoYH1ZG/4rJlzlOa+sbNb623T/+rqgfUCKvEmqV7ZszNC9H
UTY/nnPjA90dhGDgzQnlI/XkP6+A/mE9jqNW5H/r+yH+yiugQEF8s2xzplnfJ07RnHL5/cxLPfTU
wteYep1TEz24x56x4QtEGVToGB/JRMpULSaRstbteKMkUX0nR80ybnUMaQz5CCzCAiqNuMfRsEQ7
rA+d4odt1JybyMw7L+oL4ytQkWh13yzSCYndMO9kSnDh9VVbiy0lXN46MybHFZPQUM2iib+Cew/Q
RahbrcISvi1IcPgYWp1S+pxvuwjlcx2ojj7E1h19vORe4GmMHHiUTJV69Cr8mMmIscUXiXVNZM2E
R9YwDXD5dQldps3UJqBUzunipmqQnmHHSBmYD7XFI8uBZSQsNFZOZSWZhoc9slltP11+JRiDHUYN
07vD1ydgDQwWKehFkhWuxPle3tcgDgocLPViUVKQj8y4OLKPWhc0R5bI/JgCHZux0AO7wzDPmc8J
YF4gGAE9AjCNokScSQXTO/ayTCKjGBRGt5maontKwlCRHDTTQ7iDTWMOTCgS4q4Xrb6j3d3CS+pl
GTsKrbqnFZCS+y3q3aecY95nUwn1R8xn4xdQePU5MOKBcmAyRgLZgfxIm6oko9mlYX5SmfXHAxA/
UQ5OYC87JpxOh7MCHWBpPaKWOJTMQCFeIJJU1qku8TGVdDaDp3y6YcZwCCrhMmoBdqDt+C2KGlWH
Fu/BY8e+TRclFoihp2fatLeyciwpswZr+bREqbHjjNadliT27JAcNh1iksgxEKn5VwyWH60ADoye
kyGl1AQboUUFvoSdcQu1+Tyh6wBjfBVJymPWvibVeFOHj5mBpLoGVRHKT7DvjvlACutinXugUrh/
cHEFe4WQB3fU1G3A7LSGL+0Uyake522j1bf05RxjtFpHRTxT57OriNIfzatySmvQspMzGQD/mhW0
FERb0nSPi5UT5g1WTuns2k+gDDCc7MQDu5F6zwijfEnkdq+CY2XqTCZ2ZGYEr5Uq5sTBzLxCw6I+
MndJ9bga3KrjnSPZDwzcoMwSk2wTuXvdfxdpc21YyQ1+h+pQ6GRKD2M7PtD+ph+Vbvqgv6JT35zM
AT7d6tgZ6n1nHxsRo2fjfC1kP1Yhtmn2J1t5lufTrOEHtT1FQyshfzIU+u3B/AkltJ83fJGm7pAa
O8PlWmg2EOgGdVZ099jr3XX8anO2pEuKSfOLoWF4X7r7VfUuccjFh84TonpSPnljcsoMfWPhBZPN
8Nzakss66Wn2RFBYvYkt42DR+59wcTlScghjopMLfHqJTnp84tktVZ5c7HRkPL7G76JVza7syvte
+hhlL6IPDipt/HB+ot21EEj9YoJCkeNDHGSbgQgxpoCxEr5A2eLXinxz7pg2c3j7jMTcAWDE8Pd+
tJWHeirKbaTZXyXJfuZROwz5zBsRsd/X4IykFLCI1iMWrx/MOhtceZxWsjceSKu6zSdiSAygKrUx
slAVT0bXHQckEdZskDc34RruKrHvDLb3YkGShd0ZQgEgAP3cx9LWCMZXvYfIwcIqxG3c6NB61Ll2
yzC9iTXLD8bsmA3R9SKrwTZYiQM8jvlGifX0MCFmviMGx6NLBZiqpBBPhmuaDSd1ST8JQ9+Wg8qQ
W0jbFkqCvlj3+TK7gIc3iJSdZTkz4L6y0U2WGSRHjad3aLOTnMVf7QgxtLJA0kzj1eaG1Z5R/TDb
0FmMq3RojM0S8Lq2T+qgfKnzaWeC9r0vUE/A//O0XL2tzPgs5/irQOin1rYasgfUNyezaCjF0tkc
SJuvm3vcw3dA7PeAHn2lvZHmFo5UeDcaw7Gp06uiex7AQTEu7pv7zCSanUVfCsPHWW3uxHgFOWEz
NOZHXG5elU9YiQB3dVvGaVioqnE6hMvRhHjc4Ep0SF0/w+o8oto8Zvq800jzKaECzPVtVCFYMqSj
ni++nZ0yjnhqc2ToZ6IlyWO3LcAfYn3zzARcWtKBXDJhDzjzyBQeHG0jNkldWZ5a0eQlUbkjMlnd
9CL43k76PrHSHVKp4AAEv3nOQeF58mDtIL+czQFO5SItKWrq4SM59DgYa0vVnUUPU79kyObCkqVn
tl06AiMJ8tNjgO7CW7pz3OnHNnhpMvmoQJCwCjBtwzqUY61PJr/pc3ycYruk/VcEKkfGhDdK2Thw
6zbaOG2w3LHyfl0IWlyKszmdLZSuS3sj58Ib5QMcK4eBtUcmx84uc9KlDfptz7CcyCOCUVq6fdqe
04DUMOQjNDvH57hqj1g/noASEiHXP+Wxcujn1MDrtnizoTl0mTZ1xzFawdUPCLcmTYPG1cOoZeIT
CtPQFeYR1SSk2+pMBAiLbanmsAb1z9bSCF6zl9qUvETuvi6g38ZWKr82wEda83GQRwoWzF5opB1s
VZbfzhokFpp4QVM+RVIzem0s38yYR715ubGVfd7j5pQhgY6lJ3Gq7DB2WDDgVYx5LL7PsdE8i0Dj
C2/PCOmvRYeNmsVcITcIy6xW06A7hrZE7220d6EpAwazXV2OnxrJ5PtKmRvWyq3EREuaH2W5Iyl+
ohd+WpqkceRaJ8q32+hQ1NlAp11h6byp9PiGJdvN6lMbhNahWaa9MeqwO5rvOtsakeYpji7hdBop
7vO4K9e9NL0pM7I9mk8aAhX2x0fbtK5CpBSLNdu3XXBjheanKUn3tW3T68ycafpqkXXnaCXQSrny
Ex34HF0/8jWv0Ek+AM4BSjkNbr4km17rYvy/EVmNxeg3yTqWUjn/Vl6cVLumaU99h4ZF4k0qOYqT
p+gsqr7Baf4tpC/k6sTBA8e+Gqv0xlCJoHeKGCbJrDzoBs2YBtTbnqS50qPXcsQHjAaI/SB34djs
KLeiU8K9GTIgRXvbK4N8Ezbs82rvxAppht9K5FRs1oYXGqWrJTlr7vScG4hSB25wvs+ScFOnRK6m
X9TE4iq0sUPBKGa+A+gOM+2LCmwkXjh9LcNt3CY+ejy3SD/rHPpwpznJBD+XhjF20axjKzAK1Bg7
Q1e+gUjbCRZ4Ai6OWUlBi9EuRmph6iCdBIc/IFacHTc6YdRKZTiJNN3YPT1iCYcVZMHOMtiXy0cD
gFOCCq36RMd4rp0mZu4tKexRwhlxloYzTMWUAQP6C1aL8gQ9DKjDoHWCr8y4siIcplregsgU9T4R
sjcP3Oh8iC3zqan1+1HIwSe9Yj+Okh1VyQ7ZGhWp4maGBAJg9kMOBBqqpbwYNlX4bRCat8y901A9
ygB41s11UucNTVUXKbxfBFjsDIPHk1AHlBAfFbiUixpigm1uYTM0t5jTDUQoQOmX1aFa4RHuavW6
SsXjUL9KWkhq2XmQDzkxbnZQeDaxdmOibbLqqzUhPoyO5vA8lT4ICg/nMY+XsoUUphavxAHt0/zc
VsSJduWhRR30BNgMCsvkZaCKU4IR8jknXUQSPvrV+8ym2OrCvQGxW8nG/hWgM+sOEOs660BtJmTy
wlt2wnJNteeEkXKewRcUmxwhnlQEFapU3MQJTatadI/xWGOwkC0XPDmQrQ6N3YyluaCn7pidel/k
BpWTV6T1bjQ7N58kVGD8fmWiP5vtVpdsJ04QAs+uPZrfWhzysyQ/gFlzbMZPtUOHn108q1gLcVD2
IAicxWy/xkhQJ6F+6/phvC3INVBr9p9A28xhcKWZrxj6vtTNlTpTkwMzzIdDYkXXYLh2MaLo22Lq
XXk5wGh8zU0qmFLySJMhHoZSqGDe0cqCl5w3KAiW3apkN+Xar5vEX+sdYUROayybPhKbsU4e0BZt
Mj3fR9PXMZt2WaJeJ1GzNSt72zK9GJrXUC4IQ1U9I3iBGnXu1JEskBHWlMb0LnMRER9CEzMs4QMJ
Kg5luGvNXZ7f8bsit5MSN4/0R4NNh7PqrbBzjmfwd0RxnYBV6S1zB2tlswzf1ZhDhZgfmta4HkKZ
WfmonzToBOQFeP3Y3CgJosicbqilJj4aSXQxCp5WI3pWegn6B1wlnSmdcIBSg5+F90wMdIM6T7pX
6WdWJuqSSf8yzUPONNzcTWCM9qkRdp66SGfb7Cl9mBApyVNm3mXW4GUrSCTVPRPOHyzirHlWiZ+o
TesGVYebp1dK0twEgWz6aKCR7Gd5WFwVWeNZIR6dCkE6QCxXMYCkJ813WIoOvlI2bQ8NdOKADz8F
lD8FKVoxdT2w3rZOrhE3E8UBwqXWgP5EHDRjYSpO0o9fIov1XBTNbqFUzDkWh/JzmiYsA8wS/UYY
vSOhfXLU4kHwpuecPxAo2t4IId+J4uEqE5wCOd0cBf7HLXDSXQwiZWfrwKWJvbkHmhHUviHxAlsc
Ul0Mlh6TwWyDThXLkz1/M1PcBmUVoNQcl+4gTLDXoBalVwmkC9xD6Zim9UvdBltVgKnmuLaFdxX5
gE9mr67DQ4IO0tE0CdN/lbLQWPV0lCxktk1WbId+oxg4IPpJPUD02zO+89LWuu615lMxzzuyG5EU
orpf6ihkl0N4b7fP+UpCr4UEQaO2/WZB8J24gPQaH/hUelOrieEIoE7xSONwh5YTtBsMA+vYBdrg
mEYPuDu8Y5Zu7OPqtmq3PcQVH48yLNm9Mfff8U+v312/AXzHD0k04iwd0TAEhWFrTI+RTciR22VW
+zmua0xpMWkd3wOhBWI3jyNBGeg2mgArt44lkilrb3kkpsmGI029RPW1kIJAAUqeDcTFWTszKecs
lYkuX8GrSu7l0KTtk9yjUmSxUKbrXpAxsQcjbRMKokwIBvQpgJcDWD8GWVxX5yGf0JWVS6Yc4T2z
+3S8rSAsGShI/qTM5g1ZE5wLsPDzgUKQt5/GhZMFekU0Xy6ZeHhooc6DrmEs16yVX4+LtDVEmbh1
ZImbgg4av44E+pfbTPtvf71N/79rTv62mf9/sEOJa/V3Hcr9y2v2XPBp/adB+eNf/NGgRBv4gTAx
RNeyUFTULuuo6I8OpSS0DyyGMs341Yhr0i//d4vSMD/gmdBUQ5P5V4zu/tOlN9QPwjaEySTIFBwm
CQL6/yMKis2ZBfyP6Qkji3/9+W/A9G9K2FTtP/6+NuH/06RHdWPQ4xSr8gra4epkfDtWArEIzLAv
B98so3ODO8+fk3ra1tbUejYROPQCqr+msVuvaXCQwonL6My25EsLdG8gmmF4DHzYbOPnYSTiSxmV
Wwijww19Gf2dWd3bFuwfl4OigdJFGNjcxIXErpPRFKVq3YKntrVtqzGXbwR1gpwQz/bTN/8nn+af
Xgo1kyIsrmZeZljC3Kpk0o1an0YijULThsSi9XNgO3Kppf7vL/ZWwPWv+7JXvICFj5w67+1X1+ZN
qawERL8kMeMUqU2/jRlXf6kxNt130mh4TSaqkRqib66Z4mvvXP/tDPSP6xMFi4TPQCrJ/b69/iDL
AcogIBTEyuWHCk+wY6VNQ3hkn9AakdR3vsc/vR6Z0TLeXoxCl/drBxhIBN0BfwmC+s5a6vramNQB
zRpSORt7w+8/3j+/nA3Lgg1bJ5D37e3VHFJHPdQavzKRSdlwL0H6lLANedR2o21lu79+PYPJg2ob
ismbv/4+P+nxwODFRTzORIBYE9m/oaHcyCOBkLkI6/Mo1Pdyhi+fVXQIsm4bhryuQLTGL76+DOHM
oqVT469K4xsMwMmGSIDIyyocOr+/tQuPNIf/i2tdSEVsMRpJodYNM72ipYjrCzfM2saVU0T1dJX6
UxiKm0kpp1srkPoTDSTtiN6Zbtnvf5M/u2keWBgPTGaYnF6sBSNSwCzP+EXQ54AQNEnlcuwoPgx9
/Z5+ZH0+fl5ZuWehKTIDJuy1LLMX9wxRqQr1Jap9HZKtE4M7cvRFme67uYQOCg/kJeQf5j7c22Dz
+7u8XBk05lBsOZjRVXSdqC/ePkqVgvV+rsPczx9jXzppwu2fpG0/e8v9X7wQKx2bG/eCmJAVhOnb
z89sqHW9BJ828tMxtRxM9zpEPrOOXBOVlI9q1IQRy5BXoiPwVHVZ/47I5JfPGIUJ2mGQzghNkO9e
LIFDbKixVDYheJ0hPtDhkHeL3k9HjuWpW4fKtxGP0D5cCvOdte+XTxhNqsZsex2xW2zG63P208va
491X6hZ0J37WBjp5B9PCtpKruZ5lL7aIO8HESabPUCClC4P6nbXi18sLCgPEd2xpbKKXUijSTmyF
ER5hGNSAGxGqi6MGteaqVWcovsjIabeIrcfX2kH0xyAFRvH33/yvnzwgE4AeK8OEt+nSzt1mRSxH
HZS/qa1qt7WSbzERb26NK2irNPRAanDDG44yzTvP9p9feBXeaAiakAy//eSrGHaKgXIZrDfQNtsu
bfS7HEZo1BenMOm1j5wY75hwxO/s7ZeVErNlkwuikqcik9nf315YBkKnAAcrfTOxWk+aZpQKGI4J
sAV/OhU8/1VJgf6XP2bSK3mHSc5k07Mu1ysDl9HQEOlUgK6iLW7rG0r6YV/ltunCLVbuGJxZ94Wt
x+884b9+ztSfFtUh+nyLEfv6CP70hKvjaE6tPEJQ4vhLoqBUfg5hFlezpu6sXlP3i9JeZ6Gsv5MD
frntAu9C08L3iqAa7crlKz0KGr0lWwKGaVyPcOEVH/2lerBm9Vah57v//Qe8ygDeLtPrZouacN0Q
NHTRF0sIiEmxxvdInpooy/MQo44zBQQtIg1GeWdNzJUDRCGw9MjHO4ZExVzTYFC/dj0n6DrO6Bpr
s7avxqp9kLQGS6Cwx3e+i18ePd5xpoVsI4qKlO5S+5XOYA7gC4yeUa2T/gHvvWaP5Y4MzGQnTREZ
dG3Ubd/5ZPDEXn42gvQrGxUkNRdV5qVFAPhxjbwUm21gThh6ZR1P3hdFLdXsu5Z2eX0y7bKYjjlR
Q/Ih7GL8cEmQLMZ20CM121bLKBJGQtOU3bdxuTQMV0J0S57cByL+wvyUEBobGZJyj0yRiCqtadfQ
Nsx36lU6FQD0A60u9C/0mUpiBMKUFvzcziuvOcG3Ivuw1YKFJqyaZ7teVWTiHwSAdmaiWZaf1JGY
iRYmqvEpAC8SXlfaQPhuQEJnDHAyxl+eSF33VZ6MWVxJzHIf8cUJ2a2kZo3W4FGnjYIW+y7EfkNg
BlkTKB9WX7k/qRnziaAtAzoWUUYKSElxuCmAOMsPvTVqr2lVMlrQi/kJT2TBlGhuCt3tBzv8yAFJ
jl0EHOigMNUxTg5sGp1LpI79Ht6BjdUoy3EmtEslHWsWAZx9Xd4+29qgVptV7LrNbcqKfU1nDPAx
mBlExASPP/W5Jt82tUnMTLPowRcaGvVwFTYSTAKCXc0TYidSFkbOQqvfM9CrbWoH+Ox4jEwEy+Rs
lF5JWiHDl1UY5U+xSOEuz+SqQiRvn4sG4bGvmVL3aPVNK9yGJNPVN9HgBE/aZHpG4j2c+tI0xs0o
dcFwHojnSd0YKma/iWN01+6sVP2IjxsrKPGBePoW5C4RP6+GzZCYJ6Jsyu+qLkMMFg3S3D0RCgwA
uO+4chcg2OGOSDUg9UGzFEdTkWlX9ZFc1QzkwXDKeUrAZ6PrXbhRFonuXSHiXHN10j41rwlC40Qi
If+H0XT1Sr1WlMS3raEZvGgUJiqNiI7JZjQmM72KNdgObsSAdMOmrzJDpqhbRcj5NHrAzMuUcew8
HiYt7CNfqpOw28NLKICIKIgynIyytt8j8DbijcC7+Wrb0ngyWsZSbmKnRA5aqhQytEaT+0AbEuRg
XFUU4vkomPykjCxITzGGchUKiNjXmk4p0NqrWrHRWjV9UGlv8jU0XRC6cwtIXCWLorwTPcnEKCRE
mNzSbG2hAaLIOQDLj/MtEKrOOkPbtIa9yhnyNEL0Dg815db9ZKgSAIrSJt9GnuXAuq+6ojlWC/EO
vh2ZJVdoxtnyOjKWMbTncwgMKorVZtvMyriViz4pt72uBTda1rQ5Iz05YYRSJQOvU93WFMIYrhnX
su3lvFVJxwaTyclHpbWDR/azhHFoJEOyJI7cvoG/WeBM7QzghnmWqaR6khMqkzoxl1+hmrNHUaFK
Gu5Oe443hZzUw01E6Ix8K6IMJgBNjuxWE6EhbVXMKxvkrEWOX6MpOz4Oubdv5sqo7RsOPogmqjZW
q+vRNKf7shJKemXncn+MGyVqfDGnxcuUxuTMdEiJyGizIKAgcFYWRgSgGVxkTSb/dyrw/g+ZjJMn
1WuQI0GgTqVHv7+f/bzMcBRy4hgkhh1G+C3phLz44TrqlDKttL2YcIsdU3/ZRu1hyeeuQVqVtPFN
FDW16sYBrnpWEw5POMAZdcgZMC63zxMmkaEEdRU5UctAaUgRtzhWbXbRua8UEmGUJmJ8k+YjLvqy
HHnNoxLp5mYuBuC2KMIhR4D8UGQvyxmY9vjg5o+EXpHVXbDYlNukA/R3p+m1PnhaJuPFnmfdes1h
+TIXNDgi+7GxqscMoEfOlLS4dzu1WjBkS8wnjUKZNkvaogmZRrMXm7oZaXencAxAVxZEl9P5p4MJ
ZDtJzsVcFZkHDjVUz72s9Y+m3JjyLpT78da2ca0G6D2egE1wwiLUosXFz2OzS+HJ9I4xBJDdoimt
mDZTGMZwIFWNhrmJSgHjT7EwJ8slZXKDIa6AotQjYi0An8XHNAz02Y+DIrkxiMOwHVAIDOWsvMN+
UtVWfj+VFsOBeTaUexOR2UtrD1UFJ3imb2Y06ILTmXpyT/pVOe9T3vMQ5KQ9p9ul74Z2r2Hk2Ixl
ZLKnt3HPdmTF4StcrrpxS2JYMVV0ivnRnuKo88RItDwL4xyQ45DDk2dWsPRoRLKZYMCuuCJPC5uJ
XAbdfTWVCZgZRIOHpdWgOTEjyNASdFO4bKHiZgSsEV361LTL8r3I1QlCMmFLyo7EBsttMcsQJVlE
EKfJp54k+s2k0214pFiWQrEk1/hwRpRrYyC9rmbtW/j1c7WfhwDDN7ipNWOvguUDGB9fViTJ4kpb
VA04HUllmaeqgYVVHYcjov1W1SeX6oydqC/KeXDH/8fdmey4jWzt9l3unAckg+3gTkRSUioznW4y
7bInhFv2ZLBvnv5fdBXwW0xdCXWGFygUCjBcIZLR7Nj72+ub4BD48PexX4otUcJvKAal30UJQQfr
Y9a/YXvXPoB5cL+ZsZnV+3gq4X2GwLn3s2wmTOSqwpCrvHD5FiE7k14l1WyiRD1iCpyhN3yqdVAa
FAssoPi2moFijaxZ4rARjktI+QszhKr6ERmEFYGwkc7QJdw+A/XJvuLeTK0ZmyfVX2AxRR7RSfkN
ux9ZEJYZ0SOnYDsA2Zntb5VR4yvi1pqky7ynZuF1LiaUuzmjTE7d08nUh4ReB9xJcFh/NLRkeY4w
8vqMp5Lag9NunebDbI+hewAJTr0cC4/oh9JHMMoUgMzxS9Es2RNeNzmwMEPHok8xgd7sBiXPvs+V
gSegFfVWgGWcKA5DFbnPM9MaO/RUxfmgw8YJdkCWNWBwh+w7Fis03knYhdGuhVg4nqphWuNcQegD
R4yi50gIh0lg3+d3hYEecj8ubnZSO236PMpZP0oH5DVViIlgIeeDFz4N/iW+a5oTvUQQKva6weZC
q0Co/Qw7dZyRxUKh9EmuuW8xrDLj42IPGkmoXEWU3SqxioqspHvGJ2JyTlWpdKq3NGr0Ds0kX6t1
tIY5pC2N9ogSvW33eS8dHgveehTQF5PS9w7hAfMGS8FXYDKEkPc4BWDTlCyD/rVC2lVTKp7YvXIL
9+djjbAdKgULGuu2ZZjjvd5Hcj7VUe5+pGeW1jHnG9GkIR6FZiZYQcekqURH43+yqMCtYJ2AGE8+
lgbNUbsIs4OMzCGG4LuhM6YXBahjYCCtfS7RRDW+W4fziHul4/wYCURJCFmxjhnxED3PdMtUBPh5
8WmhIU3+UEkEH1woNII+yWkqHsvQwg9scPFs8JZcnzKi26juHtolTh/6rjWpLJlNfUpDZ5B7PKsl
uxg4lfFuccbU3rnU64+LQjcTQG1yRkg3BIiU2Rys8tTg0RJjgynJLChj3dKlPyX44cZhpxRvmkEd
6LaBNr54o0Vz1lHC6qDg2kL6Ps7QkKnu14ZR3OXSWQp8rka8h0nAjZ/zCJr3borLxrkn5O3o/m3c
BeGfaToLZBan++rOBYQlIxzQfyVwm+7xoVfbQ4ZDJJGNE0ZHehqE7S+txJJmnGJB9xA2GkEOqbmn
Lqe13xTRa98BXw/ERRgnekuCEtcf+3JxkZQYReSRVdKe1TRJZiQoeEB6oPBYogBoUESxnvMJ3VBf
7G2zHt8otYvCaWocJqzt1lgJmMbCz4t1KoreoC6oJ6eMKNfTuwyY3wQKE0cjLL3fpXXHnqjXWgkY
kYPxKCeAITuunoxZzrrzo8MmYGZ6ztN3hT5IECUNmLadbYxd4sdyhndWpGNFxAnVLjl2aIyKXY2s
lvJsbo+oegqUJrvGTsUX7JjTr0NGMujQzvSa7nJYHo9JHrpNMCEPFDv0ifmnlAxLibanYYUm2Ctn
ZKpG/a6RoiPsNAh1CSc1PENITOC+3jVYluwMp67dvdI6Y+npKT6tRHFTXRIIl01658AkP6itm7rU
HzOze5qdxYH5ILtEovprFaIQWI5+bCYrPw57wDmAJKWaft1V2aeBswu1bqPZuHBMSCIUjdZOOEYp
ItU2I848TavDV6AT6o3g61DKDeBj3saocp6jSW1Pdjc1yj4bQy56ljqN+8owFTXoWdoNlZCkVwnO
IO/6mCeVgXCb/IjHp04RW0G9lZETsSk7y173UgkM71BphskH5bUyMW3cuXe4jVFvRsg0/EhHso8n
aEqtimVE3YofjtMhb6R1s8esNym/OfjXGyiFp+J7yixlpRg96kBldUrF5pXS387AYbDEXVHDKRkj
29xAvN4tB9vtOj1AZB8p6PMjrfCmEllrqfe54suxq+6UGanzcbAL5TvvdFh2po2X5K6R3H2RQg4u
KNlpfs8ttucAR3u50wyEVjtN0bHRUqhi3+Hf6wIDqnGKqU0Hv+u+FgqMncFexiBPp+p9BiCBu+to
os4xe77HrkgQN/t2YSwAODMDiRL37pchJU7gr89uyk8a+rcagcdHxcrNxhsoFam7StMxITHU0MaS
ihMzSJYadTQgbkLfeAqLh57kgfCgu9ovWaHiK84my/ZHfrffcY9JdPyZcm5nE8u2Obo5Vle7ZewI
6WJZioIlWBKxaM6gY24wWc6+7ThyGq50vQ9UJE88TB/iD2ZREzI4SaK+5A66saGO8H/s5xayuRG2
Bv9ZK+2pTUzXvYOWUxwrp1BpOzenBPceGTd7Ov8xacXdFtybJiYn3SG5IeVMJW5M6Voe7drDG2I5
0ifa1qwrI3cQ65faN7Bq8binwG9/cFo6PxOD9vZ3KlYHoRfH6USEV80urnuwjXQfbhunHp43MkKV
6VrPRg+/yFOaSDwa9PUabGx656JrcBDxWwqJi3ulyGdkzXEfYtGZK/EYVHPXDOSvOonxld3Pd1Li
Hrhfkz51kLRWyZTHazC61+vY7g9s+svgldiJGYcCGhuyoMjF4BEDkPCDY6b4ZCWyoqWlTwujRc26
yOapt5Q2+ZknaYSO0uzZq/2ep6LOowsuW30x0+1CZTRz7+rUjuZdU6fpfDQXelJoyTbQPOU05iwH
KJMOjVeTdJ6tpuqXZyjpiCQqp58/Omo2rsDAEHRMRdMLggwCOhg+yfRl0aVynDA5W0XmKWeSmkgE
Z1m7PEQKhmzRzjCT8SHBxk3zQLOjq8aHpdV8kHLm9FDpGl0PFAr6LlC1lsI3BgZ967cY3it3EoZc
H4hsqN+F6gTArOL0wMVN4QTfmaIXyZtOsWN373CQKfhz6nZ0LOl6WXZ1prg1mi1BO4lVuTTLAySd
8blps4LQzIjEfgAgVANcnIpfRq7Yj9LVF30vovWTwBaOOPGH2vKhRQN+0iIy1J6ISFLibynazzbp
MCdwMmBK9NuPg+YLtxv10xwu9RdnoQP2NBmxYr1MC/57XL117TSBIHO8lBr1O3umVebDFBsNVMbe
xVoRSE0HltCpyDi71qR/r+hOCEGG5SmkQA1y1w4aK6wM/k4zPYARSzXQdRzmIMsUV99zWiH6Hrq1
3bntZPSiEoFhwYvXUYwesEXhamagdQKIdk58UE2IerukAOZF2y4CZ28pVJiKywwpNshy7pBcLRo9
Oo4QQaNAI/Sk75S/CnJt7B/JJYC0ZAcZE1o7THNCOV3i7WE4eqF7ap+scnFbSb5Oetu/iQlqWaiV
QEy6ptOiHdkNlN0xwqllp6FS/qgVCXd1dDrTQ5NHGe0Vamw/LIbSZV4K//NXws77regs56VR2gk8
Vx0i6U2MgYoLoqPmA0Oa8wkuV/VRAF1D42XF4Y8YF2SafdxZ0Y8xN0lOFIhPGHTI2n4iQlzmozUk
tPi0eIQDPiXYlH5q4EKBi1gJQo1cQGOzL3ftm7SNYJPBYmy+2VoC4bogMvupzLn9Te3q6skALkbW
YnIcovnS6rCcQTco7ysSN3EgYtN8oN2Je19n6QimkCCpHxuOnE/GUIwxevExe2ntRP1R29qkv5F1
SYpsiPHB8VWDv3i35DiiVbKO4PDldXo04CZRtiZX1sEZNODBmQfJcaN7QyQs0CFpnRz6VnCHrRoC
e3go2vLWQnl6N8M++gFdHJ1lWSt423HlqN8TQ0NoaaFygJC2CSB88gwZ853rGKAw1SQaITWEOTN3
5PoHHWbh5HFrzkqPDBmw31aQsWnthQ+9WsN/abkacmF2Hf5tz41R3Sf49oHuVQcM2UFmdr4kYdL6
HOSL4HqKDfRxViGJyT6Rqa+CViOdKJoZaTGWlyRYy6GFAaLbXF2zZeg8O7G7vwqRochSBKfxfkA1
/a138bZZXWApi5koUT6klpE59yGAQMxAjA7poZbmIzPW5SJ5b2H9vI/qHjSg3WE0h6WG3UFOFOua
hewwnDiYigzBr01tr5L5tAtLkT3lYpmIY6oO+540wun1oDtw2vZx6iK4TA2LWxSeoPEXtroM/6/c
jN5kmRv9tBGgawS9LdA28tApn6y2+/EgqTehZ41YDl5vLDOlh3pWKur3BQtmIMLoAyrqoB75jF7V
Y4d81GrBfUpArAC9PHSutsuaXsu5YiO1I30H926mRfczvoAG3HA8rN6XdjHMiHNwZ9q1kaOVqK+n
6U6DpkrOARMPXNdb8niM0LIPYYcmP0Yqta87d2DT/0DCBrRnsWAQvitJYxr7YelNPD6jLiZT7VZZ
tc+0eE4OZEK4ubNTQB8WBpB4EKxd1HkWFhhcXACDCioCOBAcmHTdEwDMYgei1eVqmGj13rUXug7h
sA0tjQxxS+bWWbDywra46HYkeIs3sexjUlGxuXwkl0PxzFGrnLt8SF5DtdPxr3ZtleuQ9X7q3X6A
cJBaAw0Q3EPodRMKaEYQ6zNfm6xxuHOGeSAjGUnxAyhLSVLJNsAn0OKC4tl0gAFkTf3C29GA9Cp5
fE9DJbZN9oDY064IgXatXpoHNgRuMsO4IEWWeE6hUK8W+im48ck4wNOJ5ahIqwmpt+ByeySyUAkt
lhr3uUmTZN5LwmduNE7qTF4cLSgKNMAxNnL8YugfuiyZnxTsat39nGtmu2ejH6oHgMuFc3AWy8Wi
bVDpEtKjDk7MZGKbt9c1WX8mn5txA1pWDGs0lPVxtpku3kgJbzgotZ4/dymWGEfTjOxjjPxH29lc
/z5nZHMNL1TU9p0lGhCFaa5Gj7x7+rxSJCRPoVkJdN0cCiHK1VglfokwiPLUNjQekpkG2Z1lJty+
dKNOsoAsF5LszhZ8BlpmwRTTg4bEGwiqiOmLirL3LkbN3EIghX+NE/wad0kZ2lhwjmLA/NZRaPQD
zMMpSzXIl53TACasuG7P5B3CIKLuWfq0IqMfTnGrxy8IzHJ/7JgfXxp0v1yH8AoooTkszMLKXfTv
+iABq8x66Xy3slp/NhaXnqU119vTQjC5tANGekaPQix+2nCLBm8u+/qT1QjnYGHH0MCQVxTqGzZK
YQ5ICwusBCG2GlDLFhNKpvEvtA3DtwnVa++FACPxER1rcDb1MlMdAVhiYLLG/x+lfc79v3fz3Aqq
ssL3rFOocB0qpUhOmWXT5oHxPOzFop3N9y43I9i/bW+1mM3T7Uc6qI3ekeBe3ptum8aBBL+bHGYD
9cwj0R83lpyEXHhviGoI3yfUJ1ofVLg6/qrxAMzhlsK1sV8ot7gmzQaUIg9VzXq9V+Aaxe/oYS3E
m36ahvnJwUDTfV/pILEfjMxKui9YUdA6lWkp2WWqlO1bzczw/6DwKK1bsqpX9WQqtGgiIKHSX07L
5kZWZRRytrg04q6Krcrd1OERDbfVBUw8iL2+MCl/l2n/FTfg/0/dLYyfPyrWK37jH4ntijb4v//n
w/jzx89znsb6F/6W3SKtpYi6CrwAiumkjfhM/3AB1P9ApKGObgJeXGv+aJb+4QJY7n9QxFF0UtFt
aQhr0Za0f6MxTPM/KABtyuEmXg4OctJ/I7o911aw3fEDmCHIhxyCdVVb//wPbUWfixg6vktWTa6e
2bK33+WZ3fpGvND/CNfpl44VKJ0hZhreEJSs8pj/VaX9PTRMBI0mKHYcy9gISrAbqN02k6ZnN6Rq
cU6QjwlW074jtfL0x+d4+/f/9E9p8eWhTL6Cw8vkhZ4/parjiq4v1Lyphtd+kZH9SGrJRWfAvu/6
UKvObPtUFMPQV68YR11sxCpahF+AAN1NASY2TmOPYsWojfmGNOXSZwMJihDIhOnwCmjSF1GUhtx8
PcmRduzEHO6HWZWnvi9roN8OHKipbURA/XPSbjzhuQTk7+/mkmUHdKwZBtP2/GVCnrNyQmia6RQc
4EiPNeVdoebVfsA+w6ugJ3vh6PTe9fd66RO6fL1VkaNrKP3OR3XzUY4NrFYv6fLZg3dLhN0n5VE2
WXtDiLN+os0n1FWThJewNJbnb/7RH2sC+ARcYsyWvRpvmALTGTw6LKyA31kN5RsK36SDnDykTN9M
j6FsRXD9US9MISbOuh/oq6BxqzsqkzjVnJyPi0oivdcrt7M8PmZn3hjn/Hz4/SEZx1z1Rmj3sKs9
f6Vg2CY3SlNsMpZ8uZOdUEEPWO2DLGMKMVXsHK8/14VPqOsGgjV0ZBbb10YL6kBgCHtSvV6Gru1o
RfTrULWcX0Bspzfm6MWhVtgJoCok4c5GIYcgRhXSKUwSMvX3vJH2IXLy7h11ulsy3kuTRTCQi7sW
ss/tvMTV2W3J5fES4RwGNtKtxMNrUXukyaF9LiZcc7zRlPFHFevBh5rY07/+Vi8sR/TDnPGaZa6e
ZpuvaCtchxVoJTTb6MqzG1LBtZHf3NVdMb30A4AjJ3RvKcQv7D/MUHy4oHbCwnM3ewDJXBicOu+3
SjRrR9Yy9goaLfbRNCqnDBfiQ98gEOS22vy6/riXvqxA4Y/k1OZM1Tf7K0iPqadhysCKQ18gTPYm
rkG02jk1TdjXh7r4kIjcaG/BSwuG1fn60NqKPVQLDe5EABA1CCx3kzVp32Q7WI+oJ5K3mEq6UEWk
Ydw6Ri48JrsP6k4TIQBE5s12h1UzEBMJbx3niPzY6sSwLQboNMpV8Y1luZHE/94HBGJStHVo/h1r
u9+1dFRkJDEML2pIZLl1TjdgudBRZ1rc+GfoE6BYDiNmsx9EUUEKSe0fCoYfN7bdVyhiYhG6jDjR
XIPdAQnk+fsGhU3pIOZ3xGJiOofxy2CXbpDE+OwsEuh1Gpu4jrjpFzL89V7p1Z/XP/iFDZEQjRdC
Xl9l718/yh8bP/7fCyxewwD10NX+pADYAD0Sg+6nLwhz4fjfn2krGArW7Bog0m1xPp6k+jcYJoje
roKaT5aYjBZAoADh2C1r0gvb1NrsRKRg/g74No+2DEqjmiE6szxEIVjZg6PvDG0eP1hj39yF8CiO
NTyOn7Yc86dm4E55/dVemM+IpCnjCT4x7WKb+Qy1X21LFEWULig69VSauF/Hs6eoc324PtSFR3Xo
QwJKA0icebvZIaTshlKlcgmdxVSfVuWkb4cDN9QxpiYfkTCA7BnRIt6hk8bcKrg+/IXT+8/hrc2u
IZuFy/aMrUvbrFMWpfK+bufqxt50PlV/R+okIrTVCYTeLvLS51NHteZRxrOQQZljDwNZy/pk25Hw
K9xmghDk8y3XNP5//xsT/TMe+DJOGJvjRt2MJ/Oyo9znonUvG9rxmnb0cSbmc47JV0gx0Y3HO/+G
v4dzEF07ENFs2huczaGm6lGopr8LIJLsZqqjWVoW/WsmjXDfDqp2b7iywia7BzxFnH1jRzw/Uv8Z
ndMNYAS9HFxRzl+u0mtqm6w8SozUOnajWewy3WpPvWrSqpyPWtCQ0n17fd5cGnS9JDJzgb0BoT4f
VOsjZdZp9w5GLUWoUI45Yk4DMSiMmV+2k2bv7KUfb3zW8yPu95OSI6AJiZOUDoZtZ1CY5nBpMtkg
FjWXHVxNSAFkDTy1XiBPdSTu8HfS+320SHHjJV+YwS6rU0V7Rt8Xl8Dz5+1D2JfFNDQBHcukHRUl
eugk6gV1sOkbqWnivv5+Lz0qrYlrPMgD005wPp4NMznV9bEhX99Lb8Kr9GSbIynNybIAd1A4QByo
NO9l1uk39vmLj2oTtXDPJfhdMwB/nit4s6Egifm0aKjSe5By5i7uuml18LORXE23Xu1vRPlmtTKT
bDa4FXtJf+75gOqgWygB14ZBKdw9MAozwCRnwZgbbPwLeuja8ST+qvTDG278My4d920acqKLUMyB
Noz2rYBxE2T8PdNIo5BlcDhYf2NA/3wHGdKhhKxkQ/ZpfGF9OXtaslo/SsHfASvOULPoFoUgIQJH
pUyVjqPYO9SOb+ws5wfR379DEP4DW6Qdjej1/NXYCfYk+J22wdTjONfRWHzKxsjx6eRJbiyudUZt
vwLsRjI79E4TVGw+u+KWajwOaRcUke0+GqNeHdAmdn9dn9eXJhe9rwKFl6Wv15DzB9I46WLyfBBU
Gvr99cTNSRXP2ovaW70/qSXIkusDXnqDpLEA2OmGg3WEfj5gF8Y11bi6CybIC/t+UaeT6yDjgi4f
H64PdenZLIIjurQdHRTsZh7XIipn5LJtgI9iHVBcLY8LhpUg7uA7RDMMuevjXXo0WHcaoEzSRO7a
6v7nJG2buRgpx7ZB3QzjvrfN7igtV3rw5bMbe8Kl7Yioj64mw2J+6JsbqjGpZE/iuAu6ajWUMpfy
uYJc/5Qb1AMy4nUvpbKNenoCgHL9KX8n9bYT0yI64t7PP87KAfjzMRcJk3S2EkhXheXcte5CE0mi
9x5ENoohitI/J6j3v88JbS9xvrgqIi/AzEpX0eERY0351MUqmJApsp17K9dxZzCUOLyjWt94Vm7P
zo2VdCEc4BJG5xfdKBYrarN3h3ob1rqLu+hYZtqj60wPk1C1t25Zxk9TNPVQ7BTxNWlnPEbLyT3e
eF/rjD5/XyDcSXj9br6mP3kzLXIznUlkhuxdcUaZBT0LlA8ohYCeFLgZmFdhWbmDR+1+lY1i+dS7
0QM5RuocXJoyX1JzER+v/6bXb4TDk3v3GtETLvzebv+4qkAOoKRpZzIIHdos7LiH05La3WkxR/1L
rc7iJdNz513RtPM72rmtz9eHfz1717Pb4pWQuyV42AS5g4FuE48TEh4m+iKzzrBqB397QNagnOqq
co4LRRo0DE15Y4lubonrBg7lnN0bToRJgnXbnL6QR7GNXmFoxIBHabbLgQNLFQdqMPKXrSzWXWuN
0f1ELxHygsHSn7QEWdj1F/B6p8DHHc6vCmDcpHS62XWpo2lLVVJwxjHYpvsAOSa+3ukTurz57r8Z
ii2UAhTvcDv7WMVV1YVrbXsxum+N0phB2DZ4VLMarRsL7dJ3pcBL2E1BQLPtzUJD1WKKVOAbjoc0
iqE0HAHxCWrCUKac5fuC9+Surie8A/XabW5tTJcmNcclOzA+Abi7b06WCSfWGW6+DJos1u9DK3Zw
4I4QKImi9HDoBjbfQJzPHEyhaYC64Ubz+rABRc5lg3zL78N0ExnQ1Uhzio4aMO0d+nflMBIexZZ+
v5hqddTy7N+HhS5BN8Uc3jS1ie1FlYJ6JxxDwRTNaqC24bbr5e1kal6HsPM+iTSM4K5PpXVWbjYy
Ih86htedVLe2BvGhkDaWD5C+wGRJH/Nq4GBpYZOna8P7VJIAHtws+y9WLAASjjlqkC53us1xM1Qy
dTDWpV2568A75Wb2OIk22k+m27zDzMU+1e6Qa/4YoWZIqy57Y3Xx+OP6o19YsJx0NI6SqqWMsM3t
tI5eum3UVUFjDNq3WRuKAzajxV43m+bG3nBhInE+UwGitkbqcAWBnx2vqrZO06YOBmzCf7a6C9uL
IvlOdGrjw+5d6huf9dKeuMaY3GvWHA9WZecjtrleRbNTrupTfTB9pe5o1HPC7Dk0lXCmTm8MX2r2
UpSu5IAATFoh7LIotPPgX79lcCHwBf62c9pCLfgTWj7MpA7Yu93Jy92GGthkIAQMa3KL1we7MJt5
VCrcpk0KjaPo/KkXRww11h7Q/ubOfOyLQrxdrNE8Zq77js0/CgYlUY/Xx1y/3WYF0Tq02lUJVq21
hQ2YpqKNycwDoqnR3o6DiYGKI4rv10e5sA2T1mGM9VpOjnvzZGnFLzdnzCJ7txH48ojsFOK6g+yb
cMwTI38GkRLEz2EB5vhfTF/CX3YIqk/CeVV+ElYTm5NNvC3C9qGQyUCLwoCirYTqdrDiarFuzN8L
H5IoYq1kkmtnBm8ftxvsqhG0bTk2ik5EkLXn0I/2OZfhD7UdElpXBjiO19+x+fpLsjQxDIIrQG7f
2Bw2OV0SajGT/qMNYbqjTdd5041L+V5Chvzr+lAXNgRmp6ZztDBPebfnE1XIFnQaPquUh8rMk3WG
PWdYKPda4kALB/x5I2K4cI4aNkw4E2IQCaVtTYpvBRjCyemzTWOJszgLg8vobHsJXBKotdX40Ggg
mzz24ylYZpBu1x/48g9wuNWQMmQebR7YHOyYg4wfQCtf+aUJ8/5Bxz1854AHe5AYVu3MCTVoX9rV
X2mjf7o++qXXDcuL5AdFVAKVzejQ6lJ17Ns2IMJASUWbH+RKDHi8ATn+iQ2/OFwf8HW+Za1rCtYp
CR7+w9nsv3ZBhs1Enec7S2YfARdDJZ9AIKrK9FyCG7ob4n5CxUYzM+6J6ce5VxIvRTbl14oz/G3f
gavGZY7aqy2KH0NNF4EYNCXkJpvYHGF6jcyzo3W3HrtHGhFNn+56Y3/9mS+NwjWRbVDgl8ed+XxO
hy7+2tlogbu2oYdjQIy+HK3d8foorxYp2AfOUWqlFA6Euj1P4OSr2GytDMYyLjz6QIs7raFjuYpF
9K+HEis/B+gDVQre3LpJ/XGjwg2arQ1Eld+4Ufl5ZGW8OHNre2OdWDfu/q+fimQNfZC/I+0V0XY+
lDsVHSm3WffrkE7SnVQSwK8ijfDdpNNhTm/sdK/WAwl7yj5rzRQDHOrU58OZDQabmIIJv5mtbwpd
u4E5goxpBuTMshiVGy/y1eJnJKpn622dFAo70PlwGs1RYrEnnapLHPtJadVv0rREwzqaw6Nate0J
4U8RQ/SN6RlqGsW4tRzXEc4O6fVZ+YwmPAaTKHedu398SltW0kyg6cMeXrE4kRZas2eHk/EpHpwe
rqzRiE+4INI1WxX1gGwbg1GC4kkr4p3Imqm5ccA5l34QVyoYXEjASD+e/6BR1guN4IWAbq0YXxyp
Q7zuovqtHuXvZ6VdPqAi6X7GE9Cq6+vnwqcnFIXK5OKxSZJwszEVrdUqQD1poa+S+QSU2fJrNeru
U8AKe2wgrRt7z+s0L1s+3jc4+OpoyygpnD+p2y+in3pr8UmjkTBpNNQyAMQbVm+e9zSe0gfK9RIx
rD74MzWedkcZCe8BrGabX4Oqk927/gouLDZ+EUoQKIi6QbR4/otmDWtTdN2qr89zelfVNqYD6uwG
rPJ/BJD/z533dRy+ymk45leEJjed7XfW9VJrItWZfUF1LoC9PARjlQ338wAhAwYZxjXKUAbLMs4+
piyQFOa2/fefnOgUWA6gHvLc2y9AH2ZpD6WAQoKQ+64KUbwDsE9gBXCxHvs8urG7XFjuZBIp2a/4
xzUWP3+/SZtjcUu3oi9wgEQKHtePmlIrp9Yp6ctvhagDg76jdwhFptFbCG2NG1/4wiRHtLCGO2Sk
Sc+J81+QhgnZ1IVJTk4sO+lqp++mEP1zOenLzxF4SHLjFV9YzhZXDnIU5GM0sGfnA9Lfms0u9Fya
+NURhEUk4pMoFITHimWidaYQ5AC4r4qMPkQjhC9zfUpfeOVcPThBMOBbDaXW3/fH/hanaNATuGK+
4oDmV/Olo5e/yS26XHpp4utrY5Qh6bqodQgN+Rz/F2clAYbBC8ey+vULgPXUoExsFn8ce9j4cEbp
qYwm8DHx6F9/1guxlaGS8l01Y+wtYhtLTtGAwb10DH/qyybyM7mIABm3AVlvbcpIM/tzWwrQ2bHi
HDM478baz2O+mRu78Uezix+v/6DXH38F4ZJ3pAeQaGGb+kTWr2m0B5i+aUTyMUosWqhdo9n1WDac
YEqCa4+b4UBu+tareB1ykZki3cvhtiq6tznHTBBTT+5k+lNrJEc7N4eTwpK8oZV9vZoIgVbZ8Tq7
sDjdnFXJTGlbJobps6z0D06Ec1dax4afitrws4wN5MZsfr1BMxwhK+bblF30bWFWiVvUzgJHjmHJ
IGyH0xII0SY7vrTcX/92F4daYy+kKBaw0c1eNea9owCUsnwOY7iEvcO6aWPbcyb71rZ48TUSfbAh
YWRIXHm+Rpeowa0gDk0f4O/D1IPNAtQuggHzaE8m6b9j5JEVXwNX7G9hfFoAabdcNlVXxsXSuN3p
cy2fEQTne5aupL+nTd/Lha6agi76Q2WV6Y3N8OKDAubj6CM/jSRw86BUU0sxgPjVEo0Ga0lL4zTG
6iPdlfmResmtaszF8ajHqHjvkq/dFtM1MEdzRB7MdyltHkF7Fc8u/dAnPQ/LOyuRt7x+X2+2JNbW
xY6qBxzTb2/JPzZb+keTHAdvyx8tXqAeiYQOFBNjoKXAlMPF2QZ0vuU5jZvddZp565516XEpfJLm
Yr8nR7JZjt0kaeLLeb26nN1jGJrigKQpIinvGqdlim7Vx9fPdR47YyKvwuC1wCqjvtnMWwmP3YiG
xvKzMG0ec2rYH5TWEsSOXeiLtrP3kRXdio8vDspVjj4HjZL8Nt8lFpessFNZOFu1xgnEUuXF2E4H
EtDQcVYGustkp++vbwaXPqzNtZI7Ozc/fQu01KZUgM4oTb91wqrxeowJ9y2aFGOHdaH1C8v0Aqsv
jZYspU7wdzAaO36+/hMufVwEgKvGk5rLq/p2F894IcS66athZ+IyJ4Zg0ZTQl8rS+X3f3boZXRqP
PBS3Mo4RkuGbm6A7OQAZSC36ii7m7yqQrj1qz+qzhrJegLWosm/XH/DChkvaC53AmiOA/rv+oD8W
TwaynSZtDDfGVhMcjEDRTELeILL779dHuvBopAroeGKdCA6SzbxNu6zI8WSyfYnMOm3Lr5hJY46R
pIWX1tat6v2F0dBco7gmKkG0pW1CzirDn2JJVNtXe9q2e0FKwob66NdQrP22i4cbQcfr8diBaJFZ
GbvkDdzNeA3m2YWlJBEkFy3fQ+xIvDGlZbCg7dybwmG4EQT87og53wYAnqIooeBOCtFWNwPKHJdG
gatO0MCE+T4ZifPdWdriXTEO6hsVjNaXIpew7eI0wvuir7NDCGJ+rxaADShFYDcYlq2XO6HziQCW
++71r71+ze3P43YDzVsnEOdLnM8rVyjUxMs49C0Iw0dWJk45cz7eXR/l0ltnpRjs/RzkxPvno7RQ
p+jFmEP8nMbqINsqubML+7mw3fauU7obM/j1JkhJjgPGRTOkoRlaf80fa0VQ+yNybEM/m9rB05GW
0zRZCXquywnQpk0Lb1ze0pG+XqCkhIgb+MoccKye80ENASczthaw1WqOZ81SxF6aYeFEmPGvyzWE
dkTNhCgo4dZE2/lQ1eAumiMhRad5PJ26yAY4Y9VVsOSSjshRre/pYL51slx4PmhMOBJQHFslL5t5
nE7xRNXNSpDZmWhbVMgaEbC/D0WHS+P12XJpKGqLtv67Y8/ZXkPrwoniLNRjEuqa+CVDC8yIRa8A
S8GYssP1wS4tUHM1PkDPiGzf2K4Abn7WOI5lEtjQUX5Ka2iexnHBVmmgRnVQC+Cs9CXTKD85evNd
hWoXtCWOHf5YYdfedRw1LgSglzka40dsd27JoH9HnJslapIMQUTLKlVJdW4+N3jMEFfcOKARFq/e
RsNWLqFJ/ilNTOiU7YhtUTIV+ttl1OWbEJ7qY2uUyaGGVfdYi2p+gt2EGZeCJnXCBKfFRr7pn3Ql
Lj/rpiJwrwTYe2hrZbqxufzevTc/fS1+0QxBKp0C2GYlSgNVTxF2cdCrJeRNNb/T6ixe26Rir7SR
AMVF2x2yXuLMhmXvQeFQpTmhd94Aq41wsKXQev1zv9qJ2OvoJaQWSCWdf29u/KtGrIQ1i3HWaMd3
UZm1w240yCBmbive45tS7P/9gCwXDgAKV2ti5/zrhV1ZKf2kGHCENOOox604QaKagBeV1Z0c4lvz
+dXiodeNYdDnrqxt9tvz8ex66Q0zpI0KE2qgRLSrIE9AjwCWZfKvP9qrC/xa8FtHoR1BoIDbvEuC
XiUdTLTrw1ibcB7IEv3SNDoLSYz21OwxJXILZfTLym1vDH3hKV2DyItdHinPKzcEhctYW0gYdhPY
xIA2LTCU1K09w+j799ef8lV0ywisP9KA9lof31ZxRZc2pKJouLCScQkUvKXJUISTLwt72Y0Odth5
MVfvY10ZcB0rbgnLXyeCGd9etSYE9WBYtx1iMSOiG0oZn5Yevw2B3+DgOqRHaVvwv/6HtPPYlRtZ
tugXEaA3Uxar6hh501JrQkjqvvSeSff1b6UG94osooijB3SPBCkqk5mRYXbsXdM/h02u6MLukmij
9snrxvl1BsHfQ5SF4+n+ZsjTurrQ8scA6mGkksIGbe316apBQWhOxPRLhIzcqak1Jyi7snv5JZVz
sa6D1gXV5u3MltrEgx46lXkCyz9cILqrfQXQou/WA2pcFWwgf7AqcjVEk+i4kA+vVzUzIOJMwJhP
Bh2Fx7GMylcCOrODvbsJS+TekTRIkBsecRt6amMBTGTsoKxWjPAfOIRIA5G//JHRNFFOgOXNdzOI
o4MB5x2HB/yWDJ/KAnNhpjzevwVDKcGfZs4OBMNab3+FOgTKDsuu1QsK6ND/9EZ7VBvat8hlobZH
MXsLs2v1ZkANh7mdZlhGvzAlmXbU5KjULyDU07A/2NfbM2nwLJKLUUQGrL9tbULVky16iT1doM5s
pW7/SLvROjgjt18PKzTDQaogyOpsB2lML4xiytMMQy1R9hYG8/RstN78ZqwF5DjWrHjoH6uddYAj
vN1Mgi5EAuAwBYYJwcD685EFcacFV8FknPBBhC2sTOroQu4Yqs+WC3vR/atw69OxBy8p0RfyFJBz
ru3RdS+8uvMATfcwpppoBDwKT3fOHuynZzp/lOEsZN0h5D0abNtxdJhmqMSVnxK83sa3zJGpjOCo
jZOlZ2EQ9SNqGL2ln9vOKYIZTLIfaUN7KQQc7TCeTRfFVowPqgV29/4e3D4uBopiVDPoPnFXtx63
H8A82SlOTtGG7Bw2aN+oWu882dZ8FFXvfV7OFWV5ojsIHDaep0uiUdFDWCMi0aNyWcPg0qJX/6Bb
DqSOCAodRLu79iz2Vk4cy8R0/Xm73NBGMKNSVxLG/0gp2EBh568EX5UJ2W4+SH/3thLgCDcTgiuI
ADbfVNijTboAiUPmqhA+qmkezDE8qkLTj5rze25Azm1T+mYSFKzDemlJp2SQbmKqdSJx9gjsAqN0
jxBWexsIdoECIiEt1eHN/YjGOYrDprVOIzO+fhjnNvoKc4jaQ/rDGRztwLfteR0ASOCraBCxifLn
/Oa9EdPO9BqVwVPfdQ0RVqpd8wzePUVtYbNksvvUaaV9cEhuIx7KeKyNW8CoCF2ptVFIB2n+Oj1c
TJEGOlqBa+zdNE/iQXVGEpCymtp3rtIUf5mZUj9NmTp9vX8B5adaRxn8AIYTuIIuo9vbCT7YXGYv
AwN2mpMZ3mhVMBQvoJrTFM/7RL5bk8yUXqDY9fj+vuW9z0utlgCH5xIpxs3nNaaurOyR/Xbzurl0
Zt+g8gWpkRf1vS86Ywju2/s1Zb9dKi1faBxQPqJavMnly9xSM1uNuJCdN8aQacHrdw4jAXG0S+Ib
6EWuo12hhHYR2EZkqf5cJOUbdRqqrxpc9rD3FnVt+sZUatG5ggqYpCrpuxHl8moYEEKD/f/kgsz7
0iW29p+conMPJZ9edA8g/jO0juBIo0pi2+m/Bky73zMbZROfHgAQDitdRAkn71AfwBt2jpicDQLT
hl8g7Nqc6x460mpYGBBvJuaD4gyBccNDPzqJYuZE4ck7zR706DrVOj/vyyPc0G1OTUBEed6EolPi
irfX2DM6r7ZC14D2RU3+ng0TSYXCbtWf8FlLTqy0FR97DVAqDKMZ21Ekhv6p0WYbdlponb9CJBrR
Jke5wbpmvQjfWYloQl+nvD35ySgIvEFzFSn8b5rL7FFcjEcByY5rpTUM5ukXuQGpwfqWIn1bWHFL
YOcoMFNp3px/HJGB8UnI5/P9U7pnyqJjDCqBnh+4m7UpA/519OdMg3MD7JJPR6sGPlVejbw/qM/u
ODwpzPhfU5sHsTSlt0tYlWUJ7XnQ6/zrIlMjnywwzn0QrdPDZFXL5f4Kd81aqJ/RrMHRGpvNNE00
d8yEFbqNPZSwiHWmnJwU6PKqtai/el6inEOzdQ/s7uws3VMKXVSfiDa2negYVbkp5vec1NaAErFC
gBuaueZVqKs/769w15KcNiSuk6jGjaPJi6rrpzkjY46dEkDw5Fw8s2l1v3Ds5tt9WztPMS/j/2xt
ooyprIYS4Rz4J7pc/TjAhfOtln3p+1Z2VwQ/FDUVgkZrO3JtqpU7IoYKs4cWNaC4G+8D8sjlU1KF
R7NSe6YQAKa3xTQC0xebU5lUkPSFIApPRm0yoNUy7gBUJ3vQRRE/3l/VzkkkrqARQguPNHELOh0g
ZEcjKCSbmWFnHOGyuCgu2iZZPUTXLG20D/NUWH/fN7r3wcC2yYNBU+tGjAymeM+poM8H4lJwFpOB
MV4d1Px9K3u7SHpNQMGoFx9t40Yonwp7RkYGQodW/ztqy3/rUnc+oELxB2edpRCkQD5FhWvzuaBl
BqAKJ/CpiofkdWU1vCJ6FNWwOUL8/PJFEU4zSocvJn/Z2KolY0SOwPop1iGbtVRgd72gqFnN89EQ
795XIpiG1sVg7pt+zdoNx7M2Wg16NycNSa7LUkXx1enDFyMdqeXJmV0mrdklDv3aSl1a7mjDiHFy
+vYHUV9zLjIdQUoWdBqgc3y4v3+7i5K1UeJ2mXZuFmUr3mzWLhr2CaXSV6XoyLbC3AnV4L6dvXvF
BP9/7cjD+VskLV8c3VCwY4zMaaFBWvvQhArQP94CJYaXP+Xc7YPa4U44SeJDGk1rQYehYWOUqZbI
zssFox2Dpn4YdsmXIZl7yOId53Xeu0iP3F/m3naSn1DtsTyLEH4TWKXQsadC5ei3Vl0+9kv9vYzQ
6/kTIxwSOd3C8P/mtZxd+KR1u6PCUwz9kwf5OwqJ2XS6b2Xvi8kBM5WyGXWrmzaXlpZF0uvGCSBT
8grmmfzUI/AVlHOcMCPsPo9e+J/7Jm93j0qLTnEH/CMEStvxg1Tr9VobOfs5+UHgWbX9QRsM99N9
K7fpjaznaKDwZWeYqdf1UeyKQY9jBm2ZInHy65h2y7OeJu6bsgnrUzESA1TwTqDpBD/9fcu3W4pl
SDIpKOOsmBxbW4YtokZ3ivU1blm8MxQj+QKoWTxXfdM+GmZYnq0JUPN9o7eXgEKSrDxKDC2DWHLT
f7t5VDe7PObyMX6FwEijWC5zdI4SmFb/teQVvfyJOeCcTAj9qputzWlJZMPaI81VNtz2XuKdQh7Q
AEm6n7MSHuHF9laHt/QY1bMpPm6pp3orpSu6cMWzQTBtBSwvsONMcvon2edMFMpBPXfviEpvIuci
CUS2yGik6JjJichcyK2iEx3N8UGNXfOgBbt3UMBjUJj6VbjZlsDSFjI8RhBBmnhd8obEd7wqY5qe
1GXsT0nSuAGjc2Vw/8vtLI0uEoQijiGHK7ZoYGCUXs9ANl9OicZnxD3iszfgZe5buY1CwH6ReoJy
lsLs20DYbBy76HOsoF8B0NYpY1j+7e4thF/Zi5MZ4hxZQuHvUk3d9uJGClGDXXDR9VQNpRhE6rux
uwQeyk8nFKnEabKio9HknQNp06aX3SqOyE0DsGyWxKxLHjokh/7Wssh9oqlVflGUUfHdsMgO4h/p
MtYFDDkvC9KCHhU9zi2K17EKmrbLDBeYO4/vzHSczgwdOyeYYaJT3tQomxRK8TRFcYGCs35E2nj7
NRmOIHZQ6dFIgeFNtJLHCDJ6swM0v4jGb64dqk1QMhx3Xqo5OlJu3jUmixZ8UJvx601eU0C2rgrk
oeBIzNprk8zmq3aZ7StZqna9f0pvJyBgoEHrXY7QUz6FpmHtxkrF0fNKzAXqpTlKe+UwnVWuxNlL
xYwu75S9siY4kKbYYjBYmV6Zg9u+u/8bbu8jdulWyVcK7pgt8AAUDTJGC1w4cPFOj+hn1ecoWeID
f71rRb61BJyEf6bc9N+eB7JxziiiPcGoi/4hIcoFWUHt7/5abm+FDFQYpZHFPValr60YfTspWUkR
zegodxvoxD3q/RA9JfaI5qNW9d3BB9xbFj7MoPNvMTu5RX9HZgdRMnCCAEWk9gMSFvbroXa7g+h5
b1kOmBDwK7rkt9xsXpE68NsuMVpTCBg/xBMUAPlSTXCdTYXfa9GRvdt3gR38zZ78Pb99rBndu5DJ
lDJwZuV1Dh7qC8Ss80NiVSkjm+63HgXjg4j2ZomMFNP7kgA6ynU3MyJqWIq6iGB7nfTW9IdUeAhu
oRVlSuS5llRHsP2bS449RgKoQrmwht7QqTlxuXSo4HJSlDi5xG1N48cA3sCv7IP7h/JXe2flPKUt
Q7YROCTMTm8iwQn3WEHkWwRdizLsyRyn6CtnaXrrLGKAui4pSppuc36aUYo6N7VnfFeTVIdKOVPT
V/0S658X3YBXdE6hxM0QAoXxCwlbdISL77B+8PuLovpCUt89aHY7v6eCPUDZZjRI0VTtQaC3u3P4
LBowvLB0S9eHA8kbfZ64TgF6N/arUXXE2RpIdlxUVw4Oxc05lBuHGQAZkmV0i0MQk2NMI6l3kNvz
N2t0y+9jiARMmfYxqPmmSwckIpMj5rs9qxIhxigk/98MAZZeTEyJpFNQKdp89papZv7BUvwQxpxL
0SsqMH1dO98/JHu7SrGEAWTYGwH7bTzXkqUiRC4cyVwLHrI21eegg4CTOmF5BOTeNUXDB6wZXILk
d+sPOC7d7EQgBIIeRJiPGGtzypIxDGIq3y/1x3xAGPUgeAcjIAtPa1MQXY7m6Jp50I/oiTh01YLB
6oezksXxBfXY8K/7u3j7nkqDwBZNRhCghNiiL5SJUhsKXjxmU4SinoYk8wWgc/4kWqV6NUZL96xI
VSotzap/Eq/V0ZFNq4MXdecAYQXoB3NrNB62BC4oRZdVVSKXAheDE7SJUQXLZNa+BRXGG3SxG98u
zPLA6M5XxXUSE1JW5+Hbolu6omdY0TWzAA7D5IxO7/gJSceO1gtIifu7vGuK+hSkw8x3EJetvyqC
Utk8j5iKkHO9dl0eXQZXF286q81f7mxA7EhWUTnudNOkh31wMI1SwdTQoOUcLu5FgVDphGbZUbnj
JsQl+pFcdsB6IXcmhVuvKipSCVMKM4hgCi9QowwVLLjKT9bgeT9tq5nOyNuaD61ELEAqdZQW7W0q
wGxJ1UUqQWFibR6Vagi0wigP2lhDF1YoMLfWKmo9dSgOCjs7by0wU4APskOAE9h48MVJ46awRB4s
xqAyQdbWH/MQpqoqbMsHrTDy6/3zsncfKJwS/dlAWyi9rJdmCIokdjblQRbp9VPhWM0ZffbyAu/P
cso05FDTOG0OXI9cxObRhRD8f0Y3jy7ij8vQwqIZTKGBkLlAW/EjQ932tSozBxE6I754mYPS9WTq
2d/3F7xrm3IW2Atw1MAm1wt2tWnuB30hXUFF5nkpVTSmMhvEJMJmp7YU3zMEJZ/EZB8B9/YOEZVj
SYcLYyt4k7VhD81mV0mSPFD7JXqYyX0/pyoFBNzVESx01xTR2q9nUtI2rU1R2crLWkXjnUmM98j+
OR+rwWFgWajhQZViz5Lh0cklN5G0/ZtFsWmTybReFoCtQyu5W5TzOJX5OZ2c9vLyD0cuxtg7wR6I
xM3NKKkLpraKu4EitHyci7RFQzcvPjRNq1yNmollHkmFJkA7fb5vee/lohZJvwXzDpNz0j39FnMD
O4WgcLTwdIuiBbqXGpemVbtHd7bjk2inGf3axP0yNHHV+rpspQ/U2A5C1b2bSrOcCSvcAq/2Zv1z
mGSyboLqtZl6j0JHd9s0y/jU5OV3lMCNgFbOEa3bTQqF35VIE0kMSB66HcWsE70YonrGZsL452R2
4j28P+5BQW3vSjKUAnWRrGMw87ne3r6I5gnt+Qz3Kqa3pcn3dOcpvPBafnNClFARIHTqN7MNncXB
pu49LFL2gbk5wJLOdopsLAdojNoiD8xBb+uT2Sfjeeqy6MGysvZL2tfud9eLJkRB0Tc8dYurHikz
7Dl8OYEPDgN6D6KSzeJF1sSQj2aBzSN3In0GGxKLNBhVqjcpaucHvnfvxsoXlOgdQDWV/bW9JLe1
CFXVLLBSKz+5s7cEWmOnlxjR5oMbu7c0xn9I+qkOcW03ptIWcbGkMgh7PFSGvcq1GeUPu4fcLufz
2C3mwTm6XRr+VZJ40jWjurht5dtmqy0honLBMI0forYTT71KoJmD4nlxQAcEg5KM9EX0RrbxSC5J
vjyzy4IircV1VLnsQOWHS9EO5sEJvSUNkHAP/qMbLV/Mrd/zutKkGFwQsSrJ9LfeIZfrmyKBeArm
+uXjTFPvn3FCibDzBEp0tiXeD1Vp+zpsHZdiHKsDb3jrh/gxkicVl8j05RZQmKuKY/ZLhh9WkvxT
VVpjdsqtznywR8pVfljU3edI1GV0cHB37VJhgWnYBWuwbfMKPSrafkjRUx/snxMKfEgb184rYVEK
J9ueA3R4jY/3Pf/eiWKaA1ECSQJ4A7b36H2ZRVNlgTlqObOCY3ZBblJ9PRvoafyBKV41uPLwAuRJ
63u5jCLiH+Uzt6AbL5abLNyYxkbIpD3Sn7q9lzpYDQ4wL7YE929cTtfFvSVMTI2mXvlDxqx7T4wb
NFGkPoA30x9fvjT5aoGwARYKdHO9tDaxhV7mDbeltN7GbludeMvLi9vHy4GlvZWRKHA6JFjz5r2a
y8RwlZGV5XYiuYkYW1gaVJOnJOk+9vlYHoDobt9HCREhamYgg6xy+9FMfY4Up3LSwNaa5jI4Sve2
cVv9ABK5dwqBvUi6fznLvm3Qa3pFjb9AKxdq08Gn8mGfrYxWl8DnnO9/qr0F/W5K/pTfIp0S4fQy
7jHlVpn2NkNs+gqB9/AHV5k8ikYkeH4m1o21lYmnUIsQv4E0LJuevbJ3X4ct1KLWMIU/HDqSp7o/
7MvvnA0pMyLZV/BbXOe10agrC5XnPgnoov0ThpRuisVw0MBg/mxmpuflO/mLYxtIKUk/9DJrcyGs
VG4FuQk8AE136WJ7eseM1Mt0z+DKAEz2qxBGtE+zYnsAW08vzLjBiijqoQUoHFanpq3Tb1OsTG+A
lx51JHbOInMJ1BWIRLlp21oYDHwuFg15Fqf2xAiYdbLjGE5l5OcPdnDPFA8ehQXqmbx+GzclhFpP
tD+SQDWS2o9ClFmGSOvxxRSO7h/7vUdW1jGZqCJWIdrdZExGnDHtjdMN8jFU0Y1utZ9aqJilHyaS
XSVHD81FnACVY0+9RrAmnWBAya+lKMvTWNji+/3fs7d0CUtQOaakVtvWk8ms+WgpbQIpu5K81ZY8
fI3Tg6NIjY7wjzvPKprGhL4MMkMCtJ2q6RC/soulRs8W+XXfcJr2ktUCrHWctAMURVp4rjJveXjp
Anl9AAcAN4J5AEaz9e2Iddp4ropIcdYm3lmfROtnEw7BSpP0IEW9vfcGo8XAw5h9pxO81XgA0u/U
apYkQTGNuZ90zXAGsIZWS8VUv6fBrXt/abcuFPSerKxS7GOR2zyNSWFQYj2E+gtUcV+o9RZn5gaV
630rtycE6iSHXInLQYt5C+kQ2WTnzLXHwdSPRlA0aQNXVofEDuIv/n1TewtilpXEDM6qW9L2sYRs
rtSUKCBiVwC9Mak8UuYP7luRt3ldE8ICVWH0PziFnOb1iYBzlLbgEE9BCSXVe7X10ottwTvVkhte
M/6a70RK+b5rZvflB4RHnOoi0ZBsOW3SFCbPnclDOTbgBUbKpffEpTO6+d9ySVGLKLP54OzvHEii
ITndIDsoDB2sV4roUthZPfbCtpiBUFX5qVBF9OjpzXy1c2Z6Dz7g7RUneSDSo/+qSZaYTY0vr3v4
hQoi5C5twmvN0C4kp4uONHVrPdGsMp+MRKQHQcueUWZU8WFk9pCMyQP8WyQxZAaR+TRNAZPz5VnP
hHN2OjSuNFsor2w9qt4naJsdBBY7twJw8P+Myq3/zaiqt2AkAEDQCbXDU9Us7jNNqPHU9nn04f55
3V0fYTok/9yMm6HkPsvbESVxcP80zH9o2ohshpso5SXRZyXoCo5SWTkvnh4jD2QQkStPLRqK182n
NCEVqqY4n4LMYkqFrtscTHCSPxGDetT3LPflbgZ7hGiICchEfvMVa7F4iGaVyL87c3Mi1OnPJgyU
p9FJnYM3eMcBkNr9IgKk78VbtP52Yah0QyXqKejo3Twv8C2c29BgyChNU017gAtHuYaaWr6ujDE8
sL3j4mjvyW4YZRiKIptzk+lTKhpvGXnvxo8dSkpvp8ZMP90/MTuHEx1lJo/hZyLW2JZDiJq0Eg3X
MRCxIekVRXLlea+DLJmbg7xk53Ay7EfPUjo2aAg24YyXZNlceXhPt6Q732bDQkVSLZ8Ki35fXqfd
X0ox5AdGd9YH6QElPOlHNR7c9QecVWWhNJOMge1Nnh+XuRrAtd49pM7Y+fe3Un6P9WPBJDdj4gyo
U36BaWFtyra6UPNGxv05kck3BSDcyWRE6gNVvCJIKfwfVJZ27YHaBIkD+Ijqx9reDOKiHlviIXO2
3Kcin5LXcR7VzBtPUfGj8URxYPD2QLJAerOSp42kedtx6ty4GSdtGQKtRSMlaob+Oemm/uAl2rEC
85wEGElKICgy1suK4yUz9EYRAQeW0WZgEE/oE5UHTnln8yjaMMoIFIdTuS0YLYPRCY1XNRhiYzSI
qMfhGo5R9kVpRfK8aG14UAXYWZYck5JMEdSneGfXy6qssUpo6orAq0z1WjuDco6Ph+xv7xhhK40I
aMmlnS1SeXH1rPHsRQS91SXvorYPn5R2TvDMo0Y5WTjvoDZpD77Y3l7CQEGYApmTTC3XS0sSRRCv
WAJMU+H+gPc3P0XpND3EM7Tb6TAdUd/c3mkyMOqOkqST8YAtVLPzGma+6mJAB6pAKCdOmqfW5MBQ
vT2C8e58NforIJuotzGKuZ0enkXqLV1fcuTLoXlqUkO7ZjEpyX3PsbMgbjFwMMntzJo2R36xUqV1
NRY0hXn+Tk/b/pyaFeqC8RG56q0l8CLgrRmoByZjbn0GzarY6dOKWMRV27dmp1qfvKJYdIYTGy8+
WNavsfG1R8Tar68EUTIuePN6Qrc1JIjmTYFI4mqAC7yUEP0lcR0fXgvSq4Uuy4OIinm4WsQ0sP/M
iQWDVJmqpLC1auV+iDLxz35RrO6UeX31eRzn+afidsmnOTaHn8StHkC9Bia0h5kSs+Hno24swf0P
dHutmAGkwABVhuTM2KJEBgYbMiNK+iCJqNf48VRUnzPaRhFjcq7hQ7LOEJY3HtyrW+oDQnKqQwwV
QNDKkd88Xh4etyviug8GBry+TOGiwHo8WIt2roWY+2siRvtiSo3dSzsyfG7PofEfxWlr21+y2PQO
XNjtPYd2m9xRQjjgWN/qdU9xlHcjHQa4x7vkuSNTPs9Rjn7VkPXPWeJEB+/Nnj160qBGaI1zZuXl
/C1wNpF6z7S0J/gqLP1UwI179hpmb2Owk75AP+vgTbi97JS50SMnK8HB3Dyo3UBbJa+IKxMnacA6
tNzAMjuKlvesSFdJx5aeO656vSoEQIFpA8YMhjL1rhUSuBdaUu3Bib296JKWSJIa8mATj2yCg2Fp
tSpCXjaIdDc5U3dr35thk/kqd/DF6BBpihiVYXAawVsMQToDZs+9hvAfeTHfWorxW+EgxkpIPj3Y
YRX9df8y7i0Nmgrol+C7lMzo6w2s4V5jkom4uDYn99RCSp76elnBX2bY+c+X25KBCMeP4j0lm7Wt
TqkFBwayqrkz42dev/BM8Sl7PShzeaQyteNkOBDEqlK7iUBhs652mko8QUTypgr1QZk8x4ftrvJr
QEiPzWxNJ500/Xx/gXIBaxcNmQmxMXTUvAsAy9cLDLVm8npVuuipEYAVk/hjkY1Cigm4H2cYwx7r
cHAu3TxoX+9blv/y1jLMzeCKAPrR9N2c0MmLvGXJ+YyioagK2xrUI/j/0f1x387ecSE6hqtLjqRB
lrdeoZs7joCii7RjoUJc0Ef089qt0Yutp4PN3HNYEA1hh7eV3HRjigbCPCpzCLUZl89PYZW71Cn0
BanbPtvZOPx9f2U7345QEp4YGe0Z4AfXK1umLEErVianpaWhEwpCUyRe3fjDsmgPc48ecRwLzx+M
5YhobeesysCLtINrz4o3IR/oDE0v2ow4Iloy5iSNHGmCBKyAoffKV1qEpT859XS9v+CdT7myutlf
I4/mZRkpNBiQ/yBTmM/PWhRNp9oTR4Qu+wuU5WdJGcqxWe8ti1YadcapTWqUXCbTnoGyVNQ0BG8w
munjs5tpR/oW8h/dXAnZVICsWBJvW1ucpBNWE0QcGiyAmQpBdNRGb8JxeTkemyeVTqSMqMgQtpSk
+TSqEMgmPHNe9LXPU+dDvjjhpTWEfjR2+mtycLsi6nsUuwmgEESU2/zbEw5xQbj0FQgZu3OLt1ac
i8chCk2gw0n1Rpsm5Z9+bvtA75zuCT7o6oMxZv1ywjlkHxbLwrP3uW0hsGH/E8VmeCLS6P5Dr5Xq
a27NSMNF4qjbuHermKQjRaPxjcjXphIaRuNS5TUvpx4vkmAKavC8BVxZATIK4HGuzpEolzN9feXg
Ib09c5SYcYkq7pjOx/bMjXZv9ZnjQGOl1snsN25Wv1dLtRl9CvbJO22ZXe1RMO4THRi+vVeUY1Sy
N0qiKEFsUQzDYAAZmSn+9rNtX5a+8Z7J7nN/GcLwxS4SU3KOD1Jnukhbwmq7V0N7mvBZ6ayUzPA6
Qx0o7Wi/tZSq6fysM45oi3YXJ/NEwCGAY7Y05KrStFC2CJ7V3hqDJPHsS4GMhp/orfZw3z/dHh0W
R18V5h4g5RyezWkPhZ6a8CAFRe+Yl15fsn8zpXTfItjbneuBYT+rZxBUVbMjiP7ty4NlPBXNOYon
1E7Wlo3IaBrb407P9TKdvGwKX1UFL10cjpAclFndfry/1F2DiC3RuqbiBWR1bZDQtZm9RMbKrtM8
O4zw+XmVVqeinfRLnAAOvm9PvmVrR+LCJUoHiyaFzGA3WxuZGkIvNf64QAb9KWmN8cnTYOCZUX4K
4GfKP1aAOa7VUC++ubTfX2zddGQ93eAH0CHZJLKRnjeCniD5n23SV44Sira+Ubj4MK/tTxnzHRdG
zMrXaSL6s6Y3R6i1nUO8+gHb93ZsFK0YnT7oG5p4tEfAkPTF8KqzpqNBp9tHiKCC1hW/F0Ar3ef1
l520zPEKrxQBetddAB2keVJdiFvv7+jegvB2XEgqiXDFbg/sOFp2PTQiaGxa9uGMo5lDgRJ86r1Y
QIMiBFV0WhOEK5Jsfb2ghD+sNVOIQM2QTA01M/PLEZ7Cei7UU6wcskjtLY1RQgIHVkbMtwnLhrKd
aqtWRWBlUfngKjjSuK+W1zVIzdP9XdR2rqGsucHNQR8QUartuTBkF7TVBZg/RpaJvuhh+9msOD9o
aXmLjxawdUF1eS6vs86Y/zmGe+etK2KroNMmYBgCLaGJMxXm6mM2h/Yrp0rSGAoCaz6ifd7dF6ng
CAmfQY1c/vlvsQB9N6pBeS8CPenbBzFATzW18ackyr0D57RTOCFORCoMggEwgZSq16amwY28RmNb
1KruLm1XIVKnUNKt27Q+N238MWVe6oriy8TdVd2T6y39EyNb7cH32fk8/A6CCOptJATbt6eZGcMV
ENUFlcg9VFaTxfIhbrNPpLYG84qR8+Jkh3fOZoPJBghdt13VGDW4ukijMZjiRDw67kC9chgoulmh
crC2HY/M4AD4c9wFeeO23aEWFaC8eRyC0jZQImBG7HFJizRAaqQPGC0EItOrw0OzxEtgFMkR8nLn
NFHnphqHbZnVbU6+sBmlTSqXbksSqU9ubvwoEN/5a2gPL9mOQySdAwTJLaMSvIVjN1C0lGoSQuNc
1sZZ9Fn9aQmb5IAUYHc9AM0pMqOfREd4fWStJjdjctMhgEVqeUqXcTzHeaJRNFXqgy+3E6ZQq4EK
g3kXQN7bGKxxvLKgAzMElh0Xn8XSlU956BkfND3T/aFGmqpMtMkvevPlVSlA3pRSqEtpQO28jQtw
FE4UiPMhKPJGCxi5IdZtqvQ8x71xEDDs+gDJ5kcvDjgPnn+9oZAbw7dk0flre6+5qFoRXYsyrc5T
Fn/sKyt7N1h6/wpfVASDvWS+8NzqKsiNDnZ7zwcQVjNgzqwyWMmNL9KE6zZulY9BNcOO5+dLR79J
1fLpS1yaAKbjGar0+8/CTiIBGpr5YaYo6e0am7thzrqdLylNXa/pEzr+g4Ewle08uzMyOxMKZCcl
hC/qvtG9ayI/LI1w6FZJnNf7PTNKKHRLsN/kT35uT8oHY67Sd/et7F0TImt5gAjFmCRfW3FSI7HM
FhU8o4+scxgOlb/MWfNm0qujCfPdXeTc8IxQOALYsDblRXMqUPYaAhSOIVDUQkZsEzFUZ7gg/+2n
Yvicq+ZRCWBvfbxXICk4MS5v19qoWWiWsKtqDCDmmDiUoqsCVdj6G5FbRw/y3gIpdKucTtll2Pbt
8nYJ9TGecTnaELuPttUnyYcGBmnrszHJVyqqYMu19DE/6gzt3QnQp5QFcGm8HpsYc1xm0+whWghq
FX76iCA+qIdOXESijWcwhUcMHUf2NvF7qIWTUafYS+o+DdRmiM9501YXdfbcSzQYR6xie1/RQlle
dspB9m7JKySf0CDmaggUMGxfkNxDIVuEpjijCp4cdEmObG2OqTEx/p/pwACAoOjncba8p3KmHlbN
8RFGf9cUxWJay5BU0UJcH86oNxoYIgEAGHVhfe5Fn5zioVDPIGJfPsNHhxfEBm03mVNvSxLZ4Clj
pXM2K6X1rrDbuVe9BQXgcT0u913KnuOCDweBRIl9o7GwXhUPkFta+jAEDFKZ2rlkPwc5hXDklfcO
IdkApx16JsDXG9cVZwmldtMlKDXt5L2p5DZdBSt9qh0z6mARXo7u997nksKtzEKSuzLwtF6Yi0g8
hDURgFkitItqC/PSlOixhZPQDyofu6YkvgHB1p1BETq7UakvIYGuOpfnDNHQTxwMQU3ASg9M7X0u
0Lm0SCiSkjlutrENXR0N4GQIvHDoHktyu4+KcqhWsLsgsOQ2zyhd3y1YCYauxY2hEQoqpiiuqV0g
gGUPovKTqs4O3rQ9PwzK7L+2Nt+pNyrDTR0ADLAN5FdGmdxnR5nc733OYKeixk6QMlr2B6eefh0s
C8DLqXfKIPG3bCxP674RKS6K0kb1b6G1THBFvRseRAW7+/hrDFcONgO3WZux8jwV5cihZ8I5TR+1
PDKf4qjr2quagTG9f5N3jTGHJbEaEoO8eVZaIF5VNNfkBENnhr5RW/HT3LcKqZ6Gl/f/wBqAAPgp
4ShCknu9NA0CK3XI0l8wlOqNHY6og0zGU5QfcnftrYu9Q1YHzJMcCVhbCrXU0RRm7MAO5VGgLmH7
iCTI53iolAPY8V5qQO5BCkmWjojPJvywl6a1y4QdrJG6+qJMMAs4lZ5J5uvkPPS96peTkp+WKf9y
fzP3KhnINMJCDX+LVB7dXILI9pSsGMmy4NFenu0Rke/KmqtrKgYY3oViXfPCnN419ZB8hT8pfG4h
R1xOsHVn5yquuqudRsY3NRSF/Sq34/JfYQzzf+7/yN3vIHsD+HCoQraHGf7xOtU83j9PHa2PaTyC
rs2V6B9vSI/US/YeC3o0oCwATMpexPqTWyWDqY3Do1SGHgS1+IeL3c0w/OtgH1D1Ohqq3luahLYQ
6YJMAHK6tteXWsJTMvG0ZzNsYqWdfjElB3rVu3+SBDJRSAtN5p5QXq5NcXVjWpUszW5SJBmQgWq/
QKk92KekRk7kD3yCfCpc6IAY79qmX5UUGGQKg9BPS8MHSAj6h1JPjBPChvH5/vHY+2ag4GTeBWoF
vOl6YcPgxJE5UiUeZAM/0tGwnkqTOloRZQhre0P+7b7BvY9GZZOqAXAtEoaNvxvMpneNJBWwl5nK
Y5TrEEKXQ7xwSfvw4JHae3ahnoPlgMKBTE3WiyOZd6rZxFY1mMOHLLN7JSAdHJyD77VjR3ZcGR1j
hJGe1OZdcvRuLgvIagNrNOJHq5ibcx42xd/3d27XCpgAYDjkWTedViZ6igHhYWqRRddVl6GK9cco
0Ufv+v+zsznrVHBAJvIEBkCzJn92pxroVpwc9O9u5SJAAECD9uuM09Dd5huW6SWDhhBsUOtGPD/Z
eTVpflXnuKWhybOvap9U38e5asWDUeUayYiImbY3QZV8R9dKN87qbHWPmhopcVDQcxZ+meQO7k13
+m9tqWmKrxpx8rFPyv/j7Lx640bStv2LCDCHU5LdrSxLlmXZJ4RnPS7mUMX869+LPvg+d6uhhgfY
HSzgWVcXKz3hDqUZJ21NcUEaCJo+jLKot2twscZwTGprjQZ4tAVlhty+9hWpxE42xfoil1JeEok+
c+A2uh8qMSQkVM1OSjyTOwEds7HyFb6PbECVLZ8ttxmv7CavkelfLvGbzu0awkH2zW84+WknoUhq
O2jRg4gRx82rcJp0GXp9215Kj88EhJTmYNYSSlMQO608mKqr8rHV6fZICRHNBPVPtKbHTVsZh1XW
aPiRFl3Yqmcuk41VQQOaAiT53ckLsNJZXK2ej6mj6XE15XPxrBgvhB9g/30ITzk82Bo/KCIQhR7f
JUNJVQUX7J7tWjgUwKriq0Vf+EIsc261thbApsu5sfm23fNHhNtq5mhqoqZp1+naG8jSKQ8nquPx
x0f8XKFxC1to3W963jyix+M4QV/YyvR7FKizQY9dfxafxhJX86iuM/d/nZrgwnRSiel+knX/GfP2
5Z/cdTVjZxsFPicf/55z60j4RlkHtyN4CCeHAsRimwMb5cqxqF2twjCvQMT+qo3+Ejj63EjowQHe
2rgVcOSOJ95N+qwnKw7pPhWxb6NBtwuJ2WIOE4xGLwTb547EtpbkEJTGYBcfj1XMoiiVpanYUJpn
3JvC8wAzjrnWRDbStsVzkGt+GSL+N//z8fc8d8lQQuWWoaPCY3ESmC6qlMrA5TZOHR2rkaUvsdzB
n+fRCIQbwUxf/sMC0hCFZOvRHIUufzzV1NF8W9NGwojSLELN0zyklVH2b12zvbB3z86NAHMj8FON
OxVdKPG8tovJ6eOmt/trbJzcKHHS8TC67XDtbBrIH3/LszsGIC9KcCAHaHUcT01SFSay5Y6x1Zjc
po1mYaETGDdWalxqcpybGg3mzRydIhJwmuOhRrSK+hHlACjEyjkM45JHaetle08l/avG+Bfilt/n
6gShAKOXWsFWMiCi3H7QH9cN0d+EyiksiIomT1SNgx+E/TzftnO9inCq1PylXu3lf5bW8bDSuE2f
XauoLx2Uc5/4z59xciipzylbUIePRz4LyvgQN9ELdlBDScV/eDG47kC6/JZNOMWApKk1YosDhwbB
tiHK7NoAxZmrfSdne/fxxjl3lyMFvJ2/zfjr9KU39ClHI40MOF20IipMc7qj9Kq/fTzK7xvrdA0x
AaYqQkFlQ0SdrKFvSzVr8wALtvHcXT4Zy97K/C4G9Q/V2PWnO8fKm7u0Bp/XVLN9bRWiP0A0lVVI
+Wvu97IYPDgNFF0OYL+blzpxnOue/PlCPP4b/f7utzqbvDzqn2z0k/faREWxRm5sgFom+38L4Y0H
tdaGTr+ntyHUKjyTq8JT48E0C/kCPj94S22r2OPNm//IWsuo8Kf0VRvLdqovrNe5XUgTk3TSYLlI
Ko8/ZN2iG2RQAweaKr0s6qbEvwKz6XxX0G0vXCpnahYMAAiJjgLyD6dy6g01TSWShYPnWSTIcyV2
BV4l0ZoBzUEw6WcPP/uqnbNLt+eZSUJ3AlaMQAHEuHcnXjbrSgBHQXeUotn13cxBd3KCutiwZr+4
cMOcmSfK0dC9uWFo255yUW30XqfRh4uUJ74dugPi6rU9eeHUtfU9sF9znxX6N3Oe1IX04uw8N4k3
6vC89qdYHU818EdL6EmUKSeQJk6165C2POijf0mC4dwtShV+w1CTnCFwvv2WP27RGubSYhkdB722
sqtuGcyw9tohDHKsjrXe9yIjUdOT0LhitCnDesBa/trWiZFpYcL6RfyNBOL0Jk9AQKU9rS/M6Nrb
1e+7O5POdVgPF9t95+dLygZiY7OlOPXh9fy8A5VPGXZcDe3RqYXzDAfMvwkm3FP0VBbhui5eXCEl
H3rW4u38PLn0ZJyJrYiq/t9vOEW8+hA4SEeQk29NJd9mnaa0i+fIZ/QO6ptpzoInlVfF3+cAxKY0
pzk35Dmnp1YlQapVFfCRUY1TiOKGeZsQtl4Y5UwUsFEbaFlRTNg8XI63k0CkFQAxoxi4OryING/y
qLN772GdFn2XpFRqLtxGZ14quL9bW5Xa1tbvPx5R1zM1JErnY9rpsoZVIPUmNNPA/vfjt+rcofxz
nJP4BspgiqEytUg6IO1+mqtk17Ugb6Zq6i6ogJ2dkgnKBzMTksPTgLQ0xCp0Z+A8oIoY51goRHCu
L1Ugz+1C9FdRl2ErYjJyUmByLdQr25ylGmzCfGEmW+xrz7thkV2cctdeVYt7iYx19iui5LNpnPHP
0zaP7zaodQ6/K7pNfaMvCFr3DlZkmCikF67vs1txKxyAe0a88jS/NlZgE31P38pt0EKvcVM2wtXn
foNwV8aiVurzf9ghm0SRBR8FwP/JTpx8dKTFTMxkdVaFsuxoR3k1988W9pnX/2Uo4jMSFiDIp5Qs
Y1l9bdl6cobC/i5dlibu/NzfeY11ibh9bsUwsEJpnf9Sqt5eyT8eCFuiJG9o22XVNd3r0K3iO5Ye
zt1UG8nLx7M6t++3SH7jiCNQcvrgksf33jBt7SQ991+gUJevGtoFF/bF2QlRBiOrRRyOvP14Qr2u
QTXpefGo4ml73D26cCpkezXVenLhbjq3BWGXgGJG6wH9xpMdIXApmQ2fh7wtB7FHa127KmVevKzW
IPfIdCUXLo5zRxqYAJPaNGz4jMdTk1DRBW4FJAj23MXtoAePqZjn0KfqsctSK8Wrd03++XjVzn1P
1otqKCgkIpaTuNjNtbad8UiJRVX4L9D8JwzCh/Y2mVBU/3iocxHZH0OdZiXkzkVXtJRadD+t5n2W
ZtpD2XhaG7pTGkRe71T3s1cDj+S6C+KPBz+3mLybSJkSO1AyP9k3a5tndquB0968g+7JNh9LR+qx
bi7rfWaml3zYzx0GQF2wDLZKD/j247U0cUtEFXYCFm7rkIVsZ95rSv97WSdM1kjvNm4ZN+Vp+Ncn
I6H7pPXxIFLj2vBbTG2Ki7JO5/Yl+3GTpqMMAZTseC5pgoYT3l/sy3VYwOgsyy4vKRn30jH3VmHh
6pEiTf3xep39gADX6JQAewI0ezxoYVZmLhRlQqB7xaHtsaGAEnKpuXZuFK5gtj0lSVAfJ7siQQDE
crOSxsZctcAI8JdZ+qTafTyXc2eMcBXNEtDnpMrb3vzjEp5XOLjOyMbP0ej8muX1HELqWUToFe5/
Cag2mhpMUV4W4x0wFvH9cnApaHit7+xzp6lg1viXWF/nThOxKDejBY2ZAOR4Rpure54OOgQhre9R
Wre3QMCpDm1VVNee14gLp/dc1ZgoAMTMBlZgzJN3jHaeDvACBiW2yWA0szU4lFrm3tnamu6mBBi/
tbbOvltzLewLt8atzk4Oq7lc8pI/N3M6zZu9BxJxtJCOZ95P42SW3jTFtJWGn5Zd5lEF1AX3M2wo
DJHb3/5+76BntjmJ4HAMH+B4vNnDYmPoGa82++bKs9Nm59qt/Dpay3QBU33uMNAZ3aATKCi8d1HP
ksUPJnht6SyDvQhU8WXCRPXw9xNChIooC+FAAsmTCRllmVrGDBWqTUwtrI1cxIvmE71qwX/gskHN
gcvGztnET07ukEZOKcg79L1yt0/C3EmasDOS8aVcpuVC9+TMHUkLgb45sB1kPE8L7qpQlMeCTUos
ddy9las6XMp22qOSJqEzeH5EW/aSTOGZB3Wz9iR9QrV/syU43htjMmSlb/QT4gta/t3MfeuqkeMQ
WUoWvxZLrjBFs6cgGawLO+XMhUZbD6Qh3W1S/9NOegv8gW4e/MBRy8w9nfufapTOlZ6LC9HJuy1J
sWgjP25sHXuj6h3P0B0xTc+ylKJbWqpoUQAFGpquzx9vyXdnehuF142FA5pEM+h4lLToaqr3JaOM
w3Tjgqx5qLEK2RMcPqej9tca59twCDLAQWe/kL4dDydKa5JjS32tSX3/oOmDjLXRzjFnNay/PWw0
DgkNEKHiAuFNOA1DFjqYSdO3cRfMw40dVGuslry6RW3rUmC+/VVHBVaGIvanUYkw7+YlczwrvReV
V4m2A+YwbV4SrRN60i32S60FVwkI3xD1lu66pfgdTsH811p+2/DkhIigQiajwHg8fIW8V5MpwD8V
gkc7KmXdc1tt3FJCsVjWHY0vuVwKUt6dg21QmqUbfp+n4HTOrS6xFatEF29+R5GCkb5vNLw9rSwR
+4/36NmhyLkBtFEIZ/scz89deXKVY7Wxt3rrQeUmd4tLsN5Kb7nw2L67y5gVwQNak5TKN1Oe46E2
/yoXcEcb64HYWvZWor6ZaT3MoWht7amxeucJWkb65eMZnjnrgI42vMCWRYKMPR6246fISRhtPBsN
cgXLSHQhmv4/fMdtWiQ7PN/ApY9HmbDmJfVln9RjXx8sRzNjP/ONsJ9EsPsPE9owAlxhlEhPTW3F
4mmBnTAhU/faZ6vikFJNc5Eb+nicc1uDehMYTh47dNNPp9RT6k5Lu0XgK6t2fpf/mocAYMoYXOor
nRtpI+ch2seEqOUffzx0hgONMkkTu8bqX/mAVsIuD/S7MXfav31i2IT0r1gjcA8baPR4KMEm0SaP
yojTZhNWzpN+8NeZt1TZ5fXH3+/M9U9DBMI7mwKOzCnTki2QjYiY17Fo3KEL1VLq+b1JjHdd0MLM
otbz229/PyTNARBfmwTwu/48BnFWxgTxQFVTtoM+aoe5mtfQwDv7UPv+pSb5uSP953gnkcJcJizm
iD2oMxh21LS9FuWzuVz7Q2Kh15Cmh7YrLikdbUt0+iJQymDzG7x472xKap5rR+ldHZtaXe+oietR
SUXlVparROjUbO8EihSRNbvmhZP3frrwSDf7ENJHWPDeyXS9zJFuK7nBaqTGrkuxWvHUw/kYRdl/
1oupu/ZMjsrHa/r+cGzkVUoMpMjw6E7F7wIT4Eo3ItDAPy36ELV2M5NHhCYKEX99ibFb+Q/lDESW
GO74cAwNkRl7mUZrOTuvapyXcHaS6nMlvfbC4fgtcn+8igiBwi2hbwfIAiry8Vi545baysxAZK59
htWE8vOw1priWznXDYxAjIKjTlWij4bZUPfAzXlsC6hnJm+VyL65SYGogm8Djb1w8b1/MUiqCQu5
KKC++KcHtxubripsl8+gWfnnnOJcpGO18uXjdX1/PdBpAhuBsDUlAjSljj8AfpF9mfoENrluwhbP
NCekexy8DEX7Zk69f6F9eG5SDEieTqUA2PS2zf4oFqyLK+2OCmfsu729l1DAu0e8yd1L2obnprUR
aOF6ImLyrrpJfbte2Tgd5OMO4bE+LYsQnKkI60CJBzVolyr67/UNYfGQxKPRDTaIrXuya5F10im5
sWv9PBXXs5ibB7tZmiuX7bVbbEcrQnM2tXvYI/aLtySwCBHTUvfJEAzfCjdQcVIEzde89t1b1Qv/
tle5+8uuGudL26U2brq5eC5bI6N91V0E47y/zfj1GOhuxVlkHk4ZIF5CymzZmYSH29deqAWF/tSt
ZnljYb75EHi9flc7i/W2GFpwIbk8t1QAFzZ0GsEfMq/HW2JBf2v2R4vQurd/DbMIHoK1q3eZb79K
8L+XqornhgNyBP2WjuMGYD4ezqqzINFlpuIFp6KftebMVwMuGGhBWH44VPal4s6Zi/O3qJnHrUkQ
c1rSz2rXrvtRkwh1mOND2ksjpHpqX7f+dEl0+MzDwFBblkcGQO51crh0O+31ArOcWDlyXPd+N7S7
WidHuBGAw29KS/mxEll2obJ/Zu8Ar6GKyS1KTfO0C2NMVBzo1qo4L0XyRdkw9Q4Q9dR861iL31I/
VcW3TOb9wWhBCO4/vsC29Tq5wYkwqRFvDSDehZMiZ62S0leNKWN9Goa3fLARU/er+U4aU4ri2mC9
oklQ4xFhTtnzUheXxj83e3gLQPMos9Jb2/bbHzdaoNYE4rVSsRRL8dbitxF6aZZed54mIj/L15el
HaartvEudRzO7KzNdZ10lE/Py3ySUkAgdIx+HlTc+poXd+4kPpm6SG+BLJRPH3/ks0NRjaGJvVUo
TyE8Pcxo+iYNEjA1DsbVKuxwAL4XVRkY74+HOnM+qfVsejP+VhI9bY02gwFHH/WNeNCxozmsmpx6
XmQHiKfRL9VOmemlRPfjIQFQHS+hn1u4MSHxiXOyR3fU9ZOMbNBxtShbteVuVM78tzxdlPL+/yRB
IxyP2HnukmtaIgGrr2ssXElXqF/WO6ewLl0KZye3nU26vr+Vr46HmjRlZIldINRajNbXLBjKu3Vs
NayplwyEVBm4nz5ewHMHAmMRitkkodxEJ3NrU7fV1wwR09QcsjBp6uY6GLN/MzOTn6BALzeecoIH
VBAusXvOxBaUKkCSbv4cdKdO4mI0DpSyMinjZChcKIWVjBDX+vssEVYaFZgNDbS10k8u2aWrBssl
zY6F3v5o6nK9twwjga659LuPP+SZQ4d7H61SKlzIc5wWQJVqm1WMpFFugsMk2nxdPE14RSB7ewn1
c+YSJfphWvTyoCSf9uztxTAVqMoqlpY1qGg28u5WDtD/EAbS1I2PktZrOk71TW3XxV0+ALD7eK7v
sU9bi4rxKXCREXP4j7fp6nujV2/YBP7yGUvf6ec4UsXrtMY+SItCjZG6/k4Q/4R17wYHovVLRoZn
Tgp0SlJWghB+wztZsVxf5j7Dut2upnLv5vb0OHUB8OR5l1VBefXxjM/s1t9VS8jmHBWwkccTRg5d
zUnBhBGvSG/Lxk2/jIPKLoxy5jAyyu+ik+6QaJ+8EeVgpB4hB3PCQvjbqBduGFhVdx94bXtbYHzw
TMzSEvWtl+6dc1uKkA6+OZcB0lenYd3sL+kkdYoAwnCuUtn6cZ3TShJZPl2pTGn01Awznler2Xv+
XL5+/HnPLSZUY5pZWz+NAubx5zXzokxam5pAblgrV4731hFW7FGy/aVrqXkhVzt3VGn3cN8BViSM
PVlMkDx2WmdcCivbZg4bVasbsy6yh5Wq/4Wj8n5J6bozCh0Xk7jrlBzb+IHMxw45tmBKlqfUdZKo
wkojBLXnHJBub2ORJTCgEn7Ix9/UeD/NLaMirbcRCwJ3erKmXSLUkIpWxZ4jMPorUifbmYMmuWjx
AS9DfTHtK2+dnJ2njX63072lOKixTop90aR2qPedzEPNrSwUAjU4P6M99T8u/MjtWx8HhOB+KVBg
hE7FkPDoeOV9V+RNNiEkKmex3Jrr9hINRRMO/VwjgOX3d6v7TEs/DoQ9paE+u85VZsm/hrCRYIDj
QeJo46DTCjn+GUhLuK0QA/JXjeVe99r4TSisvJbRLvcGMqi7PFkv1Urfb3qo2htbZNOngoiz/fkf
sahYzSYTiYLlhCNNvtPWeTTCEh1N/QB6HUXIoJdLfvj4g7/fFMS+Nm06YD10zU7zN0BlnlUOpNoD
DiQRzUcRzaObPKq8dC5UD34jFo7X1iM5tbkueYDphJys7bBwJIIKKapE622cjLqkWkOVWIEZGm06
3fQZquQH/CG7JrQmsDDRWLvzP6vURmsXWDniLvrq+Pf+IGUVad4wfptMiTOF5i/+K2q47bLHfFj0
oap19diMJZ5+H3+u92vE2jh8MIQkts7mSZQCsrdJypxNOeSlHtmT60WgorRfoklL6JJj9fLxeGeW
h+yEEIIiF3WX0+wM52T+eq+QsZfbwkUPsw2eViQPX6Qz8dkuDPb+cgK0Ri5ID4eLl/9xvAPbIs+d
RXq4nJd6090XppU436Ziwr8eCY3KfwD14kyhhh9vH2ulhvOkUw15svfom+f7ctqEqhdZtl9N+ocq
bBrXTENfb9J7UWVUyIcxTSiXaOuDNVQj9gtBG3zpWljcIXU0TBiSyfc+5WudvqzD2pqh7iFAv09y
J330En+4m3xNF3HTEA+FXZnSRi5KC7lEEISq2YEycnAvTsD2RZM2OA7u5dj+XY0wv5Zobqcl269p
nWP3CIFW3FRFOVhh0SBeHgXlrMMJQw8uuMXfReSYZWf5uO+1zh9uRyK89E2C98S5wOyFifZggPat
JfTkkzUXRnuFShmeGLVRSo+imOt/X1tEkP46vwIEQakFtDXVKvoPxysEwNRMTZe6tfCyIBT4skfO
KCrkk4NgVy6pt7uwJfj7jo8sDCSUhH8DIjbKwvF4GKa4hgLeDWC4TN+U3bW7HuGlT/WEsvzHQ70/
WuSm5KjoKJEAkBEfD4UPgOggeXaxOXXVIfGN9NZb8OMkd1xuoZ1cSsB/97iO50Yjj13Fxbe9NKe1
HatfLLBPIHiXxMHNdDHl+tXMh2w4FPwf7mrLSv5RKPGKmAg2EZ/KpbGrqKEws0aemwTJl8afpy88
1VkTFnR/k1tbSuNn03ayC3lcuq9Db+efsrmhjpJmYvUfkHwm0e9GMV1XWo58HNmWOUeycDs97M0s
SFG1C5xXT1nizcFn+6UzZJ2Ejls57a4S5SzCdcidV5lWQxMBimn/V1tT9VnPa+1bP4KQQ1Ni8l9T
6o9VKDOhrunclmuc1YN8Ermm/wvWHBnvNkjyNfSWmoB9W42v5mAPrwi/uTelKsx/lxHLkti11+wf
4jvZ7owZj5ewLbHufVxTv6I7knfeUzqW6hWLopU6upaoKmoV1PLbqjD8LysEO/FQq1R3wop92n5e
h3RKP3mJZfcIHKh8LWNT6LXzKanQEY8Cwi4OHnoBN6UfzK9Wnzp9pFnd+KbJKlMws2S27BuOABqc
yAehy4BVZREPgMkqqhpJ8VQWm+20bSTDw4ROkx4ONep1oTFSI9031CZeBi0nfa3xDekjN7GXPByg
/dyuQ9BMn4Z51XZC0AW7sL9Pr/JNOJ1Ili45ZxeSxsn+njhmoIEBfc2ubG+MPijvYIbkXiQX/uDC
YNs98Ofe3gbzeGoJXqC+AI08Pkx9D19iGRwDA1S9jOZy8PZ+MlwC+byDvm2djc23j5dpK+A51vEw
tN/tDjafHhl5nWq72hfzLZWmZOcI7t1QmsH8ORHOcOuOnUI8t/TtKSx9Xcsjoza6S8hWvF23EY8n
TtiGUwpfc9MIP8VmoiBoZvPi4T9RE9a9eEOpjeDFnECiU+5mztdJ4HFrK3ujAhodMgpicur1CiWV
HInTupt7oASmht9728v2dcb63QIvNaWAKEQ9pbEZyMILVTvI/CrBtoHKVtvrZgSgpE+eWicvrF2j
zCoNkzlLjF1RubhuKAgXOyNNhk9yVIJ/u0y3KycoVehPfiP2ABXXMcJOcqnDwRm9X5OedfUhsMas
3OVaYDxxU3j1ruzn4FGaav5eJcJewy5LnOzQNaJ/c7K2/eQPXfBjtDWOeJooPvokXDVHqdvYP7p2
BNSZdWp4SEoY9aFQljG8yLFYXxKz1b4VjXAfPETFdFhpUkyR4QhES7uqLe60IECGrihr/MHtzmxu
8zSdxztbH/y3Rnb2giONrK5VuioRFWva6Xtd+vM3Gn/99SLnHEBIkRgvg+33TqgNDVKPhWgeaSI1
eTyLFXu4zveLJBwGv7EiYXr5PVRwdhfNtOUFMrx3g3UA4R360vRQqiYZ/BDTJBwdeggtw4HUCgXO
olzWW1FWNZBxDFEiD82d75wHfqEJGOBm0AdHwKetsB1qS62Z9p2wF4hp/px/duHHGPFYOB05WYpt
Yyg9WbRxMlbpJ1ETtTwPfie/p7mOGrTAkfALHb7aD+fEnL7VSE1qwCHn+qeuq9W9apAuXqNCq/y3
ORNSI+JRooiAPzhvFGuXz2PZ+w+pjw9stGh98L+VH/95li0GDmhwuN/6xsirSNfs4Is+r0m6U26a
tPFSr4YHbCgxkenNrBY/g0kkfbR4iXgcjDo1o7mHRRTiXCxyMDnWnIWVuwTqtal89XPUSn3ZgYhv
H8CX0XSwMsO5q9bOLOJg6CorlB3kX4CJmq7FgWryvaw09KIkWhDWnt6i97Puy+VfkniPv7ozB6u/
Ln0HcvZaGsMvkopa7lJ/Xr84sFaWL54lsDDFjF1TUVbLSbubFul0kZf6eR6Pmec+od+SfR5gQzq3
TsHXC8mfN9qcVBkypLWbVQfOkXiW1ujjJ1bLtc95E/vxDm3mKrhxhN1M0ZjN7rzbuHZpOPV5We/q
zuWXp/UyWte1mus37HDVHHaepx3SvMdBAJ2a9J9srpOHZvK7EuujVn9zgLV6YWVZ4mmYcFuG7GDa
MQeCtFCbHPXJ1pzSjNx0sf4dZen1oT3A1Aln1FoezNSXbNFiLD8LqMjmAaGp8rYYE9+584wEYKRY
7Fa/xinDdqI8LzInD0Xt1WbkYDF7ZwUd5kvabHJe5yJ/rpOtvDYX6/yS4KCWAOoVbhtWSTGNUTCD
u5ots+2IQwwbg5wGTtmDS0IkrpIxax9h5bs/2nryZNiv2LlEm1uV3KNlM4yhJdlUN3ZuFZ+EZgvC
cmtova+qEOahmjKSKEdUVpRmrhgeh8QssycTg98uUrlsSqRpaeGGpEaGH2v9OD97lin9GAUav0fS
tZ0/ezQe6qi30gRQjvDLJnQxNR9DY86zcq/JOoXQ5CfpeqvsSZY31Wrn/9MS0tbrMhfNssPwJ9X3
nY9+aQSQ2QvihE+2hv48C9yiFm16xv90Y+7aWfGANjlIEhNNm+4GyqnbZoc8aZs0bMQaVPejcMUv
OhWetwPIv1h7zR4QFvDKRf8xT3R1QxRNJieWRmH9JOMmFmqW3DqsA2XHaBMy/IQiSZVEXZv0YHK8
yQPibeYllUbb6fUbTWsCwVFcrSnKV2g69ybbruVP/eC5TU3vcfQM+7vIgim7Wtt2cj9BBx7KfdcE
abWvy05/WgpnXTbtyvrRm1LWBHegFJuUrFzZ1mbZXuemU/3QN3mZCIfS4ckeKz894GZbzzfLONdD
qDWV8bpWsudqNuf0ZkTi06FfYTZv1OzsEXGpenotFsTNw2n1+h4TOIyiJ2lxXBo4KN2+sgv/aZQG
9i2z0XtODJB49XflADAnLDNnZnBV+7/kPDgS7EFXv3Is9THE90Urrycz0f+X22vX3qxDZTzhqmEN
u1w17k2Bwl57aMtS+XykRj4nrkv0qEvTXZ8mmYtbjRCVyCJhWYRCS/vaE235omWarngQVfUjm8fG
DNuu1f+BX5uZYZIs/b1M2ObxNKPvdYOolWpA/ttOtnfSILhy53GFsIRbrQxVqWOWk079GEQtwJ94
qOGPxODipH0bpLJHUj5v5w6EV1ds5bFg+d6NGx48MPr+K/iA/rFMjYW3Ukr0HYsh0dubxmh5MXEa
y74RZdoYzxtB00TeCFj5ZsrGNIts/MBbogNDuyFMdaBRsevX8oAFX1NA2M0GG33ApUFh3slbGwvo
3nqVsuMuzNYh+wluV5ih1tmluO6GbDHDxhrL+lPSKfiAzTqa3X3uI2/yZSX0zu4aOippSHdlDTC+
rPMN/JIaj8VqVEHoWlUy7BaO9RiJ0SgtMoPeh8dbrosM3XGh+TNMZrMDirYqqh1KLVeJnS9pXHpN
9aqXeZ6ERde0j0orvB+DXfGv5a5w0AOa5fLY5rAjIiG4qfZtFuRBCI4g/5ppeftER9nud2NhePMe
PdXJxLKm6POIxylB9N5rIYs07mTmEam43JetWChCCDPVw9Gf2R1SOdN9a3TrCIpnNqY7w5jJFDf6
iR05bZc8Y9pN2dwQbfKsacZQRwJEzY9Z5IEVj52eoAPf6izTokv5YHSN7h2mTGbypnUgT3zNsoxI
zssH56vKda2P8Lb03vyV6kdsOiXaUZ45JOi0ZaW4R+s98UOKyMN076T24IUrfysQwYb6RdCbWhnO
jWlR+BCZZi/x0PgTz0qr5yTvuHfyjkpmHonKnB+9Ycmx/Up09xOJlX+tzGHSoprRfuJeKpA9Fih0
KKu0yr2dm5zELsMC+lCIwcz2OpXzIExamfwPCAFkX0I4Pf3sFa2ydq1rtV9zwyurMLdH4y5wx5Vl
qQzrNaXAgLyZVmhXSBJpfjyYo20duMu7O28TSQi7xdD/pWDg4E85D4QCk5/E3VwSNulWkiZXsz9l
epR3Tiqj1pmcPEa7wvgJQ0HbVkMYbF3DKuIisfxhj6ZL/Ww1jsBDdDGXNrSCrFtDE8b6dxixvBuF
skFHGyXuB7wSdZNGjcj96dbigspv/TGfG86yAmuChJ53s1YgscNl6mSy50jKLqrcfr23a2UmsT+I
cgkzQHK8q54tKWwAMJuichza9DBAUx7gYXT0ynPl4CMsBn+8ykzN8PZGU5tfnZoy8AHBHw5BN+v6
E+lRVuw8o/aDu7TAkzHUk3K6Ly2nKK5Lg8cqbK0M9dmErslnXUmj36XDqv/Ac03q+0SYUh7ycuq+
evpMK4kcQnxyJhKpqEsRggudYGoxVlULLYNex2hJuLV/Q2RtQUanVFodKFxpbtzRMdURa7c4u3XK
e7OnX6OlobuJtWHwg2c2yVzj4q3YmSq0yTmoVuGHIAnyIKFEWGuolyRw+D4KiaE3JVD4YXOmix/p
Q+oTUNbO90KZfReVuARxGbGtecopn9zJuUM7TekKkJZJs0qjSuF1S1iYvbqv57IYw67yVjB6rirb
yJfs28hdS8fa24IKQpg4AYhx1h7iFiOLMWyndvhH5Zlbc/VUwWvuDr5BBCntJAvxzXHzQ+JOAP7o
7LQ+YRh+nGEBrPkLgbNNoGa7/0faeTTHraRr+q90nD164BLmxu1eAIWqohWNKLdBUBIF74EEEr9+
Hqh7psUSgxzdObsTlJQEkJmfe430gm5OrG9tjX5YYOIfNew9rWvz9169+Ew0UERzAyHkImHwtbT2
K98to8m1iiFqwBaKACB624YVNB6uM9/HfqRftWo4lFlmn6/WkvMY6E0Zh0oUlR1aTY5t0WrVxRrC
TFyM0KoneSPWdEZlDrzFU5ckTklFkLmXfdPhnGLWXu0SApGkuom5xj9PYiSC5OzLNShWZ73kZiCt
tpqe1ASHX/OpLtL4tq/q7tOwVlp1aRVSaajLiSWaUwvpmo2xEoe57xYPulSqC2U8mw5TJc+/yBMl
bvkihhX2lAF7OBemG2W1XD4kuQLnUoBYM0JbxlYeLiJxL0wEVxwOl95eiVkR3PvMqzO4bExGd/Hs
2CXJVqvt8l6bVOgPvfPDEavwL0Q7ph9SjEf4+pNcPk0T06ldMWr998b2aWsZ0nbPjMaWZugNlnWz
WIaq6fh15eVS6ANgziJt39tNQpopk5zPPI+YJ4VOhwd90FtmNYb10sYXZocQXThDMLV22ZJWZSiT
Lr2X6Ah34F17IC+Zn03pRZtOc4xvjTM3AX3N8b5vFrFGckjt5hxtefGUupld7LKxpRx3jDlxjwoi
WLMbMmecg77wtYe1NvsmFDQMm4NZtdPeMafKC0TtQKPlT9AVq3QqgUFWzRSsrlxyjp3fZju2p/2V
0Bc/plqOeFS/tBP24dznFWbv8fhddONkXrnVWg6R5Y/O08KUBOfQtS2ppElMg6HIs3w3+zkdtwJn
oJawXfFHVgtbsu+Gtprfpi5hG+t5vgkTwAEYmJBk6knFWXqe5KPTIk+CDEwo6Yl97DUbeCVu8BUH
Ta81LsZhsh8QifR+uIYS+FoYo5fucrkM7uVc2eNtPTnpZ8TanHKXSX0oAhq3w3q+4rX3hBfAeOaR
cfk4j+rlN0Mv9Jn4m9FTmHpvujfbOUuOow7Z7ujF1swB1Jf6RzWbcx4VJGYFjdDa+rTUpXyc3LzR
QixO9JYmTOXThCnnfjluXLc2EO1qd4GQtuzCyZvcW60XTElQjLYBwsaI2RG54+ayJK/icml68wCL
BTfWukssN0CDKPtRYimQBrAE0OWuQZ9/HzE2+jrlQ1pQRhV1uQM0NRWUMzmxiO2P/9wybxVPuqSy
25GVlTl9xam7nt3Y5mtghEdPyJUm4wRe+bzXOyk+6a1kSOD4uRwDK2vcJsi5Z+qoX3Txo3Mc6gmZ
bSNPNBeou/MMWDP7i9+7qof5A8STJAsTEqh7bWm1kcRg0Y4dAxovgPPWE5zlxHS2QLQisOIZT9uB
FP9DV3UW1u2LnL5rddJdl12WfKuKJv64qCz7MpEt06tGBfqhM5BrDuM6WR8UHuY8n63BZC1tTwUW
uiFJaJZgA11qsywwssS86hU1DmRTaJuRWozkIPFcvutVM94pL6PdMrRDXlBMd4TFngb0tNNSIkSI
snf73nOxWA3spFluua/pIeSLNj+2mt386Nq5aaErZW4fytUu6mBFuu8WQS/rPp7i4oxqYPoh1tG6
SzlBT0vbANwraZ00lPw6rVs/tRzoQZ3uzEGMhq4X6NSg+NrbynvoqAxlkNJueDSMoUl3oFrcPOpa
h/QbveOByYpY+xv6OKoktx5zGTKUqftbQQmanVv+CjcgNyvrc5869c1kmvLRL9pCXnaq9GZGk7Mr
Ar1zkvYy61Ovjii/0cNe/LnZZUPnN2cFo4PvGa3+Cx8vyPocUUn3Fq2yTWCOsWMbIv3lDRH5S3W9
Lq28jQuZf4VlPl+gfRenoT2m1kM2Fr4K6rqmgTwxyr1yh7VJcG9ykA4GwFUMwTDV4mNVLVPMDepw
5czKke+UX9L9N2yt7o9cxe1+tKtUCxwz5jJfiGeMyPRG08OKO/t2NQjbMJtHepMg4wSaTrrR0CjN
k/rOcPpJndPdsO9XsmWmfpLCOVoMnJWChBb8SsexXM5kRc80LDN9YPv0Gm38qsICL8h7VRth6ml+
GanRWqqwn0p0z0xAdu/K3kLxK/H9wru2GSH+KHHEfWg6Cl7O4pZJp6rwzpK4mnNSNr2bbzkNNIew
y5muhySve7SonbkKSx+d3LAoeutB2A3TixGviG3+otXGZZda43lKIyMO5h667kH1ydpFcVa7JSW1
sTD0nNf226yW7AFQbtPt0ONL8l2cCpwEhn6ySQyYo/+I53m5VJ1cv5cFd+qV3hgzJxTu93ggFZbn
Ym3M4ai6Ujs6Sk8mBkPOFO+r2ffrw0D+8ugvC7Ws1a7mvo2trtpVdpff4iOrvbPd1r4fmKVmwdQ5
7i2M5epzl81aFtWFK9pg0Ez+yUXhSx46QtaUhrMd0wpYFKGjp24UocVFXuzSMd6wxsO4uUrWavxC
Upt/TCePwOjGWptw/j3mWEB/pyO9kXWC42pxQIoip9pyld4iw6jXCGQUHYmCL7JvsSXFEIwSgBa6
YktSMpExhyqAs94sAVB684H0xLmzy8Udwqn0lvOkaQ0/aF2hnZVSjfbF7HTzmZyqKTuWykwfqpVG
0mWKzmO3T5Dozcj1JSWKbbXi80rhkkaCRjfhIadhdRxdL/ZDxej/ATkgke9hnzViN5WqS/cMcZNb
EFMlvioGzam2MfwD2Pnps+gW96pftIIhW2HqZ4D784YJU89BKCq/uDSYZ42BKYvsRjMNYns/ySGP
6rGOHxPwf23QyZ6LESdnOGFeudpVoJNO3cdKGqSRZV2MkSPj4eNa1mBg+5ZbI0BysX+AuKh9y9kA
30aQDWnIzCL+ZBdm/m4YySDCde4s5uOIuhymtafHl2ZtPUXSSQZcD2VVnpf1pCV7Qx+0c4+Lz4lQ
SLHr3SDduD4WQ7lWoYN5QhW0mUPgGQZhXNr2OLkR6gTkXlTBUJhNN0v3fm8mTZj2nXG20qhnvtB0
0yFnMiaCKV1IXZ1Kzh5N9m6s6Z85NoGa25ZsIwHd53P9KIbFfn7l9o1PeiRW83sFJuNrYyP8GhZG
aZATjCha+EnGpT2hHB8yfhvcwG/i/t1crZmx42RULioeCqs/25+UfXCMUk8oItL142iJWQ8L5TTW
btTo+ZBNGFMeus1if2xKMN0XKfZLZtADNLlSmvKNsPMr451ctzKTy0ekF2BNm/cx1iAbqMQ07gSJ
9BAwUmOsW5XFudySnhDRMe3e7RASQSgrN9+VVDv1bWxW6/cK0IN31tj19OBlWXLjdN4+S1p9OC6a
kfZ023uTvoCtChu4ge9fjb6aPzGy8NojHKnqgoKo+66VCTdDv5j8jaLSzJt1Xgef3FKOYEUpB961
hCKcqryV3m1MEkFTx7VLSs7CSqOt4Ja7pC28HRdr4tO8mafu2AD2onvUlohfKDzhy8u+tFIuS3vO
r5UdL587wvadxcfJwHKN5o/GS8l6N7W8y9Hym+XAMzbv7DxvSWPzJaZTbvEzPcM8K0CKGPjXWvol
5ajLNg+wurDhxVYSTCAf9taaY3r7tPbFF2dxySDMPs6+gY1A7mlE+TMPXCQ6/CsGvDT9vNqmQYW/
jdB3ih0quL5LDUITOJP+XVonlR40DpphOL87YxI1dTe+t308wy4mBhtDpEroc5TDDuzc1llbHENw
xn4ETVK0e6VRY0f6nBNszD5N1oNP0/0BerS1tY0FlYuSjJyOiq7VFIxDAZcs7Y0EjFHiVnZQ5J5H
D0gjdhAenKSO7LVGVJCkzyj32VoAhYx0b/L1LrC6WYm9tMZKu67oPWNs2xbl2D61ad+n10vizXgX
DFlBwoOPpaW4RTOzMKOyXDQAKDIB0tlfTxnjaRU6g9VND93UdeuBBKZNtCCPLbBN/gJ4E2E6M9Xu
zXGxPdTozQKIVJBUDvdg5HZGnd9ZidPJONCRFy2REFWd9d7GfLe+7mpt0WnEEHTs46A70Kqw1TTJ
smtd0z7qaTVXZ/kyd+7296qsuUjRq5juHUOupFqat3rNEwajJqkNYz/WGFsfJkMwNZqYKfPXWTeO
YinM+aqzaaIzMWhl/QMha7k2IeNkCrF93zpJ/CP2Vxf/aDsfyouhxh73Y4HzyvjdM4id17rXxE64
IDy/fGDc0uvvK+mQC4Wx71TG50Zrhe7sy5IZ4TE2pGSoPFirt37XlmYD9JDOpY810NniwDI908Rk
s+NWhETMCT5ZtqZzuA03MemXFUgKI5Dv9faA1FMDQIEODBMVVB4K3g7kiWFyxVGKddLuK2E2ZBrT
3AqGJbHsFRDnUe84UgLchffV6SzH/To5XuGOh4w5aZIG9uLk7UAHKrOrT61HlPnuU7rG0eItVnax
ZFk5vhOqQxw7hPeG5HfqLrF7sfRQNg6ZJWV1qVOh2wcPh405Kmmdr7dOy+/fBLrHqAAJfxz8vidZ
spTvnVTXli+xWggbzEqUf+zZ3zyaYxT+gbb4JM+MURIyU91klEJ7be7PlTYh6uwMbiGPQzXjJTLW
ZTYTKqchvwYQlXb7Znan5rxf9TWPpKis4gvKHnFHnTt4fUTX09aPPVCTNchrtRo7S1OVyyyDZkuo
hF17nwpOzB2agPlyOShBNbPqxNdoXEZkEdB7Vp+nZEmf+mU1+jOHS6DYLXYRf9aSvtGDRJPzAyqb
iblfdL+4y5rKmgLY8yUmS4Q/O0LFrGi+JEMRu9Ralr8ck5Y/FBI3VHyWcFy+T6LLxU4H66wOADON
BwhI9JgEPXs/mHz6cAGkGu2GSWpS7govX7+ozm3u4EMb75WX6C4F05BFQ5dmNUMEcsQg7aDbBoxQ
0qua2vvGQ70DILM9VCKInTj9Mg7JYIRS9KMMqrZVnypzVTOJrNT1nTGZ3TeFKPmneSqWc41kvwQW
0zhn04DgPUWaE2kW5wKTy+LMyvMOzMC4XjIGkmXUJNK+aDg9c7CaE+ObVsUY9NrZXFyWLiaZM2UD
ZaTVtlUgU7PFI4DBOJN5mkBfq9VY3rdN69I+dUtZ77oSePtuTZn83uXciO91rR/oSaNhijmEcFPF
XMMChFAaDqCPlLf7PusEoOmikf0ncEfeXVxURrFP6th17xqcvz92GFoC2LEX8d1vZKFoxohB7WIl
qjoU81JEfeIvm7ZD4aLUjGhYGc4LLriXw2jMyHWUXXUm9Tk9zoCZmysBlSmjpBaEb7+v6WUgJ8e8
BrFJej+zqaeXkNZFGbZTnCf0ngf8ewn8NYPPLnbtoBNu/6VLiE3RoirwHDmlO9G48HG+ndZYHWlr
JfZu8IYqvQBNpVU4G2ZVGWXxOj2swASGiDJSfa0cI/2GkL3nBXMqlosK4Se5V12XfenHGbiyl6b5
zdjaGaNL02vALap1ZMoymv0F9RLlKzL8/tVGb0hCo3LSMQTpwxyG4SrT3lHWOB+0Fb6rAYajA8FK
lrYWdPE63qcplXGAFxfi+S6ZTr+zF7XcjLklW17JIvQg5QZag6R3S248wwdwlciB69z3kVY/GLQ0
PzLYB/kgC0SpQ7Yljet8zdqLZCHFiiTUHcnltpkSijXrPhedZb/X/SUuA6599o05qNG81Nq+zwKd
SdCnJBmckhpvANLdDH3u7bmMvHSPmWq6n/RWm0KX4ZWxLw1/uBVDsm7YP2FeNUnv3CCtg8xr1XCJ
B9paeCpKM6VuMqC591bWddVF7ztNGsW2zJOwA3QwRrGIE49ZD0nG3uuZim8tBNr6UkxJSy/TEN3e
MKu82k+t7dP/oQCkCTsuMpyUMX2pib12WBro4HyEYlGvu04H+0bfLXWTSE/9DJV01xoumKSo5pOR
r14WrbbmPbrN4Flh19WLjDjcqCfkVV3h774Mvn3W6c14JRdcrkKUkOiye1VVn5uNRgs7Najk9iQI
5odOyP6JO5ThVpHpW7OIzrZO+bkYXtjnmEE/5Hm/HnOgFCU9WI3RLPCg4qFPe/HeWBAmvjCId7dr
ZTjkA6+DNH/DlYEWR1bJQ/VIJ6c7FT2qy1FNJFX0Ydu831dLKs5k/uYqp1RYRH6RO0IBHGU6H82j
EyQ8RUrnVGvthW1LD9ot+fqiMcA+FWA6FmUlYYYa+RuP9hs+b1v0JxwURiYdxe3nv8Dvp8QgEsXI
Utu4DF+gk9zcN1gMHCpG+H++FK7JgHVRjyKqnBK2UOAxSlW0btga4AosLxsPiVNMh9To6je0Sk5R
tZte8ubS/tMUAiW6E4ReOrc1x056YZy3dVDEuCUUbpUdVJ47QTutb5EYXtggG2AYT2rkzUAGnny6
QrVrDITEBz+gzLNylcuZx0X6xgt86alANMNpNZE//W2DQGav3GLJ/RAIH4azMwhwKzaKXSkFY9+8
F2/AKV/YGwY+7iaJPGwJJvXP94YJQnwYYPiHvtN9zWy92CUzGPNsat6SB3np/SGNiFoVFzu78QQl
CkWuazst80M6IP09gAD3qiTtfeP9/UbY27aFD0+PHeGgr3DK021FL6gO+UzaSBO/KVrzCtSGses9
zXonO0+GeZnGd52zGB+YLE6RCUbm/o/vEjg+YL5tYiaMmu1V/HLgKO1caBq81KEHOh9mPlAVUFqW
9adeJQbkrm1LenTucH+2ThYy8xQmN4ansHRdaQdYDIAnm/XW/LjO7Vuynb9vFQsRSGZaQG+5J/2T
A6elxsDohBJeS4vlK/MThpsKTYRPEO2ytzymTwkb25NtXF3H2mTnecLnrzDPByNmzEHDyzW8q9at
Hzum1Huymm90v6oQfoW9KxI5v0Hl+f2CZt1NoYPzt0GaT9Z1Fq/XSOg5D0KKfYtdV9hNtruv/Lbd
aYmjQt2ojP3r++XFh8WxmD0D2BgCzvOHBUyy2F3BXGmkmQGXHag7GD+1XzAcDEa76CLT6ECSIu7/
x8efx92MRDZ+rQsD6PnKtd1hEFQtfhhba/Wh1Kr6TlklrdR5mat3rz/l7xcAFF4Uj7f4Rzw6FY7J
rCFvZeezVp14B31W3cFYmSO8vspLu1RQ0UIt4vwbp+oDlOUxbVSXC3QRPYzhhrnVVFcXCnz8GxHo
pb0iTJhfkEndbRb0/OWthT90LgpMoQ9a63oZVXxtg/35bKDHoEdrbcdzQBKQi+j1R3zpRaJ/hwsa
jorQaLdX8Mv1ouU6/c+JynadzepLaSai2pX+aM2719c5pcpuZxBipQuhU6A9Zp3EhkEz8D5Qjg+V
AKogErCcuHw0dkwkoE8CYMB8ZhLfe0CQ17Pl/alV5bY817hwmVyii3pq/T5Jk/Esw+UwRiQ7tBFr
D3LTxXBuztE21Me3FPhe2jloNm5arBZ9+1N9zRQRjlxBYw29SZd7PGBuY0yDdvijeW8EqbdWOnmx
KIiumep4sYnTiKisDAwf8iLeVV1rn73+DV9cavNoNZGtQG7s5IDTzoqTPrb90NYy+ytCFTihW1n7
oc3StzzKf09dNmvt/yx1EoxIMJyJQZMfytRHrNrETzShfxbh8S0AZOIt+fqjnd6apiBx2RQd9J8K
z+JkPYobxNymYopmbTYOsI8WoFnK3xebd4BlLXLvJrRwLFUOb9xkpy/158oIA8Ep3KLuKXcxNyc4
jaY5Rd5QeD+qpvHPCqa/COMbzRtn8KWlUEzUuZtRGxT2yR3jILxfqlGfIM1K7weQejuEFvF+lL32
Vplw+v22p4IutukDb24Mp+etLKfezBJQrJq1XDFxMT701dwHDCecu9Ir32LFnd6eLLeRc1GKAbOI
4OXJkxnjhPGJ58to0TIwko53ED9JE3AoGJo2Db8H07s3vtzplbYtynVCXmZvhZ5/koRmQnaj24DM
9Bhybo45xVEiRfLQwxXek3GIiCZPc55OnfeYqmW+/+MtS0rDV6Q8snjmk4MvE4ZovarGqFL9eBiL
fdPcWVUy3VSpJyJGrQ2Qkeath35hD8HM95E289E9hDX1PF7IiWSeRcao6HPmNI6prSEZqvMj6TOw
BK8/4kufdWPj294mgMtmer5YNwEMITcbIUpZWehXznzd9OlwExsq3Y8dYDOtbfQ3Pqvxwt6FMoVM
K/KDmHucKpWXmZvoSdGOINF789qkbcvUxXPGr+XY+MdOzvN7N12L83wczFsqvPIjTWEr6mDsdvjf
MCqL/SqjMwVdI4qb2AoMzMXfyqBf/C1BqG0CgmBMT7f8QpGOq3QOKFmHoNeN3hqwS8SxL7Xh2Dui
/Pb6t3hpt7tQXSCkg13QT7M7yJ51ZTnzFFmgojUwiFoZRxaIJsAyS32Bl2q2g70UXxRZORxjNC/k
/vXf4Kfqw6+ste3AkRs5ON0jigyE4vl26GlympuDUVS0TnVB263au/ifH90kK3btoNawGUZxNehr
G4myAcbNF466aSoYpQBwev3XeWlzYjXjkWcjFmGfSvEA4E/ixmTEvM5pdVGpUd1KHXKFloqvRZu4
zJiW7o29+dKaSD6Q+yISS7Q6CVNzqeurNidjBDMoD21lym0UNbq3ufJkETC8o5tQxbb7RuR4cV3M
AjalSmAJp45oBlPwNaXNhnm55TA/GOtNOHbCh5RpSgptVtPTfV509huf/MV1ETfcbjmI3KdfvBnT
JZtEPUa6WVpHNy8cB1jxmF/EsL53slEGQxHIZG/cO9trPN1oHC1CGILYCDhuZ+GXpHgG3juZFkwP
BDPlQ5Ytw86cHPHw+gZ64URh7ANtnAOMXuSpjgBY0lKM/jpETt/kkY/q0Bm0AEAUQ/ID2rIMB3Mx
Q1IDCz3/yTp7ffUXXi1sTR0DT9sAtXead5AnqL4wUrZSmTsXuQNq3sOT6UCGOkRjbaIf0A1vCea8
cGmxKN0UsoKNxX6yf4lkKM36xKxpYoaMcgrRWdFUL9w4C10xyz8/o0gdmVuQxnVZP42R3rAJLjve
GNml0i4GZ+hvU5C9zV6HG5mFejkme+W76ubP3y2VPykdL9bEivn5/hlhTAjQ9GOkTet4UI1RHUfR
6hEsW+/GBK8OQbBXt/+DRW3aGybSKFvu/HzRthoyvRREZqdIm4vFpu/de0L7lrTtctBr8xpjXVW8
cVJeSAdIA9jCJu/RRIH/+aIqzl2ntOMxauJqoMltTfcjHpsl8aGHgvr6E76QpGNsAZuaXctip0W/
HEEQTnIm4VJwiy3oY+diXq17jTlmMMLeDi00uvdjsfafXl/5N/NRQg+DUBxkN+GszfL2+XPq9UqI
Vz54IjoFzCdUd90xhPwBAUPt09bCHtVqe/HNa+MW7joYZcAcmqmflxh/PzCNAZBoznW6A9UEX+D1
3+6lU0Vc5mDRpKSIOPkIQs66xs1NXPQAq3l4pUMeSpwrJuN6ECfyT5X9fr4Metd0YMnJ8Mp4/jJU
6hlu11GypBM9azGiXmDSnDxk5mj+eQDY9IHBjYpNvfjUDIdZkTWk8MGiGIz5gZT3Q80pP3DBULv4
vXjnm1UR/fnrxBAX3Tsk9PHfOTlIUNoaBxD3FImqoVdg1NO7OatV5McAS2y83u5eX++lmxiNPc+3
SOY8XKCev06v1vHdVLWMpB3rxyWdDDj0w/gA+9FAe7qKr52mKd7qG7y0aRAyxccFyctNNfH5qjJL
/TmBUxDVk7BCx+9AlpWZtgMYqG2SBNYbX/KFm8ICIWxbfE/MQE7Xaz1uYMbOcyRUUly1Ius/9qat
DvTTis+vv9AXHo1OOVJwPB8tX2f7+S/hW6z0Otc1nxlDAr90vc6FRuxAQNQmwN9Ixa9vpGUvLGjD
siaIM+vbtP2eL1g3NgwUyBJR0SXxvnbmp8rOzCNWaS3qR037xgZ94VUip4muLxNeNCVOyyIG6RNz
X32OBi6tCGRfcQDXYIMud94SD/+p6naSCm15EA5oyHzRTT65+JwU6JiTLUs05qk6CgvVgi7Tptt8
yo2dM48D5ade32TToJ8PLfwaMfjrO32eki8ZSthfYXXbKBxY/VFuhiyuJeL7JO6na4+i75z9kB9r
SCzHJCnGt+TJXioY4ClQpNJ0FL+bXK2GhYUm+LdI9EMDRCiGiCXMRVxgUVd/bEBykMWqJfnkE4/P
mi5DdwSokPY0Wk0GKQRBgGH3+t58IYYxDWBMZpDruAywnm8VXWsQRu3ZKoYzaoCNKm9TX5KosoDo
ag27OK6aP0CubKw3CriXVqY3TyObWQRKRafXjJjwg0+TJcp19zuGEzYJ+zpewygXkTGa5UdnkFkw
D/70Rqb5wnZlBMJciZKN7Wqazx85gf1Vj62xRIiip8DLnCLAI9CKRCffsuF+4SpFZXtbh144+iYn
z2iNZWIRDhc0G+INnG/P1QGkzsIMdwHcqNb+6HamfOMBXzj+202DBQWJgW6e9tCVIaa+aCC2twqF
Ex1ELFht5DqO67zU3ABIe7Th69vot3fKbibBFNtsgnbeaYXC6L8xFm9SnL5suB6MtD6YjT0fgFL+
6VzQZCk2LAoVZDHeb350bV5KJ3fRwdhAl+dw77KgkB44IzrabyQyLz0VSlMWX9BDtOY02tdGq3LP
0VQEFZgOfdXbUygAraTAlOYyev0VbmH82c2GiCCNSVTSabACvD05iR40GZCwyCZkwKWvQWAz6l/X
BgGW19d54aG4eyh4TN4f//nPt7+RIHqQdJaKSokOgg3nC/4LPr+J33SPry/12/bfdBEdUmNubEqP
n9qWvwQ+p/CRINga5tBWu+M4DW00wK7cjZOm9rS+1UfdKOf964u+9Hy056xNTpZK4NQMK0UjD7Kq
AegI+Bq6GWZ2Vyt6du4IOPZ/spSFBcH2cORKz1+lA+/NALW44ZtGXGrFAGoJ/Tkg8b77r3nc//q2
/Ffy1Nz8ayMM//xv/v9b0yokvtLx5H//eZV965uh+TH+9/bX/u8fe/6X/vmufarvx/7pabx6bE//
5LO/yL//7/V3j+Pjs/+BAgEv6HZ66tXd0wBz5+ci/Kbbn/x//eHfnn7+K4itP/3jr2/NVI/bv5Zk
Tf3Xv3909v0ff5Hr/fLWt3//3z+8fqz4ew8QlJ6+/+0iq5PvTfXbX3x6HMZ//GX8HUPnTQAROVic
r+mD//W3+Wn7ieb9/V/mU7SIQSWxFbmD66Yf03/85eh/B5JHhbIdcQbjW108NNP2I9vnR/Ttaewx
z0Vv7q//8wKefar/fLq/ISJ002T1OPBEP1XC/nO24SwT6NghOv8avx4LPt8oazGmq4EuMJhQF0pL
4MAK9vYz0xvkPFrmIAdVlP5FT/uyAbOcGh8wnMhgPTMzK/XYRdR2TrwfcdEYP5ahbs5xqkzOVKnc
/VK52XushNtoGZqyv1/XdTkg69zeUIQ5Fw7ysJ9qaPWHhs41tL6xjeOwEUr/kqG8/MUxcjcDF6Y5
H4lWNVx7u4bzaS4LjshdifQZWlWetA40ZOx7qLqT/67wa7SfxjUfofi5FJe7BLSiPPNBsRv7CuD9
J3NCA2DXjKbsI1g8K2TbuPKfWlDh83FMBH3JONZsBEIVML1DX+hIqqkB3bKwN4YZ9R8JomafdEy6
z+D3S+/O9FM4aHFmLMuZHVeuG2ZyqIpz3dUQ4SimBKnuyloONUJ6/gNcUvwmHOQWjqPvKJbwl+pz
CiQIgWn6e0gNeJo81h4UmtX0VLwDBw8GHOytvKqEF+fhvCZlEZY44riHyrLjKIaHkEIQT9zLnLSp
AeWJGkO4xNIx90LaQ4Eepa2+j6suYngcjhKHVjZuf5POsTGeqVxHQciuXb8PMk2V983sO+9Ms12y
COeb4spUGpNEkZaLsTc7X5MBc+n6s7TQCDtHuXIWoVpXYz8MyvpqjCBKb0sfQab9mOb8wgJeGCQH
0pE9OqczfrrwsN9B/ayn92uzNFMI0qPGy86t/OEMRUj9KwwcMNQxQsoBIlBQMGv0+OeLPu+9z4h2
wb3L42SGxUBb88i00gI422cdRubNeCvn1kIdlOH5e390e2i7+DJ9A1iPkHjqdJ8aNetXtltmRxiD
7sWEDSJUg0S6CL1s3lFBqjvrmV+22nvgBtWdv8hu2iH36e6sKu0u7AmqYpABgb5vy6rfxx3eytGI
xEoeDHNSfGiMvrvpG6wEgJDPw9HLpaeDFMrB2+JFEz8KyIffmk5Drcb3hvUwNQ2m3pbb48GdL8DC
ogmJ9xSpNCMOsVCvHytgzkc8rK0P9FN8sSu9uHnqYzHYIUpmaGkDl15RMJndxyQV5hpaRtzcZr1o
D3S3zC5C/Nt91/m1iXxPAcw+kBk8umDSESeM6qqck3Cy4vzR0wwT7CD05H0PIOWKlNW6wb23nvcz
DqMw0o2svvIGlCSCUg3o5UKpa8UZU/XySlsKpe9rju1XRxlFAgkJnvIbOd1JQkKPkptvy1y3RAEg
1klCAgB81O3RQc0YkzRYFE6fHH+5yf99Uf56Mb64AiMLimIwH5jgPL8Wh6HoelRucGfpg351j7C1
/z9XOLl4/XaaraplhaoLM57BHYf/yQp0VbdqgoGAOMkBQPkMbBdhBJO704R97PL+jRVOFJjplDFu
oEUhmKsiYcoY+/lrgp2WdlYO4IaBn71cpUjf3K9D5X3MElszLvS+a2ueDL8ss/Dqq9rO4shs3fLK
EAmkDA9wkrPvlqn6uHSG7f5vws5sSU4k7bYvdDBjHm4JYo6cIkfpBktJJWYH3AEHnv5fUeeYnV+q
stJNt3Vbd0VkAM437L020xw6jw9pTWYDDkVIaw+M0JwvpmGWTWLVVfenzvfXjoS/gLuHtCFwyAQO
h6gLfv0LenKWe78PLJyG1sXEJBRVJ7c1t9hc/3DT/lr9/d9Psik3HRPR4G1S8OsnGS7gW7M2GFQt
3UsayvI8BeuTyMkp/e97998/CH0ZdGubrclvH4Qf1G8KiH2xO/pJU8iNo9s32GAf//0x//zlEJPR
ECDI4Nr/4yHEutmGi7XAVEbxCSui3dQi/DIL/2Do6g+f9Wu5fvvt6BhZot/+hXHV7zLxIqgG1yyE
E4/hfBTlrsdMOxODYatzHvyhSv8NQvr3h93GqLfA74B//3vr/b96AxK1lRvOAOpnzD21/4YxjndE
ZJCojCZ/usrsFMJIIfb4v39QdNq/Hjt/fzQbCToTZnHcIb/fjdrtZNYJbIG97Y0vAT2KT0MX1QGY
4DF7EDqanU271MEPuzbqUzaI9eroCU6dmns3cWVetAde9MVDCdLa3lR+J3JkHWlOZeeNxkenm3o/
sWFpWJcZ4lxaY/cKR527xRvL4SVdCutLimP0axr62I9ViDoqJlc2JWnMr8c+NpoRw2LBgntJ3KyT
pCvS8lzA1AzHNqS6i8kemr4RCC18pEC2fvW7cIZK28P5BPQdXr2x0eqaDYELPKt31/nUmKnpnLNO
m9+Grisea3Tla2w4aY8rH7r3yewC5eLJiYqrM2Z/8X7IiAE0xQhZYcYnGGcLfBVi5GzrWSsSXc9j
2Nn+KZqz/rlftWyPMxrl3dIZ6kexZMOjJ/L22BD1emiCrN66A8rvOIdCBpilm2y5n0bWF46rEbj3
FCc4o4MQm1g4tYabDLf+DqGo1X0rC4M+/0YXp/BcqmZ+6NaeFKbU7pu7Ri7TJ5zx9tzT2CZ5D4kv
wozxaEm7TVocERekYvnGmCinwHSNoCtZX7QPNlamZjdNaJCe8d0F0Cz6XtmxX6l2vlOGyvQ5YwxF
qpSVqtnflGpA8E8c0ggauQoIynXKVj93IsjyjSrC6ksEra3kvDt4gGF24CSdJwrD6JldS+/sLcax
dZMHoJkM6CV0IG+Gb6UXorv6YQPSLbt0RSX0iYtp71BgQi0J0+nEfHXBmS5BLMVuV4oXzVOzNZB4
zDvBesS9jFE1gZYCc+ZdhkwT4sTg4q2zVzby0TgqjOclCtt28WX+SPEQbHpV4n32S78r46Fo5d04
TOtWGQbwj8GRxdHumE9exwFmwG5OWTadG37KhygP+6NOI14eaJg0iFfuHWev+ceBkcqtpqJWqXv2
Cy9wHeEy2dl6liDJk1l1mpktWFL4zoXdhjtWn7TLVIh6pwYzqE+9nvJyzyROo57HqGraD7rKVPl9
Mh3fwvieDsZh8aJaPzN7KD9Va0Tt2cFreazFKvAaRm3tb5Ym8l78SsgCX7RAeRQVCxDF3pfl1x7+
KA46d1QRcA3e6nuXnmzeDOVQOw0+88A4Cmn6MOyoL99FBbtqV5DVkzipM+ywhkfPGNWrnbe4k4p9
0x4+7drNd65B5pixaPmItdGnfHa7n7al3UNJHtyuAIp7KKUcP8OeUbmXFYqHa67DKbHcGtBxUfSj
josxxb25hMarSktYA0I3JkbIbMx/tJgHr0yPbxFSGJzepeNoTGO4+j6jvLRBG6Wm2AV68k7KhtHH
o2v5uwlz7IcPFugTopRFUBqr+73hD8Mj5Bm+h+Fha7Nl35zQS1nGJ8Zbx9pjjzS2Y4ZDKUHqO9dJ
Z8+ZsWXXAAUh55Cb9hXuiou7Lu+t6HLAaI24YF5ev8P+SsO9bsD+bGmF+2UDpMTU+9lA0g9BIS1e
l0JmTtwoQ+69JiV37OYrKrZmbTY/9dCHSdU5OroSRiQJlcIc6p3NUcz2A5QnZW0tpyuWpPIkDkos
faZ9IxlhEW48uFEHo8DeGvvwY57oMHV/J62yHt/ASugUc6RZu32RDAUSe1OAeYlHjmiyCnJz3hSz
Pb/wvUXCfkp/mgB4ui8D3RK+Dpejg00KytJhAl16dsoAE3ZuUIzFEp7nXvSW3tuptvp9cDMIg27G
LhaUtjw1vTQ0PjVj3QZ1VLgx+CXjmhOTkO3MSBSva9p4r+Rhe9ulFN0p6qwcvcOYZUlPRtlb2DkA
xSwW6nfGss7jC8DByt4UJKU+DkYJAg893jc9WiGEkQhW6c6v1g66A3kOzmsdDnDTZ2x0tcxkcLgx
aqxjzwZTbqt2WSMfQOXS6Wd6v3I91WZREA/E4Mx9DAYMsB9D2ut+xwZpLJ5802+2ZjOap5Ee0Ppa
j7klCLz2evdRUz9eepB/EOv16h6sHpLoAfFqnmSTnd1brvCvAoSGu1n9boEeZqUTcNmC9A+xZfHh
Z5++5LreB+54A2rXmA535bha2QFT+2K/DVXb0Wj5ej4HcsoOreqi7A5WB+Yy2nB5XGyjfW66KUKH
pIeiPmfeCPiGMIvoEX+tHW1ne2m60zI3dbYhLRWMvDVkmC5g9qgeop0RlVhtF7/e4WwHs4cMaK3O
hrdiUS2ZX1yniKflMFW+7R94N0j88qpt7iWUOezimffeQLoE0cjQQe/wtg+M3a3mPQNF87FyAAS7
zC3ETsHILhNO2+nY177FU+J7Kge9l1t7QtLHx2EtpuDSdDk4OndaMmtXqRm0S7tEztUdVsEvOzNh
Vzx92VBIVuvIE5+B4Jm0BBAy/dJOt+sYNku8UFXsg6ZcgPiUM+VILD2flj/3OMGC1Wr3+boWc1xj
tj9KLEXWpYpu27TYalNxdVs36LbVOJnPTe4ZEG8irnusTBkF956zZFeDJkXsNGSv1zXPrxzTVglu
aIJq0afzWH5UVRbp+8aocQaCC7jvQUaFFwz3JmMiWcvx3KJYZezhlwwJBsGmjIZXLrxMmfMylimN
TbqU84k8LTC3K6XVXEED/2rMdc1zN4WamY7SVb0VaMDr2Kpmd+v0DCW/GZArt41eEUVkTmceXORU
1aVJkacditAxqgQToQVBp88iowOv0C+MbCxPQaFKP+nke6zSMDje9ICRO5llHYX3BJaXGFnnMBKb
MAztDpa4yI5lavKPIArU+1iBR0O3zIZ2PxHxXHHWonA6ZEoU3jFbx0qcFFieJOz1ABOkAQBxtfAm
TwkTvqrfhDirkgb+1w5B80oF1S0vISlX0zOLhA2+3/IUZr1MBLOZBGDiAZVPfp+7a7VPdZQTqlP3
RKyi3c54+hv0cabLFZ7nw8wyBzaJRxAL6PjwAt7FVD97Y8IKPCnmaH3h7VVtGIJ3LbYI0EKqmZ6m
RvfVNp3sKjrgIx/u80iYXwj77SoOEoJP0XEvZ4BRsxuHQwSTignrvOy0T8T6B95TfKB928CxVDel
nD0oSdVbuNPFXIbWvovIgNDxPEb1NxJtXAoDI8qOAghEGYNU88/zpP1HMpyaR8IC2vBTV1OWvUWm
6BJbrVHJK80PvqTsc3c5JKZt3WpNMWGYX4wZAeOG6bB6wlssqrhplH+GnRoydAjLdhtFujFwKuSh
TeaCATd7ydcZviTlIkrmbhYndzXSbw3SfzzeNrkdtFFQ4t2CLfNzIPIQQN1agPTjt18+hzKtlh92
AAH8myVbq9iNQQPKzKwL2Tx7QK4PrF+6djPKKKfWYoyLoS8kNY5ZX7S1nRa2vZrmfDPbynkZl4Y+
oenM5bQwJDwaFuQE4LmE5lx4Y0ybOocYD9Cl738Kt6KCZrIZz2V1XKrqPI7QohbhuFsR+eSDsHc0
jnBFql3Q5hmm5DJ9mFFrvXQKGfNzr5gMQV6ceADMGSjKw+oNTKqBTywroNyR/ExyX1LajWoNngD9
9iBWVhXeh4CKt3QZ3v1oLvRQLsA3eNP1K49cuA8A3pxV1Nk7I1TGTyvjydpwNC9HbUapPnkp8QNn
uGkOVeMisu++2437fl0743V0KgfAXhum9qYtiaG41ajmzsJsMiegHr3prUNZSBcWlWFczUO9lZ4B
i5I2i5DRoaouqsYgsA2CEHAZ6QX2PpVzuh6LdV2IdDdyAokt1ZjA00UPlbKedHk0fB3YR1n2mbiE
Neii2OOm/ShkIEiOqudOb4d1bMWlGld9bnPbWY4ci/mRpopAuFo5ZrFlR7R8521QQsVdGwfcFNgO
8oFvfVcBSMdSYgBzhbPrUGYAhFqz89WhK7NcXyF+QxCSvl0+LmXdf+sDNd05bBj2aVABVG+jcY7t
vkJOPBqF/kAUO0FhELMe7QTi48CxmQ1zsNVrXfaXlil6cBpSyBEvgwgZTw5cz2DbO1314dAUVxtq
kek6T7XzZMyp+hoqy5y3MKRIZ8jN4Tx5tfs5N3YmN5nbmOJu1dokZ7sYZH71U1I1eU3esnUclnxn
Y8oWve1dc74HpyIOyp2kvvUmFWmvN8F80U3ye0dc1oMBUV4dmTpW39zM7QeSFJLBE1Du1sVKqzuv
z9cviJ9lkNiDdCDIFgYt4aLKd4xbcLAdXrsQRJnRA5KDMEYbw/tniFNlR4nhE1Lqt0S7Z44KuotT
au0fy4g6flAeNQMhrclSV/zHKJp2RTUNuwWlwLWzZvgBZh9sRyd0RKyFGe6jKc++QibyXrqF+LBY
pCHk3wHEfiuV+SYtWlaxmtWDxyxqW8++AuNQtOkXW3YBAzqrP4d2Ie/zteVj5y4jocnN9fQegb3/
Wbe1piafo3kfuflyD86bvnzw5bx3Ld6JCaEKwwO5RjaZR76lXgkjWE65ygu4yKG97njkyMqo2TJv
Gu1/9xUZ6BWzdVbYxPY8UZK2X8bJciHa8MdDp1UUQLBn0cCKJYOyMw0enSZLIfuIEdjb+8DnLlVR
1RfuaCvRrVvu+Or9k2O31ot26+dUUCZ4TDdAyRQm7i+3tlQym/36k4PGOpWRjtxd6uf6uFC/Y2qH
SPSu5AjAmX+ae1/lDoEdxI4A8p8Qm2BPqrZa9u1Rr4GlN6JT2gJJQS+CUTb6EvaNcWjnjhmVMROR
uHGUwSujdtJ13gawfzoKO4jQPefBm2FUEczrKvsAzuG2R1sZRBFVvS9OhU1KZlSnMoLi5FdPRkH6
iSGz5ur34Dw8I5vPNcuai5Zpe8MWB9Z9G/rNYVqc6irTIdiaLJQ2MAfbh0EV0OorsndjVF5zrOj3
yJIdfP11HHEyDoGt/EM5c70SbgJv3OW5WQXbzgTa6fBCMWI98wU2hMikr/i4w/1q2Ubiy9Ri+7dQ
f/d2ec4LtR4ylgRHOUdjGreRMyRCT+rUsMl/iVjlPAGnYMOivTn1t9DQO9BmnrGS/ug6z2Ot/f06
Eaqxmf0JgAtKo+rQ2ikTi9btN306Kj9uR0vvLIT9vIiXFnwz//VUJU2OXcqV5hLAcoxK2nRV8veK
2pqfDBvkLAMleXHHaUjCjvVhmi/F3tOca561wCVj5cD/SYFHfqsXnHT7ivNjiS2vznZOt0SJ5ocI
N4FvTxdhRcQ0T4P0/oII1G5504uvo6c2QxGW11RZznTXrSMBBxTPrzcZ7jNK9WakbA3G6vsaRt37
Aip32hlraNaP/Bw8PoA5l4AYC+yzwxgCth7gMT9Yq++z9LvNBqkD5tDck0gVLIeiHMzlIjLL+2wL
1+IwZi6aSIfGYlcUhgQUL2tIYktlRklk9UEJiI/0zT6feB0N/fQd6jX5c67/6IIkJn+jo5OKLQN1
+Tjx6AQGKp2JZ+pRCS/8y1+YTC2NrZ3NYOfrB8Rl9yNVi74yBKOXjEpPnIHkQiNqQ0WWjugrWuh8
tFnGrSxsthoL5jN8LtJfQKtvI0ukxa5jL00cRM1NsJXsk5wY72LvbYzCCi4kFxEeEToye/LlUrtx
x3ac6pc7L6YRm6fnlCSV7s24sMgrm71pEYKiQJDauwrO66guZt0V26gxfoAaAaxPMLv5Vzr6hrU1
0oZcp1syvJfK9axl0LKZtEITFJCQ6jNAgrI3g9ZNSBwolsMyWHy0Vrf4L8Oc5JNtdNYDYWaEPFQ3
s03U6MRsCnhljTVgS24LiEF9T9LVxhRq9e66Qr203fgZhHK6W0N7ubpTVFzWxV05ZdHYyROBlU8k
DpWHJYUcvJEu9fg+kN74sUIPDU7m0Myctm3f3jGTR2sbtTRNs53lRyukj6V/6v03ekN9Aimht3YF
b+uQIaT40VFUDrEXkYM7ddwasaXNMQmZTiVrinOF8Uk1vQ3Uwd9IIOY6SJ/WcVsRtFInedhGlNsm
PdmdADUE+Qs+JbjRbh7hTtmiv8t1yOlLyeY68McX8QojMbeSArHRA2zjqAVy6XBw9O7QwmmN+im4
d5y63YXTAL8TgUnVIzrw9Dd71EWxr5EWH+28VtE+pdb/rMbS3+fdVH0aaM+7JNC2dUrXcjZ3NA+L
3hd99MBj+VTlTA5yyMywhWYvPUbwVL1dROyPIJqHJoGASdu56xBSklmVdlFSdpn86AjuJQFCsQQn
PSF9l7Q80cYeQ02IL5fszWcIi/h3LZVzdYAIkeJUuke/4fvvTG00KZnxQJ02zgS3KCnyVEMvrV0G
g4725V2aLeEPBpp/YQx8IuirAC03h/YDTOzWIkhSp/U2C9L62RlcNOL4Qok9goBCnQBQcxsasANF
0LJxBgQdNZelrEoYYAYIwrgn9oA9BSiyz6wLG2A/7Ti/uSl6ixhEUHm2HDExUhpryznaa2eOwD/B
sm1CrWSzdcnPqeLRHYdqW2eNLHelAQl3Ky2gupvBhCj3Mtc36FJA7uC0Y8GcLihEzfQuzMDCx6ro
KtwponYuRjHYThw1GXS4vGG+f59jZVngRHmEn6hwAdzIcBxwjNEUl9IVvZfAeFmCg7PA6N2jU/E/
kThYYMSonHyieetxD5J5rZ4yqw9f8LSZwJW4sy8jjnxGWV1mVsdIV4axkR5Dlixu8s4vH2+RE0HC
zJ5cCA7whiBX1evPJlfaBu/U958AXor1x0CjVT9O1L1HwRk4HwSCAWJfO9t+srKWQMC0EtaLcat2
D5nrWOoQtRDxh0EAbzSM5kGmvnoercpjbt6b1l9r4eS7WVizEUf4AZnBzw64YtPPy0vN776bHekz
gbbMHbVJcedOQ7ruiUGWT8S5jQeNlIA2SiIRHlKzeKSs0/eIcSd4rtYMnVaZAf8rf05/iGU05cYo
vcrZsKvNVCxF6eFkaRvtkmohjCT3VfomABskTSpkeEE20wKMGpjCX0ebB3tTcBO/wUiiZMxWQPYJ
xLDmTY5LtaDVHut8u04GxLExY36KBDcr3wpwv/QaTPNvrOw0WX1XXbIh5WAOyG/hvRuyAWrnTz6s
SreIfvpnYzUkIN0OIX3NG+svtynLxxpHciI4K4b9BBFhW/s+aY7EiuEWhNPYYZRZXTI12sqxL4U3
Atka6Fxhm43W+ncqnd475koYaxRkLvSrtQuJFicR8TCLCu1LOwf5EfW8i15fTC2RJlX/pfEW7y4d
je5oRoN+Nh3zxgOoSWFL/wI7Yjw1hpK7MvpRgK+LPEkcCQYeRDUUoFBrBThr1jFklyhLRyQizCVQ
TyHS0jlXeZO/l2neyW0x1rRmYLZXMKM6emUq+DDl9UtqeVWb3FhcMOUy1XEVWxQkwzzSaHTlucnB
0JJrFCBTUct4XgSDkIsJUyDbudHSkycz6KE7jqUQrAy41Pfu0GONIB4CEncE3hterb0a2RnwFhvC
RqzDxU1BUO+44mC12aZX9YMp0KV0gsVQgqYlT/mSN+TjvLC1QlEiu4PJzvDa31662RBy5/lRV0Gv
5en+yqIPiIIivaCIuVPdbSGBSNLhr/YLdEHxMAWCSrBi7shPRfe2m5mNVvsyIOcoEX1Ie0Y4zlKe
LGsKPiyyFs+GbtTyINthtGJvdnp7I3LrlJFhVoDAaHs7hojcf6tAWxU7ScyRfu86dhZxH+m82MvO
4WUri6DdTkaqWdUxtXnq9LSe86icqyfBeo6/LByy+tEavPCpwIwjTjUQCiNpREAag+rMBzMD2B2b
DWMjr+rhN+A9MWnqbFKXGpQp813TrcG7Q/QbwAWoR/bWEbV/4V5Kd9RR5i5ahlGc5sFyv1Fx8gsB
Z+rkgV3Xa6vGlX0ONESCHxtF2JrdhOGQlFlW2i89pZi1AehktQwW15HPG415w+IoI5YF5fGCyRoE
A+Esk/HWpnN/KANeqXFT1Ms3Lpx1VwSA8r9W/Nmk8BS28cxStGa5MlVYUBsjcJ71EBLykjmpSipL
MRCAcgXynN3TdByaKENdn3Wd3GfKW19Kr5jqpNbz/ErIbZEQA+dcCNdpntiil1/F0MsD2spGHoNm
6KpDLgUqsNmzt2gHmVE26RJInIWqfBbW0kMz7AhJhoWoo+fGpBy4qwdD19ehTYNs00C7pjeeQmvZ
IWEgRgVYf8QgUWS1STUS+D8NRC/1cdDdwLKm4XzcOFGtjvlIDfGtY4mzvBq+sPKrgmKiuWUz4mEW
QMVl7IVSv05T2RQJeZriVZHsRY2sQqbobNcNg+glxua7dYqM/GlIh47VF+D7Lw6Rj8fOXPODm7eE
5bhlvb4VynHRPc7VM9xf5krAZ1KDa+dDcWfOAcC37AmqvmVFd+Zl0DCt7yvPyM1rni/c4TiBm+Ds
8co+EspiFaeSLTM9ac6vHy+hPX6i4BzurUr3CLpU5D8VNufwRvdD8xhmgXp2aPtdDDtTV5zSwe+e
ssyaCba2bbGryd/84lMIqXiaU2aN5d8pIpFaPvsqhBdHDlBBTBcQY72xeW/PZ2PNinFjuRlO3nYe
i0cnq531WHtp3773WIXu68In7EgA334XJgqE2LTU8DJ4vnxZfFIZY9fvDIb9RXsK117myRqRtxNH
zlh55GHTQ2yaHmDQhkK4uTDQq5/47uSdoa0f3O/VMsrzJDz5aPkUJjaxIG8diXJ3LTLnxGHlnlhr
PZ18xiako3hsDoBHSmPJ9ot/S9mEpBRK8u3qMpivZTmw+QxMaT+VYrR/uGYX5UleYLmvakSdXwpq
QGafC7qImNVjAJ+2YKzmleOFnVvw1erG8IzL3mOsLs0+iUSfVnstzYIgUL8gutItzSdIRNOeEBii
HmFXwYJWNSfsRID3Phj6MT+M9MRsLRtlHezRvYUwimjoMcRn0dZjOfGTVxbq87Uj6DD1yvpTjVLe
IS3MH9u5QlXIbSXIRmL+1xIgghIyFghmx2tv9/ajKsZiVzTYF4Et2h+WHKwLpDWwGngSPnu29+kt
aM1rUPCzQiQzGoq1ahfuElcAbtWmP22dySjDE6uf+Z1JkdhROZtr3CzdcJZOnt0FXhe8maMPEUva
432nx+hQZBX7zpodNP2KlTHAZzEmqElZ/P/gWUq3U6eix1ISFWzWN85HRmhy1ljmg1NAaif+eQiT
huPkfTQp7k1uzS2axnCOhzS3m59pRu13KYgEa09ZaKs8SWvO4wNFOgrYXJfmsdZp81xaSn91REGw
IYNRRVWfRdJ5zIu0Uwd0fAIGhesfZsgYY+zVc8sdbRrNdUHfwDqz7Mu/TDtdv9jKYzNismmTB8aV
y2u/moN5B5TE57dwmy49agfq7FZHhfOXw2O4T00C/hJCPeQQC6OqrwQCM3VAyGJdNTNMKimmbuA+
7UnscoO1J7Zucj6zwglJI0hhEfnTGPRb0E6I3MjeGZOmdFZxTMk8zJNmDDpjR0XRyU3NjvAg6myt
X5ZinePJaPTFpq6L4qXilNu1vNLO6P5Gaw+lXzx6kGrvltRyQiav2OVpb8yUuuV24XakHLTigTln
mH2d1t7mQZHebbnFFiHJmim7GwuFWNpZxDC9+a3Se/JoSTpNe8Obj6O9ukydQwZpPOJkyK8GXOaA
Y9LYKOUT+MJKd62Haesv3Z7zonpM56AqTlU2VNd8FKzluRRnj2CqV7btADIK00pL5odOdmD/mb10
RsFzpcfyPgM+yjQosDIUJdTp5S4QBi0sTT3PxcoPNm4MqudkXo2ewLk5l9/lVBHU4bfD9NUrPQ6t
tM+bR9UO0ZxU7LfgAJei3YZsJcR15FOv7gKzLOUYu6eF8R/GYZZPVrGAcLBNoAMLmSO7iLzUJA2H
atqsYxfdavoah1ir3GCb215zGEPO4Q0mL/PK4ozBb88/i/AHz02PCy+b6TT4Pk7ZfkLfWPfSyXbS
Cxsyk5gsNHGR+pWN8mJsH53Ste9mYeTOGW1dOx8dv2DEFUqzfTSI+GW5Q2wh2cddQa/Ry4dMuh7P
hhb7kvoGBHC+fqay0s9yQEgZj6unLzIaISl0TQbKzAsosHbdDSkTW109HZlc229wDfJ3JOcLE3rP
Ye3g9tYnKdxrzXCsTtvHuYOq7HqYmyjRFvek4etE7+TGyYvAU1rFOZfF2Um36THwkz7Wx8FYsvUy
6+qhnPiBdpQJ8GcnLZTPzjT0xRNbiHx5RklQyw/KHgmht+nzgyfz6qcyzdDYN5Ez5Y+08uG0H6ln
EkfVPhGf0y2CSbpt2Gxva1xo/344M6VHhnPlGKhQLpkt74+la/ZyHWz8wuPMtlC3W35x8wvSvhu+
2uP9Zyd0MhT8vLk1TezqMY5gZ1pzLDdTmbIfUux0o5Z1jTMPhs9onQKgYtB3KQvbveAWILykQRj3
6nSZ++ZiSiWu0M5/hDZf5SDduVMsINqwpFu0mEzxjef8DAlgfo/WqvB3ReRLc8uJi7t44mWYvUeh
DH9ky2pXR6FbxkioEyWgfBJhqo1H6MjdEklKGyvUy8cg3PIWPex8Qt1UBmIwEX7NUTYNG6fvIGK6
fhb+yFlfRBzx7F8Yoeqg3xhoqjm6DMmaKC+bh3JYsEJY6DLA6QVgWA+4J6InRpjIQOwsLJ4nAgK7
+yo1teYxLEmLWVzdTQ+Nm6+n3Jrm7ybv1b+ctofrDQGac6e9mdBZ/oXzh42F83npDQtcqCwKMgUp
zwK2hYyWdsyz/SXWtrDKC1o0YmfSJrTMpLCj4UPSTZ7LOa8woqopDZKRg3qBss0yGaMFea8sEyam
B82QRWbSuT0J2XitvYoU55TZd5UZ6s0ZZ/dbLijwNw5oUl4mvFqHU5HiaT+yO5+fYCGP7f7/DPMq
yJ6eOMKLymkTg3iwn+GoiMEic624VqMI95Y/lhf8sfrTLoeeGaxpfvlvdeg/Vb3wCgJ0HwDi8Re6
vwmVW22RKTcuTmyr61LYdw0PbhSsf/CN/YvQll2kGbIIxWfvur8Jus2uTI1lKNnG2/nGNK5FlOMZ
u2eX27mP//0H/YvWNXKhb6KxB21q/+6yRZ/V1aphogsvZ2Oa6QshYk///RH/8pthar5Bnxz+HuA4
v0quPacz5rHiI5zuqQtexLpliP/fH/FPFXQIwNe8edlvRsLfXcoARNDC5P0tDlAnveHERbU3kcmu
+Z8YxSFf9v87tW7a4NCEn8bbPApCC4Lbr3+M6AMnSosWLQlxJCVjPVJRaREO/vy9CU9F9Ec58u1a
//6B2JowQIeoyP9hEW67tSLgaQFwC51/YnhoWich90V0VxZ3WbadWPf+iWb4zyt2kz2jYbM9+Dbm
79p1G17xHKGNi9vparfjYRLDDjbef1+zf955EdgL2m1U1oEPle7XXxLAwlhInxLaih7m8W0I/8DS
+Zt2+ssvxwXijsNZgBLZ55H99QMU89Nglr4fu2rc9Ja5mdr30vM3csmL2HbR+3ZwwaZPW70pGmNm
i8ei/H++zF9smf/bwvKP+wWXAZYMDgu4PWAgf7d/tA2ybqJQaIi8h5bEkdEcrkTSqI02rEcbsi2r
hPv//mV/I8Jxk94+FOqMD4bkb0LRr3+5X0doL3OLIXkZ3cv+vSN/IVauflJGe1mEvR21f89Cjhml
J9E5usPjDONeOdVF9OtBZdldl83XP3yrmx/ot+vBt4JOhYPg5lT4zS8k1cLWChsPOK5vbeeeyQU5
eaXbx1N7F/rjJpvD2CB3KbLrBwPoDPy2b6AJ/mBi+NcLEpk07Dc6xD88uYHNti6b0cz2DZJLz0ii
CGx0nyX/Q9p5LceNBNv2ixABb16BNrQSKUNRekFoZOC9x9efBZ64o+5qnEZo7sPESMEZJsplZWXu
3JtMx01CCgb0z4/rI79w58tynJhcPumklUGtJwr48MCgXHWASGTnyyizU2zr6uGmCDcaJy6OlWBM
aN9G2hWE84CxHnQMFzaFTIvnxPURXTgIjHCyLANpCA1uU+HsAoic4i7XLFeejD1Fg2OZALIlFrxu
5sKtw9lqWXTX4iAcm97Y84kLLKltpVbzidrtpymXf8NuR24kaz7Ps1W8XDd2OSYHlhLZxrOb8KKI
TJFlplVSa1i+K0XyUSFYCrT+hV28ceFe7j/MwPkpw89k0rWzjPlkMxRtoPbt7Piupby08SGjVp6D
EFg0GV+tcovi/nLrEUjA0UzR0Vr4HoSFGqQ+RPcAHqAcq64edbc99CLJmD0nDvq4+bzRXrWyYlyO
8L/ievi3Lbi7KLJJ9Smq7+rFP72pvEvH9kOO3KaeB/fXl+vCEm6OPcGgIFk0HZH1UlqqVHlsWih+
Ws/8l8VN0NdU4GLNRgVR3tiJy6k5811cwSpyCwQY9ILTona+anI91h1IPI5w5zX6R8X4PdAHkstU
/6x91r/m/bC/Pr6L7bhY1C22iEPnuSEesa7KsiSAStwtYsQPItqkjV/+X/KhMYU2dG8ENKbGUaZX
TRgXaaZJdXKTIvP4biy/GrXPm3yDKnxlpbBhs1Y6UYwsEldQyCptWoUJyqQHKPtdvb6Dg3TqXq5P
mMCe8zYWBkKFaCHtho9DiJr7VkNzNVWJM+HvfaAXud1VVjXepqMW30+d8RtZ4hYML7kmRMvQtaPd
qqZ6s1djf9zYnRfnDqEfxSRXCrUFx0EkDhyaKnVGSzFg7YblxAIGfEQ9Wfuk6X16O7eoegV6l29E
PJcTDanFwj4JnR7PFLEhV+/I5lDpoOjeInpW/1Dl+eAnD7756fpMXw5OQ0mFLUNDIEhCsYcymIxq
rluAfAWT3Zc97UHGfQbeooy80vl93djaoNibC42qpWNXiBoyDcUdRI0sN0nLJ3o3b2l5BPc3PPSq
dHPd1IVr5hGEJ1GhjzJNmmkF55UEWtzPQW65KEXuCv+lqaodb3YPRPI+b39QFLxu7/KIw+bCapnQ
uoC2ElscQ7QeSy0OLXfu9fpe9jPk0OO5uBulrN/wJpf+C1MO1PsLf6RBMHLuvyIYunWjgYWQDvjk
ViH/B6/YlO3GCaEll4KEeRdYU39PZfzFojC+ES9cBCWEfeyUxQtYqn6xY8Z+SgApdJAg9g5VElrV
qg3tCkH7ZDn95yaWfXRyr5aK3VlKDUI9i5T8puilaWdMRXdbA/ryqonaq6bkPxFWqrwhT99rnVz9
7d23fIFDlzfEr1x+okhOlvp+qPd8gUKa2KPh/qEwC2736TW1qo37aOVU0CBnoJBOjoBXhRAZgRKe
SOUR5aVtuFOkO9l5zDJu2S36ry076vms1lJPn6KCHapeu0F59KlqR7AlVOnGJbG2QyCvhSCKQHnJ
fZwbqvw0CTqFSixEUc9VGfyILWljzlaOG812XHMKr0HYzJafn+yQIUzAuaW8imrAaG6j9Z6hjo0b
GtXGbr/sXYZn+dSSsBdH2lrtsGDWOp2um+hpZuOFv1pJB8WI/GhNnqL73oA9NbeYgJUVH4bphfOa
5BR/EAYZd/TgAqvhval8ioL3lP9QbKyapwESSoprevRQ9HfyCPHWoa0/hPUDxf7OORiJOxffr7u3
t1zIedC0TMOfbxGmQY/bCDoWpoFvmYpj0L4r5G8+PAWa8UATomkco/Fj6t/7cU+RFB7YwzRtXIkr
24qIwIRRF78Ow6Jweyi9qRVmzXSUNcKoWldyYYGhuD7QlUMCfyc3BmRBZBvEN34HSJR+aHK49L/8
Rj30AH73F41z+wr92782tVAOabgZlZh3oUY63cNVMFR6mWimS5HoSx9Nz2Vj3IP3+uEn5d+xmy0e
lcjQJJCBWJ7Uk5jrlAa1quD1YBdr0rGq7B9aotJp7Hz92yFhhocQElz4MWBl50OaeoBCk4EZq+0f
wjGjAg0iGZ4zXp8biZG3G/x8Ry6uBUYRxB5o8X/r/D9xAY4uNVXZh+QZ4sGyn0uy/kiGatLwBTHf
Kj5oMTWUPdlx+4uutSM649nMbSVFyYD4UTBFtzRqmi8pjdnWo1+Xwy/Yl5wZpfkZPLxFcS7bFZlB
kNvOFBQOVNPS35NPa9POnCPjRaVR8kmuU+eOLTO2xKFD/wkNYdpYRs3MSVWVeXrUtXgEmBJG9WfL
nINPTdTGXylmtLdxPna/fCtub+lZGOMNB3npO94Sm1C6ENpxSwvn1SjTSasigCEZcmhO7MX2zyqC
/qh6F8e3lrrh8S+jyOWlCAWzpVrs5bcL/WQtCGA1MBMta2HPUAf5z9TuXKXrH3VuMm32//p21qGu
UBdiRygf2Nvn20w2aQdWGsfmvYjWKWS52nCwZvr28w1Dly6H36451NYta2G2E/azatR9Y8SJ4+bF
V02HqXxjldZ+P69e0mgcAKI5waWVDr2GQUET0zQX/7TUuOfBevnrIwkbyx8TwlxJsYR0O3BAV6bH
htqky2nxrG7Xgpy/bmllMECoyMNpy4UM1ef5qswg1mOrKWx8TEPdFpYUbcvEpXemHnBiQtjV7dwP
Ay1bNp2W0iJ7PQZeXMjDzUyjPgKv8vjp+pBWrj3qiWw0kxVSkZ4QQpkiByLb2bnjAlBzTa28K5PE
JScHvwTYEQh5QLB8gs7ggx6Pnh3SBVLkyPuGO4v+AkWNn69/z+U5Mynt0LK9KPagsiGEik49x0iE
SL6r5PoHXQ/oB4VatGhu4jl8tWdl41FzuaKMm3YKygfQfeJoz1cUIRJTUjsZ+Voz8h/ixvo9zO28
4ciXX3LuxxdqGJ6eZBOWPLfwUqMe4SOKTGlW779HhQzU3DpIWrGxkpczhxXYNunO5ba4lFMr6RQe
ozDwykb50Zb50afDdpQsOoHqIactzz5eX6q1YWlchaRKZHkJJ87nbu7yqZeg6/Ks4lNe0j8bWXDI
bTmoywOBgKelQ0YFjFdDWOncCi04SYAYM/UPC8H1CGGBI0ymkDEEyQfLGJSNEOzy6bmYs3FUMH1e
vqpR4rVau4JeJbShVvNfAV3uk4bz1403Gm4S6RfFNUNjd30uLxfv3KxwCsFdwa0B9MKLu/EOKNqB
Fr07G7qHcWwPOISNhM/l0uHx0dxDEMvmOX9BF96pOU2KqHCDdL1rKpkGtjcOfWkjfbxih6uS+A9+
IurQmrBFdJjmKqWmeBXbkDUu9HryQ5K+Xp+7y0BguY//GBGuMJrBpiklePXQok88JQDgjHA0LDze
TCiY+r9Rbfx43eTKm8mhsI7PYGeiKihG6n1UDoAOx4hHWfQcDupBp1FqrOUfihI8j0kPKlj+AhiX
BN6iI59s3NoX2wWGa9hikOXCQ1KlWnbxSTTS0VSe9kuL7yD3ldsO1g8HnffvlQa7vUI1apdW+fT5
+pgv1nKxCYiANxKExZYt3OTjQKNHbBYRAtAQA5oGrED45WgfDByL66bUJcFz5jGxRUiHtUVWkLLo
+fjCGF2gvlEibwoO8GW4YQ6Yen7xU9hkkpcuHYE9P9DldR+my1R7Gdi28Whm8aFM5Fupe1f7vyzr
1hg2ros3PdiLD1t4vkndIsImalbO9TSgw2NGHtKftkoCLCYic/IGbC9os+wxmYrI9MCZAnePJLNr
b4pCNZ7CVJX2clR3/k0WIYB+V+OEJpc4UtsBTVSfkcQb+13dTyVd4NIo3dtQl+mekgBy9uj7J16v
skp77awIxB5lyLjb8EAXftaRNfwBzzUo7wkFly13sqVSX+1HSa5jryRd88ADatE09ktPnnv5RokC
8+b6Gq/aI8XGwSXLR1nk3F5Sz73SmACfnDC9U9uvQaTC7HCQ9Y3AfWXbUlKnMkGIy4ERn7tRSlMD
7ESMC1URTuYP+F+OgWRv3L5rw1mS6NyGKgfEEk4k6z2H3Eaxl8bfFONn3x9M7WcZbri6dSsG2rOU
/RYE8fmkRZGshF2kxl4g37bzzxkmhGB8ivqf19dmbc50XgRU/ohZcN7nZuK05Rr0nciLuSWOUmRk
kP7oEVTQUVxsBEeCBgIPdzbe8jzgJuK5c3HWY/LzhRUlsaeGg/wCc4QDi3AYK88j0geFO4EShS8Q
tZd/mnywDjkwwc8pDWUPiJvK1hMt1GXm9TORz5EKH+h5S278nw10CJ/mMEh/WFZj3ECTAJB16m3r
qx4Xyve/ny+yHJDTk0olQy7kq5EdruJBRmSp06edHwJnd4obx/9r3BAzdWpGODK56ifkdDED4I12
/puglT0jSWjEfLk+nrVtZqJiaZhU26nICr7A0SsYt5AhhSjKovqfj7r+RbGT6gMPXe3HbIY4wOsW
Vy407BByLUo0PEOFy6VxYo2FHGOP1wj9SHIvPbJ4/4x509LvIOf7gVzSRqi3Msr/ffTy+OHt83bH
n3g8ybeliic/0MsBLsJq8DLeAZOd3fhDthEHbZkSQhR7JkdSJSQpkuKlpOULtC0Y49dQ33DiKwf3
bEjCNMIJ2xpajh2Aq7ugafZWG91081/TkpL1hvmUoNxBp/LirpAjudZrUNfMnL3rlPqdT/M59GOH
65tCx80Il63u8OxEUxwQAgM7d0Naj3Jb3C29ePGXAflLQ/t43cDKdC01JrQXljwbJZ9zA6hJJaFZ
IGAIkcPvqM0OBUQcIHY3rqCVzb2UemF2wrvxqhXOLUz6diiZAEohVXggsUZNAsKx/CclLtqEpo2j
dBmbAodbygbKIte6RMbno6ohzktQSIbsms4x+C0gap/NWznHSR4sFdK4DhLFeh/mf7/5sKuT8CSC
QJZNGOZchbkvlbRY0FTvaYmxKxoJFlRlf33R1i4MwJ8KORjyFgh0CqtmNqNjZHWeeH1K1FWGJDyf
HfuzDv8bZADUBtpoX/l3WnDsixeIAEb7Yw0VZ/+9LO/1Bbq/H7v3ZG6vf9bKZl00rUDiLHIeIOjO
Z50u+MqI6FHjiB/puKRPvtlY2LVtxC5iSWkYhDRCcCLOXI1VWmDB5tqfaNdq3reUtGEFabZAEGsH
A8Usebmbl2tZiGYCyzQDeAigzwnKG5qMd0Fi3EJlujGidTNLwmd5WhhibDYHeqPZOEYvKGbPpI5r
JKZraxv6UWtW8FNcLiCHebcIg0Fj2gE4Aex9aB6MhaNrTuCJ2BjKyvJTVSFuVqhjQf4tbP4qqUpZ
y3l/Wl13Y9ARyPptRMwr42AIaOAsmSQkcYUd1s1Bp6U145j9/gWmlUMDZElOrb/NDQB0XdASrD/l
b1PMwFVjm3exZgFub52d0t3NLbUCe9o4Lis34pkVYTNPUGfPfYyVfoKDhAxBB2fpJAH/kzcek2vT
BjEy+BZKUAA5heWHtliZ7DJKab1LbiXaeHSoRPw2Ol4//xdZiGXaOPgcUCKniwhGq1Vfb9EE9Hy9
1twGEggq4XeTA90wOqS7smp3Xff7v9gEoArQmiyO6HFbv/anwMImhLD7qCcivi2V57ogc5U9QZt2
3dqK/4Hcfsm0UMtfCpTnHo7Mt2EWGnyFCDXdowZwm/XWzuy4OAHFWlt6xGvLRr6PBIdNihYtlHNr
lW/TlmHQCRXM9t2iQKGgu602G6+PtW24JHCgV0f8mCLCuZXOgP/BQTnPkwvzuOTe4qx0B7geINzc
iAJWB3RiavmUk3Az0umkdUxMabXzKaXnPHVLY552tTnV366v1Jozog6KryPYYMWEUUV9ETFoTMEW
eGtP1ntIqjY2w5YJYTSTEfZB6WOiLkfnwxzUMSnEIPhwfSDry/NnIMuWPJmzcAKlPjtYsQfJnXkT
6FTBPmjSf7haKU8vb1HgTRTHBR8Bi4885/SWwFSlf1xAMb3j38xqCI1r8qhJ9lb+bs1ZnNgT5cUn
G3Yc9K05uCWtkU0dFl7RL6LWavXV92GSjoJjWCSH67O5anXRDSK3TaJHDFGGNDCaIKpSby7SO2qL
ZfpLVVBv058yTfE6e8PcJcgJl0hZ4F97yx46WT0UWS2YybAHX643QZ4lQc+m6DKEtB8H431Ght2A
jCjeXx/mJbRSsCtsf12B2gWRiZRy6XyEUkWvnicNXrdjy2iBdhTN5EGMdOiaW1i4rxtfdZInYxbO
hekvXPcZtqmasHPgBJRH6WlKA+QrBnoDs78Pbs7mWDgh+gjTZ1gsY1UfAgVa1AbuRdqRr49q9Rye
jGrZWScrCU990CGUAx+CA+ew0X4bmo52myAGRLklRfEGJBSefaZNZp1OHiJqMKLnxlJkBvtGJ4Xf
GpDPhh1UXZX1A7EZ+pf9T/FN0bk6FGawY2jyrQz3VfzdN02vD177LfHYZadcfAoa3gvAYJGUFHZS
r4Lx6sqWN0TU/MpsqBY6+sRTO9i4G1bn98SOsGs06PXI6TNkSYWPcFY9CbnOfP4GJ+R/iFPZemRD
SfKCsRSCyKAi5QH7FvtTmhwXlWeYNpxiw8jatBEBgQUHorqCY9LkMYNaHU5RqIzsoHwwUv+ha+2X
v9+VBD4OpR9ADLbYR2eVvRQCwUi9JDbzT6Y8pbc1rI8PIUKZL0aWfLlubu1hbaL5SohPcMzeFG6J
sF+IB6MJIlRIlvv2ljxs0X81Cfmmu06CptN6TIdd4x+u211+rbgJeYstsRdrRmPi+XkoEMXou0Dm
cpKiB/iX9GPSTLIrF0bzZLd3YfoydgUsqZuIuOUXnxsGHKqQRFDJaRL3CYYrZ57aSEMcIoDmFgqz
1nqQwvFVajRIWihpuFlnf4Hye/7SDuW0a+NJ95ok+hBo2rdBCV40u07eSeY0H5Me2o2ADpmNt8pl
FML3MTNAGLhOZfEBmUpyIy29TG6lfWrLL0P+en3qL2/M898v+L08a9BGCBUe2coxkV4sFUKz5zQ7
GvauDLq/PjXnxoTtpce5Dscag/HTnRyEkH9C2wR10PUhrdyObGC8GS8hNAZ1EY2gNm1PZZHEATB2
V7dejOSbpn2W8tGtjIdE/VwN901/gKRNTbZq+crKei1FJuB5iBou9ZjzrZxbfZFWWmu4qvJVSXap
v3Dbwm/62zI8UE51A62mMeyd4bOfNAffedxMBuiXp2k5R+AWlh4PCv3CppZgzbXHnk1Nf/oeYpgE
Mq0qumt1AD00BEjvO6h2+5hjbHoITHl5cRjV/dxBB74b9Ce19JrwpiLknXzo7QeENo49bcLjxwFC
D3lpgE68yggPg617kw+bafxRr28mJOlGu3bz5jvNRbtEemzLb5n+q6k/OvZ73TnGk3wMgFJQ4Uiz
j511l+db2c6VeOx86MJujiLLn/OUodPcDr0bjNrkIhHFCXVaWnfATXdT/MGA9+X6jls5RGczLix6
PI6SlA6Y7adDN1AlZx4/8lJnswUPPMQ3YpWNBdaEYgwEzondBJgr4PpsafKX07tkhBym91QFSaPp
pwwP5PUhXl54ZzMr4hyisu1htOsNqC1MLyihOwaHGSFact2Mql565OUS4IVC+mdp+jg/P/40QfTR
YWeaRw++SXo0P+bpL8e4U7pny5JcSLTnBK6tL0OdQCJzULWf5O/dwTAh9RpcicRkqT0O47GBRk2S
trTT365c4co4+0Ah5PczGjfgFmUiYNVp7bsYotVczzDHmYfZpfuVToq7MMxawdMcfStK8MCZ26Kb
kI+ON0VQQznPwOvouXhvw8lYW+/Uxvx+fR4vQW8wCPDQMIALa+g7izJ3ZCvkaWqYx2BWd5LlOcnn
KLxFOlEFYxTDG6ZbH2xS5JTynOoL+fJu/AlXyP76Z6zumpOvEM6jipaElfh8hUwnge7/rMB6Isy6
cfzWHP7ZYIXzJ9twFaX+YLhD7Wgf8lmRF7SPcT8ac00HFAytHUKiXuKrZC+hndx3nd+5SNAPUJ1E
9saDZSW8Z+4RjnVsgM10SQkOuJeduYTj0nDT6hklobC+1fQUPvHMtZxd57xaxVeZ9edlzD/fjRGe
ZOfrUIMb+nR9+t9c/cVmPfkSYf7pd9E0reFLmn6Gc+2mA9KbJwuZ+Z0DMT80xAoUcJL6Xm4+yPIh
mN+N02ddQiA2vunIWsfx5KrdXU25o7H3mdF6caS5o97SkvUK0RdvzfJ4/ZtXYtBl9paOX9OAM1TE
n8MVNViIpBoAg199FW2er5IWunWjH0fwIn4/e2g316DglXbD+azuVpZsIceAS0K8OCGoMos+mg2E
bBAX6Vq0fTOp/wlTbbqxYy9fQ8sY/1gS1iWwfdiAayyBgOCdQg9KeGghjzI7c2NMW5aEo6FmLJqf
YCnQ5J3PzT0jsq2lT3q3EcO/Ieou99q/YxJvJQhrbWsK8YJRtagSQwrJH9O7soNbMXrupHiv4ioD
xZuld4p8VLW7ILrXHaKil9R51coXy575y7dheqQcTmPv+9zJvLjaF+gIlV8m53ljo60u95JBpBGO
EuzbMT558pta6oOc4INNyX83hpD41hZUuigEt6N2SFT9MMozmRxrB7Xlt8T/UaP37KGHdZydHq3k
rZ7A9Z1/8kGC35hDvRrpZjPc3JwPxVR6igybjvPQhKqH0A0ZnftGfhpa07Wiv7/eKVEtfSXMB5T4
wjbJ1EwaIrSbXZQtyFdJj36f7tu03AAkrA0ROxZ1iqWMdAHhlZoEpLLFhTAaUuxJKGa4qAuiIzDB
bQvtpnTg//WPPr2XEDByw2bJBFimt9ONAa8F6gvXyZJ9If9ui32s6A5McZjhZmI4zcdA2xWO8qK1
5k4dC88pjI/oKN9CxfrgwKoMedOzOSjvI10/GH2ykaJfn5WTbxFiii5x4N0zmP1uSYoYR4SxZPOx
gJoDXlxt8Go5u0MnsMs2jsDKCTibg+XnJyfAr+gizIEnISsR36bWcIjmfF+0f184tg1aIxggLo/S
sbCvUyAISrQML4nvIFD2nHajGrA+gScWBH+q9Ih7yjkDyZx3gfVl1G6b7CYZvmjjc1bcgVrU1Yeh
2NpClxjO83EJhwasUhCiiUooaH1W5i++5B9T+U7Kn2o0QVpQZWD9trJbq0umLTAsk55y6kbnS2a0
PKLNiZHqJufC128yGLmL3Nl4Qy8TJjhzkGp/zAgTWiOJM1mLGYSovHI4huhI5ZC7fSjodYN4ecMV
L1H9NXPCTBL0q/DhcUslxZOSHaT4EYB4FPxCJYnEByzN3Ixekf9UdJShh42I4/qUQkB4PqVpnKVK
m+J2tSaEwVJ+DzP3Y5/a/+Ww/Tullqycm0GPjpRbyhhL40PTvo/N19n/cH0eFz/xf08j3VXnJopI
DuVuZNWSWXLlAfptacPC1lwJz7OkaGU4KbDQheFRG3nrjsHdIodwfSDLLhYHAsYGHAiNgQsG/Xwg
QUXLvS2zJE2twc6KKpT9qFQtOJh7ydzCaKxFycQAS3mUnI0GyZZgDdUEo4lZGXRv+um3Eao3eXtT
FaNnxvCmO+/lGcKqkZjESmn0PMpWc7THj06HqtpPR38naz8L66ekoUL55LT5rimKnT7cS9Z326y9
pFU3Yro1d3f2wUvQd+K3Fz2tFBlR7q5Ebd6r8URCpmh/aA49p/wgAZSfRS/QZuf34TRHnjTI7+2w
Sze+Y2WVzj5DWCUSXbwyYV50w4pEhGq2Mm+Mrr9NYPqCiwUl26CNtzrgF1cgbI0zo4JnCjLVRn8S
o9m8z0lkDfnk1lG+BybqdVD0ydpn29pkfVsO54VVQsS3nJoKd8/5jOvFqOXmyIY0htpt7uIUlk4J
YPfOfpda7/Op/q2b2YfalG6vH4S1py1u/l/DtuCcgl5LU2Z5eUt+6oavivr7jb3R/lTUt20MzGeG
w+++QlSsMzbugEvCNjpAFt6Wt1yMfJFDsLpC8dFfMdx2LLN9aDvVDs0a+UHx4ajoIbZy03wYPN2J
P4ZpBqfsMIce+h0qkRwALsXa8m8r3ufsg4S1D9WuIbHJZJi07Wf91wGcU59vuLgV9N35sMW1Ns2q
9yesxNx1Pfod0fRC9zjX3k6zv9dwwoa5S+7UKqA2lr05gcw7R/Fw+ljG7Q4G4aJ9VR0yqKk7z68b
+2F9Iy6V9aVt2hHzcE2el1k5sSZF93mc7lPtVksPPX1HIwpTE6Dw+0z3YM67bnYtLcfM/zGrnu//
ZKbRyEG52h0ckoyLfGTI4y7at+DA6mZnw1pb+N/7GKKumt5KqkSWB6zdhX88lT5AnKxaHlxuMenJ
1r5vtr5vWfiL40mfFzGRvNwboicCzVWFErNi6sNuUU1N2h4Z7Sdkppvk6zRvbJFLVoflZJzYEzai
VAQpYhFMRxyNNyRTlGhwQ+VQlugS3kXl597+aBiPkKyHY0dK8hHpDzShf8XjLlKezXKT4GKZ/mvj
F7asOZuZ0sfL8hiveTff1ul8QCPV7aLPquQl3cukq2Q1PlUTX7RxV68l3U8nQ4R6QD5mjAqtxGRb
W4Kbh9QvD6b/6FMQy3gulT+dEPaQjXTD/2HVkUmyLdiptzvy5A6UuJ5rq9UMd06/OqnsGvkrZNqu
VX027dtqbDzL+ijp0sZgxY1GQyF0PfQNECqoBCdC/NPLAy2Lkg2ORb6FZN8bwCQYD5ryUvcfimLD
AYu5Gwy8sXWA31ZleM6EuESrkfbu0R30+g4IYQf3r+p0rpMYey3dwiGJd/kymMUMZVgwvhdEcQac
4Dl5ASiBc9mvvWJKCoj4kUdqiHxgCjrO1hzdBnWeboTFK4M0aS+E1YJmH8gFhUGi3VotOjaJN8IR
4HLEux3J2ldkaOI7BOEV97onWzUHqRQcGgDE9Dfnf7Jt6q5AiBoybq7vb3oFshrtVsj/lK3M91v2
6PRIMqH0llC1XS5Oh3TiuccM4KFdpA1p16yBBJkIM6ESmIfuTEVIg/H+NfA/NzkE5V9U60hNZVI/
Ij1pm8fr473Ic4jfsUzIyYDbZHTkzuc7zNh3bdU/pOh8ZU/4Sb18hFvCzx+syMuUPTI5rh09ONJG
duPiyAgTIfjmZgYxP6l8gI5IujfYgQtWGp0GJEdzOdnDuL6vVWPjnK5s57PZFxy0j6qUEcOySiov
3MflXQ2BRxoepP5GGr9en+FVU9yNFJPp7bpg+Gl8p1Mrh5MDYToZrWOp7tM62qn9zvc3HMKyZy72
FE1YYNuAwpri5rWTwtKDmiLG6LyfW9CpX+atVMq6CeC2MCsCPBBfqbGs93m14MdDtH7fpHp/p8Hr
9Rm7CGrf9iRI4v9nRIgmwjpEntDk1SI3tLJRGJKbvaQF3WvWO+netGP9Jkhm+WM+pvEhLcvhoQUg
1dPVIEW3CWqpW/kH8eEsfpDg1qsQ7bdIlxm1urNkrw6BKNg7w7+3UFIMn53otoIXvnN2KE9Fhlcr
Wx8gJkD+9wMsrkmqdQD4heSA2ib6bGV8gBUjlql4mbTX0NCTH9HOLNAoQIXJqamdU7D/oRsb0d3F
XSpaF9ZDmvTJQPSVNiT5GLbvZkhX1egfEPHD8EW2D2l9aOqNEa/vsz8DFmYcVbqqz2sGrPnf0uTD
VD5m+u/r22z1YDp/TAhZ1aKSZ6SlMEEVVq5/gG3L7Pf9DJhhCze+NZjl5yc+Vs9QPkgL5k+Lp3dF
901y5IO62X206khPxiN4cifRtATCfay0vDxRQdWPA7qrPIVgy7acDbe9hIyXvubP7Aluu3DyxDCW
2RvnJ6QMdOedaT6M+TECUNLeUca5vlhrU0grLu1O8OgtjLznU2hqVYper5N4ZfkcDd+DmCrEVt5k
w8bbMThZJqQRlWzosYH8NhVpRLDRCiTjfX0kaxHGyUjEwFSljjeYFVayVPukDtq+a3dyPySuom2c
obUNQUIRhI+OCC8dU+dzBgBCR4yemh4Yg6A+ZNQnptcO9dHOuB/84/VhrU7eiTHhNCmpYY69grHB
H/Zm8BzTCFz3/1w3sjp3J0aWjzhZIR9HRHCGEYvbR+0fM/OAKjaShlseb3U0FJfhtTCWRj5hu9lt
HqBEzk1aghspfoz94E7oPRvKvq7UvR1+TCmXKuixzrnX1btJex+O3+stwtHV4f75ijeSiJPhAqLq
I6nkK/KYzpbvo3Gnocy9xbO4ZgWmZMJ6KBd4wAjbxHG4Ss0EKD60P3qyc+x30rizt7KoazNKlLu8
vqnbG44woyY0bg0ihanXBCgwOV8b4KJDvAGteEvFil4J9h/YB3g0LGoC5xtkgn9AdhYrikz9sEur
RcYiLeybBCo3tC/Rq6McMqf1Pkjs7tG253Ivx8NUPI6m1UBnZad29WuQ6NYDAlcEjurNcYjcb5Cq
v+QmRVMMgC1wuMLI5eoARX6B0rudte1D32ujfEwzYyRAqPVS3+laHmwRW69OIwSJNAsugE+xMb0K
EbGeGvDYUuW8GyLVU2jdboNk//cHjQTSv2aE+DhtEFJqTeZx8rXe1QaEFK3ChXnjfdylN/9/toSd
oSek3KUeW33+1U7v8+QxLd91W0DW1SCGyAl+KJJj2kWKNkBirtFYQs804l8ddBiV3LlIavJw1hG+
rZ+gZdwVMOnVW6DPtQMGWdpCRW6x+0XOijRXFamLWLNKUXe5v88UIDJQqP0teeYSppF0YpA0L/JI
Eq7kslSgxLcYYVUH3aGMrd9paegbD+S1UBhWcJuUCpYA0Z+fML/TQwksOu/FormPAOkGebhxb63O
F2oPC2cY7AtiDtPsw66aZ/oVkUROduP4rVZq1xxp6B+rrS7MteEg1AXIg44+8jXCnCHDVFTTxI2S
ICJmF899+nR9d68aWNiideim4HUQInfb6Q0pTRmMsYB+u9u4/fFfDFA/R6UQ/y22QDpBPAaOTgsk
vII/yXQhdBZu6UdcVJSWrYUoAaBL1h5ye2HVi1rNqjpG+21s/KMS7R2VZEC2QwxVM16CeBHxeVg0
caF4+y+j+2NYCCv6MqA9NqXl0qry7/SleXqgboBO1rbb6diEO0NpUpS/Q8YWqF/h6dlp416yjcNk
bERIix8T7ybQ5pQRoTPmjS7sBEollh3PAFdqS/ERzvox1uQ7hi91Hz85Y2BCPZ0+yLAGXJ/B1eEB
YIIaD0IpR+xmzkxHb/0es1MPQ5hSabsktpCq115y6ed1U+vbhLudTlSTDjuxLgslepabSy9WX2qe
6T9YxfvJhBbvVtV+FdWNYTxL6ier37hAljN6MbELswRpV8ioRVyeDvksgRwjNBH+VEHn5D8r8L12
ctSHw/URrp5mpMRwFSQHQauce79C70OrUjFVtbyyGqW+8YN4q266ZUR4bsPpk3PJYwQ2t5fBlz9Z
MEFfH8fqlOH3oNpc4ktRRkyaLAfJR7zSJHW/qiC6LSHMBRt9Yw/fqnqrk3ntIQJF4r/WhAFpMm/t
oeCEoTxOIC13ezKfLrJvsIJ88XvnnWJ8uT6+1bQmTV4AxYHB0FWyTMBJ6IxEo5RFEibRcHoe5sxD
NfAzKsEvuYxEHv0lRo5ybF4iuaO9as60Uzt919nl3kIi/fq3rM/1n08RYim/j6c0rXBhjjF4lUQU
9Q4R285o9+m4YWplogGO0Kq3gBV4KQvbs0G6HN1adg7aTLuyQTJ8Fxo3ppXtAvsbAsjXB7ZlTVjW
qLPbHrlUzh3vZXP+XAWvY6BSgODJ5NyZ+c11cyuOjI5Ik4FBVsQlJMSJTVkbszrQuAce5Ej6rZN+
Gu0H1JI3HOaKn0aUg+YC4l8a4kX2GH2spajOlqY6imX1J3OAzeIu12+UFP0tlddzuZG2XZtHhZSt
uvQiQUArDMzOOhDhPl4znZ/Gygvz8V7do1G/79tmo81yZS9CjEoiGm0hCEFE9j5ZMutAXto5GwSa
R+4oF6k/9kgWuH5iPZl/jUcjcMDgomUEcRfFOGFsc1CMfoL8pxfDaN9JtttSWRg4Z3+/N07MiHoZ
daOWRruY8Qmx4+axbDy/VOlb2vD/azccMjAO1TD6x4GTCSescoyuLWcaO+eyBnULRTFsO7la3U+p
/iyNTfRsR5P2w6/M9jDlNLCHsdmFrh4iQr1x/Nb2KTNLUY6l5EwIn4IQs4IIqco1MX6L5G9QcKbz
gou+M+gvdxo32srBre7TE4PCeZ8bv4oKE4MFNCVdirD5Z/SHXbWIvSH7poQb533txQbW+M8AhaBT
Cm01a5EI4gn+UNoN2JoW5pclzoU38iDJOGzKNk71/fpe2hrmcj2fXB3goLKxDxkmbVvPVYGjCc2X
IrSPkjM/VejADfkmVHQZihDCnA1ViEENf/S1JtdSr1R/jeV+RL9Zvw2cB8u5tfT3Tvu5yw6VkSLc
fjv4G8+tVZ9gQ90CZGTRFRWuym5o5yIomOZWDiAouGkt7dDbnkzv0bDFNnKBGXrzB7xPUQeiw53m
2vPJTYLR/x/SrmxZUlxJfhFmgFhfgVzPvlaf8yKrFYldbAK+fpwam+lMJTexqtvW3Q/V1hlICkmh
CA/3XuOYXOJUOlLUvNlIOQIokls5WjbodytOKvTWSvMIpsEXDSLckXShDI0EsI9LnOWH66u9NHpU
zyGQhNoynmnKAeVL6AjYhYWZpx4kDECQleySZutp6U7k0+66sQuczDz8E2tqRq9MSNxW3EZ+qnjo
DMiui1oA1f2EwytkpRXJPImK2rwTbFsZkRm6B4e/VsktDmnorkN0IXkcIi0ykpUPWwg58V1zOXoW
kAC093xZNEhwIaWGWRhQnkxF9YCrYWWil65vYDXRV4u3qgeWkXMTfkpZrbXzbk65m0ZjnwIKNLry
AI1JwaGq7Lcv12d78QA5NTl/0slOtro2NRF6Iu6cCQHF1757c6aNNFBe/zJADBiigdrHdZuLE4k9
hMmCP1kqcSgIFOM0qTHKTPpQc2xuJV3D3S1OJPRXkU/Ca9xXwUwGNdIJUAzosDe3enbjDs+aufPl
0/WBLO4LvPltlJENSPYpy+WVpBZOOe+LuHhMiXYUTLyMHtiOu+6eQTL+urnFeYPChwN+IIKXlWJO
b2PZ5sA/h6QTzU3jlP6tM63RJcw/op6y8MD/N6L4Q5UgMch6GLHtIfJTAVmRNBLmyv2x7HZghkR1
HLsdjnDudhniriJJwYrQW/lTLQ30U1YHLtleA5vwlFr7rvJvpP3T9ddCgv9gGu8eBChIOKntsQ6U
jCB37CNG7kjU8g9Dg7pcbW57RsOhy3e5/SnLYRcba+WfJaecmbGAewNXla0WqHuBIrFXAMI38Tp5
6OIG+U19Su9Eb0BANW6blZfO0lIiiQv8E2BB6AVUDizkbG0NSCskU0CxSLvDhNuB/bzuk4vB3qmR
2WlPz49hanTJYKTXfD8YKhCcx9omszG1ySy2POwmZMCKxH8aXB/CHvzHf/kByq4oUd3TshwfEGv5
1ip27vQR03tr3LVNvOnqJ1N/9cgvVJOv213ajKfjVvZJU7fEywkW005K6DTsPGeIrltYirFmKg8c
kYBk4uVzPrN1bMSkaUZsd/DAEmNj9G+JtrO0fQca5Aw9pNfNLXknkkMQpZ2xgMjdnJuzJwqaW4Yj
0zBuDV+GSQuejuSz1PjmuqGlmTs1pITITWUXMTArIN+vipduKl5JMa2MZcnzUZGcMci4qy9o9rhF
M+L1iKBY+4+HfLJ4LP7mYX9qYh7lid/bepuJ/PfLQr7htnTRk443ZdjFYSsexRp39OLinAxIcXI/
9XXBKRZnTI9G3UPmAgR0XhIMa0HOmiHFrQctMbs+xcwl9Gh4b312VzfPLluJc5bWB2li1EDQmHJJ
3jQkkzc51MOezbwy6LWPqhJ7GRcr9/OSpzmAY0JM18Q/6kOUMt2eLBdHg5cm0OamRoduCiN5u+7P
S3m03wLVM9c6CETVgqreJm7RQYARuiPaZyfIztQI2mz0cATNrBwYOFi/EXAgi7He+l28ibGlvCoO
s85b8fvF0xjCA2DLB8u8DT3mc68klSNR3Mtx5E8t2tR5PwTpgHqsVQJbX0Kf3Q9LLtAyzwN064Tl
tNYrPR9Kavhw+gHKtnB8keVuMee7EDYU3TZ1bwoo4QEhEOf6pitLvJfC6/O/5LKnJpW9YVOZxFWM
2rxfD1vefmv4rpQkmtpv1+0sQe6wzv9OrrI37MIfuTsTJo72wMF3XgSVBLelWx/jFiRnaI2K3PYb
mdKdlMUmMTnIef64i2Z+HZ1+hBI4WRAq8OQ8wU1Og8xE+h4amd7Pyf4unG8ju4NWS5hau6b7iwQc
ZPp+64HORVpllj0yshTFehypRrKPXShBlfTWTF5aL0qcb0kfXZ/spdD61Jwy16JEVKah2BPGbPpS
jGLTWw764JFdnPNwxp8q8v6eVTRrIsGA6BpiIuf7hrc88b0G1I5QuYpGEZXV/aSDbmeNAmZxWHjY
EdSeZ4UUxQ7jU9lZHHZE/jJvil7sBiOOPHHnraURFk2BlG4mmwYmTL3PqzpnTp0IHAW6AZ2/PdGi
HIIA9Cv/U/n3efLmchYalB1kn9X6MB+9oQW6HpFDu2ltEMo89emD7sjQNW6bdmW3L10dp8bmqOnk
3jV4WsXMhbGib4pdnxg6xPYs0Kx10Ma+7oNrppQALE0nYeUGTBF5747fM+0R0fqKjaXDC8xpiPBM
EEMDrKIMp0FdtUzgEFUngrQrQ+BNgsrUAv+vRnNiSQm70GXjT34JS3GLJlCC3jJ63/cf16ds6fg/
HY7i34noLb0sYMS2OLqOnxvBA8PeGcZrPoqgGR6E2Fy3uDiBED+E2g5yzRdMXbhsYkiMIVs/sHur
3Fb6gWev4Nz776woXjcCVN0NAlaqAiJ4Rqx9Ttl05Ib5kDG6donPK6HcoTNpPV5sGA8OJOWoZcBI
GImH/DlIQjc12uIkiPUckQUdKNAy7WBBtBTXj32M0ShKTSO0vXrlGxbeHvgEsEyAzwJpLHVLDxUA
H9X8CWBdM91NX0eVfejBH6i73/tVdN3CUTWXHwH9R2IN9MbKRjOboWym+UWQ2z3YnbQt5OteLWfY
ox3gJo+dtQaWOQhRJxgTi26ZueIK5Of5ppuMeugIwWoC1LeRjrdBhv66vywcHTPEbhYoBzU+WHTP
LRRNk401QX2MaZ9VfJ+PQ5BkKznpNRuKT1oZ191cwMYkQZ/lfaaudmt4w/b6SBb219lIlLWRPLVJ
XMET6qREd3+YiQMnLwa4qP4bO+CuP5+xCey/BsjewbFt9UGpPwAQ0SVVuA6SXpo25ASQXce/Zqb/
c0MmqoyC1HhWTzWAVUFXj1UKcjvDj6gBZURgO0tWbvJO+BuKnPiByUEeBsAYwLVDir2FFgYAoRx3
Tl8yyOp4Qu4mxpItrHU/0Y6j86BmogDrpk8hC1gnSEDyYQJxcz6mAP622HXuvkMlAziksiGbNKvM
wNam4QuVk/6RxE186/Nq/BzizKVPaWeSD6sDh07JNOSDpe7GOy8znB+Up9Ojm5noDdW8vthVVVVI
oMBimYTTAB2xXU1bt7/161QTW9KkBtsZccy+1HYvv2i1IATMhSX7qEbP4IEWU6ikea3Z71EYLLYy
qRN/5b5bOlgAjQLUDy9z4L2U+26qcA3mBlKmtGij1t7VCF8raz+I28ra5N7zdadaWutTa+b5WsdJ
x8fEhDVXSNSk0arWssBDcuO6maU9cmpGcakmneA+I8wYINLLn1L63HffxWoBbJ4b9dgCtQ8QcohR
Qcs5j/Yk9KmpzXwCRsawEd8rEpn5jlgPKYOMSnWjJTsAiXzx6Dgrj+ilNyU62P81O4/+xKxsoY+F
9wAyfORHD9qhMn/OoEnj9Bvb7gPdemi0TQuChDVk9wX/HuLKmbjXxPGJ0hNgm+eGPTG1GoBZeQg9
u+9W+Tn1wxbwqLh/69Lm6MTjxsODYBYdGdBwk9pPuEoPEyuPI3F311d44YY6+xRlDtray1CXwadY
0nBAiGxHml0BvNzGYVemB7Nc4/tZCKQwcNxQM4RUd1WyBOrQglu5zMOsdF7KDII0XpWGdk7vO638
hfrCvhmbl8ryflwf6BI6/NSwSpZg50YqNaOHWFo5HaieIdjxcjdsNau9050edCVVkSY3ydS45TFl
Gr3R3Yyjv7Zq2C86El0L29QxkFzP+0fdHJN9knuQuLRASmei/5+2Hyy1h/c+Rl0+SCwmjkz29nHU
9exRT3AhF3G5gi9dcmFEpSj4AMhlQwxT8aQknpqW9QMQTlrfhxSodt1rbJwK1gdUWtJNXaevyMg8
2tluEikJjGFNhGPhJAKWBOi7GXsEjIdyRADXOGmE6zkCgvwLIWznN+67Y6xh1hZOIsiozskfZBsQ
EqvHq0wGxxZYvVFOgYOaBnrfOrbLAa+47icX7fvz5kQxwzCBx9FnENn55mwMiYqYN+ahMD8GPDAt
8KpHtRHl07HX30CNB3ZIxvZEDEGGbgadPGT8wOK9TkITf3b9ay5nd05Y4/UOKi7cLY4SCulZMmnw
nxm3ngPNtu/GIsyGPz7lQUpsQ+wIqHF4k0px07HeJQMABtAaQa6XR4P9aZrvw1r36GVwem5GOWoQ
tBDRlDCTg/dAWvejn67M1uVhNltAtO2AqgcEx0pwamcjN3IbFkrSbUb9rZgi4Pp32QR+qsP1hVka
DJmVwy1wSkASXYkeHWeiWBmwlULWrn1sC45ib5vnKwNacEZURAkQaTAC3JsqeuTGtgu9L5hxxjcb
4qjMyN99WaA9JXvxG+Dv0aqTaT3krWswj8xamHHQ2vylNV+sLrmjxuvgVqFGVrtCL6/suT3KQRkH
Yj/gn1cOHlT7iFXrIg/jwoc4KwE3HXenByRuAxDAbKoJdD/jt6HPt1kDQJT9cn36F2qd5/YVZ0pi
ze6dts5RlPC3vegDMWpQlDXY/UR/1Q3fjpqFBi2E98NaSm3Jy1BOwu01a0Ni35wfEGUJWMpUNFgT
vGB5f2fm0Ryr0OFmStfqPZfHHob5ry0VMsIlOoIZhy0ytQDQgkhluCH8xltDdy2OCe1uqF3MxORq
mhAkfEg1OwgD0MwUGHqJ3phtN95n7Weh7VaWbtF1TmzNW+sk7Bp6q+lSF7bwlkSI/FM3ECLvHVqG
lvttQr6ZW9sSKKTh9brhhTHiZQREGc4H0I6o1QzT93jjWmUBvNqvuNACs8BFif7B5OiuirAs2sKr
H+6BDCL+Oh+jJuu8SLoK4shmg/LZzjR3egWS96YL2j+vbwLnDEwnrNhAkarRZNWOwoxHAVvNzjHu
JuhRN4MRTN3K/C2Ug84NKXuuImPtZAMMdflNyu6majeQH6a3GZCzdLugL25QAtHN97I8eM2mS5+u
r99l5AjzFkpruJ1BcKimbgrbz2LEhkVIbQlAFFrhoTUt5/Kk+1I0VQiy73StbWNh/53ZVO5fgmPe
zC3YnKxs6ydbI6d7lxztdq3AtTY45VCBPpqdVAO6zwg0OEHtiEGNQZd+N2watVYfcn3LvY/rE3r5
ZD2bUEvJTCDmGCErgsEVLlJgx7aJJutzaiy8ucMhqQ9/bg0XGfTTEMagj3veMifbfhz0Hs0uBt7h
Jd8QtPCm9a2GxFsqhq3oJBAW3crtubQJTy0qi2fbHYdkMpQ/NaPaNcNXLUeDsudsOcsDbTWKWrRm
4kGJ6sdMyaZseaDeEpbWGF87lNFYuKCrAdx/LCMzRrPN2pv5Yu1AA0FsjwBhhGAYweH5bFJpyr7r
DA3VzxB6YDPrGHPMMNHvvOQJD6jra3cR7czWIA0GvA3C0IvrgXG7aDIKa5r/tcnRuGR9Xjdw4f4w
ABAzOEUg74iwyjwfTl82LvSVwOBfAIaK/GXf3jflezJCVg3aBXmzr+QaL8OaSWUGs1zieWZijeLx
M0PlD7TSJZgJM2Avv/aeHfprfeUXsbwyRuXeM7up7QvkMoNhuPfMLTFLBNu76/N4cV4pNpSwjE7x
lLsMNhjORRpvfQmKsSES1spmXnIIvMSQvUDyDy6hbGagXME7zWGnrl4zkod1teIQy5P1rwFl7zpp
O055ORsYXvBKN4ynVW6ytTHMDnJyILX2SJK0hQmPxVvofgSTteZjKybUzoTSSJDpmKepYU5gxe+6
v7IOy9MENLU5v0HQXHg+BjqYTg8VZIwhaQJwNNf1s+k8X/epS3jA7FQeinhAiKOPUF1sqwWLIfBI
s5ZVGsUCFDd1NPk3fRcmlhs47gPT6kB0INZrIl2sePTiFKKJC9gtkDGAz+18hEacOim417XApXci
f/CalWLD4o45+X3F0eK+7xPovONoG9GESfrN6AX6dJetdWKujUPxNuGQ2B7n3V/WWZAbe6qvFZAv
30RYpxkU6c79l0AHK5sf/aXDJAes0wCSV8dGD1gQJ/c1Ccl4qOwooffij4sbs0mU7SyAkHAYEMX/
nEa0otcxqhR9bXowGq8WoEHC3l93waXJOzWjOEHOQbzPTZjRzQ8XbClO//O6gQUvAJ4aFRLIrOOF
oGqtm0PFIAeCzhbRvBnISYpotA6D/37dysJuhRV48VwSBBOGEiKQZAY515MWZNamQJKQ1SnKNCy8
bmVhsvAacMACjjwIqq2Kp4GhzyVdAem5xH/z3SedrZD/XIwCKQ+w4gMbboPxFtm48x3JZopdgMJY
aGn3qbxJnQ2hf7reMIH5mdl+0Nju/1axOjma+xio9FoWLET3g549W2Tl92d/OSs4zL+P1AU0hGzH
RSnzfAhar8c8lyULW/LLqF9ke5RsW8iI8RVDF36lGFLmKvYpfA4i7aFZTug8PXL308o2ev2nSw6h
AvAjAXwDTAxCT2V/kLzQIQkv0eFt/mp51PVrheWFcZwZ8M4nLG8TwxmBYg9t92GiWzTiVAASrZWb
FpYFWWQst428GtoAFM9NaW5Qu52tiLuMQoTY3Ld9GULfYVg7jhec+NSUo759Br8kxgBTYLCyyl3X
HHtv5WZZGg2iZoIH69xKqh7HWcks2bUEi2J9t6rAK25og64DJOvSFS+72PFY/lNL8+qdbJfCdCaU
hWGphMpYUqD4sEb8sTBdeHZjUYCYQOFKTRG3Uvap1dgszPHcSN8sZ5PUK7WMBReDCYCawZM4UwQp
Pgy4M/VaCpaCjPz0rCCuQLmePJcQHL1+PC7aQQPsXILDreUqe9/zpF+6lc9CTYsSEiZx5HgP01qL
wsKSIP8M3A6kBk0CrPv5knScmNyZOh5CFsnQXnn+dn0Ua7+vLHlvdgXLDfx+lW6b/LGtfl3//ctZ
mpWzkeL8/R67OIE5kz5p6hhggsRs9z5t7z1rag5tCXyEGNhaVXDR3Fw1B0wGbd7q4uOoHiY/ASWB
GDdOU4K0bsux62Nt5aC83JPIp6MtB0PDhjTVULbJJoh7dTRF2+yDwRoUnLeyeuzMZlvJr9dncD6s
zu8YmIJ0kIPqGHABauo+FTZqgBZMQYDMf0oLfXiSWXMzjWm9L/uGh+Yov5FmHG5SPny/bvvSO6Dp
DtIWdMq7IAJXgVYyJoNWe5hO0M+E1C02zRpufz7w1dFZuLsQCgBMhRrFuX/HiXCywpkpFuxu42p2
4LvtTVrxL607hj2S1S4kH/9iUHhrIj2NAwJDOzeZkI4zdK8DjS4eE68K2rVa+NKK4factcHR462r
BnrXzJPfMGhbQEIlgYJANPiPqMbrCRSdZEDXMCOXpypyODMQAKcQWvksJR7s86T2PQFQIS0eJ9Sq
xFO39gK9fLzN2XycdWjvtcCNoL6fKrPsKm+MwQPIv7g01MFW2u+HGBquMYhDH3s0lwpQ1TtQxWt2
1xfsclOfm1aChqodDAjowrTpDofBQO+lg+bm5+mPAaDnQ3SV5JGRtXJoDQYuTy8LnPQLK6ptu1a2
uHSOs8Go10ZNuUwaicFMBjCKgGeAdeC58YcAqifvsQHRu1oGjfRXDqxLF4HZOSQC/xIgfeo9Uskm
1ScLY6MZmu2TXV2+0z9Ocs/zh+wB7lxQ21yiFEXca/1sQ/hOv5e2/xM9pg+tNlZ7xB3b606xOKB/
jamE8L1PUsQqMMbIT1vfTDgmYmvF8S5fwucjUmv4LrPxRCYwYmm31Ip65zYBQ3CRk21tHhtjM1Xf
Te2f6wNb9PaTgSleyJLJHw0Kmz43i6jOkju7Hy08jEttg16+tT6CtXlUDuBcp8XglhD50MkTo4+i
B15npTNizcR8y5yElcxP2OTGHEvlfUNEhqJn4MYroeslFfq8VDOdNJAWM0Rx/ogTI+hjsi1pYxy2
f6dB/0/clVbQdsFA9jQ72PzVha5erAdQgxb2g5WhKSMw25Un7SWORvmKeXFPvsIvSIVudHzFAHU1
EphsCEzw5qZf2fCQQ89V0siB9l2/djwvOs3J6JWgl9WQd6ka2B2TF9OBeMYeXNMR2v6v++bihoAZ
yLajVo8GKmWWm6kDzwGFHc1Cns7COAwH9FUU1QkKCC+b4S66EUHb/AgyxOvGL2MugPOBxgCKxfNw
DSmvOrT32aNhwnYqvCO61qIMqS85kE+ndA9xt+ZQ86V5HpmcmrNUvO3geqIcTQj+ZIjv3J/VYEQx
DazmuUJbYV3UESu3eSEPkkXXx7m0lv+OE7N97kMO15vRjGG4gK6RIM4h5vXWNYGZBFHidVOLt7oF
kQm8LhFfXtzqWdcMXcFhy0M5JujJFHjdBN78LBoh/WZXw2b+87oh96mR7fGtgPOusAkt7pnTb1Cu
d9Ts2iKT+AbNTegrUrTyJncKPKqmsg8LHRQWUounHdioxmPFzfohH+pdi/fXCoXff5gMINL/t0il
Pk4N6AshMYIP0R3AMNqo7/aJ+11rt6m9jSFejwZmiUlCsm1YO74uA204G0HGFdx6M05HWXNBEg7m
oxJHZDzeE00A8rymH77oVoCN23hPWjMB47lbmaPv5+CMxjTzT7DapeSHP7eh/0WcgY4IKHwAFI8S
pnKdJNpAtLKq5zjDPnZOuWcd2jPGbyt+uzRfaLvAIeSigH+hIOBmFTe8ZA4JexyxA/XeCxda4XYL
PhjaZeYbBblP0uYUWEb5bajKf5rGfRIWBf1LTt5oa5GV02nxaAQNInpBkDdD9kE5gvtMw8VUozSc
NvmGEvoMHNO+nQSE0SDYRPmT1eUbe8g3cbYSMfxOy6lHFR5pSAjPIjWArilLm4JxnIBEKkyrx9oZ
dry2vmVjGuTt82S0kRGzn5B1mPO4Pep4ffXRJriFZG0eGjtFoGYGjv9xfYXmTat+EtbFQ17Xwd8q
jH10GyHaEQ7NB0is9E85GXfgPAgoHe5LNLzSdI22Ysm/Ty0qcVMFVYdxnGCxSiYBcTAravTsgyNv
Yq9WzecJvTY6xcsNrZ0GU8JWimjalzxwq/dKrtxAS/fd6YDmPXASS9S2xhrDh5ERR3CSiIDHYI86
UobHz+b6ai09Sk5NKQ5UZm3HwHGYhg3wd02xgaqYyz9pGkcmRKXGuAuqbuXYXzYJTnmgZHEaEeU2
T2TFU0hh47ClApaSsE7Nw+jrQef499QBUVf+kGrTCrf30rkxK9WjERNkDaCwO59TLa/tkRk4BIkF
yK3r3fN4LUZaWrZ5PGhBmHNQKqKirHQOVuMW17fjjtVjPvYSwD4cGHbEswq0EXELbc4GEkErl/mS
U0IgBhTsyODjpa4cQHWV4ybVe2gCjA8p2bbQAZJ/c4mA3QtXiG9ZKA0pq6a3gyy4LaGC2H3VpvuY
vXH/zfG2191xcSTgnTFRFfRwLSq34eQOY4abBL7h8Zeu69+TGl0pclrx+sULH0gUF/wvyEVfQLTR
fkRjfRgR4vl3Nts46Y0stmO9q7tH3d6UxobgjeDcGv3rX4zvxK5yVLHB6Jhk03x8FFs/TQ5EPJe5
tjKLS0fw6egUX09iPsX5LE/EXKsKa+L+nI3ufW4VoVkV7pZXnRGJoliBXCzbBcgHxT1QSqg725aF
IA1q/WDxyUOeeze960TjpD1QrQgKQ9s6zq/r87m0q7GZ/8+iCkCjbc57gsaykJRx6CX3freGjVy8
3U9NKC6Jx40lnBgmPI+iFRk7a8Pix1h+qZwQ5SUTEma0XdnQS0fkbzC9gXIy2tSVzUbtym6mxIab
9Cgl2x+gDAyHVEYEqCZeD8fWym91OR6uT+aKVXUygdIYUnQxYaTDw1SBqv/RZO+19thY+1qEYg2x
tbTXTwap5i594ncpcOVA1CVo47lhBB2H7C92wqkNZb9BxK90YhM2rLSBUmJgWywwkdGux2hsIUC3
Ym5tSMrGG3MvHYUOcy77mgHbXQybVVWP39eIEoI4cPi5+j/jddSyAEnjVjS4Q8MOxMB8a5h9/AGp
P+c7B3B365dG8TKUXnrvDm09hWMdaw+o7qIsJtNY3jKRZTet7YGw+br3LIx9Jrw1oe4HdlNki88v
WK9AX2aL1ysSMAcaHxt3CLx+tQF8rqqqg59f53iw4ib3Veg8lCfrkvTIkUkp7FvNE+ZjnNs32SDx
ZKv93dibMkL4cjeANzlgSTmtDHPhxJkpKtAIhlZzdMEqx4FT4ukDRmQMk6BnC/RTuCyuT+TSiQMT
EDBDm7kNcJxynceToK0dIyYrnRu/3Q/NxivDzP2wmI4unt0g8RheqTQvLR5qjOAdnGmEL/jzMofk
rVXOEad2mzk7DXEnmlCvj2vheHFObTjnDlIbOhBLbYGzWkSgphjiaMrvKH8DLSWa9ru/CCVA6o4S
JFpL5khTmcWmGWOnI3iPcuNosWM1fHp8JaZcnDWgWvH0g+ejrex8RLmwOGMTTHgGXP67zO/GduVx
CUKmBY+f4+SZBBl1YJUGo02GekzBRY4uHS7eZkHIb7ae9u+QjalABUjNz6wp/APliXbvFkl7THIj
3yRoCtnTUmeHOKnbD2ug+leRlHSvG/G0TTQ7xqvCKcmu7GO6Be92d9SdqbeCyS2mj3QEw5kTDxkP
+sHSKxCNenWUj0l31/JMj8bGqULedOZdM7raQy3o0EIdZ5x2whDxVzMxsjsn76onWjXDrZXw9jHT
6g6vTVaB6S7NfdARdU0cxbr5zZtSkFUXVkNN6MJV7WvXcb6x2p7f225tNxG3OQiZKlRI0czPXHAD
ThCxeW8dkPlg4uRzX03xwbCFsfEpAp2g6zxrz6qhrJByFvUtJ2T+Mpoceuh4RKboCmgHWwxkqX4p
t8Kx661eSD/fdbHo9sgyyoNDcx6H+sTIW5xN3lE6zQCOh6EgfEOtbKwCK9etW7PS6T6WPpikqkZv
mqDDJG4lxLkiGzgt9P85ubbvu4yjVdfu/W3i9HyXT77zT96y/Ijso/aapHn/OVGPPjSVtDaawUgH
vL5FsoCjGmpFEGS1gCvUU+MLmUwfZe3BucnyzvjaZbX50yq5/ijdLNmUtcERMKPlIIu0osy+5Kkj
Bficy+xHQe3hmIDY/j0x+v5QFsYU1nLM7/C/d3fM8wA8z1xyR7XRQGGFsIM3mMmdyW0R1eXEq0Ag
3fvFF6bzJIvYTyCBXJMKDTheJrc0j+Nsh0Zy81CaTfuUJkRs0ZXmt2FCyHgE4Et+uj3TUeutkSz2
oHK8k2iOqwMLjLaPHloz7jMqkgrs7/MZDk2LlzjNi+eymJwySipWHbpSiI/YcpgfCKOWX60+AXA0
M8bJPposa/9JgI/cJlNWHWmnk9eiqwg9QP6VgxnQnJ6gdlRs83S0Q41q7pPtCnpojcbWd71FSbwR
naBG4BTIu4ZWko79Lmua4Smr+rEPhsynt9LWcnQaad2e8kozAncQ5Tc06rBXgnlhgQBL7Uts2E0R
FW6fvZaJNbyYoFb79CuwyMaZr7dBUiXFa0F68dXOkFFAH5GDdhCWMvGllJn/RP24cYKiIgSc51Z+
48kh3kwderyzspGvphjNOoi1uvw19HLYGCgovpoOR0NL5qFYFORmCRbonPvshaQU4l/cZjKIEZy/
mqOpbUvaERbopZ4B808H+U7qWB5oltd+UEjHuZGVSe9j0mIDl7o9YBcBzMjyqr+RMtU/RiCfAjMV
Fj7d9mgONt7Svc9rPLBBnWMPB0G5hqPDqdMRin5TfbRqLX0ck6krA4jNiIPwnHRb2C3yZfbEamQf
7AG9HEn6A7gu+Va5fnfIvcxHYRtJwIcCb7QCHUosquqy/hp7lN3jNOwirc7Hb25uiu1kgcWJ9MXA
gsatQMgxjWN8w3uO0NUfHboTVpK/DDiut3rSmH0AQ/Gh9CuxBdAjvbOqMnnW6Mj2DiM2tkMKTgTP
Ye0mJmDUz8ap34ITLv3I/UYLrJF1G3BWuHtQToBJzontPqrr0UXSzzCBCQGBary1RheSkJaQG54U
1qbsU1vuKsep/dDLLXsK0Ebc+IEE71wbmazJGB5lNarDdgWK1qAHqdgGDf4tCd3YTTeOkWavHmTj
gWtrBg2S8ZZdjyH6baYq9PUm/QWaePRSDqVo30Xp081I6urDtWi771mWbsHD0HyQWGv3AlrJYa11
7aZ26yoi86SzQpu+WEan/5JW6gWum5ZPAAa4t3HrNzeQyZgOBhwRXOIaWxO5WCoFgCPw31tOiR4Z
10YIedEETArPE9/qqEUY7ofpf9FRT56cUKuCdNxaa9Iii9HcDBecqQSQTFbM1sBAlcZcS9aanQAb
fFavASsXo54TC/MXnOTy4q4yY1BToKjbjZ+V8WMm2fd1CF4QJIT4dz/LHq12rel7MYS0dDRi+8iV
A0A2v9RPrIrGTbpBQ9CQztBHfrD7bZfzALpEnO0H/oVaPxKx8hZfClSQ1XOBVEROBSHXuU3eMFAX
z+Xrkt5zHkhn21Y72dzRtUfdUth1akiZUig6jX4/V5W1+rWr/yHxoVuTG1zyi1MT8yeczF8iaM34
vGqTexhyG4zH5M9L4w4SXHjJAeM10x6fWygBZLPMuf7myxs57lx/49srNek5oFbfSuDIRxMpSA+c
Cxi30eSNbvRzyXbybqWXHVueQnWSQ0fWjK7H9ktLcmJKxWTUrttUeYbRUO/Fsx6hmGisQXsvO9nB
IHpqQ3l5EUR5hc9gA4yEIRjoECKCMnPSI5fWYFnRbk0gC1nvQLkCrYEEVEQ5OFgKI0iTYT9CnW/A
i63VP12ABK6PfmWiVfiQ56aCNjOSoo43PnmXHTILx3gNDLXkk5AYQLseoMDGhRK402cNiB7w8jTr
X2n9yuq3vxjFnHkFSQAo6FUdLERBDR0bvGZyfyNE0KLLBHSPXrGGoFz0FRwRQP97aDhWBXKkmSB5
keJ5S+jR1H6KHoxNKyWGNRPKCaFDbhry7DDReS9+z9EiEelrcolrNub/fnJElGnde5aHJ7NX/hLp
Ji0fhur5b1bk35m6eDGDxKeSGEaFcE3YX7zyk+ahrNfqB4uedbIiylOZGyaLHRt2Cqi/kLekX8kL
r02VchtpAg8kamGqRL4RkBps7Hfjj8n559PhZAzKeZqkJjjlKoyhbY5J96X2X1L6dH05Vqbp96V7
suI+LYAGr2HCtP5hGYQ36r+4E2bRByBTka9DCHbuUqPepaOeo0aVG0cOGUHc2Pofy7XM84SwDW14
4HP11TK97mmm8Fvs8jEHmEU+etpTZ9/F/0PalfVWqjPbX4QEGDC8AnvIPKfT/YLSp78GzDwPv/4u
t3RO2I61rc6V8hZpF2WXy+Ua1kIDu6PwirJ4YCtJOIQN4uakxIBSsOgHKznGretbzgMggKu/74Ll
Ojng7uOYrkj5nK6badRRUzJIGo3QtW5Xaz9OX9l7zEShDx+5V/SZn4poZxAXGREK7X19Y3uV3xdf
OesfAmxBh7zsK8dNuHcfX8pp7yRXVXRwVGNL0pOIDioMSKP3Gst1qgbV07LpBp6Do4cp3mtN5jPV
RS27DYE4ijkMlIGAsivEgVW9Yhx2Qm0twUh5Ee8zZ/GB0mWw3fnjKCviOVtBgoGBorm1ip4L6vr6
Gkml7LJEUmNH+667x8RnFLQjoGNHx/kx60YXOqu9z52UBMAZVkXcMmPHvfzHDlE9NoXgJO/JWq0m
ji7N9ro5Y5z+MdavelCKzYYi6yhzQ1tRQk2jrM0GeRWI4g29KXmYQM5xfmXlEgBexafBMOEm+CGS
A6ic8dRp3x3q6paMisMktRBk8P/9feE+8EqgdLUzfr8pf7GBhXGJbIlHdyRVgUr/gbcRY2A87TB0
hNARPf+CMcIQUdMChlngjg6I6mw8frS9HQNZETmrfqVo9aK+GYOXJquu0bB8uyD3t3YDMmOjzwAF
TIBDlE7ecTBuh8hD4kuxFrL34fYDBSPGdNqwDnwtBu2b69wnzmWR7JIKDKGXTX0kquYL6dJv1kNw
AMg52h7ggFBZREGsS3vfqReMFh5jJIjOG5HM1WwVE4KX0mMYHVmgGEPDJHnptVtdV3gAqZ1y2HX0
JaBuIdrppJU2ECHQcMHM6yQzEH6rqr/SY/0hQRy/T8vcq9DTgT4BcBbk3XNH92X+lnfXWqFqx1Yo
4wnHOvKcdmpMKJOk9bFi6TX4tI5f2ZL/1kt8oXfEXGYWQRvPGQ4VmZBXK/2c5optUS2aYNLNmLWW
EWHnF4wQAxSDlgDXykJrfJpYHv7/VBLseamBowgYL1ybvRU61UvhYLbbVayb/Ix+rJvgDyPdSKnX
Yd1idtTRBNp2N8t00zgIoMDfYxw8sj+vlfxq8zBMDvhzoC+I3dY1W7LJsgZcJ+l1WlxG812O3mPT
+AY60QFAPpZvGQEqwT5eil85t7wzC7l3gvE9YUXLec2Qn4bopLsshyTQkehPVFwq/Ec+ueWNEGFF
R6tcNIefXM89MHpoiw4t+YrSmfRAbWQIt0xTpqu92pAxA2+m5KAGg8L4VBKEoDCe6jrVNEjAWvqR
VgWjqqlWanko/GG8i/6hXziN1yowxDhVga6r0mXPDC7VLwrwtgHJ1QkoIJCAdLM8onLyju6viy/Y
IGeVxDQt6NsxT3squ8mmjrn9jAKqHT8ULsFwz/PUNchl19djR4Ny1h/a+efav6Ivfmdpfw3YiZcK
oHURqPKpYfopT6CBQ6g1oHvBjAwY0nTRj9ao2WCpr7Nr162Ml/May4wSSw0SXQw46OjHPlV4TieD
Q6HCKBPfyIArX96t8aI4XjLnuBUiXIuQPae1BSEJ+SelKOgcc7vGU/K5G17Pq8N/STxjW0nCGZvn
ZonHAeFxPQP5D5CPGDAKTBSJSP/9vCTVwgknDTeJk6MQg3jRe4/jI82eKN2dFyE7CHwCHliRwAjB
C+Z0b0yzabp0QmtZGb3TFNw5qD/XqEjq/uS9E23fxD/PC5Tr9J9AsRnKzQd0E3cQaFZk58zoVwAl
b4Ei6Hkx8k36EGOe6lVXttGaJd+kbO+UO8sKy/yJWF9wVJvVEx/9NgjhgdoOKaR9K9hhrBWZZpkj
3P4+//8mM0IxqD6DxAhPkhnkaCB+ZapbSbr//DYENgVGXsXn8ci6HJBwBvqU6VPbLwGbX1vdQjER
ddCLdEGZSDUsLD2o6HfFSANG8DFhe6pT3FcUOStI9IzrNMI8CtuX8eRPg4G4eX/eCqTrt5ElWIEJ
CG3bbrF+CUZANQc98wpf8Bl5kTvTjQThHVS6S2m1MyQ06Mhkl3X7VMWPrRWUzWFAgRixM7s04j3w
rTHXFZSl4kUpDWio/QcqHT0snwKaaCocY4hggVpiTMwv6Li8WKmGgnPL3ArD0VGJ0t/cPObUKe4c
DEFVAe9BuDEw3wdkWituFWsuPeAY18CkAoBuPgFfUzOemi4i+KLxiZm7brrsPYXTUongh39zLEjh
LU2aW+hmZvQ2G4CnVrLbslVh/ErPxkYTwdHD+45uukJMN+b9lU2nCsGIccnm1Ak7m126Xg4KcRZf
WU2leuVJT8lGtuCXp35I7bHmskkFbKV9mz1VyQG4OBh/+cIZ+ZAkAtky1o1u3EJS0tt+a+l+r2Jn
V2yXeOIpqShtK0jILYSj9d5Ew49VKEoT0qO+UUM46t5s1GhfgdmNxit1IePp/DJJN8QlQG3CfBS6
B7mSG5srGQP9TYNaVIrskG4DKjtk+Y0W3aMIdl7Sn+K4GGAgssU7AY4FYweCKllusJzwQQ7AA/gR
uRrH33kECMRbDcRQfbWbyJEW35foprbvUZI7L12mJ2JDTD5ZoMXBuMWpnpGjlQyEuFhH1r23CXrL
5x9oLrub7WeSdYqDLDthmD7FTBNmE6xPDG9VhWeSyxv9TEsH3s9VwX7OxPXtKkjKqzELu/5/57WT
CgT0CwY6gM9pi8g/GohAzTrqkaZxq6ul+94BrcKdbxN3AoV9/LwWSwiiaMWSyuwfl6gLWnXOQC2W
pCmefbQ0MEaSWUCwA3XDeLUocaCkQgD9hXYL9DADdvh03zx3HpBaxFu6tbp9F60XTaIfuthR7Ji0
oQTgyaBDwlAe8pjC9d1OJof946+HNL9Z2rsVeLFJ290CVW2HXtd90iT3IDF9XFgXePn7+e2THXKM
KwN/CsNALpLCp0o63lo6jYcgvwETojZfj9Wv8wKkqwgEXBQjUAlGHvVUQGZazawTXKc0Wg+8cldr
+j6OXYVF8Avq0wnfiBEuMJ2Ag5TyuAQsvP5goku32A/syfrC4DPnIv9PHeEwG5UBLFr0gQYRYroU
fThZ8d4YmN9T1aSk52ojSHippG7kDDUAdILKBLy8926hjTN/6q27gYZllR479wslPRdtXA6cB8rq
IpRePQ2e3jZI1sfZ5bK+6c7RaL9QXQUrMUr2CLBsU7y2NAIkHaYhYeMxFtAZIBW4IlWJUJlFb4UI
vt7JVmARlRBSOO697gwPXvl43qRVEgTHQEhZVCCTw5kBdY4x39m5YiukMShqdzafYAMxvVjDy/Ql
jacWp7Jzv+kVZoWuFvNJG15Y8gDQ5eRGu0Eybf3KC28jVXy5JIg9c5s/+KdsRXvMa99Sv3ZDJSo+
N13xrG7lCA4vbvVpBkRUFhiNUx5Sc3kY52/t6t076z8F5vl8mv08v2MyJ7SVKNpEmZEqq3CYMhuD
CZxiYHjM/prEEA+XrRDBLAqzM+M2glqjdwCKrA9aXmCQEhUkpczTbcVw69yETRXtJjJTiKnxAsvn
xS+cn/10rHXFoIW0M28rSPDc1mLk1OSzeSBrDeLlfY2wYTdR/QjiPRA2AYTeNhFQfaGkhzFfAPAh
qYxJcTED4LGYdSa/DvNRv+xLejsqwf35dgsGCBEeB9wEFNUn7pTIrqYZ/fcQQZvbhj+T69VPk8Ev
GMGkTINkzSUlZTjZb3P8ZtYqJAXJFqKi6LgOJlgwoiqCODjjYBSpiUtEByLQVB0YujT0H7YKIFti
9SdihDsRw7+xlVGI6Xs0gffzXW81v/tSD88fLslxPhEjXIn9sDZjymcp847dgIkFY9l+9jBT76at
Ih+9KIqrXnIzUryDUUXD5O3nWhozNL1hHa565jSvllntkuF3EmHufHqCSaGn+KeXTocv6LiRKdzG
mqVNdtOb3GWF7frUZg++T8C/zXpFyVy6Z3gnIK51gEooggPWXVvEKRc0LUDqdJP9uBaXzRorcERU
YgR9yNzGdNIhZu4PjXPPun2eHM8vGd/2T4cM/HZ4+oD0ERHTqZ/qowYcY2ieD8YJvfrpzmuRxcGQ
TuH3X6jRgL4KPSKAZeZIlMKF4gEcGEEZRM3JFA7OkYA+O1flD6RLhkYR/BqIfgHhdKpPVxCMSdgu
sjAYpQN6x4IeTTtW3Pyys2ToaLVFKI5lE0cT43g2tXjQMAXKjEOUIBXOLIDWWUvojR6GXmYkEtNK
sVMyzQyMCAI8EaHfp5E6NjkJZmaAf5n0oFjy2qIJqTdO+5SsCvVkjm8rSfBI60odDCZAvcSzMKFs
XZejdxEDexA3zcV585MpZaLejsZNoI18eggD6iTKvQxJ0XoGPawONDnm7JbWU+STZVZuOniHct4q
vOIEK2/o4OVVikyMl5VgwDiAPzJxrxzqL2x/XiHZ2m0lCfc+KOdWTHhDoVLbA9nDd+jP0duN5Om8
GElwC8zQD4X4um7CC0Mz9Rj/hRh7vaOTd6iqWuHA5ZpwsE5Oa/4JYz8vctB/ESSWivL3ghFx7xsd
dpOKtktqAICL+leK4OLSzCBNwrOmQ31fDRcLIElmxa0gEwEkGyR2MN3MYc5P1yotCm+Y+PB7v9zO
9qsGiFq9UyyWSobgdtp5anHXQYZr7a34bTKAYKbikpN5HdROPQDqg2MLc/ynesy5mQFKDLcBphd/
1kVyPRKwHhG2z4FAajeu7wI/1j9vZ7JbnM8T8LwYmsHFGMiuWjb1MfRKxxpDtrcMDrspKh9AvIFT
7zCBCf7b8yJlZ3UrUtiusTbzuNZxVpuC3qLvIzCn4p+xNnaF5+5HWijcqkpDYeesFp1pkYNVXaq6
Cnprfo9qrbvIx+6tGvXvuhdXuyj1bgv0gykWV76hH4sr2D7I+rI5r7G4KzVmsHEhcQVIljEE98P7
XEXf9cq4AQmAoo1Bdq6RcwSsMfKAuCmFaxh0LOZSa9wXTld4NpA589c0aKPf57dRljBDHxUodDCW
gkFwse/DwiDjjOl2+A/TudEzJ1hyJwSj5qHR2FWRfe/d4sLGHKIdL8fYHv45L15qRTyRhQwqIA1E
NGBnHMcWUMgI3qt/+qyA4aR7Mx5xpb0XGlNspHRJN8IEp09sPY2ACoakDLD1auc1W7MLrwOFi/aV
qBo/959agg+wMYnHnBZqLQkGqnX3ipYUcSE4rufqjvV62Ca9767K1liVhvz/m/umxCcBJg9yE1Yf
zbwNmD34NqY6gJV1My9LgHa5+3gEHAzTj9HQPxW1c0fTqQcNdH5ossE3lEiV0i12dIAH8Sl2QDGd
fhOmafN2GvjxQeY6T/YecNOtEFAHvgokTnpQN5IE7SfaAgUjgfbW/MMifpEfcxRDDBZGcQnmD4Xp
Su+SjTTBI1ULEAgI1ysFgom+vEXIkxogITx/QFRSBOeTTJmt2Tm3JBv9qDtMfvqIxhRCpM51owr/
/8ZsSG8PibHwLRr6N+L118nghGP0imm4neWkuzR5L9Gre14zWW2as438axgikwIbE9bUXOps53uS
phdArAyMsdyNtD8iekZ5hYUAxXgcR7JPtHrnxu+6Ft/nycX5L1GssUgR3DeaE2Haj6ehzdBKTGBj
podaU9HsyIJBsDrgYQDAQCAmCx6d5l1texnePDG1wSTvHDGwfviKJh8izNONRMdzCuh7eLhujC8Z
TdBMmrxG66oQI3UzG03IqZiK9JXbL9DEWuKLtqtvjPHRKF20gTgKy5QVG9EDB/pNCyMY6AISFs3y
+k4jiYeoEJh0YHRbbVCt+zZ5pdbbvO6H6M6e/NIaAf6w61QTp0rpwnomCFU7q4WiJnJLlfXgJJeJ
G0z1FTB+8+EnJrJxHgHDPppos5p25zdT6s42qgur3NGpGVr+Rq5SIJSxYHUOcTqEcfFSeiAPD85L
k2UoT1ZauB3jOKmTAq+8IFlv7XFXo83VHg9r2iKueiTaY26GM1NUxaWGxDsc+YEgn2YbNS+fdK+C
zDpKLsp2BAh7tytd7TBAxfP6Sa8hDuiFAX8L2UrBkMbFLpbIxGvZTkCKiThVG6xDjhfGar3h2lK4
FJlivD/dA70O8HzEMuRSxZatWRUCfkI7v83yX33jjYEZO6m/mvbLed1kJQ7UPHWMVoDL3QStwumB
jCvP7XQb4tCpZh26rL7uu6YK7T6eLwCI5BwGh/zTp03nz+5QhWQGhn8drU+FU6sw4WXOFE4d7QEW
vuYTHqxZ9GRGlJUHLPcuraEJrIbe5MpXlsRcUfniz1FQE3A+beHO6lk8mi4ZkURMH93yvR4fKqD1
LiDJcVCd33UaKLmowoY+7ypkIjWG9lgCihax/Kq5ZpJWEWSyIjC6p9RtgRF8UU0quCuVHP7/zX1M
zYGBVRIp9YUG/fC0lHswZLfWt/NWo5LCT8xGSs0mwOm70MbORz9xMbRlPFk6KuPP5+V8tgi+ajBP
NLnqHhWNs0kTMB30XJv8aRofSv2uUeH2fz7cpyIE35XY9ep5XMRMf8b0wmjDuEI7w+9VVQX4fIdj
5kQ3wfX2h8lMbD/pAViiLbxXeK4f4tZ71N1BkbOWSgDDjIU8G+dHEeyaGCyJ0ggJ+aENevbNIn/t
cjmaJ+gQgY/HyVCEXR+SeunmP8l3+tKRPYkqP4vuSowEnd91mXVt5QiBqzmX6MGbkPpyijDOcz+m
AFRCMchS6CNbL5SeUPxB4gioaYJfH3oEbrWDzFTr3ZnV//LJVF2MEuOy4VcRzlNkVqhI/91iEqJc
SoSHg12DIPtZB+NnQgsO/uK31Y3n/bYc9tCTYZ+xB33sjihwPA8mCXWjBZpWBR/RqJ4F0m9yAJRK
4PM5Sdjp2W0HsJxhlB8hq5NfRetw1abGgTT2foHtL6uqeikTBy4RmD5ygDAbfsQ3rqKqgPEwUWxm
263194VGAIopVpCLBlWeg4ydLYYFXJMB/I0lyJJj37JG6q8znS5jkITsvGHNXR8ToVUJigaXI2qx
sXuJkES6t6vRUpG0yb4XdRIHJLMWWiPEbrhoHSPkkbE8C94TfpTpobbOl25aXc9a/6tMB5WN8DHd
0/oMAfUcGIhNC6aIguvpAi2gzp1jlweKWguahE4PJzJcY7YrpOsSto2HNE6BudvpgFZG1e7wH/8k
HLZgAfODIxQKwjG502nDitBmHr2wnfSjpnt7qqOT1rb32kBe1nRCyIN2WvN5rGNFokpyADl7PMjK
OKMn2pJOVS/ha9YiQgxnxz+nxPVNYFj9tStBI9efwgNgMDAkeiohH+O5IWOErG20s5KLxriaAZBU
vp2XIrmmTqQIR2ouEwPwi1jFkV60M0ZsmzvP3Z2XIXlQEAjhUDk4R0h3CYvVtWu6th2qQ6U97zMM
G/hx7BkB7Y3l0HtZBiaGKQvzCkDcM+vnW3SaIXljTPZlVwwPY78uii+SnRSYrg1cQJ6wFmtkJI0m
Cw2AgEY1f6OS4BfubaRr94M3oVYxhwr1ZZYKEwWOJ150JkzmdCfJ2KGszZ80tRGBLKXorj0Afe2S
pmq+j6nD9ogU7vp4pbcAvL5hrkZBCpEpDPbPIovnBRsAmlMD5xU9WqdfEdluMo8RACnm2pl6jAgX
RA9ip7CeNQ8QOX02tAB5n7MyuUIPF4wuZRnKlAaGzC8oZe3zTDIAVfUatd7dMSYh8GzXAVdbkV3q
zVImu2zFL/ld73TPlZcaYR3VHO2s7JddvDrFi+n0NsexMZ713tJ+N2XXHDymma92FDXHvF+KkCXW
ep2kVoFKSBQlfgxctPshbmdVo9LnZyb2HoEZwnXENY5IY5DNeHibY5kHrol5L5Pel/Y/PcoImdEC
nZPsZ1UToyTlDIkACOCXCa/LC+vPRseaBorXyrDsPPeBxGE5fCvpczK+g/AuRQ7GubGU9I2y843L
AJVZQLQDLlM4elNuLjZoJPJgSgCuanBml+zOaS1FM4Ak7sGdAzos5LNx0MVu2ikHXl46oxM6HzxA
uV2k9Q/mvjl0f/4oyc4tml3Aa+1wjyLmrKaqJQNme/LAcqedOecXjpeFSWf5Ofkez5bifpOu3Uaa
eXpi1tEcGWshrV8BIG6au5zeN7Ni5eRCAIuPZmTejyJskJlkc0w9cA/OxfTPNDvzvUvHl4r1laLM
LDdAUGegPIfqLEaLTtVhaOFpJ/46r6IJPac/uwWdNVer58czKoM7k16OmEytVTDRPHQX/Y7lERw2
cBlhglMI7V2rp5FTYBWd/mUdnub6MmYAH/Az7UVvj4bqrSLJCmASAG36nPoAwzfinPwAAr8CXXSw
kf4Fc+szCfQsjNJdn/mUvZE8iCHVuXXrw3nblEUEW7lC6M9MQApOLvR0u/6Q0vk4Laq5MJn58zcS
FhN1q0+51LafejMH0Ckfza67i2Y6Lk3B+4YrZ1VEHzKz3IoSbD+rYnS9IQIO3BjsU7FzdO3c14v8
Cwd6K0a4GmO2NGubQEyEoeJ6vp+zN6+ogmj5lQA98/wGyVw+eolA2uPB51tinzrP9nfl1OOkYVTD
e/SY53v2Qxs9DSCYdlSJflNmDw6cPdiOCGDMRH9vNNrYtIQHPejj7A3fq5/MFTu305qHLnrFLLhm
3Qzx+1IFhXsk2e+uvk1ojcrNwR2vdOtXqzV+UT/l67F0wrRUYfDIjGn7fYK9Ok1HMjtGPADIaKb7
47Jv6QPpfvapIvL405MtegDceECvwWsVt5DgeEjrdkZiYyVaM0Eb1yFfUM3g4LF+nz00zhImBvGz
vtzlFS7f/EdNAAcU5M0/NrnM5tfSBeToHOjOwxwrPLw0Mt1+mmDmg1kTlHmxCE1xBTQqLP4OqaGW
hcR7ZsXeYeGYHStwsMVFWP79CBbBvCXEo18KWEviG6JpkPRAJgqkwcA6R+7Uj6xgUlHmydzvVgi/
uTeP2KyrvRIDhggAjO9979v9gRZ7kjxP9rGI7kxVg4QsENiK41a3Edc0ix2nC8Q5Ngtcx7fI7Yxh
OU/1OpJZL576OpgBkPlFhfdUzrBotmNU8LYkGzFxeNGujwmA6SzjPVehbkj8Bq7LP33E6G5DTu9U
FAZjWZFaEJWyJyduMc4JPOLqLgbWIgkwEHbeS0n260SasF8TM+NcmyENfClrA8xHzOenieU7pl9Y
P4Czi5YXhWOU+PoTkcKeMQwil/YIkWZLdno/hFN1o6sMQ7JhJ0IEd7NOjEUtD6biqfCb/BIFRyyr
D6T1sVGEVKZ0x3CeMDOLVB+KLKc7VpTMyq2Fr2H+lM4XU3rblwRDeqEd76zyOWVWkIy/uvJX6lxH
65GSNpwsxyf63gUUeXrRx/s2ykNj2GGyKpjzAUibe0QUGdjxkrvJ+/tLENWSj88Vlgb+cSjNFL/f
okfBQ/OS0R5o83PS3B39dd66JLiinGnhQ5YQjbUuZnRWHqVEzc/KDjvtW4p0qNf7WXKhL7s23dfk
2jN2ZnXfA51pKYPGfPTst7xIDrXqCpK5383XgET6dKPAXBZNuo6v8bDMKKzGIIEN7Ez3u/ECwOR+
NL0N7Xyw7fuyCKf5CxUHiMfYnEPwMsPc+6l4gFeTbuahadTcz96zuaJFpLqcE8UFKD1fH2LEYV5t
jTSvSyGm7N7Sdgrj+lg25VcO8UaI4BBtS0tmtDVhKbUfHXCxh3TnqICCZb6J92XxuQoKBCrhXBnD
POUZL0snzs88ulhzEEVetBRgs9lVVX2bX88bq2zdMNcLuj8kjdDKLGyP3uvo740XnLtlp7lH231a
v3AF89Hhf0WIW1ObE+jaa4hom5s8/t44O61UnG65FmAtx3wrkk1irgnw8WtPtAnXx3pcrG86u25V
02RSEaicODrShJg0FfYlGU2jXSm0GOcndEEv2TWqruf3QlZ5BA7fhwzBSS02uC5AMwL7at/WHxZy
7l2g2f8z0x/D+JDjWrSHQiFTrhbeOZiJwgtSTBs2dT9YFRqpAru9iOPfKZJH5P28WrKbAuWm/0QI
t21k6G6BVDxQWqPdpB0RhNshK29Xb2d2ive3Shthk7wlzhNrgCgPtOuxcZzSH2iPPq8O/w0h0sYm
fagjbFI2LFNn6JDRpIuf5r5FXxe38D3jiqgKRHxlzokSDqdBmzYyaoiaqn8M7TLvftczHoqH8wrJ
XvPIlxkm749GkCw+2lY2gQkF3E/BgugOPZOgbDH8aBivaOMEkdniJVffUpccFju6SWj8kDSKiVOZ
09t+gWAiNbpgAcaALyDuxbj8zxmfTYIS9SVAeCp3n+oqjbmjFhYWk2W2CVAyjHMDvfT0Uhq9NZkn
w0aesAWNSuLn6Qutdnl0OVurP3vfCFLIPd6Of39/YP4AXfOYwQfDjzhYm7V9EwFG9I+bct2w6A/j
vDu/mZKVxGAN55ECo5UHEIVTzeqC1nOTgpDMadKgd/eOfkiIj+qbb6chAi2mSnlJbHQr8I9P2zxG
HBP8EvUcYess5uesRi/xxTpcM6KoRUmO9okc4e4ddQyjW4WHZAnI112KBPbsd1+44E+ECE9VWg92
WSIsDRIMQ3lRQLxvkwqTWeI/AB+ANCRvL4El8P9vFixztLUgmZMHKIted9UA9ip21U/pruLzmyNT
rJvE+56IE9wVEHHAz6HD5nLzV9akfmoafq7twHvuYi1VU6EqaYL5tfaASKCENNMJW/aOTkzfao9z
FtrmQzb8Pm/rn03CQvEOjgehJR4hjqCarkdOOVBwUtCuQfYCJIajX1b780I+2zeEoA4OEmrUxIH9
cLpd9lqgAjrHqL+iGm0NYaOleJ0+Uu3ivJzPBxdyCNrIUOxFuCS+p9gaV3qdQo5h/M6AXAsys+ab
Ccq/EehNdAoSWxExf7bDU4HCVuX6VBmgA4Zi0a4tj6N32fXfQWalpGmThDVbSUAKP11C9IvUU9lD
0mo5BFFzFKV72kfxjUEY26ce6DDqoq1+WYkTPyaGmxycwcuez6+vVF3w6HLqCmQ0xCJN1HotKfQU
7Z7NTYeW49x8cOn32Q6bVnHipDu5kcQtanPAC5vpbUkhKZvq0EME1zig+ZrR5XlMpm+j9WD1irBH
aqMbiYJLca0IU+AEEgHCXU271aRoaL2L6i9UWbGTqK+htonXHC7OU9WsOSnBpwtBOg1SJ7CNzh9H
oLPpfjv8jqxHPX2evVv0xX9l7/4TawkGBGZdFjsl188A9hAQvrR7x9uV3k6fFGkNqUv5UFBseDDi
FrADFSRp1s7Ob6b13ljezisjPw4bGcIlY2haTYckQSs1x6WodgUqQv3agWouRV/sy8h8bbkYVTgB
Ks2EkEdPqT4uBjQbzTXU0Fg4zz+iVYVxp5LCE/Yb24+8srBrbiApuUrY0wA+80zFCyq1drhJgDS5
yEtagrXXbVFFqwcZje2XK/NdtJwCHCBBtuv8TkldxkaQcL9kXtlHBj/IM3LqlvZP3Nx4ZLe2fqNi
jZK4DMcA1AqhpoHGVrHpSouG3FtpjMBw2tnl3ZiGPX0aq1v0LWRVSIu/t3Kw96CF1kbFAAUDYQVZ
QuLRzVIkS9g1Ne5z+634+ygH5ZiNCGHtUmBusmlB0j8r73vzvh1fmipYlztz+PtrDHUfOCTc0Chb
i8OdzYC6Bx3RZuJG97n+xJrAdQML1wxbjufNQXZwT0QJy4bGM5fWDpbNzX/32psDEuygqhe/G26M
5tVgN3E0KF4MEls/ESksY65ZFoB6oR0y1JPxtuqH1rsuVeVj/iunzyFeO/tYQ8Gtj0vWrYsLxTzj
1zK+g/cu8h6b5DFPj5GpsD2pRoA+46kaXpYR/dAwdQk4/1A6Ru5xRC9G2oHE8JoMit2SeCIQDXzI
ETxRNo0myXrIidc70w6j+nlU9VzxnxCXDYuGM4Q6CJqPBHsoezepzAgN6ZGJVkz9N1FlzuQCAGwG
3Dbk58THHHHxLqYrhnvBFgZKefNptSvFqL9UBBJmvNiNlkaxvTBLDHuC0vyc/qrqRwezMOdPjWy/
eUbuXwHCbZf0hjmvZYEEU/Ggw1Ob2R3NHxMVF7Bsu7diBLNqWTPi3oYeSXexlq+08VmksCjJdcAZ
pv7TRLCoJO7iZM6giVu9aul3D0TqoNrMlszPVViE0l0BHbfrEk79ITJyu5k1GZ2Okr2dXlt9HXRF
o9gWlQRBmQyhW1XxRhWwGxFkQGoVV5x0QzYq8P9vIoG2r1EW8ND8pSUvqfVMFgD5ToodkcpATw8f
4UIdQUxcxdFaNtmMxqtqvtO00K2uSfH7vPnKbmaUjv8Twc17o0bexl1m1RBRL7egVB280ELbZH3T
aKBKbkDJqpomkvli00WvLcqhyIuLCVn0tIEriKDGkCz7xulCE5zD+RJqzjX8cwOk2/P6SY16I07Q
rwd5BxBmIM5tryfjmNJXSsKlPdaqXmL5Xn3oJTjLaXQBP7RC0DD/cNihQWbWUjyDpLqg1s8HsXjz
iXCNuY1XYFQENT5SP0/1S5pcWDE6Xp8Y+0LMYX4IEskJm2EaiqKB49eX41g8I4bP62BEB6ajGEGQ
LtpGkJB8iE0X/btobQ2c5JuWVz6mMMEHqDABqYf2kP4HBgtmT0SL09Eqz4DuABMnvoWqVuuG+oAJ
XUU0LfU4GzGCpRk9Y0YSQ4ypP2jaW6OF5y1ZGp6h8RlbzNHPEdqeHtWKOayMeO9Rs4IVTkuuXJaF
JDWPRjJd6dPtXJZoTzPLxi+9TlEUkK0hQRDAEUj5nyC7BzIzWUuY3uzeVVnu2+w4aeh7vTivo8we
0OjE7yBkB10RcDDpR7J2LuyhMg5m9L9xuVuoKgcq6WFEGuZDiIgvCNz9AcgbEDLUAXrUQtO9ieh3
ix48OzDQMFE+Mu/QqRgWZeaxlSqa+kLQFcGlduVVCh7O+u+H0qAWhVnA0gEoJ+YuWnNc67WGefSz
5gyBRVl3IBjcbIKGZg6gQQfdKxQ2Kd2vD5li4gINEl3mcplN9V5QkFR/H4b9eZOQm/1GhrBwzTQC
wmuFDMO5SDrDn1obzVX3eX+/ImPZRWGl7XRzd16q7FokeH0D+A9TGOgUPj1rM1kN1B8gNOrBvOKj
VZiNgOfTGvDL9O7BnkwzrLs6vdH6CInFpTAO5z9A5us5ewOH9MFTQuwtz3PNJUOOD7AQWORk1+DQ
RV7ua/mrWSrCDOnh5pUipJmRatb5Lm9iAL0gw+h5A17nbRqurNyB8LrxQU6MqMlWTYJKTWYjTHCT
a1Xm0dyg5qfX94sV9tNL5ipMRrp2HucdRMMwxxM71UeLE5qX+QSLaUpAc2g+dd/xzESTKyb2Eltx
vUhN5UOayHjVOE2PJjMotKTWU+J+X9u32FsfilK/0ksXNydGUyxVF6/Um2yEmqcq5nGjmbEBFQt0
hvIQavxCThJTchiKxmgLYjUxU1gUNXjTE6hlsd9k1fx18onte+WLrRqjkG/XhyRBF5Rv5qTjFjHo
mNXpfMcLSPowjqjvff/CocIAOwodNi5R8b0JKreY9M6MPADag2h/C6b70X1GB/kYqRhiZWb+p38c
pXSDI7KdbpCTuUtKCmzQCkSArJ52zYC3ofl6XiHZyQX8D+cfxlgG0munUirdLgGvueAdRd8Z+T2j
D7iJ7jpH8YiW7RDG1DBggEEngAIKLnjohiluE6xbrF0P8YVu3ubTlVk9DI6iTi69m7eSBFvQ0Ugx
JD3fIaM+rK13xXr0lZGSAFipHkJjxJhG1RxMjGzMXfertt++sKDQEF02yEp8onQeWndde48vKFBt
Pc0K42bXw3PEv8/LkZrHRg5/JW1crqtpOerJOlb0/0j70h47dSXaX4TEPHwF9tTzlE4nX1CG09iY
GQyYX/+W++nd7O1GoOTde87VlSKldhm7XK5atZZ/nTnXdrbXuo27eSku2X9MWEpTgU0uRJApXJmG
ryJAUXc6ZqDpTa13gf6UKe70La3Uxd0IiI0D/JCLNp+yTTxfmKORwKkCvS5bRK7xTkC7b9KNTHtx
O6Kw6wOYCZSDo9gpBOVm5mCTsPmIJmxNX7Rx19X3zlbdcNEh+UiFP0iq1BiY87Sr0szEbsy1k9u+
+8HwK8jBrtc2Gydsy5Ky79s8oSJpYWk0H8ECZxdfLSkYlrLd+r77wLupNT1o/v7PJSWxwUsYiNfE
gEuNfzsPVWi5bTSU2Ze6s59axm+oXoO/9MWsX0tKHjD/Fmp03o3+NxvvM1G3u9mlkddkJ3vYYhPa
WgR56Z0dCp47jWs3+G1gt+2CXW3f6iRutaf1JVgqQKAcDKk+ZHa4CZTdkzbBaBoDsDH+9D3n78MQ
zdlJb65EHY2/100t3dIgiAMNPFIrx1fbHrbIjNEHBV7EpvvKuAcFQrhuYHHFzgwoK8YsrRasgYHG
zePMuhF9nDfWfviX6uO5I8pt5pnVULgcdhz6nRZz6BiPBvu57sviqT7zRfp69vUx+g+YprQheBFm
7G2q04gZBLPxT/5WC3tx3TDMaENVw4cItnJvjumAF6CArbYGjeXb1IU6ZEq2WpKLO+3MihLkIZ4x
ouiNCExwdNxs1ychUFhcf/CTve2/rC/fYrg/Myb//Gz59DQfLUOC3Kh+mwD03QF3vg+MF5JGXXts
6EYqtbGC6iO69DSAosXHRfnGq8NUA4b1km5xei9ek8jXJGjvgxbn0imjriACVc14NGv+YTZAQez2
t0nvndbXbvGcnplRQoJD0YdIwCkWEahfU4hwm1/XDSw+YkEj/z9HlPjeWFbBbFA5RLP5bnM9bNrj
GLza9pPZfCVALEF9yq+2Yv3iiTozqsT6iQzQtGcw6tSI7agLIT+MGSUhkuPY8n5DiWpPyifuIkMN
vk2URBr/Wunly4BR6SarQPo8fllfiMVtc/aTlIClcT116hQ/achGPMue6xozEU+tdlg3s/RBMTEH
/JlkPwCzxOW+Keq+GKreRS3EjCmYjYp53shBlhw5s+AoHzRImdsW1IeF4eukx5P3aHhvIFRb92PL
ivIFkwyLZTUeYmL+3wSCiJSF/fS9D97XzSwdM/TGHDnUgeFetbDsjlWXTQ2cKVDfQCvGsfczJAjW
jcg1VzOPMyNqUdk3a52YLYw0GNkp0uegiYPsEURQXXbdVVlcD1ucxUvx99yicqx1Mw0wuw6LbgPO
4oibOAFmKMqb8Tcrt1paG2voKRvCD/hgihHGtOqF8XgavlgbIddY3A2BhHehoQEcp7Ib+l6zW8FR
E3La7sXD8OVxEubea+Y3sHeykI3+eJi6VsQUDF9Xvpu/jVWD8l+2C+gvcEvcOMW4t6a53wCELcUZ
qSEBLQmpleEp6xyY3Ca6BMD7g4ZaBwUjRIJC1Y/MDfstWdOlZT63pSxzCxShVkC2L6qbMUTPP5rb
X/YWSmppoc+NKAuNazv1hYTZlwKwhNSIq3y4KzTwCP9TCxzVaBONMDyuQX5wGamQmvikSydcDEbs
gKmYlD/Wj93ixzkzIH09zwsyPw28AgZSA4OAgJ1bnIbJ8FrZO6PcElZcirsgKPGgfgCON0uleeO+
LXQ62bJh+b0efzXjft2Zpa9//vcrzjSE216aWHi9zCRKrS4m3ks/bc2MLC3ZuRX552dLVqIJkxQY
/4uq7DQ4h0THSOgQ5T5eQ8//4A/oPDB0gLsKZftLS/lYVJBlxj0l7Cxqur3Fk73pbcSNxY/yx8hH
bnLujpMMZqfDSIKBMd87kGFrLnPpvHjAnFomtjLw/4obJZSUqinDNWU1xxnqcGVYTk/Zv6BFzqz4
SkGj9BxUPE34Yab7wnifQO2y/jUWeHXxyJESdD7eh0CVK35w7iC+CFhw0Vko7RPeoS6/p9MBNFh+
cqrbrzihrD/UKfRycF7xElr/BcsL+b8f8InYV9OyFhBqWf4iUeuHiful6t6m4bRuZvEY/fFTpUBJ
dQoBuQ5+GgYJfdwN+XOwlbosHqJA0rBLLk8IsFxu7URYHahP8Jgvwc3TPjv0pJenqttlWyilpVse
7Ov/M6TGBLMSaUZQOkHFyRxvx/GL0I52/9YWR3urU7J4lM5sKS+6scrKXHiwlaEVM4NkoqYbd+mG
N+qnqczJ7oSPZTMLEnYM7Ysbn980fWyz77m70edfMgbRRcitoNaJqpByz81pYOdcRoaJVXtqmhH3
nBOf22NnBKB0mMK+rTcayYtnTKqtAgAiR7LUUUarTyhNcuRJFY0SSw/RHrEsCkqo+6Q5OX5Ik/+Q
uIVZc8fMG4/F/ZZaxuJb7PwXyI98Fg81vx0MOuAXpNWdOcVzGjvjvs5vSXrbNoc0e0rwNlk/cMs2
UWiQ1XNoBaiVIKBQ+p5CoyUqMIww2mjbPND6QWuviduBiRDT7BULMbW9YVZ+QDXn/mAPBfhB0kQo
N1nu+2VRujAblJb2u2ZzhxowZBH4pBWnspNgUuDvDg2GqiIvyyxkx+Y4v+v+rOOXodE58PFfgDJg
3EM5DCQ0GGtRgmyDGkUZzHKCS6/Csn9r/Pd6k+Vx6aCeGVHvvAl1b3sMMOjkdxzCqTq6WBtruxTf
ZEME3PyYcwrUJ6bDQLCT9rTA04yEVfqLg2mFBb/L+mFz4GIpXJ+ZUmsthi38kdK0iKY0j6GNckMn
EpvTuFGD3jKjpPE8myvWmjCTtE+d9TVvLRzGLQKdpRvu3BclfzfLWfRFQorI1nY+uXL9eyRV2bjx
cRY//5+Po8JVcjF7g6bDFbxGQq+xQm8LLLnlhxJEEt0o9NKABYc9jgXqX7BhByH5lzZsAMo/kFPL
iKmmJMzXq6ZuwZqspe1r5gUPraFBkne6xkTroTP743rEWFy4P+bUBIQVNHPmBLt6cPhhMqbHGTfC
uonFbSaZEqQaG1iUlG3mGokzpAVMdPUvCyOojOzG9Ntf2/CkrCF0D4CbxHvkMsRzt0udRqsL6CCJ
xA5FousPGLTIvNguy5zu1q0tDBgDW+ZIXW0U+CSj56U5qP4m1mCDRssusjDTEEudmwSNee6h9RvV
Mwt9To5G/mC1/R4iJhu3y8I1fmFeOVP6YGaQbm6xovZeQ2kZVGxDHAC0a+n3uraRoCxdZRfW5J1z
dn12mB9ijMKaZT31eIrN/Q68nKFHXrmFewbFiZuk/4cDfWFUOW6OAMVub2KFSX1fpyNyr63U25Sr
pNyVFybkvj3zK7X8qtBy+KVpj4mz7/ydRdLY1m+d5I1pO1pqYfvbKrR9RnaEfiUZl5BIvHgjD3g4
ej26v/T0m2he/CHZ2mDyafPpt7kOVGA+tEJVcgaMvhUNqBELQNZeCxAMDD+ceT/W/qFoX+w5xuYD
OHhrGm7hoOKtAbwhGNtRGFTLOrqwk8aQKrXJFGbWq1vdZv1+/eQsXKIfQ/mAAqP84alz6rmmW5Pl
gfShM62DN/0y871Iu2gqD9OWOONCwL4wpeygBnAm361gihhxrgEBegzKg9gil1yInxdWlE2E2fQ+
aDpY8dlhMu87cMOvr9jiR0Gu/v9WTLp5tksh81aZNYWBzARD9hc67AndgBkvgTCAIUTHG2BT8/Pc
ByEtqJgHzBp4VN9heAa6a7uC/WRJTI0bCzNBbJ9TCKPpWyXipdhyYVmJ25qVg0vNklMOzSMUXKsi
1rOfKCSACZrWMbhlN5/CiyYxmwamR3SDUYhRUmQjyJLcGlBU7XmYg3QWU7scxJJ92AseZgXHsCKy
iPivvyJQz3+Mqn7qfiaYxE2W80PlPujGuzv9WjfxMWevxIxzG2q9vRt6ZzR02LDq8cXhzVWWiDAD
wL7DSBfrrbi33tv8zTWekYc37k0xkZ3ho73rhzrD1KFDTnRw96KAJID7xUx06Jz9ohi9BW4lHJzy
YRqd+wzT4uu/e+GcXvxs9S6lAzGcDj97wCvQrPaj8RrQWCs3QurCnYm7GvBFHTkIKurKQU1tktSd
ABxXuLP9SoOg+J5id4CZzbbINU4Fkoe+dNsKi0HASLzu5OcwAV580M8iQQEz/CfSqDFvCgyMUwAD
8udKvy7zDe8+R4n/y7svTTgYRVO8K4aatkmGv79DryVo0ijT2T7Q39a9WACTwAywUiiVodQOW5fB
SHY0HQjggXuBPrWg+GR73TpMUClLUwBz7505bobQC276qHlx7LCPImjV1vt5K2ItuQudWmDGoYkF
5gllz/SkNjJhwt2m+q9i7k0vtIPg5gY47WN07/JEgZoYGtNgYgD6CC2YS3dnXedarSM6ja47k1AD
uuTdIIV7LSpzYKGe94AU9s0MlZzK6qCqkmMEcC6M1ooNSqsHA8/qezTqO4qxyqBzY2tMzN3YtcME
9XRelKEGacgq7BtGXhKPdy/jXGEFLZ35RzPJti4r+Xk++QOQG/gYUIvx1NDX8CJ37axFy8pO8Xyp
IX+aBzk41TXfDxuzuBFtjnwux6RZpv0DdgWriVwZbKqAmAIzdrmamjEFEIjACazy99S9TuhhSL46
xWF9jy5ujTMrytaAwsWQOXLCxO+eGIuNFiQXxpd1G5+zGACqMMVmu1ARlZDtS094B6h9bQ0SjFs/
mNy5JYF1cJMZ10cV+lqycXksBQ85XgpFaygz+2obsGssLTU4XGqBaQ5aMzTJj3WHFi2gVIUMQApB
fAofSQWmUSKvJ8/dB3YCDomNwZ/FJTuzoKQxokGntGawMFWPAwikx2c9uw5YFwZbQsKfAz0+TiCJ
TcCLbeB/lI+TDFCTNAHEzeY7QCD15piQXTmGjg9Jx936ui1wEV4Y+4QFb5O0LSUsu23iwrwdxaFo
dj7bGenRtfeTFVfdfUHjKjn61pZ67tJOP3M0kO+bs8wQ2iOACkhH9eamRSk8OKZbqm5LAePchPL0
q0mQJMYMEzyP+XQCawBCPHQAsmCv+VG3JQi+UCuWy4mbBY95fD31XT2VjNklwDlRWu+7/kGf38zs
6Hf3gkD34T/fOuX291ob0dKH1Jv+o3M2KmJL5wDRCVco4HvIDuWSny1p0rhpxi34W4DmBLM74WBu
hKdFC56EN5kgxQGY9dKCPtc1M12JPLK60ChudbrFybVQnECowCqCkEvyp6sHoG00vYGOC24tB/2k
60I8GcFRY7dpv6vcOA1Y2HRASOCfjVL/0sk7M6weBuYNaT8MMAxUeqAdDOtn1t8Z4ktXXxl/D1C8
cFLVqMsEzn4tnazTat+JH/VsXmmExuvne8sj9Yg1Ze4KidomIFBz5/u8vEb+m7g/9f4I/NiGtaUD
fb5+ymnjwHt0TJc+oWnvfe/6q2z8tu7QUhjGqJgu57A9QOyU4FjXDuh0e0z++ImNXmdL/6ODqYVj
BbUUMqXzDnQxW6wjS4uIOplkbAemz/eVLT9pxKKBRHAU7LnvwVseafqXyghFcDVukSItLKEhedo/
Rj8xcKz4B6pEo9Jc2OoDVMVM232pe3fe5x6oDddXciE0GuAXQGlbiglihPnyIKc6ZHlH8BlEFHqX
hqB3afUAxPSdZtRXtXVHdGvvO0gH160uUPEicfpj9lNrYOJIERzEDzoFR4xWQXzFi1P6agnzqGnu
VVe/tCm5HkgX4x4HkYMdRAJaF9kMOSnvi52Ro83tyDY2Xp/WwlfGD8O2wow/MggVCdKm2VB5JTav
X2GyQeMpuyJOpZtRHtDsFa/J+Zsf5MGJWnw8ZrZgccv7cQxrs4fMaz8nYTMz8rVsa/2hTMwsifWx
d/Jj0jEOBuVx6q/KyZqgLSpcK/ZMUv/m2ZCOsakV0+8c7M3/kQRMxJ09iSkcqWv+9IbWOZWjYNci
9fkU4a6en3jQGtgUOvuWdA09Ycyl2wOg1hU3WsmDW6YP1UbT9fMDF58MQ2nASeDJBGG0y52SZ71h
kxo9fqO7wlNBs36L6jZPtqaqPrQBlOwek+Lor8lhJwxSK5kvHr5D3xAbvb+hLfWIEDLcYk3Hd8q1
7qjbHGQVLqunn35p87tyGtHC0AdW79jEuqvRm9qnnFWo7PYg9PvSUps9NLnGf9aBNm8sydJmAS+Q
A6S85ARWN0vKdRuyIehDe0KjB82dzZ3bBKe6btuTZaEKJHw/CUVlD39/wUMcC3hUeT9Cllf5Fni8
opr/0R/tHkFTGHrubv2ALn3scwNKDO/ttPc1bPQIBCcom1RaHSZUj7K/Lyhh8BfJuiRdxP9RA7nW
DA2nsh3lu82Oc3ZXWjzkQ7txpS+kKyBoQJTDa1ESOCgvnbIYmmxkI+rQ/hhTDYd2itYXbOFGwoMQ
FIGYaLMhNaXcDiOBHN7QwhFTRC0oxKFpzU0QYQ5ha1gbthY+DrrQjguoj1S0UbuEg27X+ZCgE02q
cCi/t9N9X+2yLdGshTWDFVQmsGhSoUfZY8wJqOkLaaX85vq32VbjYuvvV55SRAzzkMvusD+Voa7t
0qncWKctC8pXz/TM7QsTHpQmO7lDdqzq4/pXX/4Sf9ZIBoizRLupSd7MAj40ZboPLBDCTF9dlGD/
fqAL4i0+ym5SzFhy3VzacQajJkMBO4XxODtTmPo/eusuyMjGii3kHRd25Iqe+QNFqU4AwlVgYPJB
DLfd+FXj39aXbKFKf+mLclKYm5jdNMDGnD5lCYDhxa70sjAdj/18a7aPtDzpwQ/xDxHtwjVlu7mg
EdWoL7ezDVnPLuKNHtXVtbX1qbaWUN10pBJ9wOFe4j879X2bTqHF4vU13LKhbDtRzUlh9rDRpk+z
f6zGCEjmrRRt8fSgWIhpRTxiwbVzuRe4b9LU7rBgTQAMuhMHIB0ToaysefoXAW4B+trmz10CtU0g
dHn+gqnTdTcXehzYKjLnhgo8CjoqJ1nVNYBMV9j2vNlb3uNQ7AFd2E9NlBRBqAP6p083+d8TyzqQ
1JTZNw4cSu1KRuy5bBat4SE1LY4Y5QPfit/F7bBb920hdTi3ogIW2qDwQcEFK077VtaxPd/6Qx2y
DhFknxRv68aW9otE3suxMUlhq+zJuTZY5etAFeVt3LaQHvJQK336BxsgYTBwM9ny1X65XUZkOUET
YLvQ8r1Mb3oQrWzd4otuWLjwIFyJ7FyF61Zjm410wnaQcAUi0X8o12+R/S9t++CPERWtO/nEy+YZ
Rvr6JUHvnP5Lwcs5t6CuFFIUkRU4vVpTh+hMuvwq2eJ7XkpHAC0AsBkM8rJVc/k1CuHhTI+A3/TG
jT7FfPg2eHuLncT4+g+f3cYjHKUgQMo+lMDObgxQ2hbgpMVnd/XjnMRpe0rML+smlm4MySUC1OWH
5rd6InnVD3o/A3lj5N9q7Qrvn7gadsJ9Sry9HxyY+e7p+8rbKPUu3O2wCpUqrKIBDXhlCR3CExct
XQRyCEqYUMumybHBQ6zaAqbI7608eGAIE+HgXUNzTT05Rs7zziwYwAQu31VWEyY+ptkwAzMB/mXs
AMsAolYDamqErvbMfq6v7sJ+v7CupHkDY7rmA6cBXOsUlv6d0Wz4t7iOGLDBLAfaJq7a5Mq9oetR
NYd7CNhMe5+mJ43ckq3LYiE4wMAfM4ofPbF62gYwY6U3EFkcyNFJ9v+wVGcmlCxsNjW/SVkBPCOo
escOGOD0Zd3ClhPyY52dJq0Fz7El1woliLAK3skA1bJ6ox+4VO3H4A4eXHhyoUysPlvBVMU0kIsB
iwHdtZriaUcwNmCFZXmHBzfsgX0bvMd19WXiX5It1NdCxenCutwvZz5COXfINB0brhiyQxd4z/rQ
XEu6rNRygcjCPPhUYCN2h/WlXYiIF2aVO5DmWYrHFJyeracuucmd28n4ZrXfra0Jy8/fEO9ADxwq
NoTB0VtT8oeiG0EPqHsZmqk6CRlv7gpXC3OdbMSnz+somwug1INYAd6An94EPW/6UrgM3bsutPlt
PT2PjYhG66RDvwKivn+Ps5VIE9iCcjBOgVqQn+rCzevaYxE6yZrxhZEnrfu2/pGW1u7MhFp6d7hb
BkkFEzVgnK39ZnE37kS8buRzxPtAzOCy8nENQ/LjcgMK0HyP4wRJ6sYbd27WxeNWDvE55MGCj5FC
vJ3R51RLZYWtuaVOIV/uDWGtnRxzN1ig4Rpe1x1ZMAP5dVk2wViA3NyXjmCXFUPAAR8o+BcnuLYm
SMC/cGPjTbhkBZh3cNuhkYX6hvxmZ+fV0YRrsCSFlTzB8EiTPOU6vxtnrTsZeqId1336fEx9vDj+
WJO/5swa85xs1ixospe0YaFd/5jK/MVMv/mzeRT9+7qxhe0GFlcQKeAcgXXbUgJ6ltUkaRps56BK
QaPwYwJ0yq2f140sbDdffiIMmQLVC7qoS48ARu4rT7KUTcBdOCFSGe8RN6X/e93MQjj44Nn2pcg2
YIlK2BEkKIxG4sG8ZM/mNwIeoIxi9CuujD3AvygUbQ1NogmHn36ZufjY5ah4AVhigq5cyWTJrBUB
ScEla9V+N4e6nQgMiujJA8CR+HoewZM7JJjijzx/4HEwkjFsDB9ZNd7ImDvQUJ3pInvURtBNz914
GkfNfi2SDqkI1Yf6mNUWm+PBQjTVC7cnBz7m0BoYEFlvunbkN6ggt3eNIVJ+XXvUfnBnF+dtFvPe
7AW5ds1C/26Kyr+eqN+dOLYXxfBYgcBsz7aB5iFjGiiG0sB9L/Rq2s+2L35STTiPVZcUzwSdrK81
8/m1HbBp78DGY+0D9VGXpUniYgqGKzt33behIWB3YoIY4cTHXsRGqpV3FQWgedbzLo1Eqw8/JKNn
twcBWnXi7oyw3Y5e8TCWbT9fo8s6Jg8BkKX3GHXxh2gEVWIfTiWpTp5DxGvNW7L36AAm0MoAPwAK
mu6BUAtaAYkPuvM45QIDQLNJtPvcLPU31szJY9V3FP0Tz2lOxaBlMQTfoJwz2GUXoW5FyuuyZtUV
PqOV7qyAif/MxqwKsKax4gV0RTXe2SAM35ddR9+7vsnNvea1Jd7EnscZ3uUpfzPtsf9WzSk0ZQbi
Zz8h1mDt2pTbkNYoc+vGJh3Kb72baOH6lv/8hkZNTJdMeR5gEgB8XJ4siouKaA24ks1ijmxwP5ha
f5gz/UBBzZwMxX+ZttW4WjrMKElIresAhGxqUcRJUs8uC5wyi+1dgI/49PcQOzh1ZkEJ6nWZe1Uv
2VJTSMdquQjH8rS+bFs+yGU9C7G9MLgtPiIF9ldH7ybzcd3AQoIJiiILtwX0rtCiUGNRD7xqVfYC
xY3K1L57g+d9K0k6tlHjlyiPBiDA3BdJkOIUFu4whz1JqBn3zCx+t6mV4fvR7rqm49DE679syXWQ
jSI/A70dSvVKwM/TZBpTG8CIkX/RjCF0yUajYeGyhOd/DMgfcLa2ftuzyvwgNhrNV2aCxhEIDEfU
V6W5YWnLFWXzO9QvMk9KK7ZoZwB9UW9qRi3djh7epHh4g8IbXYBLX2hAEZ8lNgGRKja91wAch8TZ
+CKLRtBYRD4JW+h3XxqxvZzWI/TVI81/HLp9zmPH2jCx9E3Aw/o/E8rLMABk1U0ydOm66Ttz3Djj
gGSXIzqYW+yWW84o20uveFWPGpzpxNForzpk5FsohIX8yEdFBxkScA9A+CjrRQdhDoh7EoVQ7sE6
uC8O7jMBsbKd/D2VK+gQzkwp6zZVesGEhhJlUtMjxE7LPN07fdzrt4T8fdZ3YUpZuMnw0oElGG2t
piTuXRqDYTWvXm0dTO6aG60HgaVrAyyaIDWGUA3Q7IqxJq0G3gVYwrGOaEfDmkAj7wgZqtCBXnK2
tSkWt9+ZOSUkdAazRanBnCiSkA6x0N+TIRzy13WvlvYe8kwUWEzb/NxJBcsZd3IHkBEC8QMAEnyA
Nox5i5tpw4qqGSvKVHepQDKbgW3KJw+u/eRuMScvLdiZJ+qgXTG3c8M+pE9rxz2MFmtR9jduZ1Di
oVmUZM/rC7dlTtnmVEDevMuxcJb1K/d+Yc4uqjE5RLKv63YWuhlg7kPOgJ49+sOA8F+GuhbHqU04
RuQH3LuFEwXOEzefDYHKB41Jte/FduNwaa9LyAZw7lCwAxPqpc2AgGM9rQCmsKpSTvRZ1xXnz3ys
i53R3g3o4WjBBihiKUIFYOGHi3rgoUl9aRL542h5I7gGtNHmO816cBhPwNZQ6qfab97Aw7HVqlq0
+MEFAF4wKWh9adHlvd01DGG3ErmHdpsBtWE2UuO7yRKNRI3dJPmhmHixUUhbuIIBmrJcz0cxBJzD
ypMLn7hk7oi2SkmcU8VvvaQ5rO+ZheP2f0kYXSCz0JFSPNNy6KDbHJVvnbFi58zglXTbbgIWw/vv
HyzhHYxZhECOgiq+zHXgohCMKJVVKIiYj9w71GazWzeytGCYPJecMZhJ+VRSN2aftKyVxG6uCCeM
YVlbyiMLWyE4t6BsPm+GFIxuCWRF6MlnD5m+N6xjUdxU4h/ydInsRX8U0AiQWslPd5bpsXIqhS8k
ptLAECkPopr8Wl+thcCE/iNaUQCtA16koojZmHm1VVsgCDGuzPGqtHfCf6+crWf8wsCVbK8CewPW
eA//VT69kxdcUJlS9Bmt9gFPh2M5BO0ceqXjprEXEP+W6gW5SwPCq7itiuZuHPP8mc4WvcoLs6gO
Cca7s7BpuL0z3SR/lqXyGzObQNxrQpkdKHIHFJzdOHZJmFWYvtq5lAoThQPqPOcB6GMiNEHcU9Z1
TYtnj6GVG1mg9OKyVgH/gIcGRzKK3r7aS04ES5MWDQK83Bx9J8Yyieyu005jLw02vdiZ5mgfHMHH
Qzs0frT+MT+fZJjHzAqYjdEk/SQjCqXQkbIabUXQlTT73mPpmy8AGCmT9u9F12FKojkB3gEAXQ2H
U5AZWZmhv5jzQYSeUdITqV0/xLjOFj/Iklf4cpLtK7BMvIgvDwHKM1o15hi1JaLurivfrR/NrPd/
+rWFEs76Cn4+DnJKCkHV8QG/BUH+pS3kNoHbDZggrev7xkIrCbrGgzjYtbbxqRYNeUBzQe/PtUyV
6CM13cYr2YA2M8CNghp4r9I7qPHsOrt5Wvfpc0CET39MqbNESW1X+tzDlHDB8deV94LX39ZNLH4i
cLegkelbwafA3tgFzlwNE+OQxkViPTBo8BEmNm6qhTc/XAEkG30+4Gbh1eXn4TRAFS8X6K+Mez4/
0fxay15T8+RgxJtCOrO5nqGRnt3VOeCYL+s+Li0jWAyksjauFhRZL23rmuYNlDloEEOqueBlVND9
uoWlVfQl8BspFMCKn+o+3KkSF7E3ovUrtN5m8/FfzpKM8j6IjSQZodrPESmr2rnF+ObIjnoB4YL5
SJFFrfuxsFJIA9HAwVeycaVYlyvlO1VDa98A/YcwIs52mB/ZsLBweoCRR7VAIgx0/HNpoWgwNkgS
UkZleZuQO9rcesH7aG48GBf8kBNeEAnABCBmOJVgAJHMsmclK6MRAo/2m7ulerPwvRE4ITCN2x1N
DzWGlh3vBWZ4yqgGs+7IYrO8t/iG4uLCjeQCXIBPIatR2LuXK2Xmie2ixFVGjXEwipfRP1TeV9s9
6c5T4kAxBUO96x9/0SmgNKRAAEDupnwsnKUsBgNSPR1hcMhuHOeVeN8YBsr+/2woTgmmp7zyYWMu
7xN+j5J1Rp/XTSx++z9uqAIB7TR3gHbDhD2LvWHkR4Epgb83gZEInBD8i1kuJaB4o102YJEoIw3D
q9T1UKNn/+DFuQklXnbUIyjvwEQ+t2GAcedh43Xy+emHFBulAOyxAGmdGrJcZwB1V9OWkVvR0C5f
sjc0VlHiiF10aqaf6wu2tJeRrIIkTELAoCZ2ubWw5YKct30JAax7MUA+GdPUOnpqLvgHDyJxD/qW
bNnSZoaDkBrCjAAo6pVIxjNSBXU1IM64FP5cFdkPvkXEuxTLzm3InXh2YFqr1fAqgw2tDOn70H3V
0zgjGxthYek8VD+l/jmqUejnXxoho5lMrTbi0nKuNTcLC/LsYg6SBKHhXkMzqpk34o7cWUomDEgn
MgFwM6FFbSpHdOxMCEwKgW8VPM/atQ39ADeyeoAuxBbZ2MJHwrwGnsiBjevgkxiPbw8lcnG9jFou
QCGO16X90kxbTZlPViRpgItZWcmliKtTOUq6jqkc5GiAHvYMM0xxbZShRw/rO3zLiBI8m9oI+mSC
EScBwBv8Ylb5D2JrkpdAMtBiQwM+oua4ujFO7jSBmCAzUWu34jGto3U3Pm3pDwuwgZ6tHP1WLs6e
1zVG5dDynpogLpvYD56MPIj0jXiwsFpIMDDqDZluWdeXf352cpKqrZFG16iENz1kWDHJJL6mf52U
YRAfMr+okOCrI/1TfNG6ijitVLAqifVo8SF2SsjvpRtxdMmVcyvmpSsiHxOeJdIK8JOurh8Myu8t
bwuftGjGwnrhyW/jlaicymHCm9GdMYg35M5NP1m3HsAjZsH/fhtDFRkZmkQOyQk8xZtZM93WkS0K
1Ls9AM0aK0QDaX2Tfbp68GHAS4OcBiUrA/nTpRGzako8OF2AQh1nPwZ0h7nMw5gCy5NnT5M2xoRs
UfB8iqKKSSUGZH7deFOPZkVBbcxU72j9I036mGHSzs73dnsA09W6k/JvvAijyAvwvpalP6A6wARx
6aQ3V27t9GjU+n6HnN0DR029A2/DwZ39pyEpjuvmPqNgpT3ZRzDAVozCk7LbSQKSZS6VuUaUGXm+
q1207Q9VFlXeF8ZeDeORkLcgvVo3u+QlRiFtqAghhQBi8NJL5MgjLVoUra32KiXoz8iW8XU3BWE1
bPA3LYQmFJ/QaEQDA5NUgbprSpbPTQVTrqmfCiu54TkDjVHzzoP+cd2rJVOySaIDnYUrQ32s2mXV
jc6A3eK4gx52Rs1vfSL6m7prtLBPxT9EKgxNBqg9oeMkKzOXqziafmckkgK6Nd0d+q2gs0a17K9B
39ghwElLbDxS1k8vyADwDewelLjAqu/FzEu9cM7LR2rkmDwtq70oy7f1dVzaHcBIS9/k7a4+kxqv
HfJWCjD4g/NfLqaDCRXmOW27MPPZvnO3WMS27Cm5Ujd1wFIR2KsL+q6THqKk09WECnynNY9u+9fp
y8eC/nFPOeKirLwmZ1hQvwTTrvYCmd59tcXCuBD4PQCXkeyja4I8WUlky0oE4MCDDxMzT4312A/O
Doi7v7/3L6woK5cWvGWZrO9PxNzrbfLG++bWmn+ltN3o/yz5g1qghAsimUFp8HKvW7PIsjkTiMTD
Uz4GGCXTQrIVfBduGBTnUHbHf1DQVa9+G5PXbQLWIRBEGTHRv+r0a9JlYZl0jw2FpOtGvFg052GT
A+oGpL6qVygmAnSBnH3u5vrKYze59bsdm537X42++LBF/SK/hXqzgNcASQASG6yiEnPBSs/1bkDG
wYLgl5aD0LH8P6R92Y7cOs/tExnwJA+3ds09z0nfGOlO4nm2bMtPf5byny9dpRZKSG9gA/siQLMo
kxRFLi6mCvCwLAAiPbPweEKaBh6s048EJ8Lu9h6xFlWivU6rFZ3YK14imKoiintSZg/In1w80nhF
WnwapgbgeZWLRknm7oAlBBJ615uFouzwmXIFrnosRbg8HDstK5/vYBsKu/ypLcQ5RLPV3YLhij0Z
2uJictxptmiqFKhNuv1F1qAaElRd5t+Y/jQ+OOXanFSE9Z97vsLPEpzBTxmJEgfKa+DvKaYtJjyc
JYxJgr1aq7q1QjvZ9qp7QGataBrhqgHbl23+ySSOkm8DlLvuAjrCsOmGfepY+yWll1Ex7xhcMero
Ibe7f8/4eJ/qr0ghSR5rh0VVDJHg5QgG2wlm732IVgBcrdFJrFKFP8o8hKN2UaS3wRQgzubQolmq
gnMEGH50a4GRfG6fzt9sUgfB2DP2k/K3qwgSMWNS+azjEoBDTg+jXhrZdraMNgmyhkQ/hmRsvnKG
KDeB9gMvP1SaT31yZGy0Y44eGqp0S139W6U3h7pBycE1rwYGMsFStZVGqiWvc4KPC8yZYqRJ2mUm
GaYiQhdNAXvRwZpYXdi1j/kLoqg6SPNXfCwe1CDwE/bOdLMcS1Jxd0dDgZHYKbBx57nxJsvfZzfQ
rOs2enDNje0qQoM0/sAN4Ag2x2wKx5qgr73kNm+j9m6A1TG3wOhtIiyTOW8wstQE9cL/iRGRMb3H
YpNyp9O7eB0PzxqaBW29SdiCHceKkCr7bCjf4nuhbATmFkGlmGgGtnvyRG8GlKiPvJ9+O7mhNswJ
6Gjy7XnNpEEMg3A2HjloG+DtcWqYsT96aPLhaznUuk67+9pzsZC6nrYFiTfmUnyfF4K1FTeZo5px
kSp6JFkIK9GAjTY9gc2kRflt0l+W3LprUJwN0dDanNdSZiaoJaLhgcQZ9TEhDXPbsYriDKLyluRB
Q+zf/lAe0FhTLdySxS60TBFSXNTgDZG9MB0sbAacMTGJtvv3uvWTwFLS+UrPDQQReEThysW3O/1i
GZ3LqRogo3IBIMZC9DoDgt42QdeoeB9KjQNvfZR4ELH4FOipKNDksGVa0G12hsEzDoNvxcUVks1m
DmysMgBEfcx6L3AmM7+2B5Lcm4lJLzyA2f+9ToNKI6jy8CrHkLPoFCRtqOdr+CF5Nzwhn8ZYm5mt
KrDIKuK0VGXAqXgFjTcdxe5ARoyk8FpETaTBB8vL4iDHuuWoT16jcfq5+OZzUlqhWVe3Bp5D5830
85fFoxWhGueNQtEnyhliTWRqkOuE6L6tJwcU8fUqBsdlVd2fF/Q5nkEQ8GroevLXpJghWuNEqOWj
PxH1l5XzOpdxUFQ7PMjRGVHo9Nn1TkVxnY/yFdB7NdZsQ5TBsFXPX/s1kkXVha4SImRiIyF9a/CW
DjaZxP2br41B/s8rAoAyRu8D1wyqQpiVE2IIpj06fY5Rys8xd+MU4650i42lqUpBElWAN0KKgJks
BCyxccgMJJWNgap61bs/0JXfuhECctzEimtGIUdkYsaS3hrLWRfYWsmCpNE2vTavI6LCGUvFgO2J
387IQ0QIuOaPTOtbB6fGojHUvdoLfKcGzxeN/j1YGeiyYMoaJSSQCIjvuLjtEKkKkP2nThOU3tpz
wzy78up05XWvTpNsPMwELf88p8KDEhAYqL0YQL15guk5aZ9kUQqpXlE8ghvq2WyQ9ugaNrRhBohg
2K2M/fV595XECT5y5nAWStAriTYyWnFW0CWtMfqjb0brrWDTdkFGzrAz6Lykz5VXGOKHJNFKorSO
+3mGpMF7wmALcpK1FpH1Mr8SE7neulX15lUChXSkGOoIUC4ITPo2cCdkjNfZhBm3l9T11r32zVUB
xqVnCc4zzOdxDIh4s1DXpmTu8zo0AFtkyd1sspUeBaOrSJE/v9twkn/loJVwGge7utGbyIFimWGh
cv1i+0sYZaFGvpX+i6epVtp8TkQMqARSIRgl9LKEc3SXZEriDmGkdS5M1gQW2K/Pm4bEs0EhxSls
0QXgadWpQnNboNCAmd6w8Uw9YPqUrfMB1C3Y26TiRZcpg9qxA8gx9zPxRYiOWqEVpot2etwEhNwq
U6o/CfxpVQaL9fjcMyIIEIRiokM7YHC7CF48k74KmohcuCUZNhrLbhJduyl7mxwic7o0NO3ged1e
M+untl2uGjOOwQMPL+yTW/SQbKTN46HGCpxIQ0YW69ao8MjP1Km4rgH65v1/5Ck4k9Nzn7oREKY8
qTEb5Gwao9zpCSeM11fNiP1oMyDRWRTq83u8kFVmxJxpT1FulHx5kAtgwhq1MhTMxLZB30ToQDKN
4wEO8egGcXcPYqvtP5sXhGBoFqtyAKAR/bIsyrZsWIxAgDws6vWtA+p95e48SbqHtgcex3jauYDN
iMk0zdrKsHKIqed8XdEnl3Fs7DDvlpbT6dAVw+Ipo8HaQ9Krck3pOeJZyaUjpxBHHJEGtlZKINvO
wIk1D+HcGBdFooIESLyHI8z/iuER8DgDqzqwMFGISWv0dwrnekhUi9clUZu3BG0gKpG7gu/kVITX
Yp1QqSG4Od29HV2P1TcQ6wzzvdd/s+0djRS5i6TcgCVKR/J4sD1SaWCDF7E0q8OlXdXddc6CFMVv
YzUtB1t79a1gmJ60cffvFokivoVnCCBWSGdOhWIWty4bAPnQn9BvmFUf5pjcpNq3f5eC3hWGv3TY
vilWbUAxCbBlgS2OpGDrbmD7tutXgPkqriOZUVjYKQqoFTB2n8rQU+YlLfIhGAVGVKz+F3L/f9fD
RoAwTeCD0IkT0mUzw0DA6PQwbv3RIAcLOwUKhQ4y/wHEjo96ASIE4zv9IBEmsms0TmF1WAdSdQ4n
GQmUd4PMttGzB1IQ4FPcdsJNGjte7aMegpNyLihGTUBiYkx3ebKqol/dtCprRR7LzUi4ioAP4bNr
YH9AzZxrfWTbxdh1mEfHkLMFTk6XzoE53Q31beqlQZGlQavanSU5RQwc8qasDsgaEuhTeRobSYuX
TR3mFZ/W9d7HGJeLZarAgxKL431LoEb4RY5a3amcyjKaKEl1nkp22mGZTNAsj0RF1SmTgiYsapA4
P1yRwul5eYvTK1iNJSMXMxZKq0Y0JdaAAWA8MUCXC/i4WC4zqQu2tQR/X+vWjY5Sao5u6KPRX4K3
34y3TIVSk8rjTUrkp2ByEBtuwKeQadBxam49H6g/b1GJDxz/t+W+IWcBO5+7Rd/4X8ePEeEcLPYD
E5uv434XDnEaq3bKkeLgYhp2bjxhzbiK0enP3xDNHGoZnDkKxVsxibCpldSguq3DGMUHEEMU6T7V
rwZkxNiNOT6ZLPCWWyz2idMfBd2Oy02iiucyUzn+BeapQeZkHue2suvQjBbtgI1f5o3dkvd/DoOc
UvmvmkKM6qzcwEFCzSzX1xr+jxVIexeEY+fFSF4xf1pwAOcDtIIBrFNdmK8zkG1z50IaMTReaMzY
K5LetLWKQVEWLniz7/9L+pNQHYUn0i1pmpRGHRbWsitt8JH42XqZnPt/Vwizamg7oWOCOqdwbkVu
tBlF/SuMUXt2/fht7tIrHRkv2JJU2YTk8NAoBa0K55uH3QuHB2xjWVgxZJlZc0FpfLswZ+t2JdZx
eJs8H3a6dWsAXlu0JqjMr03jwXG6y7gnQWu9dXmuUF2W3Rz/HvGIhxbP7p7i9ywkeqlHY213xoE0
1SHLk9selY0COEgX+Sq6TQlIRBQmK7mAwCmI1UXgVwHCSww502iyfBoATqx6PyiN/WyEWCtYmGlY
asjqvp//0BJ78hCvOQAOACGM0J5a7uLEHSvBU4atY1jtTLas+LGMinimkiF4OonqvPCjpAm7tAqW
aFuxeNUqhwalZnSkiWCycdvMutFDEzvfesN3DXNFxSrJ1ufPSyWFR7Uj/0saHxOxFLo4WAEXA6yw
x7PP9B7PS5GfmMOJNLAUGQT8p1I8Y8lcmGETFljGbmCAvkjRfNqcFyJX5a8QcU9AAjIdfen4p9eu
KvumdHcZC2eqQENIzRl1AwwuYTrv0x6utnKjbHZxYFpvIe0Y9o3VXlKwbGNM3wwnI9qak6rYIzs+
XnjBiAlyHQCxT4+vyNwcJLAYyva8DJVP/1Ivq60/GE/nD1Byg4GFBRVAhHwIElGDbd5mBmta2IJj
XmG98LaO3s5L4A834ZYGcR5fLAZmas4CdapIMvXU7Cwkh66XluBSAzFAnkyYL++r14llFHExLhXx
77NMEPRizhck+FiCZ4mF9qXUyODbSLGGdDX6321rHdHDZL9SPfxX5SAI1NB8RgcBT4z7aWRYtK+R
5jT02+x8j7p9TJ8787CohjY/f6cTQWJA72tQUxUT7kyj++bmCNmq9fHcHU8/E1Z+O2gX4y0HRlix
QNbb41IPg4MsY75Yhlun2mrJSxfv2umiMS/iXgHmlH2hY3HcsY9iUB1XGe0oxBUNC5m+B6fyNkpf
tXk3ZCrwj1QWJv+AQgSUCb2qU1njgh3y8DRchvrz4GU7myx3tdWttY4G6CwpcoHPjssn2DlQD6xx
+L9g70QbsrjmN8U0lYHrbibvKWrW583uc9jjMkA8CzYDLGcTmQXqbPRYPWEHM61/EXbfZpcJAwxE
8TiW2RwQ2phzRWKIpohwboaBbY6Wy6UYd06UoiJyd16Nz3EVC8ARVPE8+BMZhKOiettUTZs1YV2t
nAa7ON9j+8bK9iV2s+YqsKbMCo6F8R9zZHFlWyeUgk0o9BY7SPM9ce8IaQJX3/eqF5fMBICmBKYN
+DwgvISrD3S2U0USHFyL3RtFt+UL4EiiYhiQSuHrJHAncf5A4fSSriYoGxcNllDdMR/sZv695qrY
WGWWhiv8rxDh1Lx20hBpIWSBc9b7Pn1fjINuqJa8ST8OegzIF1GLwXbe049TNU3v5inEeDm5KDGw
u8PTFLSl8fzqUufKjKNS4UJSiVj+jDYpOinAXp9KTEhSET3C/RqVP/kV27thq+21qVkN9fa8mUvP
8K8oQAJORYFMb+izuoY5sB2o7tqpCXyCtE4hRmoPR2IEd3Ui0lI6QUxUrJ3xO03um/T5vCbSQ3Ow
vgTlRWxHFSFoWChhd4DaNKFp3o3ZZiAH3Y8AHgkdFYJPqgyCjw7IM6KDWIRJMFs/WSWUmfp00zAr
zIDwmbGU/LxC0k9zJIb/+1FQKMrJc7DNsglzWqI2Fs7pmhlOMNRfCKV82uV/6vCDPZKDEdHCBMk+
ng9YP2xR77la4q98/iMRgqeiNhZjOQ5EjPE9SW9S/2aZFXVF+ef/0ELwmd72aUu4IYO0apPEFzTf
tqCsSGzsmVE+qbm5ignJ0ZGJqT2oOKa+tSGMVgnmUic+M7BsNfLqUG81uOV6XOxV69AMlDTjLl/8
/3aeYtbguBjqAhfYn/BKzcfR3ka9qqCpsHJxh45ZgJbAayCj6PyVm9zogx+4KviMwsZFqGrr1BOW
yUGIEa/8YT16G2IeXFVRR2obGEAC7glVEKzePbVwS2dJYsyQMjXv2PnRsvVY3BVRHLq5Kp+Tnhrg
xCD5wJga0rpTUYnt9iBubhDo9EerXRflL1cVS6WZyZEInhod+WsWF4PlRdDGqZ696m02fuR+OHoP
3mQGANScD0Lyo/vQRwhC7qgV9WTjDdZpoDxK6SqZZ0zEBhN5q8nzeVkqxYQo0cfxqLc1zi7pyA69
m3F+IYB+GNZ3s7kazS/kwhhU+PulhICBTnnexTakmZX9VrgsDdCx3GB9yv68VpJ6FzLJD0HizD/g
yQ167zjCIV530SOpVi7ah0u2m+mqdnZ1iuie7CJdBR7mCnwKUkdyhTt3MWbQF2OQNYy6/Hn0s70/
P5KIy8Rkmp+FBqrRbfeVtPlIqFCLqqOlT+IcQunUbUrzrmknbHLdmv33CYuZy+n9/OEq3E1swwEd
3eY6d7eKAj6MmdBuaO4LzVVopTpKweXAzUuWsYQYvX4nWdgMBxe8cMzfJVPI/KBXZbYqtfi/H7l4
XDSJNluQF7Erd7iu60ezfTh/crIH1LFVCo49tkXT+lzEMj3M7M1iivtYAj04NXsh6M5eFDvZCAHe
PDwvTLs3/CxojOQOTDtYgEIu0uqmKTAhUDoqj+NJ6znLFwJJ55mtnqUQ7dj1s1XSy6yIL1yXHQo7
PXS+Hi5NBSJqZ01mXREv5TEM+Sd2omDg6k8wOPpyFcZcqTUgOGeaHRb6u54l26RcNgYWzJRddoXJ
W0W1QmoruNqAd8Vz7hPC3cKAwFxk3OMIVgK007oybNC+qMC70ovgSIzg2Fhd2fkZw5kO6bgpPS/s
pvRmBPVxaf1KfNVEufQYMQuK0iwQF2hFnjqA0w3WiBlJ5AUDJ87MQ59uB/C36Utg1i/5GJx3Brly
H+KEW9sGcX8POnf4W/2sAQvjvfT1auk3lupdrNJLCCSo/UXx3EMQzR/0CoNUh2G+GOwbTT/Y9q//
ppQQRDAuptUl77Qz+sO1txXY6+ZLI73ys9V5QSqlhFDCcanUriFoAEuXd51FT34Euqz7urqcza+E
FfRvOAYWiRSx+Y85cjBfj+wyx4x+mKTevk5edIuEWclCx03AdIQGy/yux8VD5KtaulwLMajwOjRG
DsEPCu6UU8HE6QldJghOU30/a/4Fwudd1jlXY5KonE123xzLEpQEg2BV6xWiyGzm2yReTfUdXXao
2Kx9LYgTG3xr3hdc4Fgk/0lH52qXcdMWKdTri9+ld6HR3/OAPSkROHlVpNYye+EPZxBQAgOEvtip
qI6Ow1yAzCNc8o0bYcD21fQuI1ZvTHPlxSqWbulFdCxOiCVl7VoN7SGuRU7p2vsiMQMwdnsxmmX+
pVevm/IXdRyFU0jN5UhJMaQkxeA2Fv+E2pU3b8caZUMgGhwVm5gs/B9rJ0QUq8Zs2oAaVVhPr7ke
6sltzhSZMv8TnywftXfsUUSzDKxip98LrREaOy1umNqrr8cmukfGpbiyVSKEEFJhSa9XDx0SrCa6
hPev2171CJQeFB8IwdIHPrAuGDgKRm2K1UwAHmFGyki+9/ocZCoGOanj/hXyCQaNIhd2dcwIhS5j
r8vwmPrJPkUxd37rtYcsNe488L6dj77SowNKDK1Mzs4sYnsrAAk87NFGmYi9dv6trRrtlBry0d8X
Ps2sV2zUeIqdOs7O89ObJEefPK61dcS+UtcAg6CHzjxgVJYlfCMnGVNwH0MX9DuLIHa1MkjpcGgT
VW9Mbgx/BdlC2ZO6c2HmBIL0Bo+y5uX/xnYUIVV+ch9ChDinI/N00wJCSIFJxyLwMORPn9JE4Z7S
cEpQB8cyIBdTqkJ8q7R+YJ4FMYzjeOMiCZMSi9HInIaLPwdNXuwmPPnOW50kYwJ7EeaEwGgKgOUn
AEtFsgR49hpzIWsQw9sjqDqCrl5p/vN5QbLnM2cWw+QY2LYweitEnxzMH07p+EBrEbq2WbnVimUT
YX1m0S27wf6FbvQ1QX0qY85lRlTtdZmewOkAqcgnVvH/09jnLPpUTRnAKjZt6crCcpq1MeV+QPN6
wCIZs1rpCSiizusscWkA0AEvResb0wciQM2saMUiA72nIqIFKFzfJoZRy/MyJKwDJmCrvOj7h2tX
rGKPC+mdkqIR5DD7thyBB4K04cLDjqODxrBNSpu1WxSb3AsDKUBoLtkPDO4COeSMeZDG4HLO/p2w
h/8kYF4xtY4xQbHP2zBTL2cLeo/knbQPeZyvwDuMU2dB5PiKuCkJASfChLhG0WXVGwfC5ngGZkYj
LDRBLxVoCXs7f9SSSwGS0KjE8wwvKNFXqhYVF79HatWxERvokngMijTVVgbT9i1LyaYrfCMAQcyv
Ya4fz8uWxKAT2dzUjtI6bNmj4D1C80pbnBDzMq65agZrbauWK8j85FhHwUtZhvpg36D7ErP+2kWy
01Zbq+mwGgWksPXuvFKyA8UOAsyygEQNQApBWDIsnVnMUIr22KHbWiaIsnRnfsbiHoISaPUzLUAS
XHdj9qR3tFQ8uGVHCuiZB8pIDB6BiVA40hkErnTWgN1bmi7Ilm64JUPfrlKCxVTLMlOFPNnRYiyI
cDoHi/MEn8rD5NsY2zm0bTHKONJnvz/QaGfEV+mgcAlZqox5kb+ixHm4pS5tktqICfZMosAgY8jq
5BsZnDA3o5ecdntgFN9ZY+6Z/oWn8Yls4baseoLyLypfeM1ltyPWcsfEuNHqLszHImgW1w1Got2e
NyTZp+TMn2CQMFBBEV8iXtZ6zcTb1BT/OXqoRU9Gmq9YrIgAkisa8OYPOebpJ0T3sx8zC3K8aFpd
Vau6wuBSe6vlG89cn1dJKsqyOK4U1GeA5p6KcjWaU4sg2NRgMIzTcgsmrRabbzpjR+wLTzWkIBXH
qTFwhghxIsgoIk1J/rRWqB6nu3ZxDNDFACXDyppd+6VvrIo0umoKbMk7ryf3MuFRAsoqVIbAmg0+
CRFhYLUm5igZsp6mvOHUPODS1VUrLKTKHcng/34UPLO8siJ9gow5c9+GMb+I0jREtv2AzGjvJl1g
ae7qvFoykS6oaPniKuxvF9FhYzm13sLxj5PxqGmhH393l30/PZZo7igf4rI4eixMuBxqakbYGA7Y
iQtESzL+tDNQuAIRqVs/Ci0JoukiJf+MVcXSSrzA0KVHuQ2DDKdH2iTpqGdcpGYsm9kYDsuQbujk
bM4fo2SMEHJMPu+h4yDBGXoqZ6Et61t+u5sT9mJaD3GKFhkYTQCwXpnxOxowePVr3oqUqhEN2aGC
zZUD7uAOROTLy/QM4PIGvq6jU4b11OsyfdLdZ+ocYve+slJAEr5wx/+hUsFACKdhFy4IDL/FWa/h
TI3EfKCYWqSluU4we9JhW6XiXCWldbg6Xs//J0vsfHtzAshIjnO1858JeHjLKKpCoKieujhdp1W9
N4e5DfTGv/H0+Pm8cNlFyBkPAS0DL+en3ipaPGNPddxOfjEikt77uPcBMgp8LQ6rRoGKUAkTfGNZ
MLyTGRA2Wu9+vDWHYlVkL227nrHl/Lxe/E+JoexYLyGh6JYe07kcyzYaz2bxA3wcX/j7aHQCQYlq
OqYNTn0h1ofYa3z8/d4vH4xkfDNLbfUVET7gF9hlADZFQUSjd5Zfo6UEMtFVAepEHYvJzkuQxXuO
heRba1zMMYsOHQ3jlKHQFbr6EJIqYD04gFUzM7LoeyxEuKfBCGl5Ha/xWv5T6+7LYmUuHobFrLCc
b8r38xpJP/uRRtbpZwH/EWtJBWHmrAUGeENsQ/HhpWfmYroY1DbAOIs4bVSRU9fsULphMYBDGJxO
w7h4MrL+S3IwCwmvBDGf+G2wpQPewuE9npdMWx158DoHlnplGL2q7iD9Qj6oaxHpkLWJybCmZ3nR
E8QfX+/Wg3PI0hUZfpEmD/Tq0Yru//0TceIE4LSBB/g0pe0vIPutXLxqGvYyoIKjqcoLsi/0IQCT
Tac2wNrFKwsPApzphwslWveQqGK2SobgOQmaoH2VQQZzNn52Z5FrZLrnz0mWRx+rIfhNo1MdJXaI
mMbLJANb2b6hK7tXxEmVIoLDEPCxm9SClM7qN2Wbb7CJOSiHTmHNssgPEgbk0MB74pnJf8ZR1udq
pj9MPAjwZUdekPhPOVCRufNe+b/PH5tUoSNJ/FiPJGU+ZchtIakBL7sDTt3S2Ra9IuOSFnqO9eH6
HklpMe/EmgnHNqbLHfG0YGpxbybGyrHzp9EYVok/4MMxNLaclb0MY1DV6aYosuuunVU/RpY/HP8Y
4aJgNulNlkHl2fOfJwy/pUu9KUBt5NbJYbbtACFki+nZVVJ+ATfFyTX+9109wdcSPPWozbFmcXo1
z28tOLCmNQglGPZcGw//6cuKU9VVEnkD5oxR+nWTfRWDwrICdIqqaFAUBuQJfucYFVtqF6eJQdbO
LAObxgFWFZ/XRRZyj89NyISq0WmdlIMdCbs1zNAc74b+3swvS7YrVTeWSpbge8XYGsvc8280T5cV
dYIuw5L1sV+PWXKbjT4W+40K9aRFD85sBEo0vGER5U/9o2uHmrUcT4dZnWhfMKvc4By/uWW8z7AO
OcB2EBLmJHuoff+gt6zZ/PP54rmH9x6SGnS1xSf06EWJVQO3FMZ1gnD2PtUe3DEk09YeD5nqNpCp
C3G2gyY2qssoq5+qW7RT5jvYIxx6iXZtG8jkyYBSUhoO2BSSgwSOJc6a6X2gs2J3XlOJuZ6IFuJd
YXdD3xXQtDSusmZdtM9VpBAhCd4QAfSl9WfXmljVrpwmSmeO5Mjau4yuNHud+ZtovBgsBRBBqgvW
dWGKAkVA7Hw9PcaR5QZJXRzj6OxMdkjq52x6PH9cUl2ORAiOV2hOnEcpRFTpOqNXLQj5QGK2zDtf
xfXLD154gWCE60MZwSaWbvLnvMGHAb1omR5Y8zrHANG/nddHkvCivo9mEd/gAgiF4GhuXnXJ4sLi
fIL1d+jgDKoVmrKP8iHhU/s1N1N/Nigk6NrtOF96/b6MVv+uBHhLwCgBJ+IcDKffHdwp5rjwbltc
6jPAa2AyRf5bKlId2Qc5kiIWYt2GWnozIXOn9rfBDkvzospehmV7XhdJtMV+zr+6iOVPOyqplqTQ
JfNBkAii/fmiyDZa9uJb19Vyd16Y7NvwiXfUlznxqzif4VGMnIO+AsAd1pmoNjl9MC1NsnYxAqc4
PZmhIZaj0w9JAOIJGa9G8dRBWOetnWnVL8MF01WdatnRoaGDF7UL7j/Y9KkZEC8ZSxNEnWECImzs
XMb+3npropiU1f6dnbx5Vrk/f36yaAA6Mg5hx8gt6DNPJQ5IfSfsJ0MbYAa/4NgGpnZPijggTAtS
opgqVgkTEovWApKhMHgOXK2xdTlk86Ffsg0zQImtuP74SYmx51gvIZBy5IeX82Gncb7WQeWGFU9B
lK3LctVHA6DgtxqS8PNHKTPFY5FCYO2mfGTjgIwYMKtDXvnfBgwYW3ai6rHKjAQ2gro4mPCBBRWM
ZFzwOIk1ePEMFKOZP7fusw9sprs30l2UKFJr+Tn+FSaSONdDyWrXhLAmTnZTUWHsku6w92mf2lWg
ucsv05lp4Gm6alBEFquOtBTHtBM9m5yMQ75r4gW0fZpjM1jSK1ASKz6boThPU7BKGmH+duQqTmbz
IzHsLtB7EtY5u3SbeV3q1irTk5vZ+6470ar2njS92Wa9GQzOdGM2j/Fso8uDjWtYt/QFg+JUkiDP
QmXiEwbH0gqrceGbsxPv+h4BOx1+t0uniNdSr0Tp8w+JLl8edRoCjB6QWEtDCHX0xz56GKybrtou
P2P28gV1TJDaGZwy8tNw7eS3o9YuiJ95ZocMD0LfxRCiqi0u1QZZANY2c2JCsRWAzfVl0tqQojv5
HX5LmGPDUgRil7KoD4OhuhRkQBIg2D7kCdaz1MuCUIZ0Cs9aM+j0n0vyWs/YT07tDRoxV4vBHiP9
ye270ClUzNlSJzkSLkS5fNbGIo9HBFS9uPDIQ6lHD3mybFyc7Bc+3pEkIbg1lrFgcRCOtc53gGuw
7JWqxiGkyvh8yBK0DBbm00/tsJmn0e4rKJMmPztr5VWbtMdIvor1RxqmP8SI6UmTpyXpcojRe8zL
NHU481mSr7jukRDBKvzBH82040n29NBOu6K/z+L9F77IkQjh22t1EWONMPQwCBTALiMzAVxZERxl
hwW+ZLzpEIuxJlz4JnGZ08iqIaRuL7FroWsvE9XGBenTEY0fBCBO4Qd+vdPvnjZ6kbuzjqTHe6fs
MU7cADsYMGN5TREn5iwwswev/EJ7BOzsH1J5HDmqX+HhwnzsfMHFhqUBgx46wECf/0ASe4ZCePoD
BIp1jCKepEUjHb6JuGrP5lNu4XWSWvEbnQnQHYOqZiMJe8B02Qaq8gZybzGPm5izOEMP/9SMn5hk
Xjks32sVW3mkD6zs/bxmEqs4ESZYtzvHhplMEFYWBzp3yD2CaVJ0yqSnd6SQYN7YZ7JYxogn9wJM
zGI+mcV9jmnURPt5XhdJgnOiixDYpl7T+wb/YQ39/IRh3407oALlt6vO868YtZ7AXr52MpX5qY6Q
//uR+TmL6Y9Tyb8X2o0OoA1lDXpMRYjgv11Igk90EzzL82gMFlboFoPIoPSwt3lQwYhUeghuRFHC
m4sYemSzdQEEPmYIfCii2tItydFONOH/fnRcCVbP1NhmCGtwt85w6Q2buTO5PwVkKMNaYRPycwNl
Ifgr8SwSb6KhNEri94jeDatXVn/RpqqFRLK0AQr9FSHeQqTvPI6xRtUiCegU+MblTEIQtrggUp7z
gBoh2oOOSqw8SnxIFRw38UdtMGpILVoS9NZdWX5v5ssxmYN4Vviv4gxdwX+tOc37lleyHBDLT2zr
aaqLXO65H8rwX3BkE7U21k3vcwl423lTMMfrKduWOSf+B4nzdqp250OF6vQEn03RSpuXEgJBoIvB
u2W5Tac8pOlqsl7PS5J71YdqguNOlV92pQ5JoHBmFBUnI6gMBcBbdu+emKDguq1d9QNNeSLEgONc
OelLV70OGPMb9dcqWzEzGFWUSyqjENwYc1DAJ9vQyzKeafSqLKOpzk1IV4x2BEv5jL8/+MkPjU07
UIi9DA3ZnP88qqMTmz4DFiOMCzfuJrYx9bMBxVIfg9wR3KbJlVOtKvNAVHxY0gsRDKpguCWAh36u
c+Lyj0yEQG+KV2mp7y2UaFzt3QU0/7x60q/0V9KnemdnpHpJKSSxDqNFXR00/Vfs+0iC8OSsXZdS
nYfzDlSw7viOrUmxipJIemUcyRBjndf2WWfhG5Hiu4O93vE12tRzMWBOHphTxZFJQwMnJHeBiwbT
vBAaDG1yW0zJwpfMO8soAsNbzf0lTW8abXv+40hN/EiSEBp0P6M0t7nX9vc6WRF97TeqyCA3gA9t
hMhgxWZaLxO0mTTkDONas4Z1Za6NZghaI6y7CZtCwBsN7NtzXn6vx3CiCg9T/QIhUICfD+nlAC37
+qdjvaPNef4UpXfH0SkKgWIp/CUqZ65h9RxP976BNRm3EX2cyarssZOhUYGgFQbiC21islSRXWFD
XhiDjc3Vw2gJpxjkX0k4qtoVKlGCczlTZy7U4LaIkpnGv9e3lH0b8wNR0ZCqJAkuZmFaZXJ7LmnS
gFq9SLUkNPrAmd9nT+Fg0ugHRmCAV0EQidLn6WXfLgwMrxjvDHXvRRuwJMJ5G8htr8LmSr3rSIzo
XWZa9DGvUS3uD8yGjNOlEykqqlLTPhIhONfgjQZ1+eNp8h6S4Tez9+dNW6WC4Dokax3w8uKkzCoL
9Dxe6XRrRb//mxDBf5jdetPIz8kcHWwUKzG/v7Xib/9JiHjLll2XDXgq42mGeygz14tGAjdVEbEp
zkt8OXejldk9L+AZ7lNiv6bxtvgCixQ++F/j9YRcuPWAxPR42oMB75CMz+nYhl19maeXBkbpzh+a
NLIdyeLmd5QVa6mZ5G4LWXHzI8JanqUtnvXMwjpbfT34/qptyw1xyu/npUov2yOpgt8Mg+EUC38x
xdOr3TxpoLkeO2dTGAa6So4XVHmuWi+piAgi62SdjNHk8ft9aMDvnwR+tAa3VKCpkBwq+xD8yXWq
zpi5aibbe/OqnF6UvO4qEYI3Dd1i67juYB/+xp3vq+JNCbFWiBCL/G3laYzGf07rsaC3fn9vp4rA
JhcBqDhvJiJPFQNbYU2tzh2JLTRIsl0ePQE8dN7OpDeO9SFD+BjU+X+cXduOnDqw/SIkG2zAr9DX
mem5TzLJC8oVDJiLufP1Z5Gjc3Y3gxolivbLjpRqm3K5XLVqLTPoqQsbMh3epKo92bNd0gdeUeRf
MrYGQF50a/TjwboFxmCUAy4PU6k58E8WLjgH8wugFfNEs2u13JTFTRQfyVrVeNGl0V1mQIVi2IPN
7lMdjIkYHJiT5AsbbtzyGOW+co/X93DxO51ZmUUInqQowGcDDo51B7wM6T9HxoqJyWE/FJ4wRwM1
VqwDiNrLfet0atoqRHE1xVQZOdBkW4Ft0Ow3VbhnTu+Nyed/WNOZwVn80Y1pJJaBNaXuYN7ZyEv8
oOHoU5BhjdVlcfvOTM3cfHSLJO7HESAKkTyNWeTL0LlN+5XxvEVXOLMyc3QTPl2FDazY6d61wOT8
qMg9X0OmLwhKTACx/z7UPPLYYHnvBcx0Y7jBoGFKtGdH92Wx7fNPLeaw5S0GTWRw21bPQwySg534
pweNM00lgQFlYtmc+QoDxWZnT4V4VMit/o4PX+21sLHoj2c2ZrtpoVPOOGqh06MpsjZKfXfqb/W4
pcHPkm3LtUnSxY93Zm62q5UR1kQHWBJj73z4Qc1XW9yuViEWE0kHDOagwETpf84/6A4pz7Pp21VD
77fl9yhY8cFFTz8zMNu1jkVMFg4M6HqfqBtQMoHc5Pq5XQqweKODPXGK6WgMX358DI0akRsi4llD
nj0XUX0jOOAgYxPzmxqDJfchgTCAyao1xdClTwTYmAvsELC7H8RczT7ruch6BAz72XGegE7qzdtk
7Rm7tIMWWMYtTJ6bmC+aOQLkeoyijKzpeJmbAAw/IR+hfGftr+/igidMCn/gTMAcr4tW0+UuVuAY
NqQLnXSCeVCQtQTEAw/bGlXRdBBnQf3CyuzeaEXp9I0NKxhqfywKsKCW6Q4U9y8V6tY2CtfXF7Ww
d9C4scA+MXHEgFj6clFRnabM7Scl9iba5rr6YdW9bxtkpU69aMZC1RE61xDjnKf/DuiSQQ8Ales2
Lt6zFjh2qh/FGpvGElwetc2JVhzOBp+bfsZZWu5IW3EWQX86cDO+dcskfiZ29D4mYbyVVnOnguI+
ie3POUCAXjvapyBUlkfqsfT6oBTHpOJrrDJL39OEcPIE/IKEyJxAoG1NzA+XkIeegJOdyEcvq23q
Och3fQgoRV5srxGwLZqc+H4wYo/9nvPYRb0TQjpQKb/vd6K5CbjGf18HyKIWa7j8pRot5O7+szVL
ppi029hmsDWAklVFh6yNvUr6ZLyvx41lPQ2gE9DG9rrTmgtx5cLqzGttKKbnVZ+CnkAlEz9L78Qn
k+bV1yBwh5NbS+uBBjb/FXS9W+zCuoFyZmqT4BgS2j51Q5qhr2DSEo3OnhwFbXXrV7pC766wGgox
T0PQH1EV2ttOhggsNXDXvZeaVnEIEhm+RRkb0k1p1NFOBi1fqdsuhGvMYuFEAiqIMds5gNSieWcY
EwHyyCGqZr004ghCwojtO+eUtStowaWTeW5slnx3ITzXaGAME7Gm6XWGJr8oBpmfG0OmX65/tzVb
s882SCPJywS2rPC5ZseC7oPE/xcTE04VSGXmzH3fLCyMQzQ4bin/3WePkHxfFbRaXAXSuUmHHRPY
8+n1RuSx7DSCDOHDPumIh1YCaplrqKOlMWgAq6DpDTVTwNPm9QwzbRKz+bNbMveGgX0Psx+qSe9M
DOY1Q/pTU8enLPa5Sg4jNGPCRD5e30w6fZD5ZWRNGqe4GbjN5/E0SUlNtTV9MGgPbKEc85kIo9tx
gRmHMo2hJM3ZC9Fu6hEib3sujS9OnD4r2thbMKQYKx93KbCd/5wpLJyFd8ULKscplrZW5HUQPkjG
e177NLlR4vX60pciDNZNMUeGywlSBJemMoy5R1USKx+DRxh4aMLADzK8d+iQBHj1VEa91mhdtAiS
IqihAiaI6/jSInGzLrEmi7H1q6bbDl33cjzYaz2UNTOzgB1AVrajBcwk+X0Qb4rg1MRwrzWugGXv
heQbWoE2biExfcuzb9V0aSKrMlF+mDjxri1yLxbxXTwMr6L5HGXpSaeNXxL5ubGNXZaOR26+X/+E
i94C5O7EpuFMYLfLX9CGlWoZx9VUMygxfIIve32+1/KnWkPRLAbsM0uznA2ClNDWmi5BXfONSN6j
qPGSnngR3jyy6Y5F0K1UgZZyUXgn9HRA/Y8bYrY2IxxabU0XIBLi3lNJP2x0w9aADEuRjk1pC+Bi
4D764JKDZBB4zLCD5SZO3npM0ZJxc/0rLWYQjJFp8gfKomSOvwVW1WGlgUSXhGAbuumHT4270+Od
C44/KEBQZ+OsjQYvgZEhb/OfzVkgCWUAjRMBmyYkj3LIESKSFd9a694KdqW5Ge2HqPQHBDrjvTT9
FDQUOdnU6mjnR5GvpeALCt8YVkU7CkPREw3T/KiIrJoe7fg1XX4bCo+zX0H/VMSeEXid+WIH3hhu
KZRs9ANPbq18E2Cwtbxpmm3RfUnlNo931z/JknMB1fu/sikQ2Zu9p2igDG3RSvlN27cemRLUusir
lSGspUDEgHiEFDx8C9xal8dT9DmS9LRRPie/xuq9sB2Q4LkYpP8HdCUua5DOCobaIop+l4aapKp6
zjoF5PVR4HuP8tFdG6JeOikIdoAFQjQU1D2z4F1JN28wjKP8bOAHh5cnJ6cHg1Yrydq08/P7GKyr
eC2BGGWiYLlcSpekeZgKYLG6KhPSGztKHlpw3N1oUqqNpWvy1DZmc6OGmtj+oKLs83XXWFynNX0t
tAct/Ln8AdBtkqPd4AcY5TFsv5Bgr9Y+11IwxWTe/5uY/v7s4igLa8DLDiZKFeEI3I32Vo6bsCUA
v7mgKdz+w4pAS4JnPXYVfy7NWWViVa6ezLWmz5Q4RT3fDnJ8vm5mcVVnZmbXblMCuFCX8HZQ8YGf
2tHay4zPdvUqjGOxCvad/rUPfnJmbeYnZijNkXWwhod9nb6P4JGK1Bvu3qj4XLvbPCee+4uUR/Av
etfX+Sf7vWZ6dheSsQp0PmA/i2hvkptWbyNxygxflfsw3bhlutfkxi60V7EfgbuN2JdIH4PmUa7x
8C/FF7y7JzZ3h2M2d/ZheQlkK3exB0Y8obcPRb6R4ScxrjzWlk4EEjbQRUJcHu+O2YkQXVoOFDoQ
UPqme93TnVtF2yGwVtx08ZqE/BumjE0oS6FLcumnIbfbqtPTJTGAQmeruoj/NlrdJN4QmHGwE7IJ
tuCSrZ9TpKyO32boleJNoKJ65cZeWjHU28CRPxEsoLZ3+UtoXDdOkLRw5W4nrK+Z8oixBrReOi7n
NmYOnACVV0bjdDmEm9HxEvNgpiCtzHdgG7D/AcCLgWpUv6CpNn3E2dY2oAjFZYgF6RHXQ2PGXtzE
/xA4z23MMw5l9EhGYSNwMVoE7Ud6NKvou6Oqf6n+nFuaOSRaDY4RZrju0tcqv7frh348kfhBvlw/
6Itf6GzTZmFauV0JRDe+UJC8hBXzUuhHsw0E1ka2R9a9ElYWfQ4vejzIkM9/0MPUvLbrlE4DP/zW
jfep+WSvUSUsxQuwqf6fiT8H8OzeMQdLl1057Vv3eex+mtWGal+tjYEt5VbnVmZRyZRmYjUdFlJD
EdtsKg8MFtc/zNJWAeGJIWeorxKQCV4eT54UKDlyilTEuuMYN1UAna6VwpfykD+VcILoiiLV7HiK
HtNnFZqPaIqgrrgfMY6p8OYxi9Dri32dJZu4215f1mIAPLc5u1jsLKE2oiDieTh6LLurQ41R2lui
dt3gV+E9uDMAmbtudNqr2WXmTiK5hFsEcn7zO8Sow1gDFY93AsDP7URXpn7FAzqr+ru1xn7wp6Rw
aYyDO3eq96GbiznBWRjiYdpkTotZzIajN40pSNttvSHZto4NRbyfLgj+Ov5e0METYYQ8eZcMykvE
byseTwoloqY6sP5OOC81Odruc9hkUCJNNw74dtZQnx/3ZfqpAurY+P4cQuiXPkakGIpR4aem1VZ2
z1R9weOtJXij9L+uf4EP5wXEu5MiKeIyAe3F/AlaCXDfVpGdQpEUevHlyGovScc13dMPZ2ayIvhU
ckWE+fCdMfBe2JlEewJz7uNNlVdvvTAhCpfZb3+/HEhRmmCyt9BBmtf0WqsOEjEiWyBR+E2hXDaa
oX/dxIfAjLVMPF6o+6NLRecAkaw2rBRVDxR0iy+D9VKPoLruPRqGXiY/cXt73drSzqGiimccpjhM
Z84MYGXFkIxco00l9SdOwzs30p9EuMbot+AGSNCn6VyC2Ssx78JSKItJFebIfoj12RmqpwqZ7fWV
LJkwOcUc3hQ0PzwTSd81vcCR8qOisX1wlNaINGs0WB8ODgb8GI423qMgyf9QntYSg8bgCFA+TZGC
d69WVvshfzaY5Y/WSmP5w4UGWxyuAG4QNsmfzg6pDFQrhpRhz1wUEX4bdKPGx6b/dH3blqzYYL8B
eQZH6VJMDnJ2bQ68Q/Er51P5pn+Kre+YVDoVmQsFxXElGH+sRmNBYBZHPWo6oihPXJoqWWirzIEp
DcbmvrlpLXRjDiI/GOyWcr8ftzaKJXH3JXZuAVr6+3XiYY8WHkdTBqQxl8ZFA57SolUZiLhzP3L2
jnvEe9JDS2PF0JIfQj0JDgjkNGaXZxmCa0GuVgwwBICXDx3z+z5kT9fXsmwC6S76kSZYTmdrMXOi
Iwb6QgjHhsei6jAz2RY/rttY8osJRYy3F94JmKC93K8wgpoGxFYzNLG+uyhnOV80RIvJX4vIwSfw
SQg8D56Ox97MTBMnnbA1dovd5qU4KeZsMGu/8k0WotyFlVmyi3ZHZ1EJK7rA0L7UECtgP1WmVvot
i3uGd8jE649a6Hz4pJY8FnkLM6H9LqEOmQZeWW1Wh/c/jsVNm/b/dnAZXW5aYdc5jzvYSbNqY5T7
sf9q5TdjZHqRDUlUcZ+jOlH66RpV0cLVdGF35tpmKdKwDSa7rN5iVM3PWuHFqbtte+Yx65mgTvDX
XggSYcqBcQC5D6pmlyvN+kDWfQ3dFsQu8JLlnqw7L7A+BWuDeAuf7sLQdOTOwqANUD61BhiqrFS9
ONIyj2jv5reDLr4moJteWdfCTgq0pQCl4A4Gx+eogsbAyDi1ECSqIvkEXrNNHTaNhzksLybZyUJR
LmDmis2lJUIUCe9j5Bbuh4JK4lAwIsdN5lu9DZKz1mujjcgg71CuVIYXThsi/B/u5+lamVc5Zdvp
0nUQOlCjv3FVFnk2RS/ActY4XpZWhOTVgeg91OpQu738aGIgRdslWNGAd7+EFq94siCJoq2VnVtc
0JmdmXNExGB2K1vEwsDZSxr6pqM2STXurjv70gUpztczu4v7IEKlSmE9wZhtkmQESeKucrb24Bf2
DbTVezD7lsamwvBmM95K629BPtNbCcOO8BAk0nzeN8jAIjxNk2e+wBgBNZKtObAtNfPn68tcyKHO
zcwHFgLW0NRIYSaM8AwKvnZW+cJIvqlNesiLNWdctDZdxFMJEU3EWTNE9mVvdO6IRcEtSJHfEvZd
yl9hW20ivH6uL23hYgbLM7pA6AdxxuYOSY2KAC2EpVkyezSUdeeU365bWHTFMwszVyzJoEMlYMGJ
Wz8LW2+k9TMUKlZccXEhnIMjAeo7SNxnu1bLbFAt5Hf8yg2fiNO/WHJtfG46nBfP5T8vcyg02XiB
CsgEXB7eXOJ/q5zD2fvgOZhwVfmrg2IHKzz3Jcu24Lp02Mn5RUDIn6l6f30fl0IHFHhAKzylOOac
oz5jVRnwASTqsfsQoxaVdT9ksw3IuBI6lgK9NSm3YZkuaPFnR1pz1VFTApIUW84JqOhNn9teMCSe
EOm+dakn1dpVRhfXhgKEwAcUDmSGLnc2hVJi1jGWgV3S+szC/mhDRe6rk1q3Rc1PWVPZ/siiV1s7
z7LrO48nET1q1pGbQJVHzrS1K+pSeSG13q7v+sfuAj460ChIi6cOFOjKL38a+l+oO0Iiwy/LyuOR
5XU28+wW3ZSuj49mHux4B2opo2w8Hic+BWKGZ6cEEx8tYOtt2Xkl/83LtYG2D/Uw/Cxc53j+chxa
c166gf8HXRwhoc5qZ4NeKZb+OymqfU7fstE38lOhNtd3YukcOxy4TVz+AtroM+8vHKNG5zzNfFqq
+FCSlPmJFfWn3ErtfzGFBSJ7EuBNnJ9l5soqyAQWl+vxJAY0pXvyajvdy/UVfQRvwoYDK0DyosPx
AWyEhqetyJSVjpACdZLora3lqWp/DcFPq+uOblRHHm+Ij17uC5X9loMefWOYBNoyDV1J+Jc+KBjK
sa/og3M+R0zrgtNODgGemh31rMoH4WFY7iA7EQCSN4jXJloJmEtnDgzsUEXF1Qky9vk7Bjy10tYh
PMgMvaD57ji7rBh9uYaPW1zYmZ3ZS8YtnchwcwNl+/at7h/b7Eg4xq3QHhMnWuyK7h9yORA5grlr
CtPor1weWIkoaQRdhAPrglsc1XXD6LxK05UwuXQczs1M23uWfrO6jisKVVAQDD12Tu7VGLRw1zBh
S7EYoQefaQqM5rz5jXOglGgkzlx/H0QnpcF47RwE2dXZNlrT4F5c0Zmx2YeKiM4rlca43hjxyvLW
lPsKlJXXz9xScnO+olmkT6qwApINKxr0znAaP8MgYZTf1fLNbP/Fwf9bz1y1scXwXZeGMBXSL4V7
6JMnbb6Wa1qki8fozMrsfrBFl/QVhxXhHkXxeSgegDVvu5XLf/EQoaQBP8AbDKNXM28L0zaWCo+9
0Ao3ovlFTIlq62enAomDIXfUIr47rCWiSw4xUWkJCNPgWTSP+DLOTaUdOASy+K1ISy/W4dZdo4f7
MyI/T6vOzcwSxJqCL8cQMGOgXP7WJLwF5rmSdbxtuTO8MEwGBjuQU2fcA0SkUZuCivYbruRuMwga
YojPbVPDR0pA82fXNOpPfUPlBGaqhAPItIarDRGQTkLnznc1jOK5tXVaoOBA3Zc4iMVTb4OVp1VB
9aXEv4JuLJAb72kJJd46ysNkFxqsrdFsAn+GF9Xodz3pDgW1De6mCiSucQkSbtMiya6Leivbdl3H
qp1TpTZIa0drU2mneCyCcoRAaZzq1GuK2vGdnhe7ErgFFdaYc61YnqVeHzWF8Ab0Be+Fruno2Xaf
/TQgDfo+kKSWnnQAYfTAT4JXVc9GpNRVGTY+iwvTvklax9qYTkheurLt41PDBvuRRkr0W5AudOHW
6c30AcTHzQa45dD2IoY5NJYCw4RZWxJ8igrRO6dI4bnox53lPFCt9DEKtbPr4xZBe2BFTPYsE1B5
E0PsvHVxGdZe07Tpnuo63ynmFtkuFnWFbqNk3S1Qkf23gERx43e9UUBqyCzSlYRh6RCeu9As5uux
GyHfh+Oh0DWrgvsmeHZQW3KT1+vR62NLEBkDmlATKTHKBJCmujyHVUxYRKc65tA/ZPkBpHkx2Q3l
G0hpvSK+DZyjZRyu21w8hWcmZxdN77aVkxkovGjAkAuzjFAFKZ7CYvxy3c7iHqLviH40YGs485dL
E1U5tlkKO3WvDx2w/3kZv8WW/Vw03crnWt7G/2zNO9/9kEG4d6o4j/aBut/J8FQz6Q/uN1Zsx3Fb
JZBKX9OCWXhkTLBq9I1s1NMxPzKL1EB4hBoAYdQCxSksH/PupPsfYfRtyP2Y7wYcWPmKc+5hqtUs
ai83NzJ5r9Pv17f5YyS//BXm5TZjCskN6gi/ok2AdAxe9JBsMtL7QbTpis+R9GW18m796ECwaPEJ
lTwRC8/XnXHMtcqozqBKwP2iNHZMuscuWDOzUOOFHTxI0E220dWcN+aCrrWLdMxxE3b2CxPQ+G0j
fagjcWNbaBYrM+n8yMIjr5b6KHOIY4GT2/1715p+hT0xKOOxhhHEy/0NKDDKNEFOr8pPUvxKosGz
NHbV+GKob+1wjzHiYVxr1Sxu8ZlRdmmUqCANNcNH7fl4iKn9XkfNLtdsJQtYODdY3NR1QDkdM2fz
CgRBjzDIQaYKCnYwC6p7LV4Vbn714EL3Qm9VdVLBGlj4Y1yYbKJzOG0p7sHZsYFyTiMaDfep1C9d
JaAsvw+CAVjCX9cPxuIentmZHYxAiHxIHaxNVzd5+r1WW9o9XTcxfYbLTONyKTPf0JDQAUwFS6n1
00hyrweB+HULa5s1cwTXrBweZVhEAjQ1ovYxke6TAw5fzNWsmFoMJGf7Ne3n2QNEFW6MrgoWk7kP
hvPTqGxv7EEeFngBveto4FWg0/n71eFETeh8SIFAl+HSpLDKpu9cVHvNmkFy52GQ91krd9Yar8qS
K5zZmY+jdVFlDSSCnYhmt5Ct2dZ2uhnTcCVWrJmZe3aftqwhMNOAXERg3ChSelOoNdj5x8EUCIwg
Ejk2NGMnwt2ZHUC8CklcVEAL2Y3om3QB25mg6Bu8PqktdcLQFepXbmncSyLbraWH7KvbqfbWrCYF
yE4D/3P9Qy6u/OwXmZcf0rE0QyKNX+QG7Use0J+VwzZO/nLdypKHnq97dtxoVo3FEGB/ne6zqAuo
1mEAtXwC7CAiI5Kzd/TPr1tcXJeLlzJKYlN6MbMYFjIpIhNFYCndYBeXhN/kVpugyZiuEYQvxRJM
TU2YGmAnkQ5ebiH03eown0w1jXWng/xRZrZ/fTWL4R5tqcl7IPIKqfNLG1GQxPVI0AkowcUfagzT
H0xyqNsdeNuoeDTtyKublTmfpQiG7QMYHnVPJEkzm4YhIKvQo/zL+9BzaO2n43BUjG3trF75Wh+r
GyBgQSF7grrB2hzT5SSi1KM0M7T2lDcam7ENPWp/0eYp624y/XZ9NxcXdmZtVt5wVFePSsFahHqX
C71xUqPyUHn5Gl/O4nnHPYlcEyVanPpZmDRGnVbZtK6BExA11ztLqI0E8rKuDD926KYbPgPF7Q9l
fwpSZxfEw4rnLK0VPwD1L8CyJu+5dByl8gKSWLiGIrxDA/WjcaONAvqeCLnyDT/WcxCoUT9FOxMC
uh9weaObiEJODXZZVSeUyKN9oNxmUw+ghRXjgCY7j8zX619y6ZQDBEhxD8EistrL1RWtKIQkgP+G
NgS3tEorPyy7YNsU9Nd1S0sRbILngalgEsScs9MZGZQIhKFy9Bet9p0MY6ehc0wdyF1VzP2W20P1
wGXYAbiF9iSeg8hLVzZ4Ma12bGwwAZPKpJ19uVouWzvsEwfF8CzwLKtDO/elFF6ffeXDg0weCvZg
2/uxrHfX1764yzaqPhCCRf1ojlGnrtOwsLORLBnfDAZJIbzis3DlbbJQgqfIJAAdRu3bwdDmLNzY
OlAmB5bUd8zI08M+zx/7+MlWqP3sI/tAqjvT3I2S+R3yDPpFkZUcYOkLu0AXMPgTIHLzcIfZIjcD
KnICJj20brebELf1I3fvrPjY9dJzHL1y9y5FPXTXwAbFcHSw7svv6eJr0irFinv320jxMHlUALNX
IKJy+k1YrZG+LhxQBAI8+6aAhO7oLBSYZV5gNqucoN9ueVsOzIVKnI5Aq8xiubVQZNrXtVsFK6tc
QAbg6kfvBsg1sNoCj3W5zDw2m1Qp2M2GXc8eOu61osF8cYuHLzRVToL7jfvbRR8NDYoN5X9NxD6N
VwEjinlVTBbi+F7aD8DGYnQ1qI6UedPJH6x8isKf10/IUqA/s2HNUU2DwwNua9ioBHsyzcZTUDbo
yY+YJ3dAJBzQU/9ah8MX1Dc9s6HHIlmjH11wpotfMAsOKOMgNXbxC3IoAgvwpVXVPdh2bu2633Cg
7AYZr8Wj6UTOHlFolv0Rj8BA4AeAU5laSTNSlvtGEY723uCdfm/GMJgkALv6OUL59qkkBlc7k0Pm
1Qu4E4Z3NGTJwSny1to1KSM3sXC7tTGhhZQMLL0WmqIc+G08jy8/ud23eZ9PBQYe870xurtCrqGg
Fk3gLGEAAXQZH6R7WlslgzMgGINX61iaqPoClXHdqxbubopB60lgcnoxfHjjN0MpxobjtaDUwSxD
qPjdaWl6IgpWPuWSJVT6Jk46xIYPAFM7j9PEDBHhZdyh2htucnHD86fQ/Bc7yPFAXWHRqeV6+V3c
1GUV7gB8F0VuKflByvJQ9Yi0MV/jaVk8kgw9cTQcQSeIKsmlLdOwChY5yUSvdx90b6jHeCQ60DSB
lMqDkb/ZzW3Db1T7Ftkr4Oelo3hueZZftpmpZaSRlZDh5JQnmh1NavjcuneiNzoerjvJUlYAoP2E
EnLw1PkguhSzKFQDyXO/EOyO5ebz0L6KttiGYb4r4tqrre5ESHLnGu5NRYMv180vrRUoXkgoOFO5
+M9XOKs9yKbmDYTlpltbfBp45Jm5BbVoFwJs5B3OeluHayxVyytGJmJPdXdMG81Ot9EPVhSEWHGf
8Nceg57GQDc9rRM/scM7m3aYXIHiamH5PPip2NrYwVKmAtkpPCvRKwcCZ36hWEFEnbbGacmrO7dA
Ln90uwpN5gH474Mrtq7Yi2CXgoUuRhlwl6yRzy29BqkNJdaJrQOJ73w0SAsZVA3k0v0uPlI0omoA
A5jxO0JssI1DOhxZcILm0d9/aQB3QcfwB5gwh/QDeRyW0XTBYAY9vktqrSDiUxcnoUC93sh7Jw6+
tYmoV5r4S6EJ0zHgKMDoAqr283vN0lkqzTr3WWlBpzjzHBvJLpA/BAMf11e4kCCBCQKtVfD4Agc9
H3MNCqaJk2M2ruU/IA6yB6fdpsa7UNT66IAk/7q1pa+I9wSALTCFEu6fLsXZ0WnSADzvAk8KpD4v
fySsTQidkGRL3XLfVY+tIH7bBLsQbcjrphf29MLyLDQaOdRuuukxUwWPXRD7dQbYUhruLGeN73Qp
CsMULq9J7RLuOstxjWHE2ItCfKhH64ahF4ub/y4ywo1V6G2imKeKaJe7z6Md3Y6dva/IWnV0cbGO
ifCEYiUO7SxaZKMszSjDYkfjKyBklVF5Rf1coct8fVMXIiFGQ9BrAAughfbzbKWNi6YxziTSXNrc
aLfdIlT7dkl/GFl9MFR/TIM1sY0FSNokBYULFb0sPJ7mbxZWOA5of2EzkUcOvhd+Q8O9Tg94e2bu
IRo3yvnMjbtM7Mz4DWJRHpRzufPQ/DWLLvJqPChAooLbm0HZ9PKubSzRR8aA3xGjupDsmfXq8JOr
A7Tib0W6Js6x+EX/s8ZnIwRtP5QSjXbsNIQJavIZtYZN3zOvWAt5SwEBxQzsLypuE4fk5bKC1By6
phnx6Ce1D3QFmi3Nc0aL28hKnnuhn6570OJhQfAxMQqGOTo0Wi7tVaQnEm/F3KdiAIyvgCzHLmmI
x4oTiHDA5BvI5yD7JF2Q3MnX68YX8llUqv6zbV7ahoA3JRpNc+AWQ2DF4zsareFWpxMwey8ANgnM
IGofYDOd1y8g9VVEbgAqydRwty5QAJwMyALl8fpKlu5noL0mLB9GWSfMyuVSeINhd1ajmVtpke9l
GDFvZCp8Um4oNi3v033U5KfYsWEcIJpqYLEXhQMSw5C/gV69Pra5GlaS+T8X1Xz1wI3+EXfBnN8c
MKAGJA1xg4+rUclvU+p1ULIu+U/MZd4yMs2yIwCzb0LaXsH1njXaB7f6QapH7dqHhNdegN5pbMvb
wLX3kWkAUr/W4VveOm454O9AhYrNZ1baqonDQcALshZi8vFNk7zHgQcoCbiK32JWHJl8p5XlmXb3
aqp0F8fa02Rt2mPJUeAeYMnGcwTJ7SyU4oNQmaAt50sLgzqS0f4AMDKQ6ZVeSdWXLeHd4/4ZV/yT
ap7dwajflWkzPWFjZh5cGh2qNt3aqbO/7pJLEQudWnTeOSrBGFu/9MieWEaMQVUo+wCLUlQHmfyU
GClma1QFixFkAk/jOQDupA9lymzAGFcdYzg6L4PA3EbQ+dlxomskEkb71rqD85k2lB5U5BR3lVPR
O9fW9JZlBUj1qAjXItoUiudOL6byC4CsmASdF2gh0mxafJKqqLTXyrsg/9kYv81664A22dyX2T5d
O2dLW31ucZbbDFGhKzGJZsbZl5L4qYm68PDQWWuN/qW74dzO7JEXqIDkVQM7hpnujBKoM9H7Rl8d
IbUNpZRoJXwsZRfn5mYe1FmR7GWHjUzr91GDBaB46eQzMTZ5kHu52F33V8qncP/hw6FpgD7/xFw1
zyzGWMVOZuGORQkE4Eyl+17vq7Jyqy2OjH2ja7O0tiFA1bsBatWfSKHNR4OLwbqpHdWiV1nQfmcn
FoQ9GhRKwh0bh+HJHHLi+NZoWekjok+5L7qMOQcZJP23hGK+wOdDaG2jMUQYDN0wua1KUXcbE0Oj
Gvz8bR5te27om5TkxlZObmtlZgCKn4bQn6Im1cGsumTYECUMuWmjOHP8qg/ce26UMWCD1C0erZCR
19Kk6TsnCnRcBnVHZPkVCYnPJA0wipjX8bFRnYW8dRDgaMMUHX6D29y3TmBxLyVG+I1qWWxQ9dQv
Vml1xWZoym7bxDX5itkFnHVGpI3JIBVG9o5HpXkTdpAN9uqiq1NfVR2P9pUCMAAgxolVgqZsmssi
B1GaIPas08YcPVH0wHfEfVYiNIHp/qZLIgHuwjB2f+ZQ5PCHxhG/k7CgR2UJuUeVYNiIFMNYNwDV
g+upBlmfV+bYZC+s4iHeQLGv8YEfhPJgQ5j6VRZDc7JHkVfgsoyDBqSyDeg0oMzCfysR1N+orAfX
T8JK/2gqmr3kUI4KPF4O7qZ2DfE75djeZyd3wnvIaJDYD4c0x3AEG+8YyI23rU4gpEBx7WedcPdt
Fpg95tzro6qb+GbsuuyIQpd5JDXK4GVfdNIzswhyt7qChxkaMMobzgd0xzOeu1vTaGW4AYFjBjq6
NjgRszD0YcioE24Skxgn1cB3vSE383dTDwDBBMALMl8PY1luOsiu5U9FH0e3th4s5pfFWGJ8py/L
SaYsr/i2T6JwF0dddW/wkb4w3csRIGiIsnumlZv0seBtVmybjjb/Q9p5LLmNNO36ihABb7Yg2GR7
I6llNgiZEbz3uPrzQOf/RmQ1gghpFjObjlCyCmWyMl8T3Ettrd2Ng9rsNZLgb5DeqwMCGwBUS1ZG
tvHEWD3eF6YHfTZOVE1kHNd1y+rJcDSOkVjz1UNY3avD5yR60BI3j49a8bOevUm7M+1NAvzKgcCr
hhoPtM9Fx104V4u+daomITOAKXwHT+zBCH4kuH+g+XJQCTcN/RVd8Nsqi9wmBQWvFxuH0soRiGoW
WH4QZah5i32EXJLnLDS7ApCG4qq7g3HXDTq7Ukb/YcuKb+V0JxWmn8n/SMXF4y8tGz2bLPKCImlQ
ZKBk7aMukUBtdNSUSqxVa8kt7IK43Djn1wLDeoLFCIHNeCPSoUip0SitRG2rA/D7UGYm/dTj5L/3
tWhjNa3NJ1UV1AlV/Ds45c+TknIaOK8rUNN+o1NHq/TiRpHHLnXRuUVEieOr8+ZASXJ37sxhS95m
JfOik2kDhKG2gzq7EL3VpiaaB6LrOEE3csdF5l+n0ZYH5ko6gFQgLH2dJwFgBjEMpUi7DEvSAaXd
18YRKwpu7PfW1lNxLb0HKkG+ykxSARBX52SOpVYGEXw/5upTRZ+WYtwEnWjXgknHINUM+BVhnEwg
uQfdN92JS+6L33d95aZBkNzlgWLdhk3vHMPADPe+Xwa3YTRIe0VPe4oWjZn4XtIO9EVTE7lwte7D
LYrOWlGK2QLmry7QX/C/54vC6aPckDssrUuTakE4u2Ga79P5S6jlrhJ+gUSjpl6mKxvLfm01nIYV
PlPS5Jlax4TtjGFfZu+1aTqkW5aAy28Xchr0VXQT4NUCpRGT0TbVmqmXSY576tSBFj4mQbehorAV
YlmOp++JomZjB4TIsoQv7IfPahv9+Ztl6VHTFEK/dKlAn8eoK9nq0wYvKVsuX/JG+hr46RXuAhu5
+5JRvpmtkzBCQaCL0tpsbcJgn16mjwX0hDC6jx03dfZa/zEzD5dzzpWTj2ExJFitJnq/whLIKqqH
mdEgeD+FXlG0j/Fs7dtRv1Fb37OyaeM2WQ2H0MVCbl26a0K4eDYrs1PI332qrcqc7o3KhAqBrpcW
3pdbdkkrZ61OD/rfaMK6gIIxSvFEtFp6nIfGVdUfTXLfGlchHZp86zBa+3QQNaAQsoNRehJWiJ4g
wRkOi62L+Y9u7R3rMA4/0/i9M/he1f0Y9a0W+9pkIgYBwMkBCUeJ6nxJ6tpI3TxIKtB2cCMLv3Tn
VB/dLol3U2hNu87svl1eLSsHBtUBcljI8Us+JHy+LBwLp1h0GooCqNhoPgaBcVDJjt3LcdZGRnqo
8W5HB/mNxJA9TVbEXgNb2+z7+RaBURcKTViTHG7xPtdD0Uvj9EUUQsTUaj7qBnMKgMqqPxWyDBzt
wwSur/SP01a9dm2BmJDI/i+UCKs1o4Q8SgGlDo1LrR8Gs/LU2dxZ7L7U/po1Xrslv7KWuvLBfocU
lkjU5SjZjIS0sNiryg8OeZs8ZntdSp5AobrFQrGl27VYXciH1HF2g69uYIxWkoEFNoWuvkPSQUvp
fJnSquzreGaGU+xSI+SrHam+byX52gYyfXndbIVaDoSTiyCVelWTFm2gaqyOdmV4EolrOybQ9jau
nLWjBUg+ZAuc2Piiwk7Qxsmp7Qn4adznex+fAk+VinfSOOxjK9vbqbQfx2LjClq75k5jCseZFcRm
2MfETHG2z2uNCuG7y/O3tr8tNAd06pCgK8TN4IPr05sJ3GJp+CgupmjaA7izNwR0V+fudxRxH+RQ
0fp5AJc8dw7FCuk1SpyHBb4rWRgfBfqhD7bM0Na23snAxBp/0ZaKOScArs3wo5k+2f5PdbyOmv2c
PoXZO7P/5/I8rq7DkxEKt3jcRqocLeFC/94eESzbz/Xrplj/6no4iaKdr/bIoJuoLfNYW3QuhpiC
ehJqG7t37Xw8nbnlR5xsqYK+jzI4BIFx7arjUel+1PqzEX03jf1fTNqiXQdYzubcF4bTxV1rKQWT
1tMUiOXW06IjvkmO/3o5zuryO4kjjChunI5mNCPSluXWJd/tUt4NSnyVpM5nw9dvyiT5m9PiJKRw
Wlj5YMTzTMispTDqe2H40kzoZ9JCNL6H/VaTe3X5QVWGagdQg67W+TebgsZOVWs5nALJTfuHEiRa
Hz0byVbLYHVxAIVYKH2Il4nbavb7SZUzAjXpRyO7l9Ir+Mq73NlX1JP+4qudhBK2VE5Jzho1Qk3S
nZyorpp1+zS9CaiNJMmdsdVXXt1bJ+GExahFWig79TKFcnWVhP5tMGz5ib/1pEBpgoLDv7MnLMQs
crJI75bZm77k5suEpXg4uvZ00yLvP19B10PcMC2PbXzEGm5nRh8G58VsnyYk2xrp/eX5XU0VTn+N
sEbBiyISr/NrcMbq6lu6ea4FYrRvArc0bx1SMFW+qprbMN9vamH86viIzx4gIPgGoocBf1HIUyQT
kyi7mdA+sNXPCTLmajU8SB25iZIcJqdw57z2xvpL7qSQr/0t18L1+BRl0P0gTwHYfr5jenqiQyTB
9OgU81rTehzMUjfvPshm7+qZht4ktN/M/6qb9Sdd3jgd1vp/YGSh+NPHX0TrhNEXWteDImX0/fBx
yE3PV2tvshcp9OrVd9Rryrz7ckxYGuM+MJJPVG/3vtne1dmmNcna0XH6U4RtBqAWk5mWicgdSO7h
Xnb+4WUmV8FxY7ktYxK/+GkgYcZbO5MXOhapmkX6m7xqNuYBpdsU782+w8vxUFF9iWkbhFs9pLVq
y2J2shBUYWegVHn+sYEVJH3lMN2BVrhaCWTkhyY/Z8o+xggiiR/D6SH7CwzmWczlUjq5RmedndVV
xKwo5Fd7NZq01DPjbAA4Eo2foVQML5dneO2aOx3lkhKdRAznqMx6hYgIV8bSbVIiyFC44bjT5Ps4
3apUL6fD28/5vzmFLHEezVeqKVZLPqeVFzdR0RxLIO2W88/lMa3dN7/H9BbLMNeAl5cxTWO3K/yK
bASDvOhd5jDMeaupuXokYsMGkY0Clu2IAJtUVcyiww5pZ4QY8Mw7WX429NQtrfe2+Q3MblpMbqR/
KvzHLt/YH+v78N/QItqmGSUjsSdCt9V4NahXWdd5GQZh0V9IKiymUr+wTJw+b7obVj1CmFKJlBWv
oX9VTzs1uFflwVW0mzT2rHk3b9ojr27+k5jCbrDmOc2VgpgmpYPEukpl6sPU+uMrybg1kSf196bk
RcrXy8tnjRRxNlZhT0S9LXWpQtw863e1c123D4bJ4Y7d4x2ITllqPap6YXHVqa5vbu2R1W8KoBxM
02L6pAk3rEInEOQh+Pi0qD90Q/wcDcNuCF9TaUtbanU3nkRafsnJ3m/HPkXdmkiFn3plGHoaNOFS
yveX53NtQNSPWT0a8FNUbM/DFEo/AtyBq5hK0B+sOIbYF3CO5rr+JVG6jefvajSQm3hB8J8utuHs
qs4USYYqJKkQ/X0NhGi4y6TqGX3I3eWBrc0f3MF/QwnrUyvVFKEfQoUSlOREa2k+Q/f2StM4XI70
q8AqHpynoYQ5tIw87PuMUEV+26hfVOfJLB+66i4svyf4qc5fZOVV8Y9q/7FIXpChcrYMXdfO1JMf
8Mur7GSt0IQ1G1rKpD7Fjyy7ke27xWLSVp+yaKv7tHYlnYYS8py+8vXGASG/a2brZxK+JnnkFmbv
lRILB0Rqr6cb07v6ISlUAo8E+/VGfV2KTSlpep8PmRvXoIs/dGXoVf1fMDlA2v4OI2RNmh3SQ9MJ
QxZ52xb61UyIaDSOYPs2DMFW5hBeNVqIJkBoeJHCHGLR+n+fy3KGZp/6uuMNcoYTRmA9xVTVPKMe
obL1Tb2RT6y8iBBzgyZo06GlqLhM9ek6QSM/zLKw2BlFJL1oXWbtMpSfNj7YstyF7UDTkE7s4ouH
qJSwHeZK84tM42GMfIjZeXKEWgiKQl9sKhwphkBKvcG3VtfGhTI/lXtsK7E9FcZVFT0Vw2qBvcEq
0KBAp12PWC7edJ2BKoFxxBdiH6m6mxjStYbuoGUFe6ONDu0cu3UwULkaPN8c9rNpvZcLxbXtlEpq
ggZT4pW5s0vUxLt8aKychAaGaRyCi6AMFZPzTzGNWFCNJaDGvGnw8yQbid00/pG1z5fjrK01A+or
/8F1eWNTaPW5RBWLfvzYHgxcJ/3wOgCBiHCO3h4t9vF/CyecuoVSz7I1L+GCD4UTuorzEPePof8h
H3p3U95/7RmAtDWwQOxuwY6LBNusrKKxkU1ozIOX4jPntG6cKF6jAvV1G+N6Lu6LLVrm2pdb5LsB
dXAkvekiBmpnjGE6QHaovVZLd3n6Tz69H+QtntzKof5LJvx/cYQDCcFfugsK28iwjz0CQKZrSLqr
zLu03EQ/Li81cctysi4mGprKC0BcjcFY13pELEt5GvUnaUSKrXcRyOvaHmn5Kwj3RXmF7BKKtgd7
q9S6+hktUGsL0XVpYy5TcXIuZaYVm9k0/lqkrfw9qb5YxpXaI2+JdRS6Bt0hHTf2xdqRcRpSWKhh
6495Y/IVzabezbPzLtOkjdN29QOejEo4B0NTmwajJ4RUhXeVgVgjaqR9Hd0bSfqx39SeXCuAsMX/
ncVfIoEns6iaaVPaLbNoVcOPOny0cCtJw+CRGthNqXXvpMC+cihUtvqn5q9gTmfRhUvNKZx2Kh1G
GzbXSbWv4hEk44vU/fCDVzu8K8p3ir2vtfelvpFTrr0IziILGyWSVDWfbCLjVeFJNRo+bXhnmPFj
bRYfmjK9moYXiG8HKei9JH43aa9Kv6Wetzn5Qi0k0cypGEomP6l+pP4ziEavdXZZ/Nj/smTIZ95i
H5str9/VswgNYyxOAMYr4lU7TYE85jpRQ8XL23dW8+QPV3G+sZDX7hAEbv8XRVQBXcCNhWQQxdC5
0ztu16tZOarGF7Vx6+H95RtkJXugKCBDD4aSiQGOsGsia8oh/XMUOTbEm+Rglq+TI72r5dyFfoWH
h+qmRrjRIdkIKj7VdRhH/5/p3hde0X8w/NuYB2VoUC+9s4LINfON6385UIUDd4HjQWtA8oNMUNgt
KMw5AQA8ciTluURkSq2vp36rBb+yOs6CCBvDyMzMbzWCzONTyys9dZBoIAczNi79rcEIaz+SbAVE
wRLH/hbWA7Vw37X/3IQJACMAv+WN+otNeX5H5BUOmrhZsAjTnZ6+0o+z5/1kIDRabn2c1XmDuMT1
TjHljaCFo4KqLmRClf7j3P9TDe+s4J3R/vkrgAH9jrLcUCfH9ZzQUUolokgWhdLUrey96e+r7nOg
VbTwNxbc2h2LmLMCrd/kjpDFfUWnO2jUJZyVPdbBt0Gr8Kl+NY1naz4qw37okCHYWBcrFyAFWsuC
HA+ehorJ+QgBHdt6uiSDqdFi44qajbUvADvbd5UebYxvbQdbnIIAbEnJgBKex8K/tVB9e8GdYkBc
JNeO8iEsPtnj6Brt91nb15zAlw+qtVXC8kC2ioQJ+I5wUE2VmQbxQEQDwKLU+jtJR6Nh9j0VitJ/
CiW+7+k5JEaVLKGkYZeMyVFSP2rQ8ufC3upjrI+KJ5SDRz09QSEVawLVL8fAKHZTW6c/ctji3+xS
kT6B1C7fNZbq47NcpMEtIPz0Lp1n686cVIwaFMUJr5POKgrXHnGgR6Q8UzpMoMOq92Qt6zfyt5U7
CXiDqjgL1Jd2kzD7pTGODfQIMM20Yymums2TUfRuCjVMK0IE3z5f/gRra3nx3oIJS86vO8JZGphd
2ZcN8cK2cpMC1ZfPI+m4KT/Z0V9QVkBMwR/B4wbVUbG5Iel10WnL2OaqVj6OajjtVau8rxGs9QCn
PWCoEB0Z/AamY+0ZbaGbsShz8FR8s1/DVIMeGoMsNmrTf7VzeXoByqG8m6NRVXZan7afB1NLjqqe
GT8ro3O+wl7t903fabE70vO51vPG+MSODybXbDP7xY4TIzlIhT4Mnln1YbivezP5aIQS8vWm1njo
6Cg/g1mj3qEogbL1sFm5mfB/oV5MP5KahOhn1gchdvUTVtKoxT4UQXGX5hpgGOvPDzrURgBf0vdD
I0gEvUNatNGZTkpq4W4Kx0NW31H7dpJv2rCx7FeOOU5Tzm9rEaxQ39AM8zws9Gjhw1UuhNZywp2t
ualHiqjjISvCa77H5YW/ltkSEkocdHt47CKgyJbquqzwcoR0+lNODpy0rtJFbprt+jG5SpzPRfEa
aK9xviEqsMbRPg0sYozGskvkViOwjrZkBaS+kbzYeTL8r2rau9UA4ebGqQ7IxUYONsZPtfUpCj7P
xUOzxS1Y6+6e/RThdhlbjHE6k58iSfXOQGZrUOhvZ54hf42tZqfVRzW7C2YPoniAYAnY2Pwv9CaR
y8ZME8g/qC6RUm1pPuwrDYC0j1BGbDyGoenKxcYpt5YlcIuyZaCxLlKbwrGqWq2a+eaC9KZINlyl
6lc/O9jLQq6v4ummxn/ItDZlpZfOopANLxKQeFFCIwOXumzjk1TIL/kpQ7IgpovPqn6vOqlnmM+l
+qyqoxeON42+BzhweV2vXCBnMZeL8CSmbiF3rtvgNiU4N3MK43/6unQKjDSFQgaEH9DN5Yirq+h0
mMLdOk5DMFr6ErLey8VVoR+y+bAgJRTrWCqtG5XXTnBPNbit8BF5Lp3Xyz9gfciLyAIriCez8HF5
YJRpn0KFlOX7svCa9sVu6Z7PexAjOUf25Whr73Jm+N9w4qMqiaqk9BW+aiyHO009Fs7D1F931U7K
cAaG0Oebr6V8pOGcmT/GWt+Kv76qfscXNm2B7gLEdYYbzNfYCunRxxKOnbybog+hdhxxZQ7ijZhr
983pkIUsYYi4G9RlhlX1Oez/kecHvft5eVrXboDTEEJSXfZ9Oo8ysxrCzi9AUcnKlQEIwsmO+GjV
y5fduAFWUh8siSFHQwJCyVFEiEmD4gyzBih+dm7gLsq97Tr1t8g/WJvfbC0UtVUUigAZa28cyJw6
0/0pGMrdKH0pcs+YwVIlew223DhvAd9WMl3o64uaNbwdFDiE5aG3ho3W9AhtIqMvn9/xHt/H8fe+
Ol7+YGtnKkrj1E8423iciEmI0sumj2wB91hnYICcWzpUMT3VUatvWizQpkbmRhkdOb8zJRvObhZ3
Q+pVwZhtNEpWp/fklywHxMmZh96uLveajFF5OD438/ci+tSCDJgSeqPz1qW5Or8OCmLosOmI2gvz
axtaUCPbADJoxmLFtyTdQ4f6U+FYn6QUwNDlWV6JRlqE8geUPGSBRGkrOULIxi7iCknI7KNdtv1R
jewaPnSZPPf+VF9fDrey0UHCW1AAOUyNN85PYdBHduXA25Dj2Xa7KgHNpaiYNbb6lvrk2sho1uEx
byCDgHXo+UeLcF91MBaqdopWHsI63+d9fz1G1rHtmo2Uayk5CPcwkAbIBrza8ckT2yndMNB0bAhl
x+0xs8ZDaG1J861NHJQQGp9sPOWNUosfSnJlavjUxi3PZIxNfuBthZXKbP1z+QutbTsUI/A95UCB
uiCmMhVFt7KshwrsC8hnubsFULF3ev+6lK2D3NYPiVrhr1leKb79YyP2srbFibSQmiXxx+SYusv5
N6Nr08WhNVc71Z/2rT/vizZFcKy/Mqv6fjBD7vnGzSSEzjLjkE9hvFENWdnoy0ekeAUcFBU/4aav
u7yFWi9Xu3Iw4YWME9IBQ/9Amyfc67GUubLVKfvLg177sicxxesemQwWZa9UXEzYK1lfZB5DeYpQ
9OUwa9thUblVF7UO2EXCGZZB4ZMsX10YU85BHsbvlWIcjbk+mppydTnU2tMHpxouI5vzi0xG3Hq1
k+qzQTmuGNRdDpxS73UvAN0Jtd9LZKCtXeVl/WtCVtH3weE/hheGao+gxYKK8E03WnsUqSF0RMPV
UOpgSyJp2nGYP46BNLlVHHyzjPjOt+tvGz9iJYuCV6hhKwk6gsq8cIxDZpyBKRjVDs7Hk4kDNbWV
8crxq6/KpN7EvnboAG93oRO4HB8bSfrax4ZIsAiggOGDXXu+j3K7nuzasaod76L7oRlf0Et9kQL5
UzU7ny8PdG35noT6dZyc3I3TVNpgWWxCtSWc6inPHuPeDHdmrW/VYteOWZs2JwAA5hXts/NRqVNr
a+D7uTwoiPKk+zzoxvfLo/lVCBBPIAc8hAVkdbH1FT5bhrLhPCVquXiqVbonV7fz9KNLjmmquXnz
KWzNWzP4MJXX/viuUn7ETrmr0nupvMrmo5Uf9Akw5r4MDvhrDdrG5fn2q2LszZOOkomN+rgoA9mM
RqAXPYxvBfYc/lxdFuwm9XvsvFyehNU4eFLiAr+IToq2K6PTaz09QTR98GQ3aErEA80r1PQ2bQZW
IzEkuGS/HICF8z6UytofIpz+4K1jY/iCSs/kP47Z18sDertwoAr9qnAvwAMEgM4XjjPiomn71Jna
ITUxhcZAzPf9LSr72mDYCRTTf4naivlq00lGU4e8MPpyTG9JS6X7olbh+IJzDKah2eiDvN14SxWX
Fhsk0aW6KqxUxUe/ZPYpOdSWT/7UHYzO2pnFlpLU2tyhor3ofmrwUkXaMropWpLmPL5H65j5P9T0
0+VvsxzG5xuOYUAsZyywdchuz78N1qf9ZGYQlTMDiUbXzxCCCG+RNXNj/Vrv/rkcbX00v6Mtfz85
rRTFj7Q0IVo0GPtZRrw1tbzLIZaz9c2AkLdwFN2gryLu0srRpmAueB/JnfYgpfZeKT4744ulvqpz
h3xJxxOw2tJRuxz0DQZdS+3KNFoegIN0bLqr0DhMyAyN2SEyAaNQdiy3WEIry2+xyOVuQzGaevvy
i05m0h7D2OlHjdpTU2G3cCXNspdsuk6tRAHsBT3E1BfWgiMscn8ciinoSHtTI/PMYoTMK1GXiHfq
FH+cYvN9X7waUuol/jMMl+943N9CFqkdzavQ4br8YRX17Zc9+zHL30+G3AxUxf0lB3ecZwmvuLJF
8zjyEq5At7U/5l1x2wPhcGZpnw734zhtHGMrk8GDkHoylx9MQZGpo45IL8fFWCEbaL/n3RYgrN83
u6RJtzK4t3mwqtPrpI2LcDby3MK0F6USRbTl6l0xYY7X45rqlrP8VFnBd8PsHpMqsTaQBCsbE4gl
ygFAnOnfiK0Ao8VUU63bmgU834Fcu23zan/5+61MH/oEgLXhWbEvxYfNEBmRHasqKofF+3J6SfPD
9Oe4kkVukV2BZBHKrOLenw07qfzEqHeIEXgjAiYI7CKNHPy5vyxx6IIvGDc0J8XZirq0D4aUOBVq
4qiZ+9qxiq5t6eryjK3caMsz0OR6WaQExa5JnfMgheZY7wLpzsxf1Oo4Y5W4xfdY+y7sbHwRZZIu
FHPPt5WDgt5YWXrN3u4g+NnHrnWuokH/40oHc8ZSXsBy0EMt4aJJAj2jI8icZTP2Gs+WX7nweG1q
ZH8xaSdxhCtmytDlLkLi+Jl2FS4uBJb5AYmw3C2mjbrDyql/NqRlZk8OpCgxtNjuCDUhK2BiVTsY
jldUKGYr/Wttfk9rTK63BI5W6tPnE7msmpOoUptrc18TdQb1g9qeo/4zKQiWcRAVrqVfo5jHI7lt
VZD01wiVXZ7elYMC4AAmcIA8l/aacDTVTlPnce7X9FPiHTgdENJ//gEhYlr0I7lzlDeGxxl1DXNc
GlY5xigTsDjrc5y+i+aNPGFtIKQ88GE0m8eyqA3Rq0lXFnnU7KKqhQi0G0jjLk/VysYicfsdQXgH
4w8xIwZIhNK5NprUlRrAbn8zCo5UjqLF4VQWFkOlldqAUmqzS3vMhmlzKVu2mit3Eef17wjC8SCN
nTxWJREG5ylK91KOKh5oZd/NtY1G01okmC8UKJF/B0G3fLGTha2NI8sakc3dlN3WLfUnkogfReS1
/vHyh9kKJHyYtsvCqC4I5LDCBgU7TZ6z9JVAKWy1P1dINrCsVYsShL7cfYYQiwY+osRD1eC3N2Dk
9qkqHkwJtcLvxuSh8dwO33X9+9w88FrXjNoFAt7ZG+twbaWf/ARzKZWczGuV1Z08TfyEGZx5bz7r
xUZ9fuWeQjOB3r5J6rCgoc8DSHKRJ5hFN7tWUd2BtKX2XVWpXdj4lz/cyoF7GkhsrdvS1HSJzUjk
Ccg3ava3enSzvI55GRv6lRZulCO24qnnAysKSekDk3hdfMxLr9ZJwa4yY6dIbpn9tLYWy9qBcTKP
4hVpG+CljJZ5nLF4kCGdfwvap8szuBVi+fvJWmhardGxXedTocY9vmbKQ7qFvFhfDQugm+qWwhvs
PMRQxUmUR4xiwRpUd12wD7XDuGVGtLqodfpgEHWAUolmCnSgLGnuGMgYyyCnM9fZasSuREArDA0L
smKQKyJ6LUlqP63UqdqZJOAuIB0PKfFmIytatr/wWqW1BtkWPR8uPfFNoVvJ3MaOXmFjV3uSeaiT
T7QVZlwRy+4x3EKIrg2JqhKPCpvuwhtcUZXq5lyHVPDMVJ7fmW31YQqd+s8LI5RhfgcRTjyoFzmW
VBQ/h6h2cU+4aU2dC8M8Xl7JKzO3QC6UpSOztEqEQ6eKfSXOsZneQXQLr6reAmyDI6Gb58VjVTv2
i69X1fsorYyNwCuHAkU5/G94nPFCM4Qt1Pah39lALnaRfB3Y+855qs2DEt9XyZemRRHk+fI4Vy6r
s3DCDa8HDN/SF5rdZO47eZ9I5T6uarI9D9+QjeW4skBw7YCMZgJ/pbAgjC3QnbLLnJ7csrrus2SX
giq5PJyV0+EsgjAcK00NXMpGhlMCIMmTXRO/6Nl90Yze5UBr83Y6lOXvJyddOCCAiv05iar83AyF
mwcYzFe3SoEiM2y+y8G2RiWs+dLEqLeQh3rXzVL1mIXJuO+kKnguZ+dZzlt1Y2wrpzgbbOkiYXi2
nIDnY5swmysng3C985xn13X0w+k3VsLa9C2CezrtYkQIRDBnXyVjNqlzvWvwtzXcoTsOCVijd/2f
szRgaJwEEsbiqz6gzoRAdnzEHiaWn6ze0ztvCl/CfiNRWVvev2ORMZ/Pm931MUBEYrXju2i4sf+i
xEHDCRkpbr2F3SfkC1MQjqPZaRwNQU2v8mMMB16WNko1K+09OCY47LBFqdW8kUob2rCaSdnZQoHn
j17aZF5guo38qraf2nRvj3egsGbn5+UlvrbmTqKKuVeGhpnaLGOzix9lanxUa3VvN/mn/xZFeF4O
ReqU2cDYSCMPCRSJLC1uNHtLD3Ht8oBOvDSaaDPRbT9fCL6TIy6kMxhL/lmkxyF7mYvE7Wt3HpjI
b5fH9CsXES55YK+/owlnnhrqeJVFRKM9bH6x4zG5Np1ZV6i5+zM4fE1DhHyun1olMHZG3hR3FtDN
awAAzV6W0miHXXlzHcaZ6Q11a+/bpPxx+Seuflxgk7/KyYsTzfl8aFGqt4Nj8guzpyF5SKETyy9/
EQJ5I/w9DIpMYojeTgM7yZgEY8aYuE/g3zelm/n+RvrxKy8TZ3uRccP8k/yA6tz5WKJCy6fMnLjD
EnXftx873gddqHpx7FwN1XfVctyq73ZjCTRF7u9bbdLdoZqvmu7zbD+lYX0tKfoNxYdHQ/a90tly
gV07hE5/n3b++4bQUis/hndbJB9b/T7bAm6tre3Tf3+Jf3LxFXqsJ7rOIadyCGnZ9dz2nhXexPGT
3wO326iBra2c02jCTsKQQYpVcAxQtL5M9VIceDW2AKBrt+tpDGH/mJ09D1XJjKHyFifvNV56iadO
Gwt0BXmj0ggFnr7IT9KAFj5MgNL+mKUMZVZfh8CCl3ldA28trGu0N8zmRqcmWm09yNbGdhpU+FqN
o1W2b7Bah/5Dmrw3Ul5L93/B22NopKyLjjRpvwhqi6yuzxDtJ0qZ7KMqg+fWv875nxthnocR7j87
s305qfhQWEnNhedMmMDMMzpbk4sjpatrG/f5+ic7GZfwyWDNNoP8a2VMLe6QIF1Ak/AquMu02BsW
65EU2e8CqLRTbelFrK380zkVvpwagmzXZObUl5+j7nPSHerx5vKZuZaEnYYQNpekWsUsJwr5xJi+
9LbqTrjXN1b9voYvQWdgowC3djIBfV66fQh8vMHRVbNkRI1PODOV/pni4VuORcnlEa1OmsZ7DYEN
2L8itmEI/B6XFe73qLI/RqjpKYV5b4fGRpi1IjnUvd9xhJWoQOKr6pQ4YRZ9aKoPUedcm1OKxMK0
06aP4ywd1L5710TDPhgWg8BoZ0/ph8uDXXspnv4IYXXqVqZEg7xceZP22PkhzlbNPk71O8kMbmiS
7A38LArCXw67NcfCwuwT1UDxm7BJrblUfNxSAYZlXl+OsjU4YW1qUdGC8CRKne5shjF+0PBp1wCQ
fE2TW5828OV4qwflyRcVLgG5MJMqtJZ4+j70PSBOufMRqtdfRIFyxdJcpGZEC+Y8DWU803k15tqd
PB6MwBu6e03ZyHJXU3j4peAsaetRNRXyrSiw4CQug4mK11pX3eim/mmZnqU+InRgpd7Yf522XGRX
D5OTmEvecJIXBG2jWVNJTHyakvjnaHTuMH104od2U+dwLQXB7RmUMZxDsBjC8JD2tigHs/sM+77O
77vwvtYf2/JVm59BIv75FzuNJQyrU6V56gpi6Wnohua+9D0dRy5p2FjvW2Na9sPJ9CGyFBUmplS7
sEv3xWhjsvQjMlVkC1p49tqOLGX/n0YmIlMxS+mqOlhmsXwsgn+s/kOE7o8jb0zg2rpY+v7gwJDV
5zI9Hxh2u/IgWfQTDQudz/TBHG5mFFj99lYtD5dHtHYynYYSvtWop2PRmYTCIcovvsrWtRH8899C
CJ8pL0CZ8nom01FQg4mepPJ7Nf45mHcBZfw7ZeJb2Gn0JPOVZc1Fnb6PZRRilQZ/gIjW5aPi+PLu
8qBW1x5AAypnkHmpYJx/IrMtbZBsy/NsVF9nuK672Ry9ephu5TSHiKF9hOO5EXPtvEWdg3SRVtxS
YT+P6eihEtQDjd6sQIduOdFbvB28VH93eWzrcYDva/T+wKIJYwvQXtIhSNQ7Jx+uMWuP8fF0pGBX
ThuLb/mHxHch4E0yYIg6CzrsfEAgGuKmmZnEqv/alAAENSjXhzHZI4ik5Xtly6x3dV+dxBMurKzM
g0EdiafOx2JwNdUL2s+Wcp+Xf4w2pjuhIPiwWNda+M2cD0zNJCVto7jZFQrJ4X5o731MwdTrP/1O
REE3QCU1pDosYpIyPTHUaU7xPY8hod2Bwq1HT9p66r2dNHBPlPQXc3vK+qLNh6o7Mfx7nX527WFn
jPFXVqKK+VRu8SjfHkXngYSvM9hBCCJGo3+kfUeqPOON3Hy7PGNrIYBJ61RoqW++4S0qNlB7qbcb
lvRdo/w0++/Fln7PRgiRXTs6XdKqMyHU6To2rjX5gNPu5VEs2eL5tlk+xIKip5gCInv5Yif3XilV
k9wqNqWyCJuOltZ8UGyUbNZGcRpCuBYCLZbHGcQ84DPEs8rgiDTLvuryP35NMRJNlikMIYChvIG6
amnbFi0nWjEYX5MwIzmGLHQPWOhlGFr7KjfUjRXw9sghoq4BeqaRqEOlO587fUJTHOVJcgaABmnw
MDvmoe9hd12Hoea2tZttdYvenqZnETWhwu1XyIl3/XLDwm4vqv1YRV9wYLybzX6L4PX2UiIUKoDI
bVA4pEh/Pji1s5PIXy4lxFtuk6B9MTOKelJlvh8H/6WTe68wpw+XF+MKuf48qLBUGrlCi1XmtrCC
+akvkWfI7O92/P9I+7ImOXEm2l9EBDvolaK27nLv7rb9Qkx7YRNCbJLg19+D773jKjVRxPibh3lp
RyWSUpmpXM6ZNiT4NgYBaCvz3diGFM1exqNfd3cgUNmbwWeTJjFxxQ3zgh0v05VXw6ICn22Fds4N
2oiSpMJXWf20S4b2TqEVuM6aldUv7jhsI1LJDryyPlLnhvkwhAr3pFLf/N6NXBA5gH8TYB6TOnSB
EV3f7CVbjEfKnB7HhPsHyOveBChiEWJVtPraO2wXWs1jNf1iwrnF5PtKuLG4tjNh9qU2NcRPAxRx
kU3pQGLDykPZHU0C0pTbrj9a4RpWyeKJnYlzLsW1aZt7bYutnJIkkgLcOZ65UflarWZtVdpTfDB8
0xAJ7ojqSWQ4/2R5bJj/WMWbCG8D48f181q8+2drmtd8ZqkFCOpJjuwQ5kbsSOV23PQ/UsWOFPm+
/02S5jw7g7W5OYdSPvtVlyh12lHZvbDwvzfE4LbDsqA5FZMwYOW6XBGGI92gsAhCNseNkLu96xWN
sq48XF/Ooos7E6OdEgY7EVVxOAbel2ac1Ll1AOaBs70uZVkX/ixGOx6Wu2YXDliM350wuLdzgi9C
Hnm/941NE369LmxZFwBYj6YhMDabWvTuKTaRxIB+A195YwyIbvwucpogyth/hwXGIQG7KpwLLnNs
eHlIja8sJ/Gxe3YOVFr/yWneAmUA5OmpZNbG4iu6t2SV8N7HZCNmbtBWp2+jM6GqlyHaZa0Xle1d
C6qOmj+O4ku7BtG4tInoiHYwwoexog8s7swdxrBgCHnrFMOaok3te9su8j3j3gNAtPqX62e2pIZz
QRIgVsD9R//65UbObTNu1aczLkuxrez0bkzV7rqIhc1DPxMWgxZiUG3pZ1V7aRtOBVpSifGYi0+F
AwwPHvvIXoT5irov5LjmGXM8GjA7glq1/t5qa3iymuOgsgL4q9N3wo0Y/IsRz8ddjixG4ACx2JQj
cmDTE/PWGsTweMR+aZErRi8xnoWpDSAJ60WPog6r0StLtF7aKPZ7RZF9DdKx3Fq9NCewzpXlC0sM
uTWdtD4auVN97+vQ3wjgQD8LHmYvSY8gIh1RhS2Z0e/CIvfw9AmNk3RacTf0lsSIgVdDI7hTNt8x
wt99KalyNl5n8S/o6Q+zjbK4AeybWr2bhuE9dU0Y3LWUJECkrLID2gvVz3zwK+dOJS4wjoM5TqOT
6f/yVV93sUMz+8gnZWxlOtHjZGZBBYTOElCPbpkVJ48jJxWhbuWZkSd6e4xHNfoBug5cJqPSr4m9
By66i8muqXKzbWFxELt2ZtChzVZmckvBM7MNkkT8EoMiXZQFRZZvSDEQZ5OAJOU4Wo66LSyjOnW0
ki9hOfHXzmg+Y377AaLEQdUsQKO2OU0i6gMCbMjMrmauKdvZ5ULSb0PQh5vJ4vRpQLL7kHbEwhiD
DdxIppD+R0NB3vKt65dSoPXX9PeuR52tX5jF0aLM3lILr1oflJM3uDQGcATa7mi0ornxhAiPI9ow
BPJWKtv2whj672UyWOkNEPwo+jQrHoK63s/rbeO2gXMjM2VjAgFbHuEmAPxuYCYGemgLkhJUgvmz
2+YFgtcSjhqk6q8Vb4GpYxCyUyJBi0AT+EMUup35TY0FEIUGEHH4sUtSdAZaRVLsMAOOyc2Gi/R5
mLo+fKZUDeNGYLzmjcm+OnAX+Nkbf6rKHdCYxh9mkKKxpsXQ/7YySvEZlEPEji2W+PV+alzItFsv
ewNtYhPeuGlDXhB5V4cRMAp2ElVN4nyagCJGIqCJYXiDWUN/UjYP2A1KOa4LNh/b3LLGzOqoJig1
Rg4DR3xUMxJghDXnHBdR1mI3MOa+5lVaJqDUYuzGqEzzwJOyPSiMqm/CduIw75S7eDaVdsCiMk1e
POFYsQCuy6fB6dUOpW37pstYc0iMnpwcSXMbstMSZB5mnx56KosnwDFPR3StI+09qdza1gkQzV01
pVHLiQASlefJNOY0EEdQyYMdQOXKipvJsX45uQD2TSdyRFLCVknkpyo5OYZBn82glj/JNOTbkUzl
4yjr/oBubOsnMNu4jFQRTrclK5K4Sj3nseksY5NXQJWIHKx55zWiRBupkbbfAGCd21FQ8fSrXRTI
h/Kch/IhYay6QUeogRyp2dNHV3bkubeb9KFCv8FXOXZjsDNLh+wnaSfsMAVGd8osGsDXe3m6rfrS
fxScgvhahga1Tr1J+ZOHaY5b2/CLX7WHODGSE0Eq2XU7uQ1TNpDIL0Mhn3vJ6KYomv7Gn4Ix9qqq
2JaYGBrXbPaCxwMZFBAYZsA0kCZrAZckQeWFXQXbgHsRGxOgrVW1GQMSo6ED1EHFZ6/56YKzNMpg
PYeovHkf0zpm9SfPVO/XfdXCvB9e6Wcfo4VlnWnyLi1n90tTQBi8VKyKi+CbUk48DemvuvnepN4p
SxB59kCh6tYeuIse7PwDtFCDgpw9ZGpOecnipmBDPDQsZp2NllMXlEbWwXX7rU+zuEJJAHA9bysb
MDt83YFh/chWzBjGQFS8DAgMoynQrQIH5rfvZebGWZftHNZ9G+hbDZKVqBX1tvfrNKY8iwhXK/HI
ojIgaREg+sUTUM/FofUMhFwBWqzRKHzvJcM7rsqNYDcMVY+Vlc5piQ8rPRM1f8rZ06U2wHrQD+gZ
N3gT52RrFs22xkAOOGNH8erne5XdDPZK2L8QkGNydn5IA4EHzA/a9pYmdROkhBFJwg96k3wFYd5h
mkzgRLFgw9vyyVgbIV2KvzDeAoAVjHIDEk8L8bLUMCY6QGTe5RsJWubUzgDOd0zopl9jV1kIJy1w
RyEDaeEB4+jo9IJlncudEfGX871PZRSszR4t6ce5gHl/zw4NZtBu6hAChr7JMaPoVndMJl8oKO/x
MKRNfF1J5tum64iDeTsASP7OcmvHhc4OuHA0j22YeG7la1a8pf5KhnBxy/6I0CdlstEYuSEhQjkq
9lUXd+3+f1qEHuOzZHKlb0PC0L6H4jAEn/+izgFOiZmkAzUBlDp09BcHXRxjWVp4RuQZGn1AKVI3
XWRY1hdm85PI+scpA8t0I9eqYkv3yZnRx8AliAkufcC3dCjmv02724jOApDAu1ltEbMZ2bTt6Isy
V9pgl7QP824EtGEAKIOGX2ofKO2GzpldVWm9NPWWTu9GcKvWLNOSFJDeWEDnwn1FuuFSypDhrWk6
OK+C3XcY9ExU1Dhw6f+9u8FB2/AfOdpd8jjpZV6aWA1woM06OHQTPdUIHCkzV8pFS0oOpvgQ0c98
k/RiojJaUMJmOCa4/xMNpxPwVg7/XcuB1Ai/Mb/U8Za93LVRmC5cN6o4xhCkGDljQdyoPNkwG8Wj
vxA1qzpS0UDb0Y24JG1JaUDmIKGLcnXD2E+QV12XsbhjGFifefgwwu7Nfz8zdKNFh4YUBpajHkrT
ixJ7pY9tybT5ZwK0/UqzNBf9mHSbFJVkzFRFbiMjukZRsADkicuCUVG0GeN/KF9frsPP8yarS38e
ZzObQ8dKJG28fhxjIyuMY1bL/lRMDRKi3PEqa5OGbvE8NWb3uZZgUkkqSx1qZ2KfeAvU/JXQc2mP
z79NuwD9FLZAGITKtEygc1Uda0Purh/jQrfgvH4wLc3gRajgax6kMYvckSGAb8vJxQPRebaar9LO
DiUo+ThD6an6ybn5KLxsJZRdXty/gnWKE7RDh10+YuOTwtrJINsxa41ubP523TuerU0H+u6nOrO4
72F2kJmvPbcPadLtpyDb8MBNo7JJAb3sP3Tc/Xp9U5dU91yu9mKgTgtmNRNLq4yHhr43xk3AP18X
sWSD0bk6s9OCthXsXJdqCwoFFQYJjg1DUAEemd69j8YR88t1KYtndCZFU8ABgBtlPUKKzH+E/Dis
9b4s/j68Mkzv3F/5+7FxZkQmn8FS1rjjwn415Kk0V7R78SB8oIKiao7RJj1X3qKFJ1A2SsFDC5Y7
Q0Vj8ygmcyX7uiwlCABCC7eL18flWUiZwT5IrGLsnmq5bcaHtlxx7IsikC6E60CwB+zuSxGpFfai
l7C2zfg7fLlDszwgsLq/0aozMdp5h1OF3w2wkqY4em6JSYSD67+a1Upte1F5z8RoG0aoiWxGlaJ3
ZjxU/FQGx8EAnc/muvLOH/vh9v+R4mplX0lyNtEUUuxgMxUns/0GXCViHUO1tdYAkhdXhLY+/AdG
G7TSXJ4PICl95XR5vymsUz5hYKUoj0X7A3OJK+3IiwkAMPH9f0n6qjwkikIYbaxq3Ax8F/q3Hn+z
xreMHUtWI0w69sVjBebmdK08uLifZ5Ln1PLZZRVINaQ9KzHOmaFb4KnqT87wqoa7qjip5r834MEt
AX5rhv1EA55+cykGPH2Gnkk0tN63oEs2H1oZGeDiXvOxizdrjmNnPAKkE+a/n60KQUVRFQlOLgdS
eedakSTvIjteV8VFO3cmZFafMyGl3/YDKXBohpdElnpCzui6gPn+67o+l5uAJGPOzXDaG7rkogI+
Ns5mwtu5H7PNlNJPtSKblHd7FrQrb8IldT8Xp6lC2jtovuMQNxRJRN10N7S/8QbXOo/XlqUdjhm2
PZgtIYeE/1TZDUawRoqk7GEodtf3b0kLzhekHRAZpCf7HoI8VIiBhFZne1uuIYov4F44ABWaB8Hn
vPPHDueuGoAJPZtXtk0NsKvQ25S+te4RmIZDcWtmT4YbAaUtd0+F/VKyTZKtBNVLG3r+BZqBNxNM
WskeX9BX93R8RmYzQo4dyaCIFPlfuEXUGXCxMJKJnIsWBQVmWU2hgv3Nx3vb+NFUO2ctnbN0bOci
5nt3dq+MthO2MYsYa+uRFSDo9ZNdDyi969qxmPQ8l6PpYQkCHD4wyOnJntB/BmOLQc+0/uV4GJVj
cTZuKnKv1ni5Fwwu1MSxQS4GkM0PNBETeEUREECq1TaRZb2LAUDDgCK0nlWCCuGwcgcWLvWFOO1S
izqnFDUt5EjS9qFhLHb7YifQCIoIamVDF+zhhShNNSaEZKH053BGVNu2L2/Szt9eP7O11Wiq0Qoj
cMYeIkR1P1lvo/UcTs/sL+IyLAR43iFoPHBUmt9vpEv8eoKbUvIZxQEvP7J+5ViWXmjnMvT2NQt8
VKzn8FBjSGN0AcckrSIg1H/tgzqy02bbAwcKvD6AWxsfr2/i0uv4QrbmV0aQdhBPQrbpfin4VpY3
lB/q/HVqtl32OfUOvfM8NkfJY9d8dPwVC7JgrS6kaxpZOpnrNgq7W6XuJjN/tGChLbM0SmrzteZr
GC1r0nSlJDSj5RzDAb3Ccn66ArTbTERmdYtK88q+zl+u+Ws8txHEzGOVLlqHLw2XU3BbhAlW5o3N
ndcYJxMpLtmnD02RId2VfK0ZCuG99STL5D50c1AnfLn+CQum8+ILNE9QV6FBrBKrLRQqJmEoLRTe
WgsQQs3a4Nnixp4tVrskQPepBpNhsUPu3WZGuuOud+MQEZU2xSzaj79ZGJLi8LAAvtcjRzOdMsoA
6r3xmiMQD6caxdT9dRHLC/ojQrMtNAd1uqEgwkK9WgURLyekGE6l2Bfl63VRiz5gbtfAzPaMyK4p
pYlyeN56EDXSA+gYTecW7HSuvc3ZE/eblfu2fN0B/IZWmJnmT4c2hRI00jYpzBkoijt0ANb+XLef
omIUn6jXRR66R20/3fp5uqGWHdUg0x6872isWYmYF7f47Eu0q59lluomMUeYaOuUINJhGKjDUFEb
y2zFwK6J0k7TtCXp/QyLNgLQGvpoz+rLuG2HqBA/gZiytscLZT0bVAL/7rEWS/ACyOQeh7jReFOg
JR0wUT3DGKfABXoh/gOGFqJ8DYRj0RuGAG0CqzryLHrfkTHZ/lC3EJoMZTQiTxH6/BEjBFa9hvq7
aFfOJM1fchaSeV6DGTcXklLkv3LMKQgjMoOV98eyEOC8gLo7RBeTZlHysOtLz6z6jewRnoR8V3Th
LjPXCC6Wd+1fMbrnLTtlTGUAMQoz9kbMkgcADEmykttZk6L52BCDqZmiDDtWHrzxV08eChan5L9z
XCKSnLFx/u+e/e4MOzuYEN0vo4WhmA1cT380u/y7IVjzxsripyWcbHvdbq0tSrNbFe1DUibYuqT8
5Y9bkr8ALICmu+tS5qv5wY0SFLzmEX70BGh3yQu6kGQj3tU0zZyty/00dsf8r0LJMynzWs92Llck
Q5MKbFEOyiQ84fY2aK4ScMOhXen6ehatPXHxip8r4RgsuZRU0yp3rNnq+QEohmyUioDY+k8P1SD3
Bvqk/zdpWggwuUOGTBM0QrX9rZOILmp4B1RlYaGvzzHB+yj9PKoIqVds4KJynC1Tu75D6aK7Y85W
tOMzrzAiiKYeNu2p7Wyur3D+IV0/gGgEfgZ4TsxjaPvpBmLoWY6rxUL0RfWgrK3zaLSNbYkMoDl1
cRWSjXTo4brYpWMECB+m+dFlCTBkTfmb3E0BUADl79UdqTZZ+5xax7R6z/gYtcUaY+XiA+FcnObA
amBpCVNAXJABCs27C1gR1eYhcR48+TnPd9WwYeVf6M65TO3mCQ7cS0ohM+1BQ+weWUsj5d0hNDCD
x3CtQ2DpAW7PUPzBDDzow4hdXgylMJYeejUSQflnDCU4/b4zkO9Mo8I5zYDWADpUYRyka+X739yz
HzXoj2D97ssm8Q0OwSJhcwq5CP+p+ecG70oDPINhg/vhGMexL6PB5+gqbePaG/aicvZgMY4IGXYJ
L2KTOTvfWEOPnhd97ds07e6bLmWOAe2ekBu1kyfmfynUyg1aCo7QMgECKbRPoM6ryWhb0Me2I2QY
GUazRsKMqMukQP2aDls0xN2BgFauwOdYi/fnTKhmmEQVTKZKOUKkoP5cKLkPsiHm6N3N83qHCcWN
cNE93XzlZn5beL+ccvrkWp+paUQOcNIYUGRdZzq1Cdtfv9fLanj2YZrhMv10UALYdRtHAZbWeLOH
gxB7On53vTxigM3gnwK0gw3H63IXDxo8XjN+KFjY9IYLVuARjCZl7IdiBy/oD3aYolS9Vo1bNiSo
J8Jmoe3iQ8YOnaIVOu9wqUU7bsBzt8HM+7bHBJmHSR2gVr64WR2LAJ2kU7aytUuefC5l/n/Rmg1z
JfJfZLZhgy9u8qY5gvpjRZWXd/GPCM2GMDmjW5c4PIKuXHBUwoSUEUfG/28O648Y7cZwhr4yiozN
Ji9V3JFiS/1uKwHffF3Moms72zDtjqBINwTd7NrC/OhNu7B+IjD+5akYQBx5GNZmKNc2T9f8Hqgm
9YjzoVbcyU++f/LVj+srWlEBvdGsKBJJ+BygGvWLcu5Xw7jF3wc0pIcJajRj6RilAPlFuDjNS2D3
ffvckMP171+0WuC+AUoQxmMARHjpo0AYUwe0wy3tzfIkSz9yrOLZ4y++yw+tT2+FWhumnn/xgwM4
k6jpQFP5ZkNsSPTHow+ad3QbGAev/gGYiutLWzz9M0Ha6UtipugDgKAsvB86D+yXaCtag+hZXA06
ajFaNNfqdVdTyskowIoMEyDhYCqqjuYIkKrM/GICcLifzJXzWopCrRA9P6AjQ4+APjTlDnWS1FU7
L+rQuW+hFfsExYMV272oFYA5RPAJlhR05V1qhVEnYEbxsXWpT+O2l1FBG3hPTEakB5a1kVGvvCEW
t/GPQL2vJutrnlcSApt6H9p3bbvt659m+GKtgR2tCdLerakRgta0mVdmgLaijwFsVpbvtrUh00rV
aunmOgGgs8HfN4NHzH8/e4ClHSVNEAq0CtkY8BVbm6zV75ckoHCPnucZbxr391ICB6AkIQzzKiiB
bCaOwYK/aJpECwq+HyNOYMP1tUDS7SxnshJIIKXYpBJdbXGGSNaQK+5n0YmjrQWI84AICT+MsxW9
KJJGAsSBWK8BReL4px+cRPlS2q+FF2fljVhLac0qrJkhD8ECcJvwaIUD1xQhabsqUw2I7JX/uQZQ
SXXP3T0eWWGYIbt1H64ZigVrhKc+6qeABwf1nJ6ltG0gvvkW4J7NphJ7RYBcjKZ1Ab9E1+rCC3oB
mAIHqV68PNA/PN+BM82jOc8FRlQxx0nMXcjHfybXXFHuxdWcidCMOMsFLJ8HEVbXROAQjnt5L9Zw
XhZsXQgkIzCIwNhhRFg7Ir8ZCifnEDI5eBumGE/GcsodCg3XHcWS9kEQXgrAyUYeQ3eyqVU5HQbO
ZqihGwVeDFRshLt3kgh4Igy9N/QTz56vy1w6IyQcoe4Yy0fTs7Y2IGXwohQDUJnDascSfqRBu2JT
lwJ/LOuPDPtSDyYvQ/N+CRklB9IAuGcdTJSzeTxu1/bxhAGtKc76XZb+90QnOoqAYEPQVQT/odsl
wnhOQtkCn+8uSX7m6rleIyFfVA10lqHVGpfqQ7LCVODHHFHm3fT8pSFWlDrfA1rAzL5eP6YlPQf3
3L9yNCOesRwjWj3k1HxTOiBTv7P6lQh/qTkKLdy2jzwBunnRlXx5TEaQUwUOQmhfVT9ORcIPCTA/
2skBsYPppgew4E371uTsVFvZEZRsX4kEACKb0urp+mp/Z9Q1o4hPAXAqZmhQuNFzQJbLnMQqFeDI
qUpp1JGge5V1lj4EVPHvo8swc1lIHoCkwffKWHQsvMvKzN84A6YawdBVsAN+vN6zMsCAfwPndFJh
JwMwyflpHeXT9JDO1MO5wdUewIPNiWdp/9kDhmWLPmkuzchMvfyBKdf7AZhh8taPNhK/IBB+zYm0
eJwBqesxT0oLCtxGClxuwCi1i/t6mF8QCR9DcFWIfFeXY/1LZsaYRhh0MLcpsLEeLNYgkGmswb6x
gcDxF80j2D6Aks08nARMO5cnCQShOjVDaAuq7ydqtXvTYKckTf/C+KJ0D/gmkGTiszX77qm08nkx
zQB2wT0HPMuIKnDkge3xujos2UXwQiFxhTpoCPgbbT1TY0kRVPMtI6AsIANFkmj0m7gJRPPcpt0Y
TWltb2xqycgHhPjWRr/Jy/WPWAjYCNLkM382vCfKiZd7miWKU6AKAS2yRnztPBe8jID/LORnlY4r
FnPBqlzI0gymm2TCHUfIMsgNafde1n8CsyUNjJXwelEOUiIIdRBff2AcLQTu4JRiX/PMDh9HGzVC
zwCwFPEBgTD5Hvt8fQ8XnA1g0pAPg6bjKulkEEyVOaaUsS4ColvpoA1Srr3sFwzlhYh5yWcxh+gB
1jcCJngjwZpWgAmbWGPcizWC+GUxSCohjoLv1EOCNA+tepxV323f2woTxclzYfy8vlsLkLMzqtwf
IZoaVGnmdcWsBk3wO1GBGSFVfmHm0bI+O3TvAR2FC1Tx7gY0Vq3pxsLTC8IRlQIvBV1o+mDhlBmU
lb+xq/0OJHAH2VWA0L8r/Rs/izuM2l9f7EIYTIDjbmIiEgTj2NXLc6sESHzHdlZ5Lo9J4e4tpb6h
DHBbp+LkumxjTu7Rc+TrdbG/IRs0TwO5c2MuQn7McWhypdHPOGHQFwbQlLD+DGcELM5qN5Hp0IVW
5IwY8S/y99T7ZTb9czjaUWYXbzC9ceUBOgadJ6z9VoLd3e3kgQMwj9piJaW7pGxI4CP0nAHzMKp4
uTcUfb5m42Fv7D6/lSiq17W6UcHb9a1YOoFzKdrNyaeQDZi5xuXsuLxzAUwK9NOwdLrI9PPpaLKu
fCpNsk+DpNpwJR+ui1+yDWAJdTE3C6ASGPnLRfIkNTBIhBtVqG7f2/Wd4/3FYwFzXX9EaEEUFUXl
+POl9cz8UZjVU5HJzdz/dX0lS8eFezPPlSJ28XSkHHfsyikYGN4kLUEHzbSz+XQk1bgiJli6oTOJ
M95xGFt09B1rgkS0tluDIiazmjqiBFcHIBmejM2qbL2dyDx/F4pGPYcDF3ec0jKmQI/DPzLwkVFu
5v0YBWbW2VGhekD5AKa4jk2vNcZNmxXlA4h4nU+AkOgwDAnoVt7JFLAfpqlOiQimG7dIKgBf20Ua
NSRp3vqEAGkrs6o+6v0+P8munR6JK/lLV5DpRqBQHoueT2GUVz4QPmowVaWRw3lRbBBao50WEDji
u+PRVGxru64PBrNInKoseQil3cDD24HcgYqVAcHWFXunUaSI7C5skQ3KHloBwGjTapKjwZJjWRv2
MTC8rcUnZ8d4MO4myQlq3GS8B9LwtHc9wz15DV4mUUaHGpx9rEQjnkLvPADRXOcwTt30Ora+VUUy
KPiDMyG5HgEYpE+iETg+W8xyihdFlbUfmqr8aqS5BaCD3EfB0gC18IqNXIyDQvBQW3A54LvVH2s2
MTpGAzyi0BoXnMA6ze8G8HccXaR/XlEXT4CnwQYVc0OFd1Y4FAwwFeN/57xxUBL+8xWaW6LIP3Lp
4SskmU6qDIDKNOyvX6ElWxT6AAbFbCEo63WOcolwunNFC6scWuCuy/Ds5imsEd8ZtH6vzRpzb+GR
+2tZzaUgLwROKzh/bXQO67UiQoAX6XRIjjDrZOeb2kjRI8qQdTxwcy3XtBR8ncvSUhfVUKgqENhG
HjSAfRlotQO420tPm/apI8ZfMBvg2M7Wpnm6HPfcGGrIyyaqopz26JkcjVOY5z/LjH4ag4zHQPBg
W5MBLaUJZPvr+qEu2UX8AJBj0FfoIS10aeHrESAytMcHWI3AY8gh9TYZ5XtidGvNqEuWEXheyKoh
aTxP8l5KclVTFwgE4crc5I1RITakQQNu76DQ7YE1wkRLeOsB9+T6Ape051ysdqJFzevEmVNrTRvM
mdY8iN0SMQJDAmeNMHr2VXrcci5LO03Wtp1XGNhM4PNFlOFA+eH6apaP699N1NkKMZJrdAXkbPLw
zgegu5S3bfl+XcbSHThbhQ6oFQ4mmZIeO5ayX3lrRHiHoPkive8bsTL6tSZJM1pANQCo9rxfPWb/
6lFsXPnshNuxWwljVnRAZ9iG1XdGVWFFYZtug2lXkzKepriRz4CWWvEHa2uadeTsrcPQVyX6Eidk
Vnk0EBVlHMia26ZbeX8vygHwGbqtMWvq6k+BISW9Y89W0emzuGZx633ibhgF1orGLctBDhwpVjwD
dG1oxAhAIj4noJAIF8OvFlBVrrdVya+/0Lq5WP7/5Gi60NYYSHEC7Jtl0x3xm5PpJa8FDW/g0NYg
f9bWpIW1adWMHQ2QO/ZI8u4j+ROlaAXpWhpGsg6e/reFaQoxYoCq6SQWZkDrqjRq/XLL7ZckW/Nd
S/4ZfIH/7qBuyu2xpIMLQaViUTCoLXBWI5O8Ts646fLyoWo5QOSblXzumtR5r8/0Hc+QzMNsOOxr
cSOpGXP/BGrYaLSArlIhjtxlfbW7vqOL1/lsoZonMTMZmKBKwztf2DFed1FuDc8laxAlG5u+Xpu5
X9MWzYPkQyswAAdx1BsjJzn6AsBi4JdZo0hclAN4d3BSoQP4A52GHGtmjSMy8j6pb7MEPSoYJTKQ
0fLZGgHo4g6eidKWVPklEcARnCs0iOb+8dUBrR2gHWCb1v+LZnSCTCSqnAB8B1yN5hQHO5S8YjBU
ngPO67H+J8joTWPbwNOCe2xdtWKwliob5wL1HmcvANqfMOFV8LA+mty98fPutkvNIxu+gFTx3vf8
yMqgppWJa0KP15Vz0UPjGWyB79ciKHFc3odG0RqEwjhFavC4aBwgMr4nXrIS1SzqypkU7QDryq6H
voAUc8YaHsTRzIrdUOLB6dUrF3zxgYP2D+BZ4VGLnJNmV0JkHtq0giyj39qCxqWdI/iObaD3tW4U
prFKncj9iylmgmQ5ntDArZwz2Zf7aA9+U1GJOlEzJjvlSx5ZIPvyjX4lj7Nov/7I0elXxsyQSWXM
RZySgEbsGxLVkg2RCPdFIjZe+90j7va6isyH8yFMPBOpZa1VaDPPcCCS4sBIFiP6FdWma74VFkNe
Z+X81qRpjnUK+Qx7i41055bK59R48smnzH3OMLHrrsAgrG2m5lilz3yXmZDli2Y7GfHIdv2E0P4V
aC8N4B3L1QnkNYmady25MXeUQaI1FrveE3FB0q2crDjFzU5U9Znm6t4f1pg055+9doTanbAwjiXC
GmJT8GJVDUXlyVsJJJd6RgliO4ACYvwd9RVtM20WwLrkyILmxikTr23zpe9unTS27ENRI6cAHt3d
NNEoKR5DM4t8IJt7t8FwdDgoY/PNdZ1dNGtnH6Ptc5tXnRgpFiz8p2oYt7y8RY56Rcjirp4J0XaV
OrLwZIMVl+WN0yrgjvwFmB2KlzbmhVx063/gvgtwVLQXyDYa2EJL/OjcJDJZBNCcldNb3K8zQbMB
PwuLStdBl3QDQehbimoMXqbOq+Wv2K6PQlygd5pIQNtIloMd5lJIi3k1gGLNhsSVG0Pk+3pw8bix
/vOxXIrRLAhq0KlTOjj70LbFloVmsh3znsbXNeyjS7uUoqm7gQYgIMJgMeFkx1Xx2tI8apJ36X37
GznA3557j1HH0eSEinsF9RH7uD0I3UP30JKAR47s94DsW+PX/miesChgfaBzBPiM4Fe4PCF7xlFW
LvL3A9QgG58dTOAGcQZQBCBh4yWPW7uieB/v0KVE7bCqzPHLlJrwZ/50hzdO1JP08foOLqrdbzA+
H7Q3HtF0WwSqDsCEjkvk0HfGpPuG8Zdkn5RkDfDmY5wKaioX/Yxz7zZKQVowRbkxKWt0UX8o6xtA
eIkebRbIjDdfUdu5vqiPbhKiQBoVesCe8m1bM3CT2XTDoDxYW+umbd8s/8UqjuBJHh1Yo5UNXAip
LoVphi437bQ2JgizaWy5nxwP4Bl5ZIY70WK64rlNttMafdTiVp6tTzu0UYIUPc99hOFURM6QRxPQ
thF/iOSwChm6tJeOj+kWgkKI7+t8RWhzSERtBDi2OlKGEymC1LxoAOEi4qG9rd6uH91CxD/3Uf6R
p+k8ywOXFwHksfJz70bUvKv4N7wwNqT+ZIyRUrtw2HRkxWAt3W1kb9G4h+gUlUpNORVXRlZSgOsh
wkgKQMsTkP9srYxEJT/Y5ufQPV5f59K9A3QZ4JKBQYK+t/mDznwKWD+mcmwgsMeQdvstqF9V8uO6
iIXytmueydATjI1nc7tvjbmG3j5PbIqH4R+weH9z58zFaD1Y3L3lHvjuQ7lvMBtVTm/oM1xxOAtd
T5dfoZnNguYZPgMrlZJvuPfeJOyxUvXOStgmBzeeTBEunwzj/3D2XUtuK8m2X4QIePNaBUPQNtlW
/YJQO3jv8fV3FXecs0mQp3FnpG5Kmq1Rls3MSrNW6FRdC3zxZKGI5t5luVyF2YGKc0FJ0RjE/FjD
KouCTPLrJGyV6EEbFmKT907RpaiZOcoRMCy1GlPlEZ+uior4mim1X1Jtw6GL65XW/TfK51LiTNPl
ihRp9QSJ8fgUlQ6Qv/08JRwYIpruudZ8K+Bpxf/nsfHrLZ2pvKGC0ZuY1EF7zhFxk5fs+tJCzhSc
ngpKXTN6lzqbAgJYUpCDdqTOwm0n5ZYkeS8ZqjenTDn9fmXuKbvL5ZypAa72igIlvVADUkeU4VGO
G6I1QJYOvqPIDf/zlz9bR7zDNQHFwigTulYCU1NGNfrC8PJIf/qmw4OfZIaZCs+/z+q+rvlXzOyQ
ICPdCRq7Ac0Urbx63MmNbPFiueDB3nP6LmczOxWAgfD5WoIYvj5lPTNKLCtMtUhd/T6f/0Ol/Duh
2fGQSm+MgMuNUjEE5IeksZTwVZ1MUXOkHl1hNnsmKnQKTCR5F1yLu/YJWOBozUCJGuOZud4zfaiF
fJJ9gE4mSv+dxvLgqPEUuch/68gypl534gq5fp06uTS7qs3XMrK5VhWlnP37MtxVbEg6A7QLEFhg
7r0eCRcUcazHGAnHf4Mzqq/sgtvkCITxS/7UkqTZAWIFWlGQQpJu+DTXrKx4yvk3vwysvIgX7MXd
q38xq9kp8hEEkNsiQCwzsdEHhR7zUh5RPFSQVAnRcv4qhC+/r+NdDw51h/+7kLPjBOvMaZOK46Ro
DigZudbiQRYQqdSrzK49GiPe6O3SOWK7cx11wN2/EDpTNUbphW2jYU2l4qihGpBXNkn9mkyCVQu+
nVUNmhMQdjmizLUy1vFSBeTSljJNeOF/SInahlqFZU5B7xxETwwkBs8YWba0cCEzeG5//m2qM1/H
G5QujGtMVataM+wnyISwKXouY5VWxp9UAkFG0W8aJXZKUf2jgRuBB7B2N/RbvvvhUDgP3ekm/Kch
BBQ5GEcaOCcKvVNZRZumzmliLHGnniOht4NmeIVwzsD7MzuHpTQCv7YB75IibGHwaA8WGTlYTdEe
1xzcpjqKm7vhBMpitX/qjbXKv2rtEhTBXXsEHr//GcTskAjl1FXYKKDbcypYZfp3PE5D0MGMZsuX
wECtzaFVtIWjeddcXAidbVcopnGeBBAaV0QqMXPkJIslnjjAlt+9AP87t/lzugXNvd4pEOMPAoqM
KkAh214cCKDuqoZnsLAKJyHos55qfdCs6zYMahKlYfstC5Esk9gbjQ8e5LMbYNcbO75J9Yb4mSGP
x2nwmj95F5dboas99LNpSn0CplBrj2AhC2yxjw0zN/BoasKBa0lTFEZLAuDkgvRFT8q1HynNCrUj
0ibXSgSVSk44DgBRfcyrNkSsCdRZKy8o9Ne07r11XPmoPc97rzXHtkDATuqnfaYZiRNxg+HUWQ0q
Iw6Ee73eZts0qjUTsbHKHNHd9wwyon7tqQZop0DNgACgoWe7BNVBBxCka38B+6fv0nYqWlJruohe
/bzTVNtT5GwtBUNsK57GmxnKPUEfiBb+vqilP2ETtw95LYSpaaBRHWm0KTOnJg2euKhTSRKk+kOT
dKNGJLkCap86TcIKhNVKhgLIUf3ksYCboPRZ+67W8qgkNgpQL5dGMKx0A1kzlK1pwDtl7DatYVQv
+tSNT6AZKB/0YQgONfox13oXC26JRhwr6Tv+JyzF7pjnFf8HlFeGC6oL/IueXqV2MWrlSKdRaNwK
sfS1HwOsDVCQvmQiuK4/Azyi2QXlqBbAvuSzLw88PTaInlqP+iiuWAl6WqSweUklr9toFFQiBo2R
2bE+ohG08jwFeHRe3A4E0WxxJHokCqdxqP2j7IkBa/hIvH0Nxq0HvAHB8aqWevquVb5XkzzyixAL
X3E68Lg1Y8XLmfzAe3GzBhcttzPUhiHW8HpkAYhg/FFrVab5BH5553cTddcogtBTVoESjW6Nmakf
E5xroHaANLjJZdKM5U6VJ93y2v5vGumfcdVutQyjVvLR/V3yfX/HQCTlXJEGGItrQxGWEoiVhhS9
h0Jte1Id01w3wMVbynYldT4aRznoZOTDCZ8Ab4IT8EjP82zhEcdM8I02vhjF3EQ3Va7ziFtTxJT3
QDdzZM6dUqeMevP3+d7VSheCZhq3A+Avh+A4MLnLtiVZG3ekiLytwnN/2lAn3bREjnjX+0BZtsSK
tnQdocXrBeaS2ADGUgTQ034jCWcUn0p7FKCcGh9uo9kNu0iz/vNZMj4JRvSH73mvhYxemzYZIZOv
PhgVXK+8quBm1NtXZSkTfn9+iHKAK14HcND8keMH4BFDOQY4ifgnfwA2xUZJdlC7po7SLU22Q9AH
CcLCBO/ZMMAzoxYZtAnCDQV2Z4R+0TUZOCamjChArw2a0Crw9Pl9He+KQeUs0CV4CJoXI/ntmJad
B88mn1ZVDO4vbic2P7/LYM71/OgrFzJmzjfeFZIhiZDha0VpCxV6wEsQuS0s2L0LdimFzfTCH/TG
UWpLAVK6vgJiYAmG3Zj2olkN/oKDf/9ASHjwIuWF0P28DS5UsyLiOIhS+sqaeoX0UKJ6OdGyzl2l
bFSSIYYRVLoJMqSl63bekn+XE9k3HYkCIOYg7Ia2epFnAHgXEwWGfA5W5jSldvSY7gqyp6vNcWP+
GOZqqYjnrJb/laWLAqC/IAQV93BKwbc986QGjcv7MoSpLMye1haYxM3B5AhHUOZi5TQwwXBNVXzj
pUgba6C9KVCPRIQnBeXMnniWZipmu7ADNzSb53GJClI86PgXbjIZXOLzPacbPSktNq7O7EyUftMa
45rIv+PSaEjhYdLR7s1/RhWbGfVNj2qmTosFzXsDZoT3NI9eKXQ0A0bptmZG6GGIEfkZiD66YUIE
36wMAh2lPta2sPdWXLpRSYsVeg7I49fSoojzGzAXP3sRdXzU5SD7GAgXEHAGiUddo5n7fsgp/EoJ
YKskdD27WH12NCEZwckZyQ8AE+hSogTQcLMrDwBuVpwtwn1BwBWv6+szWqZT3UllpBLTNDemuTM3
O/zOZl+2TWzXJQS/7Gzbxu+IS5yGuI5DTg4+/ucHHszZBzkRB//Zxa8n/D38XYv9d3xQ9kXxw2Qf
lBKTHo/mCl+bFWSZ7APfFF/sr7C/yv5gfm1eji+br01hFvjTZoOvrw37v2Ccm4UTcfNEYIS3PI9i
I5wGSRSM+ZYoQcYPSaoTheTk/Z/DKR0aUyOjFZLQ6WzUrJsp/e7tkuqS5T1O68TpNz1pyUth8uTn
S6e+rZnjmlsYm3BzXHBzGMUJaP54AMKpM4WZiEOV5lwS0M1bSmLis6X+fKUWPS4Uh97AnuKOAidB
xnFQ0eUNWdenIQBgg6dkeCGITmVi0x1nW5sJwX78bmjOMPxX6momaGZpekkc4jH0APFL0rPKApwp
TrdqSfiThEmy7xQ/N29v5s6wdgebuAObuPPwKZOtTEpTsQpLsT7JA9xUgvQNeXWsR7o6fn1tlgi4
bgwJe5cDYlxCNRMon7FE1wvTDmgIF2tEoIrPSKZoYcPbrFuPb/3H8CdZsPQ3u4Djh7NooIoDm46N
mO034GeEbuLygL7ZH7b7/fBp7R/9RdV8WyjCCnjA8oUUFLiYtZt0G1dIbTClIX1RCPaakC1Wl1Br
tXCqzondy81m84F/BM4v0CwzCN/rxRM9MclFPG8o1MvOftv988OGVtlBubCvfxQFUxZMYzhMf7j4
39n3+YdlESsj2y2F2jiufo4rc3OEcvh6Wf1+Lm8MA4YKOnSVcRaxRlp+ZkbTslFkL29Bv0hrCqUX
njUWXS21SJ4TYrM1AbQYekIBkoTAxNxe832exumIxWfaDLoWk7bIwi27t8PAqxMQ/QOzEHyC2Quj
kow0LUPQL8Zks3nZmLt323nF9Xm1FrZYYC+Hm+lcSJqpTz7zBc8IIGmz22HboJv+i41Bs7EAzx4k
ySBCvz5DYW7kUR1OTIBpvu3sb+LgONDVgq69RSvAAbiUM5uI0KV5EOeQs3t//3h6evLhpjxB8TBn
ZcLv8SeItrYWXT3+FPTx57En7OfPSEYSsF8W8m7nQtf50qK2AAUTOhSyOEd8rNCbCLJOASeFXRf3
AJMMGwlDuVrBUP6+zLfx0/P0/xXGTNGFy9prsIJKyYTB/MPwn2DlMdUVM9C/i7oxAeyqAcdbB+b7
2djMHqM8wiJjY4DplHkdzNtw2bVn95+5AGd3YEnm/bW8kCleT8834qGtywYyUWNO8AHcO3y+YLYx
PNBv59V52D5st9bCJt6GeGeTnRnWtuzEgI8hGBowJ7b95Pyh+yWlcve+Xy7pTNFqviAWVcimZ+40
YkB7Pjg4qc9Lx+Q2KzabzsxCqWFSCeg4haA303YdvGwWTsfNe+Z8OlS46CjQQBHPvHtPivKMi8d/
dmqjkTdQkFumDeNfWJ9nVUlX7A4sFL3ev/4XYmfXP5a8NJ0EiGXnIyZvLX17AWghzMFIG5O9X+AR
2icCS8m8jgZeB3Fegfh6flMlBA9K/MT6LximM1jZjRa4GNjMMOlgIZ6A6fDPbcEhMnfnD1wcdnmY
RYWpZJeVfeATP7b49XyZzs43VgvXeOEOs/vyy6jmVdBc6ZUtfzUqNjIM6B/rzUbBxsIeAdbZki6N
QGJHej4CgAygBAuQF/BjZuuS50aiyBX6O5ng8zuFPVXYK+QVs9/TNVOT5tFecmrOcasrwegpVYCz
YeBti1pKaaYpmyjjokCXYJBycvCJT1Ka0o5843cTGfDpM2/KwhgIhuJsH+jJPTmuZWFIPz/HL3hc
rg3dg0fOBm+h48vL5rhqyY+Pt/jXov96E2sU4QcAfgcgtHDvUX50rfhKTlWiluNjsIiR6c37qYm0
mj6SD9/N3ehUkMqJn0az/1hivLg1KOiWMEAQjrID9NEjAHgtmEvQLD+gS5VZrwPs6dMTMylYg8eR
wKtaLe3LrWMFnwquJsQBnATQJDOBXiA36BgVOaI602e4Slx7Wn1LDrcuXkL6AaoNqhKkMSgwqpb8
dqbEr44Ec+dgpOFtAUgRTsr1XHs1UDm10yD6WXTeOjN+Sdy+dwQndjOnXpULOuHmXSjO5M2OYJkp
LS8WkNfZwqPw1r2J9BRTrzbFh22/FbeayTvawpX/P4SiOB5tFiyCMgtqVXLLRb0PoUlCNd98D4/T
tlt91iAw+ck20IA28izP5ZKDOX8D/zPXf8XOvIXQM0LQQEGsIdLxdEx/eArEaRrym/7P62im7jOq
WRZr6Zn2uNlRbCoCVwDsQPfx9Y62PO7MxCY7GaRcK5+iMzr6rvxpzKeHKCHjIcAaI3hEomd+o1q/
a9ebR+d5zhfSZ95KadRTKQN1m4wKmVAA8QKDA3gqz+Ic8XUJd/jcYXQ7V6QH8NYVEceend48DVFt
AlwiEm3Ln/JFhDpLNqorOMMpfxvWgNKiJegHyZKKuCsYji0uDh4QiD7PBNex17UFB8FpaqEewkIb
TelkG+WUkH472rptHPvV4ETWYvSLndX5lC8lz7Qip3me6MlsezE3Iq4LW35oCPG3tW+qRCfP9Spz
jpKrPCzt7bnP9ko0YD5Asa2A0xFBJwBuXZ+sDuRCwEVPEdMZEOD0V8ZBIugdMj0b2Id2uImtZpMe
ZeojVAtc85eH3gGoPLRXRtKH+oAzsPEseb+fnIzmrkh88zlZeHOJbPrzMZ5vOd6pKHu/KaOe6jqR
8hY8iqb6MhDNAkOpJe3fC/hAqP5zmm247mjqBiTaK8fkZLipCTXgcE+5pbgLl+HG1QCDABQ7KrpZ
+T1egdcLZqB/gM8LGclrWxNJWBPR8szCqn1nFAmHNZy+FiTeqPOZxNnp8A3UXyWgJKEVZ4cvHGoP
aUmzjb8tcR3kT+X/Iy7NjNNsxa8mOfNmGtDToBYbItt1xu2KFAK/DTpQ/i1MwZBFhNREd5Tz+0Rv
X0UyiIFhnA0JS6tgx6+XVuLUqcsGNaCdWe59ohF9rR3SE3AIaG9HP6qJkgNEpuNttv+RrJ7sE8oT
fZ+Svz3xP34fzG0EZjaYmVFDmr5WmhzU1CPigQrrc5NHAmTJLYjPPhrLs4GDUtIcmQGRqDnx/uMK
opn82a6jY0As6wmLMSIWmZJ6X9milTwBRebUrITV5DwDb8BOCFhWzGYPsK51u8qosVDgeKsUMQwd
kEPIhiPmcdNXUPlwOsMGgajms1ZIhxpxN9z4lu4GH9OePyiOT9PAsgxXWLpobLdnZ/BK8s1pQP1E
2UFybaFIpHuTf1pnOtQE5TLKjnsvt3WIW76kEG/9NrhrggAoGgS5QWk7P4T82KkRB8YyGm0lM3JT
q7cMC1vPwZGWnOjHf9J2nU4BcmQOny1tG/L7wbtzC64HMDt4oaGmkocmY/b0s7nVFBJhq/8027cv
3R7Xg+lvho38I1oyQe1VtomfZEAtUX69b5BO9AjQupdGdGOesCTMiUUnH+6lxs9GlCRTEbcd/KxA
or2FtngugSru/05ENxvQRZLRjshL/ARPxKdfPAhTF0Zw4/6wATCsXADX4QieX8sX0SBZH7hYUzCA
LsQVZDpAPvgPPVn0PW713rWg2UxLOUoSEaybVHlMthroFkiZkGITuil9FT9FWzeIt2DdbkMys8nN
DEqcZgAbViETCYgnfs1T+U+L9fzWDyGtENFLP7IlkffWE0A2aG2Bl8OcrGtFqzUlV3Q8XGX1fTig
yaVEWgn2vlv5jmYg/zlZVm+OOFWpuXSY7uhVQVLwOkFTFNtMdWZadLUahFBvEhqvopYMj5ltUBTc
WTWgTimHtLDxPal02vn2MJF6s5TzvLvcF/Ln7wY+CgtJHiAfTE5HzVUrmFPdnGju9JY7sco/gT7+
fqXvKNGrOc9rT8Khi9pAZk+TnKCmnsRr7Q1swx8xLT8HTN4MrMHyXovdkmd52w+DOwvEIjgraD9T
oM6ud7oJRfScTD7yRVvpq7Knt3Qtu9KugkmzUIeSkXb1+1zv6M8rifP1jZoalwjVcJQfqfyerwYz
Oow7/9StEpLuBgrtTbMjb4fPYHzS1ouUKTcRhusZz9c6iwSPD1XID1zuYDz6ePuWL5EZb/Wn0bem
lRaTjJZP4n7iFrTU7ZN0Jppplws1NQhBHHsSm7rTbflohbcaDb9Hg7RoXT/05rAWN3hFmNLT72t+
hoS4NpWAscXDUEP6HHQX8/uceK3KiUkVU9kJX2XYJsxxm+8kPJU2nAXmGNfYDqYMpY3yD3Mi3tMb
AI3dYR0+eW/ll7xwBu7cMYyHwQQzsmn47DOVBiycSVES1M15R/kk2PnatzoDVRWiDX/Bjs2iJ3Tp
lXCbrZRFeOVIiiIehiTFOSh9sfoVkAmFzshiKj0CNHt0FJR2yH9yx9gDDTx6qbeA6Vtw0m4D3Uym
CBAjBARQynG+fhcyIy/QhHooYyiTzuSfh5B0REZhi05wwLf6gYcW5TaNjQz90mG7fRVANJDsGDUH
ozeZ+Yd5FssAJMYaI7ZCwpVviX+8bWsbDlrpT+iyf/j9jN3UiiDrD0YvILciS4td1cXrwy3JyVD1
Mcd8YegSu3pr3AP4lXSqOtGDamo0wDP5rVmrxHCKn4wW1HgGlQ8qjMKlSrfbgATGgrYbxD0Z4O8N
Flsd1VItROexiBT9oIpPshVq1MF8cQg/fp/4bY5hJmymQvMKWPZ5CmEBytBX1Ve6jqlG5U/ejKzB
WYIzvnuk4HPD8UToAxnG2d2R+bL0PQ5KRDxW8EAT9yOk/g49WSmeQeKDZ9cuoCT1vX9Yaq659QrY
qv4reXaijGoKfE8NYlolNjD7f/wt/1m9RI628KY49/XP1NWVoNmKZkYcelUAQQCdMB7zF3tyEEOD
fy0T9SvdKSe8LWi1B0iiuq+el6jO71hjzBOlYKz9DNSbc8TLWuMqUS6wobv81Bz0B7lAxKOkkkcN
6tPoPX8YN72rIo73unCU2AreTPxC8uwOKUaQGwE7Ss2brpADNxHBUU1JI/knmDlGuyKhWW/Cj8jp
Mrr4oGL/+m/SmUa5UFYhB2q6ANkCWr6g4NFfHQSg/L30ZrHmnNBedLTuKSjUE+C9ABcTgffZceqk
BDhXDXSjekz/4j2/n1YcKv9aG22NLS3+LuFs3jUAlwJnxypOFN0XUwjsqQD6yodp9dBt0DXxIDkI
yvLbRRV8+y7CvADcLuNVhMwLPxMYJamidinMrneMDqj6hxrq1qAZEy3pyzstnB329JjvngpoXlZ1
AAqDub4f1VwexAj6vqVgIwhS2u4zG3CAVmmqh9YFGe5P+NQ+6ksm7vZJJMK8/St3Nslu0gKuCCE3
Q/nZvnlARmNYR+SL34qIAQnQ84tJonvX5ELkvE3G670mDgysa+JOW2kjmSU19gYtrNCtP/lPkWjb
caXg1p6mBSt3z3O5nO0cGyKqe7kGXUNM4xdjKx8H07A9+Mv9n2bj2cm6O41kSSZbwNuNBQuBwQqq
xLnCF1o1HJSkjen01u9LGm/jh2kt0XBJ+TDDcSOHOQqow2GMXrO3bRdpsRJEkFMjuj09IpRvh+vi
NSssHy1pm9EtH6NnsB/BY3N/P7uzAmQcV5jQc3WXJqHI4gaCK/UMccqaAb4K7Z3wlJiKDTSFlfpi
g5yIdjv1LbQDHCrdrrfPI6lX9PcB3PPMrwYwm/ughHqu+hjAYO5QgPwZbir3O96qbrSXELRVM7Je
AgBblDnTf5IYDo1a9tB/u6AjSFEZh8hWnfCYvSo7xBU5B23kghWiVnNhtiwbNN9pjeENgxSBEe3O
rqys+krNsdmWGotXWqqZbrlvZd0/tZvFkMk9q4IwOBQv8MLxrp+lpuIBT8yxnOCvrKuOApXbFL8q
nXbweP2GCJFZ2QvTu6cJNQ38TvBGwd01d/T7qhBGUZNiekoMohwQf/9TkyZb8RvpmJqVJZ4gfLV0
Te+6DahvR+kX8HBAQTVb1UyOgynMmXk5Grbs5KdpxbBE3cbajqYGr5hsgZOD1uQld+nOfDUJpXks
o6vCJ5xFa4qhS2M+UmIEiFqafBXb8DSunzhkxYaVYleITmlrPG8PIsn2vs1tjuzVseS7nKVcHyqE
ipBQBjkffCb0vOHQXXgPKgAW+KFTWSQBx9h9FxGgN0vLe6+d0UIzGnnZiWvJVizoy4m8pjgG3do3
G6SvuIgAOO2vZ/k02I3OEsDlnecAoJ/ZaQfXmQosk5lbBWYRDogCHNTLSyFa/rP0wf8ZTVHdyT7e
gQun71Zdo0BdR6IChKwIRc6T61rKjZWXqyxcV7+0fwHw/iGZwVeOPkRUy1coi/4CCv1rs9M3S5x4
dxJhoNRiyKGAFcQoVKbiL/YAIVCjRItUTDfYBMTskA5wxnXl1ojHG5R7Dinioltgi++594rkVuFE
W8TI0Uhp+QtK5qahAnNHgSJgFdFQAQ69eSWHULNIi4exSIf3kEpvtfWI0JbTWk+frLQjPH2mtYXg
PYvZAjxKNsNtQZJ1/ujbkyVZ2kPm6NbC3tzelMsxoUrzen34UfD7nsV+ejDqkN4Cgo7VfCQ8eRjN
ApXaIVZiw62WFK546yMhnMkwTwG+hLLiOaXkUKLHLTfChFZv8V+ZVhnKsboXNJHa/lbak7KnMgn+
rlusVb0G39vPD/++GP9gauD6gmIQGtiEcDwBOjlXEyMQqPShjRIqgGEEjduOvub/Inwdv+ROsskC
Oq2Hn6G2RbKw6reOPtozWfYYShmx7HlJbJRJoaY3SF3ne2GTOmDRMnkOJWkKetbRzjNFZFhojbwT
ZLwWObetgtYCRwQiRSdzw9NT5qI1XXhlXUXFD/baCfbCUXiX0FFUofno6/cZ3xdvsA4nhot2w3dY
ZXopJ1OP/MCBD6h/YvCQWOi9YU37kIau/2Q4AMPqTRbZ9fa5+19E0bEAFyOYaWON41NuiEAIPdiC
rTwGTwFoMEx5XTrFpoxQpUG1NfX/8G8VMZYt8K3NB6IjHnWwshIqjTR2Dy/0UBgAflCsMH9u5e3y
v1xNhpNcWSDZNRX0Q5N0MY5967xCImqpeDD54KCdk2YXElNhnPpawIbzR/UouHCoxGP9naJGYaU+
NprJPXuod6MAkzUXtcq9i4WrBaeZEfqgdO16tkHKVkBWEjjO2RsO3CHobOCCmH5jYqNNPgJxBM0/
Fh/Qd+dsgIgHr0yGIjdzOORilKZAYnNON5rdvYHnjfBgrYjI+JCR+kFx1MfW/Iv27iV3+d7+ojNS
ZTYO852XU2ZK6Ot5gPwXuJmsgUg+8RCvn5zWjr8QmYgXt3dJ4Exxq6CW8/kMAqNt+5O53rrbND4B
pfv0w4MtgyyFusR7AjV0mSFoDsf1poxfzo22MkoReUzgb9nao0FCsK8QNSAPW/L6OlGC0npLJavl
bsx7xuJS9Gxbo7QHxusA0dKhTc36xFFuj7yX4+/YW750C2qRwfIfezN7lrc+Kkp+1153HFm4kf/O
fU7rnekAyZ44IaH6u/Do7/MXwYSBjh6/uff6QTiuwVdOqt1SYv1OYBNHmJGdSqhnYcnc62uU+73n
Zx5Sx4ijlmip+uEOIVLZhZ1tRDx3t5rVQ/pkqftgvVi1w/7xuXEECjN49gAXgifwbNGFPq/1svZT
im6mziCY8zbegUAhdmMzclqf/L7G9ywEfFF0G6mAKQfV2cxTS9Wk6hDJBb0ZnWxEEqi/9r+rVfDq
H4sPHG3ppBdE/BKhO6C3UDqVufHr72O4E8vAk0FGNyV6nUDzOUdQkEIFmCY6xjCu+W/5T8kSvOhW
o/GTQtsNkCosMFIuNVXfO11wChFeAMUb62WcvVaCiGsyTkTJ0GCPlvjXexetCR5hmtv+d7ZHVebB
QKzVjY5LSuQ2aiQbSH3BKkFLg1hitsWV509SyRK7yEnwI6k0orr+FpDt+sLm3pmigty5qsLRQsYJ
QZvrk9wkmVAmTQmHZyTKE5J9Jv+Srr2ttgMkJiL1u/Qro+kmWS86mrfHGJLhdLCKPby55xFHwQMh
l1whkRy54rv3F02KW9RJPhpI5nlm/tbh4q76HpX/6/Qg74PvRb15u8ggpUUQCfjwBgIMN6E5LsUL
TIblL/f1kUfj8LOBAqXe+Up2irkD/U9gas6rsCK+C8RzNEMWyEZmVEeCH/3ti5HCW9MMv1NDkAOu
JxzPOYJwAVJWQ85hmqMWEqBKVvkWGLXFxlv5IhJRCBJmDpTc0tW6dXnh6SOtbrAsJ9JisxMQpgUq
ZQB3Q8Vj+4LDbUmg8DN5d1rnNqg8+ad6tXCZb50BxqwNgksUsKMIcl5O3vV9CdotL6Gjg6R2QkSa
n7RNcvAeUJr1k/kkDomIshHOXCp5vmMrmWiG1YHGBqBCzSYrS3HjxTEUt/CoPMpr2eKs6EM+fij7
DgFvGrvoE29XY0rg+UoUyGFOv6RPzwXO1/r7egwzfzfiQ+AmGRiD8imhBsiDuWaZ1lAkfGC1H+pS
1PvOOb+aMzPiF/5mECZBFwWwF4Hb7nJ005jeFuRucBbWGRGOnDO+tqiPeZGemj8LO33rH1xPdaZA
OfDjJbKIqVZvgNhzQ93sXtFmDAwmttG0OcX20uG6c41QWM4z6g6kVJG7v55tAzLtagxxnCuANXhu
8TGhI60kIBQg/kGhxY4/DRw61BZmeucWXYllm3CxyBEnReiB1VGG5MC/XQ22T0i1GWj7Vj6Wm8W0
463Ph7KAf2c5V9sCVw5TKcLJrInvoI4O80PaZo97E5HU8WCP38AJYQanR2ld0SQyGVx8tGQ87p2s
y1GwUV5MOh/aovECrPWEuAmJd6AEpcGjYX2LLsCG0ABTlKTdbIalY3V/sVFCp7JHlDFPx4FTQI8r
kCmj4aQzlVW7Tyn3N8WLzSMsXLroAt29soz/938Ezuxxi4ZRsRaYjnSExPac4ck/ooB/ogIaX/6b
MjrsLmBO2GuJR4vE7Ay3QIX1Rw8KsqXDZ4N9TIlm4xAT8TFEXVdxHOgSh9WdjOO1zNkB1jNAvqs+
rupgyz/xprdQSObk22RfuihFsBV3yeCxNZurwctJztY0UZpK1ToI5B3/lD6H29gdrILyp99v5t0z
+u9anr3bizOqFGGg9hXEdLZmtxGpbQXT6RaO5JKUmV2JsmAUpJKt3udk+kdvK+YwX5L7+1wWluxs
3S7mgpSw1yQ9pERbzwHQy2ttgkXPXtIud4LQV2fhnAO7kNMKcuNHA+TIRwHKrNlUFlDD31D5c/x9
QndO3dnBRTE2ovAooZwZCE8wmiLodCQMBbyi9IKmPwaKVGuJdeVo79xOfYzNfPW71DteAKQyQDS4
ATqCArPdYnHnICw9JJWs7AmhZ5raEYJvxjZxaxV1+dlKyl40p6DHnhiIThvbxUfc7Vai5x5TNhSw
zWtox71WnXwtGiDVSeEEkPQUvwgd8a1IoHAESLgOHQ8IIRIKOHad5dvpIwAWf1+COw+qa/lsfBdb
XIKwtjYkVOq268kWzMSW/wj70RZJ8qzvvjTn79eCwFudfSVwfg9bfqqAdQeB3rsikB6A2i/dRiCG
pexaBP5+kFdZmuOtn8lo2/FU5pFoYNUx13OM+JGrlAHbXJncY/RQ7rvHSDPVLbB1OjI5xrtAY7P0
qKQsap07YXRgjGB7wYCO0Cbi6deyu7QsA79pEVZ87OC4b99yqk0oGpUBf7DvNiFgkRQEpEqzfUg/
AkvHEURsSFpagtssAobBnjfAPAbXpz6Lbkq9N+R6g4ek4dlKS8TdSD9Sivek+GBkpnQs3XCLsKq7
pHXvREgQYYT5ggtmAPZwnt7pDKUK+gJB3RYZem1lPH6j8eYTS1DBHUPxmcOv+o2xKt56w1yyLPcO
N6B2gLQIsDAQgs/1V1SmusAZWPzwr/EEBgKVTFvVxFPTR2QGXlKHThvdXqquu+3LZTEZNAUj1sje
7HOxajv4wJVEkFPvzNGSd4EpupKZbUY7MVlZtm4GKBwleQYCRzNzzL9rqlsL3fZ3atKvBzHz9kOt
UCqZH9njCg9J3KwPY+OZ9S5EV7Kx00n5FX9vRRIfClNfMLXnCV6b9GvZ89NWVjpwXyEbBw7ogPL7
O9Krfz6VtX6Aa0jUI7rb3tNj/tTspw81BDI8FSzv74KmuX10XI9iplrBuJKBVQSjQEnYnxKcfQMp
PtLnbffC/egr+dTEyNj9LlO8o2rQuot+eVw3+InnAooLdSqFIdhTJx5hFLCIHEoQeDsNoOK0w1Ok
kU+eBD/q0+v/I+29diPJlWjRL0ogvXlNW97IlaSXREvqTu99fv1Z1MW+XcVKiGf6YIDZG9NAR5EZ
DAYjVqxVm5xh1Q54L200WIGS6+CD6qHbxiz49gIsEZVgeD7wagKQlxoV3tVW0ZLQlzM86gcQeprj
Tl87iZd4mDkCqwrGPzn4w2DOnfnMecw5kPtPAPMokeJAQNkJ4ec2+slRP6mZoOLIK9tksIFgc3tz
PEf7+dymZsW5v0Tm6PYCqpdUv9HaQFF0AQs5l0rRKpUCzgCzMbsNurhtbEK5CA/dDpDMI1jyAKAu
VxLI6OoJbebMAvoVourIB5lz5PcJ4e2PEW93IJkh8Zk2+DGIukDwxT1eCQEiXXuKXXx//lV7ABYW
tHyRdWBctQvpza1t6t7r9DwSkhy2+9fkz7SxhcCpTPnUvX3qX7M34pHWroadqpnxWfMK8hhnPofv
X+G3P4GKQh2mj8qafIvCMR6l1x7TA9Je8TBcbo0Otz+L55LFFHCPYEQNC4gJ6LShTI3K3u2OdwAQ
DUFdoLTTehMZNWz2CL3HpnGS08gytrA+wDSg/AIPxz1PX+++D/qgvNAgFXhovPAig+txJ3Ym/3hK
XkMniFfInRvWZb7gUzdGqfAqcmGW6xmMgkjLC1aCqUMkdNW8lRdtL67EowIabjAwZFuBlGx/jnAL
9wr6DYgnOpl3EgHGut1ezZjH0s/0DIMXvlft47W+CSAX/iGeAms85y+Rrayjt+QSPcYeq4605NEY
8IK6GtqlAsDy1IN4xNTm0JQVLk4rfwK3NiZxFMHuUpTOmhhDtGSGNdkFng4Cu9RBmL/kHjOXus9g
camj5QJsI6DAmKe83YG+rdO85fAjKicNnfiUPes7fi1CZ2hDJhUESNP8Qwp7a5O+y9CbKDgFNuud
9ggKQTLhpTzImKTPwOqJ55+lH7VNbvH/vWh4a5j63GAIj4wxrFHuPqen3iYdtjdlK6JCq681B+NP
rvEivPR731JshqctHGSNRwzXUS8DiJQeRMGoMqEggQCu/8xvykeVmBPdSscE0MTy6kVbuKdAZ4sG
F5D0t980yvoJ9CITSpHQnENPmvtl9DZAR6jzM9e1EDNQYP9ri/Ifbk5iEJbDFtDH2SHb61+hSzDk
oiseLXQb9vwHzxDYW3hfk6L+X5vUwRGKahIHATYLJ0R3p8DNGNqElkvah4fW3OjM6jZrlZTHcrxA
JgTRBtRw737yL0mANtK0BhLWNsDwKVjppluzmkkLs4E366SFhousV9R2xDqhK9Q4aJlBrcKSH/Nt
bJ+0cwOqx5+d9H5MTQGDCZm8wIg/YhL9vmlSeY5FIyqQYSsud/gY7exXY9bocFeN6U2f9eWBnM18
u0uOoPl4eeSewk35Di5T7+dfcv+J8UsAIAWbHRBTpKFy68JJXxpVWadAH6+41tPPPKiJxbdWMVVb
BodL7yWfjATjfowIJlE1weoJbyfwnLcmW2NIRn2ECP18DHej268hNmEJ78VO/gT5MSsUkVTp5lVB
WaPODQhmfXgwrLUucuoVYMeesK238wHjzCOyO8Z+3jkwMWeoJJMETRqgQbeL0/CA6visKixJAEFA
CwKg2fzGgKkQzd31m9n6hYclq+N7/2CGWZSjcL3hpY7bhfqMvlKLfj0OKD6t46O+f1K/xDXG/TY8
CmCYwWtsC2eKixh+fI/s/jYLQBK6ceTFLN+udsoDLazLHt5zRAe4twPCS6E/IZdJPG1f7OoXdVVt
jTWLCeSeGoAyTPmQUnJDXmYdfNV7H2F4Pua7Ae7rSo+FmfwudxUiFZpyLRKb2Kwu3MbpABn+NQEQ
rKyZ+Tq5z2gnI9oM/9sHyslU6AUFvIqf0zaOstIegfXcquBCER/Lwm7c0cHE5araRcfkYkFVjOFz
C9ZBm40GPFrw4I6VqYw9DrVAzaA6b6nP+ru2IxTJjeWfjMjEDYEmkj1vRMHk9rqLQTKG7QV/v7FN
eUAV11PVVbANBvE/2Uu9S0/SFmg0Hcs2Smu2pMosn/kLwyz5a6kNBzeRCkwJHA81UOqYQfwKpd8S
ZrmtCtYbYadt563hcL8be4KigMlvmX3n+5UCqkMQpSBkAuRApa6mUBiiUeuLknRx3G4THYpD8Yxv
u0JZCqlsgvGqbqU9MRZK3rq3CyVWwTMt8CJqQnSK4YdtKqQQLrRKvLTQoHvLtyht7zGnZkMJ6etn
a/cPfxSgrq1RYSRpxwYkSBX6KNMqc0Do9UL4jrRDv6lXydp4BtmX0zstxuQkr36I7JJZWSYn5W69
ZJyBSMVjxIt6+6txUURy1pYo9IKKndR71HW1r1cBcI5rmN3Eoym8xWvm570/RHiWoMqLD4zuLxS5
8cOuajB9iiZDj2BmTWcFHPBncJoUGzUG3i9b5xe0STe5N9nJ2gd0mxU/7kFSBDuONBJDpyg3Ayt0
azwv+YxPkwx6ecciwlzBuE686VS9yq76qJq/yj8odDmFA3S7h7kkVmPouyNIbTpakFg8WCigA0x3
RFM+bXJZgmt3G8IUMJ2RspuJDK0jIEf4tb+a7NyJn/XLf0fgYeFXlnUqdM2JMQcBsawcs0N6bF3A
D51T7o6tOWOsghyq5qPf15WpsF5kCx8cD1IR6GGMrQPEQn3wNOP6RoSqM7T8ICCOFnj+S3I6FDeZ
9SwSjKjtRbqjY3AFaD8wAZBfcuVaSaSqaREKpSXvp03wMB0ipHjcOlhnsNaxHiX3oRHKDn+t0cms
VkCvKeT40kp3IaYeyl3oRnu8Nd3Amz3Fq5nv64WEDhbBHIy5J7RkMYh+uz6dm7UBKpPk6Mz2dEgx
rfxVO5PrX8J3zmWS75O/jt5OHVQKWCTEIoA9uzUXtHEqDmlXQi3HETD4iTd89MyfFJ883ncliyPm
vi6tAN8O5CAuV4BCRNoetKubHJI18FFXWoF21pEtyEltuWewPg1vmGuwxCeIpe1Lz3eS2kw+sj8J
04cWvur1j7jDWdXqmHUq4uIYoPYYOTxAZascE09g1JBFqzpyTyPoRFqbcSMs+C7JK6CVyeukQE1d
tBjBqdJkhl0N3bbVkGHM7F08Icc8CYfKji/8GnIEZKgF84qYcssrs9oysXasH0Fle6Ff5ELc4Qu0
rrATIBQHpLLoDH8yCxJQ6pogDXx0mfMX3j0HH83mhbEJ5NqjPO56E76pgK8O8CRpJRTjYD/eQe3H
Ex4ijNSMJz0xa/TrUZnMUQS9iK7/EF/UC28OK/HQWYb9LHmZnTF9YeEAINNDmRpwe4Di6UHDTM2b
bMwmtLsfmpcGeiQQjtpVJw7N4JN8aJiP8oU7+cYeFaRxa+b6UMAet9LPk8Pvo41U2OmlxGiVsI69
eJOcFIuFn5UWEi70wiB8ARo8MG7QMNZ5intF6oA8A/mXDOYWAXxXSLScT8FG1cztzoEjbTTQiqDA
o5vxJl4j03eyFaR01+N2cnIPkqzOo7irHnNMfv3sEwsPZ/ymv79Oow5Gmc2amlX4deq5Dh1hKwLy
0luQYy/cyc0PvsPbf342uZQl3JgkMeLKDWWlUMtmgEnt8TVy5jX4bN9FKzzuBIuM+PtmFpryLnIl
dP1/Ns1cLXUCldmom0qE6e6P9jS/9scPpGEetFk2p8wbrYTFc7bwoMX2QqWMMHNhxu9uqE4gmEM5
wVoDO3wCRDwOzfTP5FTOEXP3l8EOHgXUadZQE4QMD6NA/z0BTh14jE+i7Y9LDe13Otpqhh+Etdqh
QO+kAJCATMj5xjnsehHQccV9HUzB1Y6RaRw4s/G6HkDjwnoLHQkcrbo5bgUHDMMH3R4Kc9W+Tvgo
/cvs+ea5tP196DAC1H15HWBvopKjC2QqF6WVW89I4iAC5Aa/N3lBGWm26w/MT+Dx9bvzEnBxrsOd
cgJMwOlW6uG/V0FhHBh30MWSaVDkj7fGpSTm6kwBzh0zUO9Q1Bw/RtVWahdXf25Kp5898b6YD2uY
/gXBN6GFQYv+1pqmqnkYBz16QTVOu0bQmZrZv70WHuFNUb8KT9MwgwZWJW43Wxvla1qxpvgXMkdV
g/QMyRyBtKOpEeR+zMWgh9x6/Zqh3BHiVRZv/IcJw0EOY7Vk7yhH1IEGAOkgCK3A0UKljlGaBF1U
+5hcsGSrfxxkUPKaEwTaXqJtu5bcDAWl/MEA3T0aoydjbXhdjjk31YSabwMA0M8/ZykMXP8cemBG
Lfwkrzkjs/Kd7qnopgROsvdXqC2EW2kTPTKBIAtpz41BKrUMhqkqixjrj8D+C744zJqd25UGU+OL
D1aM0vtiLPGuT6Mgd/674yoV1+ch86U+gcXBaqFoaYIpYRO7J0zqolEieon9s72loH5jj7pcw24Y
9KyCvdZud9Ju7i3DTNBzz4+yxf8qwP4KdUb7gE8coqwDX/uH0H7zA6gDlYd1oTbF9w9o9o3owsdU
9zPYXHCp+prJQ4sazF3/ddVIJg0EKxIu8CyiKTiiuIOUbYKMarIEu76gdfLwgZOM4X08iEJE09MG
MxunDmJzrF7kfQQhIoA4SxpmggzELCpeCQamVgetreHE4jth7oycz7cY8/mRA648F7QJZo5I+TxA
eez83xVBYB2UqhhdQdkf/6JKLLLOhYo4dLXV4PoC+dAB9Dwwi9ZjsO8t6UXCWcbQbva0SpjDfvcv
NfS+UEfCFBQGscjIzm3wDAZ15KSiqS1xD+oysArr68S6FK/FOnFZsWvZGEGRgIYOo9g0oGmU/E6O
Wuwzh3rovDIskilk69lBP2nFDE13bwSytCtrlBuHqRbMqoGlVY66CTacGR5TO4pM9fgmb/OYcWzv
Qa6UOcqJMPFSCQKaunjz1nYJhAIUJrQUIz+oGFk/H5b79hRlS739aqoQA6jYwdaw6ZyPcZt4mAt4
Jdhxzh2PzGrQ3Z1DmaM8VJA7cFiRpbWvnTP90rY9yJwAO5NB7BE8tl79fGaeybtOKmWTKq6i+qQP
QgGb+jlbhTbphU1WuINgjpSBrqAFRefoIb/i3dxjJU93EZ/YlkFxTPpfEOOgIvCASbJmqmFb+DS+
kl+uvxfRdOzcEeXrTbFmfs671yRlj/JUJer4pCSfU95zABYNSFUID1oF/nbUvAg9Zmule93KvZ/9
6C5toexSLtsOk5FxFeyCc8zVY/PjQfH4/4v5g+X1keQdU1JQaKD8J4XkUSgYPSLcRvS639kerCBA
s2UgOKqd/le0/hVuui2mpH5e3n1y8r2+v3YpHzJySYrlGKMqhHtCJaqM/q7+qB0BoKE8NZ/PrLl0
aTHmoBcgqKCsgvtQX7KfgWHNI8Rykp0Zu8Y5CuvJOj68+lANIHM12kFc76Pn36o5vYEBwQxcL9xG
YN80np6ZtVQSBm5yRawfUssETwRkkUKLUnJFLBRJLtegIcega7SakZfKpnLGKHcxoAVY7XgQ1cyn
jmcFqKXTi+kWzImBGQCFQMqzQhktoGbia7Sze31VnpAVWo56RJOCZ2Qri2u8skT+/OoJHPHQxMhG
WKqcHmrreGvlBmM19xkZ2UekRADWE8K3b6TglY1Ez+TG11TEv88RGph4YngawB3qWt+B2XNG+yM0
D4NZgPFBW4uMFHvZOhIEBTEJ09l0+RZaV1nVjfiK00bM7F6ySjzgLMGDBz8MHng1FDPkHJh3QsJ2
bmC02GbOZt03gsgeAHoNAKaIQTGa46jLo1BICgzxqvvml/4QZAC+R6hwTJ+ai+HtX9JsSu+1Ezzx
wKqVn5Fr9IzPsHTrQQET2ujEqYjO5+2nLsUAdckuaqwM9Xm3PGKw11X2/FeLDlQJ+iTR+Ic7/cYi
5VyaOHVGk8Pi96sfFKPDyQAWtAUNW83qPtwPhRGF36vlUS+7rBxVEC+EUGH31HNod05scynIxh8n
T/tiRMaF8wm2LAFYXlSysaPUDTdnTcrXUGvEDYf1QFwlM+HLI0bs1P38xjC2EBTxVAV8GKbQxqPh
HWOkVmUAzmM8lowj78ygCwRjIQR5fsVm7OHoMuyRsE6FvRt71HWT+HI+S2IGyA6A0WfZI8ziLmYU
UJ6yO8NsHelMLp7SLHbRH+WJYZ2E+J+sU5fOGAyVOuew3lkFeUAcPnqXR/Ndt/nH4qu2wt8Mgwu3
OCqiYLwB3xQAB7Qqg8iJ1cyJBZSx9wB+DxvVU5zj6Yh+QLmCyJmXmhuMAncoRfzDICORIb6yTR2Q
ua41sTVguzj3JvoBln9MvN7502kmqyW69FWvTVFfFSL3YjqEZQPm9HwXHtsVt+fOrKbvUpjDgiAs
y6PCiJFfykqrtSLAzhWxMoPJpgWtDHr5YHpZ16u30C1ejb34FD5M2xjJTPKRTAznvecx+97Rvz+A
igJ1NnejwZMfAEzsdFaBTdK9ESJP/BfAV2bthC6g78CnChtQ4roatIVCbzwa5gsI+x2Ga5HV0r6M
ArOGlgJIBFBmu424SR1Vc8TXAK8geUHcRUWtO4QIvAHhMpBXkd2BTJD3WN966aUIGsG/hqlDlHMQ
v2pGGMb0y7zmcbnzgE0RDisc4Kj8B3ULsu1/DdIMLH3QxBB8h8H3YNNU5u/cFPHdZ+AoJ5tHvQPM
TYy9XQrB1xZJHLlKKpSxyjpFgMV4x1vdb/8p3XLvoNk5SKx+5T0oi1ocdUpTFfOXSkt20w3XQP1u
cjvzDGChsLgEo9WQ0liJF/nh5xV+P+fvvQcTU+DDQ6+UbuUr6BO2qgZXNh7VjbaVLmCDwID5CTOI
2FveLa0LXNlKkY/zK94W3lhtwsWMAa6L8gbqpUDpUNdcaIwp3+lYuOqhCGDFXyFw1YfoxNmpg+nT
NQvGuXiHXxukPmoX6+C9R2eEjGGiLDuYlzfRbB6nVQGy93/Z3qvFUelQUyFlrX3YKhzed1TMxSUm
j0Y0aDcvhK+JNH9O/umzfAicFi/1BH1p/r+3AgFYRVYIwBVENIA1pE7q6IcCNHBmZKee72V/Zrfd
fszITzUHuPLH4FR6coC04ue130/kwaqikE8K5k8gKOiyVa7NvpBINRCjBShtnGw/eCMcWjFzCLBh
cp9HzRtnlkX4cQ+MIYbBqoImEPh67zBfUpWMTZ/jKaCJ1ritNsIDZ0WOugaJ53zu1v0mg6DB+CZ8
sUSvlg4xUKS6AV5NnkcLjGRZV/FirAtCfzKRBHx0Y2jNBasUx1huLX8lPwKStAllpFMd8xVN/Ig6
xgBDG+BXAaAU+035mYz3VTTNAl7Rtgb6SvvYeJHmmKLklHvf0RGWCTEyMx1eyKOAhEZFFDS2qE3S
jy5dHVvdT2FWegR5X+pqr5Jh+4+NO1vTGpmb20w2w6sWrjsoOIC1EMKgRPOdipPFLPCJwSEh5b3m
gfDyYKIYN29uyit/h1auzdv8Fi88RqBc9GZkrMCTgVUO8CMqakwzuvpZO5L6z/wKnLv0EaOSd4g2
7UVdt+fyQQ1M4TcTNrOQOGK8CZhJTVTIJAp1u0ORd9CmUkMVcW8cBrDqX5JVuYr29SZ9FqwGql7r
4OQ7/m+jWyUfzOB8B1rAUbo2T0UOqQkb3iDme7c4YPYG3Iz5By5BABmbVViwEisS62/dWIIeCNI6
vKAJ+xiVWE2DMI9ZLzV4RnPIy0X8u0FyJR3EjeEizyu8RsKlFAMnvNHWKMk0FgozrADy3Xi9+xmA
KRmAqfKogVObrva83nIJ/nIe06uVhRqCK3k9fgq4ilYdIFkhyNwTL0fA5qCioax5cMHK+3/wOeDs
gZMldGT4LbR4tzzN/sCPemMFL/Wn6giYrjiqHtouvzUnX8Xg4RY2E4OueeE+vjVKffJIMUCJTYy2
nxOGBDVzXtW7CDdW44KV9zCtGAf6PnTd2KPJGrtSJEKBsPdSrnXIrWdnzhRQ4NxdDDQM272wP/9s
8f5I3RqkgvSUFdArTWFQe5QuLUYmQHz8lLNlQu6Tx1s7VGIz8nMbdxPsxOsaMOBdj3kJF6QLT/Ai
p1hPLrpVupN/v/78yGVVFhdeKbf2qYgVqIEvN+RDDo6Pqrx8aN34LXMQsbYj5KxIuqHBi/l1tD78
GU/iUYRwWvTh4xOzaq4L9bHb30LdTwWfx5Lf4rcEL52DyjI4uDERBe00kK7GH81r+cJ58eEx3A9W
7LG4PxYSglvr1J1hKJOiJORLTBvV8T09NQ0gjQRMU5KxeP0zeePO+opZmSKORIURjIsiGcC7HwVJ
g4pmXDZOnNgijKjvud2CZuNYX4RD6WTr4qtCXs9qz94Ha7DZIs8ScE+hSUmneZMhVpySGSTZHF81
6ChlzrZFUi1bM2gqCf2E74IL4Rnh1JwKs97kjDLo0kZf/QL0EG/zH2OopDGZ8Qu4FUDmlbPPnPYD
Uw1eCsr14tN/ak7DpX5nDtIs3Buwi6a0BGQyirBUwFY0uatzDh8Yvdl3aKRBa+gdOpvB+rEC/+oq
SyzmzXifh5DN/muSCpNSMM9D4mOpvNWvhVXQ2eqpb4G0FyzuTQXlQLwRD9yJXzH5fIm30m4FKhv8
Q0ZSMaF7u8miUk6h1PqoPnjjTnwGjjC2wR6zwnXkobgMIoLH2hu2L/85amK9f61SJ3jW+3GKA67B
VGoemv02/oP5XwyLmMLXz4YW6gpkZ/9aok5rnqtNEslYXwZY7qF9zVHD5pwCQ3cQiW09Js8oiYM/
7Sf1JWvdLzWhhz3Iyx0UPM8q57WHIsDaf+TdX82KqWSycDHcLJCKC7I6Rn2vwaD0CaaAbD/zljiY
3WvzFMxMcb2Fnjd4D/H8wpwC0si7hj7wh+hEV/hwU2q3r40nviF92OtHBSgrxpdb8kwNM5JIVAlW
ge5lQdesMuYsaME6GDxIj70NUHm7i1+htvsgy04H9cD2F6iVWCkEyy7lMVGuSkmQwK7wmTjhS25H
0FwWQeqtAdJmiQf5HUVX3iNj8v+yYqDZwQBCWOkM6o0bqmKnT6mGO3ZT7oSvBtKYCEH8M+Blwe8d
t59/pWCAllhcH0tJGnCO+KyYHkSfhUbZ5nE18CC5hgsdRze0KsDpDvwJUkqflWusuxVTwnahTws3
An4OA9rQtwZ5623U4VKll4cKGqfdL71zqt4ZN+DNlLx0E4GyHL0sEOCAW1t6Y+zwUmi/tkt9WyGv
Y0Gtid3N4GlH7gHX277orHbfOq3VvrEEQBfe8Fgo4RMBVBu4TBqnLdXCoPFd1FrG5ySbxiV8FB6y
fUIk+kZrAF8ohzYWvy1sXjMZa11IhQkbP4YxwCmDaVRqj/k4bIa6gulGA3sPv/FzwNhmZzqBl2yl
P6Z7qTSzI/OZsZQ3gJQMoHSU1TE2QcUjqcirRJmxxS2oOlFHNv3HYP0W7g22CA2JpXSsvTIlUwlC
POhG4M9YYQmUCgp+B+Uj+V3spyO40idXdpVT4vLvwVvIRlEtOtLfVd5912mQio6skoxJocoJUQnt
kK/enn2r2LK/5WJMujJHvTKEfm5TKBJiUzEdJUDKzYr2kFGypAeiMq3t0n32D5T7RH8eVVy0wDHu
iCrF7SEV6xGYYjFu0dIHRTWEkVeKOdrjdhBATIpXvPLeQT8EBMvn8cTw3aV86No09dooRyPNIWrR
IitRPkUnL1CFSoj0+BHTecYZUu9eABSZ7+TMYLhwgSP6EgkPFL9QQKCOjSCGgzgKMD1tkDL4e8Ft
QLSAm+6E9ruykVfpOfZ+Xu43YJlyZNjE5BTkaoHboDF5hjAmQh/BZvtEmsAFZpZLZH4BRC6Rfzpk
hGR0MhddkI16wB/sQnPYSif2mAc5nD/9EMrPqgQQrCHFD1GOqfWSbNPQzFRLbG0dejVAaq5+Qa+2
Mrmn/FlahyzmsYWIdbMN1FcvxjoxhoJsgwthXhAdvDaj1a9i23gQHlonNDWUnK2f9/4eN68Dnghw
AdAOIEoHnfetl0d6mUBCK4WrbfLdHvdtf4pPENJ4go+D+ssEG7/bfXH2OcZz7x9sCzhjEDECMb2u
UNfRoOa8GE9Za1U1pNyTFcYI/kQQhsx29Spf5bp1Eh91Um0FC95qevjZ+nfLn/7YpEvynchhzpaK
1Jk2BcEUtnhf5WZo8Rt1o+KoqxMEdAmhdLJW9oN7iDdvJ6jEgYf4EQLkdrpVvMrNwbUIZnEmSdAC
MBf4hL+/iQ7pJT/UtaQ2aFwdXzkn2EjgDi3O6QWjdeBriC9gr3XOCW8qp2ob2IDbY+Lt521Zyk2+
+RaJfBsG6enDmNRlLmUGtMvAASVvJJAjh4RtrUedBUxBJ8kUkfv9bHOponFjkzp3U+r3tarD5kcA
SuDdeOFP04l/rew30KAABomIa4cbeYtdXzGZRBculxvj1AkYDCk2jLwnBQ0y51I4/mQlHgfBpgGy
KoIZgcNXZ1aUFg8e4bX83z5Tpz0Ai4VfJjDLrWZopylmsUkSdHybz131JB+hlGarew0VeJHZbV4M
uNe2qSDfTsh4Jwn7LR0Fd0YnHYnvx4MKxKdqCxv+xB8NS/JkMEUkl0eItJr/QNeBuHP9E6iz3+dt
Pag+foK4lwS4WOs8zOboctb30cvd7LX0tI0E2oiffW153yFOBeFLFTLd9It/7OWpCXrsO+jb4FoN
4mpn9q8SuFE01HXKbQyRArz8QSjqW/92xUAYCy0ImCaIwdt4K+TpEEf8+F1dEexqNSH0fWDXt5/5
S2n+RgfiaTJBNG+lLzqzd7l0v0ETDEMHEGwyAFC6Na72dZ1UM4xLhFvIMNG2PWa/oBdgKWfc7jV4
jXqreKuh3k1E09eMrV+64K7NUy4/VFGUqSNZOyhIPsfXZB9jari0AqgkQLgo+UVE6rPj189mF4Oq
BkEIwgtCwIxUTUKLpAEE/miE1OBYP/eoVGrHHLSi5TpZDaD5kdAiVxJEOExRY6gmdsAREj7LTJKS
+0ADZgMwyUI1QQKBJt3D7ZpCBLISrVQREe3V5R9HCFcV8DjVNhJAvIfXwOo+QIP28/q/L7Lbi+7W
LhVdhSZK9EnF19XMJ32T7uZT48zH3j2DSwr/rYMsRof/rIEE33xSHOQcl8bjAHVUnNppV/GLYAFp
jzuw2BU4p8OFSbpBfsFPv5DyS70o6q6UyC88hl74BD4+yPXp4LvCL9iWgASCC2Gjm+IDxExCENP1
rFvvuwtF/wKUdJDoQ8iEkPTdngw5mbpyEAF81I5H9Q3Ae6+2QbFh1kBDWe22VEy02NeF9Ykk1PwD
HTneTWzOTRGfWPDBBX+V0bj7+1sof02DAKBIAb8F/WeU9QHh+P1uQJrA/0KYRGxC9ov/Vc2aEG8q
a45doFiAdd/8BHrcu1D7Kk4V/AQ0hjNMAokQZVfXH7WdfSim9DWBEqW8+ByZHEIfHnwogLUMb9LD
J+aw3WKdWoOd2KyB4+8D8sNHMihHlmccrITHrxL30QMmm99BTpZsfPszNyNPPBZoYl4G9KsnF09e
1jFaSFJu94Ry0ixsCqMnn0X3Pjr44Cp8RA95PgM59TZjsjQ+o2Sj7bSjf9DIR2KxMt8HbyADJBDt
oV+vobRBuegsGElXDSGowrid3E62NCWvmAd6jrn0XfCx8SnGU1pmO+C+wAqzeJkRSg0Suqg0WUk6
vipVIGfLeuVLZiJ4PSRvQeolWuoMwAmiKZA/P4es+4sCNkmLnkezFqGSakHI3cTlIkEGG9KDItp1
NiFKM26jRRuEPQNlXPzDU59zzKrZKEqsK1WDbSV6Yl+uyvL3zwtZwEdhJVdWqCsvbvU6bQdYiQix
6oQ5hCJ5qPzx2Mi6Jfh1j8J8bctEHrJWnjCXxwI93JcSbn8A2YYrFI1fosRcZPDaNpleVQz0jHP0
yUnliu8qs24LxpdbuuOu10s5qZIJ/dD7WG8eem3/Eo2XNnrpmXXF+9IXWRWRnjIwv4i+ILWqLMyE
okvwTuqSr5nXvzJxckDZbEpNsOvlzx4vyqgDRqmToo0sAuydgTQ9rxroEahhDN67r1IX9hGm4+Q2
ZyiSMn6cTtXlck1to8DHlg+zWUXbWfdAi2Yo6F3zUMBmgR2X/RhoVUQEDeKTlB+LRtv4AdmKXJ/M
MscsKVes5TxnQBkWow+y1v+ZoRx5lIUBUCmYiftLWx67Gcmz7Oqpbk0YZZwtLW6cn88Oa2GU506t
4FdhD4t8NlutDp0rfRKsoh0rhs+yDFE+G4RqKQsN2UHtOVEOALSbZcyCdy3uH7pGeNYJpJpIeays
JWUkNEDJ+2DUbpLLEB+CKbYb/9cceQo62I3KIpFePIuY4tEhWwBeK5qUKC27TvUJTj5SXL3SvaGB
yvx+6gT3Hz6UjrYNxsDAa6xRHyppJ3EuEthRmsma5XU4C07HJc7PVhYD2ZUV6itlulxrMeY4QIle
7vJmSt2g5d60Fng8UezORRCz6lMsi9QtVEi+2I9lDshB57tF91YpwMDzSHi6YCPGyfrn9S1Gjav1
UVkfZqZjtatgra/WnPAc1xtlCM9zPdgFVF4lPfJ+tsdaHeWQeTb3cVTDXtqMbqZJp1JtTFlPnaiN
D2MhpoxTtuyN/7+X0FFRb8VU0yJ4SS8AwTk+1c2fSvsauYefl7V84/7dR5q4BBjKKC5z2GkN8b1J
QJpSxzm3hRr4TswyDG2Mo+rkYF+1+DIDpELs/3BtySI1YK1WvL2gmgixSiCrrTlX1O0S6NkuhYyA
xqpnLH5GDMvh3AEZDI6mW0OGqGaiMeEzhuU+q9wxOQsl6rb1JfRXP+/sooNeWaJugIHTjHweYckQ
X1oe++jmqCLktdklugmain/xFzJTSjhOMM5JRRWZG9I26sl3rGApEuwMwobtLO7VdGB0nhc/1pUp
KrTEdVLyJUgBLGAXHnVxeIuVycoHdV0rBmNVi3fNlSkqpjQxl0MoDJsoB+jjGCqG5rsPWWeqkd23
IZEgXdmhokksQ173e3goB0XUbOd4qYhhaefwjSp9aiGX055m3VJa+2cnYW0lFVUSLRy7osZWVpJs
tqJRmGkNKlzotQy5wgopCzhiskoMH5Mxa/J/b52/yooSwpywpsTj7xQ9I14MjvoYrNssevXzDLPk
Tfcnhl5SYmCGSoeOSNzYceXbEOW9yCjF/Lx6Yo9+oF79Hpocpue0vBw6jGzlKCEJwFXrMqi4QtVR
CpdT7dRwwF71DzsOwkEFdICA+coS5VFckSrSmNewyWPGGcLZjlxM9lyCSluUGYX6BfyLzF8bo9wq
7bkC2CVMuGTVVuq3vGrJ0W7I7EJ7Bj1NigZ/xMpiFgq2tzapj4x3WguJezIgJmzy6Ji12MjSbuPH
RDLVzpaLfcCvkthB78pv95O+EoZN2D5okVOr2yhg1QGWTvDVFtAtGo6bpFBK8XMaJXgfkuZLFROv
HH1GN5BEU9qVUAICnwc0GsHQQoU/oQwKKSpgJtY6b1TzN0Gfzz9769LVcW2CCntGIKEAD7ywJceN
2cjbBpf/zJ2E5MXnf/2/maKcVDVaXWsFHIy6EcwwOzdc5ZbaVuFyqykYO7f8gf7uHOWjbRP6WQqB
bwuByOLBQcABoSkznkPLRohED8SXMVJALSgZDT1qOJy6pMG0ZBxaWeBvSylnfKKlO1cFRdD/zFBr
qaO08KuZ9APz/Vg/qVzz2uSHIm1dFYLLIch9GPfTYvp0bZE6bbMk53zcwmKXj1ZYrIzfWJx0mEpz
E3HWPFldn7v/4ByYyAAC8/8bzr6N4i3y0LYjs498AIAbZnY5bXDS9mAIT63EIsNfPFdXxsifX9VD
yjTIAxQ28SgqJWccIngjZ4H/3/JLtw8EU+gdWXgpjHNVo0Ty0oHDnvVeWt7jq99Ane0gn9PRqLFg
VTUN/32UH8IEF7Ijc7jBSscfalOXj4329vM+M+1SB77UtFAbGtit58SEkiDfnwtQyIluCZUvLs3M
UkWjV7YFZAY/m148Llcrpo5LnvVcnE+wXP4f0q6rt26dW/4iARIlitKryi7u3XFehNhJ1HvXr/9G
xj3H2gzvJpDzZAMGPCK5uNhmzfR+psIDwJz2g+xEIx7a1TcJGyf4kq97os3QKuOilkq4Pikuqtd2
cPPRu/7b+YYIyIJYjWAX8Q8It7Ef7aZj9gTWgGbfwia4I6+2vW+Uq9y4GWJY27zaZN92N1b50clk
OYTJYAPNbfWVOjWUAdc9rg66Rk9VZ4mflAg0tkZ1TVgBKoxKsoFoP4OrA/DAQY9kf1AkaFUkaris
FInqaR6uO9th8S6oQMjQYUzcHazSl3Sv6LZ5g8ivroNFsnYugDiwfUd8s7yb08UJBvj9RZ2j47TR
Vo6ayXjgwviEwi/I7WvpLn/Y0DUb7/EUsLb6UsSNH6tgvoTDQdI6YYRuYLgJOHV2Opol3p4t5aPr
nZpdIYU7VlC7CvS3oe/dsEdI3amJT6LvYT05tGSS1XGF+GNfsfkEbiZOepRlSbQ+f9e5p0Z0lxoP
szHdNb1k6RJ3qQ2PVgPC7n9ceCWNBQu1CW96pXLVTvdpcF2Ex/P9Ke7OfyF4WeqwL+qy7wFRF3gz
Z5U3Zn9zNwg3k39awZfJ51oAu+C1FRQVik1aeuF8GUkVLYRRD4cDqMxAHN0yuJmthloWKxZQsjR6
w+97rbEODav8JFiuC6rvR/O+gIkOzhKlZEEUJpUNNLcewlQ2X+IBJ6FMe6mmyLGzwRnj/tgHb/r4
va0XyRwQppQN3ho2myRdRxpNxmHtUHvZ68u0J6PqVyVxcnu4DWtzv75LxJnmnQ8VWTO5mZdPw6Sr
KyyxlRcleB+yOnI6fd6V+ndtyP2RVJJLBeHhFHYokKXFGxNelblB7SMjt7sFPRsT+AKT6VlbqutY
q/aWBSqX9hxr82EK8RlshsBDAE9lx1ZeUZDrWC3cqc1xd74LhLMFDgsq2AdwyOErqIwpnvuEWigh
r6d9RvqHKZK9qa3J44/k8i8EFGpPB3eocMZfIkCAXzLSG5wHk3RvGTt9+psstgHil/qestyeQMIN
zMCNA7gYdZFTpcuhiGT3zsI8toHiFnxiZWWsrsM4dIfBvLfG106TrbPic/UGhIuVwuwWde7QHpaH
uCDVnRHMoxTlAEHnJoXfMZ+sNwqt7LlOCsxN/yKAqn+krTXJKjwAg9BZUOVuHAbwn5rJmc2DXt/U
7G+Whk1ruRxgDWVqJQpAC+IxxXCCcM/aQbJ3EY7bp90jLkVBk+dA9CLLJ2sdtyK1DlMMWYbZ9Jmm
u+dnlTDkNzBcYqmJOVuJCRhYQzh99d6UkN1bJRqSXRBMEjDh4r0B4xZvmL2zspkBVs+FM2c3FRTg
5vBHWy6SdCkDWtPpJkubodbg2AmguLhLxj1U9RyGl75Y8lIqG6N1sdjA0AoLQJogEFRU/eRh/hip
8y6v28fzYySGgWQn5MHxQMpTWqGfHOWoioa8pQ7bAn3G08DjRLS/CrgvFC5RFGnVhHiXgARgRw+a
HT3NdbxPClty8yBcySBt+E9juFTRxywLe8tGjsVVyhLtjaDwaXzocEKvQ2+RXQjI+o5LEFYTjEZf
Ai4sbyICKb4BlrsyaousTdxcxf1XZJsTui7HZa/XgPoBKt6S/4gzC2KDaor7qTofdV/Plv7pfGyI
D8VYqlDVB0NCSIqcxqDRK1E3jgHUPjqfwhWv97sIHKfypiov7M6D/XQPMkE4ydq8dtwfa+UX7ifd
aBP7RbjU85CizYuGamZQFYJJtgMRbis3ENwqOQ9Kl2UaIGBo7CloRcUOJhItSdx0St0ZdF9Yq4cy
BytZy7iJwAqYOWUDQoYq7DhV/cvSZPvzoyaMyk3LuElAzbhv1RaDZpfXTV6AXfPEEJ3nQYRb1Q0I
F/qQs7CUeUY7cKvvGMqxRRZsiO60GDBzgg36xaIczkPKuo6bCNmo5kVPAFkEAS7Vswv4vnw/DyFM
7ZtWcQuWqQd4hrWQc2vQfIvmugjKfW9ex/Dt+BsgHTLjRKc6qitPJ1ZiRmNg6ApEXth4p+VJ6JIC
xY0TfCIs4/U8lnAVho7MP1jcUDV1m3WmjXjI6SWuDSat8fTO01HWAT2d81DiqPiC4oaozUCDKSpA
aXp/pYezmxgPUw4BBrUP34cmO6Ka3R+rgEi6UxzyX7jcuBlqCl/YFN1JkON7CPSZ4XM4jZIXHmEm
3nQkt8PQUYEU6GvrLMPrsofKiMFag6kj3VWN7YfR7nxnioPxq1Hr52yS4NIPva3laFQW+gNeyIZq
r7ffDVNGHZXhcEley8bBqlU0i4BpM61nvzrGq1z62JeJLOuuWfXPxP5Pm6AAetqmwlLyILaAZUfP
8XiEGKeeQrOwd5cRznnp42L/ntSn0ugkuUMgGIGryX/HDuW2p8CTYmbmkgM4bqG9mfxuAzvcWZPq
dNiQ1Kmyz6vHYZgde4ArC46c1RDsyABHRR2eCgN7mIz6bs5V2ZP3+ZCCmu7pZxUdM9ohwxh3yXM3
XFLrviujiyR7Mc3vaWNKpol4ekI3TIPRHNxnuayja3MFM1+seU2mQjjRHUqUr+stHKKOU/FjBvnK
jiQZQRhcDBVsTMMNDo4apw2c0oCQuEHSxs2lwyK/7d5a/VdtSs684qvnDc76HZvJovRzkrQBmsbq
Y1Uc8xiSVR9Zc8iH+1nbawRr7c+mf66z+9kIvPMTVTiIG2wuLxhWTTpzXdP1+pCZ4KLDZgeP+r21
60NP7cf/2KVcXoDJk5ZoHeDC/Fcd3xiVW8MLmkoaJVxtN43iskJrJ2ZW6UAZ0uVIaf9T64lkt34+
NvCSezpmmZrYVREDIq5Rwoa8puCSV7nL6t358RGuDtAugGa1Ck8PwsWgZQ+kS/IQbx9Tea0Y+rWZ
qy9mwx7Ow4h3yxscLga7qEr7QEeO0cdXvA5qup/AbUuDEGHoq42nwF4pcKJelcxqcexvcLn4I7PS
tv0C3AYstWaoL4JFd3B49IICToQpVGLtH20RfVQJpJhqlE307RVj4Fufb79wODefwcWlHiyFPnZr
Lsv6i8qoLlvw5PIJhTzKIoESbmk2UFxw5jatRpy+4FWQ/6QInCbB4a7ateMr5BoP/6lZvOJ62qZB
oa9nyrDZhVHsAsueXdWQbD2FSQQeWSYsi1H+Z3GDaBiTmbARQVrPe6P9BfJTVeZerHq0e27UVjK7
hSvBBo0bK7tnaccmjJU6fifNszlcEvtlDCLQfC+Lajd3vWQOygC5EUvbQDHKcm1ekTghvKGUa60h
TlPe5LpPTV+XXQcJ89dXC/kqHRpFIBsTlEngScGZcdOwJN3T+cgQs282GNymImjBoComNErN1Hs7
HlE0mJWDU+YE0g/ZdFOPya3atR+NPoIEbizPbbAclfVJq4lv40aL3KbJEr/M9MAtBrx2waU7dxI7
UCRLhjgD/htcfHFQAMVWGtX40ERdLhS8YmSVcRPWsFQ63yMyHG6DAVWXpEoYwgp3igc9KP2atQ4M
ISQw4rnC1ltSPL9CPpFbOEyjBG8NzWHm82AuTpt7fQfNC0itTfeqKXUxF+5aoQAAzQcoAUAz8hQv
HNkUpAZiKUvdjM1O2V/leOSdoqcJQnLFwQYJWUG5SCErvRMG8QZ4/ftmVxPGtpKVa6nZzOq9Mo37
UVYCI0zaGwRubcyinGJhR1dOEKsrll1lBl7KDqUh05wRpuzPIlN0oIVD72lTWJLYUzkiNIrogdZ+
DEaFij2S4ceDbCESRuEGiuu1YCKDWhQrVH2P0gzHbFUnDxNJRpOhcD2XhxE0AtYzpxJf2Xj5j0Hn
LGTFXsK0CfYylEqhAv8H0TcaQQZD2Q4YFRquzuOrOXFLyDbr7a2d+UkKnVRdsg4JZIkMSJGinm21
OIHaLje5qmxI85QBsiuc9Jo+zHfmU3tD7oIdBG+/QT0HW4xj+BtbjPO5QzSpN7j8OkuatEi0zyuR
5WhBMBrM2OSOhJe95s3J/XksYbXkFozL3BDySgdsy9YaTtuBhX0IOyCoFzrmXX6R76tLe3Fg1Js9
17vQS+FfHEBY5fwniObD9gvI6XzAk6YemwbCZ5l2fXI5z7gjebIaz9R+nAcSPmNtkbiZB6HGgowh
kEhyiZTcz72nq5eUgjqiHxpzV0PGpZZdXvzp0Ip1cYvKTULLGkIyKOjh1imvF2w6H9XEmUIHV/HR
a/ccPFx2a0V77P0I/FD21qrLgombnGRJY3WAyhXcEqNd8GTeJa+tx/wYEpXzPsSA3iee5Rluc6QP
tad8R8nwcQ91UER35bYHLOJQDIee6kF/a3bqvXIZy3btotTOUMEJaR+4oxu85G5mzkua5CgGZNNN
EE/uLF22RAmKwWVrrX+gGpyXTiOsKfIuU2csHkXg0BkktnwfSCsRhIePLQo3zg0qoVF7DBQUuqoQ
WWfZNbxejein3uNlP1N2tubX6vOi7kd7R2fVl0T3Ok/4G6UtPjfSWaB0as6An+nggLbhXgUBjGZl
dSCJCip2ehEN3d6oUrfCKVNJxiOYRn/zvLX9iHWV3azTBl46wY/ER2jl/ahAyBksxbyQPTwKD5hb
GP6M0OWKnqeIahzJG2vXtlfL+GIqJsqbv7XJs1oeaH2sl4fzXSzaImxRubOCUk2gla9VskatXKQL
uxyz34qWvbaz8vM8kixiuaWnGdSyKCy0j813VHueh8cu+P2fIPhjQdJnfcFCNIaki0ti4gb6sluy
wjsPIxsqXq9xseyI9uPaacZOwYkc253eOjbkdqD+qP1MtMtS81QzP57HlfQgv9EPo2nQ1AiwIf3W
4N1s0O4peT2PIc6t/+YVfjdMraSt8gqjFI/grA41rjuUb5Y1XjaUvCfWY2vFh/OI4lz5hcjlmNlO
m8wIgNjU14GKjTaEQmQ7LSEGyI3QY4QE+h+MpKK1WlTxroHRRzelPeJ6xDbK/uN8S4R9p326CYHn
Rfm+U8EAGrNVSoPUpjcrzqxeB9nsEUX3avM2xGvdf8Pjei4PlzlN1hL7tH5ojNsg3aXzVWK95cH9
ZDaSHZww+DaN41IxU+MkVVc1hHlYwL8/NmnrRKmEkyfMRhsQLtWm4TDiyRsgwVj7qPp21djG+du6
BdFDEnayweLSrRkWCUlVQJVg+dugrPjd8j5Pjzq5VDrJ25Kw78iq88YgsfLH1Tzr2rnKAmyXYGhP
5/FCg3pILdMnF297NyhcOBQGqRTQKMGxvY5um8NywOvVMb+uINOROHi4hUeZpx8LV7nOd2ruwGbU
J5LxExgBYWO4+QYuSrreUIwmxRQYPm517LtfwOn7+e2JUIja1N7g0j2DNf38Cjt6V79YKBT/DMk3
COmH22/gggh3o1PehuiHHnpWXj669GG6bPfQE3yvP6J73U8rSF/Vmn9+Noo3xZu2cxGVFWQ22xq4
kMy0FNh4T5fdgfwMfkIzBW9L6o449TteSW8haq4z/y9UhE/7fo34zT4lMIw0tWPg08drO8dGPLga
wadOgDw71kN/GTyQm2BxwvfzDRdO2k27uYU9MduKmqt1YgK5NNzSwNpE8VvZI5AE5fMgtGkdS1H2
AA43FqbmPQkuaeamyeAsteSEvH7sHzvOr8Z8Lv0bGELbAKp4ayeGuZtF7JeOk4ytRY6q/14iFYcr
Ffe2MsqsMBltUNd98AYVLoZNNMxA7aufSmB4WXoI4Dc6W08m7g3jdnd+xIRCS5sp8rnv3+CFVW4r
/Xp/Oru1yxhOx+wbfqBOlt3QFr6Jb+p756oPylWx756NxM3ulat5f/4rJFnxU49x8xEdZPKQsRA3
tYa5Mmq70nBhxfQ369ama7mMVEL4eojWuKmbwgnM2qWw60hlW0LZAHI5J2uKlaYAFDX5aDW/7b06
+qCpP6e1k0gNyEVXltvh4zINVaYmZ2uWVYbWmRmKme9U5sVD7/WtF+HijVY71r2gBFSS42RDxqUY
0tcqvCHQzK7f48Jhyn6BSi0ZMFlXcukE1PQSNrjAsIkzLt/G/JgvewtcPxhQ7hZTclMjme88GY3O
TdwP68Dllq/0fgznpwJTMDkuZHBn+3JSJFEvW6Y//74J+8pCzMcNBi87gr5NLmBxW111l7afOfF1
u0ucVncf5t1zth8uRofCtvn8tBPuhb8mxGdu2OCj+iDAWyZarKSdHzKGq0BJelnD788cSokN8X4I
D/LCPEOvUN0g2FpZ5UsfHZl92dUvUeYzXdIUGRC346GTUpf5qrlUzbs6ghzSBUo3s9Hr/4pGA0GG
f5vEZRFzGPNoQrWwq5YfKDbHzjTDW2spq+AVj43F8EIIXWIUnp2uA3Oiq1pmrlpDoLjmVgoy0vH8
6Itn1xcCN4NnNSKLZSL6Fi1x5rjG6lK6ATOuhlJxspB67cgkS+rn7f+f8fCFyc1oa32uq1f1urio
X1PCcMTLCvh82ll+YG1lYIENc0KhtZrOb3Fv5KgtRpm9mTEFIuOxor+Tfmk/+gkFVY1hTVfqOFXf
jS7KHlBdaUDMCvJDDpgA8SFfWjBXK5SS1X1n/QatMHjpZ3V+h3cl7LbqCdKuqa7Y7tyBj5CaYXgI
Oxbs8o7q2LVVdnrNhnC4ZvMcHlELB1HMrrtuu5iuZjfG5NW2Hn8M1gyXqdSmh4W1xq9IrRN4b6Q5
7oYU6if69KhWLN+nNX3UJ8U+GCWBnqMS35V2rEgGVHwZgYD5v5jh5WXmYGGgBqB3IXihgOw/LU6e
9FjmvtWwRlSulvIZb2f2IBPQFq8FX7jcLXsxRxoBiWy9gVygiaI4QWa66d8t318o3M5IYVkBiSXM
iBoyZ7R3g2EXBb/OzwlxF+pQb1Nhl7Aq6JxOu7C2jbSYAdInj+GyV8fnhe5TbPpQn5HHO6V9b1ZG
298sdBtUbs9grE7OzQTUoP0R1y+xlkAO71IZjnr6mFLZFYhwuDZoXGrJWEyheQ00RXmL9Q8D1VYL
8/9jR/LZZSqTMLABklT3QX9L7JtJLZ2+vJgjr8XNfFG6I95cKtkTuHAh0O1V0xByIJAZOx3AKrKz
bOkgkcWaYL9Mk5vH0U0/hjcNm3+wNv+bBW4Dx40cJBpZ0xNo2YTam1E7sxI7THeM9GqS9qiIyY7y
439bxg2b2Yy2pShomZ2Qo6kkTmQdKvtNwZ5cY5dphJpgw8fEOz+Qol0RLrBWA1TIRaufpnCbPUIN
AUGlWDXv5il3mjbbzUXqjmUPXaBiH4XJYc5bFJqrr+dhRcNorZ7cIBRC1ImnMBbwM4LVHezjgxYL
LLsfaJIiKbc48NnXKh5Jz8OJpsQWjts+BBGjijoBLlXvx6z1W+s56WRpUrTgbkG40GSNZS/lAJCw
/AU7izj1hgwSC1BXKC9JYEp2RNqaD/m1FqU+eNw1tdVZgIOLs2WsJht6I2YaOVnwY7Qc8Jc9PYAU
0VOPNa+FuxiKhu25cwLt/S86FOLaKzp0AvgL0EwxqsQqUUzOyE/kWTdeXjvZAV3YnxsMbtDqnOpN
umpmpBFBqcx+DFFKl2DX/kb6n4ZMTkoYIhbkJcFpMExQXE8Ti6WnZUhHzPRCxyVOBImh94mWkjOI
aNeHi+l/QPgVPB0hv6usMoJ12b5EBd0VYJz/zch8QXCLtVktStEraEdbxX6E26l67lxz+HkeRTh/
bZVocJSDKCIffLbe2XGcYGwG7aVLXWImCAG8xUJEmg2ZJNSFgbAB45Iw7mUWUqYAs4fHwLzTLFTB
03cUrXqUHaPuLwr2kIVtsMxhGQKDnNNACPqiYoG2GgeQah+yxkkm6hepZAKt38zP3i3KOrs3eRcy
qbSkLSZQad8EoCaYbJ+SuySTwIjS+xaGezzux2mZjVXdIlyKQ9YZ+3YAzVK3dlVKnB4azsV0q2oy
hTTRXNqicjPXToPQHvsVlbzZ/W/SXRD76XwAyvqPz35weWmJBoi+m3B9ZuOdp7LI21RA40l7OI8l
bM5aXmtYq36Byq3MBcvybjCgJzEiElTNuhgN+tZAV/c8jLBJeOr4TD/QOeRgqq5MZq0HDMXRDUQu
+66vjN96WO7Bvt2fxxLMX+iYkjXGsReET/Rp+DVJbNSgFKN+zTrcEjgujcONHsvE69Zx5oL8BIWb
uMVslNBCaFH60hyqpXMa2RIhCG8AwP5MhWA4gcPOaTNmc47nNAAATVsvRx3johmQMX1aGvgyBspH
1OZOawWSRx5BPoLGLbFBDIOgk8oLY9lBZOph06G8jCGDq4EzmcY9qyInKa66q4rKaE6CwDjBW79n
kyvmELQQ8CNAURt2UB1I2vKQ5celTSXt+ryH/WO8Ng3j1sAiMs2sjQCkofrCOFLiduY+bf3UfmHj
jtQFansOU7KnS+90vYUNqYwRLphq26bycifYpNGxIviCeb7OQKYi1iEtDudjX8SkOgHhMny+1hYv
6/ilyuwHE2guie3EU3vV2riQYAm4VZETaeNjie2XZJL/P+Co8YWkGqEgv58OJogXyzySHtUFOExT
lFsq1i6LXwvjsVVKJ2BHeEk5sJ8832bhRAFh8x9ULrcoVUZGlQ2oq+l3WugVxMVGdafW+7B0qhzP
yTJNffFAfgFyMYsKuyJXFjSzaa9R12JPbj1JNlPCrgTnCsKYJnxt/+BezQYLqrAaEa5q3N1MdjR5
aj3D3F7T4aZmo6IVuvs9iqHwMkaNxYTuVynTRhC1U1st6ClEMU1sh06HMze7WUnHBWUF2GoHIUHp
4k1U/jg/eqJsvQXhYkbJQA9bhnllwobulH7LyF6FYRdzx0ayLogK7LQtFBconQrRtiBDe8zJB79/
qu5j+hpVj1O3t1EfPlZ+ll5H2buu7pf+MGYuCKRx7BGZkJso522/g4ufLrZUC36IyHlQC6n0l0Kd
Pdw5gFU/SaaGcAThqrF6QYMvyx9lUjwbgVRP0GKdQuh9NxPFrcrd+REU0XHBSvlC4bZEkV1FmZEB
JaG5p7XeNL9b6sWgXkb1PqCXA4MVE7mK02uNuVP/RtPfwfLeyuica6/xCX77FVy0zpWqjl2PemE9
9hm4hGPp9jV1uohBThn3lp3kdkHYt/D3heoA3F5QXnM6O0yLBZnCgLcsduVlLcX7DiM/aEdlt4e6
aK8Br1m6es2uLrccVJbUUVpF6GAKI8nanzzq4MXMTWEJnTp45IG7+Agv+z5xst/NYd7FV8nrL3ir
35Kb2NP2WMxeM7jeqweZuKu4D/79MJ4QjXudup9GfFhtPaZB5OjLMdUlZxZRgkAtKByUVbaexrhx
XfRxzrJCR21481KryBEJxDIu6OJrRFYbIurnLRSXi+IZVpaLjuZ0ra/i3SKFWsD5uSJD4FJQXnfZ
mC5AKOGJ0mq1k8pek4Qrx7YRXHZJpimPjQEQcXKEIEZk+GP+I1IPCUynlYugvdJkak6iKIA/wafp
s2nh1uZ0JsBuPp8TbY0CY6dafo1iAxnE5wsmP7sJhAhWgwJsifkCycCIcHJIEAUwcr1od+3etr32
I96/zl6/gxOwF7gBJDicnDngRvsyKrwoZW/huchQypxm89rEGFKjKvI0dsbMuIgXybovxMFeH7YP
mqUj3k+70jJHkLliNHOebmPTM5J3s7yl5PF8FAoHbIPCJWyVKOOq5YqEDVU8UzmYIRjlsnI6Ee0a
WzJIRzC4D1GY5p22ZSRZz4YSd4a2ld8o6r5BnaX1EoQv/eLotLxM7bsc+Ia1Q6GILZtpIngCaxkL
93g4QkGZ9hQ+m80w0soZPMbVrWf0JnbPolc6fZDiSamdaPHA7rEwKfRbItPlEkzz9frIAqsdd/ka
5WZEy3D+hDsn2KCq8tOqai9sqUwgS4SxiqbDGQ9nXRzYTtvXp0PbzbaJ+7ZqqBxtpjsY6NyfDxTB
mkrIeqOHrQNuQm2uHeqomWkzwLiZRhbkSv0F2hWN9buP/RYm1bG1Ow8niP4TOC51mRHkC+LVJ1oZ
Ib+lWNe6MqGUB3t6Oh3OQ30uTVxCgYElNpemDq9kXH2cdl8EafcmsEHEHy9KFGCMLgRbHArbL6+/
KPdDgkqb0n8H38+hD4MLlT/YC4beR+6lV7qrOgxFF+e/SNTXmw/i11LFzoxxMfBBSw/W96+ZRR5S
dgSVlyG8rpr5Lw7E6AADdACUl8IXjJueQ0hRQVcAT1stwOHaa3ho9Uf7LTrYqfM25k7JnHR2z7fy
06Pyz37/guVyD2kGXE9C7sV9yX1oW4QQot3DXskJjsZdfLUc7N1wmTmTY/v2dzxd5s4P+/ijPUDa
TnfCXft+A7G0bje7gX/+w0S7WPQHg/QEjq46fMNPAyLsYghnB/iw4FnZVVeh131AytLygqvQ16C9
tFaVufnxL9SWTmDJKWwQZoq2rIrAYQsjS31wrNfzDROxWU8QuIHW1ZEONQPC9DF4+gHljDflTfKt
fY7d4JHiDtgJH41vFbaToCN4F5GfOr//4ydwg55XKQ2zEE7RMGx1oND1rl0ZXvl8l19/vFXXdD++
Bi5GWvEsh3rzpUy+WsRWOukCbg9pkzDEOw+6QDlcT7f5b8tFHYp5sI4f38o9ir6CwlG+G4/Wo71n
97Pz83zzRQfPE/g1720uuaYGPCIjRvPp7a3lmvvhXfMmUGvDexguVnBm1l2oNcqEbASrPOy+UFsF
VghWIz7D2XCsqvIlhdZ04LfVjpIYt+OZO5keHmnU7loJL0CpUBPXAknyexz5k+whQLgG68zAOxqB
7wQeYk8bPlesMhmMYNylw+Fa75xUNRwkZdTp7HX9WNq3VuuEEGnPi5vFuqlk51/RggJGrYH2Ux2l
bNycViY4Wxk98Ed6aSVemBwLO8R98Mv5AZbBcHN4NFGU3aoY3wCFtktdXqEi/ENpogetk/lKiJxO
iW4ZlgmFHAYWPtekCDraGl1jCfrlbudF++De8rPj9GQ9aXv9MFxOD8p18fuR/sSuY4elZNfCB3py
21fZrBJnzM2ncM1ukhZqEAp6N4UfsDfgDIyjabLL3RpllO6Eak5n2Ku75YIdz/e36Iyz7nk0EMkg
EoTLi9O4mmZUEGlGgk7oYFnGpr1CbLeDoeo45ajriOdbXLD+QP2qT1qZto1o34WrcQNxhZP4H08Z
UELS63rGtCIhKn1+DcHD+caJpq0Jc0QoT5kqDlP8nmumNjQ20KskmufJCauShbtJCzO4l+Vh7Z9H
W/8bvxxv0bgtVxLW7VxPQMu67lig1LZrdX+2BjeNoUkRvZ1HE/YdmgZWoAoFEf61qWWw8erHskPK
iUFha68mNZOcoEQX/fCIhmQsGFCfN6insREm5Qy30Kpzy3J24EDlLLA9tRvLT4PyciiKi2CERYUR
H1hjOEvbu6UGv9tGdwmlF+ebS0SJARxISO8jBUFwkFt6yZCH+tA3HbRELL+aOtewg8t8zvZTMB20
jOyKItux8VErTTdX9X3Wz0cIhTu1BVcAmlzBss+N4AfZQ6GpD74nxY8Uj1q0r6CKm13PsTVC1CHD
AyuTbNOEMwzqFdgf69TACsLNsNQgkRKq+HKt/sbGK812SPdWwQozuqOVMxWXpio12F7zBR+LW8y1
NzfLpBnQRlVbYIZt6sR4nS50xQ1HP9eVnVreTva1lmWO3YNRs+v/4vqQbMG5aRdlAZmSGeD9qDx3
bXJhWk+t1vkJyiKnoHaM+f18cAh3BVtEfuoVFm2nbm0uXL0s3AVFxVuKi0vT8MzQdMba0+FhAnlP
HfpZbedk6h4WLkX2a5wvmf1L8jVrKJ7rfO48hPeTLFQnfA2cQD17uvpkllKPTP4SpD4L7urim6rk
EGt6rbNfivUowRdQxAjDJZ+JhG7g0ZabKjTVmjoiPfqfPDXYDRnRC07phBwpnLLZzk7Bj5G94YqO
XFtMbltqxJpWTcbQuW32GA07K76YFVi66Dv4RjplKMlMglRrWwxHaTzQaXhd46YUZWpUMBV0tLzN
nE6xH+vGgrcnfFHj70Mle/Bcx4sbzxM0bjI1gdaYYbxS7ooQQXOdQ2w9YF5pPqRj66TttaFLVmUx
Iu64YWS2slC59oGqZRRpi70lizO4eeFKznhNUHLf5/rj2P9G6SCE2mT8BVG6t3FkwzEevBbQ/Li4
SYxk6EwKThBsKVt6QyC8TkjhGI2vjkeS+cqSuYYC3uYP2pewgDjW+uF86AoWtZMv4KIomkddCW30
tM7Kb0VbVUe7I41kKREGz6aZXOca8aiE5UrhiofwGIaxa9L7xoxdvCTtOuMvSL1oEp79UGaMhcvg
k0HSsXxaMJR2rPqMLK4Vv2px/NSV1m5OELVaJQme9fv/CNcvRMoJ7WHbpiVDv7LHwC2sSHYI2tBN
pX4g4rECfwf1zTgafebkzRKjmIY1lgmIhQqOZE6lLN9VmVeaIKmg774guLQeEL0aycqDU5PigItR
aA3vVtpBEXoTtNmI8u18+AkjwyZw+LEhM4XUebpq6lMMAtnqNKcUzqDouza4beK9lbl6MXvnocST
bYPFhfpQ2DCBGoHFllK9m7vq2o7N+36x99UApqZOlEdixNDTwo2yM7XZfAeLdN2vaXTRZ3ly21l5
/iz5prV9f0TO5pu4mWEP1TjYMb4pyJMXuIB+z9XqJsvSj2B8yfEAmEKKeVSCPU0TZzEg7RaEH8SE
HfX57xBs9Wxr8xlcvi1L2ifWSlmFwdtg0wsNxnLB9MJk3uliHApqDpx5mMWXJS1tUeKdCjhx6Frq
noXpsUTdlZQdLtqeoEFfQNxYG3SYYr1Hvw7Whxr1e3PucCUasOcwKg569mbasGqEmoo+d17evrZk
uOup/QrPKUcr0ptkRompLROPEE6uzUdxg13iAX9SI3yUSh3CrgzsE1trnzPUHaBSZZolgyrMShs4
blAVRemVhqCz+xl33503DV4JPs3fRA5Gc/UGgwUot/McVdh/TgnofnXlwgVpB81wh4J8lWqSNUTc
eV9AXGYqEzMY5gTeeWnx06DLHYvvIQBLC6+fP/RglGR0caB+oXFrSDNGbQyqKSaEruPk6qh2u1e0
5sZWJVlp/Ud/JoB/gfilo8whwUdzUGij+K3FrXmmenmXQ/P6tY48ZqWXEKU7P2Ki4nwsjdivWth6
wHCMG7I0AHPxk4i85NNhgtGXBjpDAU3mzChvUghFKma1s+jPvv9Ni18E5bM4CcLc1fbMPv8fad+1
HDesbPtFrGIEwVemmZFmNMrphSXLNphz/vqz6Lp3m4J4BrV9ym9W1TQbaDQaHdYSfMyWja6/hdvV
2VCrJM9w3zRDnNs1+gfcodJCV4/CZH9Z760tXYvitrQ0ipTGOkQlAzukvQK4t+4AUncAhInA+wVa
8ROtU1eO6ojRIsdQpFNRIeOvqXtiCupbmxfaSiN+jBVWkxZmADGBlO66SH+RCnR8G60nMUB/taqT
KOhkG8huISua+tgzI9QNdd2OBhGH3dbphFcHVx8QNpAq5RJ7VB46qTJgxg0bnBTEjqQ1ncYyjkP7
I1LGhwG0kwLPs5gpf3IArIjOCopM2jdilQFRSh0uVKvapD1ZNSgEmiJOITSv3EpTJ5cxEZHX9r7+
Fal+jVaCMsBs1UK/a9LKdJg0U6+OBnCh9oaowLUs2DftFIL6lomDKvM3ZaYMUmRqWFBgQ50i9tMC
5q8qdzsZHFNx8ts0YkSBoERUu0Mh9wLvt9yO34Qj7UsImp6X5PNXPakSa9pQQXg5xX4UG/dJPwsS
/JtLuRLBHXw1HmO5mOFgO5L4aOvfy2nqFqFoWn4rFQQ80b+qcKdey7FL6eLI4/SohU9DGKIp+K5R
3aS6IiFQFeRXCVNx/+BqNOTsVXCwLc+Qr+uXV1ZmNQ0uRdLhrZMFfh53OxM8cxINBQ1Gm15tJYoz
yc4gGJPVISqkxBsRQ8TTgKqzdQZl9+1lrTbPOGoyGu55tKjzI5oJeGNRd8VSSqmDaBUz6zmwDxBT
1dkPg7J/WsO/0rjopWZJo6dLYBEoJ0JRwowPVhjZiSjNuelGVlpxtg5KRNlMJ2g1sWw3hsBPKX9b
cnM1hi89KHEvL+H2bv1VirP6IiwqNV2ms6QWCK3WKTF/tMFwbkRmvxVVWCulOKtX86hNVNDUOP0U
WW7FggTF6PauNYdXpg433TREDsP8yXVKYl20c5vC0duB0pmlL9OgX62/RyuSrGQQbgDKQSrdcfyU
moOVRXbRPKTlbyFS7Oaq/hXIM9+XTMPAXQWBhbIbqo+uda3kJZNFs4pbcNSWtZLDHWtUYatAbgDK
1ro4AsyL9oHboRXX1m1j9yGdJrc5z17msgfpSLzLlrPpL1eyuXPeW308mcUiG4zvRhr7pmodMk10
qW4Hhys53IN8NkBImXeQk3zoHrlSPZ16xn3pTX5+XwFaFJfdDuCmgih4qxr3ZWm59xob8Jij5SL2
ufDS0JX2gaefhmf9V7bL91MKviin/g0qLkPg1DbX9Q9Tpo424G+NVhg2i4oggGCqniwFA5mVO5m1
SL1ld75dqCsp3O5JahtpymI5cb0zmrMB5p4MTeJz44K3oGSFx6ZdhbcZLiSrf7xsOZunYyWb29E8
M/uolCCbtfr1lEKIXB0BgLKrI7K/LGrTl65EcbsISAngkzOIyqVhJwEzRp1ikKehYYGk6Dg0ni6L
E+3d8vdVPmwsg7JLc4hTrLdSuSuWvmmRMxOt3vL3lQwjRdIISVKsXh3harjL2j0zr+g/jNegQQ2F
P1lDPxdKXl/FNK3WhjSRcQvl16nk1uVnKARl2yhSYNDEQD0MDY34x8mo2r7MqIqozmhfFNpdDUNZ
u8P8NkvNCYPoXj+Xr7nymOTFw+V92gwcVoK5Wy9qcvzmEjhESPBZlVPMcCRtYA/oiyIxiIaJ8Q/V
irWq3BWUGTSaCF1CFRmDr6Nq+sBkHIP+TqmWXjFZgHe32PW34/1XQf4CCnM5DPslVolbjCh07KOf
MIh1eRFFMrjLJweTgQU4YwCeYtfwMghseZJFKaNNa18pwvmpKW0NvWsgpOtKgFnJhhOo1JtNBeFX
IQqGthpsYJDL1DW6+NDsyp3fqqmUSZ2wbFW8L+ZdVNzGwRt6vHX22GpIQE4vqnHo4tsyPDSiYv4W
4MgX4dzBHoa2yKNlFFZPvcS41tUTIy8GYBVGO0VBrToqhk17wW2zGRoBj1rRVVlFZMlpPFel2RQR
hOZS9jKGmG6II3dQVa80dLtpCEgSY0fOJP+y7Wwru5LLKTs2IR3JEnfOaPGZIpRpCbMDOnlj8Qxs
DkeZnnOQhBX02UhEGS6hcM7vdE2qmcAEQuiS9OhdOBX5jWl8gk/KjcyrztxVgcvqfSBKj2za8kpn
zutIbGYWoKnhA1Svield1RHbCCpfMZ8vr+7mNbQSxDkb2ZCHug0hKDTDw4THJJVyfwF3uSxGoM+f
l+7qJopbIx5LYxEzWoFdDeNLqM22hOq+0nWCd4poz/78fSUsTHTU9SsIi9XfSumNmhOwQ4ByfrUA
Nw2+3PljA/RjEfPIdiCIiW4Dc8MEQK2cmyuyDGBQDLF8Ww82A2JSMjJMEkg7qmW2Vhd7NZ3w//VB
l2NPx0JLs/mQYgAutZ4n7VeZdYfLy/6/LMXfL+J8YlljXHKqMf3dl3dAnxj6c59i3i+8MgC1b2o7
CbUS0noWEwRTW03eoPL4K5gL3BpwyBg5xVLM1VvNtF1LVHscyZlMOiZwTK+UmK3Ed202XfV0RMVO
PhhhdtDkBy0NrywjeKzIj4G+5Y3qyJ0KMwmvehOFpEENd22h/GrS2mMssatCke2+Qe1jQQwZKhFx
12ZYuFKECwtVYiXGZECRtL/t2wOLPyu0Cemyy8ZJsFvbDvbvmnEOtg7K3gqWt2elgovzoQnGnVze
Ke1Zx5tCMlF2ebxsHtuH/69AzrOyWk6JPsA6Sj0A/JC1b2QFI5qjd1mM0Ap5J5pjQrbvl3ORncHe
UVGA2WQ2k9H8dUgSJ+s6F6DQgyKsFixW9jW2McBPbACUC2NsyO1yK1pa6OZTZQTAZXRsgmgX6FcE
Fo/nSxf/SJDWGmOnz49j5tZdb6NsKVD8+wJDvrKMKqJdUjb5ApNEeq1BURoBeAXYnAb5LT+Rr/VI
dYOKupkxOWZxW8ugXMydubk3gPSdhmd5+u8RFb9+B3edqBjz78IK3xG2c+kjuTIAfwRotHpen4Mi
jmwgUk3+ZeU3dQfZNnJ1soGggfMAw6wmLDE0hGPWTarvWfWYiCCrl8/+tr1og6WGjhe2zNOi9XOD
MuiEQZyAlKgRgN7BAIUJ1TGUE6quFRwbzLUIbrIttdB+qi0s4kjf871EkmrCoHSoNU43BJCw2eSz
8dflpfseLuMGWcngzuVILIa+eR0PqtChEsxG2H8l0oI7kdFUpcG4bE4WOj1y9NNNlb5eVmL5SH5z
1kpwNtchM2BJEkSY+VkyO4BJeYQd2+a/ziF/XSsugBmwH8pyzJyxOmnjzwIDDdkd1QQlje0dQZMB
siyABiCclGwiA5tS7EinDnbL/KQVbPn2av1HAA9REUQTneQEAsrpoa6XunoYPKh9ILDe71cMVgt0
7QBIo0D34nu2mAlaIWtZraBnAKxEuzsc71wGxk8Sd/kLM6TkJ8gS28c5iEHm3qRJIHhFbCr6Z/pJ
kTVMXXErmcf6IBc6FFVZiDHxQybbjZnYmQiodNPCDQgAORZSBiYXi41mlU0N4DUxQPdOewz3BAD0
IXeXbfx7cIDlXAnhwisSmlLVLkL0dEej23l4SPtnXDp21zWCndu0wJUozp0WLFDSWYcoGhwJxjbz
LnMuK7NpGysJyxeswmZ04ZJS6iFh0F+zaD+ChXC6Ucqnhuz1+LUYBEW0LeetYKIY/hsn6htCQjs2
NYj6LARWxWOuAbEEI991+DMsP3XzPcoPl5XbXL6VNF45DBwOCP9R1Zr2VfpDKgVJm83FwzTfgqIK
MXx+KtESNrBegrn1Ly07avJNUiK0tt5M/TUGSvrweVmfTfNeaJqRcQNcHv8Yz3t5yujMWifudRAp
KnZTxmjXFgUOIjHcTVSbmZUNJcSkxkG3MAmowSmIrlR1c3NWynC30RwTlU6LMrVf3AC54sDeDWY3
Bob+vPTZcHKH3FzPP7UH0x1eKcYBY6c+AjH28pJutCTgNFs6XVBAETLyc4hapc3onoswK5C66tXo
Ru/kDSPu+8DOjgkIHD3rUSoFQrdV/yuT8yBU6vWwsjB4iwiV9I/qf9/N8VUnzm3UrRQrcYDfD7Vj
Xe6J9WSJ4OS3beSvCtzRyiJrkHQKEYTeSMaB0cQW4ihu3hoWxWVOtCUHzN0aPY1mkMdARlYtoDgf
yDgtuC3Nfz8HbWBgDm4J8F9kuSe/+kA56UZcfMvkXk/g0uekf0gDGmIGhHbqjzEJi/9+YP2rRM4A
5kpjEsswUJUPL315JVtPl616a+XWGnEGMCdKmfUqfl9p9mX/e9DA4z7t+kyU4t26ClU8cyALuCzf
uiMnRYkxVQUHKI+uMoS2oe57+UCHBoHf/rJKWwa3FsUZnBTmIHyq4C5KDWmcOXG18KWikft/k7J8
xeo6lHrSsriFFCDqZErvoCxLgKX1L0KArUIWEB/0y3wVMneqRVprUQVEL6DS0AGOFooGnTdNAKN6
/18IF4nXDM04LISQCBNLsxa5BAOpSaKAbvzxsjqbkkyMW2HOSybAO/2qjloiqxcrOD6mvvBinuNx
H8heLyKu2miMQeiK+HUB+gXx6Z/k/GpvxmSK1Ah5Wac3dacyzOcYlLS6Ntc2JtxtMLY5U4bZ5oD5
pBF1fS/Wxb9r1rI566NTqxUDSumOms9OZ9S3s6UIXhtbwQSQHyiuROQSTR7giIVzmMNelrYOhvu2
y3tXb4BTG3cWOqcK4JO2dZC4Kq2B8DZ0goLQ1vHCFQiDAeiLDof7dRN7Uw3MOUKoZIIghzJAbpf0
GND2Hx4CGl5Sy3weMBB4aNwulSwdIScissBTMV3G+sJtgcplVf5lo9zU568gHh63moohLAkEaXID
wl+lDtqHPCsHGY85sGAKTvS2ba7EcVcIUpHFlBUIo0k02mAatdNY3tMREW5qgswlyp3WQnfseO7K
WfRI2IqpkXDB+AgSLgDf5rZOy5VAGSOK5x3yTbp1X5YhsB2rY5iorq78bAHTc3ltt7w+eg8wASTj
OSfzs2Om1Y16my9e3xhqW25DBnLBKN+rFWBne1SJqtf/m0D+9FGSaG0NgVZaICn8mxHZjgsEiWZv
G/r4clna1lnHBCaYWMG7BjgZLuxAc141aB0eq/oIvFRKUDcQ8YdvriBwQNCTZiL25M+6Ocuxli3W
qaijmxNvMhK7xlg+IPbbh8va/ImSeNeFGWCU7hCnA1eQM00Zb4Q0bVoEgwdr376qJw3od/b4Otwk
DjDE1E96GPz5hthP+Ymcp9vp/Ibe2721NwEBgrFe7/L3bK3u+nO40KcaZnkOS3zOsoljUKAo/HxZ
wgb8hIH2078acwciKjJNBZty62i+cROcADlx27rm3rzJrro3ye2vyhOxwZQDLbNj7rWiUGXrQlzL
58y1VZsKDWWQrwOTM02PNLoJCsktUKq4rOkGcPuiKQXnC8rRy/5+9dpxilbOZsBEJY7pq4QbMJly
l4xAyiLBLs3whu9a0PhhqgxDpOgJceWiE7WObvo+E035QM0FMh8KLl8/Ig2UudIbvKDipLsKjOiQ
EWrHded3KpAQUmb3020cAqow/HlZ/S0fvxbMhTgoxld4z0HwyHK7i/Y5Jljb8XBZyNZmmnCuCkH6
F2UFbonl0qoTQhBKS+ZuDoBesqPkhzELPNxGZ8Fy5wNqAhk6UEDz0B1JN+h6B0QcR2G3BES0mKp3
oiTd90pz6JN2HxnTAynfMLbrzCzHmLhypeahYGJlU1cLUSm6ZYHhxSc8JUlVJTQfA7+jTR1058YF
s7PaA/Xg5TXdurHMv3L4vOeYyw1Fhw0sJo/vtSj2KqV8nwPZ7VVml9XPKRK1620FVxSHQNYxRoIG
Z86n63OG+YkRKAVBpIExRZuzfV0gORiPwa2mFadx6ENHLaTAURVVRNC05e3REL+QYiyJQ/6CBh1G
E9cTYBg040c83PbZr3lwxsYf//s50mW0QAOFlokuYI1Ps2JsQWKJCsdD6EvZHOL4rYk+k/Ktkz9F
sBkb5T3I0oF1Y6A5GE8UzsnGQ95NuP6xokgpd70/oaY1+Ep4VgyfKj5VwZykvqiifOVmvmYtl3Ou
YwImJhlYbI6s+z9H507aN7VP3++lZ1p7UePVzwIvs7l7BvAtlnlP/OPcG5lTVGOWSXmaYjDXOOqy
rSkfcvwUilAXt44fXUni/FlqDAWNFkl4/9ggsivljyFxdBHm+KavWcvhDgMbTW2ki5y8Raessu/t
1M6vtLsW6Te3uq0Cx3i8fOAFmv25QlZPt2CI/98aRsssPiZmi5ciAdFUdn9ZzsYUJawSqQiw+QBj
TuWzeXNjFkBmHnH17oij7JVHv3BAFUbPyjt7mJ14V90CzGOw57fLgreuorVcLqppF9L5gg6wyuYH
6w+AkGOWf1mEuvwGH8itZXAnrpdTrUgkyOj9VLXVZ3CIu+OBHho3eCgelcHNHQ1QeYbLPlLnGvMH
zr+ke9ZfwJ29NDYlTUqxurOq3iaz7APwyiFo6JjpbV/VB4HCokXlrt7JMNuJjFDYfCC7wlM+JdBV
g3aU3WCsYhpcxU3daId8U2fPk62/st18heHZz/CZ+qLE0P+y+kvADohNTOpzq99GJiNzCCcu7wy/
2AW7Q+YQxTZ95aZyGoC6ebrbHLVfygGzzvku3pEn8g9vdABR/ecTuOUf5wDEkwauzS6+QverSg5U
BNq9eVDBowS3LuugYeScXdboSiUXi5blz67+bek96HIeSP/78tZu+tSVGM7TJWNVoqcbYtDc3fQ/
AB0RFKdCHcF+LgxPt2UBFdTC/DZQgTgrSuZknMMAshjoBtIOlU6CRpuPlhkOGdA0QAYHiQq8K5Nf
LYlcc+pPltG4c62fpJj6Uno7skTgDzdjZljSfz5q2YeVQ9SbLAh6ucKlAlLnDrwIUuZY02EC2TZ5
nas9lW80UZ5uMY9v/gNQUBp6ObEYfPOqXFtToam4OTMq3yUZecB5/ofADiO6/xHBqaWFiTROFYIC
Nde8OnYGZScnmKhhh0m6CnORP9p0ECtxnLU2ndVK4YJgpCHjMvSY506RCAS52j9Y60oMZ60DKZWx
C7BwJFH2rPGLWHaRHXGk0S1Fg4ybKiGJAy+DSNP6g+e5MgyGODTuSxiG0gAKtSK23nr/QhAHlgNk
5gEKpquIi7mFI3mdtohKUXtTfoea2yATp+l+FDgScHOz2AkJUF32l1dxy/wsZSnnYB5P+dYnac4j
qaiBzSozYDDW2k061AIHueW91iK4W1iqAK5bRVBLipAyDc9pbOeAdtLKp8uqbLmUtRzuLogq4HWB
YQ4BFJoYaHPOG28eczssvFbE1CkSxfn8Si2UpNEhKlFzF6jAZa1ijNep22MafV7WarMiu1aL85R1
nhAgAuP5IO27yW5Vm57ag+5Zjnour0GP6KZ24ijevLui5/D+KXaemCt6qC1niXdS62/gPEhWd0Mn
t4tldrmX5d4wF/7QWbahXEsMDZE/L+u8ddzW4riDUAF0YyooxAFt/VFakHeAHApkiEHkqjZNE8Cg
yAspOAR8kkQZqlmTOsTceuXP2rHUT5R9zCJr2Vy9lRTOU1lWlGZqh3xQlO0G2u8lCQS5wfXYZF5J
b5kQc3x5KXzbrZU87iWRVxgPCHpoBew/+ttEtuBVc+U77QVMpKy3S+ZIz5Mr79Wbym/94MQe/mH7
kPYyl7YiYAxxFttrYDUPJ+groWqRAKYp0h0iovPbdFwrIZxJsomE0p9FDYrIldWXCDjFl9XYzOOB
4IaYmD5dWtc4hzIn4CcZg+VFJp2r4jZnaJ9Gn+pnpP+s+zMBOl55YtIukR8vC940/5VczrsEqjIn
4XLim5mBSgQFXBMRkehVtmklKyncLkl1n/UzErJOld/oxS99OqpdZoMPiZU5oNFSryDvl/XaPG0r
idyWjUVZWXm52EVzZcVvUX9izZshuqs3pAA1FH0JaHUF4j1fB+nlUp5bFVLKQHJiU/PTobATeu6V
SPAU2hhyhYiVKG6jWALSJTPHU2gEeviD0tvzPjrNO+mk39a1nR2YM11bb4qgWrfhThbCFcz5oba/
YJN9jVLLRuo0NiApCeQpijISGLLnLrR1ZWHk9cDQe3nXNqzxizhOyVYbUnNIIK5Uj5l0r8R7Rbq/
LEIRqcTZIrrdBlotedbauB8waVO7WX/qUhdIpcgNekr/u9X9ml7L9K7ur438tonODXM7OLZQsLpb
T0roi3EylEMx3MinlpVGNqR5QOG8dNmNdga91EPxoTv30bE/tvvwvvMzEGTvk2OO6sxV+NSImLU2
gosvH8AdkzwAmZeR4APGwA9Gvwzd0HrrrZsyFFUqhLpyF21dyVEaGRClMRfDc8CTYrb+M/R/JcfP
2I9fCsWNDuwW1O3Hzo4ey92HKDkqUpa7Gykt0B5qYee7zB10V2eNXWdexN61+PmykYkkcbdiahZT
mxPoqk9OH1xX6dWU3jfTQxCJLo7lRHD373oD+TFONBJoelxDUq2C5P69TQQB9VaWVwGbs46ngkER
u3OqNHqpBvrCkgCCFCM4Y5phTP1K8+f8ehpdKIceE2fWDcGFqG8cU2Co41AAyVdBOy9XtAxZ05Qp
qsxAnNbcGv4N9NwovcQtgHEHL6WBHScOs8g+K69Zf5LCa6BCTcY10W4G45UMd1Ee2eoEhGq2SwI3
LnoPdfdBvk5mfyhcc8bLR7Mn/RDT4LoLgFxMR69H8yHq2k4zPvfAdWnbD7VbqmiOCfagMrme6rPZ
yv4Yog6N1gUwCYs84IblqMBOV4Bsh1BA5W8UJGSKQpoNxAHwgAzsOwDcSBwL5TtDNOG/tcJrUZyz
LQZwuabqIio6gvqmCR1tiO0InADMJaXAs28Kw/QoUTBDqmJE7OtFwuYBeIQahKW9ZQN80pcB/Noq
r9JwLLqbuGz9yydw42ZeBP1HHufYumbKI7xB8WqSnmUTyL7qI2uIP3feZTkivTivBi5NrWzIopeB
flGAAlL1szB22hzuSpMeqBBCakOgpmDsHhBLeLZ8Q5+U1JAGgOPuHAWAq6w8RPP7BGqBvDpHiidi
Id9YRXSnUYqilQGkTv76z3Kzmi1mAdTeCJypfJqCGZkBf8gF1rFx73+Rw5liqWih3shm5+TWeUxO
qfIYiSgDNhzlFxGcAWqzZkVahXVrA91RtcEh/zB6oCEGBPwUMqcoFnOmoM4aYXmIxdLD7qXNZ7cv
w/s8FsQMm3qspCz2sUoP9QqVSCRDSgL/prUgjRGNV21uxkoC5/FjKbTUcoaEKvtVVp4GXEkFadLL
50YghCff0Y1CYzggnTOi8aU1DgPV4XkF3fmCteIZqWhW9aZeQBO5M85hr7rgAHAv67FVb1rvuqZ+
3Y+6xsgxKnodUDDmU0SOxpQ4AwAl20lzyyg/Lq1meTjgMS7bmBlBoTt3MEXvhj1AJwd5FwwPbSKq
EyxbxEUFXz6KC9vzPs5bS8LqZt0TLR6q6Yax67S5RlVKSby+u7u8CJtu4q/F/KFTXNlkHMh9HquL
TUbDro9AbhS9gFY0SARDX6L95M5w11u0Ka3lDCfxbVdX11n+eFkTkQTu2igqZtFRhgQMwwT5Tm0V
gd1v5f2/bA3nJUiUzuAqw1qlhvxI4zi26TxQu7Om27GXPCuh/hgVdtvcWxhzvqydUDjnPEI2KwYd
AhwI+TELanQCO1V3zuZbMLONseUM0nUuqQKpm8aIrBeuftQcvlUdmpoSpkth72TwWEHuRTrGudH0
PGI48IPcy/8wU6eBtxPA72gwVb+xI9JRb0rw9/aYQO1/Z3XxOCIX1im5K6MZU7Cg6sZBW8viFnRo
qZpVSdQ7yrHBNDGzk2P5YZ6Chyf1vv4sBLNTG0gDaPFaqca5ZhoAXk7JIa7/lG+iZ/MhuZl+VZZd
XpuTo3mucXg27pjIxcmXlTSWv6+Od2mqKfhRIBWvU2/43We2cdIPYWqHgFgRCNtyJSsNv4FyKmUh
5yNkodDp5nHlzGhpi++pvru8c1v3z1rOsrErnUIjTpM2hpxMsw4k1a9DwMsNkyhBJBLDOeJOCWst
axcxhuzQ4SpGdk2Utd/q5lhbhbE4tZUuGCE1p24RIu1RjNjVr/FjflTc/Lp41R9iYkcCN7x5560X
j/PDmKSS+2TZpCZ/Zh+g+31v3caWvAgdla1hS7/Ka/WxR1f+Xfr8f9s2zj/Db6Z1VEOypn0O9FnV
GruSny7LEKrHueh+ShRJXmyDnDR0N70rdnsdXS2wzQNUKl7nq/E2ccHKou6o6LktcCgG51Bwa5Nw
rCAbdfEqs5WzjkK8TRZ2DO9NRluBKYiRNtqplr40UPBhoBAEqPxkezBhkqtsFTQ7lxHe9ucsvUpi
cIe5ata4UfwwVac82HfdrppcqbqJE8FJ3MgwLB8A2EVMHaAwzfdVzCNAb9Ic3dYWesmTPnWzEtzZ
6LEC5XIAxtTDFBJwoniZCHFSMZfV/BonfRXNnZyCMrRbmZiLTsg1M1GTzACTu0+GA7izJeucFce6
ei20XW0+W4bdY35GKjxN/qUoHwRvFMOWx+QO7aG2xWRPAz7mcKJVsJ/7xDHLR2RJQD6QFbVroYGy
KXu7rd+Bv+C07ZnNoMwo95oaokB56PXGBwXL1BybOUGh5p3Okie1OtAGfEXdx7NXZgejuiqk3KuG
Qy7tgvhA8tlus8NMgRS/q/uHZDwFGnD6cpvFzM3ynyy6ZkCwJIgqssK15ts0PucqxoB8sL+X5X7M
zzH4FSdfbhGv5s8AvZODfWzuqfVclHeAdwOlwXU63QG+xlQSl9Z7s3qgrZ8lml32R4NcxeyOFEep
fwrNFwsF//mY1NcFSO+q5GAW91myy5uPYHhE3SS3Hsx+XxDbnHbgrM5xfuQeYGrRZ6MDoOI8zD5m
ULwIkCTZq9y8FWYEmOsAFAteQk4hKOyUpzx+kIoPbQJhTgAsC1CQEYblmlBT068aybWiT7UwHJ29
ydMN6A+kMnI6FFLUPt5n1If5OXHxFFR74NvO7e+2cmLrKAdnpLH65okmPwYg+ABHq6+WBbkG53Vu
jU7S+0z3Grk5SBiqaIF7aKjnVBtsuaA7mryiW8jPIg/4uaL7/nvotIykLtQuuoyyED/umxksqI2w
W5pxHOVgHmq/dTsvstNjY7eyLd9qJ0DZerCwB5lhQFbgCDfEE+SidMtSQKsLJvSvF0uVGkVXL22C
8RGjsc7gJE5+rmU7sF8eCAg786tPFI5eGq8SKL5BoYmqw0oydzBJMRGzxqX2pz0Ig0JXlT2/gLo0
Q+jq3JueeSq95jjtw4Pplm68A20toHlc0U2w4R++fAZ30YV9U7RswGeoDpDGIDpwyQ7OePCL1ydg
v9uWax4T+9X6eXnlv0dBX9XnrjmQEwEWwkS9DEBSYfZeAg2sLO1OE+m3fD/n/77ox910cpIBOclA
/Sqzsxvd0a5DP4GeldvvWi+4bvadI0opbRSyvurG3XBZqKlWS7Gm2TMYuA65X4Hi2EP+0f1oTzfp
znBEkAMiLbmoOdWAs/Onf9e0rjRjF4w3mrS/vGFbt+hqJS2Zi5HDqcSIUr0cFcJ+yMZ+lvNDCezX
ZvhAxcm10vGjHVTbTELAGlOM12AkbYj6u2Ue8/KnbHDgrRf4G5K3ZaVqaS0leQSDdxZIYvz8ELvJ
TeD+SHajO9/jVrNRZrEbn9q9M/jo9nevjNh+uPwh34zY0tAdjmZcDdMEaH7nDs8ghVMqqwHCqKn2
VVo5FZxrY57U6f6yoG/7C0EYDEVrBQGkHQbgvropK53TkoCwCYk3wJWTHDRDnqb6l4V832FOCncm
1V6b07GBFICqAtt7RnxmFzGQftF7e9CcHPyyKF5lAk8o0o07oXk5ZCar4gHzn3dt/Fga/iDCtFx+
4osT4BTjDiQyllIjd1BMimX5kCZV9qJKGokBtDgVJ7OL099SF4+CPOaWdWB0ycS4PeC2Kf/QS2K0
yfRzOqAcuJMbDIGpz0N9rWqvgm0TyVkC7tXjaNZVQAlPWEALcZ2rjD7ZsSv1DZCA7Egf8vvy2jgl
B8NpRJ2Q359ly7qq4EhDFcdYIE++SmbmbA1WlIBb4oBTdzBl+6W2e0/bYS7DW+aVHIGqy3X8bSNX
ArmN7FjVRXUHgeTUHiNkhneWY9yZ74M/7sIreiNMR3xLDHAaco5VMqZ8MEMIrAx/dAunt1UFdPWO
7ucg1RD4te+F+6/S/iS3VjvZ5WnRAywJgzOucqa7/rNI7WbyVGd5n807cm4QGIVO+wFrmvaie2vz
IOItAMhXNE5+mwKblKLI1Tkb0FiFltZ+PyxZLIOIlNw0Vw0soPoyGqrzRQTSUrO0sKwItrrfoM5w
iCcdq6vyR3BrejXSITfZLfNbEcfutrGCEQmliyXU4+kfOjp3jFDIRWHpU79DY70fuOkP9XF2DKc6
dz8Etrocu2+2upK3/H21mYakpm0YFoNjquhkaUG2aWtOtMN8ojvIdofXn2Blv/cfLOazksgFs2YX
pCSToCF9Z5NdIU/tA4mzt2OfuMpkN+fJNXfSAQMi+9+jY76XV9IxFkz4L2HrN62Bla0AcAYrzfcA
1mnZ0EJbnFF61JXftPt1eVm3lVwJ4FwAOssGgJHCl7cjQZd3YVd67MQyvc87tKd2pYV+F5Tya8y9
TTpS0CEo01DkHsI9K2MH4AO2SgLbmqvzUA6HhGq2MtQP1OiR6pMi0QPje5i/7MnqczkH0ic0qWR1
ud3IgbwPH+A7I374UO7vS7vZ08/Mnwc3vtKuRkch7uhM7sN/3QHz9RMsLnDTJH2sUwMrls2HSn6X
ujsaORZ9yTFhc3lzNjcfCRaQSuJcf+NijnujiuIG/mtGrSufy5txlHeXRXxPEC/aADkCMG8YxDUo
Z+RjbuJ5unhkYHkbGCe/6W584xowtNNba7NH46oFhL4T+bV/WfCm21rJ5d5rcVAnGvg7YNiRetDL
+YgqNdA+Jy8MPy9L2l7FvxpywR4oJYy5ZZBErZcoetYj7/LvLyeEP6LockHLC5oHELRyfSdmU4aA
9KpgkszYNUh6BLfWeD/kOyVPbzJRu8eWNv/D3Jc0yY1zSf6Vz+o8qCZIcBvr6gODEbkod2VKKl1o
WlIgAIIgwRX49eNU1cynDKUpuvo0VpdKRWaQBLG858+f+49XO9oGddL5emhwNZe/n/jBjKc4T6cu
cDQhklTEK90ukGRvNymI+fzXw/Va8LgpZ6G6E4OocyznQUMHtb/ZLpBk+TzEpRnPBnFAN0vOd7++
0Kvx9w9Xyo4WqlnRVpsqXElEwbxr6xqIs5LXmn+FVcyBhxHIpc1YtnP+fhEt+uDa8V0wo5shzsxN
1QwnZvzPjF0sNYicMrgLg2f6k14KHIz6aG5xP+obLWhejiAVDYW5ugFJCYDIGJzIBF5bYnkGAhCc
oXIwaI7CSSYiqG31w7Lj1QS/j6su0uiu2Zuh/D7Q//Fl/d/82dz9NdeH//pP/PzFdCijcOh8v/zx
v2675/Zfd82nL8/Df25/+P9+8ej3zp7NzSf98y+9+Bt8+d8XRwb/6cUP+3YUo7ufnq17eB6mZvz+
/bjN7Tf/ux/+6/n7tzy67vmP376YqR23b+PCtL/9/dHF1z9+Qwr6w4Tbvv/vD7cH+OO3B6M/teLT
T3/x/GkY8cf575AqzKIc3TIwikN33G//Wp6/fxL8HsJCDhzOLVgDWQ0LsDXQTv/jN5bho82rEDwd
5KUoSP72rwHqCttH0e8JBa0mA8cLRljYzX77v0/+4gX9+4X9C8KOd0a04/DHb/CHf7FppWjhAd0k
hAk0pKQ27snR2sgMUeAWBCF4yNz3b6DjM5my6xiNzhNCEn83U6tcXKRgeeuHTsymuQG5ToZhYeVS
LSNYvUbRr7VC9neBXtZcno90pvkOOttaYzWLaiwXLmsEhTYgbI+WiTj/tLpGuF3ScNrfpj6q6ZUL
Vk/OR6lXtN5M3PL6UTXVBEtBPX1XEtSNMVcxtNoteGcpWo/hvgLxptkYml4gEBke0Bbo3phsau+j
SQz+QkyKvceQb7ZMKA3wg+OLvk2rAVrKE0/XHtFcSw0MvUZPJwC3UbtUV9W2VwRlHdE1eApc1FQ3
fRa47qzW+aa3ItwQFn1VQeQtS4eYlTncwv9kta6SQ9jM83reZpgMxShzSNi6ZIR0gJ+iUZV+7a0v
JJz0pqKloHlCrDcj/KAhFksOnKemK9thWPh1M+b5tY5W/bZTws8Hi+V7FYAjHkIhaK6nAo8gPo6j
Hx+gNIuAw4lhpTsytxEgeplke70Qyw5MKlGXUZMhTg0iPsM3EJJsc3PNQrN86GTSocVJ2FTsG1i+
0CKeIMBb8Gliz8KN7p2qs5JXuUOFWgwMl+XJfbNac+UTnQJ9A4pewQea8q+tZgpoakUedBPEroT2
LfD7pmp2ueFoUMQquKpH5t870FnSHlX8OOXdJWioMXpg0QH8ZgkEC0sR+uppbFGl6LqsuQbTc7pP
dYjsewbroU+C942S+jOPvANovza7Gb5QX4K4pRxlr1YDdFcyv01VTFeYaoAiXVI6xW8CePB9bAaL
2ZPKtVrRSuY7PNayZt+itpv63Ux9+jjVDkWZFmcfXnEbYLhtuoalNY15q2dTB3sLG+Mz9EiC8dir
qMVoYeZee7JuJpu+Bppez71nRRcHEzn0PIRtfByqzYNs4PCmRftqWARsJP2uhfLZuY2nCJwOKEs9
rKMhU0FFZt5PY+8XvGvln9jSWIBtggpQTBl82Ys1TdobI0gIIH/NJn/I6tk+tr0QX7NQxMDvImgp
LbWo+3LsIvc4DUmKorut0HW89P1Izp0Y0WczVBZmi3ldP1k8fF2GFYw8AXPWkyzXxXXf+oE30B2v
rLxvSR4hEgSx/75vY5nu5cqqFC1sSQNc383Nn8s8q6HI4Z0CY3di6Bs9SvSFwJRQfK1MOLqrEQFm
WIBOl9xTqfgT+lqY3c2JrM5IXGef4hmqNKUdhuydGFt0MVon6ocg42TeB6SXtw1PQT6ZrW0/65pw
W5AJn0F2OF0x4um8XPGURY+ikebBTikEa6CAG16oFlUfKK2y4T2BAMB4lfaTO58hK0zggFzl10Kj
YrFrhl6uZaAnG+xZr1CLYzoJbjPSVflBjgqOHqFbOnhT9gwmDCngr6/dQpZnE1nfXLSjyvld3PVa
FZ4GrtrnI/a3z76KQ7sb4rD9yHEPvmiTKfJXxGtohqyOWAqxTa2+ZFyz9WBp1yW7SZD0aVxnKM+H
YQs1bDkbUM77maonmhBXlaOe4KqSRzPdWS+zL7Z17V22NFQWTdxzvkdpKDIHPdVVuyOwAsLFK4bK
aN50j+k4wxsyALWsOZAqrL+F6dr2e6U78yHhfBwux2yGM28frdVVy82aHbqYer/rkmqo94Orguww
Jgqh1DCAHInet8VVMFpZsydYi+d5wRunh0MMg7WbOlJzfqjjOTyvVhmid4eu8g7tX5HD5tNU91VD
tIXWQgsBibHnH5JwNDVEOnLYTOCiM9K3gFUVfHHgdLqL8drGco5yJ/YQSzLwz+2r5pMOlijd2QX7
XtljcbNdV2eyOaTLAqHEJOjitYx4P9wn8K+HsFBl0JKy1tDw2jEZQA6Qdg257JjpVhQvB/8lrXj2
ZFDEevZQzr1u0nDRMFzl6uMADV1RUJOYaocBx70nC0EXlNVcvR2QYk2lDTfnIij9zZDCUp17u0wq
lmcL9LK3DDptbSkDLWtk1TOqwWHeVvoQmUwDb6/z9h3e2mx3MTfV12yW2I2a2M98ZyNstqgQM/Nk
+ta+mUTmhkKvHrL145JJcIcHFTygRgxOeqYj2+46yaYLt6ShQf3WzQ8+HxYL9Sw5+AJOH/x9E0z8
NnV2aaAlHiJftxmYV5DlNP6WDQtMoDN08uDQpYv/2nC+XIpUQtd2cgNFdr26ERRGD8NFxAshhCMU
Sz/07Rr9SSGIGe3iMR9cUS+ZzUFYy9n7qXH0gYCrg10CvtOySOcuPV9oi/agTsZRj0Y5w5HNk6Tp
d0tO0FUZtFHwKUiZhW4xg3xMkbU6uWsdouzCT5CQunK86aIiapm7Iwq3A5I+dEpKw8Ph3QR4/97j
H8gBp1oAAYhI0CccXUZdxvME6DG2s9+LWkSoeFtVdUWrB0BJkATpuoPh1tUlzemEX0QC+MFn84Su
yISRG3ifel0sOsOs0ej9BBQECatvM2/MVg82nhSRn2D/FZNh+oLvqJo9tIbCPzmrxV03BSLaN0sX
Yn3Vnl5qKMb2uwxNNFVZZbF4m/uxhqYK3H+zPUMQYcvQt8ObqnJJVPAh79IdiiVYbxMN1Gcfr/Km
X0NIITHTowVihA6dLzuQOu8pTDXcpVZ0PpPNgKKKQ1M1K0zmIKaWVqE0RSZDu+5qZEUfaFStoiQ0
7q+ayaGJFhKPo4A/L8EG7uI8fY8Kr0fjpBiiJ6Ny6s+iNPRx0Y7ET4dhATaC3Xuo2Z55sUDMq8OV
dqqWZiwmBsrruWm7FDoYWDRQIamX+DER3kRFX2P8d6us8zuZR2Lepx3cnq/WMOHrPkZVYNrHlmSu
WBLEzEXl5/DzRNaWIsaosk+D4vzjuE60v1RxOqQ45xtwnVU2kIeGGqvQCV3DD0qOTkwHqiTLirAH
sbWuieWXvtckvdBsSuYr67NtKTnalR2OBHlFHWMr1MJmULJMZh0BijzTh8W56CHJI/VxSXU6FvDC
lmfxNGkJkZOsgRNcZzBbmzRWCDiCdmhR9M9qhLkL5GLja0SsGTtEyaqSKy/m1t1GTC1+T2QTpp/T
tRY4bDwFK/etB0riTSFWGqRXnA9z/Q4Bs2zOqqBql6vQgax+yTwx5mGw3bAcxBQs9KJfsmo41JLS
6kssrKoP8Tpl2WPk2ry/iqPKsYfIVRHEZGngwxOsr5dIAnIMRsPtxUCWYLOdTLbPf0BsKxnCY11a
MEvw8TWzSpS5SfUJeOc7iv9v/OX7ZVAMgncIEjaGyx0hmLnt2oGMvSo7troWUUazvqXpiL0TIaeE
RzgNu6ukM1LuXIQQMbBLX1apsI//PA2+Fl+sGcy38ZdJ8JYsvx3t8/N4/ak7/s3/DzNh6PT9KhO+
MXb55H5MhL//wV+JcER/p1AW3zTGUpDGvqe7fyXC7PeERYCy4IsHsgrECJGj/p0Ip/ijNIJUaJLD
JfKvHPnvRDhOf8/hFROnaNRJEyQL2T9JhF+CUQkgdSigogAWokKzmZttEMqPUzShg4FHni/DVQVf
EkK7uwSyuYgvww7n1KhHfdWv+aniycuVsV0WFRMAuzA9zxg0Zo4gSR+lLgitT0rWkPYJEVZyVoft
cPHDW/g76/8xy083qO7fK+Ovy6BxKo0wjHAMYUdged7Crr6teVw6uEW9pwMjb2OEnbdGNFODhRKH
j9G4pHzXB2MGsU89srfN2CH+nvtBzwXSnlGc6R6ocRkNSe6B7RsDvbQp5F+C7yOU2MaNZbOuY7gb
hG1g0NGKShdtoCncYho/ltxZ4/d6MMGKoGxGem97OKaiQ7AGRymcKd+ZQBlfYG9ioMHljWiKOeK0
ulnlMH0NhNCiDBczDWUsDP0kay8f86kO4RA2IJ14swzt8ra2yL/2fS2Cd2MmcNqM1LSmSBMz5FBJ
XVRYwIJTz5fVkiqYh8kFIBxUxiTecpADSkHGr898pur03DMaJLu8VvTSwnQE0tFuRc+5nlXkd1Q0
0KbpOwF5qQ56JMTxethLJBJwDOcjZ7v/1TZdrPPKJmXQ9OyuVQKuZrpfDHoJ117hEKoxUgKUUQmO
uRBr+es3/xL5+/7iIakTYXnAlw/15KMtEZ4PJqICJlF9ZKL9VBFaJLHty561aicCkZ6Yad97K49m
GhZQFiMM2vovj9dRnZlKpWoKy8Z3LSBVKO2mV6ld53ofR51EO3QY9vvRM/KQz0iBofQAgOJsnKoE
5i4RE3XRi5WzslVOfojjqf4ceZ7KIkimZTlHAxX9plw2igPpXXNAHABuZNDN4cM8ZHZ7VTwtWoWc
pPArzML4rC1idERdfEcqifBiaEifHyoJm80mFTktMqjLoISY9xAUiKgh74YZXQBQMsjzqUSubC+V
7mW7i0GVrgrTcPHRt0aekvV95VVtYiIU0pY5vAS+r+EfdqAcZeJMQ6yi1AtC0bph/AwHGDmEAUx4
RXdSMvxI6fb73EATIOi70H9Gc8Vxey5V6RQ3AafAd6L0szZElnUcmR3Ju+VmgF1yWzRcqn02Cf5o
GJp1i7nR/T4D6fcdj1RbAmOxTz4GhFJUNIGWADzFluasQdXgQ1QBT9iBPRocFnRT7dGv256Y3Eea
M9sTpMBBQfYD9TiFZuVRhYK3acZbX0VgrJpMlgMfBPp6mkYX0zrnqhhGV901Qs/JPhYBaLOVR160
F0pjnWroaEE/uQYwWMqKKtSqEWqDimMmvqlL1H1VtP0AW564m6c3aETJlmLuILRR5JENb7VYg7oY
M4it75wkzT+zQP/+cDDDgpgTulEgHntcTYLrXAtspIlLNFGE12MVtDBundpzr9qTnWgbyPty1Wab
5REUZCGGAtnf7Zj6Ye4p3IadgL6WIQnIVNZQPasKr1Ijd/Ew9FiZZF2+xnXUfey9EG8ymADmBcAv
9c8YRdtTZxm0R4MshE9uBpmpl3diZp/1NiJ8n0Kgd8+HMC58j74i3aNdppgVUsGxg1bxr7fJ7wfg
ywHIN0gd9w20HeTRIxR8bDnQ63Ss92xGhRuug8wZAD5ddxNVxIJuLBcF3r7OYO6dIpXYzUjSbTGq
mF01vd24wuFEVCmzwdPC103qCpubOYX0Eo9vo7GVGRBfAPDFRFpVXYFvsEFCaJAXJTjR/D14w9jl
apS030SCN5CdrNRmJT7R+XbK1NwfGjQL60trIvE+rrENFZ3xoHenAfK3Mkw3ZRkO/zQIY2cRewc7
r9ZcMEIqUFsA8It76SBzTHXF1v3SoP2XcyoguiOlvgU2PsY77Kj+bMhbwLzJlANPq7vJn2LO/7TN
gcCA0iiUCEHaTyk7esFj7QEn27rZh3rOn8UIPYfeU/EG+V51gJ/ZKcnw16+HwgtESzPwxY7KpCuO
hTBMdAN5144fUgvboCLpc7Kb45HtkToDff71ZNpithdzCXouAQVTYxNbhKvrUbDl1pAnlJtmH7FV
Y7nC9xhpsHtDkNM9/vpSRw0QWC7btWBwk20ChQlkQF4uF02bAcUX0ezpsi5X6yiis4lJByUZyEW9
B5czmEpB4vVKtlX31tdwCS/GeqlJIQB7fDtxN9s2cfzkcK3Eqb8J3sKI5OXdjHVSdaHtmj3WKh0v
mjx0N0vXiMLGM7rbODE7I5X/CsgaKlOxHZ5CUDz2fpNOjBzlV8aK/qyt+ubEKzkigP01TiHKaZhy
qGX9pB8HGKNaehWrfbSKSqE4b+g9SiKI+YAHgb9aKYc+C+jLo2ds6QV61Tva6I+eWDQVkC73ya5y
Ffrmw5jAs7qfZ3EX1KLLztMY1Y2ib0gzot8hJadENV+ZTZtvJEM7ImSkkD+9HNNq7b2MFpGXirjk
vEtF/wZrOHgAGm5OnKdHCfT3UYoSDA6j2CEQLh5dKxmHJAxWTsomHIYnEtj2XDKuPzku6E3GRv6x
TnxyAddhNFwMYfZZtIadaCp6Zb1u+SEmEV4XYsij1eNTts48SSC7gRNXHNaAmccp0cBTkiGH9i7P
fF2cmLfbdx7NWzw0eiTgobnRQ472CBlEvSKdRoFS1F18Ng46kGUTMLRytJnQTy0a8W551TRT2cRk
2uVDh/rVBA5IvjOoOIXFks9pUvKpN1G5NK4/uCnEKdVFIn2SfgIW3XdQfZ4BWnaHE3e/RTnHd49E
GGE36Hdolt0+/+HwhsG623acFAyKCjpLwNA0ULUKYnjFUsGkcedtly4odKYMrjCj2GwTAlQNkKDp
BB00nOhDCuwcor/5Es4nbm+rbx/fHoIzbE/40gh9WkdbFOu4E7ab0xLno68uFwvYrFRdtdyieixC
SHnR7C5maOop5wBdxAuwMDQB+UjZs1UCkQR0DEnGwtX5cLXKGXK58dxrW8YD0H0glDUBsWO03U3j
BgEvQtXaZ7JSCFJ3JDJrOQKVhOc7MgfUkGC1COpn3rXTU8TtupbTVNePSVB3NbDJfJj/XLhY62vh
EyQJIpYgvyfNggLaGH5hAPO+5V1QB0WPOB7N5F2IOsDUwTPi0ARgk6NViygcuDzObh3N/dsqnNfn
NsKNXcdwVGLlnBKIIy6zRJ1QcwGRzs5G8AXCVLF3TI3Vn16m88Mg+zoB1SuezweZIH31Fdd/io4k
X1W0Ds80buGTFAQ1yMepn5pP4AJ1IK8OLY62lEcj+qUtalpn4wh8t4iIjMhZWtXrBy4Ue0jYNJ3q
aH5l5aJ0DN9k7B7oBkyOXjTnUcyAlpAS29hwLaqI7GLSJgVqRO2FS5bwf7Bd4XRNIYkIFUHsjEcT
f+ygVSCchilHFdu3dnGsnGDGd6hdHh68ZTPCeAdlNaSgw5d4TKdDTfv4xNHyyt6RYMNEbLHtHIhq
Xq4+RDOwa08sKQEjsEPTaVvYdo4vwhW2WdTlX9etgkmHGFSDoa5PjMFPsBXgh+2gRSCAwy363jHz
w9rPWq9zFWYVytha7CTNTFm11H8ZY3PGKHcXERHLiR0aK+PnJZ3AagJyJfgP/3O0XwJ9Jzl2DVLW
PB/nXcjgs252E1zi1xJ1UKRMSK2mrAAxYZnPqdQJmoQCZh9nqTUqxmuVJmeuDcgbhYoVRN0NQrQS
ZZOV7QMv2COpJyXL0a/BZ6PghlS0xA3DeewrbGqeWewBUS2Deme1ytcCEgHJOQZXhLsqzsWD6iWU
pUKZQ4+p19nAirwJNBI57fu27EOFMkVf0+GRxgCcirZZs1sQMAaU1DL2PKpR34+NlXeDElVQ8ExC
T3+Ua0PPOhg/3INM3tVnKfH+a4zds9nF8aJu2ETqz1MTObmnaoUw7kRReAPC36xQvAMG3hXr5Jtr
ugQ41zKhemjjQDgLPkuezCiC5d7nl/NSLx9tGhOUjTQLPlao6QXgRKgRoA1Iz5+DvgKHY3U2e3Cu
XadiHSSUgsakmx7gbq363RqZ/sEoscld9YP4iDKVoUhRuwU03igR1+m6KYokUkV9kXYivjXD1EtU
SANvYVIf0qhYmhYlH+2mFSbyhhDImo4JVUU/V4zsUL2GMY2xFrIdcUo+iErUX2GqphWkcYLkBkYy
3Yd4XhZUwAIzPgfzqlkxJWt3bqsg/kZVVre7nDF95+oxeeomk99ZNvVvB5Iu71we6a5gY7XwHawV
0R6Dkx9VmiUki9zpjvD3joaqRUmc5Ap19ZHwogHUBbhSGPsedZxkOIgRNFc4Z3lYP0WizR5liwJL
4WUH4cN46puCekRdpTAmOOu0zNVlkrggOJcG7Z8qhaFCweCqdsEyAw/HWG1YJV8WPoEK9h9HnKwf
0dlX9s0tMwFhFCB2/pMOqZ4bFRsBoTGrLGgPWaNusoXQHbdzfwYQKz8R7ryyercUG9KBG+iOaPjl
jkXnaEpNPOSl6fJkl2nbXrYcuvO6TciJw/+1iBKHAQIrCGrFsBU52ilCwYkysQTFsbIV5mqTx9ft
mpGLRTq6T8XInjzE9NDru4jlDUK/4X5RU3+qAeSVbRIWRxhceKiAcHrMbY4Miz2Tc15m4epymH6g
kr0PFYFw2VSPc7Wn4wTRcd07CM/++u2+dmmG9njAbOBf4hZejnZmQQ+IcluVtVP6ctEJaqMAyC7W
fm4vvXb9eU3WU43xL5nI3wN5qKUgyQZCxtCRcRTIEzsssVkbTKkVelVnNYB2nA4eDKgi72PsmHln
k1s9T/mO5qM4cUC8MqExn/GsG7cRerRHEyw0CbVGwbSKozr/RVi0nHQY4F1mJPTyp27o/vz1GCNI
//lEQvkGVlZIULIoO449QngbgynVVyj3J0ocqPXBJ66mYSkm6y2YPrlbszKJG96W+ZpVFGYzKFTe
zzaqxzJnBuiWcibduXAynzzykgFqZQHJD1mw7XItETgoQCsAk61ZwghcLlC97sBFkp/baUYwbYEj
XjcR9vJSZCP/IBASQ/IEZEVemGVNYVSc98mHADXytQizFcfBEsghwqGdJ9caoewK9phR700+LlMZ
4cyPIEM+StS5OxZnhZOav5lTwBZ76K0Bi8xBrLykfeTgvDLxBtvXAt9AR6hZC3QbAcwSwES+tODq
yP0swuXj0iYZikzVZtKExx/xQDUOBVBQzac0neEqhOI61SUZmtgWIppwBsC/QFVF32UD6CM8W558
7fpbcKib7Q6ySoK249VUcBKSxyZXHehv7Qr1Fd2PFdD2qSafsM2Opuhqp+tiWD0IQNYpP8KjxiYE
SH89Pptljh9sROU3RHsQMVpAYOJvhQxGWS511X3LnKhSELRARigbEy1vk1Eosl/XzoEjMlCGDu8a
ZryFRnNQVMhOC+jqgunCr2DcGNzrKu+mklTTcL4ASEM+DzwNORNq4c2Zh4n5cy5oL4rArMH7FnUF
YHzMobvI4Ai+rHq0HhdQZ+oU/GOrEIWtPur69yv48V+w80iG/txmgGpWvXYXEegcMbIPB7InxXFs
i3A1UGOmy4S5xNp1OYNPhm5uI1fP0IqEDCAvqxFEnUKLyrIrFEk8vaBcDglE53gVHnRoQAdkuVH9
Phg5IEnU6LJ4Z0KBZ455P39cdKPbsyEVqivqdUo/rAIEmqIRJMfBiDgVngAsauIdDVp2P4Oxtp6D
trR+FtxWa5kRun4J6jX+wkH3FEXHSP4NEUycXmYqMuZMZFMqzhsXQE1CAAshRWIy8y3yfh2QrWt5
FYchtJNiu4XDtq1myJd55v6cw2F908VBK65BsAnRDl8z+X7MWvaF+gqNRbIn2IlEsqIWlvfGTueh
6OPxAHka5suUTI5Chz/2fL86aDpAzxIKaayyAZ4LZFn02KMa6Xd9QkkMylQFrzrb1HNc5qptH3En
jSlDUTfNjhK/Rhc0GJl4YyXg5UMHWONUVP7abgQKD7IBNOyAbni0/XIQPdbMbTgKi3KUluoU/OmZ
rWdmNChDxUC20z5Z7wM9o42KGaDKv94QXznic/gkoL8A9Fic9Ec3AKFROZJBYW3B8gUMJ0OveQVK
qsjrE2LZPx9vyEDSCN0VCCZQudo+/yEBAbV5AI+aZWWuof1XjDNIhFQs/CuJvT2Luzg6zA6WtP/0
+SiYJDn6fJFtwgrm6PlMPxgWTCnM3bPKX2CLdshzV3MPvo46MZQ/H6W41BbCQCEeVIPjGpNboyYA
6TIF7Sow1wocpDKEChuuF6nbFAI4eIF1Mn0YZHPiVPv5GMWVkxTI1FabwYb/cmgzgYonzdu0dLOs
90BMksJNxt3ENYx1gnxZ9v98UDMcKzCChYcwopWX19O1YWIgGkCNBv9U0sjfxYBh7gcK38BfX+qV
WRPixUFmDawP0DiPIgQnc9vAGS0phW0BsvUjdXrXoVrPiyhw8mLgpj5TZjgVj/68LmiE8I+hbRwV
1p/sTKWwnEobYLYmC70JzIB8oGbZO485eiIzP2o62mIwWNsh+IUaL+JfoHMvhzNuZx5MbMxLMjZ8
/rNzIiinGT12qFE343NqYRZxJto0gZww8uQSEVO17HHf0M7JfEfsLurgcLxzNWPDhapbeyLveGUw
gHmGMbRsYTiD7eLlDabGYIvMwDOEbPoCnr3y521DxpLl/an62ivvm20SqgwsG4TCx7tELeNRzp5V
ZWrFAmq4U6UyE1pM+4XctGMIjp8V46m+3Z+3YQptdCjfw40XIdFxa4uLksY7wvIS2vCcw403BJ4N
VjLUwkP0bu54RswFyr0UB0g4BvepDUR3Yqa/NsjI7FBjwmzIf4qFUSzQsI4MqjKQvf7WAkyBvpAD
70GjUHj/j1cVCuEwx4YoAlgEx1G/BezHEmWysjauB9tvzdHfUmOZyQNlK+zOwjp4F49VfyLef+Xt
Al7G9o+WJazqjL2cSB2PWb+6MCstqP/7MQnkN4OsDiohmuMd82U8E6OA6sWvH/eVoQWtBXvVVh4H
0exov1qTiiQ96qeIByCKfZY6TFuEka3Zw+ByPNF+/coxgCcE2IZoHGoh8dHF2iAlQ4eFske/6rTP
WrDfLYFn2H7mrvnq3MguonhJWZHklpxqLH3tSXOs0wCnHQb5uCieqrmmIGDUe+4y/radh+kC6H5w
TZoh3/96UF95l0AgEDpAtx2J1HF5VmWZAv8JbB3qnaFXEYMgStVkSJE1gGS46gQq3TM5/DONhG23
DPF4MdBjMBDAf96G4Ic4oo/bJosjlGnpEKXfUjRyvQdTQF7Qao7Pf/2I23R8WS95eamjVxkt/SiX
EDVTwQFb7BotCeAdkK9OLIvte46vw9DnhfEEKo5I7OUjAaacwkA6tZdt3V6hCxBeT6h4XZHWg9wG
ktnh1891JD741xhClA4gB3o94/CYMTIhiQR/WzX7fO5nEFmkzkVX9Dhoun3qWXdTCbu87fM6Xw8Z
ug3vFVDD9yiuWUgJhxBUiwkl8tAiNqhBGJNtXOilQjega+RFTCuUb399x98lKY6HCJ5eAVCKGMTE
Y/lJZHMSOAap92hfEuhosrx5qpcOkm49cDYUZ6tpFrsKwj3jfkFM8G1K9ZiWxOpWFjOk/9QZD+v0
QwACz4g2WrkA9u1N+hFyCah3RGqo3qI9rP4YhEN/v4IrJAurWr0cQBKanzTa6dNSa5ZB75/FOgR+
mDt4p4YjMJJfP+vPaxjoF8ie2zxPMSWOJjhN9ab2Xos9W6EFqEKd3ayZ+lRVLHz89ZVeiTxA5MGh
g5ogDvifbODk5MBCJ4rvIwDGh0UP9KCiObsbMxndAMv2dybol4cJQScsdUBjUbGoBqSundulirb7
WrYanNcqRTHn1/f28/aCkBaEROzXFBTBY2En36G/qxMCL5za9szWUPPPO/DZ7Sz9LR0RzIvY1yem
2ZG0wfeFgV7rjSKRI/wDGfLlSsz+D2fnseQ2snXrJ0IEvJmCBMliGZVMSaWeIGQT3iOBxNPfD/VP
RLKCjHNbPVNHJwGk2bn2MqlU2dwE2taQiriJoMjNx1QvlnbbVNOsh3lltFiY2blBDE+uTO+LA7X+
t6mPbfAYyx6RYRdMoEPICe0ihM7mveJ4jzdwOboi2F9/R5dlC2UxRg8rPqtDWDHPfq1nCDHWwDe9
B3BjD6pESNGShb7VZZz6RwdtH6K10eojuwqQe3Bm/bn+E97ZIvkJQKZwsfn3bYb9sxtzxPu5bwg4
m0tS7rpKk38cy1++XR/lnQ3So/CEhLjeBKxzj/VW9XAKljiJarEUbVhMhhYtOTGWHro9jcIBIOP6
iJdLY6W4+cgRODxgggTrg//zYKVqzLolBzXSR1ULQIGm+OIsHj6loxbvtDoxnhPYQXtHNd1dAJbY
hb5wdFrGudd9nhKhPwxLmu9Tgz7W9d928dmRYoPUQpGkmUl+h3X609ps1BHBuk7kLz2o2Ejt/7pU
qkPHh8DO2Ndz6ycbCg3xd9bsKcZk1YW/cv1HXKxPfgRUYWIdKavwbjy7WCsxaGVZSz+qZ+xuhhJn
E+jUkHUGjYwK7G2PIpNZdH1Q651Ht+gisjItwAq6qaePPphi0uo0i6Oxt9GL9ra9tDvqVlxKTUvm
dYTsOrN2ooitT2YeJ39gW/a/3KScfk593AAkWn77V81Ly/ZuaUFMIgtZjgT7FvEPs9Yb4jbbxW3D
eSimv94ERZ79vuj8nchi+XGSdveRIjaFKp6pKdlWJczmjcsevffTOSvDYrbmn46b1XrUo+h8LshT
9jaLPokFA9bMM/ENVQ4psK5DjjK/M3mmUpbOsfBiy71Rv7zzjfCPgBPEKlxL0vNvZGuybayOwHIv
Qy6uyu7D4Fpih1PuPfc3fBjZk25NjIsdgUIGWJ3r83qv5XQ5/USqnx3V1g1+nUbSH2oA8SlsZg9e
yfW5cNkxWism08WuQucPZ9jpQCOBqU1jLDydbxmPI4cqUamO2BNVZEetX7XbDDnhIUg6BAXOSLJP
Mhtfr/+I994wBTCtC1YAm+DZw0IRQ9Hq2V3UGTrus2mqIvYD3MNUb+Eoa2MCK5l9Nx794orBytMN
UEP8semeeGejGvCEIG3OfTRXvXVXLYhRSl1L79wEyWCCfGGvuv5HV/X6jQiVy8ddeWUQNkCbAnQ2
Z8djQvRpNeZGH0H/Dr6bNMo2+ahaIo6CrFy2cW9mm87INPvGuXyx//PA64RiQ+afC1sSRMul58Qt
VGwsJp7mIAj20sr1O3THxv1UZjedw9Z95KTcXAek/uD1uuA/52yJztbioVzSPkqDXFfbLiudbVxm
MSqwylgjKFFhuFmH5HowrLbfFGSIP7XTTHc+NTv9VqznpSxn/T0uoKIOdLqGYJzO9VrzkpkzhQBn
peoq3XYx8t4NTORRbK0M9V+YLB0MmgEVSRBNSCfhY+OzYG7qskXTjBNRf693tSyOfmtZeYRGpZ9C
j9PBpaR2Cy1k5zSafVdMdLNNbUn+LAV8oiNk7+zDRKX4n2ZD9afENhG+uhh0hJ0Ah9u2s045nNep
vTz045J913D5KPAd9aTE2Ah6YG5OygszW+dHFWPqfkjGIv7CtLFeLWvOByJK2uSrruVzExb9gko9
J/vPwZdWb+/6GorhvhFt8oriwnlaplIpLBb9+BAsa9iC28LXjJBkWPHWaYt6/h0TMdtFE1TevUnb
hUAIeMM0NLO8DdIvXdCne69IWwNvkCmpD3FqqfaO6ljsDKwxyjuL68FLNRm0NhABLdYBVQHkIGkN
rbnP5egd6FXrPgySUv1VQde1WACk0Oeu7y3rYjqfg5i4eWzgYINwdk6/eSNolE3oQaNOU/IAaclD
554tB4dGxI1zFWzgcjAQPiBWrp/0+s6t+dqmtjNHmGWUc2ccXqVmV98LvzIM+iYrV06bNO8nV9QY
bdCczt+pjizzMyrKQu0ojfRfmdPPhDf0RY3gdZHdX8McYmK+dG1RRJ+J4SUHUMVdeuUmHgtNn82H
qapKyORd1tSogDz5JRg6Evo6V7k2mveF+D5jyKvPWaFbyaZpYSiF88y1dCth5L0EPWYoSLFs5T93
DZT3aHZcq0QhnOkI+3ULmc7ood6RY9+MG6kjwMJiZE3vpm8JAcqeRsd5cLqkaw9ceImFqvL2d5FW
C9Yg5pjrYQHd8aOhlO7hrmsKgt4GG/qhg53p55qdQI88kdQPtHAF7L426NsjaVblsLEK4KXNzLxz
NsIp6/9ybYBlNg5ujY6oTEZ340yudwjqXshdPtNkZ89xBGVtYqzOU01iYwKLE+VWFdyUtpiolNYu
HksOt2VpieIIqqk6pKUrzA3CH+N36iVt+WoL4mq386ADCwMn63eudEdIPbOTNSFURcgwuZZovyln
cHx2lBCPshj8b9MAUsX/00jtJ2zLamtjw8IZQ812VPxRibbBD2TIPWMDfWP4Dv/elqDvVvqnN/PW
/zzn8YADqMp6FyrPFGO2OHY22ipafM6xsaY42BSCX7Trkj7Ose0ZpuILU7vPP3RymD7i12EUkYqR
N2zxw1nof86NveuzdJJbZfTa9BgYIv86WyK197AwGmfrai4q+qmrbMz9Kmyr9NjGC8HMQedCo3DB
zQNHy3Av0BVC6z4uZbKJGxVTOvKPs+8Cmgj7oMkXtHVGOebbMrW7v7RTM3+HDLMlHK9wnB9pPgcz
yLdB9zZOrOVJIHL/1Le6/trBTyHXQIoshXcUpK+OVmON78x9/yU3ZsRFRj7yo/qY9t0GzZt6grkj
frqoJ0QYjHEJANNLHMY8mQV0/6BfIbUfSTiyXWOoP+Kr0hXYFLmLGTqZhEs9YIS3zYpJvY7p6Hy5
vu28c8aDYARQBb0V3bPW4uOfi48yh5nYvKqMlqpKQH8SzDnhARyq1oRpNMzma5FZy42K5p3th8sj
0Cz8H874c0G201Kcy3auI80vIaPVjRPl0Ap3PhjI16SdnP3//JCMR3GK/oA9NjBPHxLTonmsBHtr
VYll37gWFwFXjZGV9cMdWdMuiBe5AtcHvdRgQO1x6EWu2A51zDljXTP0TrcGYBNt0AYvouCZ/iob
B3z0cZOWwxmr8qNqFmAOaNdD8eJ7SdUe4Hm5r31u48Vx/Qe999Ypn0mGXXmp3HRP30Kvl26l3LSL
PC1IvrZLD8MDSux2wBEr6ur51tR650RbcRXE0zRJ6SOd3UfyXlZa5tljZCKt/9S2ECAg2wQPMGzS
G+/6nUd7cz6jq722142zD2y1HfWM2Y8ROPn0aQri5E7F1W8f2ehHkLBbHdF3KvIVkF6blPSAKRlP
36Rw2koViTVGVWzmIqRXByIxa20OipbjQqGb7Q7VMsY/8C5veCZcorl05tYGKc0Gym6k26eDp1iA
TNaYTRHXV+sA4aK4a/hvtzFlfCSdcoiKNtV2w5AZ9CNEgcmXAYGydzAzzzxiNurKVbvWNScsNTy/
2eKlXu50c3D87fUJ986dzVmZzxCm8LFj5Z3f2dYAWGe0ZZT0ffEVHZ34gEZPfSEWZvFCbRLT93Z1
zko0y/kc0AQ95GM83Jgbb6OcVVY+7+mNBk0P7HzeY20VuJWHXwgYXZ7vbazJyi+loKEcYRyn99s2
V+3nxOhHdyvTzNBRbeflC05MxjfBsbmKpMvmaYKw/StrUv24ZPbkwfQvAKfqqZbfYETHn+3YWP73
zRkKOzcBqOwAQOdAWJ2KtHL7ZYjqYPbuR5is0SBTea83VRNlcPqPy5KXN6rD9Tp59rqAhrkNcc92
aCqdbROagPnpDzSzPD/rt6ZTdSS3COsm5LYukotxAPm50P+fCeLpPIaKkmHtsLLW6tFSu2z2q+9d
b4onv59seLYYDx0wzhl2RWK3DR71ZfoQG3H1//GO6QZD0eJ48L1zykFQcsV1/GaM2gC2iD3pxn23
JN0WhDJ7wO3pN/Y4t2r9y+2Kyx3tdaAt0BPQvdNHh/eCgVXBmGmVFXcF1nI/U+TK/obbXhIVSWzd
MPp85yziXssJg2wYFJEAhdMRs8J1x1InqjaY08LY2qq190my1OOWV5o8G4kPmW/JTdiH9eAQKT3b
ifHUgjT/p+Wj8ed/3hgQaHDl5vBfVcznGwMoQhm3Sk6RL5IEGRlbhDUN5UGbfLhnPTYBVaXLxyzX
V3FtkCJeIoDn+o+41LmjNGUT1yl8aK8F52ShIJBdrzRnikbD6o2oWSD4b8yyCu5V4K5+x53GD/HR
OWtcnbvuY7so3LRq5dsfPeGYKjQHIeNQ77rue+zObRFlRqPN2xnc4rvSYoTxrsy7uzwdi+kgsbfJ
uesm5i0bj8s+Bnssbb0ArJ3GAIqq068rASJSIdspQnBU0uVfeqKJaM5xMlm8O2XMbLFdhvl2Oke1
lho4RGlw8UP0UmCdpKiHzZDWdzgVl8c00ZtIl1ZzuP6+L8FcTE3pHKPyYVuxz9sXzTDj51GOWDVR
u9PiKRDJVzWsPRjBn1AKzM+yGvW7EmpnRLhSd2Odvzs80KBueuB3hnu25sDJMlwU8Vl0EznMocys
NR3LG734ofRqzd/0OB0q6LuFQ5CJPUN0hVkbazeO77dm6+m251Jw0+nTqYwsoqtPv9Xi+AVgH8wW
TqHGf+yrJUseUmMcjQ8QbZEhCbpjzzFg7vdGw3rqyTEnWVOklcExqIYqP7iJZWHJUE+jCnPbxxSi
MBYMWFrVzmkoDW61YaBVQbeZabGad1YMAQH1YWK16L5T7UdlZUDald5SfM+VTQ453VyAbWPSEF2X
uW+HhUz4CvMIgVkRF3UvpmJ08PRCZb7NRCsO5uL18a6asNzYeIHI7gjEyQBnEz0OwjpPlv4oB7f/
4Q9z87WLpf1JuFjBvkyxnd+1FFZt6CpuAL5Z2M1e+YH94Em3Cjbg2voNLuJlIQq/Bj2STtEGSeK8
YpJqAMGSNgvdVelDZXN1K+qeSW7W1e76JH+rNM8+L0U/jZKV1MOhsp6u/9ynpmAJdKmvhK3AbG2c
FA2uotsGyhaOZJltdlECulE+GZrAHJFTYCwQPc6L98vou1a/wwGyT74wFWlZXP9p7xw69AwRZlE2
Al2fw8gwPse2780hGpdU++5g/rhFcNH+nGT/DaOYZXt9uHfqVI+mGik6FF5Uf+dsf9nG+jhUK8Yk
LDTJIfpJJmw86V4GG18W484r9No6xsOA3WrAedBtZVkXxm6eeolBMOoXQi6lhORbTy7S9GaxkIrl
XS+fZTzHzxIyu33jZ1/OFQ+1HGclrUDwdvsMhvOCdHLRa+a0GWL6Rdkwyt2Id+R90yex+78PxlBs
SiasDJ8C5HSy9JwtQmHbFhlG6x2DRXWR75X1vaCtdmOod2pxDjmK4HUDBPZzz8q6oOOSihJriWon
kQ+LYTTfNFDonV24ogkHhj1MlJk7Dk2B4jVNXtaMnRtz0OOBTlcHYD1kqbXlzqXQX//+n9XhxYFJ
ZzxYIqxtl1+QSLwvc1Bj49EljRdpEJ5J+4yd2rtx9rwt8ZOBLZBOqDaw4JBzIwY5HTjB7UjGLa4Y
3Yyy7DgKXX/qCEbMH51y1ptd0vVNtk+AY75nibS+V6RPf3GMHAUS5sr+Hxq8yXOTU8rtnJzGMGc8
fMwwG5sWB04skMdQekrBxI/ZyDXk3QiT8ciNsQJRQxPiO0nc/VjbEO/deHR+2drgv9adEuO2gXm3
HNNSnz91c6rPG98dG/g5/LI/Lsi9xJNTjjIEnBT5Xd97ycv1pXrxVXg5vBe63+iwveB8zkN8TGxT
pEu0onE5Rjdlc9cNvVFH+TQaHv6hWFH7UsNO5PrA65w7/yoQmEm4t2F9MP1Ov4qqnBhswNajGZfu
6jjHJkkiHlocZAKjk780iZsJDDl8ks2sZFav14e/WOs8N8wyCJG0TUm2WP/+n9mYC9TgSd5z3ysK
zjnfmdECZsZu8bm6Xx/qnScFYmOJMQehUV8oY20BH6nqlkj4AH8YLtOCDoU7T1HSTe6DsrkMqABd
TJDEYn997DdZwdlrhu2Kex1WSKBR562FNNW5R4nGiDAsQs+J3KQGEw+K9qGOjcrfznRtq63mx86B
SOZS22CkCmaK70yWHNjfHfDbUtfnOxkLxHi6wmEbXN3MogSnZxli8WZ/1vj5/lbhvDZgOpPFu9Iz
an076LWpIr+eMIBdhrr5sJjK+S+tEvTxudGKv00sczzheS/QLrqyvzG333p35w9vQ+7QV+qrCcR5
+pGdyWisMXaMiJD3qTnqmmH8Jvch6Z7GNZUjxImqFrvY8ZafsgoWHJXQqxM6ontzE3Wt8vZl39li
Fakth5myMN50VQF2dv0jvbMGV8aqDo87wLz/gqPXpFWsrBWj7xM0+oj+l9WaxvfnR9Akd9oLRHlJ
6GOCnt5YhZc1C8ueUFCYwZQttquflaTT7FVsjoOJWUylLRulUv9FykH9HY2R7SjHpfXVt8HMYeZ4
T8DFfYNltpt/t9FVbVDZpjdWy+VhxS+CHwnChjEhM/ZsY8BWuM58nRlr0cP7VFdS3S1s0ObWq7Lg
wH2tPpJI5G6Xqsk/BnIxt0tPcXXjm1yyguCbotOBhrjCmM45uddAd8vLUHqUw63FAlrH7XADc0k2
WxrY8a/Gw/xjYzsw5IntcPJDMkD8DHWkjHWoxcnwzJaGEYPVItnedLRl7Rs/8aKos7hSYXZJWLfn
exdIpDm6qV/Wnh0Z+Go+YaQrNixb49PYLtVLUTTFz+vT9J3xcDb0KCQojqjrzlYTuvcRMqW0Ir+1
cQ8Xdh/fZ5qWf/eETIj0rQCVbjzi5daJBQs40fodLIgO5ukCnmonTcSc21E3GvGm78m/C/Uyx1XO
UmgksowMgjiL8bpHSrDc6Mq+MxM5mfDfAjVHaeOet+KRWs9ox307kgnQdScCc7VlbDrjvs+SNI6s
UlUH0lw6bk92c8yw1U3ubbiqN86qd148l2Zewdp95uq4vqV/zqo2HxvHTx07akZUoAMi+B89d+iC
yqIgu2bG/de6sQovj0eE8IAKNIc8tEYXBTxZg5bdCieaaXodkXmN1bYuOu2+c1M73/3PEwuI01md
IVfaw5uQ95/ny2uTxvxcMpg/gkv3tYapYCEeVVr+hhDS3KDtn79Oj5e54m+cxv7qJXX2OgNPzMaY
tmKXORaOk/hAHlGEEAJtTLFzTGC13ZrG5xv824hY16FJWGuNt9zwfx6wwm+8dR1dizg73AeE/wNO
BG39UcfxBcW9WW96f7xFGQVpZ178e/ytw7o0+OmJYOUI4fx03kizir05E36Ee6b5RBUbNLtibudX
Y4QEFzbBYP229VjDu6qpAWdw+DOOOKsjAu7jmKRqwb36Gb8PJFjS7S2C9IY6v6vMLPmIIe/MNb6y
nGajeiU+tYlVfXbhB2DLqefj7wkPxGkX12JVx1ZJ/2NI9fFbOQ845+rO4nohm/goNlhs6AUUxhRB
SA0K+bT4dYu5fuERPD4m3m6CY6If+2wmYaFqPUwqZJr8l6QQCmieNpIMk772mk2gJjD6WuuoYfxe
ZCEJDXiRt4uDAsPXevlDQOjH3X/QhdyuZQ//K2jvf5glY0xeG8X1Jq1pvasaHd8msYf6T550sFYy
tnNiJ2I1ZxFm5Tx412mxvYWnpBHnFeRJFCsve1COFAuhHNVwF+h86yjL7QDfJc3KfnFBwCujYqLF
4Ry43UtM+VlHcWtiVmo4yhhD2tur/fdokRaPBTwcWGtK0CcXJjrjtC9hE/ZGJ7Ba77V+ecL9J1s2
Iz7l3BJsS+tCAVT50PF3H+NS4CQbmFITm7mq1rKzTFvFBau1Pi4T5ISdrBv5x8XzPcNX3e5fazpZ
fwZZc3vh0uvDZxtE/WqWHbbZ1qTae4SqcbGFqzLh4pIZyV92TqPaZgQSk2c9zoGCUh5jJqdKe2lw
JolxQyIgw/vmjbohDlmlZ4fY9Ca8MQ1YbCHlTgODtNNX6zkbb1cs7euh2lBuzCqkFZ0c6YwIi9Ho
jobYumjOV5JYLMgekt4MMua5wqpYBLRRM3McxJ01Gti4Ew/QedCc5IzTO9Sd34tOpkk4IdW3MfFP
i8cRqjYWYuPyN4tj57cPSaTYIKEAcsMrYN6yM8rkARQ3/y9zclauUU6uIsYgSd3QRAv5q1bYh0ZE
I3gPbR1kP3lxSKodLWVfvr49nu/FLGNcc9eezNrGeguL+nf7t3vkLyaeYzvdqpu934Ng+kpTkI71
+fv1oVbQ4WzHWK1FoVuuHQrcNk93jE6IvBCJDl207TSAYduRD1rjtk/Xh3lnP6T9gZsnop4VFDir
JHxA6cUtBrGzaAwbkSby+ANNZI9EjgI6glRt+qEz3Ftd+Xf2Q9TXFE1U2dCKz+tsLEA0MOI02Q1S
VJEuFuOAm431xM2zfzLjhEyeG8+5IkZn7xMLbzJeofLR7zjXsnhWqyphW2S+0CXtf47LPHznlt90
UZBqWXDvtyI5lFaF71eHbv4V2xHkp7qB6cFmIE2q+Or1LsSpEpD4ibwaczg4WEYQSxQjoN2aotea
TT8YxosRlOaw6elb/Epp7Na7qplpTCtanZjkpGiuwzjFZTRUVW7da3GpyxCfXPUBGMomeD42rWrn
K0d/SPJGrs4ShT2EGpoQDX5VWe2oMZYsLMtY1nClYMqwzHXD3VhZYb2MmskVAQnr+M3N1Ywjcqt5
2paeRUNjQpfDQLtB5GZUYOPcbjLVNJ9HRy3jfsaSaNmhmCZxxVCN8bOpvS7BFMZkN85U5kFliq2U
IFe7NSYqvspjyxHYXnQ5nJkw75M1obs2q6fYELPc6hVNrNWBb8nIGYM5s2dhBr+7AAQ2JApjgaMt
gvyX0ovqsWgCfTxc/+gXAiY8N98U/ux+XD6pzU8Xkdc6c2zoMt+RYGY6G9J3MST3XQ3/bwdnh8Ip
zE2H7fZuTGrjrl9GbROMOVFERe1jO+l2k05waZsOf6rKUmgYmwnTay5a5ZCqz1Zse/cBORPcvfU6
3c5q8cOgI1MFw55q07n2/ITVXKW2mFyjCqjHG9XaRceJ56OJQyKohzyL4nzdRP6pZsa1n5pNQbnD
FmWGt6dckpKXRILipNJsAppiMeAGUFzzF+fIOaFEV+Uv9GfC29r9VD6nLSmCW0X4x6FpVqZ84vsL
SnZZmdqtJXixAqHQAs2tINO605zdIJy8L1MrJq8FPoKxqVskAykM9R9jkX6Tif3KQ+pfrk+AN5Hp
6aqnqsR+Du8ZIHCAn9MXVPsYw4xN1+x0d8Siyqrj+jDnrV5HTdaDGXaJ4VYbEwisjGytktBitXJW
28ocepLDldl2YSK84gvUtwozxGlw4w9uK939FM9UayzvbA2pKPyXFMlCuXVno23AX1wIDT7M2OcU
wcrwaKlgoa061922x2Zq+TTWiZV+MBNLITi0PcjrSYrir9RmDCH1OMdoyhZ/xCicbw5MwRR1cDCr
Y24WzY+F7jgu0KQBF6HnD/SZdJnQTvYzUT2l2jz8LMkiYlIjSsUxJTOGL+hS7GJf8Yo/ucUKnwZG
XvZ3cV9537h7TPLowLfE/Qc2yPdxkgD6Xjalj4ENyZrqoKz+dklCMo/kfMSQW6hq27esb7q2sbYv
4TFq0FWXhKaCV4xEdbVwDTcUFfK1mY15Iq4vH7s7o3PHBHlOgXmOaIPiZVjwItpPcFrbcDDYC7fX
Z8AbOeNiBgDvw3Gh+8SV7XQGdOVi+YMMsp2Vmfj75cK0KPZ1uw9jt4XHKOfWw49HFgdHsZxCY3ad
F+Ial2pvJu5M9ij8+/+GgryFB2l1Zvk0r68DrhgVN5cjWTuPyDPzbsPeTNlhKRyGQzMvUTGypUkq
W6Jf6g+BFMMjSQVq2vqNlalNOWOPztGneX+GrtCey6Bzf1suCV831t3lWYvBJx4+1BFAKP45rkRG
meURu5STKVNXR7XgspYJUOVKd4M9WJ+4cWFd19TZGwcwgsaBeAC9wjnUJ9c4PNm0+c4sk8TAO8mo
+segKJb99U97WYwRYcC1GL03jUVQu9Mv6xhiwi7eyXYSj6bHzOtqTD470r47U92YRe8MRaPYWskb
NG3QbZ4OBcsUyM6Zi10PE22PzyHk8971n8FmtBtqjwuYmD0dBcQK7tAHoDd9VpHFpkAf6qfpLraT
sbmvRjc5ChrxwdMkZ1ogLmUHNf4A9d3PRpcLVZE2eCnpjkIqubjZIaBMLJ7izCfyTHcG6znIizU/
cYSVtmWmdMlxGNoOQwDNEHe2K52/0gxGtHTGiNMQ2M74tXXsVWNaLjRZFL3hYaM7ffei6t5y0VsB
hj7EvXszoOJyrrosnLf+KBxRenGnL7rVakiDzVDuMLqfq42cgjH4HHuadq8VHZdhzZeTc+PjXrhP
A9itrb83Px6IG+fcI7IFDb2fpmqXaTlJXf3gmPs+6537ctT0Iypl51CSSRtiXjb+sTWh1Kbz024T
WJVzCHCLCx0MNh+7ajHJ5pariXdAyOYr8iRCS83eEjfqmsui3YUqpdP4w/oGR4ezt8RGRSUDG25l
Y+m7xcCOse6hHTqDmW86/Cv3RMB2N5b1e4Pif4E4Bytz+tdnyy0h/MNdpF/smDDefhos3LCGatu0
Di1hryvvBy8Zdv/rEg8wh1jDI4z1z3nJEDd+XnKmdDt0GB25ibnjvFReASOsAe+7PtZaC55uWwgq
ER3BBPM5Kc59F200gzgx9fVuWZog4qYXBXWxQ7TvcAsqg6da6OSjxZb+/fq4F3sLfWCejEgFx+DO
c27poFy2ymae2l2n/BfwhYz2gp3bOyWt9tP1oS5WF0PR7V2zvkD32JxPV5fmz8jEZqPZYRKX/7HK
3t4DJpU/6f2DznhiucV3OycXQuvCMY+Gl4lbRUAldjqgzTngd33d7AbcPz8ncUmQuJcjCGz6dtqX
jrG67SQDf88pdaT3uSavaf6NLfUCPeZnOBScJGhANKNiPiMdlYVscCZIOhLWUu1XZkh/A+eCqGAH
gRcY2WTf23WmWSgI/SIcdehQyq+aG/vM5dun5ci6gfrn0844p4cpuk764hC+pxeGehy7YNny8vw7
oxATQbE65szh9e99MaWZzlzWV+cGjmEm9+nrN8i5LeM07XcxsU2HwgTYRCyT7UsxL49OUJKvMuJt
Ta+wuGGucTmpcS2iowvVh6Ib9vHpyHK07G7BfGyXumNuoJAzx2PtUM1SdWXxjce82Jl4zNUfnrXD
lwbWPR2MNasp9MP9zu8t6wf0AuPQ93q9bW1z2gYoMu9mpNE3Bn33CSFy4uIHwYby8nTQTlr06snG
ItvX97e6iRq/bQLzUDT5cGPnfW8ojsSApg3wIjzd06GqHFtLYQb9ztITNxxH+QNXQfnN7j3xfH3C
vDNFmZq4b+GgScV47okCgb8om8mkck0076imefiI7v1nkiX+AEuPm8b18S4nKNyk9eRlx7WwNDvb
kNAHa2g4B/o32lQQ6JonG2+JfTf0HXrQoTmTkIoyrcNHXjn+5+uDXz4sQl6EbzqV1moFeFbUJVkf
kOfsUxcbhb9PWPZf8aMvjxo7xTOSyP+P4Vj1BlLalfh1zn0BoCBmyyiL3dIv9qO9ELo6tzTRHOHl
RDO3XXT98S5XBTAdnxES3FudfDZr1jJSJo3L4/VIitzRnY96Ncbbdhyb0OgN7Z4M2FtUqvWDnRyi
eA3iaruyWGAkIMo4naolJc8M7ZBzc1TuTpRzGaqJJO28a5sN118HfIVebW/XBVGPUtx45suVwvBM
JtqUq4vceZ5a46nAb+y+gB1k5h+0xscThAm2DWii3NjN33u9mJZws3TBzqDWnT6p6Dxz4qJc7KbZ
kA9VzqUvLkqsYpPS/4lb0gSR8qY39AVHAAIfrATKLxq/NObPmVuwgbxFW5xi54qp/ihWz+z9UtIF
gQxl3jmLRZ4Cfqw0MHAUeyRmewybMnB++sQcbRa8yn9cn2SXCxguG+jKah6HhmCNhvwXgILOJaoR
Z9NdUOo1eb+IT0eLe4hhl5hR+URRe72lESdKPO71kS8/9Qru4YZIaClTPDib3olWVb4iCmSnN3n+
VfZAKI5Zj3dpSnTu9aEuaPsYkvGRYSdBKnibV6dP6Qxk9HGL9Yic8oKDg4HPE72j5Xk1ZDwU0iGb
I6tHfzdlFiIRJ0bRlRvF16LSb/FoLvYsfglzIFgtUihqzk907H+8pnSkB1scUlBtzl9ot6cfVS/I
rypt58YxfvF5A7R6BG/hlAZfELLN6YMXWWVNguBbMuLm9hNUkQfydO3XfMrLA64E8bNdj93P0TO1
w/VXfvmc8Ivxxza5BNKlddYf9g+wycsmJylb9F071g49fm5fNk7VH7xc/Mgr8xZL9r3hDKgUlCxs
Xyyx0+FSnGzNOmuM3YCLXFijOt4Tz0FbagJVlWOj/br+eJcVKV0GBMScBDi9QwY72yfToNKVqy3G
Tgf1ebaDKfswCjfd1wn1cKgK2YZx4HI5z/LyVSXlvOl1G7e+6z/jQnuxxkDZcBkgkqwXkPPtWjSa
U5LLqO96sgarlx5za/dJbzLjFVkIXLhgcpJpy41rsPGYrvwdyUyqeaAROFAnF9by1fRY9FEbW8YS
aq0+ORtSY1oI1wrBTdhXrTtsKnyHSyytY6KmyKrH6mAeM2ztrz/M5VylcQP9AbHjivme+2XiATMU
Tj8Zuxp+uYI+5XkvCq7Zh1xz44OlFVmUYqy1Ldz5Fj1lrRT+PfVIFkF1To1Nmw6SzLnEcoAxMJJW
tWzyiYhmUfvuMWtkfYMscX7irKOs5nF8MehQFx+L4CfT7hJ9IejdXH5lXvpfNbvF05AG2iNNIJq1
SXfL++fiwPm/QWkvoIVClnxuzT/5NhIEaS8bQR3f0h+ElVvHfrudbWF+MToc04oGBeQGdlr6uR7g
Ki+Bqp5sEoT3XSrbGxvDuy+B4onKmzMXl6jTlWrPbp6QIaLDk6jYZ723PFzel4In4WMrUUpr30Ji
ubFSLtSLvAdgcRzsqVa5y75ZOfyzITll3NVVPCwbjVzJMLbKYK91efCF0HbxO2uhbGQN5ga91Oc9
ouYKxL0Vd4XJ/RLTIfUE96zdBTHMYdurygO+iVDEyqF4ncX/4+y8euQ21jD9iwgwh1uS3T0zGuVk
6YaQrCPmnOvX71PaBVbNJpoYw7DPAQS7uooVvvAGDDTiwk0O3sc/vlKbTQlsjxPOtczzvHULy+p+
QcAe4GBnDs6zbdAMj1HnQytNiSGZ2J0D/6LwVGQZkvncmbkdYufqnBw9Uz6B4iSgGbKj6uYNHUGu
owQ3AuXj2uECvP5+mlJTNIp1iVcc5u960U94sKyT92UWtftUp5GihkivanGYKCP1SxNlF8UvG3V8
XCi20uokUcduSVXUtwoCg18aOzXeUY9MJ7+ygHuc798q2zBD/l6ONlke6TOx++ainoD6VMOUr+D5
0v4dYubp04g7Sjja9lHwevMo/BkLRhYcaklG2DqFzYVNlFYADUF3b/ikK071SVEAX8XFNP5sY9X0
gWZlbO8mPa2K05/FaB8J4m5fQvkbSDQlTEmGGFvijB33XFwD6ru1IX4pWkojvsMbOegAIX+zqlw9
2qayBrHZpjKqovQl3yA4AdcboiNzhvLM3WmIkX5avyaBQlnhATwCTl3YFOELUefOI0dOv5Qgf/18
WdbWb4xofn//W+/MXeqcSVIcYLubKGDykJqs41YEJd0eZjyIMM7M6klV+xVRS2EcpBB/SGbbuSMA
TyigwYWAhnk9dwURsYjxRDAgcvSoz4C731j10tNggwg6+m4fgTIslJ4Af6zGzA5iMPQ/RgsaoW/i
aoTclZF1CI1EyvpzyhT0UKoxQVzUMYRyWbhulAuCIN13DLDN93GxlGyauBkeLXuw5oOreW/5wA2y
eSlkcjdvgqh47T0LJaCVVmal+P1s529W1+n9GTB+IPLIfCF0ha1KFRzkClxGIqhtjNiOSK4j+r4G
rZP/GL1ZPeNqadF5bEvE9wouiaIVj/e3yM11QP2FcNQGTUD0jT7U9RdrRQwuDJkevARN99UkShiA
bh6jKKMfObHevHRyKFkUtmgFke9tQuA2FrOIFJeh9F55xpJkRo68WiGuWTYia7V9EnU/HKzp7vxI
pqT6ovQuk3/+1zMXYR5tGrlXhXSO2x9ARpKw71TkcaXU+f2lvAmamB9CeRJtCtiez3g9VJex/RfU
sUKntut/MnRmAzsFFHf0cu+OY7JRZJVHqnZej9NgWoR4LtzNMorEE8UQ6i4eCxvmIo0+GVFeBehH
NN/tqZzeJtoKcg17tKCyS5QlosGx/h3ayTznaFocrMDNgcGEHT4UkGrqBzzVm1im09tZj9CVp3po
eB9J+pYTnJsVqueK1BpKRwfl+J2PC5DYtRFEMWlmbglGE75SdlrTuW9rx0ERSAP4gb1QEAvv6OPu
TY1N+2d6HNHtrZ6n2QpKgXOCHzeo+AzMZh8nTTDUfXFpVk05WMq9qZGfS50TqOyg7K8/sh6peWFB
oAhHeqEfkxLXuspp2lej4x4VfrclLp4GCz0Z5gTYn8bzpqjuggpQTdRiQvhQiKHOCMejOr4YPzks
xnOPwcwbVKwm5dwqVnZS82EI7x+cbaIjfwDT5MqDRAiaZnMx1IMaOVGFLbrttMtr8FbK26or2wdp
2vlGrEv6NCPrltCDXMrz/aFvwzc5NiGwLENxnLaSK+Sy9aDZcFbnbKjrk22O2XSBOIJZNpF39NCq
5F5PVCLoJifoPDmXyCxnbJaB35q/c1G1Z0dDdf91Kwrzc7tSmvV7oSTfYyQX0TGF+3PwKu1co1e/
ePO54rJS4o7cPsQvp//o2Ov0CMktg/VqgtBBYvrjZBKa31+nvUFpNHHQSBnYlPJ4/HWN2g5WXuTC
dTh5Ufp77Tq0t7QcaaGyn9+CsxvPMTCJ0/1Bb3gycmOwLellc6nC19ncJ6g5UApUyjpMWs1LvqUe
gqyB2g9R9sqq0AQF/AXIMmy6yXwskj7/3gtrSE+Q3Jfl3YxePsKSQ4uHn7FW4MxdWGof7//Eva3L
ehDqyGwKlsH1utRFBto0Ib6Z5tI549y3nNwJvUGNnvvvaQQar7ZmeXab4siGd+9CAo0hVRyl6pK1
eQW0LFXNYi0aTM+MAf1CFZUZPoT1xaUSjhds++PFM5UG6nx/F2WVG3BKi0dZkQCGDvu81cPeNTN8
YuoowH5TPZVL8qtWjewf1BiPHAJ2JkpHA5UfyhBSZ2RzE6Kxk2YWxdiwjLEP1MyhfByLfAx1RTEv
sWYeCafvPK82L7kMFyAG8df1J50ds43qKGZhCfj08+haVfKI3sqhdor8QlfBMsxNwnMScFpUgB42
AzXIw0TuTFc2MiS0TKyZfZnGqH+eu35Gt2ZRLq3S5EGU0FD152ocXtvLCPe/ikvbp1KR+LOmZ+/v
f+edkw4gQqaI/A9bepO+ZKuHpN6oIWsI+P/NqA95oADbeKi6qP8AsM547rL68/0x95acaAAqmWyz
8NxtllzkhV7hhYKnbV+FRVzYrx0laQ/qaTcbCdQkmShCBfJCIQO+HiVrTG0ukSoNxjjL3mhamKEV
lUkMoD5p48HFsDMY8jNo+4FT5hP/qcD/dWGmGWVBhc4On7VKA3CY2MtGNZzYZVSfRjBRB2/o3njc
QFLuX7OlJcP15JxG73V1ctygxqgdfPfkXeiL2q9Vt2qDNp0Pkcg3uxc0l6QIsoEBvwKyuh5Q0KBw
9EVnQF2BzqMUifMvQJMlPvWYyWJFPHd1ElqiQb1Zj5EHS2Bh6IEGsNc7UY+mvlTrnXFSMKYFms9d
drbSManOuLomvxeg1h42a3F7ag1Erf0mbfLnOU2b6YI7au/5Suw0RyobN3ufOZEIIQoCF0Izt90B
AxH+qmpKN3AtBfKbDkYWuR4oj6dqbfSLhqzl2bAOZQRvYj2GJfihQkHLiQtyc8MVxmi7ygiGQ1uN
HtjlYmNGNVQGcAp99g4SvpuzJgdDPdAi/gDHv73eylVFQNxiMFOawT24mYOHRV8t8ZGy9t5AyIFQ
YMSljXd883g3Csl7q5ReMFXgz83Bnj/UtVV+uX917O17OjnSHJp7lGW83oazXRtqsa4A/HVn+KDN
WNvVY1EHAkG1x6FF++r+eDvfCrIkDD+qx9xV23y5S8YJ9lkJp6vKqTeOVV8/D0gfa36t193P+4Pt
7EfuD9buz570tjoeMwygNMOmC+lMrX+tGetvYcyZbzb5+OhVRflcsGUPwsudBZVK6FieAushkdvc
xSsCaSQ3lhfU7gRhbsEwPgdhGyiYkP4Uk34I+ZcPytUzSL8TxAL9X9odkhV6/QUXK8eQg6JvIFCQ
AoVelthekJy3Y0mAlyOBHxc4tgwdDYGlc1oowsK72HM3PaD6eCSKvjt9gjn5c7i4tygYBIyietST
SMI2xks51ZDmZGG3TJx/iOXT8/0vfBM/MnkZw1H4Ifmg0HQ9eQfHj0Ik3KJKFVn6E3G28yb35uk5
gzP8U5hCfWh7w8WlRBuNg7H3dhcESxPfXBnubGNXE8GUYXLgxmQR7s8W+svPbQoLryq7/uNYZvMH
PJKXI2b5nxbc9nvDGGWHgdym07657Xo6CDijFVFQdbG1vkKSJh+/gdVHYHuslaWvA7izK4IFrle8
d3uw7sE8acO/iugxFe5NxVkgFULRvLgOwluBvkTuhyjS5y5IyX6qS5rQ3va9IR7aABMWrwxZWzh+
bbQk+k9RqsmnbBoqyutASKbAnGzkdk1UgU6NXaMEDKDDq17lytIVfiYgFp4H3e3T94ieTQ9Vqtaz
3/Vl+dmOLNS/V8ONioPG2G2TSmIAZGMG6Ad+jH84AH9FD6sapX2dLahWdauNeAdqjb/tqC6fWvDD
Ya+L8jv6Nmh6jV7zqIms97PGmz8WCq0Zv4jX5sgsZOdYgBmAr014gbTJDdZndNds7Bc9SKNq/Cra
2ZZPYja9yhA2lhLLcXxQ27mpSlDd+n/IaUJRmM3XJ6OtmraevUwPhqU3g1HYSwBKXbusJVBLf1IG
qsxZ08LRJAjpqO+l8GrvH86dSZNyEAUTneNqvTXEzJGW7qa41YOSVXlojHhlyL5QvROS1OObsVyh
u90f8vZ5AY+PGQvHju4k0IjrWdf4r9BcboygzmrxPJtt6eN/UcAZHY8qv7ezA41PqZlB8Hq7cUPQ
E30ks6HRWWQzeZVarWdnzH5mbpaedC17qQAWFyr0e+46fFRNYtTNNW8rs2qk/B0AG0XmYZmSS+MW
9ZdVo+D98kWUsen/BcfiTXi9iOukd3Hd2HqAiY6X+0udjj/HsbKdM20qWEP3R7vdqCSJKKzQAOS5
oKO9Gc1ZU/KKxCBozKmg11nx0x49LBzyTFMvIk28PhxyBY6wljf1T72YlaNH6zbUkth5FNNpIGD/
uc2fvM50xticgfs2nfpKFML4yKYZDya6t2GkGSCwY1gjli7//K9LabZwM20KyIDZUqNLZa+REeYG
/OWKqtNn4XHp3l/ZG5iS3DNSUMGQfUqIN5sR1a5FLystoSw1nluftUUfT8PYY0mF+Ps74AtwtAo7
L4O2nNqvEY0O0o4q+hYXrf7u/m/ZO5hQElFroVdHOrfZvv06TO0yw/Ia7AQrxrpMHtLBVi/ScuFg
nXeG0hCPoiAAOZsF36Ryy2oYigMPJogyrXhrZu5HMvHouY+XT/fndKNhxPoyE2qf5I3Qv7fiH7i5
Ya6UdWbgLF31gVJb8yki/mmICNYUHSWg0O8AJ5jrKW/jfvGXtHNwXu/hSvmJ3WPRlDjVeIrHtrZ9
y4ZzG2gtLP2Xn2dprEqUSEFcp7l4vfFcXVH7YgLNTmO1xWodiMIZ7YlyRjlCr8ODRZEB7nV8Ircb
6QJ4DGyBbgogFpooQz8aQYkjiYEORKONAoMnTSQf3Hw14UxkcfdtKTx6AIgJzf8rXRqSwuTfC1Rz
ruOjYyA/+PYXsRGQ8gPyTsloM3/6V51adpmKY15SnBBQMH6NmGycsUZS/h3gRPcQLEpsIUBDpHhd
VOp5FUN/sDDy6dn8CgD9XN2E60AetrItSSWkBmWML8c8QRBeSCMf0UnKWj/2lDQh7JiKb3Rly4MO
3t4ulZEQqD0AolDKN5FAirKnEjmlGkRVMT+p5pC9KjK1+2wN8fpEFRQvrXKpg6QVhICFEuvfJ1Wt
H4olnS5V1xcfQfrU3+daLZ6s2sr+d3+/7Ny9WACwOyl3kBZuAYyuiQBqWedqYDeYSBnIkKNB0tnJ
gb7rLZZCqn6CUiHXhfXJybs+BKsb1e0a4yzWtLqNit8MUqIbYHX48dK0EFbN5VND5qZLfQn1bSbg
ESIBGx+EpjuPAA0pXMCkFqmsB1//jNk2J8dJO5VgrEw+6XnafjX1NP0CO9p+tYBXPdj8e7uO9wYF
Kp4dntnN66pJP+XGxXrEQsTgbeU68Wmci/JJ9+bmcTA6cFv0OR/vf9PdLQdtjkMHVhPlIPmr/n7q
mE0jyJgCmyfvh+yDPTVzsX4Cil1dKlcUKdzgKPpt22v3T0lfwATUL81byM/VN2a82Ks/xGoJSsAd
3s9ljcHS/Z+49x1AsMERoXcPRkFuy79+YS1oN/F2YHKkqPF5XBvvHbQ8xP9gdLfvHVN0B/t8b0A2
H50vEOLcjZu6QJp744yTqRZMeh3jJ9uu6fscmqCBZKWdtoE+TWjQ3J/k3tkCgSipIjZ5x5/m3V+T
VHpHbcx21QJ1NcVHrOa+4Jk5f7s/yM5zSwj8/wfZXC95lbjNQt8rWDvpEA+hTSDq58VViTLmsPyX
ZQQgi9UbnVaqjdffLRIdr36FORXKs0Z5Igkc5xP7f0UcsaW91idHuvu3JQZZx4G2BnsArtaWTKQI
U1OqJiUaTvXysRnxVFzy3jqPePE8Ym70i5JH81SB7354+cLC14C+RIEDTIRc+L++njdkInd6lBFA
BMM6NXBCHfJuegOBrj/YKLtz5BzwLEkzya3gZwZIQrG5+YPei5fum1Zq0fy8ZBhK01iuDHSwkJE6
xwaGVIGuLfFL3aQJpIgXYC8AMQPmva1CZnVazIlLsqqjdnWOVwQXOlVU71rkVk73V/W2KcpYMFKw
cEPWCx/0zY3Y0CursWjSA2Hby/LKnrJ5eYti2xwHyC6wyHiUA2au1LxTXueLifZ511ckscWqKyD8
DeVnZK7acHGGZPySqJ15JPy4d1UgCEzHln46mfvmqgDElGKeHOHxFEMna7QUrxCR9M8YFv2C7iYO
AoS9J0JSu5D9UWV8tDlSwwjkxFooYSF6Dc+xNL5MuLg9RGNRXNy5dUJ458PB3t5LTagR0vbgQ5Bn
eps5Vo6VGpPG1VSJbqy+uvmSPJmd1y4ngKkNuM8M5fR1Esroj2mlGE9zn8+VryTAFH0y5aT+D/uC
RBSQJRk92e+W/QXwQKvZfWqQKEutXNTY0oYz8OY2/wdAs+Odu9bpi9PQGGK+JHEKAY6oPmN5psL8
J9NKfSI3Bx/tqwt2RsDetfho8+5c6NwDvCL4s0D32fJWB10pyZZ7lTJei1tEGukYY7vr+f4RkRfL
JlLlv47WKVIKuLtvnW1pq44TNu4YeZJMPC61sL6U4/hezVrl8tKRuFjZAbL7j9vV9hX2vKjrhrix
ESuYy0sau2h+UCj/kbVT9fH+ULe7nKHoSfEZ5YjbtzABwGD0Rm8HpcOD76aKemYzYcWgQD9YFW0+
L9a6HKzk7qAgA2WfDwDdVrqhFaYDSRKXOZ6lgQKGTSGeGoB79lCwfk5Lc3n0WvVIH/X2/iBwoY4B
koxXkivu+uEosKcx9NbB2y6Ff8objPrKoloXpH3Ki1PjiHd/aXdia4iodPolQFCTnZ3rAdGqmsec
+k7Qrav4nJQNTXbAXsVH+Mb9CQRx9FpD2e+UdbrxOlqc9VNfr0fP5Q13RWIHqYdLSx5ZBNzmOQne
kTNadDYRVqM5OcpaUqcqzpYJUQKY3a2v6YPxFI/O8n2oE/1tIaSWlxXBI/L1zG5/q7XtfreqrBle
W+XcfkWuAUHNxFrW2u8nZfnVtm7rnb3CdJ9S0+qMJygmyuf7qykX6/r0MQ0qpiwnoNmbTrSWrOZg
oLQVOFo7qxe71FIX/z+9piaf4LcH0ntZziNXWH7KRyOtg5oahfl4/1fc3jSUC+g9UtpAoRmlmOtP
2ul2r0YGHEE96yBOWln6vkdj5CDuuL1pZD4Mp12C5yhPbEYRWEw2inDNQF1mrf7QTk2hhKY0b24E
afTBo7M7GlUwsi4pRWNttinupWMe254ZeHiVdk90jubstdARPgocu0eP8P4S7g1HEQqxA+Rapczc
9RKiAChJXTiHiCF1v9tuVp3GKEn/qfVDD4mdr4WEuHRhhqrNPbopeQ2Y5klDC4ckukv+1RDu+9LE
6UGcsHOtSJ1ygm42Bn32zbUC+NgFVckgQm0UA/eFOj9T1Esg+CydsB9L1CS+31/CvZvlakwZuP4d
A+sAQdypcnDkgEMFqiE5oYi0nAfI9h+obMYfxaq5GY6T83LJlkR9NfXL/PX+r9j5kFc/YrNvrKgT
5rRyIldEKU85LrNYqzcdOlnxkSb83lAo79M/Bc5AZroZCuxgX1JTdAP4K52O3I2InhTRckEpiziq
Dcj/2OamAf8M/I6IR+aIm8VtaBo2XtGAm1Cmwrg0SWG8M61eGBdPK9s89FIdBVl7yMX8oNszhFpg
tVH54pYNlTkNGDJ5MXgKc7Ot1Cg2O/rS7N28t39B9Cx/kLQvk58Z+nyUEe/tYQ4I6TeYXeoim8Em
2vYVVAoGKxDFmYRRvdFmot4kV/tAd9fxgC+79z1x2GMs0lKepc0Sm3GaZpOWOUBTHEULUTVwZ19L
1TQCAjjVP+5v1D9FrO0XdegyUuAiXwU9cn1cEDEEnD9yREnX+ac5z+MQtEM6gtEqCv1jKtLV9Lmv
sNqBTVNdps6g9FIBwCyGKXmvRPMU3v9NeyuAuSVxJMQFeF7yi/x1ggXqiHGCzi8kHnP8XMbdFDQ0
06FlW9rl/lB7tyByRCw1u9n0tnQpF5eAtKAGGqTZ3H3PqKo/Nci2JQf3ulzEzSJT9pftVbJIcLWb
RY6cFYvOCmRMYll4bmOZrP5C0RehpUExDL9TSvV7ht/3wVu5c1oB4AFbIEWTNbXNc2LWxloSBrjB
3JhuhWhE0p4T4krzjBueiP11tXGR0dUm/jR0S4GJ9zw42sGP2AuyuC48GHtwsSUR+/pztmKpR7S+
vKCJMgdx7knRRNg5wIb9ZhTKh0QpyzRYbCfGthlkSozeviXm0EqH9JM6C/G/tSjqb2BsWcDR1vCC
NkfHiX0ceY0+cNUegpmzZs2j0iYzsBWjwY4364B4vvxoWgSsUoJHWmFuuyJKmhr91Erln8XwQtr/
mE4UqvhlZ612UHy+PQOYmDASkA1anMRT14vWz8ZST9GQhHQGhmcnRYUGrcSCpySpDjbn7QXHUC43
G2R5B4LiZnNqg5M3a9yBHJzG9pLbUqzZNapLvuJeDFLjCARze+aoospgm2opsNAtAEchp8IfKVOC
ykNFNcas3nfH7AjkdLuA0mtTevWSJiLjIX/FX5dIK9Kq6AdIIgpqy5SKc158SlRvjGbwXrwtGIoq
ADx8mUJtAWreMrnYoC00RmsQLV0zjoBYpEKJa9Tn+/fV7qzkQCwfWI0tPD+aDAzEvRWaU2RH56Ks
2wCFPvWkN0ib3R/qdlsgo/cn74X1RB/EuF7AbIRWmSW5Euh6gYxf5lnrKVWiFcSS87ZUzd/3h7vR
oSXtVAEKEyxSX4datLkmVASOUS8D5idyrhOftgrSpEOEHyseAqhiovGuDrItmED/hbzWeaM/DJb6
zUV5FZsVx1gH3+s7q4X8lI3zmxm3YP2CDhq2PL6oW7xvDn7ybZeQLgCJF4152SvcFugjAsmRhogS
LFFtf7S7ZfmY1+nityOGhPy0KYw9p36wM+NJRyT5dZyiUHr/N9xe8ZIigAYR7xdp7BZRlqzWbFJd
Qo14tjGmrCVCPWn1c9aVNWWwRn90uHZPyG9nz0UPmer+8DttG8antMT8iY9AJl/vEifBzB4YKCL9
uSshYLBzggxZ/F+6oWD5gEhr75dxVn9LVq37kJgiPVPWnX7hKdCBcjfGi5Vo3rkupik6ZR5Gevd/
4O3Ly+8DbIOCHHnjTSfzT0kuUx2FHp7nnsw8yskLtASXomS8IDaxhlpfdgeDyhDt+rmnd6YhFc5n
4QhtO3ZF2nf4oqOJTJZlfY2auuZ96qZQb5whXFVbPI5pugaZMiUHgPu9+0FqV6CuSKOKkPX6c7SQ
gcFrFmjUahrKBpnuhF4ZuU+GVR0VT3aGko1pAlV0t+Tuux5KSfS0Wk1WFpIzsZoz50C1lnpewrnu
yqN9tnPUGIwIDRYm5jreZp/h0JzyN49GrDur+y1t6iGkTTmG6riq2anQi/g3qjledJ5NtKlghFue
nyzVkWTT3qylECFsBmbPbX89a08TORZr8EyxoUvjwNMWDTfIJHJe9a5VXu5v3r3B2Ly0khCxIUvf
DFb3jhaNYxmHXjE6WPmpGPb4E/6qoPEQnD9CPewNJ68yzrLEp25bKlOtq23dwdZovRkojFLU/5Qq
kFxEKoavL58ZdwbBPWU3YpxNkkMJd4w9gC+BYpKzFqZTPmR9igXHgiLpfxiK9p/UupIIY/36i0X9
3KBwZURBvGQeVhPCiIM+m8r/KZl99GburSD9FxseL5JWSHtdjwWpfSgxhY0C04ynMawglHcXtJyx
RSzdcnh5okSlFiQzAm2A0Ngn18PlRssHm5Uo0HFwe53Ycx7UBSLjRMZGfLCMe++zDhBV4vUoUcEa
uh4s1RHlGfs0CjKTSsYr3sPhS2TZykej0arfIsrbHsWe1nxDqupQKUfYFic5zW1QtBHLvyM+BhE3
YLygmE4wgUmMbeRvR5Tmf93/4Lu/VHKTXYS2uPXNzbHB121NUCCRx6Zs0DEoXLjYStQMp6x1zA9E
cKPmxyJp3jatmqzhigrjSRm1yU+jfnxjpShbppg+c0Pjn3jC+1E8OJQxjgAFO283x5q/gM0h+7Ml
LMU9KmfVahHMxY5y6r3ceYb/4CGWMRsnyp9miJYg/s7t1Ft+0UMaub9QOxEe/FuE1zjwrNSWBhCn
5eyZGYC+qi/HczcqE8h3nsVoWd5AG3mpHhcBHmhUniW4fnALt3lGZ63UbT2uTiyKn3S0ogJMwQmR
+mK+aMvLRUHkcHIg/DoYd/sIl0LV+1nFAjEbhvTcUT87wXlIHr0Fh4LWyJsKrwNr/CSmovkaO171
mPST/dhNwjnID+Qx3IQDgCoRBaY8DuLvBleNdsCI6LUSGJMunqTfLQq1Zv9w/2vu7CaSfO5tQmcO
6lajgNhH8eJIT8IR/8aHXCTxOyWbPaQoyyYoAQqeB360vw4ohqXa+FJnBr4uMpxEPPKtokW+uR4q
QxldYwV0g/Ohdi4x5cBSWkNRrkvM0Got1XeRHDkIC3buW7hb9Lv/wNSY9vWdNGiLVPUhdW21yDmB
Ds1DjPKcUzQf3387EQhiBFQ+wShyWraloo5L3OMkJqEmOpEGYD/sL2Y7L0+dqSYn3cuXZ3NJhY9M
MWWBOYfWMMTpkd7DzozJ+G1SZ5fAkhLo9YzT3mtR7LPjMBWzdhlqAkoKJ8XPkUDt6MaXGd5m35pS
VQMIC71+datmnWIB5dDRT+DEFfVjQx/5U2crw6VK8+JhKvv2nyIfPPmwVliTQ+B9NLsGpkhhRT/G
Fkr0MkA3OUh4di4tOHsS5yB/EsW06wXoADmYRgaAQvHS30YPusSIE/dkl1N2qb1+Obgj99ab/IbM
lJIsrJBNQC1aEwRko2PMslS0fme8R7ifW0gwCa3R/zA3Sp4gr6j70pzZDEZNtUexfmSwulfJXBfv
2Ssy97Gu4NcGnTGIgwH30jeqIyDMLXpc3E2b7QSsRiktFD3C2Ui0yzQYzsWB1RpGVnTBfOgtGFhb
ungUjzEBiN/gOPq27yYt7JFle8oMtCqnuEG8bza/3b/O9haePAbSEj1NQtLNI57hoLq6uZGGtVq7
50zYXzs02cJ+jOKDTyznuN3m6BUTrWEtA4BdHoO/KkVUFVXhWFwi1KTf2slQ/hxw+KWgUA/PXqXZ
7y0Htr/nKMW7F0+RBgYVMGg+fPXtWY4U24yiqIpDpUIWb1kE9gB9CuvemP5DpAiKHpAKzVlJjt6s
JrAjbxyaNg7rqRIXC3P2V3YCcSnvqyPxgJ3XjvqUwdH80/bbVu/XCDX+Us7KjbXotZHExuu6FsnL
UyP0uqVkIuUXgLGbCcEOSorWWuOwSqcYU6pu9NpTNmM/36fqUZdg587hWPL5WUG6BNvQ15gGUDop
kQuVa+vZKydetLVaUj9tvakLI8UcDnb/3ojEDNKpVjLnt5ThvFpKvTK45te2ji5OI9oQOuPvxDbi
V+CGjmgfe8OR9KGqIe1tsC2+PgJdrIqpdaw47NtWCYdWM0/cQ4OfiMT9nPdu+h++nswiUD2ADgXp
4Xo8gZhP1NdmHNozUW4eUYGxVxzrsfz6D0ktKExMT1UCQVL2zUapWjwMJ1PadbWNCNOo7gKnTK33
EY/Ty6MR9sgfT12uLCi917NyxADlqjIK5It14cfRqDyoMf4PCX5BL6/zUF5iMGldA9ZiM1Sbpp5T
CbMI17nt3xp6aT/hajs/Z0KZD96InYuYtoBNUgsdgLdp80SUrVuCrU/zUE8adAPyAQkms+2q1s+n
aTlYQvm7N3exZFxIe1z4BzdIS2MaXeHQGAtzS22/gGppX/Xxob6JfEdvRkG/iqo2wio3PDxATTSk
0i4PewielzVzsctokbOahYsDFqxy3+k0lFjzpfyYdM5LjQsJlSH/SQqb3Pva1i+x5XM2Xjbn4Won
8wXU6vsxSstPCIAOj/WSRQd75VbFE/UBquqmw3AkfFsA9EIvojC0NgvzsiO4sIfIpDZsR3O4RF75
eqCe+KAMlXMazbR9C4aw+tgDwHuOK9NMg7psjR+mNaf/3n/9dj411TzMpABKUNDbvn5apXudUdZZ
KNJJBZOoQC9J8iMqy87jzjaiuw2MHpGJbcsuWgmiRixL+NQr8FCg+9hh6iQl6FuI3L4ss2O/smci
Gndx2qNC8M7ZoY7GZUBqRDV4G1rACFmBSORFWBRr9r/KUeLneG7tp9StDgpqe/OkZQ7qikICkiSb
a04fnaniQ4PAqDr7ibwkfyQWUE/U7I3TjF7/c2QN2YUgwHy4/x133g7eX/o2GuUWAGhyDf4Kn8Y+
URsrY470MdPfg2X1p3k1JjyGrbZ/GMv5CAG2N1UqzpR3mAFkevnnfw04JMKGdwTCOR/V6Uzfd/L7
LIUelxQ4nWat+z6aROPraF2//w9ThaOmEZUCZ9pi3kl2UpR4WGQTkQgfGev5c++u31d1WS5u5TmP
94fb2z2UDegCk1tLLsFmoiuQHzNbkAeYrOqfpbPigHIzflzJoP++P9TeR5Ru3YQaMsLZqog2FXKB
lVCLUJ8rG45Zpf2ohqJ8N2l0UA278A5QWreHnyob5RmIVRT0ecCup5Z2ouunXMHrMBV5gLNO/aaf
xJG65+0CXo+yCTOwz8urukCNoNML7fNUVdTWtGp4t8y0DF66gFwxoNx4UfhQpMvXE9KUbu2TQkjY
aOJ8RKn1uyJq+8EDtf6qqKYjvO7tCya79TReyN4ACW9Lh+ZsaW2uxlXoSqOMmiS193NIam/URXQo
v+Bb7FuzzN0W/B95zvK0O4gLbrcMP8GjNkAfH2DlHxzeX8ewibD8UREECkG4uX2oV2bzyVr68Sky
POVSoFDzYoFGLHKkaIbsvUD52EapU2XSZ3EZUaWbdsqbVLsIN/FoQJlHUgh7O4fBME2m8Q0EQ07+
r8n1ZtNR32mrEPGZgT4z/YrXMO+60S8iyzvAeuwdBtQOZDKD0DaJ0/VgIMEGN/ZmBBFNCK/0gyof
n9X0KAyQT8B11CNnJOM4bi/adpvTkCOliHYPal9p25vUpuzJL+zJpj0t9DAzFu+8rnpxavRhvbhJ
RLc/0qP/3T8mt3c3rwB9PAAMFCpvdJdUJ0/c2tXLcKonzzdmMqkKKMgjpvRZEJnL+simX0N1LaeD
IuzedpWK2ARXJB1AeK4XGd944UQNd8GQu+sbK1t/F5Y+lT4yo3aA8cl8uj9TmTJtVxsdBCmxw+MP
uO56vKwAoxyrjKc64tesCXP062qunpdkcAKEmBt/TIbkgCq6t7wSg/LH7A7a8mbQGnGSthjSKvRM
ukJ9RDiFJAKCK6WVvx5HLb/kqZd+0ZQxfnn910E0QOoMowoly7HX863SZqBFhDCs0oxJYChV/2ZN
8AYaUIoKi8qqA9vO1oM0eYcTxGNMp51uCFuKeuj1qErlNvbkIZJJcRbFpMpTCjNIC9v4zhURD6cY
AEn1qKAcOvidE2ElhFN2Bx55kmKr/awfgZvkNtp8duAgGKVJhjKAv+0yEASOmYqWn7A6zW9zRzwh
q492lT5Ev+/vsN3Jeya9P4QaYN5sIdxWE/eWia9JWOT2HDZZmTd+gnBB4xPJ8qBa6fRcz4n4CuKc
KIyEcXq/WvF4ac3MCw5+zM7tIns7vHwe3QeMTq+/xJoPJWU0tKxLJ0FAcRDlt0n+ikWL0gcXB2mi
brd8tFAgCWtPz8+dbR6xSnYuUpnhAE+myCXjpuvfoA0RkuUKvwG0wIwhwoRLel8/vHym+Ccx0B/j
WKTrrkfhtiyVKCfNjwn+1NdtYs2vTXf10C3octaZODmpfYtAtHtW7DT5EhVZNyO9YpJn3v8tO2EA
rWbp58HCw4XYLPqSKSsG7nEeCq1vnsZZdx9yrZyfqhqImGJExlM9TEWA0sP4eYGrfHDd3G52kIk0
hGmIEAJQzrleiTU1MaqekLMSawkWGkvAYDGUxJ9GpQvvz/T2Ov1DKqHzgkMUynPyz/9+kIuxWVJs
dQOQfB5MXq35MjX5GkbtUj4quLZ8NRdbLV6+q6nnoIABEZqUnf97PexQd9qCaYOHX8qgP/Rwe8Ic
QvpryFtziKErV5uw9Y/wKx7W2a1faUtfHvyGm2/MwtqyrcbLCRjk/3B2HktyG9kafiJEwJstUK4N
m04UzQYxFCV4n7BPf7/su2GhEIVozoxiFgwxKxNpjvnNq7jXbzNX8q7LhaGNwawlwMqyBFAoegBV
Dl9qUBxfcxfrU1zNiaBQ307lkfJr/vDG1ec30KamdUkaQkK7+tCjArxCB9uDBIEVPWazqM6O2aTH
OFWcj2Ofe74375qp3rzYr4PSl0X8QMoMrtKfTutENNQ1QoZKVaN1EveXsDb7YzcXX5UoHM7353hb
JpHjSaUdaIWgKtYhPAztwUDaeURYs/D+rnK7fmy9uHusl2U+GKhBXYRnj48EDM6Htk/Dj/igWpde
eP1zNanGjyYSs7Xz8W8edFlPBFhHi17GLWtQJNdJhtpiOwItVdxTWdU6VvKlCMw2n3zLy8YgcxAl
0wdsWO8vx83ZliMj//BanyFYX+18C9dPrwchEIjci45N27QH6PNpMDvtHoZxc5KyQCs9eeSY14es
oENsYq43BI7dKi/IL6o+ZF7t0hZpfRo9Tzm1etP6Kt3enZh4c2SGlPk8Uf5aeMazl1LxaibpWgO0
vXZqtHclqLGfs75U50pz24+YWLYh5u6qsRP1by2w/LZgFOjn8pZcz1rvatHaFWMTvwxtUCWG8U8/
p3SvK9PL9jp9N/cnSSkPBE5hkHYAJ65OMNIKU9lNMCncoi7OyxADxEww1v08jt14royi+ejMPSaZ
93fR5rDEJmQetOlv5DTRkDe8dsoGKLTFcg6N0b7o5YSZa7okR+/VqKVI2p2tu/FVEXZEBxg0AjCs
9Y0J/ppE0kbEsMvaFLvltj9gXW/4DbQsWAVD+MtwxuhBLOlwuj/djW8KjQQ921elFnjh19+UFrk2
wCBAx7ZUywcY/9l71xjzf7Va03e27sbtSC2X9xD2iuwQrQ5NNjeGINodAkJAtGkGbJew2ai757w3
zHdlFbVf7s9t61Mil0vhl/hWAluv56brEXo4XTPghhmbxyid84fc8NDTUMv2mLQhioFTUr6V6cW2
fUU7UALjhljfydzHrgaMfwCJFU+nEJm5x7HuoicY3/EffDs6sbB00JilebOq4Kgsp81BHIIWGdRz
krbqO3dsiyBx+/D7/aV8XaurLEFOCzqZTaWWVum6Ki06C3MHJxoCJdX6972SpaBmeVOsAFKrF/sI
KybtaTa13vYbxQu/e9GQfcpNLxz9NEp7GGhNBg0lNPT5gMhm/sFQdMUKylGNnUeRd453UPLQ/OYR
kr9Lyzz60aD5jwOgoMvgz5SB3wwmox5LEMqJg+/JQ7W6zrSsq9V48LhK+9R87g3RnTtvyI6d5nVP
wML3uvavFhWrNZSSynJTyJO+xlra2hwtRkPI2YKmcLEGwTv+X4pmueWneThGj4sYs+8OK7lchrIo
io9pM+fjgeIpopq9EyYf3CEsPN/SS6Q9KMGK+euUTxM6FhZSxv7SL8PnfNDGnah54+SCI5EcSs4v
N/FqpWjD5nYcKlNAwgbnHCe66FfbWw3OlIkXRz5aHomzkyjcZEZ8HfY1NXpyRWJ2+Zt+CyI1/Mba
sdOwTKvn+mPkeT+FXuk723prEKxcqchLBQFqLdeDFN2SaKLTCRnivPfj0rQhw5TZ8f7h2biHqHqC
bwPJAKhpDTRb6tpNVKEQi2rDcuGTDg/mIqR6QDRflgIN8yz2vJ0nZeNiN2jgUA6Ubr2kA9dTS81Z
eMVCHJa1bfnfMC/xcgoVx6DfgALcTtC3NUNAdGjbsE+IfldVHHVYOiONiPjrOsE2rZjN+qNAeO5r
i/Qjuhdpe3LbyP54f103Xk3qyWDaaSijGLpGe6XdqI0VdJJgqlQhgqi0k4/pjPzjgDkvEme5lT2r
Zpa8y8Wo7HzTreUFxQd8EUIvFb7V9gStl2ilx+Uhu4LHvp3V6EzPo1skIVAZdx6VrX3KBpUse3D8
N/SMUvUmMEvxFDhlaX/nm+u6r6b2XsVxa1LSeRZmDPBe2NnXe2bxvKa16McHuOHNmC3X3dMw1cYj
YhtIOt7/eFtjSdl3hx4vtc11k37idVbnHphzT43rYMUT4U6nqe1zmrXdH5wFqS7Pw0Ws46ylO0ok
I8E1YkDQaqiHh2yPYKbT+zirWrpzEja+FOkYlzbdW4m9XB27flxGdEg5CYaKAHlXm+FTVrb1zn7Y
uJApIOIIAp9Owu7kr/jtcjTMUhjFPLL7mphOxlhrDt1DSxS+NcRV8zjntr0T/N/W7nDqAw9MhIqC
IbXw1SNA6aThSXIHdNbqRDlyutV/oUyZ79Bxmv/Dyw98hZZ2NSgLbyrUQ5ZExVltlE6HDVchNvXm
/SOzX4gm8mYlsLxegriIAFqVKVc3ZRQ/nWYHbEBfnUf0UHamvrFVQW7x8pF0URhfk5LTcdJT6hwD
lr6VfbY6YX/pm9SAKpflO0NtXGkWVTqTziaHHcjF9axsym5922NJBITfPHl98Uto1viiOPr03loy
9eI2+BagsWt8ePNy0qGWgiFYCko5j+uBE8EyhgZztKw5fony2iCcSMY699XCmHdENrYWlHxGKsrz
aKBMeD1Y70BL7mekFkqny75kKeRnVTGsZ2C66cP9eW2cFKlrR9BKWQZ82moos7HsWsWQAI6mMr7M
naafXtGjHTv8YLTjHi5t4yVkPEc2rBCGBQ16PbXM0zuv1iw0bst+OEVUyHxlaL7YWmxcnNybHkp1
13dLnrxVXMm1xrcjXMI0cQ08tRUVAdNk6IPZMrPCj+gRdr45e/ZLhKZH7VfGUHzN+XdtP6qb6i/d
zao938aNT0q1DegIJwVSpyM39m83Uu+FGtQ91jmysuKf2FSyT7Pqze9sVyR7gfvWGlP0osdJbxX5
p9Ua263lJpEZk9dhYP7QG5N1hCI1vEtx5T5IsTkA3fmeXvjWIv8+6GojCS3VlsgmAartEsewxZkf
8iWCZRxnDq7lafKk2OWvguRXqr39wQtGI5R+K51rhGluUtlMtbpYjo64j3moRq0+QbdXcIotu9P9
E7P1JWF90JUga+ZpWX3J1owiakms7hQP80UrybtyWCgHkdrazlCvBJr1zpVqWvSs4QjcBBx4/pSt
QH0wcAa7Oy5tnT4tip4+tVqc/agctAt8L22aT02vB1baX/q6sBu/MNsEDkNunWXwTgS92L9wQlhS
cu7e+l/co6l6f03kx13/Tqh4knEk+Zz26u1zp0W3gXGjfTeXyi9niifdxxW4+dTV0L/RHtE+3x9w
4yPAluDK4kOwNOswAsx4KbKU4wQzDatKN+/eFdSUT04bLV//YCi4TRKaREtmbWBgjNT72kHtUaxu
lU9GmYGDyuaCe6sZjJ1EcuN543EBuc8qEiCtU27aBU1RWnMfNC7604pBw7HjnP/Vl6mCImZZX2rA
lH47YdB3f5YbcRkjE5VJFR7ql6u4TJ87Ct7W1Ae5YSsX7E/twINAsLNPbqWcAEVQU5BwD0+yfuXV
9ds12NRkGovJhlYKvXi02+yD4zTjcXQj5WhGSvhpHLzUn1T4TlFtIvXolHveTZtbR3pUSXVNWUG9
/gnebJgdC8FroHJqzcg1D4pLigtucD7cX9TNoWSNH0kNCNxrK6wuUqFJpS671JvdC24CGRqemXbi
VnkzOEEuLG16WERSQHuNpHHVKI8XmoKBVzvhMRkoF4lYj85RLPpAkD8jLV7tUWlueZmvowKMRtxQ
Okyuds0S22oRl0YfDGipn5bCyY7IDi4vLmp0F5rHznyqK7M5ZW5qYK9Y5RVg3HB4DtV8PBl6Op4H
ZUSZz4n6+JiD4ziUoAv2hGU33kMZmMuOE//Hwbr+4k3rRmmUa5yqLhre98mc8kxU3iO8wPQzQoze
wabTeLn/7TfeQ7p8JFREcJynNVrERCcBKBXbrO2n4QG+Sfs9S5f5nbos6Xnoi8zy9bAPn9MWGQEl
7vU9H/GtWXPKJGrdoM65fqemVFDWiYl6DGVyz3nnTk9tRI4XmUl/aBS8NhZdyXcwOVvXiNwHKBVQ
k2IvXi91IvROryjPB4NVue8i/Er8Phr33EK2zhU9d6pF8iahPnk9ymTqNcLhXFZm03RHrS7Lf5qi
+zdMG7GTSN6KaUkUF9kGHQ+p0LIGIPQhewZiXh/UXej6iEsq7+tSfLNtUb7oSlTSuzT1gxopM1qv
JZh9tepwhW/M5zIr4u/399TmvCVGUBbK6L+sQo9qGOMh0+XzYIXiZAjlJ6qzw180QKqdXsTG5uEJ
slDaoNIKCHl1ZMou04nNQxFkXqVGflf2ykOpp53po2G+vE/ayviIycUemGxjghJFTw0QjxvEcFYT
XFKvH6ql6YOJ8twPLWxcf7KE/X4qpl32+9YU0ZQHsUq9GdGCVcwSI+sfcg+T+fSqearrePqCmAmF
CX20e0lydQ5OU3ahP4pOYHyF8uEpS5zmAfx5efbMap58t0xT8ziYvffgJXSgDpFSKcfRaqY/2PLA
66DNSWw9mbuczW8PZ51rbZ2MHmbIMUXY3IuTQ56G6bM9tHvcqK2PYHJfUOV6bdLLP/9tqEmZq15p
ahamgTSXTHX4M+7r5Ml2Kmdnm21cFzLHlREBm/pGfqtNEqWIGI6uCSvmdXZx1EKh/3X/2GxEp0Ad
pMIwYHbge/LPf5tQM484Y/YYSQtVnxH7HQvvOQc2/72ehPuSKln73/0Bt1aQ5EsyzAiaYBZfD2jO
VjvOlcHpQRfuYpriL01R8LpJuj0pts2pUSGEz4O9M0WW1UhxXjfNyEjoqxEcQl4LkihEryhXp4c+
LeOdV22ryiWjQxkHUzHA2eF6wDk2I91pWEs6LCGARzX+OqFg+WiYA84NLdCaI84O6je1t4znrA+V
F4XX9zJkTa++vcJF7E+wKulFpGOrz9o1Yzvg6Yi24dg27/OwMA4NTvaxb/fpnp/x1hd1wWYTm8PJ
QJD/etqA5g1SWta5LqK4CNAesB67CuFE31Cy6dP97bN1M1EjoGYPaAW8+6rINSltriw0r4IKIajv
SdZn3xpAKR8rOFviMNrLXPo6Xbid12XrMHoaCvCybAADc/VpTafjb7ZMERRTiI+syMKT0lfq6f7k
NuIiacoG9IXp0R1YnQ0j6R07aRkl9cR4CMdU9aHzQUSeCyuAYJo9hyJPnscKd+rQGvbqMNvD05gg
e6fNuI7+lWhSQqS9uAsKmNHlZNWQ3mbjaCxCPCyOWB6FZYizN3kKfVoz3Dk/t58WUCenhkAdkN2N
kEk7Tk0qTOAEmbYs36chd48han3poZo8KsNF6IyKP1SOunMF3u5fsh3+RzmYqAw87/X+LV27qso4
HgNMdijRzIX6obPb963FUb3/fV8joutaAA1DTiUJFkhCKn3XQ81KPhlpR30Ey9rWOo6oWHzQEuxW
/Xhus+9qa+vnUHeUH9OSlu9pY+qPXpLGT7IG/q3WBuUZ6Vv3c6mGe1J7W4tP6wH5UdIxWR+7/mVg
SEojc8KeUkkI26dTMVxqsXuucKDqYgwiXctPumUP8XW75TjMlFYl1I4bZG1AKzC3dkw8vwLPy4rG
rxZ3BqTe2d13MIeaHSCzkJ6NoR5+xAtamafMWDCjuv9Vbt8JfgNyUxTIuC1vGmRL0dUObLghiKuh
OXdqPrwkkaj/1mlc/0Wf5s0yHrLIyb8HPQ/cHRT866VenLjS3YQy71hQdsLgKDvELc5mIFvsnSO1
sbWZEfgOUF/stjVCp0ct2Wlz/u6c5zho4iECz+LaSDWVewSZzaEQR4N3T25Hhf56VkoqSrsxKQWp
XvxSudJRqfC08snW+107ws2xuKbAA6FHTOhyPZY+OHlU1qTWVEq09mmyxtq7VBmm9qpXzn+/eXvA
zJWMUkDQ9GtXJyOOvUQdPAarGzwQwth8SY0lTA7x6BQHbR6zPQry7VuDmh7lLIJMfDp5DK5nxyuQ
GJgRU9gEwPECyxGEd81NcH9aGwdebnipJ0BXE3DG9ShmmymWmEgnZkSBp0Psonvh13GTXebJ8f5K
7FY/pnVY7bX7N2dng2kgPiFmvyn2R7o9Y2TNRRMq7hh4SZWcwXCoezDLrT3CFUvJjksNvKP8Hb8F
tmoPHYfKMQUeowVF2wHiLZD9CBJKb4f7S7k5lPzb0PSU8d9qqKzOw3SkKxUYtRoFREnaYzEM/5h9
6e7UQDdqhGjV0SUh4eakEbBfz0pBH0IWEbks3K4JWrOrflXl4h7yxsweqkWxn01hfoqGUfuZJsny
FWekPTLe1gckSOFMoHrB/byaLarYlvBQ6gtiWFRBZC/LCaXudGdNNx4GWnx0EBy012hMrY44jmhF
1eYFCM45XngGxvBhsObiaFRu/040XodZn6AOi2r3uTG8PYehrU8KcpTWMBh0ytureM+oWyO2Bpo1
/ZKkp0nJmgO6ALRW7Ukc3757AG4CmpexB0/Q9Sft4klxi7LChLpMraBr5vQwWNj9TWbzZkohfzvR
B30gaOjcZ6tPFwk6z40K6A/V9e6nOnT1Fy9Oi4cYaNjOTt1YQHYHpDcTWxfoSqvrpZiFWSpLTZ+N
LORgFnFzVCZn9Iux897+fqOyZhOcoz7KnbbaKqMaDsijUE1UF16ARBcD+tpS/9al3hYFdYaJzP1P
tlH5krQf1EoQXAPYuMYztIWVD6p8V8sUWzO/yJfK+tAr46gdq25q/rGFmQjA431pQftLnY9N4WjQ
K7vQeT9l2IYcI7vU+v/t/KyNowlYFQaeJ3nxNCuut1I6WZFiu9wOeTk1J2W0s+bUixFXNi6N+l/b
Ak4SQECM9b+7eLTfZVgy9UGax+WLmeJw8DxZsUNzMC/Uz8KYsnonHNk41LJugig8PQ7ikdWpQihn
stQkpXoCGPpgUyAK0IU3j16TvU8aXBZ5prTLMDc9BXDD3GmwbG1JXTexbKLyawCxvV6dyrHIyG0m
XMd4z4JDV56SSPup9ra2U+ndGsmQSBfgVlAKvNU5S708UhqSNPYedvFVRdkT1E0cWMs07tyTG8+4
TBZZVsndBRBxPSmDaCtG6IlgMm7mp7qNZsLY1gV6kRjRudFnnLcbquj3d5r8W1d5DO47Jo8rDx45
wyomciiqdhDcBtTIkjEY9Sn/bltVuQNo2dgujOJITCAXIwSN67lhT6SlgwmgRcMg91AsQn+Ku8z4
n5emzkkRZnxCtMo+JF6k+5XamZ/uT/IVA7iepeZxs4DGkHW41YZJBs/MIdUPgRhwwL7oIYScwJjD
cIZop8VhEDYQY45OXyvmMYwrMfm4TnT/pjB74dv26o+mjJtzhQfRaQjD+GFE+fVLp2SJfYyy0exO
xhjrip/kcUd9aOQaPSZVZ9enmWoYPEIrH/NHx1LKY25EXrUzv9tslBBCYtxluYFyyrrckOH2JWwi
I2zMvL+Tejh7oS0buDId9RSPzlSBSdQ8Q0cqQGJp8qpDL/9bkdgfS4H+nSU+3l/ym90sdxSqaq88
f4Kp1auRWkOW0DKklBTN1pNADSrz1cZVnyLqTidHuFCpCfj2NDbkh7z60K/D0gIjmqG4vpYGrR18
yHIejiCaPY/c3OtOZgfQdQlnB0Bo1u28Hzf3w+vBAUzCWMAk1oe2oGxVo2VOwbpxvHPdDOMlD/si
EK4+7YT5W0NBV5MCIi4x9xr8QXKbAkynWSGtmw/CMluSiX7Ge1rbQ13L23u9ikAB6OuRAEoQ6PVx
7Uvd6pJigK7ltmEFVUuY/ysyLfwKKbM74JWJqmKaTi/9vJg70cbm0KifSogLUIR169ywxipVzZEP
uNgxure66bt1OpzdaYyeJyldXTRt7ndT/WY/Ij4lBHv+oerLvFd3VKZ0mJx0IIhTiHO+yPUFbXB7
PIZ5uyftvLVLdZCh8DNREIJ7fr2+mdFaqeXNAtfLLvcpJM6HyUOCs7Cs/LAMtr7T39scj5KuzWgE
4euOGpVIPjJtgEBVFfVYpGDbG9PECMfFapMm3x6df3M8MkLWEo4I99H1/Ii40mlcEmnxno2fRN94
B1iR1UNrRwBM2nnPCeS2Q8+3MxxQOSBzyGfWC6orVUM5vCACEqhrnFQFU5pTrMBpCozesd4XqV24
B8Nzet4dT4neV6opxg9q3C+sfxqPo192Run6bta7WCCUUDX5Q/0z/HvrzRmJ/LGI3b+a+pIPr1aH
3HPS0Kmgb8Jzf/QmN30JE7JmEtv82/1b+DbLZCyAQyToqHuTaK5OcjQmZbHUCp0TRVW+cWbrb5m5
mBenn7Wfoi1hwGpFS9eLS+CTqbjLv5ra9u5OvLa1H0iq2Q2UXxDNWeW64QwPIUU2PVDzcDlkcTK/
M4Vuf1XDJPlWu2r+9/1pb42HPwvoZOkhhIrW9f5DujGHzNZS/u6N/v0UZgKt+2XocL0J0+wgknoP
hnATRrHOXFiQBQ0qrpQ6r0dsoqzWnLbhxuwq5S9okNrHOA53oqitaaFsCsaTLyqb1teD4NeyLKNT
i2D0Zvuxa4rPaQcEzcoUEoBp0C/3V3Hrwfl9OPlzfqu7aBp4UtWtRIByf3GIE90LYmRdD12X2sf7
Q23OjIKHRCsZdC9X0YLbF4NT0IAOFLedn6lJqh8rwvFvNfFc5SszV7D/9hGpBkgFCi5E4DLXk1ND
zw7J40Xgus148VzR+dQobL+MLPuoAyvcOQK31Dl2COKKRH5gRshwV1OEz2ZZk8GbGg+TER8t0Rkf
dWo69okud/tZGWuRYp3WTMkRU+Y5ORLhRI5vtaX4gmnd7PjoTmh5ENOAtx64PmDMl7o+xH6V17bh
J2qufUjjDiCUlevZQ4rXm+kPRpH+Gk08hP0B6Up957ttbRHqZNxh6PlLMfbrVez4MHZlsYqes2Ab
TTn3JIxMPXu0m3cSla0tQs2WUo6KyiLViOuhHLesndKipVVO2Xxsh8L6SYEsC0bbUlAB1vcy3K2p
SWIPnW3uETLA6/FidTESLVwYT6e4WSq9EQhkQs6mGe7txa2hEF4BPIcCHhzn1VBalJsUHWnxOnmY
oM88Ns/pPEOE6cpkJ5/dCK8oKpBLQmoGVLrupA+WYg/mHPdBj8H5vyFq9pVfm/MQ2KrSPIK9LI5j
rVaH0eqbaOfIbUyTnB1AvEG3hLO3uiPbzs2Sqi6pGehF7duNJS4ZMEnf0cbsdP90bw4lUYLgwmlG
rT1eHG1ujaYk2EiS6L9BVMZJr/uBdtSY7owkv80qVIbFjGsNnS9kMdflxTqLoWOrPLBRqVTHVDL/
TaveMwXYmo/FvUEZldfsJs3g/vVgZjMfYaFd6sdNO35rhD4O5Jp1/vPti8czRt8W1BngqNV3mr1O
tbCM6wM07pJA6cfuMccf4QVxb+3L/aHkX3WzepKdyB0CH2FNk56wTLTTnPKK5mETqeuVdzaWoT9l
2WgF6E9rlKbHN1cZpTQxJUbiESoSpFLXJxsJ33apewYF2xI+9zwDCN+O+mkO4ZkOAM92EretSZKy
kcuw92Vecz2eHkNycZCZCnpbNMfR7MdPuIGbF7aTU8KjaquHBP3dnURq476U6tzcKTxwsjl5Peoy
mZ1FIY73pmmdY16O7oOH8AwWzyjqAUQdjvc/5dYWpXNCE4rnm7LgatdkaRJVyEp3QdUv5TFzevVS
KeM/ALn3Ggob6wljm4YrLkbUANeEd9llEJ2jdLxzoJrjsNa/ZmaO+HulqlAFHLVVsPwUuvnj/gw3
7k6pfSv5Q4xOq+16RblMw6aVMd7UGtPBTRXL16a8elcV5iLNAww/rayYBk7R7ORvtxIvqJ2Slspn
iBLPjaNBizmO1/YYnNqtqD5lUKAbKg7D+F4MVKBxQTECJ1WLU9qL6qAvrfjYeSNi9+hH/1PPanuM
lLT6g1oLVxI/C00A+Zys1qM2JqO3KhJm4C/jUbEa/SEyjNAvPTE/2JGlnu+v/y0qS66Cx38JoiAp
rKNEo3Vjas7UBjSFMn3QKRUBUqYXiXtRhn75pM1lZ5761Iseqc9W2mFUsiENzHpu/xvcgdjh/g/a
2PL8Hk416rUyRJB//nuA3CRupKv8nnjqCR/r0sL5Vf9OqeIP4mOpGUCLXJrLgjm4HskAzU2tJaVg
gGhFfF4askt/dgwBpNMq4pfUM/I92PvGBUJXkqIBxHji43Xz2tEKq4Yk1wUQZZvT0OM9NEvt5YKH
6tOSI4x2fzU3x+MNlY0Ynu016RHhTTuaXb0LnKmyfwgx1YFQcp2GR0RPYSrerMTPbpIih5SjEQe5
QeG6Im76XFgdEi9m6JtjpwYGtZ6zLpQ/GYrL3MOHRTIX1s+csjh5bDVaBzPJoAWaNsm7afZ+md4Y
fXr7IhIeIxjPI0edWy7yb1tSD5d8bLFHR2TAji9Wh3AjbtTfFLvDVUqQC9wfbusEcBFKTjrATHAc
18Ml6DbOHXlFMEVW78Ou8QKzSoRvj7vluY1Ai08lEQ4EQMgBrY5A33oWfOaYgrJrdtg9J9oFdfd2
56bd2oQSbAmiC/QUL8z1hOolwRNPo+Onl7rxvlGwL9EBlPlOXak+Xd1yJx7fvNOIH8GCg/GX3NTr
Ab3E6tLc5ZRBZim5QygKJpXwjkqrJYclG/vTLFzlAOWtlBortt/rRXeOWsfc+SVbM5eULCTbaCqD
27v+IcJtYUvovN+aW2ZBs+BNrtdO6090pQ5Ngzr2/a2z9T2xv+DosdC4nq2+Z0KjVyQJ37PJI+2U
RY4VtJ5nf7g/ytYGlXA0TAHRpCDou55VQm6huSITQYv/+ZFy2K/ajZpPNSiPnfXbig5kMxQrUWl5
uMaVUlZsR8Mg3rLRnw4SzO2/h2NbPVPuKCg+JcuTlyEmQ+wQfb4/x82V5NBzdUrU1roXa08Z4sKC
Ok08FNrXskpqsBzwYO6PIr/HKlQnFZYUH/IPpDZW8aQYQDnZNSUa2ATKhd5/8j0xyhp5yHE6GmOH
IgCCTxe1GNRAm/pkJ/ja/JASa/f/w6914tt6TOzCY5KFUdt0vifrA+INbQDNLbncn+nml7RptRCq
I1T1KuDz2x2q6bGiawo7syV3OFRapJ7Zo2hVuinBTbgYAd229iTcZY+Hs3kGmSNxtLQTXqetSpr0
C/PHG1yJUgBqs3owY9UKYiK8YG6g4f/BTOVo4Anl/b3KTFKrkbwsxquKOH/x4iI8z4OkfrpFPmXH
sDOVT+nSi0+L5lY7T8crhGG9oQjkAGxSsAcGJb/4b8tsCwFowY0oL9JqmR/Gxhg09OqW7G+QD6r+
QAbqILimK/GHMe1jm3c6z475EIdISeAJZAcibVQPogNgSD/MvK7yp2lSR79rHF05zmanfnXTYWzx
ZR8Mc2fttjakTQ1S4hYREV+TeJRZN7oUg9EA9f7+SESuxf6kLgib1ejiv5mtQrDy+2ir23KuUq1M
dbknkd86TXmm0mZOiuQxWRxzrx61tQ1J/1GewGIRa6nVIziCe+tGj2qDLpolIAsrLir6qIGbz9XJ
6+p455Leulr4ojBjeNx5DFc7IVqKtJgVmrYApJUnA41I1TfteVZhc85DHTSo4I2HXuvjv9Pccv+Z
ZhNO6/2jsHWJQrGT1Wcg87Dsr3djlsSxYmcthbE8Vp+WurU+23axx1+9BSLwHUnjJIAXMhac9+th
dL5eGnYupIcqXrJzgv/pr6gdUcFX2PnI/trhX0WJTxLay3lxSLQ8/tcJ3SahWYTRJRXCiDbKOE3F
O6U0QnFAP3eY/VExlt5322L5Ufe1KALXKGrHTzslRFXMtqbY1xWtqF+STtdgkudNmR9GVzRvRuaw
N+ihUuugdIRO+iogdJo6awvJjJz6wn4/uGENVVfNTkKoO+/txvnjWZc8MZq2UJ7kB/3t+miWBr+d
mqpK1limj6CFdSHECn09BRV9f2/cChRIpCfun3wzamI3ZGrURAlkXDJ/L0zTMnDqGvbugjzKjyTV
lY80V1PHj1LkVx/gC/XWZ1FXNnvYisbCTywbU4NlTrV3LkWw1k/Vuk+e264dP3YzS3mqIxyhd3LT
jSKJjAgAOcu2GzyF6+VZQAXPXUqh1wQzcEpmqz66il4G9qJ3v+YqrhO/Lirb2rkVt+JZlBGo5ske
voR/XI9bO7ndJDGpdmvk5ovSjdaB/kZc+BVlEWjCiELD7B+HLHAzKPHDrHi+3brVkSO+Zw6ysUVI
JnVKNRTepD309W8B3y4WZ/GaAFkI42cSD/pRa1zwrt0wZ3tv6caCww4HsMfbDXFxDTFyFUoOmjvw
loZN+exmwgiGbohOpHzIXOZ68QMv837nK2/MkEGpcXOfEAGuG6tYPKHt0i5AaMcGefK+1x/MXlWx
9xZ/0OqRDspUAniuKd7LR+P384a6m965bRd05lAc3ZoW6pBP+hFt1L26ytZSylMNJBkAyg24dXHd
ySpysrxBRxAC3EsedJCWznYNRLhGa/DJMeO92GtrKeUSki2QP0NpvJ7fMrp2pGNKhg5kowVmmoqT
KRywAEkndgLMzaEI8PgPr8ENHzQf1cQakrIL4kKPz5FXGmfh1eOh7Ms9eN8WAICuKvwU6DAQEdYw
8yRRKzr/lB7KhJOWQRMO6P/Ex0mfMbHJ0ZW0+gqD6aSeDp5Hh1wds24ndXiVtFyFelQ9gN+9ipWB
F71eW9Op1XpAhDWQeuvNqeKz/kWhIvqytLWDwH/mck/WmZJHF7cb4DZOal3XfiFE7nJjOdGTo030
+ij12Q9j2RKWt2h9fbl/zW+EPTiSE4i+9vKpsl7/yiFuKmRB9DZwUVKmnxMvR6M3vnStlj+GnhXt
FOg3dgEsOQxNqOwRE6yhpZU6A1qxqT+Bzslx9A4rWJZh9FzXi7r3gMkFXn0ASYtDCETSwLGUv54a
wd4QGhNVhrqZQvtozE5/oMltIPQ1NOVlKrFj97UwxNDamJVzih9y4duKpZzevMTQ5mSMAOsB043V
Rqip3zjJRHlFHWYMiXG4P8R6Mh8tr2+fqrKJ/r4/3uYag5eTFByVtsTq0qpVEoRpISk3vN4GUoYF
IGUO8ThQEnhzPEIu4xncWyg2cH+sguZqmjVd2AYmRlHuXTAVwedLi9VT0Yg9g+PbWcmhGETqC1Kr
WW3UDnN4rJvtNujVcjpZsIN9dQj7Ux7ucsFuzwSldkAgdB15SYGqXW+cuXEyM6wiWU9cUDI3h/iB
Jnh8XGy98WkLNA/3P9hrKfR6p7KAUkSUoEk2eeTcf3tmEF91KjpkzI1ivhGUg2tVp0EhFfcHzsj7
tDSBX2NvmxHAWMJ8qjLTwzvAdKMOifmR1MEYcdDwQ6cssiNKUcZjWoTDr9Qt9FMYJiI7tNOkPbN2
OBnW6DF/iFDwiI/3J7Jx8VKl5PECV01rn/z6eiJhpcy2miltkJnm+C8F/OKhQufuoSzgnPmOIsQx
mxTv3GDj++C5ofqVcnsb7Zz8re8nXUUk15mtsmaPJ2g6ZU2ccckotn5UIkc5qV1vnYdQ1/Gz3zVc
2Ij/kJmgrgeoEcIPQdf1tL02NgxF3mr4iFvvymmkmmCIVLnUOWaVeXqKbXN8zrj5AhFNzkGwbzVr
V/7oNoTgZyC8pwM3Z+5r/oQ5457aC55YIzJHzGWc/jzl8YBYdUfkTuXxkpnpXpl/Y7GJNoFiUwCk
b7KWhalJjKa8s9rAa11YP041P4dG0r2MXpb1UL8H1IXv77LbUhVijeArodByZG6CltFRyyr8P86+
o9lOXev2F6mKjOgCK+3oHRw7KkckEEgiKfz6N9ZpXYey63t1e7f2MYsgac4xR7gmpxlJwAUwkW+k
TWBrbjD3EoTkyKmzUVvuiXn9+5WvtfMv6/TqTYNQE8xOYpSFP79nwIFOWw0AznOXNXpS/T0N/zZi
+ONloKnC/9BWwBTm58uYbRkCc9XcRJmBrQQrvLrQxft6Zcmw1CuM0fiBwNrw0HnArr0g/asdRdxG
1cCfVrpLdZwZ58fAU/qPvepPrxt63CtcDtIpxjs//zaywKcyEVhboVfJa5pB/jLbcjiWHVgubcyA
8bV/f+h/+qqvDk8Qh8BxCdmKP1/RsCICSoYrkmidDiPPsoavtHxcqwH+cwTHdw507B8X/dNt/u9F
f2npc6PCWEQc4/ZtKDCc6E1bEVQOWcGSx525/7M7HJ7otQzDqPMaPvprYx9FtrfdgGSJwlf+AnLZ
XBs2kwNCikK9lc4eAFpmJ0Q//ysB/Lc7xRwC8hugQMBCUZv/cqdalL7AgB9aGCLK5ZxlcwcTjGsE
Bsz9ZDScpuC6f8W3XL/gnxYS+lIURGjioJIE/esXXJ0F3kuP6VmzQV09npItXe7ymcW3UxGzf7nC
/bacrheDBObq7gHs9b9C/X9OV78Mq06UQgfcheRx3FxyrMxUvv79M/1tV8JVIIaHgc8VQf99tBNB
wYSCDgQbu/MnoTEgANVSA8EuQ406AgJJIJjtovy/JMm/EyVwaeyDQPDQouYwo/t5hVyNJJUigMj8
TOPPW6L4d1S1hYcRKqgBKMXSa+B0Kr4huju8g+dRV9Wd09UD6+fcH7REWCao4Gx+/vsj+W3lXn8X
TgSAi6At4dn//LtKOsaOrPC0mvu1ShujWXws7S7abkfNNi86BxQSIyXh75f9w/uGNzJmmdAQoA38
tZoqr8zn6ko1L0Y2vJ8mymNghdk/6c9/uD3gHtehM5BTkNSuK+t/vitUn2bGx4DruKg/yYzToY6p
E2ljjadvgRujqSNk27/8/f7+8KVdJ8IJ9DfIM4Ok8OfrDjAchEwF1w0dhrTTMq9HKlRWKx6HQxXi
CllXNKuBSf6LYv77k4VpL9o2oBTXCvzXQbFxoEDh7IHTbV9u9zEj/sWIdfkHvvP7joTiEZU++DUo
KH6rhjfee9w4uvel76qmX/bsjHS8zyGs+5k74Lx/f5y/v0awxfCxgMQFn2uw9X9+nEgIrbY0wzhf
QMcsGwTrLMchWbtzn+bsmeU2uZlJr/+vjfCVowY05L8oQHynv5yjo97RmebgcwX4sR07NbpWjalo
xOD0P9bD75stLoUd6cpZQh/8K7Vxzfa8FxQ8mg0231+4cuyb62X82AP+ff//8Syv6ov/IEjUSj8/
SxJzi0eNgWUOE+3y7Zh0HT8UnUCzMkWDLUH8k+KEPJ7pX5GGf7xJFKDXWQrc53+d6nmSmhnwLxZj
ZNhJF9lwS8exPKUAZ//xwfy+/tAYgu+HNQ+GIQr+n28Srmk5IQmAHaj66UlnEP2dqjnspzQ19HvZ
RYrW3uflfTbx4h8T4d87LHw3EKldP9QII4BfSVGoRJBxT7DmunlOhnqk0TpgbrQZOPx3OrwXWWHH
Yxf2+TWnU/hRgawCA2G5ufjl7+/6D5sBQNErbIja4brV/vwYCOODdQxz1GFcRsTiQFjaxHKi6T8e
95+uAz8RyP+uXcZvsexdDCYpeNn4prJxvu0SYo4+Ef+yfv7TpvO/V7n+iv/ZzIHg97uGbw6IWNsA
xS4SbunCQAdXq16P8Pjev//98f0uwr8y38Fc+A9YxlQn/fmKCgAgmWCq2WAEnbwiAzPjLZNJ+TBh
yP5xxx58A8AmhmUutekFtiPrnaxS8TyyabwpeQoR3d9/0R8fAdwOkNyA1gY74i8/CEYOYriSOdQg
l3cFUfLGD2X80dCxbCkio/8Fef9pzaIGukJV4DfBeeTnC+bbOs5rADDGBiLOFtPslmk/HK62Sv9o
W/54qSvoCJIKdqffJkNrGWxBQREz0IUdQznJC4gGa9vHNj///TH+aXvAsBOyQ+BiwKB/WRfFSLZ+
7egCoKqUZZvTfvu+cratcJXOrnaxSEuOZhEdIbboT3+/9h9u8z8lJ/YINGng7P78RMNVQTHB46PZ
4VZ5v3kTPXW2hHIUwpnj3y8Fb90/rEzgVigFUHyiPfsV2MwWZGKYGZz5EpFN8y1xA0VQssHMFkkw
qXqeOcFtdgVPwmmOt+0VEngHFJvOZK0zXg7iGINK+0KGgnz23rEXNTNW1PAmGOPWR8zYdqEmrmqk
aXp/8nHe7a2QpYhOesv1NzOnmT7O87Z+LabJuXoOc8HrZRfLk48gTmtEobNv1LjhW7y6Xp2RBZTJ
2izavUGszKZqIGnXIr1P5VfU9PG7ic5zgRmBph/sUu7LyQfVf7jm6CqwjbOlgHKVDc8iS1G3zgly
qRAzv/C+hlw4ul/6vdJnQK4QVaHkBAujj8L8bd/nQj7IAkAU2KTozlG1ItmrQsg1a50Uc3FCLifc
U1Ik1R55Fag4s4pV6O3pVO4tvC0n3njlF3nAHGUKLVGxcEcYhMhzpaUFrKYJTetx9KZ7mvdOfQBd
tvs8zdP2AVmcuQJZY9QLZJ9w32uzPeT3iKJFfCbUvvsDsKGYtIRtm2tIlbj4lvWjzmpsEv3XKV85
uaclj5/BJzMI3xIle4lnjUJzg8USHCm5BPl8iaayf94RAtMf6A46Xy3zyb+HDICLOknWzeNPTP8u
uLCn6IjgzJrDdwRI2c6X+ykQpHuEeMJv2vKYuau6SnyvprJDdBq0+12TucEtj3qFHBAOYHDQOnYw
zgLWSETyQJD9Im7g8DY9iLJkuFNeDTddTsb8OFJ8/g0OqOyD2nv+2UII+wEExAop5nD2jzAP6P1p
xIGaHkScYzYgXQ8XOZZ16ILl1GNOMCGO8D6LMm8PnSoNzCFF7Ka64zMyVkGq9eNp1SnSuqaOvd/H
EOegGsAcp51t3GfHclOVhDBn0sM9bAlikB7Gnd+YOAJxDXcRH7s159kNyRwgbhCEsqFe0pHrmu6w
YTnnexmRdt2WBLmqwIJuCGf0OyySkHKlOdAiPNC1shfISnqE4nRR+TmzlcmPBYP8p5ZITaJ1EsMa
+3lz0+BPopKOXiafx30Lt0qVn1LG8I8R4vyNzUROYBjRqyeaGPWITGS91jKal7ue8fTZWhHBX30b
7aeiwKi/SSyYwCekcckBhLy1yG9iylgKahJaTETTg8Z/DAsNMUJ68gUsNkFxm7LcnbxEBexUb1Fr
T2ldIkHkOScdgV9k1K3qKP1sYHayGfZ1K0o/nDPD1q+KJdN7lyOqAWx3mwEYQ96wOvrOxz94X/R3
PnICW1HBzV5nrpyhpy+7rKwnM1cvS0fwuSpvgKXhGQ9nh28Rgstik0+s07C0dmgJbhwcg8sTEoPR
SU4qmX4sPeYboIPvK/wHEDg71GQzy6UsZZrXMwrv6SgBRwGv4XLczlaWrK1Az88OA6csuYCboIbr
oti/AiZOt9oCr3uuEK1B230e7aXLqX077wSsW58N7GPh8Km0E5Jc58veOf4d7bb/mGemMO0+phYn
pc8dLP3xpqNW04qMjaRb9bwWu50OSceH7kJ4sA6WmAQ+RsmkTXdIqY3iNs23KNTgY2TReUgx5D6s
88BMrRRk0Y31sN4+zPFEkMQZooD0YKY72i6RmqJ6nngPdnyktv6B8w1e74vY/N76YRr3s2C9Y7fV
pOx8IyKo/WteIhex6Va37xdFiUQ61LoA0fMOjhVn4p02dckj4j5x0Tn5ig43+xZTyxEyovms7sFg
SAClD0HN4WnBz7EHmnoAYvCdd+NdbNLSnZBi3tFbPHwY1BcezHPSVEb266OnLhW3LJCdHQyM4tS3
It2L8UPH5YQ90XtDOuRgFxSeD6cin6vySyG6hX7pYr8mArDrPnu4ecIet3yfDDmsNWubh428mCzv
q+8e5aJu6eCnmZwizlxM6twzDEBrFycLVFZE00F76Gxn66NGRUMxnGChv/DPsEiOZL2mgYZvJN53
kyPYpNDmzLocPt23jFbYs5pYVGv0urotdu9AS2SwDotVbB/gmyjWb8OW8OQ9yfpF3hKcKmkDL8aO
/ZhTJMpvR02vDJ4T+iPfP4E5m9h757jPDPqCCkTrehljovp2BuKovosqJNMEP/RVbS9wOhfqdnDW
lBjt0YD87nlcuw9wbcsjjc8n2rqH3hqdIdyvc+quA2IPgs025kv6ShP43QKIz7YdJFKb6v6ZyGIZ
uoNKhrTHeWVWRjV8GUA/fcFzi9IWdKRkeaSYX3akDgvcLWFXE7Iu8w3ay1zt72UK4dOhjybqdeMA
SDtR+45adl6LYeUP61jt+vsowtUl0qb49B8yY31+jLE2QMSJ4H8Lx5sIiE3/HSOTpZvbPUUk94Wj
g+7ahBXjw564dT3PiNdTGNVnu76lCg6zXV2N8OtJm8JoxR5hBahhMRiXwWe0nrStYOXT82zDnC5T
cr3PgtfVPZdl2dV+3BYG4k/qYRhVI620Kl7HReClgJtG7DDUq6s2fXJD1bvzMG5ZclY0X7LLoFwO
hXikqv6oC9Dj6kxei1lFUjk1Ydy2qEPQQNXxb7QMe/egwXFM6pCPcKDrzO6zOto2uEYthGO+mKTe
Py5XG442MInCVMtUIRwqsRopFnCoHY+bU2nWGAvHK4MQ01VULeIER8zHBxFHUFhPyPeYkOx0PSUD
4y2ix2Amn8ebfAQDHCbNYYv7d3wF87tR+5qTUwpG42M1FV1aJ4pUW7vvyfo+CvG61xJaQGR1RJ29
YEYHO+lpLh1mVgLJM60YivTRS7d8wDTfhmbLSDzX6IWYu5l0VfgWkpYNPA9hEnGA5wWsjYpyleCf
sQR/H1nZfRlzWKw0utq76ezzIO8QNTr2beq0ul1JHPF7Bg2AP4Sd8ccd+x4eHCi1b/MrtY7XIRkK
igML879mnYzENKLEf9uM/YbioOxLsMx2Dky16WcY8sEACDEU9RQtS/RJD8uIcdxazbpGqUhNXbFS
p0ck6e3VicIAI6/tMmnalqvCzjxrAx9qE28Lggeiza+velytOQkxBvsFpWOS1Zjwyf47J7YHYwRR
CfbEFsjB3ENneTocQxdsILWtJms+0EmuUXkMiM9O4PXG8vlglsLKg4m7inyJ9zn6qGfo9xOY3ht/
iexsaV2Af411JXpRHiIk1ZPaQ84zYu5Dk/V2WvL+HLFcTDc7cttoHcMdbXuKIxtFqL9zr9suYlM4
FOjo5lu/Ou9OzplkRWFbbiM+9X7NWuTkIUA3HiuAs8XoAkQ08W5hlpzTcEG+Ew9tpaY8PuxiRl1W
o5ueuwdsxvHwkNiCD09ineLp0Sv4Ax36VM0K+inqXmDYx+QZTL3yIozkutFM6HDKBEC2uwrv8ZTJ
kOPbyFD1HmAm6oYnVfg0PXBt6M3Sk/C91KA5OnOtSycppochH+f3EtFcS12aCCWKcRg4gKhrx6Km
qQAZtQyp/IJVs37JocGI6sQEXdzpsOrtoKKx+FHQrVsOaWHNeJMOqvyx79nC2w6b552aYfHWdsUA
2vaIAnds4lxJ0TpTjS8W28RztpgVAkdQB3FOj2JiD8grSOd62QY4vcADOOEt3E2SZ6dFr2qUx+pN
GHG6XRae4KTVUx/YDc7hGU6GfEIVu87d1X2s9PgRNOfG3VcIGLsf9NVEap7JPtTYUo1qODETwi/E
uHyiehyesJfTgCH3NL5zwwBQDyuBvzCd4x/dCkgyGwdGLyqznfj5YHsBi7C9Q8zgoVg9Lr/AMfkM
yYEta4yWobUbhmqa2nkhaMfgzVY1i8klpNCORU9c9HmPsipGZt1KF3XbuT0a3wOeWz4zZhRYh3us
5xusyfJENlCPPhZcdhzz7rHva2SHsHf73u+mBskuLG3VyTmqUeCJT2th1iMx1aTrZAfj/TUUdAx3
S6aJaIACr+uNdJv+sqdVwA+GaBCk15RTe14z7AJjr6rtaMp5lzeFKMNlmPG2nhWj/C7esTMe/JyE
+AZLk00XoB1qrDODTJE7uwWznGiGEcJxMBOiHkglCoPCYd3Tw1oi6f7Dkthh+hDbqJhqWLFN/Ts7
kqJqSFBZXw/9ZGBRMqUVA8XJrJ87IsHvQOfTi6wZ7abLxlWo74BfJyhwYSaRhOPeS0tv+JwOQzNq
Hs0fYKrpad2Vgn1IsLfCc0N2+9usX/nHaAj2PQ2ZeWd8OT34UYfPGG/18kKxdbha7PiS22TM9/HE
FJ/elnxlgEAFHt4Ev5/1M9nK1NbpDIq3LQx9Z3hR7eduXaovlK1hOeUd27Pnau6z/GB8kn1lJHZF
W/VTTi/YxrGl5gKV6hwGGd/lpVJ3vEBRVeOgoGC5Gh097yMa9jPsb+L0gdt5Xc4W8efYZEqmpnu5
hG0420z38dsxbHp+M8Sod+/0LtypH12vQRjYyQ3epPuaBbPrU0aUnd6MKEzTu2zLth8c1My5nSUk
wXVGr15kA1WLajbVIwNvzUF8uedCQnQewy4xfmQJJQMc5nL6LYpc9SqRK7deAGaIpLa9nKL7DcFR
FysGytqcZHQ/7UvKUIqtuTyN6WS7s1CReEP20brbYkpWe15ozI4ckMx6N9k+vxR7rPKms0mIbkc8
HcSNX932YH0fTxcMX4v+0k1p+pp2RqK4SNcBjPqZpu/jKCBQbVUAbmuyAkm8qn4kMIIlTQZcHUTU
GqpsNBUKgaYfNstMj2AafKO9jlhyMEmsn8EbTacGZya5NbOZ+9aWKUITMoML17DzmL8nI2Go2tgq
MvChpdhQ2q7Zx9y5Ybwks4ZXESvm9AYSj75sdvS+6Ru3bPQ4JyVlpzyMiaznOfTrYUfIoq33ER9T
ix0UmxvqP/c1zriYWmV2EtW0o+K76mffHbaicDfCwsfN1TLuUmDHiGx1d1IxNdfZtgIqSoXIcaCo
flLHyINScUKTt8J5kpLArarjCYlDiN+h6iHJyeDOyE0BkhbB7h2bCWRZ8zVbWd4moc9vfT+WUR0B
q46ferWYcAToleTHHaP196mrEt+YHradxwhIQXeT9NMaWnBvYUTCEtF/nxgs8WsYBpL4hGWdxKcd
Ncp4dhmcYC9ZF7y47b27JtZAj5XVcoVZMnpAwmlD8Y7M2aS8PG0+hYASu04MaQWck/JjxzZuGrD4
43APc819PUyVSrZ3K0GdeAj4OQfUrNCvd+BQqGbX6cCBv6HRwRqtuhxmZhGwkwWXNrUgZfnSxWwq
a8G7kded2oC0UN4ZyI2GiZEmgQ3+oyDIsK8HyLXnx4z78jxEsp9b4FbxG2zi8gNIDjyrE5dNXzjJ
xhu6JSDhklFEw0Vb1Ikwa8xt0fZDyJ57aKY+4dde0yQG5NOfemAUH2EBkr6OWH37SSbGyAN8cfL3
U+WFqdPUzvdrhsPph12j7C0MruPlACZ+/7B1Ow3oSApgP4DQ/CcIfTIkhu4u4Y3tk0jckRkPq+a7
shet0kXBGjOJn7Z+iMiZz4hgu8sxDdhaODwXtxPUJ0OrJlHpI/hs6TMdyVyBd5z0c10UhM1o+v57
t8FW5BtQOq1fAo318lhmSLY8mC3r7CHLFirbbY6XlxybxPewo1JtYCo25pdULvvbaIbL+UGD+V4d
KI6bGLs/3e8ctIn48rFOToOrJHmrpmH7EpLSqnaVPDXHOLPyKtfKwuNq9CIvO5SOa43zM303xnno
WjpunJ1Tn7GnkCiH5RQR1MiWRKZVO4eJElxCodLhC4eqIF1d5+otrCbFa+3w2jYWykcwmoEd4vNZ
k1oaEFlaD3rl2e4wq6kTDbr8wU1RNLfZANEKqrFtgnvDoPznHYRb3fRM2qEWpRKADceVP8OYng0w
4UIBfYYDMXCcIV+Gp1VD1HYEWju/zvkAahnIiOvcQMeE+abgM/2G3sZdSoL+sQaWoE+jSIA9VKtU
25e1SsxyVEuU6tsp72byOSAz8Ec1i5U1i+TZHZul/kYBDA+H3tvs7bYxcQkJ6+QBJUMu6txy5MxS
QIg/0gHg2YFvM8yvZ7NYuFNMDNP4Gm9/2J5nlbhwXCFg2tuAneKSoZiWBygLs9eKKYeBHSfLuyqd
3LMrcPRID5yoMd0cvyrP9+xmdFo+OW9Z9FygKNiOJLIYbnpoBeYTJp7Lo4Q6QdbYWqdHEtA8HjIz
TxeKIWDSuIAa8j53YzhZmACiTwixHA8J79f3CbjPywX2rPJBy4VNddnl636KySLP1KlE3IxXAgma
nHxUALukQumEMwLKaGbHbx5gugfkPI9Js68pynnLLORWYxFW1vqEuvcUYa2yHmiZviGF4OgHHY3u
DWIo10OZVO4zalPZN9GK1q0tUePLBpZG7oOuWP4Gzob9eOqGMns70wxg3V4UfUD2g68AAyvaf952
cX3VScgPBXHTx+vYgzc6TH0GteAWnqZsRAsHDwtY74aI8b1eQmfeQOKK1NLRlhsWgh7LI7UZsw97
YaoOVIqwHkK/FcvDRgkqpo6a4R5ljRftIkSyt64sbFxXgM5fVYcws3eDGUY8JsQiLS8RGrCPMH6l
odEp0pcftBfbXQZDmByrAeLyHlueztJ6QF7GD6kwZjt5P+sHKMaKgGkAYjUeU1HggwPYrOs+6a/F
dGeNOnXTshxQyoFul6Qjgm8TOHe/rGCUTbd5J9h5wYnyosKU3KnkGl+W0E2BITxWLDyRiieQ5CDW
qXbAM2E8FBGd3Hcbyb8AHMz1BX18fh+MKrqzDQYyS6i/0k+gyQ9fGHYsoNjQuN35WApVo+Ba3slU
SIIZDrH3hVUESx/BHHAa9iZLm2ykYmkp66IeyooR6xNLtbKHkuBeALy68s7TrswOMczGQW5GbvJj
nOfAJ3y1SQOewkKjGohTRuqE0/Cq5xyVhfEePAJGUsxjFmIZzO2zEDddrHVXA/XA4kGnBQwUNSdM
f8sUcSwoHzDIuOS91xEw1JD0Z4DU+wvOaBK3gwdd9VDwsIu7Il5w7jjUbeYBCKXv73ZVof2B73Ci
L2Pc8bTN+8Q/sj6Mn3pTQiqz54hRTSmiEB+ypcdjgzedIM2gVxnu3ZiO7/ccFdg7ORbrZ7mLPH+W
abogVHDNt/iOIhH2xrtM7AeLpBisKJaKDFjqVHyTQ9XFNYZmit9zHdn7dVkwR1nmavuQdKLsgUDC
TA8p8KGsZwhMbnUBuLYdR+4eFOv37WXeV0EPMJCYpzpLO43JDeJobjo3cPm28lWyXV9rAb9+a9XH
tDQjv+zohMkhhYP/q3FuxxeLeJ/qSzoDjEO+UtS9s1bS9xCj4keLEb6BNTwFHWs35TbVFi5l+mxG
V7pbSYfpyeMD9Tep1uwtRc5d9jqpsTQNxwjafSx0P9/AdRAEmBClI2nGOXHA5/a5QrYk9vwV9RJu
BTuKhBU/lCOkOjPAxOQ8LSQl91KAg3B/hRI/F31aOFhEFChLdr0kofVTNNvW7vnuD4T06ad0WxdS
x6Salpq53YijsZimtSFL53eAdCpyXgc/f4knjDMedDrO34o16h9XuadQ7oHamjRr4iHsHGJndVOK
yjxhEA+lVtnx6uLhHJa8DrnAMClOYanVwt6irN47TNGGMxBlt99RUSwvcsTU7MuSbVvf6HhV2OiL
0bcSXYBH/4cGvN6DK/LbpMJ6Onc7Ir/vRNC5BuwIYeHFw6Fbvi6cz6JGEWM4BjwBcOqCBq9qBr6n
Ak+x9ACzi+HB5jabniq7qh9ID8+QigWCF3bTsSPzecWcUJ+RVoobwrm/4NGARpafQT8pfaPmXJw9
YZlqK7hbXUdIjN1i5JOjHxBTdQ8LnUKAb1b1sEKojPmRZug42nRakPpahK0IVxWKeoIQxz2aXs6u
0TA8ZDhBNVIvCoyogH5jU93ajqrkfGV+wf9fl5t4g5Er/MowNGdfI3TsMOkYS4Lp7lrMoaFFPD8I
RHXONY9F+IzxL0aECA7NWQ03UlQq4JOiZr0aUN6qYlfpedFD/76gFXaOsQ/d12VUbDyg58YfWxB7
YYQLbV6o9Qb0/NiPlH0LxTh/z4RBsW2HWKBOn/KnDG6P5sHANGU7LjolB5SThB+NMNP6lO9Wn2PU
dwHoo8xVzTk6piOw91yfcC9lAuhr9C/pDqb0s0H/bU67s+RdJVcPs6HdVPEJXt5GXwZ4xC/1EHH3
hmLq0h/WJCgwrQXzFl4lAS0L0KQ1QsBZjH0wLEvsP6TeGQwTq8mhOaUSYgCHaHHXhNJFzxt35efN
8Lhvwn/fxwQRiGwdiNWYgQcbD/AnT6oP0Rx4jEnGIr9OMYMdtCIK0k4+RsVpp0svWvyT/UtniIlf
qglBI7VNFrkcq9mkC8yESg+EZ0sxRhiQw1YcMS7LesD8EYQRFjStUOeK6ekG4ye4IiJLzM1HqkUW
tUOnOn/PYLv5GFIPKg42p+jHtJTyToLsvZ1k1CM9bihcceixpVyhyNFIcFawzHkFsVWjZ5v08CZL
AWHpbaV3Q041uaQ6Vv0BkUCTvkfr2W01+n008ulYDC2meU7fVAPF+DlBa4pZNU12ddhxCABA7giA
OfjKfZ7TdMDUl06rPvApMehUtkSP9bRr9xGuCwvOPZfKE2ifXcD2OmbiXImuX24yzDfxHOLrByu1
69qiQ+l1ycG+FU1aWuBji2JwLAKOAhcCeIpNGbzVkkLBE4NXrh4Ur5CnhgMKTJI0YNGTCcqfgzSb
fjCDwDwS3BJOazQm+iPq597XaNRlUcclSrJ2Ah/1eRLIur3tbYkuiCw58hxgwZ0eIcIZ5zZMpe3v
8tzo8VB1jAJAyV13W1Vk8HcEIZB3arFQRM1rghFe5jgU/EtnNnXGMRW9VckYfc8Tj4gKfmWoAslR
I5LAZTzgeyPMDc1//lqHpUuXI9uHafroJokifh/y6GFZuxH8dzdBbpslcwx8lfhlril0274uESdz
gVMIJguZzWVWg7PJXwaRyfi4bgyzLJQ32y1G2ZafljjD2C7EHf66W8DDuTiQeAnI9dmq6wAH6BkT
Tr8/dxhGLY0cuw3/B9sxi08DrBD9WPbiiJrZwhs3QtZdjT7LXio/5GWDMdtgrp4d4XkfQOpvOyiC
6FlyKDAuAp5Q7wzmkzc2rF41CrP6DiXTZuXR64mQWqKZuIZaxPrtCFzl3RR8gIWavVIUdlrItWVi
gQURVOS9uSEYUL8YlE3ZW3SDi36Tpc6U34G7c9AESoHhzQhAyLXS8hgYD7iIqHo7q74M27xo6GwX
aNagZ2EXNvZwjlv8kIlLGrvFt+BxYq/G1Jz5HwUJ+MMdTdALmBoS9Xq6hLQG+SdCa2Sq6igoz0vs
p6NPzlLq4aXvjPjUbZgjw6tFdSAsxNUeoOyc+u+YacQYMATM4gS2c0eXow96TVpgBSBCoB4HbRGz
qgK+ntVa3U7+/3F0JsuR6lgYfiIimIct5ORM2+nZ5doQ1+UqQAwCgcTw9P1lb/tGu5xpkM75R0Ux
XkQJCAqpNkBTZGTff7MpMApscdT8kfBmJl0qUKi90zpmu6x17e1X+t0NRhd32AWI3vs7dg097psC
Z8GOLsLw7Po39YEpOcsz5BcrN1xQLjDlfdDZWSP9TV3lSjgE2Bg9c6nsOdqGBs3ByWjJeR2rsHtC
zTP4z7bL3+l32G/NdtKc5XE62qYMX0XcuxFOMwGFvZDWUj7Ce3DWwSwDwrmj7yZYfQlaSwtgLt7W
sOmAWVpnBnlrvA+YI67+dhKF+ghnjv3Pxq8aVtDbnc/97q2ZTqbxDal/Xu9vkVjljq+5/xxmHemH
qrNdcQfKAuvf/v+jbHbc+PyBmXWei8pDbLD0m/hc+7Uc0rpd8NwlfSHI3K0q4WHC3vq7ZWHkuUmt
6zhzh5xol5HglV8+UAZPFuKQNluo/egOTutzVUX8x/+GOQhmUPXYfgvlUv3YaymKFNGJ/S3HKCwv
uRromYO8C6eDs/b926zW9m/cN2rbk+ok5vtetzqh1yweyAn1SmJ5N00y8NlxxuJfa41xmZEdTZAj
Zkb7hR0I/fkE3l3w3bNkGTdGiSUCZ+L+HjnSs46ik3lPJFzxRyONeptQ0s98AOGEu9gfgCGV71vu
TiVdMf/uo1G+UlWfIFLaxqI50E/toisoq3DXSuLpSREZBkKJbEehH9iGZKI8z9/K6n5sIndJRU3W
1s4rRsD7AWjyfkMIgLJoXYJ/Q2SI+SV6fXinx00RTqLi9bUNe8dJuXs8mOuaOMX7redI3EXbFFJS
CjycPwxqBOIfh8WK9j2JlvNvbTrbz4xQ2n6AfneGvd8R3bZ3rby5xmPnLiBVDbdYPurNPIezFYY7
pdZ5OIvFYmRQtfIfwtzT656oq6ncbYtI7D3HW2+nZRzQRTNA1+xl3KttN5VI3G747HrfxaMTHsxq
HB8r1NCv+84SYQjPtzYflkEeCESg+c7rGQXgc15FCQe27sNLzpzwmns+gi8vQbZqwGkwnORDOB+S
REVXxhD5BeHlqcd4rMVpst1lPsmBH004RlM/Or40ZJgNfX+1ujr6F24NUwKEa9wd4OH9q2L0/YIs
kEGKPwaBDUHgBIUO/RLFaVAigLjLfRAmqyDS+m/tlduaCtQhsKNzv9Q7pkykL+MGBdK3o1/th6Ez
NomxpHkFdiFiCA+blSlFd8MMavdIv/cU3XJf06QzMYk2kDX7LmgLFGDQ+S8DZqMgm2Zv/MlXjrGL
mJBn7HKnccyuv22SrLJCM1jnRXXV49Kqt6pG73dv0cD3dhOVbmnsr9spBFUev1hnx2+o2tZ7nJp8
aXeoZvJgbzG53m8SHjVzZmu7r8Zl8VP0EEmQluD7+p5gKPVaBgFdYjzJHEHrFHD8UcnbP8otpKoU
/cXapGZe299hq4P6zH0WfM+5rh5XAnTeknEISRtfA9TuyCXqd/L9TZ75NogrSiY7fgLj96eHMuTi
SXtVJmT16dD8bJUPJE9CT7GdGresH1ZbVKik4PIBNtSIHCIemvjMkO6Vu9KBAdmtYdG+zYZC7AOK
aGVfRWk4edgl1U+3LuLaqtzikew47bMpb+qDM9HIAoEIEvu5du00psaiyxk9fL4+ynmb1Z9AbstV
u56Jjwz3ubOf8skkaBit5PfW1wELIXn/oEqoipw/kYdWcF8bTx5vXRn401qvZPSbk6TMOIrm8SK8
YplgD4i5y0xYedfeCvR/XLvzSmeMJ5e9OznysxBbjf5oJN/z1CX2Upz7Wo8wnkObPDq9Dv1szWOo
ZYLAGvdUJFP3zu7dQkkvVXHlEBiiXYnG97tfI/HlmQIw/gaOffrtUL6JXHpRVoAZ8ZnJ7uFhrOv4
kMf0TOyjzS7eG7uUpEVOSI5QDzV5gUhOcqAWyzi8QH0kaT5THIySdPQAn0ZUrYwPcfmr0VUz7us4
6d/yKudQQDEQPCGORcjl8Pme2zFIAo6KQrSpVoM/PujWKr4AWCndtatKEiya9ByzYVGPZ8/fljVb
ZEWqI4F5y19QPYybRPZvTaYFBPeeSDTCY50hTNRtF4nsl1o30kWutjglwelW+7gltfdL469wzyZ2
5jNLm8udxq1ijq6/edtzDfj1n4jXxcp6HbFVsGYW4aHSJvrYSIwWj0u1uQUbbNN9BasV6f0S8pVw
xlYbW0k1SnsfrdEE8FM2Qp+ETiQW2sIr7sCiRXfonFBcQg/lMZx4w5XarCso/7Y17n/W4ifWsWia
go+TDO6DAGS2eEpn1e+2Mvb4d1bX/bWOXhMe0fXPJ5cl4Lbuq+Epni233I9BwJMZI8L6IiUOWHQu
vA7peFO+VCoqimzQOvjThhGKo5Zqvnen7ZzXqraMhUouJNxnTqiWzYaI0eNgtVPwFZmp+VNVjvkg
IwP3eSj5epnTrA0ESyQm1UG0/TNITfTRDQeLra3T3n2DZvBXhYpvOMzQOBHqjhvtDCmn8TLSnd0j
8GZqqzq/XzPEWQVjcdc3lymP5i5Toyve/dxz1mwmTcY6bu2N8qf7xzy3aKPgTvKo+UDB40vUCA5f
lFuFAZQxe8RTFUwFVa5VMv9nbMFpQ4JTfJ/bKCwP8zrHcwpWW3zltbZR0VqBQ9qU17RragmYd4ZH
YqX6ourFHoy0/dUiZESaNTkNfUO+JHFmvOXqnABIR055Z3RBDUXxnPNYIy6vLICKUXUxkhY/7Mi4
1p57KrVjd6fBCZZrCKUhsgmxT5SSnbKIlKAZpW5xIpFJi2CFdLF9gNenqM6tF+RSiDKKcRLvxsDR
dalhaz2TlFB36KvmCtEzhm5WJkZFiCOr949EWfvrblJRMvADC+R06B/klkpExFNaqrw/AP4rCMNk
LX12CVOY3wkZVH+En0d/0QNFF08FAMnOzFyPTqcKk12c6HLaF97iuseI7+AtSirX3yOC03eatJzp
kaat+s88WKX9iBgjMOdRLo2+lk4fP8N3yi7rjXKfxEwG2dlIp/3dIfpGcuXbdMe11qwfKTAM57TW
XnWPyGQaKIBvrQ8YwhLdMUL1zO1Dbgp3bptn2VvR90xybvIHsaE3HQSqcx8+cxYPCOYBH3vtJz/S
xMBKHsqyvcJSSvWHW8sqi83kW6d6NWJDv7pu3TmY8mU5tqPTtjuFutC/hwzJn3QM/39YVNcDw3tF
bh+WUUDuW8NQU1vgVcBBbK2vNvrX5sBiER7UWtrL4dZFgkNk62ODYk1DLNaQbt1+iZGCvJhBL1/F
KM1Vh3HRH3SuBwiCUA05TkIbNr0OfB8kwFieIkDQDS7FjPQvtcdEEvbfcPp8zJ1fq29i3bnn1nYQ
1m5D1lY/ePHaDS9BW81LavcMCwj3Te2kul70LhxYcm8FOJWThhOMNunf6C4O2GsjmJg+aB6L+Nbu
iSjOPtCW4uKD0NN6KTrDUU8iBNIwJdvip8IYHTJ0A89ceC68fTd3nIUQsL2L7njgCif8vVlJ3Q6G
79mN8RzlclZ+FmJYB/SJjS65NYZ6eHcmF1iHRRV2cb55DZCSD1N7pLJO1qecxuuXgu7d+l75le6Y
qcV8QePSf6yEqF/WpvAcAKuKY80esERCSa3z4ux8b46dvdUnkf8Q69nujpOj5+7Uy8ped93EJAzS
BBCcOrQicWHjnjsNATJuDMZejTBLOvU3S5GPuUg587h3KrQvSPFLelZRWpaXoLHghMqoFDwJsbc8
tB05bnuEaN3erkIpWXfjnl+lWdSXP67ofXrTyrvE7WGVeSLgw2f+GuPz2BcIMVXj9w9Jz22RFtZa
hinCUZVfY+NUCIby1U+eyoSam32t6SV4iAy7UEZ5R+LdTU3RdowbYWN25RKyjdaIl+6hm6U8ssHq
50D76NMKH8N16uSxq+44tsaJVU3Kv3EEsIXofpo4yLck7rIANVN+CCg0QnfS2NK506ATtD7EnCSG
JrA3VTX1TxTBk+0pS+PljYZR/7KA2T1OQxa+FBVmsR4kUjMa6XpBllXtmObdrcq5PLS1ZzvkLHK5
7q2yDyCmBzNz03QF7fCh6OOPDeUEA3kSlqAfYkHaP6MbYJ+QCHMr5LlAZrmG/y9ju96tJm+DbA5W
cyXloV/2uNMrlW2bXiEIzNQ1Dx3kUZ9WiSvkrt6ohU03vveF97pelx3kK1qMyQqto+FUM4eRopzy
UG7+TWOwzPmjv5gedNrqyzwd7Nl8EnGtnmepJtZGik6rrEd6H0BZYpRJg7aulsyrdbvdzTzNgLnt
mv8K+CefPC+aXtuRrqh9xxcBYxgZhMaqiVR/9kBKHkCyNJmi/i1hweXquKp5q8UhLvuIGP+1WrDg
oH5UWbHYttjdfPzQppya3xGmAW8f9tNcE+TsCtZxvdCXE0tKZ9PKl4hnE59DAZHhkLNiG0RRAxoc
TdxMK14tU0XqTueBfd+5OgZac3AyjugewQ4C6YUXO8KEhbdhFi90to8wbFE3XpbaRLzUoFTfdW7L
8AAAzX/Lay7VDHBiep2YO/LUm5LqCqAQxPtqCbz6GgW9fp07z14+hVcW7t1E9WTy3ZlwuWtGT1mQ
9Xlp/6wwZeqxU0Ri7VC/+0TeO3UzHXN3qY8uYn3x16GfKvxn9/YiU4QBBKQKd3RoDI8H+4lKBIC6
fhuD1015bfsRsiYr4NhK3R717fbI9GsL9G6p+Mhv6a0nnBD63HhtEZ5Cr3ER2UZbu3dAxJY9Lt22
gXsin/GuwOa08HkUbHsOaPerKDrOFgtl/b+u8O0fMgcRH5HPG15zPExA7WuBg1EANSVHPQNrZ5oM
mgmattHIyG3hf4KeOWrfE6e+QMOa4CeZeuwkyCZRTzsIor+mvrd/50ol4YNqzKY/Zy66X1wjW7Lz
Q2LrMtQcRQ+p04bfOGOAadUcqOrRsLEWe+EMzZpR+W3F/Fnq+eT30EUooso63HXDAO7Rjb39qko4
ziO/DEpIFpb+s0ESPO5Ac91x79LGJPYsAs3fEbui+GeFefdTdyg4jmKMvGknKQx+CSrYNqE29n8P
2CSYoJrL9cPmsaYwuKLCOUuSbbsKZL7rmbd76D+qJULElc5Gmt/AJMN09CHIFxZUf6KKEGPP9N7o
whUvUx+Qqa+DEG29vyXtf3nrO/eemoGI6ojBddfGJMPnxQya7Ky2s16QIDZbJrZGv0xRh9GDu3M+
d77pCOe3WiSSMIa8qyrxOZE93XD2KD2FT2XYLEjZrSJ+GD05xbcHZoLpscNN1FnhqaT81Yq1ECkj
JG0MsDcO+UIVfw2yoIpLhaRQ3U0mGtCyjyELQR53zKGUZSnG5L5d553l41BJY+2olYnFY7bgl3Cf
Ftil6Wgqe3nj5VLmJMQk7GPBxXeCKUNINQ2T+0DMqbN+G+iDfM+XjFDUJ50arZPW/X1SE2yycyL2
obsFq6GP4oda23SRi4taTDjb9t/kU0J4dam4yo8Gls6/75c2PjTCuM7BJSr1Z8at/gDUhBh7AQHa
B+LG9PD12pDG0fz/o1iYEqxZ6n+THW/vtULKmjpKV68+eVfzzm5GdbVWf5XHLmyA/zprbknjDQow
Om/jRafFG73Aji56uWS14wfddxeNAxikM+T/AFlqzCXuYOrDMOIYyeqKh4wJpy5+lY0NicbMOidZ
223gLSICd84KiWDlPK/gRLodQWkXR9jQDD24PHuhaJuTgMvynpQ1b1dMFrjL5ilcLw07OleyPZXc
2qNdTumGy5ppzW8xU1agieHjYjB54LbjQIgH135BGLE0O4fbOXowveqGu5UGS6xlPo/knv1quTKT
ijoVFbgxizVuRLBfco7RcCWe3qG/tf0dyW2Ru6unwrzFgpH57NQli5I3W/ml5768s71Qf/ZjDifn
0TqCj1+0CNCmmJPikFuu/TkrRrS0FYN+DXDlPeGEBz/pTN58WZPJ32wgZHC4daplNgyq+AHbY5uq
J2JI3m1mgj+2B7oKdMckD+XarE/Dthoe+hpzzDG2Ozvc1dxNz8AuAfC2xr57jOM8eF890VnvifBy
xuE2ij+l7LdfkrkRlcVWMXWZYCG0w+4IWLaMjbRQOe342PCgNvuowALJXjaH1X1RjCucEb8ToASF
pWdQksA++Dq29XsTtFFxZzdTcfv7tCWWkXLxGGCZ7CBFAo8S5yGqXgEj8+pEqkT5hT3GXsDhOgV/
GGBZOnBGdN21a+3gke6cCv0oUYVvbd1Zv/jTdGuGTK59lzdON5NeEf011CT/k8pmvNde7wW7aYtV
86O7SQS3E9SdJaRxb78rlxK+M9rmrXuFfw8KTp4pBrsRxFP9KN5MmLo8HBh/RekwqNW2mxFHZhBk
rRaN8Sau60seGW95QXrrnbUirZHgOJQFp67rreHkjgDxTK+x9g+gCBWK8RnFEFSqSGCklf892V7D
PUNaFpFu5Tw9EYCEy1NgS38bK9v+443Feh4LpwbUbODOkQhuyxPW3/4ZuVohgTXIl3n2S394r6Rr
fei2UV6mmTuuzmhb+akfLesBjWc+vbsdvrsdQaXmRO89ILbVGvHClOgN/PkK46YYvO1LPMgIWW7C
E5S6oE9EBgSLfYpaHcmjVxXrcPTXwSz7QmjkoXE/BeIpoae0+vJkopIrwMBiHpRiuNz1S3hMLNI8
Ju3+9jfhvkLr2CMz97gGxzK33eo0YmyQN7LL/UepRg6G2ovpGXisLk+IGqtrvW6mfAJ8iMu02sL5
L/n+HE8lbvXFSonpq/TBr5xIgtN11ZaNecQN3XW4w7Ler/zouC4ATaegDaJ+36yef2wnytIPZUGf
xpdLdGRJSJZQcM4C7Rj4FlDATq8xLm8UDqyIu3WWZX3X9Hr4y9FdvG3eZJm90wioqt4b8ckI2pn/
WUzhF2Tz63yREVtv5lczIW/a2bz97PZBvRvaWMSHjQhI3BQLiH1T873SmMINHARra6B5Wwejq5M7
3h1O9eoTDUlcY7KM4QoZgPLhzVqt7hvPBvRPDzBKMMCqew+jiMLnWUkpL00xOKQ0TRQaHucRr/YH
ad3zBBUGhg13L6uQIT7wGZSbFXlQ69OeguBu+lOAni+s7F2NvhzTMvC4ayFOxGOAJHdwXH4VtcTV
gWKCPkB5bZICrMzGp8U4qn9BLDa/PS4BhweMhRoRsigOwUAs7k0hEL1BQ5SPC6acMu2awZfHOOgR
35pw86C+496/d5jM/7ldtDqHLYZfSAeCYv6MrPflHeRc/detAlSJhTHmm0OkX9DYM4YesMnJ/yqn
imJ8Lhw6KR43V6XrhiF217AX4uQJuhxi2U+i39hkW3JBqjZ2YJJa+R1FeKYVeGuUCQa+S15MMZVo
yld/GAXQkMnZDxJSLjrZ3XkoJV46Sup5KZtlCcApa/nPaDv+8jWWB4KRIHXdYuG9Tyyfm7Efxz4+
qtVG0lqE3fINrS2GE+K58BH/ebVetwnpyYllHoKR0PlN46Kc7B98Z4Bj+BSKc2vjJUEI6TRNtpTe
4uwxsGLKjKYwvjigb82h2RKshiQQoPHzndj9229O9KlVrx/haYHIu7gz7xPvcctbHrYXzDCI3TqN
S0q0HpyFvdbVdR493z6sY+FzlBQKpX2JuPtsBdw4O9rC1JWE8P47rhz/39oP9WVb8QNAl/kSRg/T
4z+K3bw3j70UtpTaI+tQRRPlW7UBZXS9bmt3RpP/jV6xQHzDL8hui2Rie+KtVn9QPBL/P3YwUafa
6cMTAwBBCp20cCNZY4cOkbRIsSsHzw2+EtYovRNF0LmZ3yXlevKmzTV3c1N35y6wqzIrrC7yT3Df
ss0KogaJj5D2Nv4KaMNw7pCTw7uTbtAiXkIwNyIF4cFP56hb7tnyquTssCKNDwYJ8rNc/DYkiaCt
uM9jZtt9bBPJlwph1gdvvkEwjpiTaDePvs8PsaKu/l1t+FiOAOM85nHtWOqFTCJfZn4ukktpWTfA
LQ/FNaBP8a+NiMTm/15FF7uMi99sAsmWRnPehHdEtXXNpW9As1+carCqu25T1bbLUfQjcO06B4gI
m0skRF8/qXoWTgpMI3+3SQLt5HcdLOLs0EC4nwrHlLsat/kjJlDsiqyVPmbtcF7u8VjCvUcMHm7a
u61GkqojginHuvWXnessdcClSVlp1o/a3Lv5WP248eTLr6hcnP8WeKFO7Ox2yLs93qPyMQbeao6z
XBNUfRQgJNnEQX1FjOG5f3if2vzSltJ95JwsOZxlME/3kgMBQ2PD53PuG6A171wTRCXuAjjB61xO
5r8INdKPzS75MpGt6O+XTYy/4rEqzL70p25+6RB870pst7j2B1oXu1hHyZmyzOJky3aG9SxUua9c
soJ3EYrq4uDlftzegbl2A63bCacvv79aGLfm+l0noz1dm7oSl4hnZ4W3GsAackPtxVEDAhMY1dRN
5qCox5NHIPyHM9+EjyjRk/cuxsebhnM0/C5M6d84aEHpmAypwcsSWOQq9YO6+E92UDKoJ8A+6dOA
rthxqSyvUoS8X5XAjplanGvqLhe5+RUwrz4VTiOZHnx3/gkcNb8tgvINhkztHRIsWr+FqsZ2h3jM
OtndWP8Xq4mFvPa6KYXNcslQR7rs7UpIbHPI/aqUO8qb7V8onuR/ViDGC0/EwI1Yiuil7Ss7v7gU
H1yINVm8uyImjfuAchZLJDFB+oU05H7bYdzDkNKTJ5Jf2J6Q3EQthH+6QjyMqXJD7bEHyeALUi4p
Tw6PPVdgHbUfwEijuS+Q5zWHkKJRQ9yj3f1jcA88igoS1+aWckmdx+0Q+yfFBoSNbhwklhB3KdxM
iJtaTVbCae9JnzPzoU4mDwa3a+RzCwsJNOSIGFn/kgfbQycYoZlndOjddYObSKYWt84PawBQsZ8j
xz2Q2RWzF8NBII7L2yGrsfvS2llPKy7P1bXu5pkBZT9P0FOpDT6CooDCCoImzCzZtkhKUpfJ3ATh
rsttQ5L0GCGnyrGBoc8UV0pl4bI8sSiiaGZDU1pLQ+eBXO6Nu7Yh9yUlck79nuexecvHbm3Pzdqt
17HO9SNzMGSl57srssnRH+5zdKNYrK18ZAj3LH11cfq7+KoCcxk7mWwfuP+3x8ie+pLV30U5zTCr
ANy2GCM5r8TLEhGEdLDCjSxgvpU4IuKFU+gsYm77YzC1zXywoBq5bBHSiT05Bu2Vzl9eWq4+/4Vd
2e9OeU+qCRlcQ/dLNXl02RyO+5TBtv0YPNE+GGKX5a5o8unAFhZjZAPkuWPQRcFUS0mSPu1l8SFg
DA9ZcGUIbR1Fw/bTSx/VRL8Fw26q8vyRQJOpuAcqDEqRqdZO+FiD+bDqIjj3mLz5VqHQjkuz+mY/
IiLUqQQuBZivIrf9cWcKBi5aYHgzqVX5i/xsiFj50w4e6jFrchYXTzuR97PxgyXtpCejAyMdw48g
RKBOySYcoMvqFV0iBL1T7FuT2xfphDerEEY/gaDe8pAh3FSPWb0gO8cD5/qgtBNJg6nqlzXYRTcY
BmDGz/HP4VPf0gEl0vRorWhFrn0dhd/91Hto9BkQ1H7zl8T+5Ibr4/NC8d4Gdc7hm5aLVNjDltBC
DxGI7RzW8DFdas1msg79wES4m+yBE7xD05nZePuLLEG+iH2YuzFbqtg8gpcnvFgDc91B1fhUbwnm
i3dBTkW5OODAgOSwEuonD/VUvKMcLcdDwHOUZ5McSBeKYbcw99da4bzFQFg+6dztX5ARGfyw7IJx
RlZH8sefdVzfRbI0P+2ylg86NiGhPn0bXC0vCNz/anKQUEeXKFXSHnZD725DO0tBWWM8VGYNZxID
5puLbC3C59CmCoBL3eoBQl09js9tjXuef6zDNhaHSzXu42rwX/KbFZaJ2/bbPTusjzt5RJqBg6mU
9jPiCqRxxi7k4813dLe0SD2AVloQjlaV2JuGpBpGVu8uqo6MTfgavHB9DXvyUX+vBQ4wY5K4fVql
X3Z3ZV6q7u9sgfqnWCgg9yU89XhCnxs9oGefYMYGF29DAqwGDJQnvPkt0sFn2H8GG+Vqcn9CAnk+
VYR7JPXWYH0DC/eflVbLdwUL+hXmW+89erXYCLNhAwac6buWKSBq/jlFsf614XDydNr0+FrzC91Q
EdjfXV3iTmQXq+xfo4xy10upaIl5NQWf1kCZ9W0CUTrJANE+cxL0LXHHmSAyA0YCJGPvFJQHlYh2
pwPOIftcbKFTySNnhirPHCW3RjhEzOHeRUfIrWl72zeaIrPtKGCO43NdA0Fmvq+Wy9Byf+1rty4G
wqlc6b2GzVCqc9zl+j8J84EXikCVj5ujtSJKoVoeORGZt6KKy/mgyhbYWY1s66RtoLPYo7Yq29+l
1XPmaluo5E6Ms/NcrsQunhzemyIt1to8WjpZdZYQvcCSEYxM/uOgtMnY67GOwgnMWDcdwofR+svu
r1MSOZi2SR1Me6+jq4oo7wJfGJ8kB/5yw+J+QvT1FUFoQApUJcnj/hSVya4gK6XKRC2WJ0ljwKfV
rtv4Nnk8ITylvPGoQvtWv7PAC/0ZhUjTscBu07tFTM8nUM/Nuz+U8ikvaj4NNKm+J5ljoESHqrI+
TbopeCWXkAyCuRIbtwLLPXpIjAdxlgg7vibOpDCAL6h9DbxBJcd7P/JilBpOMT15eRSqg0NGxSdl
lOF/fN1ecPLzzWZhH/GtHmxVL+EJia04O7SPyswbAwfQDHCAYKgJtW+2UTMPAc7aGz8kzcI6bGTM
j13DcI0vg1zne1kUw3ieqzyCQYuJickAkWKgEZAHLLD8L0BEcPTygA8Al5Che6rKsIBoXFy1vc07
JliiO8rV5W1bTZH7u3osEehqVSABAEplZO2JTUYrQF6as1/wAx1RWwzh3sLKx1AAymfvMFi6bbp1
PmZyT7r28zDmOLE5IuUe72tpZVqjUciqcdtcfESxUKd5DjlfRCML8adlt5rI3KFyNjXr3H+V65bI
E9o+P0ztaSjeqtAU7wYTPNxlkEzBvqg69R9QFd9XXNbj19jYNuwQppIoxUek7qHlYQUmtRLE5XpL
GR/xFg5/ak1MNWEe8ZqnuurwfeQ4RdeDlmZ+3uiYzVO7Q7FL5klbv5IqszlH4tkxpOUhf4Zzkxt3
bjjX7Fu8MelzDbokKzjHuIP7c9VERBB0TPPjka1dvK4jx3tWoGGb+AFAyfsIK/98aDpCV9K4Igxu
55VJ/qpbWzhXR7bhHWoAXWXk7BQHEpjr5rR25VRdEN1xoY0oWe1zQqitTGHOJvwZCfmBiJLCI2yk
UvcOAWtOFisj38bZT94cTNT+QfHi3Ezv0jrqvhqKI4/n7ZTXluKU1n19gNXVqIcWN/ocwxaZ4bhY
CJiMzzuZaNc/zoNGr9FUbhsfjRx1uJuxlB5udC0+F+ynN4TSBwrF4Gj3h2Wa4xdLSUQfld9NzS5B
q/+1ktwV7Rq0wi8o0WGbchzHSNGpblSp7t2gJRClRMO8KIWnx4IpSRCZYsti/KpY1JYABSH2ooVc
tpuYsBycQaQTcWw/hjv1fZEbWQMIkNzhOvNvPTob/ok94RlWwb/bjKcVy5R1AaL1wmzBhT4jza2D
uxyDqt41XQlgyskxJynutf+fwUNcPbXCBfgcYKdSB64xv8yr7uyDblwyEcjH8fy/Y+THj/EwqRk6
nvQcNHNi7J0U93JkZ1We6Gf+eKaBzOjkd0IP8K8eQU90jrxc2CcnsdeEsdl1u3tv0VvI2xa4v7F3
RR/c8LWz1yg+2XYrJ/l2lOW8Eg7A9jvKGZyjRdmrMC7+JMO4uVlLnIw+b3nhFEdA7ORvH/Z9eed4
dkHwOSC8lc2e7rf9QAHRck/ohFftGKiYg1tp1Of/ODuPJslxJk3/lc/m3LQFCRIkx2b3EDpSl8hS
F1qppNaav34e1l4qmGERlt3Wt25LBAjA4XB/xVR5ZrCqNCeHwKwFOgAWxyJnj8FgdEddpQ3Hx03S
YSdzSASbwqe6v1UWqh7o7WG8S/ff0+wPKDVAvlA+6NvdRGmRop41mEedEnBBI8ZEeM1CS/GmxfHb
WqM3hs7BMNQDpn7CdAghABbfReUQmfSjW+rcATDhW+lAbEcPliO6iegYIdxnaMN3FFa8Z6m0LDzA
JjN+0CxCmJP0rEeGszWM7UjtTV8rp65z+lwW5OG4i9GbC+DJcJeLDsMpq5s1qAEOk/DZ4L2zFRLA
2YsJvSu/sS1ys3WUcvVvcfuyZxW/AJ4m58rl0Y/+SPtMssUq5Rg2ThtztPXoqyhVPQBaKxBE8YMp
fZIulpD7gSyYHU5dIH2PRmdOrXIyqSXEhIUvWgLm/AA8tkZPMrUpKOI+koHDzgzlwTW2BYve63zq
x6SiNXEkMcE5ndfUEN8A2hGzY3QXIz1qJYEDr9dBOAFSNu2/KS25yQkW03RrJ20GVySdEucB6myT
PVCAVl/tkpbcRw0VGGc7UrdjQA1YF8IWUwE1SibRtFcwVKmVtaFf/nCBPd6kkLfGO2BuYtrLHt7w
vnOqqnukn+o9trmKf4isqcP3gMDBLbIHR0qUMI15RZQSGxPRdpb9TVLyj25gzIXRpk59MoqYBcwh
eBpAwco6b7SbwPDEp3jEvvMQt0P0UeQNEgddnvfQCGIfnpDjhMktH6Z7cus8D7dcP3n6I6rJeba1
Fk7lvrXC8R48OdLjo16pL0EMvHDgfHNs/aoOgMDa/vCYzehKKlDOe4E8FXRfQ0a7kmp/T8uFBsL7
zFeAL+ARxO1d7MrB3gktzfaT4AUER1eUSFKwGre6XnTlGj00V227yOycXYeWKnh9C7V+aBdRmx17
6VRfUf8saFFI+leHbEAZctvXPGwOEaIQ2zFym/zRtZrsixVO8WcHyUDeQLo3fhynKMrvjAE43Za0
xjG2vgF+eeMPk+9tGmcEhRkgyMTZ8MFqUVnW6RTxEKS/PzgGMMIUs+oA+aDpdkBAqN3nrh+ba75f
3MHt9Qc2a15l7xMt6rVn4MW477oRXm13Np6Y3hb0ceDSMxM8kvS+z5IDb7i4uq+1sn4Sgyy6bdf0
XQhKIQqsrY785ZcYZFa4s2u3afc0VwLMbV0eXENhgPKgSZJyEU5a1G1btyzupMwLEx0Ze0r2tTcY
nGILFC/vDi1tvzfuAPqqsNAAhILuOvsJOGOw4j1h8J6c9FQi/hg3+eeBOwm4h6416QqCUEb3jJr8
AMvKjFJkL+y2WAFplcMT+aBRrNGEpJDrxLl1Y0QAvI9dlffhsWAtKBMAfS3uQIL2/XYCxXQfO51v
PfZN7Mb3/RAONKPjetgDHw1/9ZpmC0y7IhZNNybjSPUMsSdDZfMBrzXrJQu6cnig92tXuzpJa/dm
0GAC0jzoIYHTWmv8rY7cJ0JYtSk+abnVUgmZVMP1b48Ue9DNiaCNqtCBrWClM0dNw5rIaTKBXuBE
N5LKm+Hrj3Xh+j06Zcq2tgU634SEhqxrpxfUjFAsQphvklr/C7SG9RLnFfxrJ42gHcs8H+/hvQW/
yEKKdKa9Nxu3H8D/zbF8w9NnoCsbDP77vIqo7wLeoCIoKiEjmmxZ9Ru9svAHjywaSB753t6mBhDc
wRarMd8GfdbiytEk7Yewz3nXNYH03sWlnv/qG/jHKDlALNzGeo31a5BOFDV0R0cT3qba6aLlYCCz
5RA0uIigN3wK0jJ3bjw/bz9N2TR9QEQD/QWy8d+QpXKCj42/MSIMtXuQNegtxHqm8aOIS2sGM4wg
AhW7610tg+iApZb/xLOJBpRqIM7fJFbNO2lWHcvXyIMho2BWuhatnKbT7WPRxNWvtuyhSBoVtHr0
aEu4Sw7Vh/EgYCMUn4oEEdrdbBD23YqHpr3JOLt72Mpeczs0WfxCRbEWgMvwPbOAaTTIj8JBeXE7
2FJU8kD6cn59Eu/OSWW5RZQud1eV9NK9G7k+NlEphZCbIYoSnabfZFC3tWAqgJop4ge0yvzkAZEa
QnHexWS5SlLy3ZQJT8b5Edt5N46gsbgVxmTnW1G5aNZaGTy6lYmcLPhM2O3NQ85J+2ZWbvOrtHPv
DuEfAaq5b8CD1EWpzzryvGzI7VU8bScn0N+hAw30qXKT4h3oCFrcNct8qJECo4HPG/GbAP8eb4Dx
IuyMcizy65NX6PFWi6V6YbEqfZ2hwR0czXAwqNYUyCCuPSuJrVuuutbfo0dkBntYlCwB/2d3cKIs
4WaypF3feUCia9ryo8cWrDPnc0COUh18gYy1nmXab0t48XSYsjY0dkPUTvnMpknfgXilFmv2WvNd
oBAkgWk000uaIrN3j3xLJXdBJ5qfCNkHv3nPDA8h0MZ3Zp9D+8sSvfgUO7p8Jui5D2GbNl9ceJLt
1tdcB4p8asLW6o3PPonkJ2ua+n7lo4PQ8EybItzN0cE+xqCaQMSFwuQ6F2NTb2LeGbDaHQfUf1O0
yDJ7pmc9JsDsNUJo1P7kvUz3MulD/XsIRvNb10r7qyg6/CL0CLEjHtu+9SExWoBROR6+XFOx6m/R
x1JynVCYyMVXWmKpd8xz3+m3KWUvcx1BXq52VLm0D5MXTt8MUVXVBoNq6ytlcrY5pkS8lBCerZ5G
dAyQMECwhdY3cKRH06cQviKJMUiVMj180ErwmCu38fN+62oqoXJGL2hTV6HT0lCnAwFc1eh/m2OU
PGHu64Fy5gpDqcoza4BzHo7La8vuh+gOLU7x3HTkBVqXeBjJdgOlS+HQZ+stO9PWnitd9eBMro7q
Zm2JrwqewzvQO0GwjoGjYkCa4SKPFpbXHuiIQOPPSs35jJOqrW80csAdxUy0iNqkQ2wEk6ch2GXc
eOAGwOKtYUdV0RZOGHVMK0WK7T1wewFXDjUR2GdFS+d6mFsRGU1eqBYJ/KJ+MvRmHwArmBUB6oQ3
V0gPeFVb9AZRDgM8doN8obGXGLiWj7UdIfgAPEcz9ok+4K/kUYCUoMMLlX5qFdJZYJoZ+12l6lk6
N+UXjWXV/PJDBHRo3PV6cUMuld9FfaMjsDH0xe9RaeLOoEZDKZ8G+b2MjaLdOaMLsjrmwMo7yoRT
tLFk4RJ1JTf2gz4CmdhOaailuyJpnc+8DbBlExVyiysaS9yl4Tgh4VdGVYNYDBlgv0udibTbk05e
zb1lP9xYPYyGjRkZc5tXs7znUY3JS5ORpb9YOvneDiVSvb1NSwRuVoj8oZHflXQRV2Y05WqbYRvZ
02OgdLIKQtN67oMip9/gGNT2ozKEQk4/qPg1qikdUGeM634TQnbtVqiRlRY+9Ib6nYLxu63GWrzM
wCJ/pXe8CYg+VB9WLeqCM+cIyD6SsKP7QU/9Ln7qNacNbsO6UBD5IPFzHCtIr2WeR9CiKr/Zp9i+
IihqugnvT22afoSUdBC/yyt9l/uqMSnpOCb4wAYh5XuvREdnhXt7nRx626KiBR9NVCuv0awPIXLB
vxqFJjISLm7/GLuV568tWRNhvZDzu7MCoAq7pLJGazXKIn9AbZf+vYY+C/qxg/isaln/aJAhB1Fj
kIbuHdWJ3xFuRskDt23+AJkJ6+7aE3q71SpPAJROICgyAT+i/olK943TN9FH5E/oRyGZVz0XZolB
J3Sg7icKXWW+6jBo/F2ZufA2yE7QyEDxzHlqEhWQHRBt0bIrzejF5Qii/mt0EV0ns1d3PQkwHKWg
tX+mSNh26E2hnbNKeAraK1SYCAJZIvoexn0Fn86l7XozlaQbPL0GMgO0edQvVQPxrqOq8tZG4nF7
5LKy70GfQ3ABieR+BlMeHIwqRI2nSnuoyJGFIPeW9QASgmB5A2BncOy5zRaAttBlGWePIi2MnzmY
gOLoIhiZolFei184e2hyPfqZhDKaqSbaC9DqD6YzpM3eNbypWycVvc3tiJOO2IO6Gx+UM7TQVgZf
HzZpbBXfE98Pv3oAGZ9N5Q4IvQ0Vh+kXboYi3aP91NYrlQpfALZp23chfhHeIariODyCdSCnBmTX
HB0z1xGRAj7+echC57ODtD75S9cNwF7SDpVpfeq+h6kkW5+aGvReYvLkBBBpfZwc06aYiSwXNEQL
qxV6ME0cPGqabj1rbgIXWIvNZHbzpMbdomCgwEqklQJPTMlpTgPwd84/WM1EUCwKmHZ0O+uu3qku
s762fqGglxuT/KgmAIU4JvhiG9GnBqmBtoZB79nkdcoZCiz0RiFabIAj25AuC/iBK0FDNNzqo02Z
yeyQvF35KaF1E1AD2/boM7VEGzr1684G9P0ADqRBr4wmEMrWAhKEEa4Zyy23ou3j5KOP0oiHzPVA
8xHspNtt0duFd+CpeKAd5zljeuBCDv0N5RAzOUgJmm5bGJ38gfZvFR4KEQDGDuxG3qFm38WbFgQ/
0d3ED4LNpskveuWrjx5vW2crU31KgChBb9tIGyzHBtQOaSoMxvxuwC7lUwoe4kebV1pG688xn9N6
7FDJgHtNecIv9C9ozyfvna4amT4or3sXKYoKH+XbOBlvSqFmEx2K8C8ZsXUE8ZYHDmKKXUHNHQls
fDVsZ3hOu3b4Uk6A3TUnioEg11N3W4UDNWZpihAtXPDdzwk4PON2wIMAXhg51iwrAM1qjydT9aR3
BhukB1L3cSxkjl1hzlcCMwR9GZHGHjwV2uJQMBRITm0HwAhdqQYTxA/Iz/nGN0vV1Mx7rL8eAqL4
T1P3jXGnIsSp7zXYJdSKR9eJCK8ovFMMTKXzZCYB9IMWAke5nYwAWmUUjHLc+EAwj9wobYIgaQ5y
utZM632bWi03WcLlVMAhbVehUWox+aSqblQXuu4mygKbJAWFGLm1h6b7Ntmj/KQHY2ZsarqyeHR1
pcO29jG02/ClR6rHGaQaCewovR0tIQVFFtdrvgY99O078pXxBv6y0ewqSU3fJyRAsad9jx44dN78
CewnT1Rat8Fzh1coiO/Wl9GGdpBDYd6j5rHhSRV/0dD7KNdIVo72rqDH+yULajUgPqMNN/+UPEx4
DdFlshOLW0bkCHV0VYmI+T9l4PZ9mSU40TgyFXcVPiI/pB5EVIFTQe+k8+AmIM1dyp9+A+kUGhrw
NXQKev99YdHRwdUlotyXpWg0UIYRDUCXFl3Ab5TGW+eprIKsvaeVbZDD55XvfdTbQUwbI5zMI1yj
MIVpUwbZ6h+3l3LMyO02YGuiW/oKLrrhbPV4949eULEoKBBuAttTv+jVNc+ZjMI5gQKGJWAmf/5n
miAzik7C/lW14ZHWCsCKGuhWaiFFqnb/QJ5sXGF7yTZXRiDXgsvzRsSY8BwiMMzjFVuoM35Gxuyr
xl+xBUIVs+fQX85YuvARd5FFswaTNKI0ZQFy2Q19M8jD0PrJ3QTG7tvoxePRoXCw+a///J//9z8/
h//2f+dP/98S9D9Zmz7lIZWv//tf5yyGTHrfJPOmKVx94XXYk9PYxDqePrA7gC4hSUs5z729PMo5
2ySk8kxAjSBMXGdhAehHY4VlEK8nzaC5igrji9Y21QPvjOHm8kizh9aJ8SlxAtS5KSRvH4sPevox
+yjwczS1sJSttPC2n1pjz2Xar00NXwgrld8r1SNwjsHGbW21Py8PPk9jMfi8hrptYvWq6EqfDl4G
nR/Dw8c7IquiYyFC/CqR6tjVfgND0OwCNHjiZHt50Ffflq4fnT+GEwDqDHexgtNY9E1ggXqb6rb4
JCTC2FlRao/I4Ydv9VRkYq5lSkei74N/2WIZaZYNDf4GEMyKot5ltpttoKo2m8HDVemtszJ1aiq6
ZZsoEyqxMPkyPaMr0MBHbNJWHyo3Su4HWb6YaZc+vH0g3pImLvQ6n1EsTNkSXVkAm1ALQCe3Xg1U
BB4NouqOHjjszMtjvTKAYzKmgwmki8+eA1X3dH/AsMVwJXXNtY3aKFrSo7GKZU7DApTwCkOM7q2H
ex7PnZeLuGLAlTsdLyoaH6EzxqtA4+/RfNS2Zjul7948K3w9DZcmhaC0YS6WKi39idvcIeHEjmzt
5ZG7gzCKMm4jED+Rvbrii/h6wyOtbcPtdQ2bjtDyiOsaPNhUgMFLRFuvDUvRzC2RJzJ7Z/r05qnB
rjQs9rvNNzQXC9bNpYE0xG5iyhL1HBUtDQe7MF8aBAr34FWDt8ZJ28T5HCwf5QEOmDFP/a+rQMMP
gAsSFJ2GGO9h8nMyciBUa27va36MZ74i2wILOySaTNgxi1VD46CZiQsIzqADesDQhRNAdWYNd629
YjB5fiiUaOd/XXb+6awMD2YKHKL5LJvlSjNCcfQAEFZaZF4JUGcOmCRmEAuB2hL9F+tVGIAMh4Cp
VOAYYOjywO79IdoHVo/i2lRGb49SjOcKUynL5VMuYi9eH33SuWzFDBfk/dBLf2PiGbZv6ujl8k48
+w0NVyI14gibC/v0G0LyxzvHhhgeV7Tlp9b3tlWOQX00+NW/mZSETin4hMqSi6F8UnpTDweiVG+g
k4dSwNHyoF0g/GBfcY18fVvj74ysJ301AIp42p7OCig5oBsPSWG0cDLAzD2qOTuffJyGPHahL31V
AddrDI0uyAQu+WZ0JQ/ef/FpHeG4pu440lkatOc83rNqQOfB8LQSDyTY5hQrq4Nw+uhKQP7zt04z
BPjLAhMLJej+GvoiPRF+2uQ0xOQ6m7Lgi1bRwVk1A9ZGBSizRxEk8VNYVeYtzbH6DjM88ciVO21p
tTtHoDj27zEuut/AsjOH9z3YLLr78SEKdYq7GvSXKxfWfDIv/dzF+mgaMNVYOXId06/ws4AOrDdg
fYDRxRa5drFOxyZEaxihkMtr8ifvvDSycbozUEaB4tIzco14I4AHlOVS51FROFuXuupu3RkSQJHg
xatkdSfCNDiUrXflV5w7dAR/1kvNgcuZ//tf4RjykBlJ0D0w/dCW9EI0xmvg/kdEwssrQ82H6tV8
EVDghAMDVmpx6Ci5RC3UPXPtNd8sMJp7mjIZbV10ZAtEhC5/3XODydlYFKQH9AdjkfO4RdyYs/4t
bcfM19e5bhZ3mh1Ve6sfEmrxJqyzK/PTz31Lh0oBGYmhbGPpZuzCsSaLwIMTAZcabV+8CEBge8XR
Jl0/jrh9AUYx1A65wP6p4Kagw4UnwJbSSPSsGa66HUF9lxv4M2JXUizfX/4m89WwWABIxTryKQ61
Pq6Q07XO5s+fI6EFKg5ipVOCtzdpvW0vj3LmK3AtuSS0XFCGEItt7U0D3VdkD9b1KJDUNRFIsS1j
Bfd+3F0e6UxoJXzrXOwGX1yqxd5NetmBtiP3oztUHacg844F3Z01ZZS5BaGyfVfrAVqQrnaHc0j1
9qBKQk2sU9S8iaqLLZYOMD/DPrDWrpZr7xol4FaIscjvoFwnXy5P9cx2trA4NnkpsLH05QMahCQc
4JKxAArPLgASn1rqdKCppxJiGdZnV77tmVVU3IwsIQbdFt28072CiQ5inhYlfUBr9U3Zx2j/FY1z
VxmOe2Wo+U8ttiVDubpBWsPLeWnhjEtPjTGQx2Wc2LSAkjpskSgNA0TAMVXb9qYw7nHG0q5EiLMz
dAxHWWBuLEufT8tfkQ8QZxWhzoQiGqSLHXVOUCQFmuiwOvLDm1ePzgR65Jxhx0Zu9HQopaElD72U
JHfyxAezLCL6BuCOD7AqYxccXlcaV4LR2dm5ilcld75uO4vZWbLRiYFsGOH7TbnVEBW7R9nEijYh
1PK3P1f4iiyhcpQhyYBP59fwcEINjk+JsooCaUSeY+PXva0K4J2XP+W5eRG5HNcwsYO15WJeMTLa
Ofhjaw3hzMJgCPVhLcGjtgV8eGWDnLug5xPA44GSDlzPxbTg6gvVtkwLkyfbXxdO3lnABOz8gLC+
hoZxgORw0rtZzztt7H9XVdkd8fKpbqZWJzl/+8wVdxnNc4KqZS3CTZ3gCmX36GRiumsfWhhQu8Gt
n9seUuy/GMl10cMC38NtMQejv04GrzcMSvkFZIsGhgLQw5A6MsC94oh35RufO/v2/D7DVY2+r7O4
LOqhAqJVA6cogPse0WOky4Z71aaih3ODcLR2hJro/IvjyPsC/i2RmxqFPJ2fb6PzOCKcDaI48WHa
AsNIA6V/Hc30UEyud+XFe3aOtI9skxQLPcvFwuVwHBxjRLfJC/P2nR2a0RoPnumAokZ8B0sQywm0
Ct/+TCR2yxlapZPWqcUcJyTowNch3Z6AVdW3M2kUnGBjGw8uY/+wwiD8ennXnJumYzvsTXaoItqd
flWU0ExvQMdjrUarfh4mhMarHDhrhCPppz5wkru218Zflwc9Fw6oK6Mo6vKcM61FOBBVZpdmj1IC
VJhhk4/auFaJBkGAbvH+zUNR96QmQ1VwLgItvigu2zPTjN4B9F99E1CtvKOsHO+S0uuu3IhnZkWZ
HJqTsHkzkuOcfsoW+hKkrBqlWFeIXQyykl5IopC/dl4uT2r+S4u7F5ofm5L8iWqMWCzaIDyvjgu9
XktgJQ8VptUDXM8Mj87L48x7/NU4kkcwVDnBlBah1LHLLI6QtgXvUrkHzkq+V0Ot8B2XCE5Nyn6W
HZiFgusQEwQ7/nF5+DliLYe3hQJYQqNMURQ6/aBOlbWWb0tOvLD6D7YnpvegupEsdbpsV46ZdqXi
euYs2HidUiGnxiWdZQRtwSbaQUxL0Zl8mEdpbv/ORe2vQ9r7CJjM9pRAIN+/eZLEbORfpJRC8JA4
nSTSx4j2g9Vedy7idDkqEY+K7vQOPUg0TXhRXlnTP19t8VW5FNmfjrQ4g/YieLtJP9ImrRFWa+P4
hxWk9s85xP8QNpROuFMV+ux6MARQmCZIH6C5/I8pFUi1uTzx11/bspVLRiHJsnAWXxwXyBzIN4UU
SoXSjHeYJiYvtCRwQIWAcItUgmWvRgg25urysK83lWVzTJk/tBBEG+ZT/Nc1qdAXDh1MlfAvxHEs
zmYpE2wmj/BZfrMJwyuzPDuc7sw9Jld3uTRPh0OyUIe6BMhp1gD8CI7HPFYJvPhBGyBlBzkyc2+e
3/xF8fmCBK8zx9MBHTWrEud9Df1Hoy0ZybT5MLWmOkaW12OgmTdXZnhmHTF0Y0ybe4S0dXFRyrIL
U1yWoH66aX0IZYF6PdYOG83z4kMQaN5x0jTj8fIs58hzuomp6RPPeeLwiuN5dTpLCrQ5bSSOKp4e
oJuqAZPBmIzH1ovilwrK8lfU1PgHQDK6cn5eR/l5ZEVmwHtcAb86HdlEWWisSosLE/3SLa1n+1hJ
x7hD5ye/0jI8s3eo4OqSqhylXILg6VCaZ0RFYJpAHAo0G6thnLZwqwE7T8WH3MPJ+/I3PTszVpC6
Eug601rcKnFqB9oUAj2B4pztcjJIYP6etkM6J7nyEc8tn06Bx1UubSdhLzZpZAxwPNJZP2aCANhV
mr810d1B4Vt+ovFr7BE0mm0SBu1KVjcHldN9Q37FkI5LGskXXWzWuB9xJkqrBgoI9SUNl6JdSOHj
ypF4vXC8Pygfsy8JNa/OYKejSQLxu1nXdYSkDqSADSI0xQ6lThSHcIa58jn1eScsp2XPjzM6TwbZ
8eI4VKJAJLmRDU2n0nyIEl6QQZRhambKMsS1xav2oqghCyiRHsoyRao0dJtt0/kSWY++vBeIqj1f
3k6v11ih32dQyqPzzA2y2E4gr30oeKxxnSaoQ3QE2S9+3Ax7dILU56aBiXmIBtiFG3DcgCwvj35m
CVzemWR9/ANvYxHmXVsN8HJLGvv19M1H/pjGCybTI5QmQuDu8mCv8ySikE6blnNjSWPZfp5NcRFE
xJ1CAO0+YMiFyI499QcvxTKXwpp9zP0UMcm2aaKtBRTh7fVgm0PE+PwKhSD74jwllEgFAk/t2omj
XzyI6nsc2j2EZGPz3eWpvj5AjERCBoWUu5v5nsaktsSaL7bA2xhDBuO4DJp9SLvzyoY+MwoZGA/M
OTWgJ7FYvVJzkdEWHh90cqH9Yv5zoxlIpV6ey+uAZ88lyHk20FvYLqdzydGsRUl6QJ51lvMaA9kd
lR59kf007f/FSIoMT/Kyo2q2yGQ7RMtgr/QYuwJGxs/Ut29SxIfR+5DJ8fJQZ/YitXMeIToq1XTW
lwsUONjSqFk7Bt/HGpZEa+3MwejvdYN6/SqVdfwxHeHt1XZXfq579fZKMupzQIYMAAqKTufi3CPQ
S30nBUaFeWF2Rzt82uY9upSxGMzt5bmeW8A/oAX3z/ItG4JowHSt3Ro9cjwlNKkYMhnc9+gJtcNr
nYn5s51GWNxxmdEMZBEISi92pONhUqWPsC1LOckP6N0VnwtNGZ8NDXzvqmscd5PmWf7m64pRQa7x
oNSpnS0XE7meYUh8s1sPQClvMVYqNnrvWv/iHGBwRx1wxhPQyD09B/2IMbQwkWiHcYgu6CTRapVT
tcbL7+1FKqbCe5L4QWOViuDpULoBYxmQNbAnG8sSG5HWLU541sqXyLG8fXPMtZQZREAH3FqcOaOq
MQXqZLcuvXrcTy7K2AGN4l3SDT8uj3QuWtGI45qZ4VU0p08npRqZulOC20ZZFe2xqXghZw5I/8uj
nNvsXKjSgluLKqa1iFaF9Cj9RXAvSwfbEFT5kYKurPIwNXl35fJ8NRSTIKvmJYzJFwiTRZY0obNU
qxZvV2F19h57lPFQ9i01BlhI28uzenWu5qH4cooiKZmuubi5NIy84RUhdxRnqX8A/uwjQdQET3iy
1V/dzoSSGuHYkV+Z4ZlhFVku9kJ0EbhmllGSVjb7oMALkyuArLr5gm2ivk/S2PiN5KqTIwJllW89
ZzwY/h50sfktpHBSPxgmtOxyyGkGBjuocjS7Mey7w+XPemYF6eS5zFACoRGvoEghTyADzYR1gfDm
DYhllDlt/NwAgJtXztmrPG+eFdBJ2rV8SwATp7vfA1wSyiGejTmTAWs2pF1NiQAP8AVtX3SG+kYe
Fn8Y7PrKsXt10y0GXmwdNF2A1ZvBtG4avd/xDkS9KLSgaupTVNygth5sUPKCgY/58B2N5fTKgTy7
h7gMOPh0UKhMn04ckb2pqVysTkSACdUqFMhabvwgye48JAIiKBolyiAjEhdXrvjzA0sL3Sm6aGSc
pwNXto4EK05bdPni7hOqH+V3AxuiPVQYe1MKe9rHmEC+/aDOPXKqgVx/AMEWX7svNFfPvHyeLSD+
NSWrOr1rmyzrf05dpj11QR1pVHDz6uflrfwqugIr4hVM9ZYCigRedzpblU9mOaKAs0Z+QZtgk7Sg
4nEstj++fRySTkm66QImXfbeuC6M0qngTyvKULOjzlh5t0EAb+XK8p2bEKGVygVHDgPGxYTCZrLN
xIvFrImMeWuO/8JUd9f6s2cigP33KItjGcRotCP8IdbIgTR7W3mouAfurEJkv7kkwgqRrNMjgZxJ
g2ZxXaAjVaZdYAC6UbnxNdBG/Z3R2nS7wBNtLi/Sma1vk9TiWq/m3vMSR4dRjuNmiSfWKL6htodm
Jarg/XisOuEcfJx1Vx3i7FcW7EyEI19RivaBjvimWmQSwg5sDZMtHYm5tPpJ5eU7iojTQ09MuIWC
n22safaWc21E5S9P99wiqrnCRTWBev9yq2B25zdpzC5pUzXuoaVjxBjB8jPQ2rlyOZ3blWTtwN6o
jKhXYFmXXk/lW0iEUADP97nIy41NUeFKzJyjxEkazVahWAiEz4a96Cw7h7aJ5Gc54eIGvHpEPdIu
j7Pf7a6c7S77cjSuNNTOfcC5IjKDO21ex4sY7Q5YxmHzZawrK0u3edCOO5y/xj28xmt10LND2QQQ
Qbpu8Zw8jVOihAlFs8lYl5ASt0RLhAkxKEN30r4GkT37Fbn9qCtSGqRVcTpUHILWT+3EWNd4Yh4h
MZjHAveUmwHm4mNvSX9/eRueO3UsGZHRIFOjvXU6Hs4JUdMopiZl9TuGrngIG1hzMQ65mwbDCMyr
p/zKmOfmyJPnT9mcmsoSMlAAePezgbA/uo1YT3oZR5ux7NMMDj0+jIhQZ3eXZ/m6M8LmdLnaQM8Q
XODLnk7TyhWGAKNLYI7cNlwl4R/J68HVdzHyyQjXoRpGnHN2YWChRgffUN95uYBmdvmHnIs3zJsn
PLAvmjSLeBrbOj5RQQj+LXKMJw1DFgFGQ/V7ymn9zyxvLKhLyNJ3dSWvweFej835J8Bi5Ec5n1rS
6TcoNF8N3ehh15VH5aY1zSFGJ29luDu4SfWmNIN+26S1tr085dfRh2Etnb1szpis5UMXwj51rfli
x1vd3Npj5N3HaN8dLo/y+ojOA4D25iXNTSGWk4udacRIbgBL61kEHh8zLeRedkNRfn7zSLZJFJjf
1ORoy2QCX3SKdINtwE6UxtaNp2DfO26516deXZnU68NJI30G7joKMMYrkJmvQkvL6hBovoususxy
1MOFhixV5ng7ALEaUgP1NaDS69NJ3xlQKO9dHqO0QU63SWtD5m4tQHxwN8ODWeJtW2EzdxgamLd1
CI74rd9zLifxnOedSK9p+T2zLo5r/KeQyQqmFq7vUBEZch4edyn4miub8fUZOB1s3kZ/tQiL1gv6
fkYQ2VWDELVToxXht3IjJqvHqhfevp0T4lNcva/Ue86EIAPYF2IKYM/nRGcRaXNhNZZP75OOe2Tf
Y2PYrbXA/JJpFm5FBbKnCJNiHzsgYVpWOB5bqdFdCYOvl1ZxYUKomtklBIB5v/01+zx0naAR+rgZ
K8290frR34+J7R3itJxQGBqvpXSvDyXj0YeGxsKAVGBOx0uQcEQCyB1x0jHceyrOA2Zogdz4Znut
2PB6YW1BkDF0Q/EshohxOhRqMsOEVka/sYqqQ9Wwq5vn0EWzXW+buIUyPFjfMF6pbn3c2K9sqtef
lbFZVJDNJpWVJcUqGXX0VIe83zhYhd/3MGgOGQVZdK+Meh8Ivb2SKb/+rHPeSCOY9McBwyhP54pj
zqCp0O4xRCwJ3m40rJDTwOhUVF8un80/Lc/TpM6eAa5cnbTW5p7X6VBJULlU7P1xg3UsMo19Cp5o
VZlYpQL1k+2nDs2sJ4XSziOo3BGt/4jmyGoWiMajAIPdVZ+k6krv9PWFYhsEYEHSPF9lSxQg4lGt
AEaMioonMB1EzidYyz4bXy7Pfb6KF1OHx2XNiQolgFdxEJ44rlu6ibqCX6MgBNVdrAH9lOFex3cU
bJoE4ABTytkg19nIVTqim3f5J5xZaIou8+gU6xCDmDf9X+fVdD20Y2OHTW2J+I4UoTmIyhI3AObl
lYfQ2aHop0HBIeaD/D0dqo4kWUit9xtj0hq80LJAN9dBXaP4bMu+vfL4ORMMKRbz4JIg4eb33mJm
QcdKCCRLUELqtWzdGjp8aTR1biSU1XXX6PDW5RjuYQk7D/VU+U/+pF/je55bYWisdIgcYNwwgpZz
RkPQ0PMBfyFdvxsNiU9MSOUuSyf0CnGDRenS0DZJAr+fLKb9eHl1zw7PuSJ4WOzn5YPXTGoviAkc
G12PLTQodRrKcQct2omsAb1E8PGArFtUHgpsYjX7zXhrhzWgsTyTgubX4WINGgW0ox2qYeN3afGj
wLFwL73WWvVt2V45smciJBcPexlOKFWRJanF11unMaZ+QCYlRkoDB+VDPwDyRuomRPXGaPaXP+25
3QzwiM4tnUyd5Ol0ZSNMMWPTZnuVnTt8VAywgeHY3EZFeA3JcS4azcWROV0C67XcyU0rMI4MwTrG
sjDyY5A5yC1hhIbxwOU5zaF2EY+oUXBvw3mFYbukvNrJ2BV+zg2Xl9K5xRzV2no5MkR520wfGgvR
a+S23O3lQc98SC7uuR4zIyuMP+iEvyIQOqd278cI6im/6DERwytoU8jZJKiqEf+6Ehb+IOKWc6TH
DtwIFsnMPzhdtxHgcZqJEctm0Me9jt555mL4N2XC3k1lp0/b3gubHN3ldPyBKIOFtjxyqwj+lrMc
TU+FtF81IkIONMbV4gF8djPu6Ynq/q5vkZKf0Nr4X87OazluJUvXrzLR9+iBNxGn5wKmDIsUPSnx
BiFRFLz3ePrzQb3nnF1gRdVo7no3JSUzkbly5Vq/eetEA4NZpNv4RtjG6PO9IAWCb2t10JseSu1j
exXLUXHDxIMUZWb5jzmj7BWFfIf0yILpIK/KTnlY1KmhdYjyoYr5KBbDVTAgt4iHlnGVqlgp/PFX
hA7HaxOQrEbBZPnKf/uKCPv1TZqmKk/czvpqtkZwXSBQ8E2R+/lCmntiw8CgN2GMAiaAPrIaqhkq
dJbCTnUrJTMfkYnJDq2o5Tt9ROjw/KxOHIilkUVVRic5+ZTNdk0In6xjKBrh44Hk2nSldg6v4pQG
HbxL+VrG/OjC/E5EMpJL+pysJC00dfXllFmuDR9JMjfL9fw+MqI9NhYkYfUAMr5tL2EMT83x78Ot
DkSeLk9q6hrujN+VtWvNAME1ccYs0bYarqqeDilONGopeucX99R3RCITzQBen5RIVzlmhHQqcoMU
eYdpFL8lVGu+VmJQPadJNt+dH2q5Z1aHng4LLwQVWBWontUcGwnVk4AWnVtNs+hRRMTMu1N+YbKD
idcoyE6BAcyvqqFBcX7gE4vLwAbQTT6mBCnn+FhoMTpavd9IbtIa6PAMsvAEaupX0Yn9l7EFV6lP
Un5hXU/sH4vCDxVf+u7EuNVkB7NEOtlgzN6vTS4KBEpuMkCAsd3IuDTlk2lszs/yxJeEJi4ugBG6
LRRoj2fZIAtmdTMCpgNaSN8ksW2+TGqMhS+tvAvvy1MLupC4+ZoEccpcx0MJKfSwDMkHZEdbEXXQ
th7M9t5oc4M+SCvLjlyb5t1Qwhb68zlCbVQUNJjIpLRl1f8W4KKK0o9CEunWvo+FUItK6lOVCjXy
alZWX0hmTi0om5WC4pItEwmOB6sNuU0imutunvvmq1JMBcYSEaYRuhlNF3LEU2dDW65DEPqARdaI
mwT7vhYLGMk1LL9u8IGT+kOfmhpqXTxEKccskYCml+yhCtBdAM2fSFAtAD/kGlSHGX2VIBJb57iq
VawNtFLo95ORBjvDR2veqaYAnFibyupD5iv6U9Zr3a+8oT51/ruemj6VygVFT2eSX+R4qfEFNbSh
qRRXTzJk2tNGi8etWqTa9zSpxb2G6bgXgvxzm4lH2oXBT02feg1op4VR+gm/oMhjNxb6oCAWFuap
NxlKUCF2KVePiQWUVi385IBhgO7yXO09qPCX8F6nNhrPWxQYFlUhLtPj2Sd03WsB1SEQnUqOEG4r
2lFpqTsBeY7/RZCAIbyg58kPPiXooZTEoYFeuZsNIXqOodltMzxe91mJ08n5b3oqAjIEoCce8GSW
q+MjB7mEzFmsuPjVK4EzUD75yAcgyTbeLsOhx675z4dEaoHzQ40RXDLaNMcLGWhFiVZYPROXhv6u
gzPp4duJeQ3/7/i99NEtOz/Hz4HQRNcKdYlFJ2mR+DkeEIHxWkcocHZTSY6/gtdA5coXJDsRsXPK
8Eu0kWEeL0Tf33fH8UUK2Vihi7OIPVAaWZ2WURbxgE76CQXQQCzcsR+lw6Bq/vcBVvlj6k/hdRs0
KGJPZa7v2iwebhIcj7dTb4k/zy/A561LFkjaQE8futunvmqPyikiEQKVP8wAnkRoxD9y8II3ZV7l
r+eH+nxMyQIXMBNXKq+idfogK/SG4zqe3Q61bW/MZMsL8av1yqzRniy/yzxxiGqb29XYNdnoe+eH
/7ydlySUCEGHlVxpDTsPYErrlMNQxUBEMUe1IUEiLwbVQHIm19V131v1hQ99YndJyoKcoAwGCt1c
3XYmLOkew8LJlRZaRp/qtad0guVh0zL/wAOp2iaycX9+mp8jMQrOVOlNblkyzXXpGJMyaewqJArr
Joqe00y+a3yzeCASCjtpCNEc5fHvmiTDF8LFqZ1E8AMrDAqbN+hqskGGaacVJiLWq+gftaMcHIQU
bH/SJsGFi/0z1t40yVyAVuD3w05aF1abtqvTQcPgQgEUCqB2iFGYTzASNGu/+MLmGewUi1k3lodx
b0jB9BCRdz0ht4oXapsmN3JlBLvzC3/qY9O0pFoPDIsMYHWocReLMTMglEQzZANMQU3A6Bg3BY6P
vQXmSggN73NLQ/ft/MCnvjipFNUa+HIgqOXjGBYXmHnF4zC7TVkO1xgGyS+4taZ7s1Gyn9NYi5sC
wYONlKjDhf196kgRvkCIy7yPKXEfjywV6GP5FbrJ1PvbL2MjFcxVEl7RxWqv6jDwL0SQU1uMQ8yZ
0sDi0vk6Hi8DqDsYEfaU0Ee7zYgqtUPqh1HEaBYXLobla61CNLGK1aTjTrxaV3SLDCPexSETidyx
vadBoSI43w7Pf/zpqNcsbyrqUuTDqzNTIQI4mU084d6ZjZWDX6Gxr3IEcyQhKTdIblJFaqIWd1FY
HsKFfXNiw5Kpwf4lR+ZptcYBU86t+oZqlTsHc4l7VlXttXKQv3RYkx0ol3f2KI3Fn0dh0gnu9gWs
xN5ZfUKNlr8WRfmioNrg6aqqWG7gC70Re+3ZTCJ5e36Bf+MF1t8RtC75C7IHGrfu8ZZRULOVE8wd
XRqliYP4c+JhVTlt5kHT70ulK94klJ/dCc8UbxRxRfTqWtS3eGgmT1FXoluPoqTqWBWPogu/2ond
TLudaEsVHzf2dUGSVI4+ZtNOrl4Y8l1iCfPe6LvqEehb/iPAFc4TJ+RUk6EOv5a8Gt9jLH9ERCPV
YoPjZeTN+Adct8SinZjEw4XdcaLyT/GEvtXyClap/q/iGYTwcjaUfnQHrWiQ1imHIXUjZHa+NaIi
GBtDwCf1Skcl430A+x84RZCL12gzo0RwYaVOxBlOoCTSuKMpC4jo+CNmMcXhsKD+r/W4VOKulwSb
DoXnw9Jpnz3UXJSrCbu1nY5HMoLnVv7eTVMZeQVaZW5lCPkNuFh1Gxlldp3UAyZ8XSJoF7b2ifyG
KEgihSbl0ixYfv73t21fGfC9xNGN/WKkRD+r0UGeiuzAXWm9Ie2OvG6B2jtLmU+lLbaT/3J+oU6c
6IU8QLMAtL1CRD7+DTTE+nCMFDlckYa1X4Bd9hW+Bv2znpo0b/oW4W0Ptz7zz+8BGFcMudAWAa6s
7oG4reSejj1efUJXYjdaYxP9EdaKAIVaBv6A0buRyfs/niz9cUmFbgWKTVk/ejVfwhwrGkQXx6G6
fAuEKdzFdD2rrYlXQGQHDW5RVzjdTH9cWaSaSNimckIQ47gdrzIgRBVbpJzKUJ2UFT44Fk4tSlKl
sJh9Yd7hWK8Ul4LFEhdXcQyU2aLkSo+etGd1yUP/lKFMJ+jXFzqqd5I/JFgMduXB6qcfChikTSx2
d6OV9NsRnRWHBnD3eH7BP8cryhMQ7LjnQZ0gh3c8b1WJ5yGkUuuCNJNfKRZpsOk0BJyaHC3v82Od
iD7gWkTS2AWFQXN3deRDi/eOOHNYZnloikNGgMpdJQ2Nb2pXN/VNNk+TubHUelLxhYfk6DQ+Gtx4
1mTFJTr351wAMIjxm9BFfosu5vHEh0hB2gQyBtbshBW7qaRwO2OZc+H0fo5yx8MsP/9b/GiHEm6J
qXQu8DYzwJnU7A5NibMBnh7Ndyvu1c35RT41IAeWyhG4ARpiqz3VxnqnjVnS40UHZdIscAzCyhQS
FQ6Itg/c5kKGfGodQcwvn5OCAmp2xxPEZFMCkND0rtLXwU0xN/mTrI2XrvzPYZhSBWoZCtJNZInS
ahnBzFlDnnU9VgJVs4GMmei2hQXNHZ2q+m7WLP+uSgTlpiiDzNV7Ub07v6onjgljk92QoGoL3uR4
lpQ2QnWIGT/MmtzFewun8bZpbqZ5qrzzQ33O/Kl6KUA+CERkTmv2A2LWnTxDonGxdUqwSClj4TXO
ZOMqkCSsvWnH4wSSy/4HL4PkUtXts2jfUnOjNIT+EP2qT+2ASsBqIJBbJhphbuHgCOIfjKFJDrnY
6hXCRyjW/rZU/Brilez4atm9tFX3noWt8tREc+olZTgiMNgb1/SI2ofzi3NqH0DGBTK78Ethmx9/
hyIcVSyFsp5WdldS0UZk6EHQi3A7CaWi4BttGujd9QMSRrEiPiLqrl1IPk/td/IAVFIJYjyTVr+B
b+aqX1v8BoOGA6sd+hmA3dhsLlR/Tx1jOJ5A/+GbwqdfhacEa71exmXOFQSxf64KMcFpEhPWaWvN
c7XpaRvvzy/tyYlRONN/czQ+d+2jRsVJIOcgczG/iqPsf1F0HinnRzl1kBAIQYOJoAHDZxUuoHPn
RRESD/O0Fb1W8A03ynrMwQrhz/E7FC1AxVMxQWuO5/vxXvGjkGgbGghm9Ga8LYbBcvVQDD0/sMoL
udKpWSEcRI2EUhSDrjZFV0hFGilW54IoRem161pPDmWMzcPwUkXm1MYwiOuLyKJMAWq9gG1bm6VG
fJ8wODvIYhu7GH/nmD3H+uJyMfwx0J+sAKzXglMBfL++J2ls5GWHH5HrQyJC6zurt/VYBa6Ejdvm
/N44EflkkSQbjAUPFJLA4w8GAEqJqaf1bmuYSM76s+UEuRADHumbnRxYPBIEFbjmkPgXDvWJFyXK
RIQ8sEhL/WktWB3K4JtoA3WuKoTNc55MRuRiymnYUgQwb1eVlvQNmWkcsEU81CYnHCin8gpV88Vg
HVMqdnOHWxk32C4oISO655fmxAZb8KtUOKnqLrolx0tTTGbZ0EwbXBWng+1cpd9K7IHQC9cvBNgT
UeBooFXcaXye8EMImnIGNzC6qIhgWaK0WnOh2vf5VcMTFG4jaQM4KDoSxxPqMOAeOoFtLM+zuLX6
vublKwleraIkaIq5+EVAT/DCoKduN7iUOp0B3lNQ7lY7TKYt0CkNRqVdrIeFMwsTRsAKmqGOOeTy
D6HMRHQsxFZxY16aA1YvinqfK2X5UFYTitREji4hi/KDQ8yzc8uJGV/Pf+lTCwOKfum6EVHUtQBP
gh2hrpYop8SSoD+lmLJ6StQJXpBYlFbi0XAx09YvROVTgy44QLqq1G8+KXKiqo//quH3rslm3sVh
8ZYCc/Ja7En3mIfh9+pD/zw/0SUmHj9+6ExwC2iEF4kQvdppftzMsG0EMg0ryL/pRf81QSBzG5Vt
fi20vb+PJAOprKkuDomffJwf/ES3huyY4wj+cfFBWZNrS3PwW0lf7lcoBY2bNXXxJZqMwLKnYtK2
UdGmTuaLw2aMpHLY1SlwoaHJAbvSRL/EcDoR05c3GP0aIK8LJvP4MOBzmQZ9KvHNsybdE2LHL0Mg
f2+NerrSx6rZnp/8qTiLNgfWL0uGBwRqNVyCc6JQ4T0xz1r7C6cf+MttVmqeNlT4suNgGh0CJOK+
zFppXbhOTk3VpO5DS5uGEVnK8dizIsYFltqtK1WTtbVCEadoDZ0T27LqzKur4ULnZJnLepehBcxl
slwtMH+Ox0uyMpSsjvFITUcvzfA8FvS62CSa0V14I5xaVsi0lH2BwfM/VvlGnM9TkmGm6kaGPERe
Y2r40FEMxb6raXY8VNoPVJ/xMAWmLb+e/6QnDvDCY1xAvYAUP/u0yEGRZAFjd7mgbzqhXRzIsA++
Mfl/K0fN4/Zq1CvTOz/siTMMeIemJ8FjqSCsvmaoVSlHu4YBG0R6vktEccCyTKCGEPnC+DAaylBt
e1lQHiew7OgqNOqlF8uJVQcNQhFYX5pyyHgff2AdMz9zFvzGFcw22VhT+miUPfbWs9xtxNIq94jv
h27D5X3hFJ3YWeAiFogrUR6NoFXR24+M2hratHWFODLf8KZVt+kklzSp8ktShvLJSUKTJQVAURja
0/Ekc3E2/VnEd2cYDe1HjYHxFZ0peVv3ab+f2y50w0APHUOK8pcOS0QdMgQwjVlU8UBKTL8PbOgJ
w74fR8XNA+CIBNYcdWeQ583XqlRCPJNy/Xbw50hBcH3u3zLY3APrOQ9XXRpVDmFCM22KUrjuxXq1
C6fokrfGyVmim7gU/2CxrnGZphliadsMLX5UQvEkjMNViirbBMVUrm1665OAb+U431BzrS48fk6E
JdBLPH0ITUCX1xtZxt0wrI2mdVvsqr4ROR8rpQgawK+gE7RQfj5/bk5kWVTAFm7HEu8/SY50VWyG
5JGtqzclr2j4ip1sZ/kl/ZRTWxQAEfOCx4Za2mqLGlXj93kotK5YdRhs5EkWYSBXNtNVaeLueX5O
p2IBkNrlFkPhky718R7F9TXW0n7mZSeo03NtqnV+P7c+lPJuaJSbgXrUhOVR2+NtyevaGxIs+s7/
CicIM+AuEFKgc4nAOEXN499BwGuh7xUJfqWkVSPC/ijHohdRNv61PufgXepAqV9QCVGzGyOc5MUS
vA9QDGml96Sckg8pyob387/UidBMjks7iMQdrOM6QIWNlVapgosxUMvhOouxr+5brd1kQT55Ud3I
oY2aziXhshOjwide0EsWuRX9qOOVCOXEwntSqNy+bPRXC44ZnoOVrz6KpaxONk0T65CEXfHnk6Vv
DGSVApbCnbu6bmuz7sGtoovdx6bYOAlsoeukoIHjWDiheGhLA9XgprpwfE/NdpEDBPZMeZAr6Xi2
ihhJoe7P+JXnmvWqVfLIQ0L1Y2gBdVBuxDbvNvoYjBeG/V12XGUXoE7IoZZeKzaNq1eMmEt1YsoC
qPyEs3WjSA2e9L1ipT8maugPsVUriZ1C8951k5rrtpTQUXD9Ia5kkO4hRrMm0riuhOo3qozQFtAw
a7Ems+dCCD7O78MTweD323FpfvNp1pmQpCXhUFoDQld1LuNArKZWNN3pCsocGbaNXX0pIJwakDBO
m5GHNaF1dTODYCspqqOsJRolWH/S6PRQp2V0lbUIIjjnZ3diB3C4qFMsW4Atv9oB3Wg2Zsh17/p+
rL02tf5clHN2Y+Io7I5VX26iKriUAZy4NNC5I9P7Xf1mwx/vuolGpZqURuVOhYA9TJw2Bn7iYor+
rF4Nr5U1/C/K4FCSoZEvD4WlFHA8Iu7I6ty2WU0hKxwS+BPx3O5Cc6SJm0QWemmzJIQ3RqAO2dUw
V6oQ23kty9/Pr/WJDwvLG4Fs+txLTr1a64jug5/VVeVKGQDjyagVWwgM4liIod3m/Fin1hg5Hprg
6J+Q4q02kZVSEOA4V24Y1/1DIKXTcyL2mc3Q5jafy/BCJe/EPoI6iU8EikukAWsVWkOl1AEGhRdh
KlX3yP3hFDqKcTgib9nGt1Xpk+GZfX+JfHMiI1gUayAakkijQ7a6PZVUijW5oTUWgb7xQjQhXMnk
cXx+NU98OaQlKV/TW1CQM12F50i0IsNKysZNk66AYq5OVzGu705oJdWfLySdL5oI5FTLmKsJzcXU
Zr3Sta6Va1VlBwnArqQIzAdW4ANOkbGB4RB4fzw/C2tHaFr0F1E9W80PwLRYyCZKzH5ez3f9hMst
UqECWEApvhD7T2xMJEIWpax/X+2rocwkQc6/Kknhujb8NWRZ7UmxKF5DATIe8kK+RAY+NR7dBp53
SxZB5fz46HdpXtdIXrduNapG63GxxvOONbYOpFTy49h02qX49pkQRvMB8hnEY9hStEhXc4QYGaX9
1FOkk1PkDgYDkYfNQB08i+2ol4rYrRpReZYiY072Uk9RdxNMVbsNepFEU61EX0Gsq9DkH7U2GvU2
ELX4w/S1etpkaFiSDwx1nN3PnMdFMELx74ImD36GbdliBydYBfjN2XxNCzPLHMvP5WBrpjQCL6SN
n848J4EbHCQROHOqz6uoytNt7LSoZprgXu5jrih3VGrRTkt13sVa/846PJ/fqJ+HhJBPWWJRd4OL
slZECWcQkEleaG4VN2Z/AJTE801N8a63qRHU80ZISHOuOqA8lzLDT5GG7im9F56u3CA00lbRu4lx
uZumQHObGI0JL1ic7iOfDfCnZ3EZh0DKe4BGOx4Yxxu2MX08FCpsaFA2GSZ7QkrcGYRUuZ5GM/tx
fjk/HQ7GgvECInEh81prcRV0OnKjQ5/djRXf35pKaXyta+WuE0LfK7KOa/CPx1syTTDAvBdFSrXH
c5ONrMbUkjWkoJQJnV3pvvUrDKMe8+2ULfxoKTm6B+cH/fQ8XjC4tPbpPoOQ/VTpwKi6ljCHYlAx
QBtdjBt3LuPMreuocyfgOo6G19CtHCiXHGKWLXGU5jIyTJSFj8aGQzn4eLoFDsNdE8W624SV8NwH
ANV2MdIZjhyUF80of6dq69H4lsiZklqxP1eL28hdKuIHD+3EQpfVbtpQva4wKB9sso74XjQhOdq+
HMg8zysZmWstjIVbqdDMB8xksl9ylSF9wIiZ4sKRmReQZ96F+ySuSXstrMNuxCSUkKnww/GqiyFN
2XIrApc0/LaIbVFAiM/h+8VvepFM385/xc+VZxoeog7ch7rZAi1bvVHVUCNhwyPNLYNIvIYqIA+2
NWpZwa9Zx7U9jGaneTztykOn1WhlGpNWx7YwRkaLL4liZLvzv9Hn6tLyGy1UeKpZPFXXTXWxUcOa
8mSBbJgaDR4fNWk2kRLMgocKo0zDY555k+QNyAQbf/j0Q+W9gzxkgH2eM8ei3jg1Xu21LYKBz20d
Ue7CnUdRFTcRNITEiZo4vssrMUUzXdGnb9S7tdJuUatPvAKTk6dJNlDBShMVdwwMmtt9NA9WhM2A
JkHugaj/fn7On3c0wh1IqMNfRZKFSvTxjp7SCsbVlJcu7D/dmQo53dVZC95hHi51uj7HJhhItHN4
CtHK/8RZrWp4IQGKJK5s1t23sFd1CFy6hDEP2n62yGPwQpw4ucPocvFGWFIFBFmOJ4cnXZAtKFhX
buPB44YHI5vWiUdiBKezz2tXqEzRDuNZ82YAHLt88n0nNIro34Cv/zzymm9+e8+/F+VUR+i9r/7z
v27Lj/yxrT8+2pvv5f9Z/ur/+6PHf/G/bqL3umiKX+36Tx39Jf79v8Z3v7ffj/7Dy9uone67j3p6
+MBwuv09QPBRLH/yf/rD//j4/a88TeXHv/7xXnR5u/xrQVTk//jrR/uf//oHV9vfNtzy7//1wy/f
M/7ezfe0/f7pz398b1r+qvpPqpsYPpNrLFDHpfU5fPz1k4VjgOgJECcA8Usikhd1G/7rH4r+T6y5
iIYGpS3QOQvPpkFbYPmR9k+yUKDGIFSRNlqUJP573nf/Dqv//iSsw1///R95l90VkPibf/2DoY6C
Pf8+FDSonCrdZvgHxIPj3SMOQSYEidDamhLZkWl4RHu303wn17v7HP3zaPreKsqdlH6fwzuze+6K
bUuVTZ/Ce7GLt0pcoqV4nbWJ1zSPg5/YRbOrxRdMUHcKMOIok7ygKhY1F9efd6Z0P8stdsBf5/JG
jzADY+ihfJKhm7Bx+4NQvhehawkeYsnBsz7ei+nWqJ+KzM16wwkxp21hBipIMcidDTncLYodDfKt
Xm51P3AQ0bnCHWIHitbVoz2ZpFvDERIrUtj6I81iqs2JLTZ3ZYAxr/qhFnc6SLmoqh/7nAJS+QtU
ue1bXycotVJW/ZD86bYVp72gpLaaKNhN72pNuUnEbAM4yh6zr2byg4TagQfmGJFuC0RNPdJdyXeK
ARfASXHE5F0uy+tCexR9eRv230eleNHMwBv9YaNNc2MrQ7HL/BcLQyapDDZZER6CKvRgQW6kUdoL
Rc8itiTj/aYI4NwKkZsY5W4o4CWNv8Yh2xJcSuN+it7Uat/zflWLb11wCGGsagYC+UntTPWXjMq+
grqZ77fU1t8zqtATekbyLhU/pPndnJ8E67ukwzatFU/KOiecfmizbMNeuLP88AnAtpcYO7QbvDpJ
tmIzOaPxVYzm/YSzclcOHh7FAErbGzShnFTagifwwthpRomHYeoEc7Ltg+4WLwc7UitHbsZNoiDL
GSoQ4yqn1DtsE3vPGMsvCr35hmcxIoViOnghoPEBfrpkVl5Yfc/TAMEYtg6OuuJh6KEghM02nrHJ
6GK3n6IDpF1EYR+Vyh7jn7lqOlUcoBUCpqLdj6Zq1/WbOAL7KFInB/ybxrUjULMbAmU7NuxvLfVy
iD+6Eto5/5QSNHu92QoFYGUr3wKeutaz/mAEir24d5Z5tJ3N25JLRTG8ADBBLqdXgf7S999Kco0s
vUGChonyO3ASlhED7U3qOlxiYifLvyWTxDKxU5V9HL0b4+CVNYw+BVkVTptZKk5QzW4v4pPNpTn5
pH+qsIGuu1GjeZeHLWDTgd8+QOORDL8d3Vx5z5Jol0OYskfYGmkeOG04bapRsvVFHgZZvdS402sm
Ll730mOZjLeZf6EG8Vtq7f/nd38FGMDOOA2SRIP/Pw4wQDxlK2yjDrHVXxG6b032nAx8Sz/b6OBO
5LsAJJ8lSO5cm9dqFUN9zjypD71yHjeCP2yLFK9HHSqNIm36QLcD9S7zww3pIn/NcErpRz4+zKmN
OFT7scCwIv6OhNG9ldvqlLpisRni1CbvsOX+UIQPAOoKQ3AyGbMKU7JV4IOG8jZFNqJEwEFeyNY8
mdOsI0rUm5zxyjZnkNo/wxjIFWJ1enOoSHnSZh+H3xWL5hrWBclWGJ5SfoncxBRL021dv23Ch6yd
HG3c/u16ORG2V+S5z4u6StE7A3BgobKoc/ostsmdyuM8LBN7RmYyy98m9Gdz8atusChb/IG9qcou
fNffhID1dwW4CnoLhUa6TquWQ94LgglStENLyfAUHfFSbIfRN2ru0tCN9R8zKl2NM4eGp9WeaDqa
/IDKQy58rYw9xNCkuCVUiPKLGF1z6oVpP2qHwNymlpuAbBN1WPcdwfSCOdNxevZ74UDAi+zF5TdH
VOR4N0rsmEiy0s6urR+0Tt1O1J3ZuF4aFec/0fHz7b8HQiiFhAyluvUjqsNdsxOHDDU8cKspSBs7
Cxxz3EboK1+yaKDhsr7FYUXR+COP4K2Bxg1Jxt9x54Mpot3hhzxNhWsz1x8MX9pHzbAjM9/1QOxy
dXZhdtpSrHwdypT7V9lK2j4pPC0T7WS4SQ3DbvGst5Mpfjax/JKSdBPEuT2l2asYCC6+S04o6Nyd
2S7Ni8cY5PWgvIQc3iFqfwp17hH/Hbpf+6gXHXGJ5ggmlcGXoXmX1GjbatPdLLmNOdyMen013qri
fWV2nkK3N5juEaK0oeW7lv5r0hSnVkADcjAFQEEmz6R+YduAELT88q3PlH0hjtdj2tqqRCgZRs+o
UzCDL6luEmOrfVkHrhAKuwATtflXJtwFSQObcWtSs2dXoCwwum3/ReptuWhwypPdSJLIVWTbrGqn
9Z/wmY5MhOjanZHfF8pEVC83Q9TYkoEmH8tgfOt5Cw/lq6C9LNewUSdbbXoNVd1Wqmnhi+6sEDdC
9bE0JoDUoz2JN8MIIW/6KcEIMytXR70vFJ4mXlVV+nMysysx8/RYu5o6FMqsX6b002AJFNETqsgZ
8u9dEpG33xrSQ5zd9u2uE/dJ+9Bzc+j431XCa7AQAarfN0BWvLad5VYmJsgQqDqhdBr5Gu9OJcYu
YQJcWQh2CkFwCHH1gGush6Wjc1pVkrbWvEqC0W2ga4nFhMQgRiPNdaWKTN2y23nEtVLZt3P2ZKbt
NgxM7s+I0k8/uOAqd6MauU0bO3Gxm5i8kpQ8eQN77jq21LuM8LaYSocZY1ZJcaxoF1IrRIU59qWt
Mb3H9BNBDXkoQLiFTLzn7kOeTQuu08BygXd4KrkZw+Wh7lm1uo97H+u6F6h4V4N+hQxkrmybULPz
gres/gJ8z4OTtzP0u7ZTCeXGbrlSFV5i2RgvvbytkNc7EXZVioGzpX/Rop9+59+PieenGmemxbvD
2ojJJpO/mtJsyxhJl12wU+CjBYiJ9toBzLGbTOGVFlt7LTPswdTxJ8JJYeYN7Oe8ph9wFH9Mlede
628UtbMpTV5J5dYPnk38BStTsRtcxJrQi03aO3JkZ/4DtopbU7gLfcmRuntw98OokH0NTi/Gtipe
9RMpAapug7EZzOYK9D45TOzK2S/M7slHdB6B8gPq7l5aDnsp8x25/IVipt4+lHWPqaE7cLZ8RbIH
FcGExIRl8TXqB/YqOFxLsItC3ofWHenfYH7MegbEmbzOcmA9erL0Upm3HXop2rxDP/CQKVzimcVF
LTxp0Ws3PlHw2QuUNFFFf0xS2Z7pvkt569TyrS8KnlHWu655Fwq+l/p16BBBtEJ3Goar0A8el5Ry
iBuvs3Ivg4Ghhv0mLN/z5rVMyp1Mrjklt3Q+N233TYzCZySW3bkRHb0KPPI7pdkJ/k1jeYH50hvc
lID5ouCXXJJqatgvRAbyxY5pFjZJ90RCOiH5UWi8LTLdAXjDVr1LIWsp+GEo08O8QEW7V0O+CQiz
Tf/qS7qtRuxLtBtbzJloj2NXM7qT/LUQr1B2LjXOfA8VqNjneW/7QrtR5DtpRx/eVVUQ4y+VEF5R
AgeDmLxYQ4/eWurgJe4tT4lOSm8NI/DgvW6UfN5WWWZreetRxrB7dLiyMMX7O7JHYBai39xWkumg
Ob2LrQze/B4Egj3qdHp1jnH9FlCDt7Jqz9eyxwGvi2cp/5WTKwkxEBE9dTFQ3KOL70TxS2OI3oxC
VPyYjj9RhbGrAkHirGToB0HQt+00X4WZjgxqiYlFfS80D1Uy730KW7kR2nqtOnq0o6LjSrpsB12L
wOVkz8romfkjVwNyouCn0ydxOIQ1uzTd9+ahEr5LQ/77V2npekjCXUKX0+C9EgSTp9f8pni9mFpj
q9r7MGiOKXFsxdpV2K0Im09j6cGRsitNQHxO3YRktYGE2CX3UMLL1qxTL9A0WzZetekxU3PXbFIQ
I8VVbP5EyWwJeZ0vHbjYt0FEb1PLbGpxP8z5qrd2CHs4iXZDffjgt3Qkd92QUhrbJv2uF7+hcUwf
/7pC+KI08r2m3gradpSdZLivBTfqd4G4Lf0rtb1Wxkfstit/l5IVmFgoU86UW5odorVrKtFthI9m
/Orz9logkjiBN4lMLDiUiWbH+nao3ub8pVzGydIvVEfflkZ0r1VvUGccv8ud+KUqGtdMZsKLvGnG
pxr5OXx3FzE621rkzGLZztFB78bbRJtc9JkdowwQKTG+CLy/26HaYMJg133xZka7pJddYawO7RB7
6bxRecMmXiCOT1KxL/QvffKtN94kOX2Wat1RpV+ZQho4b8q4cLGBs+Hrutm8CfETm0UeJqHszm9j
XzvJ/2XvvJblNrI1/UTgwJtboAplt/e8QWxDJrxNJMzTz1eiulvSme44ujsxMxGSggppk2WQmSt/
u8ZJHSVciNLsYI1rqCVb8qHDsd8kdrVZdCdcPDbwgp2orcPgbuULy9csQku2mW1ObR5VaNtw5era
uqjFNjMIb2CyRnsZd5RhekpsUuPYs5nClFXS2ivjaQ3sO7NxtjNpYJicd0Wv4tkPwjbQXsCcw6lR
8cL1Km1h2M7j2IVeQBJS0p6N8mHgVJYadPCUbgPvlcv9NdEVUd09JfMPTVuuyWo4aDaR76YdLkPx
U8+csJPY8lMyI7agEnwxb5o1hjIItvVFm1XOkdTrq6BKwmRmIy5G8o+4zj9OdFBWlQO8MG4Hi/sK
j3XrKspLnejy/v2F+1EqQvyzoavLqOkEfZD5Y9Z07CaXQ644rj3LWk5hhT4yn7WtS7t8bW6g7aK5
jio+H31Ntj0Pe16xj/DpWrxDJ1Ec7vWVabYgsem25IgplRNqivO8LcMmqDa1vk+r/CgpFUZGtSnS
bLuUTHLNSdUcvs0F2WU4maIlc6JKn6811nIKriKTn91cbQbw17RONo6H2/XYulgAEM5kBe/Fiip7
3QlbIz6o4tF3dlVvhH7jhGu1ni1u/FqS/1C6Eynlh+h9d73V7u2hjCvdv04vU4o13OTZ/GTR+5zZ
e2Op4gW/Ylvy9OjtlS2aTUMSBB08m2J8npMqGod86yY8qXmoNHiIfL4uC8bOorpq5U1VMH5A986X
W+tcv5t5d4165mD2RRLig9sUikFi/BrYMpVbHkdlHIQrYt+euK720dzdrgv64CqPc3c9BAyiacCF
Xmw9t/qyvDRWbPtdbQC6fEeMEJvzEBZ8jyRvbRKP06G6lIkwffIZ+U4VKQ06dSv1k6WvG/qPQ6Fl
se2+EQE5SjtSguOvfuVptpPIWPQdNZZhLtNNoZEpilWlTL4PBpOJVu1trPZNg0aree7NNa4tvu/m
aa2fuBSY7RCT1B7bxO1kKu7bd1F6u1ph29VeBbEBo22cuvxV+K9VwUg5qd20XFkztu1gKG+0qb+e
rAG5akcSw7QDhHPs8qgYnao6u//tsvW3kGcgQP76K5j8JwD630LOf/q/dj+aC6w7/PW3+p+IS186
Bv/XP/Df/4JLn7Mfn6n8UQ/yR/ZnPPvyc7/w6eAb4j0DIzw2KPjG39wIv/Dp4BvGFKBpFEiXeMHf
qkN+x6dt7xvYM2IgyEESJqAL/4lP85+IWOZqjZjmopZAtPSP1/ffwKd/Myf8AWVAc2QQsQUJSccN
1o2/soNsImjN+s4NWxMd1Oguw2mV9k2DJXiDp4MLhVNa16nTs6va3by15tXbWPVSbHR9dB+9wkJC
UdvjFTEd9g6lc2RK8aHZ2StS+T4iAtembsm5Cdxi2hRJy0opzmpNQy0r+pfCnYKwL33zgPCr5SLa
LjIse2iWlgRYpo0s6S7Xx+Zn6qB8sxu8JXNVJlGmjesTpXzYHYiHOrQ5Vl6XKEXOXr+Ofb+0b5YO
lNFX1bDJ9fRWA+IFe+JOUhiTCi0r58Zc12lMW1i6S7rcu7c7xr7/v27+W3zOJWL136+bh7JR70X2
Z0rn8iO/loxpfoNuQyHDivm1Mv5J6bjfIFNMMuF+0asXocc/lgwLjeV1EdjgT/31JP9O6bBk8Ksi
9kdTCGp50U78jSXDD17Qnj8uGhRt8PYUkCL8BJ77a9j5MCxFX5ZwN0kPyPmWpI3Xh3WgK5AEcp2L
qDV7cBMRuFkG0uKUX36eXO7nRF+qsdlPRBrBFwSJQbN4afq7ldS+7wsZLYdkMru3ZpLjhdgJXkWV
zM9VPgDY6Ouj09LfVznLiAGjrR5XrXd2E7kv0WJ5xY9StvlJ2UX6OnlqvSdGDqhUiXOFoWOvd8UF
xFH1J3rlbDPVs3pu1eCAxzjaXdJK7Uy7dSBC3xu62PGmam/qII5LB5Zky/oDyknxHgrxnYCJOMvt
zymvb4PiNrWf2ySp7ppVdVvHqnBQCFrnx8n+aoVVPdhDNt9M+oiqom+IwPJaw/kQ2LHvR69Z77w8
dV+JhCnqDVshHkARLHvS/FyUQ8I9BMolv1rvy5BNUdIQ6UeeAxBfz0DT8GP+PkE1GnZt6ca90AEs
xqbbc4FJXgNl2teJ3RmRajeXvLOdQoMSV0uug4v663W95k+j12qEjXeihBjX0/lsde10qsxpjRuF
Q2S0RXoenSHZJS6w3uB8IuMaN3IyCEvwnPlKWRVFioVpYN7XGN/s7BbBjLGRlj7jmEnyu6kInk36
giJixvzTSKZs5JVjGbpiGI5NQmZ9awxHt6qQ9vb2l+bztmlMZbty60fN0ZyrIG37cCQ8dccWV59n
yK7IsXLxMq01DYCuQ0unO7hPeea8EWzs3NLFBFLReda5ETh1kgs8NvlLwBZbs00vdfeZ5Az+E6KO
feFQVWCmVbLFjtK8j9UzNopFRE7e37mwbVcMyyAigfzZBuYCqNWOxg058cWmpqL8auZ1AaCh8XTr
VT+tswNW1tiyvPdxvUWzUtXew1K9w8zQh0il+D7kLJ+NyZueZ6SEEVYU/cUa1idHL9VJ9yrBnDt0
x7YeVWw62rQRlOi1LexA1VHf5+MWDlunB/k3Z3M6JlNjxvBI9vf2YpAaUvI50r7Vr9b0cmLJbN2p
Bom4vbjJTd743VUb+Ey6ssurGr/R/Fab87Kntni8aWpKD0FDIdSUXF50fiRa50yIQ2VJ4iIQne6T
RXr7MjNEpDrHu+mD2W0iWQTNMzAwDbE9+qzar5atuZrpRmAwPY6B5kZEnbbcB7LkqULnU4b5sJxM
ZXZxoQX9p7TrJpStsW66XhhPNtaKQ5KgX6Xvxa+PfdkaB0PvLXCT4m3yAFNqeaG2yk7fliK/nwPE
HaHeTsEXTw9ZKBp2z3Uej9iAmo2FLo4kx3qIdGLvo6Fd611qz/xKb0RM3cz31U/zcUs9e7BdJs1g
ieQp8oauO1X4OA8Yw3Sozq6SIfIVkCAqCR5XEqIAONfhpp7a/qHKMnXUuVhEKQPE1syUogzark6J
aeddOBnBo5tP3ckSPRAlKQN8TNoCnZuY2mEkshq0uDX3NQDDe0ojHs1JZNsDbfZwnUMbO2nZnVDy
mA9aZppbUdpnc22umJWyN+iI+6Hh/pcN47ZtCvPas0mhT1ORHrRCPKxki2xbOKO0rrLI9/qae6db
hqQfWkA24EjlQD6I0+H66xdQcU2D1zNJV9iIhiChBM1PpAvb+7CLZXmahznTw8r2HuphAA7odXFK
ksTZ5uM0XdBG99xXWIzdWoqKdcbu27RKPyyufiuM/CMz97atDQTxmrE22kQz7V2IcnLOQGStwrt0
fX1c7IlI4NLpvKRjsU+7qkCBrmXaPanN643lA9pPrXUotGnrUHmxDRRzmi4Fl6ZMtaQJG0ms2qk/
9CXyLsxgLxqg6VbXK4oAciisBMgGTg0jT453wQ6xzGkbyyzUSRhmfRjdS36RrM19sA4Ptp/dLIab
RfSZEzprFdU1EWHqdhoz8aInst2OpvZ96FYZzsC2tyOhIXHv1ttMJa+1Q2yfOcl9v5jBkTCiPaKu
I2pg+eCteWykxQjB5x082cVSaPrJC/hVsoil3eqUh22QwjYxzQLH2Qp+WgigHLMosLjSdbDM4l0P
RLulSdS4zrOuPdpuRjFk5UBE9f76KVWXg0ixTnO3BTAj41O4TnHWCl2moZm4zqVxnm9/aX/2ZvGW
tkpsSdU1H4GuRayXVlTIefqR2WKmQNNI98pOyv1qas5b5mb+GeOZt9Vcb0Gna58ot/C3TaK6MhzZ
q+ZMOceGo/yQ+14Xw9J3Z78dr+YFR7JXBcwIxh2LLDZcfAiRmRVp6K3XBsE8N2NZhIHbScB8U1kH
DIQ1qLswiO1RfrmbMQjpMeYX2JWySX8GKlFPhP21+9Kepp2HQ/i6mcrvzWBaCIZROrrDZB3ctP+p
0rKM/TSgD2gOGv+haOHZa+IcIpooCSb1B203SG+wQ90TxSbREue+Wx37WgRje0u4ghcKWS+7xU+r
e0cW+m6qAvc44lK7umRRxV03tod1KZtTisrjoGWTiOZpgEnvc+1Jp6IwcsgRiZcFVTCsRwaUqWf2
+hSILG9Cn5CGH7a/gPAHKBM3uJmXyOOc+CgSxws9TdrHoG6CqKw1+ZzDftzmKkNkI5fpq6ZLGrpW
s4kWwEJyVeUFbRiahPRSZ88sofUrd++Muh6Xpd4ddLm0sWeCHOfpg9M29hf1IHywHNkHCoqqs7Kk
2o4DgRkJPiUAPL8kkB1v6Jakv+RmzhdyLRiyNqlm+uTY+uL7QNDZlPkHAhtOs7mc3EsXJaICl1IA
XDCR1SJHLPTkWGTjocvrfR/kp5GYkqhb2bwncmrjNC+v0GqCrC/WsVGtDVk0D6R8WZusGMszWm47
7oZ6V4zzkQiu9m5Rrnc3Jm4Vz9XUxK5YPjVdOyTtHJImFerzcrvIE4GZodFkO6vNiewSb3MxWFtn
bq70rL72BeXfg7acpKPlUcODvEM7+WIU65UCMLEbkDNujQhGpz5aewkbJ9+DYjEjIii0nTkg7WlA
d/VyT8TIAYgLONgjlSYIPlMswLhPeIhZI3FWMfdp/RjsUuQ6YzF9dNp32dbEI5iE9GI46p2NtfYV
fPJyvyzOvZ/0sTvzSRKlasX0pVA0UiCi7SlELptHP6VfwveYukRz8pey3WX1TYBdGi2isxsEZS/E
DdLGO8gslIsO2CbUV2+Y08aaJIC7VrehRUzdYvkb4TGDh1YN7Ggmn40Knh33uJjjBaJh4CeKbKvp
1X2fuLwHdSKoHy8in3NSUqGle2w0KSjrVGIOxRNsAoMma7TA1drCeCw0b49LpYVTGZabJJVf6TSf
5pSwqGKp3O3kpc/StrYFSShYox6IUPgiE+xnUnTbSc8B+IoubAHJ+4yJZSkovLOc7C5JgJzXtqrO
mo6ow1IMv6Maz8sigw2NBkdbmHE6IkDt0hHYbGK+LvnyQ7dw/IeA75sbgUIpZBWxUC+phVOhNYzu
eV1ErNLsWjhIcmYzi7zGdzmhy6e66egPb7tnXEvHfN6omT11cSp5NwvidAxxgBdsjkaXzzfaKqYX
87J1agTTth+atB7VWmtVmBrZWWM1+ww7LVf3ZR73fd89tk5mbg3pE2EM2jnnZX5dO3V/1Iza2S+p
sNG4caS8tl3dh0OlmT/LNXe+l3MSzo2Gwqo6MvHzpTZy24mhCbESRyUCKETLAfeLOd04pZ2F9cXz
zQng9T+wHK6xGLsS3JcnHZNubHXUPsDaKQa4Wrue+qzdSNf44N0dS027qpQkO98d1I2uCv9J+oDJ
3Dn0a693Egaj1d92JCVEBb/tBl+nA7Y6Di9GPkwRGPhNZYxGnJKBvFOy006a0+uQgEF11QXCJfVV
r0KGl3ZnNl6zle39gnDJKQM2O3/jGD0hCCbxKglYs3xXFNqVgY98oIhX3V3O/oTue0EVaJvXTZId
26xr/FDU2XHwM4Rh+dvSy+Yml44ZNoU6QouyOy2qiItJbOXkX6Pp0E+DrTqIn86AqLHhp6bJYBHM
MevuavHG7zjJ3NjGUQ5PyqGHseig8lLuh3XKD2Pn33IMmKG2JvAdkmrcpptf7MTgbtFNP+qR5j/f
FXpoy+SoJpAdXAEXxZVSjP39vCPn6irNhnvZlXnMTdJlObc26yR7LRXqirUaSAR0++RGEa72OiwD
sdJsqRtPs4ctvu2PMsvciJx+3ldpeXEAijzMzaNdVs+1Xlz6NdyfyggezKa450Tc1FkGAq95B99d
qcUwXf2p5DkPRzD0aCkXZAhTxcFLt124TrzOFodqOMn1rpoQFnh1+W4KyHkzXbQNNn+GCF9mW/R8
5ieJOruam7zM8hLtgbPT6+RYFw2so6Gw8lwAbFTd1QsdwOgUbeM4OM7GKUY8mRoZFHRuP5uGyGCL
nWPRIL8rg3NqTsxrgTUfWqNtmCHYWNdUu1eLm25Xx7kqfW/LBpbAhKUu2hMn28rEe0t4+jhv3PKq
b9xlqzLzU5rjM8PRzVjpya23rnemk52c2n4Dn7fRujEB0eKz8f0ET4iZG7vU0F/swvPD0q6Zzanc
2Xb9RLxB3zw3wYowI031K8uFl2HoLXeMne0PDKXLEQKGbCB7XLjUlRX3e2f8GnMDSQ/LFF0Dlm//
sBBd9doQFnPleMO487pSiFCtOU98u3jv1NyR3+DaCualLMqjmVfJq7Yq62VdhgXeM9NOWZ5PkUgp
R83F2JAjItbdQqrZoe/X9skcWWNJNcAf+e5coBT0GDIXZZAGQQR+NAeV81Jp5WTHY5C9pkD+53Fl
lyYLwoQJ9vRluXY7a4kbvXQf22r8HOehova6qY5dY8Jwtr6JdJLxuNYg6XxhishEJ37WMts+1KP0
Np5svDtTTxoUpY1+YNfLHmvHzWNuedp1sC6cvJ70Omgke7iWlklWlq9r7+iC5d0ogxqqXDo/tYp7
X7EuxlWQ0xnXDaLe6wLKAgk/GqSORQqtmXcvmZr1PWaN4sBiVDcsKIKczaXyQ7c1qikc7Cp5MJxE
s8IWsfnWpfPgfuqb/Ps4uDq3r97Zk+eQ85QN2n0TdOvJ5zqA8JR7fd/Wztaq6HRySXqPhZ7oOz8f
tI1ssjL2DC9PwrZd07vALBkeeyqgApq1TqU2zNFgDe5H31reyRiH4MiniJg59eiTtwfFH7oOLERl
WeV27FaO8bm2q2zb+gsmOc1vSRgW5hxPgdXH3Tj5p6KYfR1WbkLBikZtDdPZQ4frFMYNTuduqzxf
02CtBkUdneO+ueRKX/VCymhREMWk9XZodgJt01fGcDDr2eM8KhJoKDN/cm3x3oHf3c3e8u5oIICN
7Wm7DoXSwUkExpng0g6Ssl0VoOWXr9DekgDK9NfQRjduKBi7IpTVwa8KTJesh6a5ZBGvkVlxxb80
BFSKF5s+ErkrYc7STTuPxpczej4da0TxaR4ikQwjwt5p23aX1miXLhVqb3U3RnkNA4ZBcMBYbDFZ
gqdptzVxkkFkz1V61PQh29POEnw2etPug7HXPtpxyWKJCHzn9mmbbmVgm0/+Ip0HCpB+4CZkt/LU
HNa1sBBvACYpEBqEHdRbagkQA6e9drE09/vOm9XtbEzdnW223gu7S/kSKCd7JHzZu9b1Od015mDd
J4j6EDoZGuAliRSHNTPK57pzr01baLyCuSbAv5qSCa0LHhsIflu7lLKa0K1OllfXxtxaL5aTGlez
311U58LmBtYkuX6w6864mS1kxVub2ARSFMbei3Is3TvPW5pbSPfm3ga1ARZwyvFtamwNo03miNeJ
Ywv7JVvCQ4p6rEDgpukGMBPJnggzhTyVVv57hNjfYtz+L/V6XGz2/54bOI/zj+qDT1/8yfBx+aFf
7ID7jaMR2ZGOkZbmQWxf/2AHHGB+UHnyIwjD8y7k2D/ZAUf/hlcosCmExSsQUMv4L0INHo7AMnxa
Hq5VqLq/Zfj4FUDyR3LAgHuAGYD140rjQ2L8WSq6tE4qrFHYOE+lDK1xXiiiF4gsmrL/7No2iOYW
dD3NK+MOCgAkl5TYba5jPUxxAoOGrtV2SHousr1v7tCk+s9skB/OsMrdakxcVMDVEZLJ96xy31sv
ecZ5/rbOoG4dU43vZD+RFT/qSz2FblrWoZFeIA94/IgsOJk6wdFbxL2n+V/2ReI82G13mNfOC9s0
9UDhZxeJRamd6mCh2ydNPro5mN6k0eNGoHPyYZ6yJWpFjuZL6N6VNNhyXZfiKoQvVagqc9zWsil4
n0MbAjmusS8MHZ1WZd9wBgT7BHn8OejZikU65EgZ651nLU9+nXwXDNLHwizu0sQi+UHnVUaBo7pd
7ixQ4tQ3h0XmuVE1Gt/pM7szU0q0FHi2l87lMZAlWgHOqdlITn56kXxg34xJwP9wssnaZTIYIgCd
LmaDScJpYGfVV7QgfDkdJAKmirUReAYqR+ct+e+TRPNEx4REcZ2S+TWDTQ/S/94OPViG15sfjZ6j
uEh6z9nbUKgnbGBDSGUryqzJe6pBtDntq+WqXKQGL6Sj8gBfiwwNAdlSrofK187oXg1O+L67RukK
deDjpEBURKOmWd+D0joAuWSKU3RUhWZmXpXOkPNCEW6gLnHDjjEjctr+2cL3Fybd4vOPC4MUdE9W
vuCrEYyq+ug8u2PzqKvER+hFfkCZwgG1Usbk4F5RTWZEE6fKtZlkNODIxY/4pNuwTBdGXG3ZZwkT
l51UgquaepETA7Jtdg+D0YHADepK2uA3TV3jJ+kRvGTtEpOqGVPMC9Ttl+9JmyBQMc5OJ+0wN0Bh
uy69XlFnUH5tfuiLcDnLcz69tolbW38bXWuF3tXwCaUVl1vrVAJ7hgjWmKAC46NXzJJlvd5oon5C
jBnTuwWYN2syHJyXEmQwlok7x4uDpwVX/xA1La7p3mQ+rayxf5xafe9bqYeC1P4Sk8N9r55e3MG2
kdaCmaTIRdDwopEM8BoSIP9IGHPy4Gid2mcit7ZWiuTZCujGsE2Esf4ehrJGQdO6zFOeSQ10lRkx
6Yf1NijJahvaeTgAH6FPyfo3ikVsaBksEgs9nHuC00lUkiDoapz3SloHPff9fbBYu9apc9grE6m4
7D+kqxcbo27GTXP5EkRqTbGroWPMlP9dH8Wnr7oneCkThSJt536p1yS/I+OqgjXYGWPjMkjxOktV
Xre0RkSrzQfdDN6pGLkSE5S8nudUtMehNi+ydjfY5E4DEDKnKmyM7Dt7QhqloCsMUSbNNm7xwpW2
jDMbPac3TA+Wk79leF/lShGND2650yzUUsnFQqGMpTywN5o7e2g8sGR/jZBOEtGJVMGPfU1eOz13
bZ9JVK4+jCRY3t7JxiyG5atCgUmTT62w7xdvcB69uvaR3SCAGlcyH1GsBZiajAW1rDxwK+5Zam62
zUtUd2YxoKJnTEOMcTJruKJcy3ByvNvTOt/DAR4SqwXEKj10ctUqwmDVkRpDWgZi+ejpE9hR6IYE
3kmSr1RkFlsGf2feUxDkIwYibl+mSGSYoU4Ya+9DJdW5VISrd41wwybHTZQk3Us5BZBnU7qvC8xi
Vad/rMB7u9IjEnwo8yROaAAreznTlD0uZKNixZ8gelk+vB5DzmJPXt6Poh9hMktgIN9SV7M5fzVE
dIR5ViK+HpqDJTKPYXLyfzli/9Zs8v+mGghz53+YXDKZju/1X2UN/MzvsoaLeAHdAoVJl+HAuDj1
fymBTP0bMfhMJTRX/Cbq+cPg4jKdkIxyCa+9DDyXBJ3fZQ2O9Y1wPeYWhwyU3367v6Fq+C1K7E9j
C1FvdNZeUnrQXRCI8OexxU6cshQtcKTnJW3AWWPYXEJr23yHkJbFpqnU8lKSpPvYz/P3Ukdbqq+Z
B8JEFKixXYzUGzaFI6uTGnL0c+tQcXhYjeZrW1NBFGzHrFPBbS1yNEbzbNCn1w/u/PyHj/z/4Nyy
/os4w7Z5C3h+cWu7JqPiX94IwVWWBzzLdjKtaUCmMzjnzl9Tez12E3t46BVl9pWZfXDyKr37QQsl
OCZrF7goazOBk83LoMJaZ+3SDZuheCIiKrt1Uc5anLpjCZhPtPaGZSjvdSFRoVIIghl2dha/iLnK
YXzT0CCJveaRN7sfTLnAfuq6RpkeDkLA0a4pX5Nx0o9TpZj0/GECyLAQPpm3gZiqZzQaXDCDQS/7
KF2ZDEIB/vvZQrUgYxfejN6zvNjMJ/1y5vUZBFeYzwhgmMm4pJDq7VdlmIHhpVGlkeEXKhfCNbIJ
EMBz3Iv2NoXWL8Fgiwtu6im/jQeRTB2S01SdZ0/6d65fcsIKz0I7n9PFB1LXDEMZyso1hr0bCG2K
R3/qz/XI0HF0nDppd8YA7Y0Yq2y//Mzrjt0aOKe89yuCLvO6PxA/3r/lXt7bYUbzDB+S1nUoVFOj
9iLy99Z914/izVkneauoQRjjErRZbaCU1DXmEpAqfWTz3JjaqrlbgsZ14HXINVTOixgFbLKR31SZ
svxQBfX6lci+h3NKJ+tnV/QMgIri+UfIfqVFJbD8D2F2OedZ0QOGLVp+baQyN2+auTbP3eRONubS
hhUw8YorqGs9ar2cQdfRp/WxsIQ13XvcAlfiWKvFiufOGW70KuOebkwr8FBjKRNsvsucsz9Q3Ryl
SUMXm1+NFe7j3naeyTfyP7MpWdzI1cg9gZ2oC4NhhOczIl8On2RKVjaSkcKgAi3r00Vsg7qfb9Y6
JeBTq/W826y58u0zrsEg2M2UZ/anjibJn8x0PM1Bwm0Zo3TQDDFPog62NoyrH2IpSt+ntoK9JA4u
eFtcCSle2iuAZ62KJtkKkuYEPhbHfjCl2gGCuow4QO7mBhftNIZWQoUhAvR0aWJ9Id+aazNHPM8f
LqipL5ydBkdZRGVGpmVUrsn04tt2P237yh9vg84Ymkijd+klAfO7N1AYTo+WOeSvedl4Lp75ecJ0
rcoZSa0Gu9LW/QhzWNduii161iG2m7b9iQTF+CSiBhJnTWs0RC1o4U6sfvkTNzDF1F7RPLqmIkVx
RIOt2ENQ0LOIT3rSTx8V8P/RqewcdbTfJCgT/DfpIZrfr+mSPBIIw5edahectGnlZ9nqLezBuAwr
61tTw9FscxeHAZKffgtMZXwsY66MnTZ0/mswjtjJ0nQmhCNoW4C1gJDKLBrE7G3lUCgdxxwqsgio
DZJ0pMcB4kcZ1nJYwMCMsBs6bmXC0LyfJDWQvqX4vDd+6jZZPGoe7PDgjL6PgKi/+MnYu+so1U30
lkPTDdhUAzGgRad78cN0iuHFqUVtwXNBPgpuT8Wu4qYFsG3ZstkooNWB9FvDfJRawWJe3GkkiJQO
PB7EKWXGMCdvgYY1m3qbzHgACdoS2PiModga/HkXuXJt1GE2T3mzVXZPRmau8dBsVvwDLyiOugDN
dWbDkCUj8A0Zx567lVijrIsAiAtwhnJd8O9JSBRl8ZKhSVkg/koF+TR3wKDtWIr7NJC5wruVzRif
Br+uT4F+QehTRyY4uLoA89acocuAqKJTG3vdPGChcY3MuBW0Y4k4xbMPK0oIF1xp0TJ4oTqyvVgW
zO5x4EhxnfVrJ/dabyd8Qt7k+ecqKBiyAgo2302zTx99C6A0qsvC/TLHAI5YJ0lYnbHVTNWXm6Vr
lLLGXWwDiTT5wyybi0tvButR07IyJTfYrexNi4/nJCaTjs6L4fS98AvjKptly2iZTPbnJas1Cy8Y
OP70gC2ryVycpMRxmw9B5srT1JHnly5WWfKQD/gqh8a/8dKCa3IyDz97zGofk6rnPi4KrlMYO8cC
8nbgIgLIXpgBK8xi+ctEUsNasnGPHFipuMkrj6OimcD/Q5enKyw6JAhoGOTwvmRr4W3rMYBa87Gp
IVXkUoklU3ryKbO9PICqXR0eduU5yz7RtFXnt8rGLqaURXKZ0EESlj4nK8hMiwyCHa3RZ+o4Dh57
5Y850/NA+KjflfZjholqDMtKKv8oxwVU1WZ93LoWXFvoiIuBFpmAv0SaKUcLb6NDcIPgEdt4E9KD
qByz4YJ924g/zL4Jbqdeyse50jEa0F2Z3C7wW4iErRTDpAGl+HvG998anv97Ovn/CP/9jxTLA3X9
h/H4Xaq/zsb8wO+zsf+NBEXmNqIafR1VLVPbv2ZjfMnI5H+Pd/mX5NfxSXFBwE7xgUl3kPXH2dj5
RoKZS28oqB9tqFTI/I3hmBQFpt8/TseMxozHiH7JQfb4ky4pL3/oHSvA9WvPJ1uWAob6ZxXI4O1/
s3dmvXUba7r+Kwd9z4BDFYfbNS/NsmTJ9g0hWTaH4swii+SvPw9Xgp14NzoHQd80DhrYCDYQO5KW
iqxveN/nrUrAEJDah2PhQZcl6of3yJBM4dd4gQe5D+dhurV5cYsDhnjx4ncLq0CLwQ8zmtxP8v3s
NQtIjQaZbRcGYmKIrfAGOrWLeJic3KLaxVFbs53z5YBtFW78VTQNAZuVYXTbPTdakOGbi+dhM8xg
GBxIou61pxV+YmVS9cynphUC+2X6PgnwdMdSCoaSS7M60JPawUJkGTPjivSmjOwVmbX5vm6ZWahU
2CtEMLYz1B1F/sUrQl5awh8xbPVz22FX9FJPbjwsPW9FNrWsAiZiN2Htis7GPqqsq5gLbCN7AzsS
3ODPnlUkWhd8Ryijpk9BsXSPsVTBapRaSSWl5xZvcBewgc7OgELEG+zoVrvlfCdJiEYRk4v5ZZ4n
STQ2uaMsOFQGJqYLna9zRVm59RsxRoe2ipcvROs2eHKiqnlD29L5G8Ix8Mgoz0bgB2mv4GIZrc7Z
owQNPjpjZRjoYKOh62gyeRsMPv1/yysn2WUUHBgQkuwlEXyZfYHLA6JZHyBBpp5PqZdsY906aYRD
Op+75PPcCBbBBMwsbDuKutkATMOtOoT9Uu6yxBl4Eek+edEMD5n5kMbZHlEU2e0myOGFsOpHAn6V
9R4cGYHkyt5XRYo6cVaO3WxjcJ9nM1eae2HMnY+Bje8VOg22dsbpEig/oxruepo199i6/Dj8ej2U
4wLcuzw0yzhczQxpm22HC5uPJM6M2DouPrad7gOZ7KpO4xwe68H5Eumw5QUOlBaVtEvSS23Nwd5p
WAtvZtHW0c52++FmGD2EPFCf+B7GoE3MaUAL9+5ZsvoieLVzZsJ6ehfNOg91hLa6/UCubbZDGTIR
lzHEHKWOq8TbukNV3QCRjNm7Zj07IytQr7mDP3iLY0t9mBi5F77GwP9clkxl9ypc5R1tiy52j24A
Zk2Icl6PKlNMPglA2s7B+quvp6KkI2W71e6nerBexdwqH6nWkPy0Q2XmI8LT0kc20WfqfrKVzWXL
BLbdVVMzH9MWedsWBYOHDpxL/yVeyFBihZTH2Os7uki0FwQeNl2OUDmbXZgCeu6dZsuo11A4ETqX
AqIUA1EowvH0ZsiNvunzwqBgSUxnbfw20t/WZPLXOOy6eOc5i0i3TdPF/a0Xrj44B2loic1G5eVV
XQaVOCcJu5Szh3Q+PzA7gsNTupPUxyJHWXBP1TTYJxM4C/SbfuF3DtGYQajo4hbVZxEtEhNhkBjU
dSL0j1ZYxCBfooiarHWRD19NTho/syHjSbaXmraLHnl8DKklnKvMEoU8Td0kzNPU2Mr5RsqsKPeB
VdTTdirYx+3abum/dBwEsSEHiYVh2XljyY4579qtHzpzHiI2yhVMPjKZyuYe8aOMHymDgozi0MJa
6GqiIW7YR3rOEd6aSO+UF2U/tb/OI1MVMRirQODxu82U1x9Hf7FfPAja4R44b/5d9TSzB8M4n47F
Y+v/LqxRfOvqJfkYB+19dGlpF3tWpsLcZMMIBWNkRvJSaVfsalygiLZ9B8sxE0n1SqC3D8wrHalr
OvQqr6S29u3N4GB431eN1K9VGRMYPVyK3myaYIAk01oMS5mHoONQrqg9IH0/eWTRvmeO0az++3Z5
j0aH0rozHmX2dCm5m3ClQ3lV5j0v7Jj77WAzvoVYuRbrNS2eOrprDa9rh3KeL9u/tmuN7xmlKfcv
pb+Oaws446Ul6IkVmDfdpVWIp3hw9sHvLcTaTXSXxgKtYPCzubQbGSGtDt7ftQ2J/TRCIIjtgSnJ
pVVB9kzbEoo22IeXZia8NDbJpcmRqb9KfcFCfcm4AGiDMMm9d5fmyLk0St2laUopiEmDxQvG3Hnt
q/qONm4zrd2W5cTxc39pwej9v1oBXZm4NGjF2qsta9cmhzq5Hi6tXH5p6yQN3lAj6ukEUhHT96Aa
iMYJj/baE+pLe0gcu/O9QXr3E3cn7WPh2AGXiSlGSj5/4SYzRV7C4CiS6Ruvb5rQgCP6RWrhmGdr
7VLZNujX8NK6jtk0PASXhlatva26tLnQmGl5+QXJY3BphNO1J14u7fF8aZUx3dE2kxoCsyS+tNM4
9WitHZps0RXyiUnTlEBlW5tw7G92vWlJo0Gxvvbp46VlR3iUvtHP0sjXDTrXzXJp8MNLsz9eGn9e
R8wALuMAdEOMBubLmCC+jAzAMjA+CNdJQnoZKiCHYMCQXIYN9mXwUDsxQ4jsMpCQl+FEehlUXErB
/62K/+My5v2vq+Krt+r/3L7NP361j66j4d8LYyv4jVkmK+tgZV6uLs1/VcZW9JsdkK3MdJj7mwnj
mpP4hxsucH7jtPAXWWkHEDlXutQfY+PA/o3EKCqcwAkD+U/K4ks44p9VMWWHvRrg1qBGWJw2gUG/
VsWI4XlR0M/tUKhU/rav5wRYjCMOvR9gV+AqQWU4ZrBmOjS+d20ih+zaXuwdW+IkTwpGf4yKNkns
BQ5uHMlwNtWmZJCHvCPekNuYvY6SM0+nG5hvhcOtf0j1OuqbcpsOfHLWeIDcTViEkFXClVov9qZx
G+/Bt7PpJwbqBSGpU0AARA8XDX0ARo4ZeLupRFO9wftfsJHF+fCkoTXoYLYoqLPe/gyRIgH6l0Xl
tbHsBQ5GyvyhX1q3xeWvjLcvuz69wnsFcMcsZ4pzlrC5OyVXzSQmag6/GV5w9jqs9ZMWV1JmpgMh
PU5xrCL9HFVZifqe/Vo7telJkC5yqCwU2QxagxhGhOW8YSKMZqzvITy6tnffpibX37D0NafaCCRg
uvyDXfu/j+F/uPJvHakvbzr7zqPIVGLm0bt4XFcw6eWv/f4kOu5vQtJNEudHGwjeDEbY7y3q+m+E
DFgsSsIQiWL712MonN8iO7jEoDNTInSBh/ePx/Dyr3hC+fOhE1Cf/SPZiVhVJX8+iuRm8KS7gYR/
vu497GAFmP2lQdUNFS5OJpB9NuuA4TETj7F+Y9mI1mzXVyc4BcH0ZIPyiE738A0+Rdm960GqhBki
AR9YJVpxdpRWxDaxe67aF695kUyTzGd7uUvbh0FDjVpjrVgzQAKF7Pfo19/D4C6ZboL4k3Se/vmN
8N9ZMv5PHJC4f3sGr350/Y9fTp+z/oU/7gH3N1SkvGNt3txr0p/NHOT342e5v3FM15MZUkSBYGZF
+Kcp2uXccWbZK/z+vv/X+Yu4IVY6bhDAZnbXG+IfTEjWb+wv54+t5hp5Twii4FuwQ7Kcfz1/eQw7
be4gp3Q23yDGGwxHm8Kqm/0sjA3jpa7U15rt2YmJDVj+WTuMMRm1ofExZvrolWm/Tl2edswg1TMm
hpI2eMir186GIJrXRfRVqCiAkBu7X3rH+D8NTCORBvH3f37w/v8c0IUcmf+6Ejl0b9X3H399+a1/
/vfTF/22yuooMTgva52xhjH+cfjkb84FMQq4n/U0FnxOxh+nTzrM52wbHatkgEfB8efumrefR7aQ
j5CP8A1QbP/Ikr8erj9ffuvhE2jteC58ogsFHcGvh0+1Mu7ipkKyheFXnSYnX16EQudWdWV/oxQu
r+1fPpqH3//bf+U6/6evKNeD7kkCC0iD+08BkXZpMfqugaaRI0JYdCoDBl/4IZhsT12HU9XNlse/
/5KXEItffkqG0izpJL+K9X+Xauwvr3isKFkd2wBBJ3/h4cjHGaxRP8U5O1+XMmZKmmDP/RTDksqK
5AueGwtQUiJ+Tohv3k3jjvU28bzpNdKeCQ9//+39OiHlU4eYjQkEVSazUu6zf5uQevXgxxrPMmid
FbiMgdufAVL3/r10aiz2S2EwVMgay8Pff+F/Y7XylX2XcYlY9RFwvAig/fW3nzFp4rVh1cDgCDrc
1naI07HANIZkPUUGndU2JKuMmc39kDQdNWE2RO22ED18OrSArAzmdsgK7jClrd+1Mr8g2/96UBwq
91/PJiIEKvTLLDri6eAZ+OvFLJi7lsav600T1xPuFy7wh070SHs6xZyoa8ssYLdkhdVO+t3sH5kS
1T/rUHCWVGn136A9Z48l41DrNu0zSKGzb2Hk/398iDzHv3yjRBYgSrFdKgfuCUky1L/pVssw86NJ
8mHkMpbnLGGNyU+TI5wv7FNgdx818Vh7lA7dS5oY8d5WedIRexbo+y6sips5T+RXnwlqtnHIAH60
iCvdov1TLnNPmt1zOybyi4dGHfF6ljrzDh2/8zZg7NOMUUekCGpW6bFNIgC3Ezqw5cHMUTE9iihz
3onO9sWpcRlZFlwMXaUeltytEioWVnuPYPkW1Nid9phjl3WYuyglU+aqsLU7YrQKx1nyB6YS2XRM
0IzlKEOV6ME0BGEise35AUbkTjYOv6gpfA+YmxW7Lmut/jwUoAVHDG3VUY8NeM9YI7ffkPKBMVPm
nDlr0TUm66Hp3ft5rDC7LqBN4o1da4v5QienfOsHjJsRxprpLWHqUm4W9LUDWFDgrTeAvBaz8RYc
zbxw+C+yFbD1ZrRHweymKd3Hrp+THfpHAFV50Ge3YglEd1tlfQ1KCvE68LGpwFBiKT/B5VIrCFs2
C98Ut8USt3gRJiyf9eISileOGUXcbNn2Oy5oVqSRu/AHEwmRHK4JHnJpEvgL7PjEQaMxKJ7HXvfX
yFQ8cosUfpj7wUbkt9o8ixcAKn24i5Io/MDqGbA26DxUJ85A+jGSwwBpZ4dqJGhQgUKXLqYHX2je
00tsy2s2/xNERaaScmOHPa809vb297BLlTrkURTfhkkoDv4MkgLE7+iJPUPlcNfjKdoug8GVOyH7
OIvFSjiDuHi2BqfAwo5lSB+X0As/MkzG1maGHc8sEgR5XzrOI3gh3V3FuTLoNHKJS2YQY51sOq9O
Izz3obNNoqp9kAzvUEG7unq1eLOMp9hL/acGi/B0ltYYlpu8TMwjekQ62XFKlLNxugjIZAXj79zi
xjhaSjtX7E/eyhJjDgvUWr0tWlju98bHzdrbKv/AAi3pLH3Fq6rzaFn3cqjafVZWw/W8+Nem0csH
mhV70w66P3qZO36X+K5u7S63nwNtlwvkeRbIeKImfdIone50LLEf+dgMwTehQNEM+8FWlLt6Yqyc
9ro+SD3y88+4k/nF48BNiKQpsbzB6YsUDLpNJQVnVzTawU6s8Rf2Yc573PTO9yUJkS7pLHZfYSjF
qKBUZbxtPebdqZNyYKzFPXFguPbD10nO4ExEP1urBQ6q+fsRA+kC5FhDabohvCG7crrJ2s4qDHaC
kPj9avF5wqGBzLSFdPGKIUrtWPbgzDftOh1mduxiqp1VYoMIiLDw9z3vr8UA0AzmQT4JjKDv2TRX
9x3qyK3folRO0GWe20zXN3Xt+3hbbVlfNxJL6qZufW/cIvXJ9cHPK9kdikE0h7l1rB91GHW3GFmW
/eA0zbSt6pjuX6wUxrAe1M+6h+8HxocUwTm1mEgrY6kHzDAhYpyAZKoeFcEnW7GMcfJQXKsECfeE
GSq9RRg+RNfIlVGFj6uEddBoPXrX7vYNyvAITAM3l20v9wq6Nrea1uYLxigOa+wn3q3bA+TphzZ5
CCsnO+ZK2fRzse73o9Tuo0oIxuWT8U5BH4qtGGr50kZNnSExz9CjpLW1HKLOHVF5u259QIIdklmf
IOKA4ZMBS27now29UQOTKcTZq+z5SKa9y1YL3csWhwHTk8Qr3sFweLe5A/OxLKc4ftTOwr7Ai8Ju
RR667acSyHZ3snDqP86en0KxzmL/Wo5RqK5HXaV7uCvLg1VBhEVchUcrJJlg9QiwKRj65RsZAWIA
Oyz8wxIF6+2T1CJ8JHyvtB5LTnpzzgwa5xMXshWfSTtDmm8Iq2YliLwPRL246wPU9xGyrv3o2jgB
/dTauiofdlYv+6upkA9jaM7CC5/rOHRv1DiT0Wbpo6tYpgXO97JYPjV29IPFzienjva+ct/nJLnv
FnMQS/aQWVqcZde398LrVhJrDwMaPwjv1NR5AqaJX8LODn0GCnIqzNVUtvw/5ZXbNmCGL2LjQCct
l8+xiaZD60r/UDVRfhpZJe2i0PXO3HTBzgKR8CNuHGDNVtIeOYPBnrWvfh+htF2P6zaC26f2913I
5yhCr32p8y62d9q2CJteJuCDrC/AKnkaH3AHVIpkaDJGr3FejuyM7YL9IPavNZVjeMvb5eBMlZ3d
+qUaIM9aqX0IMtMxWeMDjZM3S06ELTB5tp4QUWKsraM0OWeYXim1vJI9URwndniLcluymJFp/1wT
JPvq5o3DJ6xKMsbbIf5Utd6yA34TE33O6mVrR7ivrsqKdrKftLwZ23g5BDqbevg1GUD0jnXw1mO6
dqdMDhkqjAYUid7cTHBH7AXotodtexe1Y9vvbUeMJwf79V3rt5TvsycaNOh1SV7czJIfPbVesJ/F
fOa8BlECbEVaQlUagjTau2WKWL61F7YiReKOh4A66jPPbHuTzzapvJUVQiaAsuXv8rlsHhZeQIfc
s+ZqP/YJGLBEe+tnhAkX5ECIk2dmL9ZibXxmu2Ej8DZlL8B5lb57DI0lHgMri8kljdTPxkmsz+3Q
ZMMeAWt17tMEEuUiSB5RQdBvo0S5nyffC7+krigHLKdRA7BWZ6I+68yLuTlGcJSpDR9LVGO1m0Zw
3xXJLPd1WeLn5TYp7kMrmr4OLgMikcuOPbEdPo7861tPOq9AuPurQAn3Ftt/8uLOptwMKWnP3yRt
4PWq7zglceH8BFgWfE6GrmcHFQ/f+WQl/qEYqIvO1llsyb23K1kB6W1WyO7Vb2tHbfxp8fazNRS7
uereJ7ee9gu9HHzhoUFkp7oZbWo57Xj2qQIKYXmsmZPC+dYoYA5hpyIYA3UA5Grk+2RGW1UHJZgK
d2Qmo9xN4UV703Tllz1Ai9Yg6WyYTcemyV5zsGToInyQNGUCMixoVsYEi/X5ICxJUMLkKHODhvYa
48d4VcYoCuLF5x+2Cd5nSGTbsOFxG+IBE0GeHEW4zHLPu8vc1Y53jcii/jQU0mAcT7zxbKYpgQjQ
hA9GamAQqayuS+20d3PQzA9zUyKNW4oqwoG/auwcn/7Sns6Id9U3WtN020dmeiQNwDqGdgjeN8CT
fp96rL/tJodAJD06InrG9qNyRXxTOqNz3XVW/9mjVz/l7O6vkLGkt66pk4fWVtdJ3t8HS1zdNPNg
w+tPkAYG1rnKO/XFj2vzJuOh/oxm1RzBnjzaCoDipNgKp3V/FBbahTAYi5tukP22WUPgUvDUB6d1
YENaZQDE3M250ApzqItSHoou0rjeLBrGtmyePUSp2zr0iuNczc3WDVPsm5lyYJ42N2iJnT2Gt+Eu
UhiADaCkazdAGq3bMGQnPvX3nlLx2fgDKurBzNdz3wCLG431TMnl7DpJqghKV7iTEb9ufu9IY3ft
andjaOW+zAkJRyFynGtTVQYFoHxPGzxHAmHz3kRorkl6GY8q9n60AtXYYVhNelksYsDaYG0Jz2EH
TQL6PVav+tlJ++q2rGyfmKDVgzGlHtX06s1YQJwcwiDV13ODi22y5vmkVntHsxo9wGb3z6Tl/Yyg
zX+Uq0skGWHzkASchBsi3bDJDyY+4r3DP29ri3I/rSIgU/UNFqmPmbymA7V3dS1WYEHApnmjvdb7
RnD7vE0akAJU4v1dMEnQ8wXJDOAhiDzw8m7jV1Qe8UKnPsLoOhaZOvZCLY9DqN3nQKT5aWoBuRdm
DabDBR7dDjlKumoAvNLnLecA+frB5r37PaIy/EFgxLIZRjhFdhy757KPrVsUBuo49yL8HAmCf7da
F+bagie3T8fiJURPsVESMHhcVBnAObdj2466GSknG+4oHDeGtLvz4kB72WCIx2QWmeQGrT8c6EHb
+6ydlhuMTs7BaMy6fYRk2Ms8fEdxfxgi80JYarVFQFScp9l+6IWz7D2LS9ohU/1QlMExnbNq72W6
bLYtm1OAw0RPEDvG66Wcx0Nl1kQtRRvjcLc8Z1nmnSxKqXNIfUFDRyRQ4ZNcVQ7mk6cbya59jNJX
O7MeiiQjhtQNf2Bbda/4baM84mo5R1l2jDBbQ7LSd3MxGXLk1wQtY5VP1GvLSYHS26auy106ZTfu
IGfocqVATx9HwbCP0HweR6suNnbE9Z7weEP0i+IDxfFXZJvpEf+W91oCd7zFok5lVWMZlNUyHAIz
8B5R0XsfhU/uSKYNuMIOvYkzbB2nQA/rzieLB2hTGeHdTAhtPqqiMK+GfTzLt2Sazqj/ofcv1UMB
grXcGiRpT/HckCakA8JZ/NKmqJFpjGF/QQqQLodeQFig38XqzQVW7kkTBxSPpGo44zyd0NgPg643
BLfzK2yXFN1SQNckWlqETZhQfNhF9U605GsxTeFHO+v8mr9Y3oOFSP0zy31A8klDtEradeILpAdx
5Y/1eGcVcn5TltM9GAcf3iY2c3uCtfuGKskHjhJ2ze3o++KtEHbz4OPIvWqFJW7xC3oPogdki9cC
EZqT2Y80lPIqJnP2CKSwuQJI2uBMs1LnXHXFcGVVobnVWTc91mnR3bVYJ241NKbNMFjeky4ni9GG
MN8YmDvvpdHlzrb00B1lZcCQqF7Np0hVisgKJl5nlk49/6AT6CFl7FvKus9NsNgfsUUuQjSE84fH
CT8aGU6HLqjBsvSpU1yXMbg/aQ0NdgCaoH0EOoi3AgYavQO9SlyNNU0ZXs++9D4T8GiGfVxLis5F
R681rh4YP6Utf4xWj2BtiNv2sW+K/MVb+Eq7vBmHxziw5qupCxiEkuD8PcYpfFIswr7UWBOvkkp+
oG+ursSMUspic/VM2f4E7jy7aXM62g0Oz0dDkvdr6lPKpthPT7Ztp++KPN8fTYN2KnV9yqxOE1Nl
91djuUQ3Gl3JdtaqecboGD7asPzA7g36FOW2jVMBdger0nELUcM9spMGl2eqx2lGDyjk8Digr/xe
kAW29cra3KrRfEU/WnhcWPYaUTFZzTtxDSOwigXyYE3Mtsa8jEQdOtkUnwjAbb5MnWzBeivrGruN
wnC6JqAONqAxp8dDXVhVi70l96+8ajJI1suSQQ5VrDjEIfLsRU9DgttFhCcNBC7+1BSzUifAQ9o6
LDisjo07+z8C4y/71jH5bZPUT6UXT/X3VAOoB1Hpysp5TMpgnJnq9NX9qAoZ741sjbOSRp0rB6Eb
1fmwuOG+48UisHKoKX1pmT6ZjeM39rtDXOd8iAszfIsovNRh7NroCPbZ4hQGi3vN9l88jiBcUPrM
JbOzGWohYOaVE+JjpZpzEtA8QhDSAxM8quNyJiLoWrZjDKe/UzP+1SqO9LlaGLjcNG7CKK224tHd
OK10SQt0HGuX65AuyzFFcuTmIygM9v/wwOu0Um+tNhljbjKriJLl0Ep4DLRCd6kaC/8nEzgFGzVA
SL66lIFLp6D0CzHEB0i0tHzK7xqHFJMiJi5rwJp2yKlaPtA0lc8uDUEko2L4RPTTFF8HwhQvuuyK
F7onwBGxXYpvS6f8AYgYSqw7e6zd7JhJcBhSGnE38JTRnueuTHftlGYl5MxsuU3qGZtvySxxZnIR
9w+dG8fVFXQ53WKQdrOdJarypiIEfN5EYbqWm3UxgfYPU/z41pg8IoFDk88rAeBjn2ZTs62qpvhJ
SnnS4W6VvvwMR00XxzrreKenjluQv+E2TA5ZN+t23xuDdUJbwqvvHHsCE6uCjtwv2J1IM7zWZ4PQ
uS5/vloWfq99GbE/WdB9PYzLyOPtJ74YP6WZq937qe/54yRxpSvOpy+e44bjeXBGe142jelNt1eL
dvR2SVIxbgOwyKu6tqOYqGYLub2FWGUNVmQ6krvWdOvnfbBgZwmGVxYe5oRLrZCf/BqcRxFjr956
Mia1gCaRnllWXnhLVZ7eokuiSgSpACizzlg9bXsOhL3NqD6R4iYKeGIwYOHZgE5MSRw3OVP0MSor
+EzQ62B8TjoDg0AFtovqzASEpWcCpF0YZ2S6jBm5l7iNzQOQM4tPpmoxjvmLqrZ+rlGKTRRtTJzy
anrOUzQCu2yV5W18+Ep6O4ps8s9LBTZ9F7sl74ypbj5QFDtEINBwfzVdnD70nld9aADAL74Lt6Uf
m/5e9DaKb9Be5M3IBXBZXq244sGLpThJ/Gz9OS38KTzXXcecNu1EbaASyP6mbwtnk1JWPUDFnuV2
GKvixaN+f53dabmL6iAqt03bRB4Xai0h7M52sYVYG3A3D2nwtrQmOlhMyrmlp4pQpbAJxvI10xXS
gbBEL/MTxTcje/ydIEh7A/10w/y5Kg+MYfroJuG+PUYSRgxOrXhGxc377m0cUZ5vACOGnPgZytQw
BZw+T7nmqiMK4wvc1u45TDx953QqOTJn4MjY0PMJGaR+TE5ay0VdL7NCo16T7RzuUG6WBZETJY9y
viAWP+L5oLCyLMd9kG1QetdzURXdRvvSLUD2ZeCHrbENuLjjZIpJvNDWvAWyAY4Raqt7H87ETW60
IqkGPIO8GjLtERLmUyXu6dU43Can3t8hv7e/ZXItOzO7NE9Cp5UH43bdUYO7JfUpHErrDASBV70p
AkqKOeajrDOSKBDtZP6+T/2ecpUUkvK0dKW660Mdufeo0W2XgYRDadXMfllsLfjDPJo8lSNydos2
0L2cdztM0h+Tyl1/L2jz7lx+SG/XjGw5w94h0GgauvpbL1Ev44DxnXoT97p4Yp4bvmWtVt8QJKfT
MW+84sWl6MQllyjvZbGZBWyGCvdMCe4QKqOGAxXy+BHRWQXTqzOr3uxwB8FwszNT0Vj3Ft8hslfl
79O60ETnJHEOmcJL7DvRVfI9Hhk8l7rlAR3wx4aATSY7PQZG4mHMRspuvmJUQpoVccWkGyPEQYUk
fyZ5a5U37DDnZhcJIe4E/gf8cIUNH0p3FvvNGM+nTW4r/Mu2sVJOvBPrs+26vTlWiHOnoy0XxP09
esZhN1ajKPYAUOce9lNjoM7x45gNL64i2A+l295XiJ0fRi7hYcecY4oPNDggvRFnm5teLOSOtYEO
li++KOvvcxDIfsc1Ds5T0h9Nj31aJZSnpXHbLWZAoB1Io9vPRgcNDKSyZs+BpzQcP122WHPplOUZ
47Qg1pQl2Hvdm+huzEPyo/rJBcpgc0eytY2a5Enlo+ue1pfn3udhCzZWOkQvSsxBRj8aajQ8zE3O
IZS1ep9FyY8+Asvo1Qk1XZ2J6JyOjIs2iw71i5TxMiHx7VbSgyohPNYtV92mahE9x60bNYemr6Kj
JE4s3Wim/NVp7F1uhtQvkhpYIJRzkMDxtQqj0v8YAjDbD3mk2+Su8zUPryynRd/Y09jyBDIoca97
FeTLqR41q0T6Z684y0jHKN46q+n5BZXdz662Es36zFIvjdfa87WZlBt/dRdkuMSJTnFx9nqn0292
ZqvlxY3X6iAEHR7upRojpMfMKNonEeczmVKO2jeOjoatX4ep2DEBymCU98x9xrjlzmCJkq2uERcs
/2ia1fxWBtwU7wKszYKo0HTl8MBUPu8fyzZzPy/DUgf7voWod7DrPiEWq5WDvB8sUO9llWS7cLSv
VeW4n4akUgcg/c5rUKjle5LZ8a0k5ov2V8prsr6XVyGR98U4qD8FyVKfmjmUWNYIvfW0H54U5dJ9
62bdzm1weewwsQT4jx2+ktvYa3CRDJ5w8OvvCiA3xyfKAlTNSLPYYxc/nKYbcdgkRO56vH12SzG2
n7K8yaNrtDThtd+0PknlypgMb1wUbU0Sz68BEb2nPifuxo00mcfpEnybUBV/7e0g+mxR+u4CzVEI
1BoaaCXyR5mVIXZi8j9vxznX52Cs7PsU+1RwStEuuFeogx0cMXXT4QfJ9YmXgYRtLcAMMyqp35u0
8XmBD8aCzGJ7ZBINbfrmLSI/WcXEBCA00TXKpelKot4gkcqKrqD0sTmcVHCXRo2792etw+1ULjDo
oeMIi0UI2YYljI+nNLN8mz1WZYtNQhj4bbiI6VQwIXxzdZ9u0TCpe56ghgSktKCoDNKe3D8vKpgb
sopi6T3mN1rgOdsqxigta+msijYJne5hjNpI7eugTO9x1NJnZAhgj61MCI0TDszojdvG5dMii/Qn
u2xedg5syz3+Arg/jJRJWuxKsMcpxnait4QSe+ra6gryrNfvWkVWVFsQAG5zlLfAjOPzjCwdek44
fPUXB8ZJO3RQ95bk7NQFyzEnfiUrpuLugdGX49mtSd9actO9zsb5GWYiv2uG8XMgHRyRI+FiMxOt
G/an8/3UpGraWqLLPtXaSAI2Q6CITD1zfEG9vNITIgnfs4bndBbh21yY+sZBYvHAMJWDv5i2Otiy
I65ZtpwNmM3Ya2N0L1u+tSihvnLjM+Z84W3jEVBA4ONq2kVY2tN3WNsW7O96G45dQzxy/n+5O4/l
uKFsy/5LjR9ewF2YQU0ApKEXSUmUNEHIwnt78fW9wKrqZibzZYaiR91TKSQggYtrztl77aTdxQv+
TPQRCgxmZ0pJiuZ0TOKteFZnp7hFSVJ5dKwd22M+NTGYrb5YXB/pB3OAleTVYqruFtgVVxyQ8890
HIqgz3CKzwoqd5AtDtZUc3Ldm7Qcqm9zMrKKTTKuPk01MsZkSeVXtyYmABcgtlcK9C+lBlh9CHuW
1KRqKVgQuJ7E22GikOW1RX4jFFZyWeLlgG6ot8Gk4EO39XEvyprw21Ui5P9XPGmSV40feVFc6qKD
2ZNF0CYkdwrwxiyRISl5CUWpTgf8lDtTuTmv7jjU5iDtQOCHTdJGkYBSEAHhoQalZb5Uyzpmzk0b
ZurVDXazhMP4cxI6/Ta1sB8gT7CzPH/ZQ5HU62Uhk1hIv8CJWERTHF62xJUtFtnT0C4VlODYIMww
yKl5M6WCvUoApI7OhWtqqw7yjeCGq2IgxcpjI3FX0d66R4KbtrPcvsjpPvejuVYzITnRh1KZvDwU
RH27jedp+DiHPU1cjT01Yggn3dP058QHqmfpN7G01B8y73A6EgSvcni1yVt5ETo47CtLoWK+2qXT
Svyg3cweuhZm+qfIcjLzqtFBpSLUkv2BTLX+p+1WtIAGQS4NK7NbFnuBFPIxpayhgGxdjPsRM90n
h1Pu5BcwbI3HCrcRMiB1qEEGDMU4bPp0knKTTaHdBFovaM+lHIyaH640VwWJAsLDs/joKJW5qvbR
TQY6qE3aK1dqKDOFrtLU1L5NiO2VMEgvno0059PirPBjAsj+WMQzQcGYraytobC59JvINEwImli1
Pep/IamQyFKsoI1VTVw5Cez2QHalvLJylTPbLATVD0Q+9bWWWfhn2JQZL4ismzKoRaX8Lkp4V5i0
Ztve0bFKvlp5qYtdko5OvwEBLH/mDnkKOOVwv3nZOHfqJh1XOXMTL1bQ11SiOWji64E80WWKr6bG
0FxhA68zTjNwOYHyt+2Nu2QsMw684RwFUYvgJbIrsqqg7rWcx5Sk3EVFh2Cusgyj2KRWP0C0mmKA
wqmWuUzfyGbIRsyH9trUchUv6SyXq9qV6r8jxv9Kav9/o2/+fzZSTUWd+T+rUOkpI8X//laGip74
PzpUbWU1Ir1HZkzV+kCDb/w3Mnv8SxbgAkRoJvrD/4igIUaaFhPQv5iQpoXyrauGPv7nP0yU+6zp
TIwWAlL0y/rfiKCPZh6gYdo69TDxoMfHtXNkh1FzNFYKu3o/rim8Wp1Mg0jHv/jmeZyQnr7O1v9H
B4oLnssAaDJWvzznYWtVHL7RgeaTbowkLEY+SevDk6V36ucGzZgKQrlpnygRDp/0dJxuBoG2xiMk
BtPlqLoKklFnltBZFpt6K3IydI9MwESRy5a11VqRjwLE4Mc4k3lxkwlYGWz0VHHvTmNM46DMmU8r
5paKUHFUEp5paMrXItS054md1OcRxu6wk5NN1kZc9O5zUlk2PO9IqAEtnfSmyTS+XbPLnAdnwIj7
V6Lc1wcDqgmEp0kb33wX0k4iUcnkSsN4AbPflu69vTjPZvkpEoy3/z0kT7yCI6nk+gYOLnT0Bhak
aRoKppR5Eqt6Xd03OcBko6AdRbQsGA2HLnPf5hd+3/EyzrAW2L0Afjm4yogzO3zxUYI5FfUNZ1tZ
QAeu3GlDI7Bih4JjyBwLQOOity8pQ1fh7pvhxtN0hW4KFNbEnq2I1MOrNqplhvSaqaAZg+tX7pig
P1i7sHjIPzRZQaZEZ+NemjLMTHHTV7tZmnWQM4pvzj/2EyYXFKd8+q95ithwjm6lK0p0iTRPqPBU
kMrGIRZ3wtDhLCbG3Bhs0tSRPM/OdImwwA4TkFsKQT9JRbKPxtwttmo/qLc0wPsQbFErX5AGhk9m
kw2PylC58hp58Mqjz6LVa6pIRe5MsIz1tuGM2/jpIo27jj+/E3qd3NhxaH2YFYOEZIJ5cQVrjS1+
rLMN+R5oDIkZbE1w6uCy5VMdjcQlW5rgTAMHZd6yU6dpTMsc4rML0PNbQ62ruTBZHKqPV1uQYVjC
0tHP4Q2ClnH48ugccdKUg+IVtTOwMlrNZxkq8ke9Kv7Ovx3t3fDkWrDZ4VWufhM2GofXYi3uoFok
ijdYWo6HvHeA7dM5ujWUOvlA/bT3KQIq1Gx19V7JlHpDdlX7KNJq2aOVLKl94Va/FUZcXUtkjZuK
lJ9gpv+ZXhjTxxvT9ak4rBZ4ZqDuIeE/vFPHzhAucJz3ZalMuwJ1zeh3tL5xe6v1U26udaK/fzjs
Lk02pwitNQybh5cc4rZuekk8e8M39iRy2/lNjbgcv8m6BQ5cpMRAe40ak5giDVf1YrOQ7BjLTvvS
54YgakxBVdwsCRQIEoDYpEyiGD8lNBUgPSWUanbn7/hoMVtHDpYegduDrRDTzpEcfKGjkoYmb5OP
46kxVmGlIUo+9vOXOTFohEY2F9wUjBS4lA6fi+RMapEEwOximvKhH+Z+40r9GVVF/yHXaeAgtuy/
n7+m9t4sB7YZn5Fj26bqIKE7vKiAaKfoVGw9VSXPyltCuaQ74TYcSNNqqL+ataQaNHVrmQUuSz7u
OtTYrCmWkX48fy8nHrPgDEw1BYgLrq6jWzHluLCpqBTPiKqRGi42PEpRyfb8VY68I6/zAAZFtj6C
xWttkx3+4kLkeEsEUS7ZQghZbgElyLK1/R8bIVlngNLNb+PEETTUaxP8kQNNesyK+Gdd1cl9lZNE
hYo/JAvZjvX78zd38hGwc7MdXj8H+KPVVCKfhSSD86LJgTBRaleu2OJEf38VS8NCJ7DtaOtidvgE
CNxTqsYFshFxLPtAk5yCda0bL+d/y+o0OlgsOV5rrPDwIfhmkFUeXsV2ektbZp6zZsTFVrG6bNf0
WrEPUTXez1YW7Q2TksRS2OHV+Suvb/D4yusGVziqqxrM9YdXplJLoEPPQDLTDlFUUoHSQkVrKY9A
c8gH6NdsJwTPX2xJCdCb0BA9nr+DI6vL6yCzTEMXqrA0Pq7Vjv52Y9pFjTqYzrrYTJRaEqXEQJGa
6LgyK31Shinf1xzJdt2A/s206/YmS7UBuYCFpA8bybWWE3BNLQ0eDKCc8cJMs35Jxw+IAcbUr2p4
XMyjYTbgrR7KxEEyZbfaQ2ZZwyNpQKImQGUZb52cAuqFr+7UYFjNb0xsbKLeLTNzOScGIVH0+YkV
95qiW27MSal+lDhcENhQ8UtwUt3JzpFfzr+KE7OqteI82Smpms70cvgmXPzwhaBfRq+0YSsGfsWD
4ogINqLuhL7ECjcULsMLc9mJqzIAIXKBJWBWPTaozXrUQmlE1/AqzVKnJvo6jUWjbVqkJTPZgjCc
yQNdit35X7smBR+/WvxQyAkttqnrCfDw57Y01abBalZo+mKiTFH4Eig5lw0KlIpMxshSa2XTswO7
xlJqjNcGGo4/EtgnbhZ0k9G+GVX1D/lJabQvsmj1fmSFTttWRGkdJK5cfiSFsRCDODQdrY4I/IYP
vbvJNxzFUH5ruePQzjQLQEczm569ZiLUoqBXSJKQCvQZaHestqInIjuxlVVS7JnxXRk0pFd+0p3Z
GHxd0e17J84J7dFC1Lg0yVKLOpY9YOuYcUXVnj1nLtz4eRAz3aupuzv/JLUTHwkHYQNfJhttilLr
3785Wxqukg9CXfiEscfchNE0wSNYmYtGW8U7ehyEiRSZSmB9Pt3C9KluXEnIFfhrcy9RF11BPauv
0thw75te1R9GjIbqhQ/5xHrB9G3bzLR8V/rxTC51QXV/jMnOUUvrV8p05kuI7N/OP4oT8ynMNVYK
IBc0HI93ztjcZsnbZ+MV1xw1Csi7gT5ZEV3xXqXvE1byVkOObwVO78z+Sm67sKE++TsxdWP2dmG6
rG7ct++in7KBEAAsKlaqaF80nRYmnM3o9vzvPLVt5yhFodY2deYqcbQD4wCHRk/klBNqvAYmZX5P
UwfsbfCOt1IM8BORsrtXlanqO6G3ydZp5uQDcCj3qk6IavAK2ZafY/KfvRS4h+9qMZoImebahQfy
fj7lIzcpelCnYXp5rfy+GZzSRXOM6ovBWdqsEaURb8paTV/qaoruF+lqVzJKX+ZetS6srStI8GiC
oYGlrRt3royA5mhZx4DjulXckQ+UNmKPzU48lKNbXZFZIIhGpbRsJ6P1x1IQOxbAU0msTqf7toLV
JMrVUXX+nb0fGf/CEbKKrdvz19t9+yA0SRpt0bBpVAQ6+oogjULqw4WrvCK/D1dM2omc6Axc2hZU
7fWpvLlM3On1ZK/WuRmN/8bIJlpUrZyRyzYj4gutxKDJgf/roqnEmMA6TdGFFfg6E7Uyt6Rmlhtc
rAhQulQUE26n+IduL/aubIhVI0PNufDJrtP8u/t9PXrqNDz4cA/vdwIGWPU95YFpqn6YaUX6COVp
LAZiRqF3/hW8X+twOa9+WYvTi6EedxmiAnO1Bl2Nw0PqPAxLm0Ntzo1PjcQRAuKQbYWQ1o/zFz05
Dp11MjBRhOj2ux1WQdmtRfRC8zf+ZMOjXbvLzM56Bh0PBeESb5Qi1kgwWECNZYtZegbBzzFttISs
QGHV1+fv6NQj5wS9IopAj8ABOnzkpVHNw8RpiqjFTt1GzUwRSiFwuPIw2oYX9lOnBqRJ7QfMLXUg
JuWjzxDjJXUBl4eul4rxNEwzYgAjnbFQe2BP3AwLi2JkKEdUd9pHySr2RtJBvl6cO33r412Hmw7F
LdnZ1hLPX1zah52fW/C+HyCbuAReLQW5JFLgyt2ff1InJi96xpRgKI4QXvXK33/zMRUKajecUwoV
H216HNOUnhOJ7Mjwx3ZHgE9+h7U59SNqcd2Fsfp+KTPZfupkH1EyXzuBhy8JdiJBQhSAOcEZnerr
bME+92nRp6Sdjony2Lt5d9ti3xa/VWNaPs6jlrbB+Z9/4gTKTdA1wtbE+Yi15vAmpMjCuR41bsIk
025qUkG1JSJ6ZRafnK7t9iMB5MirjH4zkA36pc6bpPNIpkk/geaffSy6bM7COlYv7HlOPJ2VLkuJ
zF0Luysn6O0sl0iYlBZKdGDc2vIVQ3FqYV7TIS+je152E62jaDOTXXAVEsWSXNUcLupP55/OiQmd
97pWrukcQ1E4+oykEnYuUjsIpKEJqV+bcGfJ6NJ55MTHSr4DLwCeLpzd4zmLpr/sUVkxP9qEZRN1
uiKk9dQuPKWy5guL9cmLUUWi4oAG0zKPdpJlQRvWdITCSXSsvKRNne99WXyZ9Fn7/NcPjwInT41+
L2u0e/QCMztLhBatXxaaxSswjiOZuXlyofisnRgnoBx0QUAYzQUOZofjBG3mKM1hnerIevDaepk+
xwiKjaskqbpvFqEP+pUNQzuQOUKNJdLSGkdA9EufhqEFMJB/dwaNepoj7D9FguEIOXMy+PxnBkGW
CIv9Stpq/vz3D4d6h8Fx0Ia0oq+/6s20Q1VROBJGr5fPjrYh/0p6Uq3NC5Pb+jKPVl6qhNQLddhp
VACOtqp50VD2iLiKUg5Yl5lRd4neaZ/w0tu37GO7CyuB/r6CB1BDtXkNtMAQAh4t9U2cKR2bYcXj
HFB69dwoLzqh7oGxkA0K8AFlDokQt1AuMj/KsxElyIxPiwwwPaizZLkaYJlju3WKvdU50bZxWh0m
f2ReVYpxa7p92d2mfdde2Gyf+M5B6PCpI4kAVaIejSFEr7NGYBvmKw5LHEvbZK9gHN38/TunS8oa
Q7cIC+q6d3nzzmOEkoNAFrv6AsR1u2BcsNHQXbjKqQ98pfoI1n6+7+MFDfVosgKFFRIGQjdoZ4so
JHTGaZBrBc6R8z/p1MVQTmiMLzp8AF8Of9K8CBVdvsSuHxfxbTIl7VXVUUsyq8i9On+pU++ITxw0
ARMKC8PRO+qMrJnKhqG1CAhVpdZ2V3lfmBeKZSf2j0DOIb+ZnC/X5szhD8piabcIHBjAiQ3jGfXC
tgI/DVX6ae7KAO1Xc+F9vf9d9Gb4XBzcATonvaNRIQAQ1AaZCfjp69rLzLl+EL0yXxjh71+UEOCh
AFayJ+bQejTfaFqpUeFgJRvhp2xhyaImLRYNZLQdR7u/fVNci87kyp4E+3PcosCo3sYKykofWBPh
8g5M3Kghj+P8VU7sOqngwahahVMAn8T6k998TpmMJeClkjDpsVN+tgjx4U4W0fViNfiPU3g3MJxb
2A5Rej8VcXND4t2wp9xs0vpusKCkFrKddviZTaX7PAPJJj97ST93JD67F7Z6Jx6/hXiTEr9hrg2O
o61ePlZGUrgMq66PKagrFZ0Vu8dnkEMc/nr+wbwfwlQLdJhbTMUcio/nYBNFXVwAcPPRisJexm11
KxWLGAyjndelr42eE2dCHn7+sid2kofXPfqNSIiHGYUfhdyIOqZoje9pXedbbmUJbKcQH3N6orsU
IMyVLXvrwR0zqPIuhliJoBVjIip3ia36+/n7Yp1jIByugtwYeaRUz+hS07Y5HCiFJWkpu3BALDVu
6sdOLorySa2XPL9uo0Kkz0s56rmvRxHSzI7v0W/hX5BP3vZp/SjqsXR9LNrqfWnVOdyAeEADTRXX
eabNh6yMF5/bO+AK+udUtEhOe3tu6VaPkaWwM3bFxq3TSkLAWjTS4GkBACfB0qn4DiJnttCd22bX
o7uQM0w7S4cN6RhIqrBmamucVWZwOJgs9XcnKvE0uJyrfKBmwyNFKnhKZdSWP0fy/7qbfhAIy2ko
mZkXzsYsfO4S+0kzMbxvc5uKJ2vt2rjtK3L2PBQh8sWwCOEjSVEjtCAK8X/wnPT6htphI33ddZQy
AGw+/Zx1IDErVWXGZdC44hZxS28FRt5DglGVKX9EpTL9hlCBrgQmRCNvRQLiaxO1WYg6dIT8s1GH
gW0Vmm35ItgsPJFwXnoTSKpmZ8QmwrCCnAKcQJ2hy2BSR/dxIkwdCjjiUcPvRvb8mjPZCL5rDtNQ
IcbFCPBuGV9tApx/dRghdZSvo3kdhSs2iFSrcVfWpRLMiLdJo1eTlq0HUTikPXT98rMBYvBi9eQZ
pa3hi7gO4WJ1M0dBnR3rSv3G36kVhl1sCXuM6U6lbb8GTrWm62la6DxNMb0fzktxPe0S9O2jj28n
NnZxC7usmNL5S4dQ48ssi0ejGdKrNrHWeIOwaH83HZbHbGyql9BVlg9LnhLPinpb/HIAERBLj1K/
ua/pKBRBqauj6oNIr7rr0ODoCFDeIn26i6L+ozYOdu/ldqd9xmkDP6ItbcaOndbu7FdhVmvYXqfs
JrRgsfmmbPEJt1pCHkBWTPLR0kLlu9paEq2G5igvfSKdn2ndmhjJ8bc8G+Xa9cY9h6lcJfLG8s1s
sr/J0iGREdDX8sG2yl1YKDKD8gR0eKMmSfGFmAZc3ihsS8xnMDbwv3Jos7wR79SzJCAaFOUYabeT
hUoSfqna348yyX9A0Z/uc9Puf8CWqNIreyJZqcnZCi5kWTA+Na17rtI0RofYJuS8UY+FQpUZs3Yj
q6q1N8IadHBkBpj4rYXJBUeMq6bpxkIJgrUuDPH8S3eIkYf3CYx1dJjhd9LXldjDCwFyJYIZFPmM
v8KLizreQSQnLpIgCfEsxtUbQdZDSzWV/J0IrTspm7t0SMdfZZeiGGk6LQsW3AHYVLWSMgiFrvpz
XqQlkHj4JhClaFT+GOwMVEBdJu1Abi9kCh/Hr2ntCMaAQ1ZPRIltZiuRxU2iNnCSG1dbir0yimz9
DqXxkrVdlXiFJrFYhXTWV7HY+CfT7PKjNnDe9AZdTINv9910bdDptYNFJyiK8KAi+V25ODs9m0SH
L1YZVbeldABUuFPoflOrcvxiVk7OFLFQ8EZDOk+2R22tIXyb457wVXcoHpS8qMzVC9x/BC+6fBnW
MsWAThbKhFlWLm7gVb4c90v/WW0Af3AuEN3Dogm5Qg2E/tUe4/BDwqw9AL5KhicKAsujKyPikUtk
ItJLmsWAc2QKVuzQkOZ43ThmgqkNITh5UlrpPpRdlf/sO42o0ildpo2oU9MKokSZHpc2ET+aMSf5
bara2KuxD/+YmiGH1ONOGfFeaoMFAKdF7UPNyv4MrVBfZKrqMVuxLnpEzQVaQElEZ+HrnwSPuHZU
vDoVDsNApy/zhE+asqI2jyj006Szr+d66dvAbMzhLh9Iug2EidvgJlQGICkqMaAfI2NqnB1VLvOj
pvfMelaTpU+qs0rwEaKEfhgi7UfLlBGwNfTPpj7Oyx57lV5TJKC06aGo6l9g54ev00/BrM5E0drW
kHhRrC6MD0x+fyqiD1965BLZM47u/AuTt+vcqiZHZdJ86+pnT4ZXvLcHBXHwCAtFIuHKPzl5sxRb
DCLW/MGKEtH7EoWb/qCNZdkBS5hUZMyqQeJwakSx9NOZLoiHmqS4BWbW3iJTdm6naFawEEQNEPwW
lh6kl3Io1SulSHOkMSE5JNQgBv079WBM2QWJLTdhm3XF9ZCSDhuheobWA2Lwvs9b1qpe4Dja476G
CJYaYfZAvxpaDUoiNGHY0dbMMmqTcL7QMxvBkAj7blAy6HIY3ma6q4rUQY2TChEjjI7S5wLs2BN9
UGyLvZV18TZ2eq3a2IA6Pk3O0uq7EPVOm6KyzvmZ19HEtyaVln4mU9pqGHCSWqdtjtExqBh9ch85
i3KP0B3DNTwz60cT2/hNKw07m4aTBILUEMd70ceU1BxGDNL3WcPLusTtMu3UNG6eMC05CZE7K0Np
tEu4zkVjrL7yHKJuxAT7eeHg/mtNX1H3FQZp2o4W8ZS9pZPiZ4IR0zcsS43llXSXEr90c0R1HRJ5
ZCyLWJxdgU3ii26vv0axWDg8qUn7w6xp9GJnNcTrikk+1r0qtNXbtp4rJahBHz5EEqucj3egV3e6
bKdoP2ij+2XEZJlcpU073zkMAeTkcV6593kJ0K7Q+8INilfBUEdI2cM84TqliQkCxovQv2GLrtXF
8rJsGZwg1ATcvgjzGm4/TAKrCYiiJ64hJx9uidZ1f4nWnr5SxTRzOlmh/ew6xCtCckyJbDaapvjO
PjDXUTq4oDzH0QRxrAmMr7BFWCtj9nmKj1SRCBkL2gq8KMVhqg0HV68Dy031e6sb3Acl7funOozj
e4xG0UMca7a8Ljs+V10aeLYLQ5uf2rJFmT6PqZnhl0HHCFWzk9/Y8Dk1rpcMFz0QIhYJVUuy0auR
rKs+W5PuMZK5/jUD7sMshZMWR9xg2fc5lkXfNYeJbnasBkPduACbLOX7oNPTVBeJhd5UGuIJAa1o
uHLJCtzqCZukrWFIbS/SdsIkoSuIW1riyLc2venmyerUOQ1ET9jrE99HXPsAJ0N4rGINJM4ixfk6
rZ6o65oY0PwmN81x9JxkkOkNfqoWnUpO2mnQIcbPrjKhmndDWVQwSWwcxr7CJqLBEDhE7Z0YmrBh
fSuAhjUid42gGZoSRJsiB2dn62VSX89OmunUAdM22ipwJkGXj62J6GkgPNxVhvlT3irpc5Xo7ryB
8IHLLu8UU3h2VLaf1Aqnz5q8NAIV0DI4iE2P32szi5QMw2F0sxcUUabuhW6lfhb48T6Kai70a92e
4+tqJm8nELCqSBF0UYH3DJUPLR46WCkhZhM4sVN67YzDdFdSJqNNNSMlgMxiDGUwLWMC+XPGIr7p
rM5eJWiNi2ImWWYCox22aIY7M66lUOzbbFY1AnfyrrBv8wrWnsdmigSVJlbcyJ+mzn3SoMA424p9
8a9x7CN7uxCWgwk8F3q5hyeDjrnEL/lntNOQe2N3cpeXUr0Xob6sF0fIEMSTo/9kuZw/8zGJ2TeQ
iJP3OAlqI3XxodbiOLwCztp+VWu3fECbnYWbQp2aHZk/GboFvaA/2dXaOPsgIMDSDRFddPoB3S1z
ST/6olZlcdsugwLUTA014If9XO9tq0q7wIQHUWDaxa60zTtyv7ctHDo9qNCkCb6wAbCAmZGrFaQF
+YCbOixnv6UKZwkvG3KmfRP4E477rrkXKNeNfbxIpfZ6t8uKxzUqrd7AGgzHINLGpiEtpykAe8aG
KffCkPz7/4oAQRjRgJqnEuymPHaFBKX0I7ACOi6dfqHCeaLVR0nDdsBqY10AcnxUrsny3JWjThho
JkWNCrn/NcQmZzsZI5RytJDn4AgKzpP6o8PWex2rZJDm9Rz+tshF+vuqjkXD3SZPD86ztRoy3pZA
wGOpoLRbzGlCj3c1HpzfdlaGflKapBlfOEefOkU72ioiQxdFHfPwWsII2U4bPT+coxgUCbcD4Zh2
f0oFQixtb/3Cuf2EbE1Y+Cks2rmvEt2jJ200aBhqkzKSadEm5qQHQ21RFvJ7nXz+FcbF9NEibXar
a0XzKVOc+oFAIXMzCB2sZbikBZsMl8zRHJoO0Vw2ze3zT+RUocVCx045FzmKdizKQaIJeKirkStH
3OU8xhxI3TnFwT86yoe+RnMxlJW8MALXd3pUzaCqgI5LBftO0fWokmdHrI58UVzVqIYb+HeTA0Mi
dYMU8u62I/IY4IMxLH6zetzP/+L312bwrzpVWxWGS/vicAzoEagip+TaLa7M6yqbnH03Ft3XTi+/
sw0OP8wFxYEOF/aFOvP7R41vEH0HHbI1zuO1CfSm1jcnimtUk2Ajo0zDNeed4tpQw2YDvcaIgZnk
X2iGpxeetPXuSSN9RYFDaxZhquYeFbQIIXRz8pZXDXBqXGNi4WSwsPmpRBLf8hf57vzTPTHimVhW
m6RBAIlBleXw8SoqBsGmRgrZKVW1rfoUdowZQiWa2WOypmGmDuzZZKV0OH+bHEgazjRIOWNIOdh+
F0S619o8oE0yEzf2J91kV3z+Jk88FJbBFeZvUq4GtX94jxPWQPILgTRpY40XGHoNDvzbODW2aqP9
On+tdSgfDnXk1+Y60JG6IBI+6i4Q8JMXc2kjgRqr6hZoSqvsAQ+71saIbaH7vWtGLyBclIjikepC
Z3Oc8t/BsP8zKX59zYd3wRuhOO9SOiSWwz26C7R1wopWSYkeyp54PyAIRPTFiflcaO30pDSN9m0O
xyUnqHZUzEAaOhsrvBXOL0VRMX+efygn6qyOusqdcA/jD0dcefgGEsMh5GC1LAB01jd4VU0sQGww
6iVzsIxWFLWLuN5FVUPyYbPIIB+MZgvDddwTgTh+Han/bYa6C4PzN/Z+ZKz3RcsJERSOlmONdavP
UDnJ7UZvAw9mXpA02MRDb6LIUfb50lzSG76fjJC00mfAMYK8lWbq4XPolVFtGIj0ysvJeZG0p7yk
J7Sb3cN6JIgku+s0o7xI4gWExvM/dv3PjwYFSh+cAYyItXV49BKsIU2NOpRIWyfZ7nDYQk3kiLY5
f5UTj5SRx0eAKQar5DtlnWWli7ZKDWNzMcm0N1SYVYu27cqlu3JyS15y4LzvU7Ci0ADjQ0GhTAvn
8Jlm1CUURbCkDU0bPQgos0GZlrZv9ojMzv+2E5ey6bHh8Fw9bKpxtI6Nhd5qvckwRli7BEvfpZsZ
tYy3NOG/Pb3/8yf8fiLhCgwW9rf0pPlhhz8rsvGajbHKIj3HxY01lPULRh7IEgvIhbt4jObJC5Wp
I0BcIZZz0f/oxKMFiCpVv+4pGA92VV2bLaLKZlCWDSWacGsNZo0lI7On6xzd64XF4OTj0Q0bxS9C
U9qrh7c8kvlA3DtfE8Wq9Dcdo/FGgyC4TdRluTr/Jt7PKDSjedcumkI+YXaSR9fCH5flThn7NKfV
4qEdMnID+qqZfxHgUXbY08b8a2mhPrpOZzOii0SGw/i9IRa837RL2xS+U6ACCwxaFvpjHZM5cGHn
8SqIOPjgkEk4TMKc3/GLoL49vEcDzFeYqyRwLrQD5UtEsrzmT9g3XCJ7EzkHkTLKfGeBvJ8A4Oqu
/ISAqEMinNlhMNtChSswWC2tCqb4bVPDYfbsuhkgU0Nchb7Qdcp9lPc6OJGsAQPSmCHoDB1DUu3N
Q1hO14Uw2ruhSLps05NBuekiNYb9O4RweWclm+V9N+uDfuFDeV3mjn465qC1580TINDlaK4Jw4Lj
ahWy62Jbt5uURpmJGnWyb9QejCpYgFylGwqGdhZk0szrLWvqVAWoAuUdxp5Z3jZJpayGest+7gY7
Nb4Bs5ifjSSVP21YQA3pY+ZS+VbPq/fYfQ3f0gJMiKeOpsw38E3jjm5iEj+fH3jvJlEKlnhmIUZh
hSAt6Gg72cCkzthvxr4CgJ8OlCDitpXTBS3k+23VGuNGOrhg28wucvWZvz0l8aScBBgVQtAhrG/T
YnDh6pWyi4O8MNtdsjjK8km2YUltG4DavnXSbvCToa6Csaaj6celcJUgmnuc2FQ6Qn0zOnO6XFAy
vX8amN4QyNKn1F1BnNDhbVrUtrWZNh60GFJAIsD6nsoBb/O3z5wPnWnQwdW1fklHg4maCHG3xVpE
ign4hhnpQuJb0qS+MGrXh3o4aFGFgPnAD80hmSd/+GsU/lzvCijGUw3fUySW5oVUSjay6Mtql0az
dTO2Gnj9bja765aIdbE9/0vf7Q+wCfA8sWQjflqzNg/vYFLL0WgW7sDUK2XbmQS12jjNbunORiMl
vH7emIrm7nT6gh/OX/rdus2lXWRQnJNQxNKDP7z0TKt9AC5MP3VqFn/CeXIHEgyaKFywxznMigvH
oxNDZz2Fkjpq8mMx0B5eL+QrR05LsQXuhno15+Yvicf+wht9VdIdvtLVtM1JaPVmrjvyo6twEu5z
UMV+YhXiJXNa3OWxu1b2W3YN8SbtsigLOiXGbUPjtxw3C9ZRWaMEI6nBQoBRGeNDlcB1UqB49J5J
A/EGMCTpc3QW8hfUJPOPEJoa80AFPSvoiPB8Qr+m3+e23dtbfUpscraWCvIPdWeYWLXmKpshy0Yz
WPimLD4eZQpxOnUF1TZhV8NDJWsYCzmCSHr8paI8E/Sehr+d3GjGPa4ZIEEFEY3uhj5siIsXlXAe
ZAqigKA3Qb9sKDwXZgDNJDK3LPQz6D9Wqhc9xFcdtCA3HzmTTNXHivKPvJn1jHCDfB6hfSK7njmm
dERuw6/sixKGStR9WZBjacSP1mIO0jjGYJpY1O13fba47CgWo3pQlJCASMIl6FR1fCyPEUIruMND
D8cb+0u4j3WsMF9JbIqvhA1AzeMYuLT/mi3+ioby/2foHq2EN9908L3//u940fvvxe9//uOuKr//
rA5wJ+s/+Ffsnv3fbMpQ6lIewOsE8oNyxfS76//5D/4GmydeB87HgjbEWqj4D+7E+G+Oa6ufFgbJ
mivK5/Mf3Al/pSNkYsowqeaxKf4b3MkrU+Vg7n39PqmZISp3qZ29qjTfVEvsWBUyHGmxNvojGS1R
MNw8ikD6yzb2Yafv76QdDGrpRc+Or15PmzIodmjvHxa5XdLOn6R38zkidLuo/J2x6zcjPSbIyt71
sMVtlW6nL5Rfr8dNf00TSFjXUPBmx+vuP3ebziv2xR7+H7TkW9k29OA3hbXXi8+q3Be+UfcerBJa
gV5xN4on1CojNyb9eTsGCGHnLfki0TcRDP7jwF08Dn64QSW1i69o4e8g4XnVTfxoTL4lb4cbuGyD
93nw4lv1Xn/Mr0iuuSY07H9xd2a7lVtblv2V+oCiwb4BCvnA7vSdeumFkBQh9n3Pr6/BcDpvOG5l
+hrIlyzAhkPhCInnHO7Ntdeac0xf3ldHUE2bytVeD4Kb8U0EV3xWt80+8+SP2A+8fvs0OsI9Djp7
/QlgJYwLmhDlCKE49taUlrvhVT71Tm/fAqf1pAtOe81+2t+eniz7dFi/IJnlCB3Me1Mdni12c2yO
iJn2acZVHXI7t1/8h4fQ/pjc6ti5vZfflfxm+lRzboDU0Rr2gVEakywDYK1jWXb/FPlF7Bp8b8N+
i+0H3is72XVux+9NrvFp2djO0FLYH80ryoo7hot2cWRmdp4t9uVHSJB3se6QNtQRuhyOrlGQvHCr
P5eNuKu23UFN3FRFvORL/BD+3lG7xVc0CJt229vSpcMsFraA8Tz5ggi6b/f8o5uX0bg2L/T4XdON
j+GO++CJR7mtufpbtmdGCSgUcXXrGoZTjFeGQNk1Zo7YOumt+lAhxWIs+l5doOep3zW/vvWbfgOH
7VOv3Ca1DyTdaBzTd28T4l/BkWp35rOGj7N8H06Ao9MNZMJ2k9rWc0FHd7DFR4VXwxt3GhzKseYt
5KkHJnFHfl+0uxbR7rWZdtEX9tYEoq5qJ37odQdxR9zWsXmd34gFmEiuQQXDTLgGkZgQfe12oSuN
m1p0jSOkq2F4XhAxZmfrltgMQTfmc3WKjvJJuW+OYIAfdeMqfFgfZFu7orkmI9hQkPmFuE/PkStc
Sr5OhBNmTdFp0mNJg0rzUbmJJvRyMM82gFK92oxHY1fgtdaoyTwVoXrhYXNQCLijo6Hb/VcR23Jj
SxZsCb966N9X6M+xu9DqaMrdOO/73i2jLXkK++ia7JIjuSj9V3DjW7ofUJ7t6/W45/prR7yvXYEt
oJzsDi7nC1Ek1QOcWQVbeO20X/qbfsoPRBPsAtPPakfw6Hv6AjcY9uRY8LRPvI7cA9LGjTwDqrgT
lH54KxegbrY+ugIP5xfuuhpJzrN0TcHcv7rAtIN78TPxbWS7NgkvW/U0KM7g0kbTPnlhRHT40Pv8
64yUzsbiexD5XGRbRZ7vhmflEjwKfuquK1hUHufniCJDtNsPritAPeNUL8DxA8MZXoJbcg0P0zfd
9OrvwgeHGQad6OlaBWDYVtsU4TPTe3l+ANErbedT4auOP3uzNxCYtlvcCwmhhw9UmieWTXxIvqVn
fQ9cSX8vXMlOvwcFbwngY/M1+8gFu9nKr9fwZL1TTjP3Tq7ynXKNrUcl2Q3y6zLvOke6EQT2ah5x
2NvgWsfe/hR30nIyL97iGBvzJbCFU34cHNWuPuTrTrnbGA4U9S/lbF4Hh9yde2V/rne4knz0LmJ4
Z6Q7ogfVJ7XhBTXnCqnNNnXZlr3392hLToS1E+17YoOu+8RTnGevsiP7PLuedpMj71N2ZZcG8zf5
yK9s0VVfivdXhc28RElozz42H3f0o/fehb7N7wCt9yYv22rO4o3HM8kxzrmwmydOT+qFPLcNTIPB
yXflsXc7z7xgvuSPgLSxKxtSsmuEtsWfsTYZkpOzth9dLoh/no+Ss+JIt0BxLWWnQjA/6a/pTg32
3Zem2fwy+3rFlLhexbl7Qn/WHrINM9knAMHsi5TwmLqP9XH0e5mbHKrn8JXIezDAxIA0NoE+vk67
hv90Xr7jl0drg5CCbiByiL2g2cEly11o7tKmn/0eKbBNAMcGhaeATwSOKbeneFI/Q5FgFc1XvPCq
bV6Fk8RrsFQX+21oRxvuStfYSF7pvivvj4md7O+d7Rf5PL0Lpv9g+o9nQg8RYgSmrb1rTrpreG4a
J4lYLGe+Ikp1e792sUhs1n87T7gZxCu88Yzl8o1NDtT/oXjnyNBam/bIRZkvBe/keIQhBiNltKOT
Vb8BZxC+UQRTNK4DIPUSeDfL1UYeX0T3xJch3KocsXkeZlwyI1YFgL3pV8KW6ETLlTrG6uVex4z2
o2r6WwXkv4DT23wv17qr/T9/igf/tz9/2f7+dfid97J7/9MX5HOSEH/rvzfz3fe2z7o/MrPXP/mv
/s9/LwAf5ooC8LPsi279biHC75/rwNWe9R9Qsn+qGzdcQvFLXPj6N/4jLXx1XgFi4gwl0d1bgS+/
V46C/BteIMyxNHqwm62H9H+UjtZvdL8YO6vrOATjFpXoH6Uj5L2VRb62hwDsydrfqRx/UH3+ccKj
t8RRHZAfbVJmycBCfjlHyobUTYsRTqyfCNivEKRPApLVs1EK0aFXcsXtkFU5QVh1J0ts13M7ME7m
YcZfnN1/cb//fiVkWEATgFey2ob/fNbsAvyhplzw+LbSklIgfgt0JSY+Thy+5qwqStuUoze0zdFF
TaOQYodhyaaBQ/batYIGlRhw/E1dWnXbDQMKTJxQ8Z0AQOjy08d7/f3N+V9Fn1/LuOhaKnwu5Je3
zGQWyhBANjkaG78c9Qe9JRJP4S2rhz7xhURQmAbsDbp1q+fAyc2g+os+0S/9rB/vjclkHFck3jHx
xxnj536WUOfmEMjqCEzc6fMF/Z5YRveChINQ1GceyOh4XSHoXwC8hG4pQ0ui2cHh0YxTIgdnAlHw
ZG/GFJP631/t/58eF1cY2X++7M/fu+h7k70X39qf9wpp/Vt/nBlXpy9sSBw+WD0R5v2x8pXfSEhn
VbOIZcmAIsgo4I+kduU3mhbgckmcQefxgyjw7wtfEzlOgtxjGLvO2jDc/J2VL6/r6R+3MYMYmrB0
R3EKIrmAUvRLj1Qyl3aa08ZCC1QLD7BQZAAnnTiTqxTU1PVpp9O8UNvOa40owsUhJrkHsQd8zChj
dBcnQLXAivemHlivSzIVz/VEjqaDl8nMfLKKkU+HlRU8EDPV7KxKJAdoNv5KHPFL13F9GRje16Gc
qa+dt1/mV6I6m7ViNqZtJoviV8rQ9dRMOLeVsAtcqIP13Rqyux0FKwX3TxDCT5/6/2M3+IFz+uV9
ZCC58qzW0zdAgD/vW8T3lXkzzpQYQZZg3hbTEwhhjo5djesiCBSS8NpwCPZVylQUgRQarlC4x+nc
7oqKQnRpDAKDly1XiVCaScQFJRwZUg0BQBWG7J2CC1b1ypao7KiohEf8t7BDQYy9JrSM1ZPaSInu
zEa6+NrYBfvf3+qc2Ir/+qX+skX/uGWAeoJSMfBxobhcJ1g/dRmK0BAHIyW6t4/T6i7F98n4Q9Ra
f1kqS/cBj0zn0bQghqeTaQ5ODzEuh90eKLC0SV+zhjF7N5o1UEak/dZyMg7xBNih1msCSu6EO+4v
Lllcr+nPH8/a/2cSyMiXdfjrKGVUiGiSIJQQ4VNnZ0mavgMuWTyBF+hZcjocgHZQgFrTvTyR8Wbk
IzkkYad9zPmQQ80hsAe3SZm70hTVm6AhAfEcp1Z/UCGPPpJWYH6GbTV3XonynL5GgzRJXQpsvkSg
7udY6X1FL8SryTZNmKnKHCKpfSHHR1NUrbKZ4rT+SKeuOUmW0jynsjJ/oR4U7mopz/ZGbPV+EFTy
uRJabBylKnjGMJFPjG76QHaacTFpqXplPxb3Bvm934AgPTapuTyVKDGfy6gongQjo+SUFHI9w6wm
NrO1vKCv5yvy02xmAlIy8UvzaZ8viX6u5qo9lUQ+XRq5jiDQD8qzQm7SUYOnRssivTOGpT0zXSG2
EwA/gSFNNt4ripCkgJ2DXT2Rz24vfDObSKzxZBjCEdRDtwtJZj6T6XABAOoT20UDBDyN1YuvcrXK
j4Hrd26C7yK0kZiBo84s8SYhKCjsqRgwSSDidnP0pKeQTqqrD8xqkX2ytvWyIuCp4YhtptUzYTKW
P+hDd60NBnepSARrWkt+M+V/SZP8dftBo0KPmnQw5iuMtX51PlaI5adSQxXQmgMBfPpUWY5W4vfY
yFXV0I2Qxe3ckawFWX++jGLanGbdeO4EWchphAwkqWKZ1iWXONzE1ZWQowx5SNthXf2ykbfuTHvx
L0SEv1R9DMbZrhREDBKebR3u8lri/LyQzYFCtYRGkleCSH6cwnFtXCY29dnaTtxBRh4P36VgIH4y
lBRPDOfWtbI4eP2vl+efS6nfr0NlsLDWx6DUf907cd2W5FyQoTpMQw0tnc83YXLvRv0s+XJT6w8q
MSK/d7j/c23AP/9UHhZr2SuCrUJX88tUQ5T0UAaCB71olqOBxMuxflHx9nyCP1TWpMSwGDdashSP
aVoSwiZqOcJZQpWD16GeVRoplkoOcdseBeDE9Dvh6+r15KZiHi1/sYGBVPplAwM/R0VAualBBqFf
TBXx82fVkLBSxAIht7E1FI7WGxcu/iOaK4UkKdkINlZEe6apcXJVsVZuSHw5DJEcls6UmaRKtjEU
mkJ+r1S1vGoxIYipPBPfg2B8Q9ksuaMaNB+FImxjoYz3CJMbxKXFszLXnBAlItHiog3udV3mSF3n
4gba2mMjhKPEkTkAyysWksv5wLwnVMtyIUBh+oKbgeOjM/qzKfIFpkLSuiRk3RsrzI4rxcgW1JwO
52zO6D+G/rmFpc1IO7KumiQSEM6InYj4QKetjAbgLbbQ45foWDYJ6dlea4WBz+wJd1polpzfx1q/
b+dS3Ap1FGxAaYWcwPXGs8SCJ3Mdqa9aNBJPvWR88yWR9BdcDgt59pjKmEqRKMycSBUcQ+eIM8rN
VdPq9tYJxfCN4FjJZztLzyKJQIEbqMOyz6N+Wuykkg03LJnOG1CPT5Em38qWzFZwlhVRvXWJqSXU
zlrbx1chUWQsikXgEQCq7KYkC7yppD0xlYhMZBCf+1Zvlj225mGTK1Z4yauBhp8ugnIiIrOkRVbh
ZduCV1c/Wk43cPR0rDZCHyqeBkyPxHilivE+KqPdEC3hzKrQbieghh7ngDhwi6Kp3qWwrNxO6RxM
TckuD+P+PMcj8LQYTEPSmTtTjzs/D7QXWQyUg1JHT8CE0cI1Fu3TIT6ZK+CqzmWG1YRQnTNBK48c
u7pNqi0WTTIj2xR6bZYYWEqiN6aQqboykNmxaKV56szmcZmz4NSWHfDxATXHkBbZifSa1AmkStu0
hngVW+ENd9h0Nze4hYWkZUhQDYMM1jrTvZZwVG55eQNQp3LbJHghQKskCpS+NRKpGsdUSmx7PUtP
lNHyrkTNeRDDdIdjzdxICLedyEznh7xevSHYou66eUqJIjNnp0r0Z1jEmaML6nht9Gq+DpYQr0Gi
6nbJKWez0twE2TA6Vd+ZhjuYPWzcoc+JfxtMPE8ZOukkJrw4xBL7xmc43mdah0ski/cWOpXrMMTa
Ucvbcs9jznipU41utayT8qrngZuHQuKCB/gO81rY5JhvDcealMEgiy6T90tttT4xEQFBeAH0kzr6
jhFKLuwkN2J/SrWJi5EegmLGuRMu9akXqU79hon4rWPB3EZpST+KMjyBd8JwQYjyJ7WYuDaz1zvI
JHhbUXP5To20xlnMpn+CwXCf4Fbc46QiXJoMecmRNW7khVghlOAVsNgcb8I24wM4F0Kkvkts+s8C
aVTbkr0He9lSXapWLl8oVSNvUZL52CphSmWcCkay0ZOJrhyJ1IVXtHE0+lptJKHdJRLN4tSKghem
ybqfJkn8vcGuRZ5MRBJ6zOQZR5k67siAlzfcY/UHnJVPjME0zRrZhDA6z04WWfpGSsP5YOCcPcRZ
vFxaudEOhjaJtmksz0qsf5WseD9ZM6Do4awhMrkjJTR4sz53cmtiYJQRBtIDVHofYh0jViY7YjU1
W6qZ1HgixLVmtGUVFgXaEo9P8KBrxZ0sLcMNSDC9HwtpdxlJUfuc07L3FNXCndiOKXnixbCAdKwx
H2sts6mqC0hQnSNgWmV8jiJ0w7xRo3AeCX6+j5JCYFuo2niTUTtQX4vgmBZsGfi6c5hFXUwLdZ4+
5j40D7hIixNuxhS7Y2YmXjdM2bdYJ60Da2/+bBY0MsZGVz/6YO7vo15g459VL2gF890a1PEEM6HZ
sqBpX1qV5UEs4pMZNEPQ3dasCn0/TITAhqmxMrMKAA70IqcmIGMuI5ZJ1tXyda7nXnExrTV7iX0M
2pUqC6yAde1XFf1sOYunrUjK5yXOcFF5lSYFTOcDLOFePBXy9Bgjy/crscBcN6F5npwOZMi3kVQw
6ULGfIxAbf1JkO/0U6goBLcF6zKYTTPc56DgNAJ/JbCdPEZG+dbE+I+/9RZK65IrPoMORZdSqkrG
MEwXia4uVNxFrDWvbTvTFReNBzBS2nhNGZ6uI1oi06n1krHbtEhnw6xMd2lEZZdobL59rq8JzJM0
XQujlNmIgybSPFK/m8pvm0lVyGiN6zU/mRrlAA43437FOOdRINKmiYt4M5HsfOQ5bj3xwzF1iWmU
JB/BVITKVdVruXewmBKoog8SyIW4CcSWGE+z6hmH5d23oRJHKhniWSsinbY/LjVdqTqMJeLNLI/S
A9HwDBSKTDrnGPy3UhNKZ3qVGIIx0Sgc3hrTnTseVQFPmaNEZK5OZiqvPp5Gy8uJn7xryL2h5pbL
8rFcwLbbcjhTAinlMF1Jx6HA6Mi6uZtIfj9H6Opp/4eS+p7UJbeGNM2MClRBCyQ/4UDZoi0f4037
I/pcxNS+bafGOmpaG7qLomSvVYCVVRqABuFhbqpXq2+IAmhKs7qTK8uoHSkLSSOzUElvizJSd33c
80KQzvJptFVCp1wWDH3k1xXhS0lSCg5D++maNZyI+kwYSWWPxmbbtLJ2KakTQflJFnF1RWGVh2yC
Ue4ammA9WWHJWzelCVk4jdx+U0n3fJrx6zFwW9AwU1FM2nuGSudZsoZ2tktpmsj1K9XhmtAS+UKA
lpxUqzR9TQa9VoKMsPtoAomX76smqBuHRAXrWkC09ArN0NyRSFxI4XqX+VaM8qYdyOmNxOImNgs5
2ZDdT9rc7EaBFMcWyO3NIgZ3T2zQeI76aEBYA94cjYoRPChZ2iCESrTPMuokYjI5Te2VLCPpusnS
i6GAwOgzWT0tlsi0GVsnekul2Y/EUHukdq0ntdayXJVKwjeNwPiQCD9l9wHWv63brDpI3Sy7RhBn
31qUmDw+NmTAWgm9XJNKperzLQDD4quYy+mUB534UEVRnzoEDCkEUXdgCvyirvrXpcvWUgVPmz2W
Ek+QAMAYPKkaqMaiFDN9V2VLVwXwi2xUbYN7bsm2ehcFM09QJT7INY9poyOaEbeoRTRTJTW821KA
BrQCgbAlj9c4EKM5fVeRALpqJku7RhGnvZQM0l2C/heIFif/bQmb+KSmrGwnG+YnmrHP1Jj3RhTe
mghimFBD0W5nUdpgAL9TFWOwNWX2af40H2GplE5nlJoNayi8VIiesQzmwk0YZ6p0Apk2AEpu0Sha
jhVxlhR0bfboMpOqNvCg76AlXjC49YeyTMpLm2M/pItgvilRIV+JdykdcUyVSxKacD6bHNOxRq4i
MvXw1GZpcNanvr1BP00eB0EB0iqqW6U1y7NS9O/CEJRPDRAR3RGiCjRlEscuGazx1graJywF+ms/
CQSeq2HzrYlV8uYWs+U+6JB6LPpoUhiaKo7Pyl/MWOWZ2XU3UllFwsbKNcsKLc0G07fKp698iwvt
0ZLnE4ClEuBi4/3vuAzLMTHxe2qteebwEnrlSFIolehjQdkZz+JFJIeKzCpObIrUfLR6d2f2zJFT
6RlxVmXXYnXXBP19KiQPUUSYfUrCYCQ+/jir/nfPtf61Zvj/oOkXUvSfDvX/NP46ldm3cnj/Uw98
/Ru/98AV8TcwdMZqXBMJPLCUP1rgsv4bB35mXjymDbRTq+vyD9mU+RtTr5W2TFQlgqp1JvXH7Ev7
TQXqiP1jJXatPfC/0wInTWZtzv7cHUQRazBT4UKQrhro/P58uMYurVBBc1OL+nAYRiEfPbWdu1uS
1sinx0GqhY1ShVdBVk1bTAzAfWkP2mTUuwt1V86QPtZFTLB9bJZOakadvEWJNd0V+rxXdNLMBHP4
pjToM7qOvp/YRkhajNBcDwfakyhN8EKa6iBXs/AS4mHfzFaQ3C1DwWC3UE+aLjBHT+EYi63Zk3Qo
fMnVOJ0kfb7HiPiNfWhQcAhM1QiJlnQ5DtlEvtlBXS/qPopDWsaq3D8uZR6e4UTR14dEIdIHKFME
DuEQp24iBrIJShrF5mdJTy16SAm4JEYensE2pcZwNGXKH5Z8fJPLykRIIhcdRauEDdO16mA2fKgA
4lbqS3wCxIzDTw+1sibeagajpJfzaZDrp27OhWYjyzOiWBJfFm+YNHa4iJhlAnineCcJvRqA2NZb
EmXx4Cdt9yiT0flshr16nPS2QVVqEVJMJU+cnALngFdbF06/ttiLtEn4wN4zXLoci6BleDRAjUs2
5GtG8hToWM6n4NICd/kw04akIE455IiDcwKVEFxCKNbDHpKO9qjlCLa3glHnghcZwfRgCZJ2a9Ws
45RCwt6nCBjI1bHpWNQvNXSejmzNollLV6LqOKr1/di/o7zOjrCqEc6poSqA+dRWVaqaeLVZDZ+c
r9JdQtgRTM6meEsDjbiqMCUvGuSB7uS6oB2GLtUOUdIIF7rWer8brWA4GGPOHI8uwGOwXnyv604X
tg2u7hmWYSPL+t1sXdlXw9muoGO7aaclb3JD5io57E7WpvKJHRUsA26I+EgbP95OA56XJKU4AtzP
Jy6QXquCDiVtNdS3A8uR5mCm2XWb9mCUYsvvGkLJgE8Ql5z3h6k0n0O9A3Yzh/AlxLKztWKkLxP3
vtaobljPJz1daUM0UcltTYgAHokrF4IAXFABpslESGagAtITX53niMAieXRojd6CQL7pU2gcub1c
OtGKnQFJIuc+luzSRMskiEsA3Xt5DaeFIPiSuwFT+bypsK25tTr4i24xlgIf7Q/BkvMA01R3qkQI
smFy/DExSW9jVmi7mXBifMdLbyutphH823V7s1ZDT1d6Yd/JcHHo/d9rEQ4wDMI1QwXgU5k1dVSD
2ZOEe56zOI0RSyLrmo6bNwr4NWMwSXBHMQ67ky7RLciQo8OjSviQ54Ng8kxHsDFPwTEoEY2Q0zz6
+CeccGhoJpPxK2QMfYr4kbzLeDeuir5BejTmVD8ONTOTwoR7FTYyHjgDdEukxF8LuexOY44fS2Xo
PmTjR7mhampq4zYb0UtoDdmJ3GnukHwhH7gxsbz003SLqiW6FvU878I8dc1sFn3OSvpHNyTLJlRy
+BdCgzqtErptLZjiE2HvrMCC53pjSuhzwspw5KSOnZbl9qUFBf22XJc6O++HSd7moViOrp4mxJZp
2eBXLaOVMYjPy7LG8bJ4g9SO8BxFnjkP2eO8VGt3rG8rzTYHDtCFiSRBSkEsDMFRn8cASVBOsISa
bSYlTx2ll2/LICw3oqxNvHrh936syn0WaeMWdIW+yUhiEe1Z1qst1OP5LMXZ+K4Ekn6oy3qbVVnk
UEyaHgyOvjzF46Igu+GGf9IqHcdnImTpfWfEhEQJxZSR/gyMwKf5UkMjUSVP1tLkxo0Ct2fp5FdV
nM0dnS7Dm8ZaveW0Y/nUu8rcw7ipnkCaBWyUkahovsYuano5KfWcqDIQG4IZoVk0Mkn0xqaZNiP8
OrtibZBYFkm7TEWv2YGQ4Haf5dYps1Ir7a7V38MwCvylylRPxsiyNUo6DYG5UDQb4BPZskDkeq0m
9aIDzgl6XWDlG3GoGm+tN3n40dHCRMXQqbaqo5BPLb3c9IcuXz32lkKLgkEgfaYxROJI2m7YqH3F
+RkWeBwZLeHFY6xqbjcY8Zs+L8alnnrLX/vopxD8NIEd3G0sw1ObNi/jvBsyrlzTm60iFSTZ6/Gp
0vUrE6zSAy6H+C0blkMqyNmFSF6VOzBoGkJcp9Ql4Rvtv67mrtnr6NtC0t/8gnu1gynX1J3wXASh
AJOhLa+cPTVfSubguvwI5oGKTxyWK/fQ3RS9PMbER9tgyi85PRI6Y3l1Acnip4NA/3I9rGc87gTB
ZRC8HhQHpHp1Oh0DuU78okeSJiZorwWp2+ttFt6tY06sd/f41j5i0L9OPAzCtjWsZqMxuLMloCbI
LOfEyjwM1ldL4dabo+rM1P7KvL7iUMbUjOpbvU+y+qtNpa9BkspjBRHuc14glBjQMZxVrWNO0YZD
tb7VuPPuaoEXjax2uccQ09vL1EVHYuMF32iJsbfoEh0NpRSvREwCP9GmfpdlvPFyHtaXpMirq5Ch
gDPaXPqQzHo99QcDnu8VR5aop9iwHizObq+yVEdAe1Xux15+agSSutSy4vmFy4yGFQAvW4mCLd7C
hb2lqm9EZof32ZKET4DlvvqYB408joTRMYI9x1VaYy5BHF3nHM/o990NcLX4ln20hcAfb2gnKp6Z
NNnHsDZqKmhTe2x7olOrLfpNLToq+Wg6kVjNjhJF7yBJq3tRHJJ7Eraqgy6VCuu+WHZiRaFUSMl4
UrQ+93g/NH+09NcsZh3wIa04DRBJoF9k8xioQForjoSlaCRH5v+cSeC77/Q0H3blvGSf7SgjsE5n
EVrJ+FiVxlMCp4esn3E/SID/Ws0qrsYQTFCfjdLjcGQ8jqM1XjjZm5coKx4BQMFlUwwX129rCzzW
74Q5iJm7DeW2xFF+aNhW7mlmTYelSlqPU9OEztWsNbomgC5eawVnk9uxOgjznePqIFhBcd91AhLe
OV3x+0hSDpVEMIOLvXU8sJA4XK8YvncQPxGJe431vjRW+SKNIk1+eTHHXZcxHxOUbHkfByXFXD63
/RvnXu1OnxYWH1FWT3muqdcZypitQ3rba5rxOHeCtlV4mh8kk30RUKJIP0KCYlC1UfTQzxF5RHoE
t24KC6/q2sXNObZiHbCE9Ewns94u5jR+VVIx3BHWyBG9TuJNIFizF/G/v+VGX+8Rz0RfS6h/x98X
IELXQb1yPvfDOe2OYjjqd52idYiW0UQSclXO7jCS1inP9EudrBTkLf67XmEsYQqnLtKhXumZZjwk
DATsKhnZBEUlQ96vFpo70PHwC/pimtdpHBkwDyfJLtDM6TDBKdsbbXSe4r7Z6iY7o2AJBftTt/jV
kCpn/LLyZ6pXGldU5g9Ft7RfrBHoJuoiRn5MszuisLTUvd5Mz1NpOEmTpN87jb25zBT9qauH5sD9
V11Hs/tIjAHxe0i5kBjEmguMDlzswrJNsdg/VlaZ+aoZv2KMnJCVIyAwB1TVkfkYDrNPeMyOSeNe
0wd6jiXzw0huq001Iv9d0mPeyzXvoNg+AP24J0PU0cvoxPOOZnzCWAaBdSIsTo8CgHYyATUM+TYh
OijiNyJG9EV7LUyx39bG8l6awjnOWnTSHWDACoQOlS0TDpWa0hlFRg61LKHEaKmvZZLI1c4tcuLn
qyXeFe1wajDcb5J2aHc089I993F+KUZlJCMKo53Enz8IHasubDLJF2apwOJimLcIlKA3g9f0kSBE
J9qhgT3HTE3mpbC2sc6cPQbmYGsT+l9wY08aw0oswRwqpnQ4Il5izLRA6aS/ZweDfJsTrfBoIvfe
ipnL9MxTptGrsdz4ItVGIaZQTo0o3adt8AVsfl9HsLADDhGOMCv5fYTBfTePkgmwPiQlJh2yfUd4
NhOPwNr31Rgy2YgFFP0r+WMp4HXJQeBlxhhvNUnYC3iR4TwF1XbQluLIvJG2qaaRGy42H1LERBr7
KAh1pfUaDQ+bDC/uWPfK4HQNA4GZ9dxSNxACOnfjO2LU5JQLgnJhJyYavG7ui0QLNnInU2nNKaKT
mUkXgHSXP8QDPetqVk5WHKEfYHkh030fhjBnxYwxrTFd+9a0tvRsHrJIlrijrW1jGS4ELWc0p10c
1JEbNMnk16n11LGfAEXWj1JDYkiuDuivZ974JgxhRWmRQvdtav1xEdhAyx6KWSQsW0BWH0Ktd7zL
RIMazOmOCFqDi2nOr6Ye5VuR7dkIRjdqFI9HvhBFaze03cat0vmclgya8Uq5CcCY0mOMPE2QFr9R
xXo7UfK7Dca6bTZXj6qy9A5xPgDZ2s5HshQ9ZkKavVnhKQYViCqchhc/aRgORTqPbqe3shMkzBMz
K7hb8f4+erCjNPKN22rgacMgJ+QjkUheGAzBq/uSj7R41GrAm11IOF9T19uSkTomgx5RjOVj2RZY
tvkmU1LmdqnylCWJxPIb011YjwCA+m7kxAk1X09lHopUGEYTO6nU7icj8eXUwKmxJIUfRgtlt5U9
FKHgCSJlfpAHBLxifVeDLnHboug8Kaz2oCRbVxjNzBXlJnXrWc58QeijzZL0iz2pXDx7/g6uPzmo
XbFPZmhegxhr26Voa/v/MnceO5Ir2xX9Ij7Qm2kmmbayvJ8EqrqqGTRBG7Rfr5VPeoAkQIA00/Re
dHdVJs2JffZee87JithWdY9NtzvA9QsOrCDqw8La9uBDV+XJbXSJzXp+WwbMyis5eirrcwCrW/RG
eoGM/GeWzn3v7lTvk+jwzPwwtYqcQ6/fu8YytliRP1t+N6D2QPQmHg03kbobxt+Js+rGcDwwbIi3
UQ5//Mrk6pr3wodx5qvPIm/qw2rXBxaMKDljs73WldVafRqBPfJHOAnbangp6tbe1pwhih6mi3eZ
hug2C/03Zw6/RRplydL3ZVx6/lkXebEZ8/kyofWg2VqkejBOGjbr0Kbq1qPTcFcaDdkM3uhRLKU5
n3Nr1ruxpB3ZtMNmu0SKI8QwgLhK3ZEbGl70MnawpAbbjjnXEssxTbZQHnqqX1L3psdba9Ufgc1q
N2qnp5ktVcLLa+RUyRoGbCkEyHbaYJ8mhjOGD3w7/Y5PAWotuskgizQpw/W4+l5SuJF7CCyt0Q86
gkCIYIwTdO3Iula0FCyaU6wPEpa2zCwtN7QLHbQdsCu0o5WJsnG2DXMqcg2hVzGC+4WPeS71axgV
RTyy9GZzypJnjlbAqBbbE0FUt5VRHpvtsh6XmjRNa6v6bCl2q4a8giH7joOKT6g4ppjRfSB4HKMj
n6y2DZMlLzqQC+39iEtSNdNdCpUvpdNSh+xd65BaKyEAc/C8SeOAAPZVrjuPZc4dMPgJCWAGlMh5
zhz7ItFrNr4nh9hA89us7Ce3WlphYi21ewBc3mztUT1Wii2izuttP403VBEXB8sTd1HEpkqy+vxu
7ByM4Egt69zk8mAY+d+MUlb0qKahILiQceStaBQGv9vsmeHGWXhkApXyN0COPkc5cdS4kpIz7Ron
yzD9k3J6F43F+GOxfdquLjmroJYjUWLwl1ltq31tLTY9WvAAJbC7JHd6TgCZnu/EakZxNJF94tBR
XBjjrydS54kr9yEMh91SCH0J2NIhfaRYbYyWj+bKLsOD/Bw04jLhrBC19wf3L+4n41FxIj+0Onv0
ph7p0SwfO6mds10ux0WlD2FdUViv1GnR3S710ld8xj8m4ApygbUT49votq6qhg3YlyhubR6H9hAW
R188YKIkfnrtLxNKPdgwjxnt9LX390rVMPdS4kdzcM+aeXhxhzIhBF5s1qZ6zG31nHY+VqeQH4Wl
ELsKzgjFgLFonN/GCOZQM/hZPFczLcEp64mgbWMZlHeRzPx4bCtAwi4xu2Z27xyZnwKdvgTTuF/h
rWygIt+X0tFHd/XNLYa/v6zH41EWyVjQaTKY4wdq7aET091qjo9makAVrn8han/1wcDSqcu4u1MT
nOaYP4bgM/I1/HZxtGDkIPNJW+xygNUW7YYx/SqdcjdJPgXbbU9d5+yb3C62ozva6HcFBxnJVk2Z
6UOfFbw+Q+NjDMtP34/uEafdmE+RmEQ67BT2wgXY9saWagvI9MHQ4yuyxLTx8CDinczUxvXBAwa+
cDc23UPbci1wSS3VnR49usDfYGj/Ze3Isyhwyg2kvfvIr4AZ2EF5j3fL2DlW2e6li9qy2inhDBOX
9dLv6SRWO79Po51PXEsBevcklsbU6M5mpi+AbLKNVbS/s61f067fzbn9taiCjb+AoC5cfGBESQ6s
2ZD2EMK2vM3bq2t73Y4LZp5s/mQJ8C1Bem6cgomRgrA/Y9AEXLpYf6Z0xEgWMWKWAfoljh885rYm
D1GG0GLDI5z5kVf+8FCmPjKJ2bJdcrjwy1w/lUgt26iy64Rux2FjaBhStkl8jE4JeKIE9jG/kpf0
y/bFmMzPwmWYEjTJUmvQvHJsi2IuNQLERX7b1sZTvbqfWld/ApKdqRW1W99hbWUt2YjNWZJbDDCz
YLz8IRAOggZaJ9Nzvusmdecv/zRKcd0iWePbsaoHgz9I/dlkxlNnH4VZnSpvRCL1l2YLtsDYVlW+
bCZ3ThNzWazE6QqPWR1YqkMLYrwuIW0YhuC6aY0fV9QBBB+PSohwhg7ukKa54jy3QBjcDW48fMcu
o4DDwZwcC3bcv73Pv2ZkvNXKMjyk3HQbowxs+BbLQ4kVjJ/U3CMxPYmqy+OGJoydzIUGrA2ialmi
Np4a42+Qj0cI4r9hM/M6se7FTBouGL7oKMAUuDqv9CnUW4Awd0tOxtCQB3rHz+SoFDk36Oil5nNE
3B7uiroWB2BGMy/v3NwpDFcxtNrrEjyMkggFaxtQxLPJMdIi9xePaBYbUjJJaViHfOn811yW56Ux
vzldg+03b/Cc7mXU3VO5/UILvXsex/QqH4sTeDmCwr+Llf2xmvwkvfF9SPm22i8gtW+hGj5HV/iv
Snd1HNCjeLJM3kW1K466lfBPezoA5TIU+8IketNipo/7oDoQudjP2n/1bPdba+u1yHt5YMeExbcN
DytVCzxLQIliqCLNxJoeHNXyqTt8Fyq33zlKKn4z24uNK2Ebkasgvlx1Wy79ePId7IPNn4ZXY2zS
b3cqnYAfgPzY0W0nm1BH5B18a8KDPDZf+VX0bVX3AEQWfb58hsT6QMHCuwefatMURp3YJtC4tmEc
8rz1R5q6vYjR4HsYPsMagAXQXJNcM3HbQIoikRnlRp2x+Lt5DYGRG253Rl4/z2V0dp3opsI/vc2C
9aNejWlj1zLa1AFvRxWoAjSA0f4GKzWCG5wyIGW9O3Ck5BVF8TAPmt2Ma20gYD7Xwr1Xg3s/5zyo
rWJORphzXjith0p5d7rGP1B55Et7s3FZnvsAxydMaCEjx9VFiKEqY1bzJuthHLCRqICs/CRz2OF9
7AnGJrOCQI9FAyv7Ffg7+zgBzRB2r0SvQOee6jtw/t//99Xy/25vfNf8otp0v7/68tX816zk/8vo
5BXq9T9nqDa/5Vc3/Jf81PUP/Mfq2P5HQEoK5iHwDAecIbvZfw9O2s4/SE1BumAXTFzQdVgQ/ys+
5fO/6LoLQMH80zONW/pf8SnrHzboxCsPyrGAnwGF+ldk9D9iPqRN/0cTuf3vEKn/vDumldky+Vds
xHloff+9OIrOKIwGgtvREnbhJllHqsGa2wAHyBocCIWE+COCvRcOVtwNRngE73aH15wRQYq1PFOV
QdjZrT7bKw/diq6ks5r1Tb4YxwhZn8cw0jrBTSgRvflQpQM8jbAunwKDFqdyoqpDjiighWI1khPE
7016MGYucwDaAzL1wto4rLq9j2HkRXBOYC1mwr32e6YsEkMRMaVYi5wTTJmvOzwfuMd4L13vCwvE
RuCph3mlMWRUzUfjQjHnqBuPA/O5SPu7qlxfPaCkMb5vkwP5SqYZWj2u4FByUuf83DbN3ncaym+W
qT8rzj5bXhTpruYboiAqnc4qW34meQ2wUGCRlnO0VeV0oU66v88BOu/dFEo2zV9YZdnPHh05OKhw
TnHwI44OXCPgeEx86lcn76FgL3mw64x3oylZSRYDswynYbkL3WqAfy3oeOh4PXJiw9czdm3+aoWi
3ZjrtD6Xbe2fM6MRm0LSFkwNznwcHbZoeJRvXC8b/uohPOgoWx+rdDy5Pt4zWpewuYTWDdRN5qja
vqEqeznlSjDi8PfLJJ0CaCpF+Ns2tio3VcDpc6h5G0ayml/awv2Jiqw7a5Ymu6jr/NPaoPOINfpC
vqfnIoUI4Bb2bqxIcBsr4TBZdWZizCxMJm/CLgUaKUGauMciXFyMoP7EdEGWbEbzYcCMjktbax5m
ebCdRYD+tQ5HpxQscQ3KbsY6m6jhKzxQBWWzZdo/Z531iZfVSBq0lhorJ4uKq2FpYnHKMe15SXN9
n4dR92mZ5YrHuC0PcmrFOW09KCelkJzEw3Fvav+Ll3HsEt1fLOMmJWrglm1MpoJjId+j1/Q3kwR3
aPk3svZoiFdvmK43XGx8F4xKxLHyznqhhQ2LPm8X9ABjs7Qdxc7uYaTk9E5VRK6Q2NcD/s02Mb2y
uquQYZ1NTa0HtwVCPben27/qufQ4VAS1eSqziRAUy4OXcbhOwi3p5mHZFxoiAZ/+uesYaHg1bduV
STEfMBZ3SEt9Y23ZBcM/rrLwDvey8yc3dIX0YFMnArwtcc2h2bnmlOMEbxmy6cDVNxZJt1PvtS7Q
A7avSW0FaaLMOVaanbRZcLBxq9w6uT33RO/gr8+F4z+UFLiw+JX+z1Qst5EC0gAOpc6g/1VMNHET
2mMMTN+MbcG5rfRX9eLW7F5UnXbvmjfvvWo4ARKKW05T0UAjGGW3nZzhSsaGCIhFYTTRvvV8z8V9
w2ZoeFrT1GYuNOo+ifr8HdwVEMAciSBnnAih+1v1IvYuWjM7t/BaUTGU3mkQFtYXsAROOU17mXKg
IWTBGnrM9ckJvgK/5SA+tuYhIIWA/k5vRNcNmmuKbOwucBuEW/Jsm8jHBUdbJV6ZEYZLKG3GqGkW
CXbdF18uHyvbg41jh/uoUOKYjkFSVLhi/DB69GsLCUIEBl5tj85WvBe7BfTlvsrn9AajOIaBELW1
JUynyMFZ3m3dCOPRljwuJPrnPcVBt4HNw8Ez622Y+cZtLqO/zciGvElxx2fFJyZg57Iy1C88Py5M
8R7rPMaCnOIUdGOBnGcorlxchRQ3jMNwNyr2isjH+iBnqGljq26RcYw4iuDfy9ArX6wAHd6wwmIz
C00gxmimE/ppk7Qd6rdDhcjNSrCR9ezssFIuXM6iSg9YTFzcsxLh0M2dSHNcChhvqhrjhduN5a4U
/VcPOt+eVFJI605F6mNZhqNc1+eC90TaXWtrzCSv/C0e1cQdAl5hNLtEPkrTslWzDLejT+eJ33/T
/LlZRMCPnd2ItOPfhs82h/eIYix8iNqPA3dl/SByo421DXyNLoM0biiD3QwjoB89fKgME8v4Nrny
iaaIbZkvDy4G3j81auOmDK90Dn5BHFn3acBeYZq3LkuUiYcTXTTuj5k3x9z6HlEEFhtd06NiaOY+
y+RDIB3zLqIt7IaGN0a4ssZW6bDWjZcZWSia6/KI+Tx6btLwp1Yz6QHTexHNTMqrpYyCeRDjQkUh
7n7xWnxgFopZznI70ab8yxUWHiLqJuzYa9F6rsDUxJ6pWEdFWhgm9Wy8uXkjYhQqcWeVowtQiZ8c
gxfMwZaCqkpfbOpvHOxK4LNKXWQXu11KfA2hp/ZymSSKVRviiwrTL8MvrFc/zHhXtViW9xg6M47K
pDsus2MVp4hu3QumBOtd585h1ovzLQNMo2mf+9/IxWQqBmDQTjQxMzizwWIFA+nB8Icru9acIizg
xnJoq7J9ZvER3S6B2dz1fc7TQha14jak2YvKjJZr7vrffBs+B6fU69rz2A0RJUA6lP59kRMRMvrl
qHwPSm44nqTv2R/1gHrKejI7LLh6OT13w0NHSW8CThQnkrH+WVdMDTyZOrWd5aBupNVnnxOP/l3t
hE+1wPwjWHNR9IgeUeGBUJi6NjYG5mMaspDHz9AldAWp73GU0YUL67P2SIvxFaUtg5RnHtuspNWm
88JHqQaKViKbMrN+xclkZre0JX4oYesj6+WPylOHkvgtNwTnma6jO29aCvOZFjfzCIW1PAwLlQOV
N9dvStXetuTlzJcu24vBUjTbkCYRx3WYQmJtZpQYDa+0Bm75juCq3nAFpUnDxo+1DbutaaWAbPCb
uzyqFPu6FBQnXjEM41HKvYe7OffQ0LWqyzcizZsCTxgGmw1Gla8Mp+4H1ejdzsWFxwbAb6Bz4fna
9jIiOOn09PMQN0lg0T0UOuAc1atiP3i9TBi71qNdkisYrEm9Ksum5wOxggooFSbZ2BGV56y3xwEe
ZyYIsKK79Ckn0pbBkoSgd2HTluNooezedGKg4E/E3j9bOT6VBYkPM9hpPd6XfZrM0hf3tNVkEKW0
t4F8ImPLUmYizeV5XQvvbaClUC3Zso/KOv8TtqkfK2+oTn0lx/u6D5FDQPDnhRcWW5Wx71zFdLv2
YB7ZGmKs8hpiVqVM73U3Fm8BXTEvDv00d34D9YNKgZnJ2dQArNL6ueRTvIlSW8eZZ7ZYq0DmDuOC
V9CeENuAmTBeSgOriph/CkSpMzrbzlk5b2pJGVou1J/UuXoeR0lRXLOj5+P2Kn9EM15F7HL2NQt0
NeqgtT0G83okF/Fep+nRHxzJNOBSHYMPqXJPdh6+Z/P8NtEi0nnm7URee+vM6R6dnSinCYAqXBC0
0wEXKIjIgxLyNUerX2gk2ozt8EDchblNsWTPopO1mHEoJhETJUG+XIfHsMHj6JW7fmLRVP0xB0CS
0jwXlCUAS5HdpzLCz6EWRwlOZTOG9csYqr/E+XYiRx2ruFvhqt867L63a29cqnHeOyFulsjGlEMZ
TFU/5dfNK3H7bXNVtoX9mE6p+mU96IMYC+ZTOwzeTVMMZrJKPz/3hqxv+wkVpAxdUnECRBRlYBsj
DRiSAtlfqA7NEOb8uyA1P6h5N7a099hb10XIrnnW8SNl5aFO3TdK8zjYI8hs1mjhXZrVJ8ySe7Wi
+Vbeck8YapPN5TFosqTiHM8cT3KkyBfChTp0Dgj11j3Ve/mhCprifl4hkKXTrTF5N04aWR/WNNaf
2nNv05nysHyaqQNT2HU7snz70nLSRwUc4AtbPXSLIo+S3Bx+HWm0SUWsYtPL9EqUGpAt2EPcLfQN
JRRqUvC0es6dUu6tEw4PMw3GxD1y6yvI4DYzQMlfHPeE+2Yz/wbyfkvUnedXwK0zjm9oXdVLZDW7
q+nPr+Qe2DXeBX4oistZ+RKtDYpmvsV+9uNXVpM4TqfBT/EmdcyswJw2KpbC/q+08AcsdNuRWcPs
0jrBZanLsNm4TeudPVs4p6yqf8XQ0xi4LPYlctKX3u7OmXBryMj9d54v+qSG0kmsBvsjZUwXW+fp
V5RTD8Equ89XHGAdTXZW6CXl4qsv2Ef92Ru7bDeGa1I42ZQwetoEPkt5hwVqNwW4XDe89tRh6dxD
79UXHxnoaVm6Bz9s8MRU7UPtySeZyveg1Be/0/NGpNk3VaJ0DKcEUozoYOSArAZ+CsMcMgK0o3tB
f2+OPI6ysyRTD+ob3oKp2LyQu70RPZNb1FbrHgAzj788dN5EN5uxcmvAb62jP6gsih1NpaNjxPnI
PpuBNanZE8nGw/KiEUIZjF36i0pSxdXQsfXm/QNLjJt6itAgh7A+u1P6QouRcZrD5YGQ27fvCpoy
VVjsfVS4scapPXhofsUX3u1+28xO8JwVtrnzPMbovuFRJCLnarPlxZapa486VJW2KO8NnpNCmMi6
2jlYxtfIPk0ZIwQQ1z9kNr1byrj3Kr/80jNb9s7Oy2PoTkyzBvdfmnps3oGNHLLJc569gAvY8rpw
5zv63PWaiyto9bZtLBMZ2/4zZGBI8EOfAaDkt+5azkmEyLjNqyE8E5d+IgKZJvjLr6pe8xmiNh7C
McQ/HsHPIKKCqyu3eLZG671jqBd24EEyus0lW4Ix5vc5OVn7ChcYrJ4xsoyfXHpRMw51Zxw+HK2Y
8at4XF1CXtyebIe6HOSLqRiWlfsCYKB8oQq1Z/yyjaPuy/7NLYPqxgg81vs9lhxNL9+DJiHaxO66
isQdJbGirOSEWlpev63wRN5nTZpuWosigEkycrBjH29qXvO/0YLVf9FmThw7W26U57+0QdUcHLtU
36K2uufC8KnmWLPqt8NqheN7qahjc4sYDwABUocUWSTQrB3bETxznGJX+1Xx3oIJ+WgcNXzZQQhE
OfN+c3swj0VY0jhaB6BC8ubKj0Q2kSqkpVya9aF31bCn4KyH8C6bk3mFiwj8Agkx9fW7kI2xxzk9
b72lmQTuSaN55KsZWaxEDZH0TG7NxZ/RM4cWglQ1Bk/ukMOE9135MOW1g08pyHAFG7MCpjVzlBpm
mM/Ggh/Z9YZ7Z2ybe07j4Q1LwAm7sw7OsyGJ2uIfIQYxwODLZ7rPZprpBpozWfA2aVKt3bIrAz87
hplhPo+hlV1EaZN5ptvwkttZvCiLYLrI+1MuUugFnaHGd0Kv442eo+UI0ds8EuZ8ythGZQNXCwug
cYdFveHeQeklJeRO56Gy7+wObdcbp9lNdJCzrjfBcEDEXKdvN2ibPSMMxmnLhKVFJvlxkOu7Y6pL
Og3tLZbTMHHqgiszDfDd1tr6aQVbP4w2vP4pCVPEkitRccaf+/JpLudvNHN4JqrF4Ng7ZZwuQWTF
UAo+LIOaRjx9aAg2Z+vrmb7dN9JQiaIqCo2wR4KZxRTcLi57U7tIP+yMruBNFvwz755dIiMAJekZ
TkcJaW5/iKHsD5jtR55QDZ+bm33gVQWzK1hueEvNpgfMC/MmwEJ3zb50Uz4Rifswpu4mEsJCOBpV
3I52T9h1IdnurLGJ2s0oOlqsg9p0PS0qDA5jkJvU6xkOMYfZuhYIG+58bCnABUwaslsVeZrFVm/h
a19QLvRohge/HuB6E7Y9sHdEtSejf+64uM9Cy+yuSN35MaPP7S0szbuubSDA9I3gwdyuoGDD3kSS
TKssMbyGGk66mW8mcx25Ctfl1gsKoMZzJR/qulUnc3VwsqQGm6fI5p3o4U7lhtC/qDQiXq15Pbk0
1R7EYHT4tqeznzvGngoZ625RwW3IGEpQfOc4BQzZeRbPQOb+1oxpsRiYE7Y4blb8ThLK3EqyY1hS
A4cY3tQCPMGxI2SHZxN1egMRju45I622cy+aBLMFB8m5RwklIEyLFMWemQ6nGwcPoeh8gekHLLPD
72wGzNtF6W7byMm4DZr5qbREetPPwt4NhkiPq11Ou4ZzyAfGiIQg5nroKtmd1UTtOKPvvW+SzGbB
/dx4PeelJkM+aabw6Hslg+ccOBfht6ztsfxc/Lk3T1ov84UQ/AInnUGSQ6gNrEbDE4VuAfGrO1B4
otkt1sHOEwFfsBq/TDv4EQvKnMyYcNn8K7P9sEqoIZCfuJtmZW5aaaFL9EDS9/k4tNuygADquPKT
ndXWFs/Y72OxXltV45GoFt52um4e3Lk+zm2/7mqgUZuqjaI9QBUcR1b7EEGiWLS+I+RwMUEITBGT
8GKmidvi63KRWjBks/PzmyHx1fDKJc3ZUXoPajQ09VnmOwezUzQxhJOh5XEz7uswq/+iYcR9ZDxV
9EUyt7bpj/D5IsLS31WSlu917diY8Qh/o5jkpEf30fQarP5u8VdKJj809+qVyiUKks2qjf3VGjet
M39bVS7gWV+Xj1gsulJMbz4VMrfabkHR5yWu71GlsW9JwswBG1J8viEsZTqmjPxsGnyQURn9be16
hzayNYoVxgC+dupi+zMYoo5jfTPe+tqiYtgMqETDB7+G3k0or1TjfDAoj1melhVozpIu727nSbA0
1V+L3XtdmmKfNWSSSuzZEr/XfkKOPmR51Z5nCtOTsZEnCG3DZenVdCBVxTNlSKtzEQW4SSfxQw4j
mcADWWjbzyzZoXFnpWOdJ9V/czS32KujE/QFpt98gZrSevQkMv9WhNUz976jT/kKFs7kddvvVUAg
BohIiLd584djMMt2J9DZnZmtPHK6xXL6CwbPetfDSQJrSmQGIa4YrDZZmlGqbz+sCoIPKq/BgteD
Y28XJwXJk5M5uArS1Pzgus/WvXA8g1PBJDyxXduy+fF15N7WeWoUJ3pAKaoUYRZ+WKPTkzZA0Pwz
R10UYlvpsm+dV/PJ7lPqeQ3slojX+P+botKvi7coyknnT53i4OVaeTODeoD8zxPuFJKG8K4GnmKQ
Nzwy0NpM18VBXkVPVQCV2J0dc18Y9Df4no5u07RXT1NVyPOqMjoPjciTiSGFGY9iHLaOgVmYgT63
doSugnu6vA2qMlN5Nhud7xs/948UmuGYzENCOpn7MKzGmYTlZyM9eOjhesIhFIErCvZL8KNdbqXZ
wg1uLr9Dlqu3AUn5LujJ4OHWIyE8VMGu0YTu/KVq99Fis/ZZSQLDOUNUk024XZpU7s1++pwi70Fb
Y35cGxBbVKelj9E1KMGGixjC1QeLt/hFiJxhpKHVQbAlI7nINiaa8v3q9UkRVKeucMvTWHDSs2AI
DW0+xmREl8QCrLefbfYcpULhzrUIYy9vH62WuuhCPlizGf3BcjZ/9YuR32Yr779NTrpis6x5nfgV
t5w9aXbmYyWGBzUs98rLeWw412Gl8G9xMJH7rCfuYhJWE7OcvXeyVR77NH/hfPPCRWpvOwsbnGN+
SFskQZg+D1jpuioiWD05fxG9cM8YsIuu/rbhIquiTAZDcVkIr3sGxxEcHdP8wT6BZDSGyN2TQ3rU
zfitBHyPOWhu89n7dVfexq0xOHcdKx7XJ5c9NSYCNP4uhgKKX7dD6K2fqO5VYs2E4IVTQANnGtn0
tlHF/iBZ2RSWdxiwJ1BXOV89iD4msfqxM/RR9JQ2OlejFI978nijGpNmlm6iVkgsxrTiFmrr0L/X
iiJ5JdSww0GYfqCC03o8d8XOnQP/PTJqn2eMKf4ORXn1Syjj3eywXcODEeaysYKseiyosnpn7VbF
NNWVHJGrSz8TTmu6LQs7zBW1lzhhlX2YZf6JND/soZX8hFzdvNY3NvHvtfWPpZ2xPSkq4lmi5hyt
4XLgbKifaVEbULsZfWqq93j9lUnWiK2yVnyOorrkjrecUd/B3Jh990SrqH25foM6oEPO6xxQXm35
CPMi42pb3c0EoCKcSgGR0Chr3C/470OxYtJrqn3T96RnRz9L1nQ84lLFdaiKP6MbvPhzdaLVlt7R
4pA6oGhLiVVDl2Aw8Vi8hmyHkoIPm5GZDLATkVZcWuM+cGuF0ahx1Z09q5GjNn5vBS0idR1oSV04
ffaTGTxZjjZfr3TETarbILY5IOBNLCKGEcj+SOd54tpS3rBqlI/tgunUYkX1YNrOcNPrGi/2GB2o
cCXAcK3QKjMTbE5FPuy5Z1CM6UOP4pketGNIj96TBoSw47rDmOrky7wF3bfscGk0Mc89JzYnvzin
fqtjBts/vC3tPV5m3u8dy8xNiCcSaI3Y6zZ7orbQPztkawwfFn4jR8BMjWSeLQELrFf1jQru3m9/
aZk5WuXKu15lzUsnw4s2eycOa+YXD2hHgzdeYLX07C/Crk7SzWGs8tS6tUkT/qmgR24GfGs0sBPR
qgLOgroxa9KcUXULzco7U9vXxQ2ZJleRy+IHP8FA3C7FdYeFp9eOTXbHHC8r9xyVBDZHlW8Rad50
S9SxNGlucB19qUlinVq/nQ4NYRJj1tUzx8J+6072s6GhnzRefV9ZfQ1ui/VAGvXeNuA0tRkWtlUS
2pjbzbziHIG2qwYsrYyyvGIEZyRj/uMPdgYvv9Liwa8FGCcDh1WH5lv4xg+QL8WvlkNNGAgI5nkb
XTBOtis6uu2yI27niwtJiof19KqH4VdPmuaMijN6X3IkqOt3wkMLr32UWLt0+nsJzXHu5CkSU6Kh
Do29JYnhYCfFBv3cYiWsdH5uWz/CwpdP60N6pUPy0q+T1e6cbW42sYSb1vYWTQEWz1PR9flGq/Ro
h4OIA5+rrNDsIzoDldug3YC+RM5mw0M0+sUp60ncje1t2voZmTLPZCt6tQI1LarHNOG9VYH7QgA6
O6STkd+JtjLioCMZQztEhypaOYQoZzTliOPRnC0fipVFyh165BMiKOha1GZUKLsm0TtbRZvouvpz
WdIcpl64e8x3w8+SY1Tv51Q/FtHaMLOOoDfyekYxtYVOvAqT0ma65iuyNfj0EATPVj8iWGufTkYX
c6WLTZtwn8RYTJ6mc5/CWuILJrt2cHVNYSrJu3MoSem1maWZkPpiuxpAkNRSWRuzRfvV1poeGmXd
t1XUnQfctbEkTxxHGT7NTd3TyRhUrv72rMIFDOV/TNdHXSFwE/sBleyTz75RVQD63CtTAxpxehYB
sKW1MvZwPxLKyj/6Bkv3OEverDlFLoUYkjbjKVsshnMhWsrzXx5S2f30dsAngiN6bikVKR8DzJFw
UhHYtpIiBaflFs9Y91p4NkXzbvEFZSvOqry8eGRnto31XjboyWH7ZHioKNnC9WkQd/FQf7W/orxT
KAOvS7QUINXlxh+tWz2H064eR1zg0fTG7XqaTP1E0V27WRr7WOCBG8IRq+MYq7GioI4WlLZIGlvv
Z4it3P4sg0sJGJ7QRAG2nEcJkyjwo806EFxU9pEUCUED6zvA2Glzp1CKNm3p89t0BFYdy0ta69+o
O7PduLEt234RD8jN/qUegk30ilAv64WwZIt93/PrazDPvQe2nGUj36qQQCKRssUINptrrzXnmDRM
Fz551NXbZYzZViIntdQ92wHaC7hIif9i/gwHEW9YEmRbzKTI6UtNueAfAA7Q52X8WKI+3PRSF3tZ
huOBRumVoHNrm6bZdBN1gSfGqt8loHo3tJU4h7L8uIzSFpFrcQ0l7BBKb7FcaVZ0EVhgEVe2KijE
ZHZF18s7I6AXldJWPCujeDVN2FdSqaR7ng0tPcVhXl9VxAxOFyerILGn8sca7ABvf5sMXdqyNF6W
IhbEdBgj723tsbMYnJArlb3wtkAkAEbHYSdjb6Mm/VK2zASrOspAG1SLa7bydws61iU2K4ToU9uz
eYxnNP59SMvaNJ6XHE3hmDHXo5cOemsLnXXTJCZbcPULPnqnLIutjRZWsL8AuXeQ1LFy+xpzAY1n
LODJ5OmlsgvM2tUMg9Nhxd/Yt3hNXW5NFUJpGLcHpTJrz0qnxQ3jfljYdiaCViXucZW+2Is9K3s1
FkymR2Ky8eYuVkWq0MDWsUkhv6/rYvJ9rm0fa5kzDkbEUkskzyKrZ3Ms6EFRELVtdI8KRd+KWhDp
IMXD2TA0X5fp7JfijuAx5bZlV8fuxrojT/NFIqQZyBJd2aCnwlAY1yQ6JWsT21euhHSp2Ch8UZWW
jXYXNNa21woUN1obixs07nwKGlgV4Uomiq/qQ2VbxwgR5O1uGOB7SZDZ9mlCyLge0fmf7LhcB8CP
TMKPaLAHbEO81hIVp1qUWeEJbsC9PQb5sQ/02iGFkL1Sj7MccKBEFYMgXM2OITv8MgkcOTGuxhRf
zLi+W6QYa/qwndpwazXGNdbMOxHneCVp+jny0Marwvk+FBghw24wPCWxcyZs0XIstBqdk8z12kx6
JH+YioWuWgEc/qxgxfNkJVJB5KpW8lgovMu2QxSF+KcLG7dNjo+Zkk+9kRn00aQ2wWmGTjBDPKx6
GjIKbz2s56E3JvpSepSgpKdFukwT2qwxCW4UYUdba+CJdBdBFOCD3cwFxro22jdDKD9O8ZQQZ5Ph
SnI5OI+zDnHhTs9SnnTZIAymW8rb1MrDA5Uk0jNbXXtYMuvSoCjhd2ggyPVgNMCldKFbij2b0gxb
gZZ75trYVNAYOOVMQSRpA+BPMyNGU7mYJXgOVDjwUQDulnZwD85jXWLhcLaaCPeApJpzhNrRM2Ob
cKw2eUYbR16l0T0jH2NLQBLovmwwXszZKuNm6pCYhYe467vc1u4yCvLgJFCfalvT5AeYht1lqDzL
SKCctRUOBEV/mMvoKrMMTd14m3DDOVHQHKqsvJEncTHT8nHtf/qtqZT7lXfsqKOc+fCDAzDNHTOu
kqybeZqgj0zSTZMKFgV8NG7PJI8BenOHzIxx5uJNtNuxroa+Fi4XKw3R4K+j4WFR3VJR7xRp9miL
mmhtsoe0QK4g6+V9KQULU2ITgiJQuI1Qa1pcbNkb3uE0zHJ8MYTfdCSwRHYvQSaZIjcq57dcmlCg
m8Bmap2kejWis4Yt6TSY1KsFRhwvbNEgjuZc3lFPGgQQyj1vn0KCasfTnYm/Hqkh9CutFn5ZJKQh
AwQv5tWWK9NptqbJMwO5dvpo+CuHEPe5FDIDHzSbR2pE8bTCFEyVUM1sUYU/x9OBuqQ+VlUpbZu0
7AihhHcbq1n+JewxCZlLZZ2KmIqvrsaXysDWmmgyOTBBW7q4l5EJLg0ZXpVu3cRt/X1gmIANKBzh
5sTxVRpasdFZnz3m715rB+9YbajpohBqSdvupMEeEcmvlatGVUaDJjjZ8vjK4LXdoenk9WlKqiup
4GEKGB1EIBv05pcxvMLaQMtCRLGLrQZxHI7hG8R0jWOIanpoqVoOHOsxVmPdXaIZSfhswTajiwRY
Adk3LFrWh0Y0sm+YQ/pApT/BRUfZh+DfvmK9bW7rEpTFXFEKsfvQ3sJGHo+6LJazXU3h4hh9Fnu2
FaBdNypKI7vPYL32PaP/PLlVM10cZVuM5wqVJiJt9C0Gs3P4fpYBOo/O1wxpI+2+Yf2s2D8ngfWg
D+JKGUlGJpntMDenGLAcXh1mIy9z1EwdlriaGKBszmSMr6POuIIZqCvx6d2h0TE1qE3xUVYiql+r
AMa4kyEK/hBDrbOoIeXaRPaMhq/SNZS8UTQpx1ZtsdNDNjw3GF9jv5tX1UfGTWph5lLDayrK5bYS
BW0Z0sApxsoptCMnrCM8ZoW9egqJlqeQiReCudclGu1qU3uVWpnYfngyent5r/QZ89SCTazJTTQb
WkzVpkVJS1IfSYCLdRVF5kcm+5W4X+zbHuOYi/BVPmoN8zGPPM9B3afaqNjsJtGDSPT3XDudjgA4
HypIp5dopByah/Q0anZ1qwyi95Os/1rW2kWT2OEkwKVJPhH1IU9zCYQ4Y2ryhKn1QtpmkcZvNmgi
duWinOGT7kMJmkRgKVc1mebdUJYeuADYLrTezeEloqYN7N5T7clvu+Eoc3XipP5a2uFz0jDCjqLW
pRNwCuAwTPjDZEFfj9rQq5LJ6DbKIKV+z9ux3aC6Cg912MPsmvSYTc4sHZc2rN2ki7QtVZDlGdmo
HsNE55goeNeZ0fAq2hlaoxxgdRzBW0Ug6TFQZZ7NDBDgKQAErIxIN7FsK1i/kh5dQxUMT0simeex
CJKvWETZH8HPNNxGDcCJqDK0Fopb8DLQOk9KVnUvFGC3qlWvifVTaO2ksB22KTuXDWHMcKnZNHw3
8jj1aHDflao2sQWeL5GQv5e6YBIt7eVkOMlJiel3uqmrAadig4pPO0llgzFHf7OYdVFTaOwbGxJH
/MgKJExYUvVoCGbDGzTcN3jPW0fU2Cs1YqW3wDC8aph4aSOyB6nSW1Nmfc0ak8GA2qmN0yyF+rWR
mvzL1FHZRWGsqcyXB41NXrZXx0L3hCima1kol35s+tG16UCejJHW84bNffglWr0uWlYaT+mo494j
Y2FPx4RoulilHuadaI7dJY9k8ZinGYU9ILO1foqOJuh1hgsYfFVJEl9os97BJSF9h3Rs+mKD9A0Q
sYTyOS7tx7ziNknLOT+Iykp2k17YTpCry0sUC9oezIy/o6Aoz1o+Jw8xclnGEhI5XqLmfFTK10EX
79AU8o0VF8lFBMWXPuu1M9uV+VkWWLuRUOOgQfyzbVGxvBnsEfYQY+qLjP3kirpeHIWRJKeWk3th
VWZ20WQZHWyuZNoU495M0vSta2wUwSgz7ElJuAZ0+dS56U+FWKIbyFG5F+YN9Nww8ZpGwWrf2fJz
MplvSTR0x2Gk32xkqLonTvhNos9Efk2QhoA9j+DbMvU1LNrJNWMSg3heHaakBTtLQ96jjj5hXfwo
9HG/kHlxnOVh5cYMCSjnvmoGT9em72OBAizOiCjUBPiIoG9cvZ+/SeZAMkxclbd2XyHpT0nb7uHG
3ZL5QG9RthQ/KAlwYJs2G/cJYebshLEAZ3LZusJMn5Fq6q+dlpKHUrWY0Tur/2aywEGVRIC8oilS
CEMRTap2UaotRjF4RCOFq6Imb2UoMUgYNetgRO33lmSCbkcDKvdLqTfv2YEJD8r/4JcJZyeOq9dk
YMQ4SjGPjWXJbpXPj6WEW8imPeQQ0LOHtlTe0A/Sjio7H6QFPPtzsnwxIwSZDI/tlk4LGRtKyqug
hTK+a0fjNept+5SvYw5rKorHPCN4cgkxDSwDF7VIkZ6YZsj6TZxCaaizM4j8idYpTeClkIVPZw8p
Vj+jHFFJ1HDB8C/+2Mqo7vMoM3ddqdN+mdS28FCL5Tt1GHQG6grTKXxnX9h7MDHujL2i9seuFuis
qkDrd4asB0d8l9rW7KR0H7ORpfuhQKHItcTplX7wQfkcdWw2NwI6Ff2JiqCW0SSdBA5bJdPW0dMU
ynQSWddg6RRkJqa05YlYGEEtwYMAePBeWDZ8NLCtO8qFDGaElTgj7satTMH1FQ0gSkhBr9ekq07d
pxBLj17K05uIt2CoPA+BEW5VYaPmHekysm7L4Ss9Ewojo5Hvc4b3TiiFwEcNo73LWvtgq6BUoQWe
SzN6j5cKCnJaJCeGobajpKPqJaglKny87HdUszF2VjwsXoUswiE15V3PxqcqZh/chykyubrfw+aZ
dp2kwfZYdMUv2/mBlLT5aYqkCwpsGtKm/djHK1+9lL8MNjT6gNrAieVVPFzbe6MobgpskATAwa0w
W5J1SR9wBkxA9Nb1Rzzn4bYoAtnDtXkneE3fjm3abnNJCzwlgnMADqNcMeS54aa4Xx5FUd2iNtCd
hA4iqtl1AjvTjZWT2cYWmN4wQvDGOtMe6r9uDthrdyqqjU3czotXrth2sTrT7YRO46azLMlZ5hZX
YCM7ksz2NW4M1+5VCFSK3O3RcMY7am2WHTjPTzixNN5lNe28Uqp39RhDVDaARSJvx0ciQfbRm0Q/
RR33pBViL0Bx24HcMxu1eEc/Y+7iVPsSgrd3hjI9y1Is3/S9pDhRrQWcFzGTcFgYvi1jsSh1Khpk
IWzLu571BgnupNapGy7YqnrgvWAfZXhwSnUdRa1eSFlZ1Xozo3upm/onZOMjRItqOlF64TefpPdl
iNbekKI63NRA58myUuYkp6+01lphPm3tRR1PBkbVm7/Ma/+IEPtbgx7usneSaBCeRt1//Y+Gv/V4
//lj/0sSEEnV+p9tfNv4rfmadV+bHyGwNn/l30Y+Sf8XiFUscqaGXU5VzNWv928n3/ojGvaKbeiG
aoo1CPs/Vj4VK59OtJeMKZ7JGIjY/1j51h/JlmXIsqJbhDtp/yg9G3TCzyFR+pqYgSdw/YRod+AU
AKP9MWMloBeC7rr8UBCl7pd99ZDfIa9noo4YiUa8a3jf0kN+wKB3Una0JMvtuE135tE+zt/10/Ct
21fX9qZ4yPbSJfuWfGMKu8seFjgs73Tjg039tfVkp9jPTu3ZO1qk+3BH/NRx2Q/fsEuZ9Kmc8JC5
9W19ML5GV+0j3pVn/SS+2myusx2DSfHUPHSn9iD5mHMunZv5hYsUdJ8+idvqNHpg+/aqzwrjCC+7
zl4Nl5pZgWs95F6800KH6c+FjIxHjBX8pL1dTtZ2OvVPrAB30kV9FwfNifxx25Gjnd7oPmFXbrdL
PflgEiJufCTX8sCnvFGP5i54yu9gn9rv1gcze2i2mGAQnyNjR+dH6mvrWof6wPLP0t5cbF/fyY/h
dKkPlX1968/xgT7QIbyJrvPBvsxPnMIT3+FDeIWPln4THwxH9vRjcTE3YAb97J4Xzr7c8gGd1nnA
6e3lXnWSD+oJP6Ij+9GN9RAcCj/1MJO7QG+24/ci8Bv6YC/6rjwovu1LXrfrz8AnWCmlY/Bq7tKt
dg/REejlinXdBP5f+dUVOBpWYplW8q6PzjVW7LdMOUK5ZIu67x3DKfzpyOq5Ljqjgz/wS3dPk0ml
tEJT+bKc8l18Wx1rUmhI8q53RGY7Cd+L3j+nJdlHe/Zuu3IbHsWheGhfpZv8bF05wjP+0WCDUH7P
/BTMkJ9ugd655p26q9tN8o0XofScHofLuLU+ZvaUm+HZvmOK/6weu/vmgvBBgdkDS0be2XxQYrR3
8k3sKx4Fz7Z3EA58tQ7zoSsc1za8/KhcpHvuTwAkUXGJCXH3lU155u+72LQ2oW8cAVDIPhMQoibc
6ku7QdJ3O1wxWNO6VW84aQDVDHfaIR1vZFd5mAI/Kkg380E1VKfBJ40WhMWb7k4u+Ai3IyLifM2d
DfHpd4nPxNQ3d9k3v3tAd2k8MScOk/NocZpeSw/Hn+UFDo1aT3iSg4Yz3tav+Zkeo99dMBFSVyHQ
4nnjNpKdaT8hx8EFgK4hLU6pw56t6X3FeOlNXobdB4yxzWx/ZMFR51WHXVPdTeq521zfWx9zJJHH
R21jOtBt0UQ46uNwO9/rj3myQaFT5Uf+HzYX8tJKWnrvPWnA02PmYWrfNUzE6HDQfuZezCgH3WIg
Fpvmtr5pkRTYh4xMuXknv09a68Tcu7KHja7ZzF/rw/KMmCqxD6FXu4qTJIfgvXzor4wQIvCUA1/j
UO8L9BFfs0N80R/qj1gYu9m8D25M1iVmpofipG07X5W/64+1J1q3vfT3FcNCR1F9wtbOgAyhp5z1
J83Hgu9krsH2g+XILxW/YHZGrZBpKxbFpX+9SRhxRPswY6PAFz4bCxlcpNxs1YfmwCO8MR5lwYQC
6+gtWDmzAzrL1BwB+7m8at8sDIQeu3Z2UIeaCcq0N7Nz9jW+l/YGTX8fzVq9nT4Aljhy7T2XpWOj
Itykt+TakdmMvw8xSKcSRh3JL+1qf36mWGGm/71qniV6NG66rWiLMF9ddpCEhXVWM694G6UNRgwT
X1kcbJojuJD2C/PNTe6Nd7UDbltxjeioKjt78Rj3c0d0nD7IHMrznJPRXL6i9FeIpB7dLHgnusBX
ffW+X3Z5dEXI2g0H4aVP7ASUL9rRFOfisc73aGae4wXkU7ixdtXoMGAet/K5gbT2ahpboHntUxr5
BgC/lHrnmQ0gEKpoI3eOHHuwpGSEES89G7ZlWxoERc/2V871fK8SqrEb78d784l7is60M910dwRo
ok6SEHMfutvUvTf3iu6A9ywcciTm8VtknWD9hCQpPrfP8i2ZJ1A7BSoUn7EsI2YHTY9bPEpX667d
fbMheKDic5mAV2dJ+2pSqvVO/1JfetpjLdK/8ayEd4WvXmiq4mUrXs3+sc/HTbyqdwwm5ANmjffE
mbfgREBT7IHxOBht7kZv9oxgdsxzgrZ7Ez3we14yJ7rFUo5A0+fhUFAEHxqvr87CPhtv+YZfS6D5
gFA82rNuMFaAdUIwT7whJtsYPDRf5cy+fmOdmQ1Tv9I53KAdl54QGeZfKFpp/Ij8HL/IxYtyabpX
ha565/SIKT9UXAN19a43j/ZFT4/9IbdPmrx1a6/f8FD1LqCwx8Hzxve8BQcK18hJyOXbaM/h8m04
KxnkympNUY+xUp0xbLK4O9z2k8nCijEwvO39jgk4HTJy2mL5yhsL3dR7i7zXKp60WPPBhT5LbjSe
iQlP74PEwc/NxKZAcUOCOGRvF/v1m3Vn3eDNjd3uXOPrKjbijX915+wwn4ILtim3fhs37FbJbU82
lYPz92Slm7Zhqa/2Bm8X7TXa92/49pBBv6nXcacddZQtAyiLDYOvk4VL/2XUr8qOTEhX+HzX0VEV
tOpb/oMRirxDmxRE61ARMeSOexXzMKJSc9zplgdTpMaIGR+CxYVl1+nPI1aIb/0+gM5Fvj1xJfkh
EC7AotLcHqIDNxl380CTZcPGud/F7lcLM+xGIe7K8kcDH9tVhs9Mqd+53+SGbKDtPy/LH8Bqlvln
YMaPhfZ//R+KZDB/W457aHqK+KdEhvUv/LsYF9a/hCLL2DQITJJNY814/X9UDeVfpqlhiOfHti4U
7Qeqhv0vw9INzbaY1gn+DvXx/6dqmP/SCXHgR0LYtiVr5j+havySxyAzksEVRMNFGKpmrpuIHwvx
RTDQb+JEcYteFkdzaV+qkEgucI36qSNO4BCTQ3QkdNneWkpmbtUGmhQtlqymEbmYrKQ0qA5FgW7v
hx3N38T8rimLP8I++GBEfAo+2JolK6xPH8zE2ZyMpDW5NSDjY9H1uGBFSwZigZ4EXD7qtt8f8HMy
hWyumx4yMU2dbZD5OWsXjEATtxPSJNBsPW8Wqzk0qtQ9/f4oXNOfvpYq68KUZR16iSlMW/u08Vmb
jeh2CXoip1Y+TcGiUqXWMW9IsAaPhRDhY9jX4lrhUf5TmjBbu0/HNgTJG7quCjaGirFuyn4IIQ0s
tR7o1IWeuhjpa4jlFQco8BFN0wdGGZlabFHZjP7Kq95gdwKXu0TQGHJNNm4yszUunVpYf0gk/bQV
ZAMqG1xllX2qJSuGJtZP/cOnMjEkADhfYx4nFTQSl2ZXKyXK+kIq5k0FpeUumcZLjK7iWM30KKMZ
q4NhDPJzWqTcgIp9K/VYN2n7m9hEfn+91liUX06abbAltnlSSNj4dMGsxbSWsCkCYhVty8efjCKP
mKKvEzmBO3OmnNFyYjw3RlzKW0ivHfMiPdoGk1Eeq5Ye7+8/z+fHgrOlK39twc01YFn5dLaMxZjm
qG0iZn4WD2ISIWur6PF7ZiVLL0RYzZffH/Cv3/jjg7geEQETTTjTJtLt83MhTBxTMbZ/z2aG6C9T
z+Y5LekWNg27sajA20R86/hRcwloHLXdzVzp7AuFUh2kIJIe5ZHgzt9/qM+BsnwmbmVBKIjOyqCK
T3fy1ML3EBnK0MA0zNumg/TdyPA5tDCYcMEMLYiu3P7Dqf+8QNCwUHlodVYlnh8WzJ9vVNFXKgF2
ceLBcEaloTI6Iiiu/MP5/pujaOu6R6PFkm3zc3x2YUiNHafwvSbgxhE1VkILv1fzu394BuGQscKi
bzBtooD19Qz/8NQVpAUAOE/YdxvYdUtBeFthBBmaCWQH26UntyGRcuP6+6OCfPr0NHFY3nd8NU2B
MaWtt/cPh4X4Yuu1zManzBcp2EmRLn1oxH2xNZrryM9HlDpYCjIdCp/UzHAqSQJvmYCNZJPQWEVg
LfFuRN9iNx35U3UUbUt1NB0MeYnutLqg2m+0ubprTCT/GxOvwF2S6CGB2JiCSStUbmudrBEPVTyA
0HoO2lO4qMrkJL2ObbvK5eDM0K6ctj3LwbaVE1HecBqB2wA/mDySzSsfDwxQkgaJ/F+qU7bcRqR0
T1E1GTcymUaFT5BgCbc4JLpxMm2cpqkW4VlK47QExtab2X0Lgp4utFLDwCvGvhqQXQ9GcTsNBQN4
MPEWthz8QpBehgybtI6H0gZo+kSaWRw4uMTg0BLuuXp85E7NkfyN5htE3KZx0ZxinOzrfUv23f0I
ovUp0wASxXlTtO7vr+kvz+Jfl5R2HoukSeLT+sb74ZJm2JBFAFcMRkGObDjOgi2MMcMz6tV8uWTD
DdKowvv9QdcH/KdFaT0oJC6hqfwu+pU/H3QMIAipYaW7udoYyGNJcgQ0Wrno8Y1/utaw9sksfXxD
/hHKp1uWIWJK6WRzKJ6KozKjsgiiKHWQBGgH7vOZ7aaUOb//fn9zUg1FUWmMstYblvz5pIYheIQF
7rJS2t05naHN4jhD80fVL5vUJ0YHlOr3x/ybc2oAh6AQpBJUbHX9+Q8XkjDOSApnUkTymO2TzQVn
I2KxHcWTufv9oX55ixH+JVRKEFrRmkYh9POh2kQDH9GXOmJ04DC8tZo9aTsxfh17OSt5Pv3heGuR
/fl+sZitGbzCochp+qf7hZSeuuwx7bm5QdSPnVv2h7WM2VscLfFDn+biRbOKnl5CCdsKUXa93MmB
OSGTSgE0Qqmyyq0xpgOYsqSRr3WoVBFxTbBY2kKyuj88Un9zJSzWxhVxR5cesvrPpwfncEU2GD6C
An3yqe/jHGN4gDG8Yq78+yvxd4eiHiX7TTFYldVPd/eAiwdffmi6Cvm+eEyleJ9I5PhkrMp/uAh/
dw1MUJvsgnDOqdqnih6EU4syEVlqu+jBqV9wmyL+lCs8qDGj4i5LjkwNhj8c9W++oK3Lmi3bMrMG
/vXzuSwhKDFaXEwkcyldvUjD8I7YZNOH4CZ+fy5/vavZQaimZmnMHlXLWl9+PzxA0bSY2bxq1RHK
w97A/4k/vSe4KkHhpKRddv798daP/vMiCHRIMzUQdzqv03WU8+PxgkhNc9tgilkate630tydbN6w
f7hD/u5bqaqhcSRWd0NYPx+ljjupsrVWd2ODmS+W0n6Lt76/UQ1iMI20tv5wPH7lr9+LlcFg+eN6
Cardn4+YpbbNPqyQ3c7AxQDEZML3XSjaQLseVzou8lKN4OfMOPHbqV7CTT+uMvegVWZA0FaV3JkB
vDyvZaLFuAFw0UMZD0nhorwPEB9nDKvLdqKMkPMl2KVhMjxRtdM5wXGbvcdBOW+xF4wfbR6XlxCh
ufBrs+fNnakRqQHlyLt101p6GNKfqeObacmb1ymRKVtI18uvZYXEhG50m32pk4lGkCaHq4Jdbvrv
8N5j3ApVSGttVMUIzYDyy7GDks5wtCT1kU2a/K411TQ5XPr8sYUa8JhytT8ArAQ3gUCHTDGyIL22
GuSS9AelAjVBDZ6Xh0nRko0uT+UbSWZdcLDNTF9PYjBfsWSu+kQjywK/TVfU8JxHzY0mNdgvEoQc
9F3ThREEWnrzqNKWhBFH7sl3gQ1qFR6BGDGqrs69qa/EA5uF4RlSFCysNBuV8ASrhBmAPROFHQwN
aieQnBpeAAOK2mYYi+45QiBZ+d0CKneD9ivP/DTGiuzg8lwYvkymTumERhcCB3qnYjM1Wf7OMF26
w5GNkLisAz7IqINw3PTNjDYcTwb/h5JQf8/hYn4YYhjXVI0YTje+yfAOfWEAXr4eq0tjSNUTpVuH
cTAA6Y5eYCksFPk1wjmyB2kXj6kEUzvGlD45oaZgV0qWtoMCgXKYBqNayOYpW6ag3/eG1T1mZW6g
PewNUvFW9SyRdYVKd32BkGereKu3NUTbIxAlEk9yRYPYABkKa4YdE0xGblMRMOeoJwWF+YxGdF5W
Rw6+9xVY3XT8QZMIoQXgndrfADjpeseWGiJzZPCUoJNTi+6slZd7zL3RN1EKO91igGKm143G7KXg
cPaxWhS1M6hwzQdjEQ8cCG/01Dbl0zgVyx33dYzIIqqG7zWZRP02xRdBIzTnJbfRwXVejCY2M+/3
i9evOwEKCBudpkX3wNI+L5bxhBpMURSw1pGsb+uCSB1eweLcG9LoUXagyZLHkVDjsaE1oe1/f/Rf
d7UUc2uoqUJnDteiyaz7x7WzEEq9hiEIFxt2VIDVB6baZGJxrVmpyIvTK7/XiA9sDRyeFTkJF1sr
zYvggruW3o+nCkn1HyrNX19VPM4G21qqFCox/dOrqpNyi0BUnOag3Sa6MvhYJKu2sfnb2e0fvv/f
vDsou9Yvb+OhMT+XGHZKXIxmdnj+hDGiZBtmd07K4sTAXjuCKmm/RroJACYBrqc0iMDYgJTOTPo0
j3MQOSZgl+MA5tX//Qf7tUjQdJqh6/ZXpgQS67vhh3donBljqySFiXgGCbfck9q1UQ0MaoSOAxhI
jeIJ2P74h5vx1y6PovG+WcUN7L0t2o0/H3ZJKsJVohGbWTCEN1XMgk8bsNoXfUdrJzB6f1F5txhS
al5NQsX26P9a4PRyzDgZtdPL78+Cqq/330/vdhrGpkUvklAtesCf9+dKM01IxVWGlMvQH7QoW3Q/
NdgWgj0ImA/I0xyLLWT3Hht7wnZEVNw+GzzL6gHWu/JtAILIYrEU5n5KFXTu+V8eWXXRNRnUJfWl
E+hpU+3ZMrPWFXYwHcLKsnu3UfDrOxW+2iewYvJOGCkjh0KpB9B4rdLsRBKFTC9RG5ZY22BZbgLB
IumMs248R3oI4HIl5AP4TmHv8DD18U0mBPCcQSiMkaEx4a2hbWa8V8XEItPl9TjtSe+FeW/qzfho
WQ0a51nrwI5VMJ32CtfhRa1UGD3qGCJobOrcmvnDcZu/12FJfnU+97J1yOYJJM4mliwFH7Y5EY2h
+SpaxouuVu2jAXi485VFZejGuqs6QP0UTBPJLC9uPBnNQ2vSSvB6MeXKbrSEtLidLp+BjBrFdWBN
wfkI4gMhVSRnT3UfYkScNMvYdhM0sAMycgRp5HSi0C3jDubANK/jTrWvu+tUdvq3hARVLGGWluXf
82GWuwd8jrL6uIA9Ebsav0i+CcHlyQi0K7M/8OJu98sY1DdTWxnDiegyW3NSNQBGP2dTqe2TsasJ
NCcwMvbRLDbKrQAI5EuRppKg0SCsRHtvEVikI5UlNDJrows+UJtIDjKOHuRwAtRrRAwcuJqhUbtz
j22dj18ptStkvPJ+o8rtexQE4y0v6vDd5CZCT0k2/BtFL5hNm3hCsSGOsnpB4siLsiD/8Qv7yZ7m
VdIwfIvKmEwuQgjibmMQ70KvLicRg6wiQnRiAuFJbq2jDu0p9ADE2XO27eZyzT0HGfJQ1qOJc7nJ
Jr+K45JJqKn2BGKAq0+9jrgu2V8KblMUeSnYkEgbzAs8DAtzm57k86YBhUMAoejaJ6qGVgZNb2MJ
KJs4n11wHqbiN1mcP5IWByYoGEed8k4aqu/IHMtoV2lVj/CkUESPVCVlDpn1TdZsa0JOT8nSMEOV
49ASJ7tYj2POUruDi4RGg4whMbOUQ2ipkJviblnGAb7j0k3VCXaN/BgpwBd8OuTSmzGu/qjCzkHC
NUurp9AK0ugl1KdxJ+W2FXpxYANNw2+tvizFTFA8fC1p0/UkLOCwZJjgzm1DWdjhWJHXXatUO/Ms
z5Db5mJ6HaEc0JOBnvSySNi1nNDmToOwpZXbupnWyibEU1eSRbyBSAkATLa1GuVB1cqPfUsshIP0
vD5Mi5Z8181Wug1bGV5vlcXDm2JE6B1HhOFf0tqWHnDNMI+nqpSQRqsj4APaNPc86kHnjsaQfUkT
y3gZhN0/6FCePrAEkkAXEsnC7KGC85pr7fIo7Ao1UGea0gYPUZ8TmdxpcLaaSAAOk6w+x5eM2tXL
asWifq4mkHFsrLtmYxkTkY0BGWo64l1iETDQAlYUWkhgEhBnJeaxzJRLRlGdOXUMXxPvbqy+DkAI
TWA69XywhrHisdDDROwlCS6W13eIjEH4xNZ7O+m4g8a0w7hhZuaae8zOksiNenyZ8gJlsjAK65Fw
V/3Q1ggkXUHca8L7fAnPyhAk8GlTU0Gjlq1RYNXYCg1RLWhB5jKzqu94sTSRM5ajKNCHTGt+cm8C
CocxGN/kmNFHp8HvQOvP+m/mzmRXbiTLtr/yUHMmjKSxG9TEe/frfvtWE+KqCfY0Gnvy62tRmQVI
V5kS4o1qEkhkKOROOmlm55y91859c1u7CKE3pUngT1Up9WySgsV0PJDJjEGgb74i4Wc986PUuOlZ
JSNa+iVGjZYb2611neLdNcYM9EFrkC5p81bWaDcRxWLnlvEzseV4/smXQtavxmqCji2U3gyCnBg0
aSrLbjzZlu4GlfI47WfI83/ZJLa6h0F1xgu/NE4aRdQIER0gPBC+Rzlqi7g3EwbWuN9eO2qEVaWj
FAeGj999lRepG2+DrHOf+rBkz4o6lX9NzJnADxuG2UsrIn2nBYMG5KtledYTKJt1Fc4SKVAnx3Dd
wkMlbl62JKINdgl4uPbV+DlyLfKHLM7Nr6Gp5891bIT9IVYlu2hL9iZCEavpzqPUihmT5yyKImVM
3jZkzjCgvUUYQRIWUQHwZ16LuoUiG5c2/h9hFT1+rjAZ5NrIQUqtAGzi5f5+RPhb2tf/qGj9ac7+
W4Xs/0HtqymoFf6z+PXQldF7Pf0off3+X/xr3G79A1UprfvlEGdZ9DL/d9xuomH93pVxmbryP1yO
nv8KsZD+PxjIWg5lCG0b1zP5Av8at0vnH4xIcLFapikZmSCK/RBa8bsQC9DHH9spFhNg06O3Fyyf
5PvLAfiHAy48uabDfkYCnG98CtGA6IUVN7eHRuVkuIIMJjSyEDufVp+wwuseT+/BW8qTFOw2KGYk
SJBZfEA8xVNoEf/iDbPcApinbB9w5jMxsXEczcO2I1/oUtlWe6gc9932k/TWS73q5M5kLrRK+SuI
ZW9YZ7/23p5I1/e6wV+qKr+DZRfOtxYDY1bA0IY1UsZXVkK2bZUs9AmcoMGJBm90O0aKLkXrWEQX
oriEa7OyTIdOQ/CJvNUYFc98TobxbJgI7AyrxXVPEb4NO9PY9cRdXkbXsLfC0KBm43JWm9DHBUyD
Aky3aLL70Y1IIOpgAj1GsSJxgJp4q/HmPY+9Hx5sJ8V5bDdJP6xqFyLEBo6KeKwM8ADL+/pY+Tbd
07EGC4vrt3/JmpFVBfcKZwWm0gefAxKX45G4N+pOIEX22LtwQ6LON4aqHbaYqu1tJzgFgp2dURkV
cgjJrYjNDZWQGa/R9KNvi3jzpykhtCFqcPGsqCrVaxD3+9JTBjTfqfo0Z2O0M0xSQij8JaYpEp+y
BxmRbYT2h4Ji2/mFdZoEPoStwYUiucM4fmbgha+uzwsEXjNd8rDlp5McRASyuoi9qzNnmkmVbxaQ
2z3rpZ9ImE7jqThqNrHDSE/LnuxvKp8vbTIjYVJy+ivPF9w1RzR6YdBNIFLMVyZWw+iQmrDpRk5O
gEly1ucMbHXYcTYkvLWbXhm/N1eceb13oxNXJtrOuRpZmZPG3s8aighQ5YcpUuWxoSmjdbVn23kb
PXjYXvhZZdFNhs+2HMWhMIt70PtcAIj2rY4m97ajNPzWxOydtZpRYDj8ehgB5WZsxUhmrEnieFYx
XOqv4Abm0LWL4FYWGFEXupZTk0N7CBKvO0eVXSBZAY9fOvVn2/WIzrTF+xgYdIDTuI6wIllBskt6
UR4lC8C1O5fjyMnOmp4nMBDRyhaZsQuwcp5zd6y3ItN3zVIa+UPlP066Iaxl4oBb9pyfTXIND5ir
+uug9oCeOJa9jaQHqZYcBYjQmbcCPB14RIuNA2hn2Jtim6f5+FTriDm+0ybnrsJ6V+N2Py5x5keO
KP5rj9nzAicZtAueR+SubfWUlvWb1y2VSNW40RomcAj032VcIDB36IxEG5m+VgP+PrvW5h5fCvge
CcqtcNRTTzjytSgBZgNcIR0kR3mqWugQo73EUuj+y5STCYZzju8FAyNedxOTUoeTHkZ7yUwaJPKq
xfS4CnIRrxMFgou+iHux2yi6nxtk2k5jCBxtDqrgmJhviEYPcCG9daPSB6TPJ6OySRE2ffzuQemz
fvTxPV3Z5WhblUfHcW9UGexV/B1oQ0RVhoK/hcHPRm7Dwrryu0FfCnqNSfCgmPRvU+kyJWarJZfz
L2fmDGkZQ7nJ+oXs60cKmI04d2Jw98KCqGnPnnef2LgPlmX6VLH28wxKgLqcvi4anC3iVtbZyFhP
ZbYdMIen/ULaBNNsIor2yz2GR1YItz/6JcDHlvetGb5YMrDXMnAQh0J3Lbpohn4X9kiD47NT3cXY
nlaE5wFlDvDIJwUqaD9zz3iPNvZkftP0f7AUByd46QVJeQPBf6DDn+oy0hQ77n0BcP0uKOkFkMWV
n3BFz7vRtdVXZ4y8VV5lw61TwNsWfVk9OgJrKtF4SeYS4wdACJXMM9naIDZ7E9C9cyr7HMa4+TaZ
gqXC967a3JBrsfSnLdng9IWuhgPWTR7jYswhg5eLfckpoCuXK6dM/a010FkQkFlxkPoSXkrvPdE8
5K8HOLulLuY3yGgvkFEQc//LCxIuJtpZHh6kAyPNnr7S7mHu1sHC56UbD4k9v/R9RwCP4USbYdLd
iwPqordVzwR+aKjDYMjfpnXx7tBT302qrbZpD/ylJRGohj97isOSyT9t7CmAP9TO1jXdiENrR8at
OS0HdJ0wvjXLm2L2H/wwvlo8qVYjsg2JHrdGWL0N9pigEIhR1Vo6eXUioDkyKbhIVp81aK615S16
tI6Hx27a/sY1ECzFE/wUKBkZN/uaZCx7Pw02DntyaJ/7SLeHPJ+P/pBme5CBOY8H3JHYqrqTHYut
yQEz686TD3gHZz8S8divzH04BaAjNcCcii04StUBSS8kvaJ67RtqbqOtHoqm9k/lhGsgNtk3o3oM
j4uYba+QRbGGA8LN0/KuxD9G3609RYvQSzX5YanrTu00y8fWvO6tdMC7zvjKgQy2jSUtCCV8eW7S
NzS1CMiZiKI6V+29vcTNh1SUm5rw57gheJWH0Dx4WgS3XYbXsk3a6sgeIQ85S8haRVawEyXEGyje
ymWUSkNjbdTotx0jArRuM7exfQKPnO4iCn6arvaebCLobUKotUTWS1o9gIv4JoiKr9BtN7rB2NvF
4ZecewGqqH3Lo4o/i1ZsDTs13LlzEr6S2zncRz4bX8h0Zu0Wk0ldEo9nbKAY/HpXf4pV3YfwO2og
gxzEGEKz3NAUSA7FvHR3hmoAsMbTNDJRYFl/GUChgjbeTwnO9io9j9lrVLBhpq9Bm8Mqzm/0BEB7
VIS6prxssX3vInRv7JdRTUv0912UfQ7AbdlBvouC4FNRG4wHL2iLNh5YANW9IhB5Bzix6Vt1Izvc
KEVPaJQ/8CSM/lYsmIzMbu+HcBTofV3E9vhXE68+umn0IgXCkES497qPicEZAsUowb6FdMBWBcOF
ScC2Ze4Lum9vDwFY7Pwkk9eJGWInAiIzivI9G/Mb0VhkvVoPRgAuQ8QnR3bXTStvaqVvWx4YgE1E
ateB2jT2jG8SgDWtE4ZkhMExj4gxPBCpuQl73L0OLJdrEiQOM/7UTUOwhPAJ5sqL8pNPws4qTvxP
Bm3GLbEoWHtbtode+ehzeNcW74RX7NjJiPRGFLUN7cg5ptq1DkNGcEop3mZdgf0H/wNRILzVhJZj
VSjNDUBfBjujfOhyfkrCIbstyBB9X9X8Xa6uoi+JUX+KCU6iQAa0H9UZbP5uwSV1LUm25UQ+ao1P
qY4vxWR8iwPvUjsDDxdTAVvXXyfiUCaLpCnIKEEb77KWI5i25dZO6mZtL1/L0zXONp+/Q6yjSgO9
5cRkjPH0mpstv2PaF688aBh0jYpp2sCYx/2CGvehoIy5NkT+jdNZdVII0l7t2r4rBGFBbo4hGe+G
azzIwrzz+4ZHyepJw2mwX8TmfReW8JWKfYOGn5to7zpnLPcTH3QQIlLvUx+lD0EekReffusU7aPC
34VTW17mnFNPncOvlM30ScgYs1SfWau6qsj/yvEok1Os73mnbv0i/wqqbQv9B5IGoqNjPxERidoM
rmNv2STV+bZ7tsH/k2AkAX6J6Eo1zWIikt5Da/ixIFNhmp78pPI+E/xHBq8asnOoyb2LIjZ4vSg+
XY3EIu6XABelyXwgW37lgFIiXgxaKnluyVq57o2Y5mkbZhFHjAhPg7Kqs1KZdU2l1G1blb11YXjv
wid8I/PyDB3m0lZ9sIUqnD24MQRvwuWqHTsyvtaM72gyZl6roZPvNhSSQzEQneCF4O6Vb7D0Mk9g
OYx6/s90AP9N3WBYkn2f2Q7c/iAHMKmydGt6CjNs7XQnNVT1wxjPeIRCJA9CesWjMZnZxoX0D3Ec
AAOUmCg4slvqK8EMeZd4DGXNyQi2dg53i1ZI8MmvkmjXRuS4NqzpgNNAgQBQpKWOW3cFakZtskB1
YIbAsmppvZvVEHydeD+WYNz0niAi0Lg6Tdej14rVIOK32M9sqJGReUSTUp4KBVmADJyuPtZ1ZD6N
pov7QOI6yY2g/mKFvd5lzXQFHqeGaZGZwVPdsQ/3geGupWi9kz1b8YaYiWnr+zONelrd645v9QxB
m0HSoB3vZoTysbYGE2MgFFzcjENBq9EMjQPC13A9tNPLMGFcYcCLzdE1844Un2o6RNkI0aLIabQH
fopQWE/64kxueFNnmQUF2ptoh2u0epUxX7KuIZIO1OCePCL7UzAoQN+ogE6w5BrWGslKnGtLoNuN
6H9lAPF6d9i0c9nvurKhFxcExinoqYotGpLwCMTLwCBj7TTd8Dxz3H4ep8hcD0g9yIglX8pkennw
orJjSJCAOx0dcGlTpMVViIh5Y5YLH9ULm0s+hdlmZIRyowOLRq6X1n/1NjF1OsisS223hH6U92Pw
kpcx1O22ePY8pd6R6oT400i5iOzQOlhLvsRc6i9B2cj9MEUBROUpHHBJxfCtxWif0wlci4sy4Ja8
gze6s86T6rFvj3OJE5P37GWyKgobxy2JG8OxzTS4hlVvOBdiuB/TGrQv8AfnSARowdNavLUFz1dY
jxsayM3JzbscdT5HeeRx/pW1vJFjFjxnZpXddbYYd0JnhAHI5NaOmr/KseVoZxflWXnOeKE6H291
bwbbtitfe6cJ972M4jP5u+2mtIaZ5YjoSk+wb6dDCEyxyMiOXak5fRJqmq/zCQcRHWGBCKYa9uwg
cxwAUu0teT2YdfjqE+dx6J2WWPo+dHYBfXVY8Z538CgM154Ho3Eg9dN1CN8xTK4l7N321EvbOYY4
jO5sGuUH7fWkwU+cdhfGFVFcOpjuFBxOcoBM57PNvP56FF3ScQi0hxvNms5KFMuvBpHBrl30x8iu
9BbqbnFXuF9iDVavutWt+SUagk2hj5a+jxUGaPdgt+XniT39hOYQaYiqikPgNXoH4ApdCQM74xxo
x7jLLThQtLP7Z1uy1Ro6Kr/wRI40EmrjUPh9dDa6ZCPBMN2nhIW/cuNJCEZ98U2GtNEno3b2Pqz7
x9yZWFjRuq4IR320ULnSuwzH57igLVsOLXULPIC3sU8wVYMP/1TLzucoFZoLjK8eYad7hTpMRK9m
ipy8vtP5VxWkPAgtE0eCDwZzztZ1x5QOxjbUQ2hE9hy/FTaYXVBM7VVLcIy1dX1DmPu2bqAEylEa
9wA0l7qur6NXCaQYgJWTd2/RqJGHxMhc7ku3VLcZ17jPFcfGtRNNGXQCOXjQRLV5U3H0QwRBYikx
mURaUpzH5sUaK/vFBcN9jdaIrA1M7xis81wS2gi2fHgggGOYMRlHRrxVGl1vYubPRmXKI/Hv8z2s
QpD9ppdXx9r26RGPsQ4faWtzdBm08m4lyVvE+8TjJudIzCbmM7eCROEyBnVS7woHSrJXVke8uNax
v6EQtT47JH6vxAgzKNMRJbS2qq2jEUFNJhI2NMWUTGmA69FT7UkwDYBVEpD3fcXwi4hySvjgc0Tk
SwHq80ll1BZFqZsrqw5p2VBakV+oydYhBz5yAbO49SbRE1U1MOBmT0T8uxOrY9+h7BIdjIx80RVJ
GgGnuMMMaeequjChGY9O15/GlIIpNa7K2H6sa3MNym1aQXratZQjXdSEdx1inYPk7EXsA4SZrqmp
3AkRBPUOX4dw7lpeEFyTOwNhzwqtO67iaDntqyTlHYrpNu187PiuPvp1uU4ZHbuEkwzkP3rmvgjw
OocuyZE07IfriKPrPfoEps6OgfONzLjEyRAm6Sul7XTtJDlbzJCUsIfjkoymPmWI/kxiwl01zRur
GMiP8x8lWYNMKokUGg9D/o0RCLm1csDe4d47c6MeqQz7vRj9v/ATlei6KG57xk2SwC/Ge2av5ys3
dt1T0GXuOknTHcT4L0MUf0PMPZ1lkh2cyVkMgC5yCgtNQSLzZ7oXsHdoLEKKJJAs8Ke9Q3zlHsbD
VSmwOhWxQ/iu88VvljNdn8Qb4r0DTvBinS+lp2RPuMtiRh9pKb5NFodvTyXFPTswzhCg0mZKI9Aj
QYSYD/odsAs9SNI7DlE3xbLgOXmagQADeeqjtFu5Luc8XEzvdpVtktTa0d3bFgEcAx9ALqosyOzM
D0fAdahn2dyce6fs0TwCVsK4RLD3V2v0bmbfvASU8V0VPJXhjAczlfE9QAAXIr31DrzXXi3PI6ga
wjuc6VpFE7WJH3FjJ56KMiWS6FvT3RmQkOSA7ZcAP069Pt5xW20DVzxIB/pzTLpc41yNQfTJ8w86
6cgcwCbtBY+4DOiN+VfmsBAVsUkCAK+96momrwpyv08qJWgxw8S6zoScwdeNbdn7To3vIs4uUcoV
txYxGZ67JXvykwsajnPDbsw9NneyRcNzHWOubJLwNOT1PSfV64zIKVCMbrotQ/9NJ86wmadlTY/u
+xLdoJ8QMEXOynFi2L9SJKcQCdWuLTlvcg0+mFxBYFUA3AJKGGbUWh7Z9Z9TVGwhnUess82Z2dj9
QmKFh2lS91MjbhRExxUFXsCImjOjM0IMZlrL0wjPqvdOtGokPGxvyUlWt8ooswMIKrLmFPuZCB1O
S4R4GinrdY/QB9+0V55dQVCYfUvnkWP/wPRdsZuEeCwmkixXJbeGHlh7yjPqW7dBydF4TPyHcjzU
oJGmStDBQtS3pvl3y4wT1WHLu+Z467ZHNkIPAl+5PvYRoTTGcD8Tz+BqYxO578PgU+jVIZt58NVT
+d5m8LvKM1zpwEAjObcXUVrirm4AFHtxxdKqF+9+6kfPQWFhMJFWcsDJh2jPxWtPHfSeW7ixJY5b
VxkXt2DBy5nG+mgRwOGEMy02MhFjjQAikG91/Wz60boPghvIh4yHCc7Vslr3XbaDYYFIZmXLhzA5
B4kP771GzCnDjVsRfmJuBv1Smd/8xHzncA7y19TkZzb+bVYizWOef6VybNqV7uarsZeI3MRt0eoL
PhVKYUt9LsV4QwVyLIbhpRnrs5heAqu5R0/IXklI1XZoOBIQy/2SJuk+pkxxK34U8GukZdanpGvZ
cEfjybAuBGwz0wBBIrorsQSXF/NmTsk6F+3GKc5TVh6NxD+U9Rxd1fy5gbRq3DAZe0gEfazfG/VZ
0qfiEITdISj3Yf5E32GVhU96uO5dVhRvfkAZQae/3SXBvqcvirmGIyi+eZoswHmBwPmXhRMQd1ep
fmEpWnHmQMLKWCOuGWLcJ5xIRzkAXZvWQCtvXefJ75q1ab050+eseWLcQrFHOch+0LDuKgC8NaJg
r9o1/msjjHVbmahI24NYDgtted0a9Ny6DDIFaxr15MtoNORJq/xqFoTmVEkAWlNO9qaLVLa1mNas
c8t/7OHdQe237iUKt4tGTbEerFCt5/YbKQzAFhVUtu6GFLNiFyR1dkIaco44v2Cv980rFQ6PVdVc
65S8ImjfPNUYUmQcFBSNbbOOPUW2OSaO2Y4Q5XbeAfzqpbXQwovJv0tnCAuuMQ0QtVrqOxh0V5bZ
fSodO4nol3XexS7aRzHI6EDW53SmnSVz+JztN7Yguh8eJxl0J2dMJUAusmUlbydy69J23A/YCtYz
qAGX5ZeJxmuIy6Simm/uBvHkGeV1Bo8bNiPvcmy7N8lM/CxwJVq43YPM6A67lDVas3WMM7jfMHpt
WzmdvcHZcbZmXte/VtW0Yibq7RqlzpZ1O9fstNYe29OCbxuDHUH0Ayka3mM8s9UE9pVIxU1VPQ81
YuymIAmEQKOeCALCHFalME9DKndDwYStnL83Ta0JUvAQ4Y0ncWJHKzw9FEFV0QKcq4sUo3vMWlLu
BH6kBh6kiO8rGrm0WSKIbISHFHOeUss4I/8tRzGDjruwq4MXFvSUgiFaK0qkFfEEIHsaTlrTglmP
wqvUcrpD3k8RdUiowb2o+s4MvNc0iZJj0+h0g0wyuCm9MDwlXraOuQtrx6u8S7CAK9CRx/FO2wXT
UtP/rPjPVo6Vi73RZ+EaiQqRp9xj81DSW92bAWQbAzb9QbkJByAeQnCCgO4mKDCu8eZwNswCIz5w
eGi3hjc1K+YHiHqDftxpn8PR0G4FBwu/a9EHGtnj5KKp7DJi2aje7sc0eC8GiPxWfx6IPt7PsnyZ
cuOaVsJThvDIcMaDWfl3cxqB9xEdHaugp7vvnObYv7M51nVQc/ELIrZqbQgrun0qNMJ3LIdre24l
zV+46kWmYVo0rQXYcICW3Y9/xRyhV3Pq14dZZZ/jKeSEiP6Kzh7nqk4k76n/7s36DmkfwbGS10lM
lySSTz6VokH7fZ8sSswIeeyOWv6oc+0ci9ECw11J8usq/RAOGHKZR8z4m9uMjN0m/kJoxy6AoVOa
7ISRAHQfH8uZMbwqOAmLiacN+evKR/nkhQsPOCPK0J5YYgZmCIVRxie3T0+02MLdgFp23+sQTkre
EIIh7b2a53Xs1vwZkrBdtxuOidJg4PIZDlPhm6txcK97Ace8datgvVQoPSTTVVPC1QeU56wT1EtT
re/YaYlnraxkHXTaRRg9fKs6WhSdmyJmygBHQFNN13UGnyOanPo6y+2bBA3gka+G9xG0/LGtq+IU
aZv1pho7wtVgYduN7R1cs/0UxnO1o2FhbQb08hujKXajYT7w8t3WCa0a+lgxpyvLRHpKvh8Bwjgr
RDa+gm31eXOmgUqt1ldDLtKvbi3V0ddxfZpJoF6NfQcyCs3bLjET4ogy4WwTbHO72o2Hox6d5kg4
EYElpKmsVVYvx7sU1CF5UGtjDtqNPY4kQyrUDiKh+dolpd7WkfiajcmLUXCmQ6S0N3s0B5Y95Gu3
NiB3+NVrxMjo1qLc2Pg0o+79UZZb2kYpuv8cPIvfGRd7lswrVE/oaDoaqyZIHxA6Pk5e+JZ3wtjJ
eg7OHA0Jcm0ZfSf1jHy2KSlOhHtRFMBoKOsrIzJq4I9u+qTm3idOq3KI6KafjbCbDvMkbrGQB9dk
vdwoiK97cqXU19YDETlatThbOgo+T0NjvKisHF8TsUSiqm6i70mwn1foTyYORkqd+ZpEhxs8U/dG
by1NWb6Ar2b1MGobHgky7CK1Oe+NGnCwGXxF9rgBOgm1klyYNW1oDj8J7njNTrAqOIvPK5XK/Chz
H9WANbj3UGStTeEBpg04z6SWj7pAhv22Gf35EJXB9NiOdXLwgSs+WUZzKUyRfGKIUh/GqCTwqB4v
hcs9VDZIeYifRy8JQSjW6aUrUbKQY4cloip2NKG2zOHsbdGW8IbaydzU9pAcCe0AbrrAJNL6osK8
vhmG7j3EM7NF+sCK1iDAWg8xx4auIgkoqOpTIM4kIL23dA9iw9wZDYQrG+tFPSzaP7y+aPU6QOyM
YB8a0XR7qNfqQFyC/U8v+N9SX/1WV/WTAus/6rT+D6qvAqTv/1l8ta+/ffvy7Uft1fLn/yW9Aloi
oS3Qp7DEgjPBc/BP0okZ/MNeiH9QoUEO8kdwPvyv9AoIivRRawWWDYXkO4+wUV0b//d/2fIfvkCS
v9jTfQsdvPW3pFeLvfAHRf3iI/PBG/r4K5gNON+t6T8Ir4ac1pXh0hvA3aVO8Bnmm0Do+GCMQbu1
5rq7lt7QA6wkspI8HzJWeuUcfrhZt//8tP9XduxzSdk2//1fHxwe378DCBgcDkjRmNN+cOyNbkLX
E8EHMh1pHtQs9LVnGjVcC+n/wUb3weDx/aO4r1ytieMVTdzPOjPCiBunFwHU/g7LCjzRge60XjRF
v78k+ct9DcTi5nclPxYeioU1+aOgLSMcbvAF16RGishuVuMBnZ0GYNf2LpnrRSoJotGIXcl28gFx
TYVrkLfdTV8cZ0ovUCScxzCiib+xXbbvtT+7wWNG+xMBfl865loPhHCuIoXuiBCPngG5C+YeUKKx
1EPM2GFWoTKt3sbEctCveaSZjuSHk5Cg2+GrV7oeqxqxQEShZ1BSY99LCGObRpKHCLwJoQlEbnVV
lxyhdzURcjDwhtiLYUrMeLy9hHXmn+pN3vroG8VzvsibfnwQfvl18KOaAc+7yT8ZR398END5hZ4h
IpZ9cqg0urCwJxnx9z/NR7QK8kfB2+g77EdYD325fIsfHnmtO0IqDMIgvKgxgZ3L4WoKQfxOPD1P
QW/XW9MAZb/yDZUegsg0b/CSwdyqaZJkZtvhrjfNNfsr7fGeh+kPj84HKSRfD/IRBmfp40Si3Ynq
8sevR05nm6NZIauisXxMVougrTIEqGSNuT3OU+Px9zfE+vis8on4fPCyckOYMzkfLMhjMTqJHTJp
QfubPJlFBj85FnNxQOChv0SZhIZTyr548ay4Qj3l991nPxCARsw0oS1CqROfrDYIi12fFSiE8pq+
Mzmj1fRObp0V7ytr6fUKgmyClagq7f/9e4aNGQc1BmrO0vaH17qbyxSLZsmDI4qnuc4ZEUlODl1L
J9UKvv7+fn1crrhdgfQoyViAbQxZH54fI6nB1dueQWVih5dQznJflPl0Uxqhff79R0GQ/Xl5Xj4L
EBDWaUmHje3g54chLkMCvZnX08JCVb4t8gpx3uJSQZOF1e6gfTfsSJg1CdeYHBl9m506QH5Kyxdn
BgOYlcgjoZFDGal/RPqePTXB6N26yGYduIraprHe9uQZUxfZMc6GKb+OCuETEuAk5E5Jr0hofyR9
f6ucCnVbT65Rvu0tRKtrMCE0JIeiJ75bRaV120o3DG74l+7dME/OZzw0uKEQmTOpL2uY6kXUsFC1
LkMqpJGxuG54SOJDHyN93//+3ln/7t59N/G5Nl3nX36nzA8wsHIWptGg0NWYVgUHybdGBAL+CBK7
JKQMjQpkltXctC7EUvAFWw2f6qYOpvTrCBm+JHnWrj/XROW8NpgXbl2duree20ukXgQzYwKK2+C5
JsmJBBXtZ++/vwhzeXJ/3J+XB4AnAEm0H7BjfaRTtXmd9bnDrECVKi12zlT2V7ZBLYb/AL9bCf9i
5WBP37cOWYgNfAKCPdD0165GZNeXKKp01LsnkBrdE5ZBG4IM2w7BcRm587//ssuD/8t3BZzj+pAM
PEcsL84PC2vo16wzy8KaZvbA2AwNrkMoxfb3n7LsnD9/iiU4JwSeiccfwfrys//wKRV+tCjUKlqb
JCPBpPTGs6mT2F4VlSJ0LmNcXtFG4l8xyLn9/Webvy6VfDiaElyYvJX2RwNiU0/gbvIKeWkRT5+1
S1q2E1fTNcOz6EkR/FiuO7YHtt98RMpl4xnCLOZ0f/gev+4RfAPfWVZs0GX/lNP/cA88HTpGJznG
GPHc7eIm1WdHaQzf6DLLlcDs8oed+d99oLtQqb2Fh8Gp9OebzkS8RyAFhcjCUbcpJ+UeWlcTBD82
VPEtio3f3+hfHyVLcGHE5kA8QHH8Yd2jYZ4iqm4jqAQakZfZL510/09b7b/9FI6BSGcFrT/rw7aR
j0FQ5wNXFdeBpBMnqBoFwov/j2thuOAuNDee3A8P7OCXmCcDrgV/wwSjL9MbQ/BRf/9TPAsOHEca
l/fiw7UUIUt0L+mHZho3k9RwkZw2+pM//d/dMc/3YH0tdA3xkfvmRFDv/IHlyKu6vF85rZ0fGIOP
97+/mF/fcRge1COWbYExggL58+MmrDFxGEXw82cDeYz2aO9wbAAETzP3yGs9PQephCTN5OAPq8tH
zzPHL3hGCBzY2AX/WEwvPy0v44CCDbkUgjX+ckEO22OrjW6Xx0SPqJlQNDJGCOhDlLHr5JcmDx45
BIU46hL1h5fu14OGbQe+yfJN2ejBdvr5qzij1SSxJHCOm129R4zPCX+S1SFg5vYHitv3R/3nVZVi
hUqUe43vn4Pgz5/lJuhjhSxCDK5z8MzbjrmiTLuegV7lSbl2y4QEomQQ4uTUGXnafs6Ur7BViF2P
JLFnTCFeeFPwt9yPsitGBpeUlbuiiwmmo9WGcmqaE4SAgd2kjIj7qYcWaxJ4u2o6Av5onYgeTq5U
3Mc8Ddx9I2r7IPEaRn/Yp369rziaAOyDe1yKNG95yH9YPce6iocptIJV1HOsLiN8y0bUdofZdos/
vJW/rpscH2yXZ/M7Lcv+sG5SLeSjNEHvG0Ulvg0KGI1BIs6mtYK/lC7bP5x5fr0yJ5AIIDF5edBH
/Q9PTOAU5AoNfNw0zbRujWqE2tvSS2TKI7w/3EZzeQt/fma4KOp19mB4g0Ajfr6PxLqFMmsIU8+t
el5V5BOfWr+pTrT5wl1IsAzxm7b3XOS+dY/cDJqVnYlNZjrZ8e8uF2DBsMCgRrG51R/rRrsnXkVC
WgTEPFUvVjQ0QFPwM67wT9kdGoRwPuY5XVczKZw/HNF/veXLui5ZMihaf61Zs0lC5lpCCdsqk+t0
pq5vEpqNsQEH/veX+XHxhbXmS4hUSzZE4AS/VDmk/qK8oClcpN0Xs5QGKWVW9IdH6PtW/uOvSqHh
UAXKpQiF+fq9fP7h7UgzBwKNwsCAz7aPmWMG4R5tEy0iDFQjmg8b+NcBpyzGW8MtCSnt7NKYNmM/
ktUXpX6QrGUb4zwZ+bm7dVWX+qxBhILKGcbeu2MxAHVdOjhb1m1pJC99HpQRQePzoG6jTmckLaii
Sv5w9z7+UFwXJa4nqREhBbNF/vy04j7Eud/1GpnMnP0PZWe2HCeyRdEvIoJk5rVGlWZrsCS/EJZl
MyYkc8LX34Xvi1VSqKIjup/abQpIcjhn77WvSZEedhMMrMvBdqsTz/Dji7IFLE6bwzuqbgt35LsJ
hhQ6Al5mgxTFVnZn2jBI+RzEKTTvhwMOg31hE4cOS/FyRjj62qeEGk5f0PBFZIIIrUjIaqPsZGQc
99zxZkB1SVhfOPT3hOQQQlcOBlNBgrP7WbZdP64qu5sp+XipZa4kbirkagmhfevaIbFwg8qpBAfe
Rw2hlbaNB9kv4w7jE57GU/vLDxtr7oXCA0UDqGsCFO8ykf4z6kIICDPa22YN8OxBhLL52Y5LkMeU
+udOS9+i0q51p3H6PEQkuF96lrL/G2MUBBsfGMssSDxOL9Bf3v+EXhb+UES2Wo+4CndpFCnmizk+
sSJ8HBsO20DukNe2XOhonxYPXZaNFeguUXNmUZbl0qIaTlEL/xax3n/F9Aex70KxYwuNZ/P9zSQd
DVs6DjQbfU1mfRyM7bTq/Ly5dwZHv/hjO9w0gW7vlJ/q6zLL9aPCMzXuGxWqfMXGLMDKbbARwtVv
jmftECi1Hwpl/qnxyl1Fc1R4u5xOXrxrEOv/iBaT0ToprJRet+EiMhMczh+pX9O3nqDGXJuxWYbI
bOroKoUL+lQVJdLiMZpILo5bra/mvHECspzp75MgCAuBAE/dHVxtarnGvTS8SmXPv4pK0/UVvUNM
cTOE5WMRIz4VsfSrE1PGhxWOIUEeJJg8Z2GSi2PuDoxRDj4oTtdsxcYnHAPhnx7o0xlauOChT+18
01htpbdhGiavZPohQGOJwPjQz0Qxfj37H8OZGJ/LHsJnaV/On2zWjl4pns45K11a5dZdHq3WS456
vGYvfoq49MnHSCWNAjkQRxKQGUPvrwRPepCxgcnVDyu3v4QaMMNyLV0qs0CWaeOPyRCX68Z3ymmr
LJqwG6+XvnVr9rH18F9vm3kUiwOnAY+b9o53GbqFsDL5VokmPipH8Dx0LBgvI2GlHtr/P63vtkiz
bbcA/WWm1gXtC0HFC4xSwBJkpt/pf6CoQ/ben1j7P44Pfhs9X86OTBe+FR7NWrivRlEv4vhYO5qQ
lymNtoit+j+uyqvikNYhjpQqN6twNy/EG2RVQddvAZYaF7gPvFNr3P93eO+/e/DpzCvLsHUtlof3
r66XvcBvKov1bGUtHZwIqiTwlGIWqPNGokc5QSBVIBq0WTksFi9ZR1b9Ks9944WkZ/Ox6yvrySnp
Ycoc0jBgweIR9y/N0NDoxydhtvqBOlX0ELmwajZ2M6EaLhK6ruyouSHt2MaDE7VGfFvRsETKBtGo
Ykmxs+DcHbV7ZVH4/5GnwvgDpraAwYaGhEjTIIq+A7fBEG8p8Eyt6MJf7J4DtDjMWPY2CWYHjZus
bCLVwsR3Vgn7Jboeocxe2dIE5xHNkWk1WRXxReD9jN8pfLv7OeuIuHPMeMYcVLtEhdrMKs8gtOJ5
hwW1/FG7zDbUpQWUmt4sqHZbXuMPO1FPOLX9sGACCwIU7BnlRG9XupO5wL7DAhFIFWgTwLLsxks9
mEV6wNzh/gCaNS51uYTQDToYzFOxZw7nYQw+BQsQKbarbOgitbeGhEjQrA5NqH5DTqistKgXbCKX
vL+2LCdjj1pW3fV21TxGfYw+bqY/R1IOvHfUplGfX6MC6L7bLCIEhwYtWkBr7H4EyZRdVlGbjOvY
XPTCnpzLXwiByq0lJzkdnJh8OCaqygMbldUNaQYl7oC6qozfdWfUaOPScv5uZAZD2B5iwyKk0KL7
kZcFzkCrLQKShIdqNjDTgFiu3Fl/m8Yo/Ob6/ThuoW1ZKCZxyP/sBONnhSdgJhW7a4qf0i1RRGED
nK9KGunzfujN7pqCUvkMbSx7qlWV98hBGswYyDyMdrfAwTnvewba0NKmrHxRJTWiTN+O5NXiddYb
rS2vp4ANqmw19VJeh7JuA5y8NrsHcxHBk/9nQzYqMHez05ki0Jeu32mC6ANUehilW26V2PBQbK0K
AN+mskNWFtn2/u9qdg2q4ZU1SkqxeaOJ9O09bx05FN9v0MT4tOjgqPj7ISg9b6UnA8WKWzf4zie6
AwTQZKh5u8FNxco3wa+s8iK3h51VCAulTtgsD68kOLETnbnJXHP2Eb+lY74AddsLo4I5RKJV7uud
llH3oFIDj5Uls+S5QlDo47SZhx8SxUCw9nwNNrz3/OhqjDgxXSIyTh4HC4XK934wyYx2bTVm2KYc
5IS1zIm9shNQv9sCdQhIKJfzN4QDQbVj0F7YXFDrVo9IwEJzTeqyvejjLPWtwBraLnu06TfcCf+C
iGmr2PvlODzkgHhawmXY6vNzZPnSDSKJQTD5kMWBkbI9GKRxEKnrY1FN+mcNkwK6EXswk05G1vFh
iw5PoD+H+UNvArW8yCfkf6gog/JyGFWY7IucvShycuZesGjORNOiNUmeErrXL5WbTFis1DDdptox
Cdn2m945V6qwzHPLLGR3YcZYJkGH9STW6WAhVA55eUcYc1QdRmVob8MXjBoPhZxfrTkCD2ywG87f
m7rtwj2ZpliY8ICrcQeyuejXSW0TWU0bobqCQkaHRI9ZOHH67qVAMB6Z+1DEgiC7TI2YrIIpedMx
qNZtGUQtTrPaP/fK0Li0bAqG+FAi9crZiiSeCF3BbYEwMdzQ8WGbnMPE+AUBwkFYpkATb8qGnclK
0J25Ggsv2E45xNA100SGSU4laI+NuMyiXR+gCz6YSYfOqgsGqXA+yvSx6ywn2bilpMXjR3YOAw4/
KrnfYYdDZAj1TE9Z4khYTQmKho3T5WW9c8IG9l5k1YjdtOrbtzTERknu52g3qxaqtHmm65yErdp2
yzsEbNPvovRJtfK7zn4GZJeQZR8Tproa2zTM1i2KNbnNvbzdFFUzDxspJwwXnBpLwCVzOiB+a3Nn
vi2DJnmFFx+Ml27IonfWBWY7rN1upMeThhxdMYNnPcCh3sT3Z7LsIrNN5z9z5Y332jI4yFqxG4cr
7dGhEngdYiPYD1lf389m5u6SWlxRiXJXUzRc+A1Oc/Aq1xIDvOHHrwa+TOmiSo/pGGWR3mCDBeTi
6a1yjJXM+4cy9W81SefBwJihP4kVjbAO9VI4OXYxAR8r/22m2c4ynYM7mOuANjMppNeRZ9K2DIno
E3IjGcuBW/UrT4d7PyG/uJZPLYu7o9qLSUTZPYpJcliHC9crXrF/rNymuprFS9U/5LHcBvYv0RFD
KPyDw9/QTumu6JJtuhhfC+3v/DTAx+A0WIJbr1nPduMiXOQ2VnEZEdicsHKViso1mO2b3ihMiZc+
6e+i0mfvTYlCn9FruKCSyp+1oQsA+YmJXTTlbYzodmPWNYHJ7UM/kMQX82H0srqKxoJpN+Et+f43
RxcHYm9n7hAKWtM8sd94aOFJgpFKxh9m6Tdn5uRjMJt/eAlW2Ta8ii0iGYPmzrbko2tUZ24KbC3v
FsNZ/C3z/IObPwbxle0SV90LDGySle6CUdZt1fgHBxEJBOQ0SqT2Mu4ehYqvnMRSKzzypArPyaHV
dkB3cgQhIPbjYIiVcvxDA44warOfAtNN3UH2Lwa1L0drFy1gOA4zO1/Yz9qwbkVC7S2hO2NW5r1F
XG0YRhAbA5f6tbHxuU1krLO174jCtsHhJVlgbwysxxha5m1tFKQRz7eedJ8HMT4Z9bM9CgKIs19Z
V7y1EQ0u3cKMyPTlggRbotyDUN5Ehe6xvYhDFgv7R5Dy4jWgSNuA/SASIg2j6WKcOaLN2Wa0zLeK
AbSti/kNtttIj34k051o7KeC7wldZbqZPfMs7t36bgRXC/CGbVzMtz5uzaB6A8N6NunhmpLA3q1r
d2XHgBJU17ygiqsIPMhvixShrsuoyGJzbc79Kx/+TRVMxaGaSmCSPlNcXem7vhnrVWR3v/I+J7Aw
NRZPg5ANmyTtN6T3lldjp8zLBtLCjoU5eMJw7jsHc3SvkFGcBVOLvp0YRRKELvOBJrMfkBsNYrmr
UEgXtnHtZYtc07MXHbM+i9jH7OEzvHHsJUtVNr8zSz6MgXjxm0Sv2/bnMIBjgtOsfPMwxprTFkJy
M0KDWUVklbv6u0dE9g8LdcibtIoYeb7wJ9CL7EEgebYZ6oBCkIIXBsqCO81RkT0kG6xw07VTjXk1
IbO57XA1rJG/Tv46aS08g15TwT9OCBJHNWl183M2Szy/UzKlUGcjBXOuSYb82g9qT2ynmuJZYS9r
S2vBpkL473i/wzHygo2dVTjCwob4HUg4iOBnZYiNA6bqJgrd1FlLvgqSadDb+OsetxgJPcwGr5qe
9qsJwM5ZdXYLQivAo0yhvsqwNFcKk/kKgJUw0P/bCE/BMtagmYJo2ppzQz43Zd+ROTLIIZVy1+Kn
NJ3yW20l+s7xxiHb5XFC4b8rswZ1aJFHJI22M1mbdRMEb0mfJT86Z4gYu3aF3Hng49rUBdyUdRPk
I9MXQvD1qOwpWA3UhQgR1YSSRjaW3Y2aMraNedJBb0z9OarYH+cVTDHAWZx2mrqGecXicheQvTqz
DiZr0yDbGmTnKPBr28CjURcPSH/GnogR4Wi2Ia4WzS/VOpo/IgPvjqiWxXLveB6hsiwnBPNOVV5Q
e1Zi2i1gDGBPXiD+TJEDV3K0GhAtMcgoBxlP6Pcbe4TPxTKCB5enmAPiTCh6DRe1PyMHm8Rg39kF
ao/rmgk2J4iub/0tban4IsyaFK6XOQLZHYze/QMShddXAVx9cvDbLf7/InkVoSGAQeVdAxVYDJfV
ROIS6oR+ov0Y9TW3Pbdmt2qtNrvysb6w18oAAWIj82e8/Vk840V3x7heKyz4jJ1QtbczTcx6m2ox
PxakLMUbx7Oj737dlq8Q1C2gK24pflpRApoFBJa6cSiLE9JhC4T+wyzZltkF4qC0Xhp7SQm9bMdm
c4jPq1qG2B76OMQk3NboEijgmpfUQrrgjJIH5IHYC9O7fBTywqiL6snP1XBtesvYnYyOp0wf0liq
yRikMDUt3sDAMhaRHE7h725F6A0++8j6weSNJj4SMyt70EOLx/bah+EaATD2tDpS8SGTQ/oc69Im
1DFL/WEdSA8pnbbs/tV04urWbDKbD9spsKNYmfw+5gWBN1mxdHfR2rgoMCK+xlURl8FzFiLUWc1T
QEJtUarx0NrAd9khmfIi7Tx4pDaFLIKaISN+M+KWFE4qYvRtU6/PbiJvDGd8AZNnn7lzM1w3tsQG
ODbl+Mo5I0XPgq2g2yGPr66EXyfYr6SRvCr+h2cvJ/mLNTiwyFqk1U4pXlYBe4iWsGSfp93diqgo
f85hQbNv6A2sh15UXSFD6sU6HAzqaQYb718GG+dvKTBwTga+FMFetoQ3cF4KqIyx7VSI6TMr4YmO
HMV23dyDgGgcswCeUFXkA4dIa9qtmgfXPYsV8sVb21GN2sDo639RnMF0FUg7vPfisbzlrx1eClFx
lM+RI90n4QI66zhIAvZv6+6PqMvoroYY+NI1YIq3U7vMTRlFAw5BuB28FZWicLhC/Z+cNTD6gICY
U6y2TeWwo/WinLYGARiUPaapndRmTB1DrzJr7rItkSDpk4iT4ikKkb+uHF/z3yaVN/SxPHnTGEUB
34XxAi1fQS5ZlZQKcE6ByplWdifHy7Qxknw7TGQrrYeOI/vajjXfC6Y5WL8xhxqOEgpqBE168230
zZRcW7BUT5VyMLpTb/AJNfH65HzOo9JZa2PsAjzFDIBVbGjQD7klvb303YsMSP96wLQLDxUd74XJ
KZX+houvbLHc8+GK/ldKdhKuRGQtEHpLdo4Yw8jALHqD8IU6yvjAGwi/TOZNpn8F5cTcH2D2Zmeb
k23PjtZotwIRPC6I2dWsKomb3E5TGT/Eptc+Vq1KWMBirDNbKhaMiTpDi74OMZ4Wmw46aLfD++vY
61Ho8MCYy/XKk1q5KNQXSTsQl0Ts3Sowz0WHHGqjW1+MaxinQQsUOIxvE3/CKW1lk7FkDuRTiBvK
5SzShtVAtqljdBfIHgDMFJLDyEYRqHBlOpkRb4Wo/RdgQGW0Qglt/pyYz6BoqcZ86b1m/o3XWL2S
s+eAk9Y1prPRS0geHuPoGw7w0NoXU9PdEzvT1euiTRliUeMpnAGOH9d7DtFLhcs2s99wODA/lkmd
Tpuxpfq0AnnZvxZMXLBtiwoQgaPrMN20cd/Cd+n6bm8XA/ibsZ2BHAZeD6eFMqqCAWAAk2fxKrNv
lAMc83xi6SLiqI7xo9d+Pm/y1olvOmre2HzNiM1NEg+2sa0WkwHjivVrU/VxfOs2isHgtdREMRem
NpC/ae7xAxjzXK2SRhTPgMjdN2GyyLA+9RZ7ZluxghuUsbU1pzgxZq/6keUhZgVfD5B8CmOuz3o5
5b+oPwK403l3XbUeYypnT+xRaGzGn8GY11dDHFJkQk74Vw/gGPI/SmtYYmgZ+aaDWGjpQR812qxs
FlWUwS3DkgLBAS8uRKvmhDbiQ8eGi9g+uZsoQ0iKPA4gEENIF7nkdMrRM4WjwoPKZZWc6GF/kCUT
IQCyEpevg7CMJthRed8y7KSh1KPWTRarqwnnDCtB6zyVmkqUlZD9rrLQvrFLytrU2sutUcgHCyYh
ZFQF8AqZGJzrlqOew6bq6yL8h97p39/mmQJ9Nsmsx1VlDVm1lGyH1ySvYUwqm2RHwuldGWR6+/WV
/gajvStgcykXNWJgBfgmgBu9L2CjkMjgMsSK6YPwoxXkbv8PZBJ2LhJSRGgTNuUuG7wq87qd59vh
uuvz+GUmR3MVo5gGh+d35mUb29O213l5HnT4YN2MokPVWNHjiZ+71NOPfy7HWpTkNrJymrDvfy4e
NbsQxVCtDZBQZ2lW0yX1w3anocYe+jRpdkmBGytjwjn3+PFbNhP9eWpGT6GMw03O9uWOEhWs88o2
r4I2tuzVLB3gGgrQV6FFfUJU9MloRlXO6PHQMNInOGoasyssDQFLdw3Yo/7dlkX4mijR/ferQPIj
gQ60hoWA+Wgwm3YjVZZiA+w6zOAUdjuIZ+2w+/rpf+yA08an3LYYV+iKeceBcBw8wgoLaEnun1WC
eoWnh564eXOlZdEBAUNWagLo5wY/daSAcdZ6qb1LS4K6QStr7Dw9xJtci2pP6IAfwKU05guKfsl5
QbbrHtuXe+9407iN2bxuvv75H78qfj3Bckg50K7Q1Hs/dojTIU3WhME7puwdeF+wjhTqwNaF7Pf1
pY51SMvkwuEvsOkH849z1A5WYyHGbsTlofDJ76o0jqHcV3zPlverwl966is+lgZxPcdEY4WzCLVo
6B6NMpyDHOYFoHnPjQZQY+DZK8ept+gKmgPSHHeHy9+8G31LrSmVVRvbH2DstZO8/c83jjwCR4mP
bRq9/tH3aYpJ4vLjKq7ou99GBihvDkii9KixUXYvvRPSj4/v1EFLSqOSYg/N02N1so5MN2kmzk9g
3csbz2nLZ+kN/uXo5NmJdemzS7FaLFPz8mqPVSaBkVBXAHmzpoxdOStEHN06j6iDr8o0DE98ah+n
DQ60PEaTVCIPutrRAOKUpG2bhQkbDGapoJHOJgHDf+Iqf9WVR9MpzjZGKEtAiGzuaN6o8hHCvZ2i
nNEdvklyUaMn0nVo4FkDrvZtj9W3BwpCFM+twEJLgLuLMARUmYHM0M81iRmFGupra6ZWvmqwo9xY
U+A9DG3WGuz9QUet6D7E3+fB9MYTs94nbwTbl4VcgHePlPLoIRmkcFC8SBTSh9ndWFob12kpgIeJ
3vv+X8c1f32A3o0dA96A46SieogaAStIrhX5i2dJAxbDEFIdapt+ZG6r7MRc9XECoZu87LaY1lnn
/qbT/aPPyaIqUj1nQOBCk7sf+7hf0RIA/0xqJEwETEMnZqyPC6vLskF3nU0XwqDjgOWhE6MvWtap
Am02pwAruseNW1/5jfD3eZtTVuvj7n4SwUzdtMyLU739j0I4D6EOuj532Y+EGBTfT8+gxHu44CGk
bSy6b0kmwgvM8CGl4dpwnQ1u9dFABqsbC8N6br4BJnTaS6kCLN82n2ECcyvW01YaKnjyiG/SdFYa
EoFq6dMSCcwqMjg3ToKqeubQIoiaIvnlpwk6gTYtHbWtAiJSDrQ7F9I0kRFkxxSQIMAlTfoqTyPK
1HTrHUqsqWrI9Ym6gGuEmblADZQBUrjW3VXSgWjZDvno34t+RsCFCs4jTWaCFHPBK18OqCiWXJA+
JjVCxA7x974PrT/k61BQzxLnqU1rfMtRn7V/2nJuXyUX6RdWsdYkz+NrXMtGer9xbgps7HagQf5y
CA6fhqaDoplZHXCb0Kxca6PLPqppjY/pC6lw9QvVj+425lBobljlu+9J31GUJbdYIRWm5GftqhZx
2OVsL6EsVuzgW2LDJZJNVLpduIZNVjw3aY4MtWpcH3zVzJEbTE9IPh0el95Yp/PQkfkbhG+O31R3
8YQEbAvpeH6B+GAijoVqKHYmKTxg+gHKRfgih5SCOadJ4Gi0vmEQqPrJFM74aDnVYNAIzug51oNH
GJCPlGFYjShlwCVpAwg08KmC11Gm4topSjQhUznreINkvMjWQ5+U9zn1MOp+FCkvubvsT6oG6oDd
JAdj2/ZO+gcqdX1AWN9QK4118pDF9gw/egzii3QoQCERb87lIoeGSxfWTrPqS794Fa0/r1NYRQ9f
Tzcfp39ChVlACYZjq0vl4v23UGsrDWWaYOhxdbultQ+SbsQ79vVV/k7v76d/9ops4xBJcSGgo+8v
E4eDRM1BT1dOOPihjOU/J55Ps5I0Fg8cxxeedaG22ogI56rTZjMg/EVhCaSJMqF/kREQcdWx1Vor
GqnpiuBs8xILHNKIJlSbjkSScw7qijCqqt7IgXLJ17fwyTzJKY4pi41PIFgy39+Bikrl8JXJtUxL
99oesxhWY93ApDRpwdgMna+v98GvgCkHvxVXZKRyWbG8uX8mZmK/zIQ4SdacjXE3n7nPxU7uo7P5
T3E+ws6QJ17RJys012MA4M4JmHeC4xU6K4fe6ku13vw43P2+Oxz2q+36bFxtvo2rExucj4Pu/aWO
llO6Z9JsYLaTyggkmr5IeMoJ8Dem+v2Ae3+Jo6c3xcyi8K3U+mL3sONW9vv9n/uLbydu5JNxvVwG
bStmfiJYnCNVVjWaMYJbLlNv20d9SfzU7XDmXhQ7vUZOsm43eo/a5ECjP97MtzBZXr4eJR83Jlwb
fzlnMX7CB88cpZkGczcBeQ6FyJWOhuDAt6R2TTcHJ+7140v7/yXIxmUD98H4DlvMNpq6S/HPWPFT
ixibTX/4X40ObEZN/uU4D6kj4AD+ftRbtaRHO8Gmo/daPAD4dO8mJ6OfmSenZNYf1ZBcK7BNxju+
NyoKi1npny9s9kbtTG4Nu3Xy+nONWmbdDLQzaiQoMFFtM/5RSGPcZDhBdllpJf0mtZR3Itb4s1eI
NZ60HY/9t3McKE/7jp4BL5KCu+i2NBvHg5OVBPQm5okjzGdvkHYAo4Simsu56f39YhrL4CuxkmZG
Oh6QKRP/omEofj0kPzhbeX2CMUkdgrBNHCRHEwlCn8Aa/BYY5SyHfu/PsbOIS0KQLpNt9NvKCMVD
1eVAhKGtmC9QHYN7KVVyn8SOdUm/Z6a84PotSiWQznLl0lcjJysC3h5XdfffSxowI/Dv+Ux7FKGP
sQFtRvsMHdJSBmypKy/+Tr+Cn/z1Y1nOo+8nJK5CMUNgp+FtH1tZejNsxURbiTb9IC8jr/S/JTZU
eigT2WPD+LSROuj2xOD65JVjT+R1cHrh5HJsUQxgw4eFTYnTTXr3EBJrvIEAJE/c22df0lKsCXGS
UlH1jtcOULE06GyyIrLSySxEs0sIRuzUGWcy6bUh5QiVWAvJXuIqq2Y0xkEGMBy8tdmeWMg++Z4s
TMRolcKQ3e3xgcZI81b81TJzWM7Ie6WIjER12gdWk2y+fqefXIriIFZC9pUUNf+qiP+ZQGxEplok
BOtZre/vygbFIcoooElsAb++0mdPGD0yI5QaHw7Kv+vdv5dCBOWy32eusmcO6/OAMAubtLqB/cVe
HoD0wZqT5htZQ94BnTl9RoBq11//ir+Hz6NBvBT+OAQzV1EPOdrGKXKBCH7k/KG7Bew7Iam9IvPR
QT4egZ8DcP+n0eRHxXEO6s0a0298Ws6bDnS+qE6g6Hl1uGmrJd+hIuW4mfF+CqQn9T4abFYwNCF6
wJpEazkrinQ7mIu+T9YZ0HFRnnion3ySdoCDIqBvxtrmH90NOXh4gsXE+Kjs6Tt9juCeniUYJ8rf
W2GO4SMAhOTEM/xkzOBKFgFqbBa4Dw7YogJQGIwsOoA30G30IoOqVSOkIxzgxEmXQ/XHSYcmCq0H
CPL4lo5397Se80QmmUHYF/oaYikGg1CNhPPMkBXIzUxSJ4gtd0zEbYi+84c0n8OtGdv1tzJpQwQC
oJjD3rhs+jJl855KMyJxcc4eZm9RJbpdgaqzX1S9RJGMBYxRBBJk6kSV7Z7HAAN/Wnklfipvtl8r
XDqSoK/JgqMZ+gYnRtfDahzRccRM1kq4HgKs6yrRWj5OqZRsa1RlE5JrW8Ztl4gxW4s+LK7xs3rP
Rl76FzCfXZTTkamv8xrY43oIanGNPDzuNs5gGSQ3d7X63Xt9VS25hBUC68lvG+S9hipWqs+8h75z
xdMQa/VsIxcHkad8Nd0ZflBGOwIOoKgCKjPOu1HRkqRjkJ2HYTJxWqfhe1eYMeFdOPZJ/m2SBetI
/dNwbypiPpZIrM4i69GNEZrg3DmnO4cMk+Sv+iqhplRvUOLAFJ6IweFrCsYxxPhv8quXwgspW2y5
/J2MJNq+UKKcAt/vI93zwpKWjWvFcOBNVN+EDiO+vAli141X7dQaktilcbruvYmcgwnmYg1L1gNl
SQRG9p2gjHja0JRufnqVhJrRMHVnW7/AJLbyoBCbEOv0bG2wpTeXCKYCY1PMDSRiGZWdWvdGZ6U7
o3A42TK6FEZfRw0A6HU3d/u5iREWIm4n3U7QLTgfQxlNG6WC4RH+CmIrgz4ZOZo6U4fCjXx5KfUA
omrJvlzlVFbfqBEAGKxbMy02eeclV0OfetUWNX9/BdB7svYEhi0SOG0iikaSGvxOqLTwbrm1S1+Z
YMSdog8ZqzpvXYSLw4BoUtcmsXfQEpEyOEo7W+D2wRuVIp2fN9bUWGu3QIZDbvBkLEFh2t0Gxji/
KKJwNLGhw5huUtpCiAdKtowE+KVIaC2NXhORQUAVY3TD+MbsJptB7ESAWxkRE2IbsgKIDTG94hcz
ChW2GhyesZrH5VFXnhi6vZHGndyKHE77bsZOWW+hwNX1GQkzJel39P+Ir6jDet5JbwTw25fV4J3N
uLIo17RC2Yz8BPE6A1HSXEsq+2IeDKfb1GY+/WgaEQ3nrqU6wIO5R+5a/7c3VEaFUqvZDhOMzHVJ
jp/fkJO3rpM4n/fToBsPQ6io1HVANgTRauiqs7NcRiPyFmX4AKab1C8PsxqQ98Z8vtM2a4LxPvar
2DljlXIgmzfpeFmhqX8aWLB+Jthqmm3OIokQS4a1uUEQqsTWiL3evoEjDksr1Ra5fABl39LOLB/G
Kmcb7rfCrS6ddmSiBO/LYMk8yjzbYHB6RNxNFL0609R9b/3cCpCsjP7vmn0HbrehzcdtiTb1chRp
Zb4MAa3XlTBp7eEoiMIXhIwRip4huyVXw340bIi4iRw5cZtj7i5q0rJcG2TAILRwO3Ge9bKxt7np
xW8TZvpHdBHV96/X2k92bmzVsUfh16Vu7h0dTlyctq6cOdmh0g/WBduna2mY+dvXV7E/Xoa/G0cR
5UBOQ9jP3p8JvCDGUd5xGXA/W8K/N6QUXdkHUCAbe1Pu6qvwWuyNu/xMnyU7wEA7cup2xVZsq527
xWCyKq+ms2CLhuHEOvlJ2/z9L1t++T87noY0cLJY+GUgE1fF5jdItO1vtCyr+3yXbjD0nNgNfOL5
en/BZeX+54IkjeoxXS4oV693q8PLevvt29dP++Pa//4KRxuOdIrRDGquYPjdyqovY8BWdbb7+iKf
vVFaOba3gP9YD45uQ3R2R6+I1VrRgtz69cCEYoenHHKf3ApnJfbZVKhCup1Ht5K1yOQSmEDr3Cia
g9u55s7LtLxtSWLefH1DHxsGPruXpaNtulAQjo+tuVuiq4fngnC2QloUN9S11eBVr2M0e+dy0JhJ
gCO0D7XRLKDkLDZODQ3rwz4KDyAeTY43Lqyuv1/RP0MDnSF9shYC6zA0mXmHG5FMvLYXxGpxtI+w
/BhxcjsiNHkxYEmfGwMW/H3oxPVW4dXiaBnP6akP5JMXTXfQ99lQ8XTwUR6N14QwVw1SDj1V6zxO
aEyQWfEML7yqJM6zlY7za+wLAuKLfmCbRtwRoeAW8bTNujdtAgUTc3p2vNSeSE1Pyp9fv7ZP2iyw
L5eCIifQpepwNIPhT558MSCqF2Srkn1DMZP+Rytwj5UTOmkUtKmLepsE3GZFhlxHrGMUFNtSGeQD
tORm/axlkN7CTZ8X7bc1lWwZO4VPXMzzvrBymyhwy8W05te1Ue+NMMkPXhAFZOsq8Pibuq9Ve2I0
flLegMzk0gl0qZN6WLDfP/ZynuMeryS21TynnU8cun1VRu3w1kzNeMu2WkXEU1lhz7FzUr/KltkV
sqByyATVXofCy9ZbgugC4+CKvL9LPCrKq6CGB7guMUg426/fwydHR59fSUMRqk/AID6aEKic1b0O
6fAVi2oGnN98H9iSBHS/zO/boZ+Q1JriF+Dj9EfCUXmHw8iSJ2alz37FAt4JOcXaKBbco6Zbr8Dv
xPBjKBGMoUFELMKs9TjM6XfgyxO+p7CYfmhiy4hwV7Met5IazM92LvPXE89jGXfvD7Echzh5cX4V
LHzHLJWhgOeX0/Bbu00Hj1N11cqCj3oRW44+z2zlH0RAYlheptNtlyX6EckNzhyRGzd+GUWbkQrI
lvbtdMZJKt+FIvL2NLUdwoYt88RoW6bR498KjxBtFhMtDIWjb9wEBkbNjG8IRUC86+tIgtwx7B0I
gHgdTU174uF8MqeEIFcoFBGNSTfl6C0N/Zj5MtKgpmkLXSPYVWd1N+mzE69gEcAc3VboLyU3KCSI
M4+b3HMdyzCL02KdpqQu/Y+881qOG8nW9atM9D16wyTciT1zUY4setHJ3CAkkYT3SJh8+vOB6pmt
MsHafW5Pd4S6FWRVAmlXrvUbXAxbpAmMEHNM7As1hR8Ky6HAhaSDR5Zh7zotbErwX0OlOye20cMe
9vQ53QzGEIkIqi27y1m52Tj5Hnm5TvryS2yU3rrNuunZVrZ1AUgzfvr43Y9Am9iwAZXhyQ4Ijp1k
t0FfFpQSLUphRYO9zYarLdXJLtX0t8QbVLTOG9/56VhVYXJx7Jo7G8rCm5PmDYwuR1Ildq1SXCP4
MDQUhi3kPxRIUXbWciZfAdypv4dZE34SanJ/NIOjY48Fy/dk9vwwAuA9kEGZBdbQrdlf0HXQlFZT
kOZ1scF7zVp0FDimjU91Qo6gjjJxTdBZw3IQ/apL7GQbeO6wsjL4rQtt0vI7ZWTTOSJNpIZU4J5I
fB7Zbzh6yJgxrExk1LZ2u3lKGt8MIwqbbYpV47kVRFp/PaHa3nHiuNZbPGntPZZ24TNWIAUA+Ab3
EH9qyvFE8HCkn0ySrzMqDwUjgpjdB2lNvU3GySSlPfr2eQfbChJWJy7JvJ9Ccx45m0DmgZpFBxlw
1gE6y7TiCfIJ8oytSpwNtk3dBbYP2YPtpvGDgagMvmYg6884DSSexUZ7m1l2eNkaDpYQRdNvwePi
i+F3/iKN63Kr4aR2bnDvSk8UCQ73YBJg5KQpv+gECfv1YLzP/LpD/nI5WYP+1RrbDh6h3l2WCUJa
bqtFkGr7agtiVZxSCT7M+tH0jPrwiA2o/uyFJVIPrEZZeFRWbtNPbOQo42xS8J5w4EYcv1a1F4+3
nR7Gl0GiOurvbu3/6JN+ePL1vtXXPWhqDzZb0V4VuHsXK9XmrrPALAPwhRM2hnXiEDjclIG3uaRd
KQTZrrm/Rbltr1TETrm0Ui+7IosRrhyjmf4fhsRzQC2SHUZUYb/y5tdc0SXeDEv8w/sHjMHh3nIw
vYxELXddW49choMWSwnC8RMCPYcKKIDPiKWoczEX2CT2b6EA3jNt8GZLLuTabISALlsn6ZcdPKw3
oIXJevTLAK8PJvht5gOGwznMqp+gMDhncY73Wp2q5lR++NhjUXe3BNPFZwXv3zxC02+ozpUZ7tld
IlY59J+HEifOhZv6FtBtM/khGuw9zdxkE2sK41GmWEeskWdyt0GdV7DxwvYUNv7IhkL+HzlIdP0A
Ju/H/doItjLFHGapEqkecvIva/KE9jb1qLN9fFgdaYpLJNUNlHIQV98vWjmTYSHNErTL0keEokGy
YWXGcXpd4g17Yvq584a8GxPMEDsHsah5QwBivLtPRoFsgzoSHS5rmZhuoQnma2xIzWQbGWF1Axtc
ooGJe22/1MoOzEfjBBBIW9/6nCYN+ZkyV9FjDYDQWMS6jO6wKQyBV+G3UKyEq83sv0TVF66bTJ+V
aSF4jbsnWETXz3X3xus7y9l0QFO+gWc1PqOy0n7OoGc+G5rx0/Qr/RnKnf6tcdoLKnzZRvV12q+V
32PIFxYKsZAgrQccdtomPCsTt9U3QdxZn1q/xYpbljpYoq7m1Rc4yEA9gn+EzIqGwyx6slVPZa7X
8qhfjJUfvBoDBMmzNPNHYxOB0ZELRPbRuimLHCepEBdiRV4tC6msufgu+sBfn+OgMWt4TeH4Y8Cf
HKL8MHYjmNFefbanERUEI4eitSh17KcWLaocQP0Ga3zLTLaTMwGkZYJY6mSPVug4p27xh9suVTJ0
h2YZ03l/2UsYwHaHniVIhtKdwZa7s1iJxh82VWqb5+iWhFAaMUP5eP4egYFwDuoUeGbVtrk0uTup
0mGUqm0IQ/wJNp0N/OvKhiV/pxLdIS87us6qhcgJCE/rzwdqWytqmfIss3LzU6P7agNoTGxDOFpc
5/TavyqQTz0Rgb5Dlfdm/uzUQGF4xgAQGu49ZDXoZhzNWDs7KY0Vub6+wNglom4xVBV341rYONSP
unU/QYV5xK0uNgFo4oQJ4Wy08ccc7RFFP1aBvyj9Gqqx8NUcDbb6UCwkLgUEYlD1ri2jT/AqqxoN
D3YbKQv0pL3ZgwpRk3Etahn755DTwns3SYsXOKBTjOOkb73EirvaQqVpcttgPfyz7QopsXN3plsU
XOoLTkKc5szA0l67Dj7LqVN7Xv17fTSnKGelvzls2A/nLDvINUmpYekiV7B2dT9dka7FcxBgx7c4
dPsb0MIekEwKMxah+21JjHmV9c54pnIzWqZGSfnk49l1ZEpTXQN+PmtEgQzeCzEBNIZe4NQ4wipN
rmpE915IA+H3kofBIqHYRlUrOoXXPdiSXaAbgCvI/IDaFvu7f9DGcFHQIVk2mZZvAzdpL+DpEc1U
7qnI9TCcpC3PRLNPB7VAqmNvYnLCUlaxDYr1BTpS62DU6hcKF8ZjHETJN01I4kk7RBieGuvwAGoW
nwnS1fZ1ZCrjpTGNN6eRKBBOlnq0a3d6RTyy+5Q0nvr88Ui8g+F2pge4CoBQtsUuiODj+5v8lqDj
EtC5bVVXS0vDRuBMhV2NXSrmTfZGGPUUXxsJhJJVZVQFigaNCgYED8aBMqcnI1KlSDmqZUmGf1rI
JJblbd5X1okrybvU4f5DUr2nfu87JGP2SS0FC4PRsyA9TyL9PpKuepvsHHwuDo7BZ9dWiPK6ozP9
xHM2ee6VjuARVG6CnQL0vFiGBrS9ZeZmNZBYY8jDrd5XMCAGiXDiFh1KInn//QrZwQY54/3QLglF
BWoYhZm0X6GD5FVrU2QUkDwN9OKZb5VKnAhXDxPpLq445GpniTk4vvukMuF2hTukwGjaPhfbPjGo
u1i12HiR25NvybwVgoD9WpIoWkaS3KUPjRb+HcXmE9PiIKaYn2RW08R6hNhyn8TVcYhaGbxXmsm/
ehRDF6bdnkUmVuJxaJyZ2MeBVdm6E3qYtcopq2Wndq733Xtv1HkGB3SRLQT/3bv/BWyfZevOz2C2
w80QghhEGNl0vjqh8AIchHNjCXyEIMLVKTiFSMQMuoFDCqiHuxlesmqjQm2HInDP2zDSr31BHTKQ
enTVDLbcxEVQI6ozjmdZbWF2EpDao6CmQ+NPs7VTimbD6saotsYsmixrvfEK9BBKvUOuvPTMS69p
uuePO/5wkzKBRCJdxKUXiL++l1RJEgQqW98msGn94FHpY7/uSulu0Jat7/9+U3TszCsElAhCZvfw
RMkmbboYNp0UAwVnjB43VQcPHAh7eSJt9Y6W2h1KLmDAH1nCGCEwmrttda6GrX2dcJYW2DmO9TAR
s0FhychDrIw0Qg229Avy7cgtLXruOSsI3CPmPKR1BmMWDNPGaaG7tZ5wcDvf9CqTW1VmUMiHsv5s
WmD9Y4/h9EK86/Mo125Jfht3oY+nbJbEeAfWfbgZ0xwLY00W+tZypnpb4CZyVU9ldQo/cpCmo/CC
cqpF14JGpvCx+77GVE0uSv75MnUn5xUf6axYob6k3aXYGZcbzupeO8vGVsI4JokWn3NBRrYypD6M
hNQYhi8EJrVY0qfG+djJEMfowrar1TgI/bwyPFgG9eBGOQIkmf1sdpX18+PZcXBE8wb4AXGGsfzI
iOwd0YSEjYoUdr110sc3hgzG20q6w9ZXZgrW0idJouJT287RRsmdsgBmfsm+IDE+HF0sMFYCVzp0
d1zjCuQEERFD+8/5otJRPYrOq07Acw/x4rwqcS6QNzhWyIju5TXiEt1D8nyQDq20PMf+wDivGmL6
BYgV/yJIBa6u/MEFQ0OHcJr1bAY9QuBCGhgT9ol2KuV/kLbggZgdJJQA/RMk7W0ClkCAcsjQ97Rj
2qop9Z/NoNETi/JIkGIi+D6/NifNoU63HcZV4QtUOEaE/R+QFM2ThR4knrNKqHddTNEwe6aOGCdv
ohI7z2XcRwPoHVmPTwQUbbFG70ZGa01WAGRU6E1YZyMlnIKCECAqomi2df54Wh4brJlJ4PiQIRye
f29ekmtIUyqXYMSnBlvFOA+fJrwbl5A5o23nt/YqSHNxgzPkdDcJQJPoyIxXTtO3G6Smpq8fP86R
7Zq0D2l/kpTv9ke761yqeBgQcsuXRiyTr06SIwweOsE3PfQJqT5u6zAxSwaL05CRon5GFWCO9H8L
1SakBFgbbCqhH4zrKHYu4NZtyFYPaFa0Bbnh+CvTEmknDwWJPDs70f68ae1t4qYDVF6wrc0+fHtd
b2Up8FDEZ5b1lOQPiV1Ha4EKDdBvTsVKJcPnieL2LQ4wcm20lThTcdEgkpWbj+1gTyeCwiOLhLsD
CAz+YJnsZ1i0pq+NwooKLiigckJHs89t1NVPLZK5U/dfes7fGEQggEj3JbBdoSIz6n1qxVx5MTzy
2ntzMpsvhh9SfDS0Lnc3eqch70LqwEXdUG8xBLbSjF8THGZpoYcJCeU8q9cfj8eRDuDcxnTHo0ZM
DL83HJH0dHC0DEdok1zsEF+9dFI8bj9u5cgMpw36FwEC0MH7bGH4OZMrYkx8Jg/lJ9XHWOFlCWBs
RBFOrO1jLwRoh5uZwDcAdPDu/PZKnwqxz7aHT4J/yQ0cWKsHue7h4zc61owHE8MntQGZcr/f8J9A
ta2Dj1QqcLJeK/xLlGlOeW0d6TeSnyTKmTQzVHY+6n5brGWEw3EXk+JMjLBAAU5v15Ym8hqIrjJO
LIVDxA94Qm74nBU0BNBjL1JubAR/IurnoJ1wT5Yaaqt5YxS3RY6MaVYaKAMqS628onSvTQsvxbQs
tGUQCv+WiqK2knpPONz43acR4NepDMSRrgDhzgNSxaZ0t3+cGRWYBXhaBVqgTSAxCg70V1OFzo8Z
oeFdTwEx4zaBunxTJZYo111W9Pd8E/VNlwkXIOCk5+3Cc0eUUyyTE2vRAEA+hVU5Mi8gKs+IdLAX
s6j43oiFOL2jd0xt0HSbrTTh4ivr1NF+mBmnwESOlv1bkLLnq3ZbwcvFByIqG2y6GqT9+xFh3ErJ
lYlDIKjaGHNfpLxukrKNbkq0crMVGufRV6RyPytDs1YOOexTe9y8sPb2OMwlrVmYwCGQ2Df4Kfqy
Ac0q0E0q3eFTJbpZgq5O39BwVhsxTPIcENFaS/JXzBH6tRj96mwgLXRiQzsk0sE94PY7zxKwowfX
fL0LNDChOunFAWYnxaQ3f6jLM+SqsjXlreSuITt8X4SqQ5UXbdKknyYw8cNL6pmfzAGNHq/pxVuj
12iMgI1ZO3WptmMXIZVSue6J83Aeqd1eg/YNgog0P/+yxHdHEqlb364KBlHTgMF2beldo6fqX2bW
iA8S3LIzDSPsEwWfI40ivM9KhzaBx4rYm6SqKvrWligvtYFi00cG6xo1nu6sHstpWQdasSqpEC4/
3jEPk8GY8jJBcIJi+UJ53YuQ+8hJTSHbejk2efs1YhI9lIDkvnjVIG5Qe0QWDQU4/7vjRAjMkm0x
jWVhI3wFOznInp2oi360KLzcgCIwZ8yZO32VZuF8PvGcR3pnRqeAugGvQ5A0//y3TbcGBlEndlUv
RQ/2mY0eW7/MEOqLZzZhzpll5j8qkUx3hhaOnyeE6Gbquci9VVB1OJAD1TfPyzLPk3VD9HrRBEn6
iiJjjr5RMiLs/PHzzt22N4OY7SB6CB1xENt/XLec6mooeNw4s5pVokOIzqBzbbQot56GorW+uV2M
mnQEEu3jlg+3ZPQ4HANeFQQnvCD3OiqDQjaTIueagj4QQobRTdiR5ZCgak+c6seaQsplLoRxEYas
tzsmqHuTF7TI4vTQ3NcIKfqLykv6xYS+7Ym3OjL8HDJIrBClzkiRvZpFhNFhqOnULNwSeVDA66X3
Q1lmeKH5+oQSMErYYMGtRj/linHkHVkWMwOOwIUc6l53IumFfXiiI9xiNPU6bHt/VYgiXfiiD0/E
Y4fgQBcQGGAUYHQAOwmVdvvTKxIQPoh3LzFCLbxlBSL7tWig0M2epyjcpqPFBdqEn+hvRjewh7XL
3qTOq8xBUV/TEMJcENFhOwujSEPfNqdK6eReFC5RxWvMbYi1IXLboazXfmjWwUpDP/Vb5SSYufdA
631cEoi+T+wxR8aOUvHM25691pgvu69V1T4oijyoluloR89EpPJyJqBe2ZgR3oMu0Ve5SpJPHy+D
wyOfcAmsL5d+7jRgZXcb9UIye/i1IOFSl8G6Ihu5sJJB//vhGc1QEQBSDAkMyaHdZkZDDlDrfFjb
8WRCYZicT86oYKdDVqEaSZF2i7gmLENR1ReVbtdM2AQr4TkJjKIkEkWEVospboMzYzBJQX/cC/Oy
2N2GBJAqElXAXmY9g70V6mWC60ulQ+3B3+Cbk0UQEpAmWk0Ouq6LLnOis48bPBKvQqPVZwU57kSM
+F6CQ8OBY8LloFmakaf3KEM7/gpPB9tHssdQ/jKJBggGEe6y+kKElruRhqwVWnp1lqEwGrjhomgz
91uk5+ltHLQSwUqZnUjFHgnVmGYzEByZh1lHYK9f2PbDvtOwVc3L2lqjMudsTB1sRYLiyDei5SiB
Wtt4WD6L+sLOxmHTtFgwIjIf3gN0dS4pTZ8CwR2KwVEvY6QYJSI9rr97W02uFQb6wybCPZj7VPAn
PfdnWkXJ18iu1GuZUhDe+KRognVaQUJZ96WUDySu8nITBB4OChmlFNQj0K38rDWd9QLkvRUrr1WG
vhwVWGKDAsTPEwN+GGESV5I3YJ7h1wZUYXcFDDUgN73RNQRTetxG+jajyDTZ49asp3QN3FdAa4zG
jdE4w03tu5296vXKekES2dl8/CyHe/W8b4Ine48QKNDtPkqFJC8xOGKUbVh9h+RrXPrS+jmMdXci
r3i4udDQLHlB8pTamjf//LdgRIvcOMc2lIaaIVgaRppQ9aVu8fHrHGsFhBOzFGWeuQa+20prBklU
d1yG0jZiUvSFtx5L9J8/buWw02CmUyyAd8jc4yTfbcXsSzQhHCNdxlHZLGfA5AYlzPCiNe2Xj1s6
fB/qA47F5jDblhMV7bZUc2+epeexhk2L4tIXNjl9nBDWH7dyZAcCUC3II85REGHt3s7fYUdlGXUA
H3dI/eu4GofXEKDIqmmRbRqYmp/DrEsWcHJxTZaqX2aG7Feor9bLsGioeKKuc5mFMbrwqXRPnPGH
vQ2oyyCSRcMExZf9IhB1BSMIsgzyqahfgjQzEcBsrfvES7tvJ/rhcGGigTGr31HoA7u8vzAt1H/Y
QlJtgTRhx/JTRrpIDLO9APyZrIdkxJ1e40xbgoY1V4ETtY8SmM4zobP5t1UWqPRBPgd0YqCTB25s
d+iTgovhQKGI4y7G505X49Yxw/TUbfewNkN06HMNB9o/+ynvzeVQkxN4I4QYC7NJn3yCgEXsUZ9B
ehkQi9ATMhRI5qddL18sbpcrZDD6Hx/3++EIg4yGfEMljLo2Cj+7rwqNGb4jRxZ8ByfeRBOXRZIb
Eo3++lSvHjnGeEduRJxk0C5odLctHPzYc3M8DL2oxA7ILrM5Wx9nnXHZl3aBWG9k229Zqdx4MQcx
19PE8bwMdAF4SuBMi1+X3lMOUa2XuCfCvmNPRzfMUfM7Un9/0IvJCgajzXOyLpLwq0eR8cyE+/vY
gbZ8RNa9uUj0Xo+XoQV7ycvi8Ayd7nuv8KCQTFwktqGFaMGJxzrchcAAg7GnwEBIxMrY7TOMJ7JI
69Ic+xWZgW0T+dZBjvvvHkVgrIE1g2Tnz3lC7LZijEmnU94qltSltB9VFpeXlNIV5X5bP5GEO3gh
mpo5kfMmTsp8/4XQvxJV4QFI8Qcs+frECs+4tf/tDC7FCXCwziwjgeLjvtRTEWhYFQ6IucNQqM5B
XKHd3Xju6uPFMy+OnXiVeH1WdmHSsIIPEt9x5qoxQPt2mXnF+FSnsfVkoUn27FqtvgUH7SxCR2/O
R+TZ0bhU5d8fNWE54PDYO95vm7ujFge9XxYOdyzAKnOy1S/OKk9iEFNi5PTxmx5cigCDcJNl2GZr
TCKn3abIGOSR1qLDYZolwlX5ojANLKouIiJlqzuliAow6bBnuXxBTOQfQqR9MJA3sMl7NZ4g3M3x
jRgkontLsmk6EJTCHPylnY54SIy5Fd46MsfEbgLd/T1ryJAtvNISL3EIKPAsssPhu+qs6ZIasjyr
kUM1l7nhmGDn84IjJqzsCfI/9W8FRMdXHZtxBqhThYa8B/rgdDBIat1+wFJCigXkA4Ba5EVx34qM
qXmMArOzlyIcEJ0IugGlO7cZpvxCuCY4zYINbwkbGzU2PdQwYu6G3oDH3Ik0XkVOad60mh8kaIH0
7aVELwkJ/CLyXvNo6s+dasw0zI4ShRg+uFLI0r3T3My6TgmqhgOGi34jrWhJJV/7nrjxcOlHOOJA
hI8t5kMYYpktB1f7VqKS+Dl0A5MidjN9kW5rvYRJqX2r9NgukPSxo3IhzdT12XeldoNDroa/uhgq
FAOJSOqrfla7WVV9h8In8QySfKmukPEB65JoW6VH8dkoEOA5y0MnUovarNCA9MoKsj8ecvpKa03/
W47fAC8IWexLhemtWOhSx8xKm2Bx3XaRYFMw0EkEjJeP2CLJbHKctbRrvKayRKHjjHItwzTilJ5s
qKZWX/u8zE1Ez1uFTFeXjI9dVpti5SIq8IQPQ16spN9hWAL6tnEXJVj0egXphZKDbUyIF7XQtqvF
MFXyWWFv+IgaOtXlpKq7YpMxS0KAgNVYrn08FMsLVSFdhEpvkVMPkOjL4lFAcn3Vo7zdL5hljr1C
V5nqVNM4uFyNRYWwHJdHc1w5M11tlboqe0lUO7KI0LU3F+HoGV8tA8jJIvRtXIaAUMln6edKR1uw
J6oj9Zt6GJkN5QvwCDk++Lqsn1NhCzB9wKCYIdz6rkjQ68ayM1pQ1TEBSwQiyurv9A7JxWURuc1M
lvcQ4sinqJotz1NEJFhP0SIMBvcJhY+kXFqR791UqumvLHqTr3PD2VTO6oVaKziOeOLWagBKns0m
BUxEd8bapRialSXWGuRl2fI+3ngOt1gOJsOYo/A5dbd/MglAAEpmBLtGDSFmSR032vjABK/qOBaf
1GhPT0NWIVSC2+AiJ7NyIgI+hCXOukszvYxskDFfb3Z3vhapJ7/qSdflKFpAZ/OLFes239bO4IHD
UM7KTJP+DLFfa2l5uIZBXiZ54wHNMoCoLIjj4zVbVH//ccccOUdJgVrwH3/phe8FBgCZFFV6gey6
Xnm3ZZGND22r+ye6/zAq4vW5A5A2moklADN3X59EjJnrUZIvtYHSx6A2gfAxRdYf7dDeuIX9DJbo
KvEUqpCYvk4CWEYd6rdN3p/IXR0EqmCroY4DBQd5bhA07z6IYVZeN5iwmAJrCn74mEKsilK1l7WD
v9Hf7VqWAvUFXAUI0MkL7TY1iHrIiD9n54LKPausLHirWvdvWxdQ3puLS+RQIagwu3ZbEf5kuy0V
JZwzu3QziFA8xnEbnrj7H+k2oDWzhptLiotq4l4rzsgdtyI/0wR9ildHozbYm82qp+6JG9zhhASk
NVfuQPIcwcM0FhVyF2Pupe2xKNLYnTZBBST347E5hN0wIthiUhxEXXCG2+++kLTbqE1i/Nt9NEhw
SyrI2yyVnipvLYMiqBZlPcoaYRZ8CRZaMg2fa8sZyuVoD8ksNF/LrbRk1p9YKEfenlUCHpCMDvvU
fgWljepMNP2AxEhTOGtIid46NVD+OfH2h3ERpw5REdlRkqQHk8akeBib5Wz+NMRYGoxR+oCuDFT7
rqo3FHLtG5KF/idjtLDhLmwocqbWRXhPVPada2TJE32Dexr5ev/RynxnQaJ9+PtdgcI8dUF/1iMh
3N8doUCNSZOkFJP8EKsTXe+Iwn3YMh93xZEO59vfU7fEpVySdltJzbrFnJPMrZsZWMr5crjRs8w4
Md2OLB8gRrgq8c+cfN1bpLZMnX5IjGo2vGlQxwFrZ+dxfZ4Fojg1tgcZkJmjPw8uwAmAjgc+AEFZ
cp7X3CbcXr+LcI55TpQ/PcnYjs5NPN3vpDTST2EQxlhYmM5n0af2Y91zW/64a9+vurv3Gp6ErBe4
gNm9ZX8EowrV7yAGj+egLRZfTIHSv0Sp7H5wF4lBfcGZbxdDPRTeJapg1rMx1El00TvxlC1zrxMP
AZWaJyMtMQAsUqkvMrOU26lzx2idodb5E0FWMKUmSd7LzJ+qdqPUoL+k3YAtKnErWfWkyvM3Lxga
c1WGJQnFWCjn6eP3PBxcCi2AG6k0GDONe28KdYkzVgZgwyVSs8mKo12gW5yYXwwYIyeaOrw/wUtH
C5XLE+glFEh2Z6tNChlKS0dTlhWbF41uKm9RJaW48SwKZ+cu/wEbPtj1KU+RIy3DNKGwSpaH/ME+
ANhp6gl5IMyFRnPonosE8WvMNdqN5dbWNzNKx40I6vT545493KZIn+HowDiyX+nvpcPfMs7IYbfM
IARRPdUCHA0G2/6Mopd93QaxIpRIT5GRD2XyZqlZ9D9JYFD1ZFh3OzjlzqNnAiZFmhr1Q+4pTJIN
eJ7Wpg49aW2n0AobfNos7T4yfSiDXlplD65fSCzJuiy6i4eA205Zaah6GeBIH1JkvVcWZqItYAOU
ZLdUfuqfZVs09xGnC2VAO4q/4tjkI/uJG9ddC/0Zn8eCQhJ2WJpcWFJLsnUVlml6NQapoy2wg6zh
bsmqgRLmabmxcgRgmhXXMPGmuVNbnCf4QYsF0S4asnWDUWms0ulLozVuNEMbA3k+hoQJi4LLuvy7
ux2YCpb9nDiZ3aH2g73GxpQUA0O8yVTbXpHol9AVMFAWMBVWH8+QA8QBKQtvRqsyaOgP+PP2/tsM
CaFaeXrcS3LabnadmhDDZo2u5hxvkvqcG3cIhcI1b4IyRR3w47YPjg7aZjcneiDfR916b67A99JC
GJXIp8AIuwCBAAfP9K1fN4f/+jn+n/C1vPu1X7b/+m/+/rPEuCYOo27vr/+6jn/iClq+df89f+w/
v7b7oX/dVq/FQ9e8vnbX36v939z5IN//V/ur7933nb+QNIi76ZN8bab711Zm3XsjPOn8m//bH/7j
9f1bHqfq9Z9/YC5TdPO3hbj0/PHXj7Yv//wDEOZvHT5//18/vPme87nrsuhei9ewKQ8+9Pq97fi8
/qfFAQfECj42ydb5/Ble558Y3p9Qfcj7oOXB3gHA6I9/FGQFon/+Iaw/YVhyElNhRgiHYOuPf7Sl
fP+R8eecmGL1zzIr7On+H/9++Z1h+p9h+0ch87syLrqWpzmAN8+yAh4FTYP7DpUzZ68ko9maaUtA
xsvMIt+LKkeDe4vsO9GCJB9RiB27avwmGA8TXY6JTEeY9BnwOSgz4Tme8Ymzria0+HHwNvV1EXrO
FUFaq9ZJPHWY98KheRSmwnwydxr3JYV65y9JPfvZlW12w2rI7Dxf1WYGfqgTzasrRnM8wxQKJcmJ
iiSuKw1smSDKSLWEQ38r0OytsBQOQCQKI5mestHWF0Fcq2DBrqWiM08Kb1P2qlVL0jrWU55rlBaK
WI42rgwAGhbT2HybWLHXwgo9HO5at32yBK54S0EPaAiVCGzJUfPUkmWWI6MHCRwJCs2wq2pRAXc5
TyzN+kTuTbw6mOppS0M05YWoNYTMtKiM85XCy/Zrh0JQgREFtn2LIHEhTRcDeFSEF+3qCnRgeuHp
VSVvsqkzvTO3LqNzq8kwqfMVxYVzMZnhIzyzEKMuqcYFBrLg/F2EpG5SB9cTzA4956uWdfbntrVM
ZPblVF6SqMUisUJCFBVInwQPGItyDYahAqyWTBVpHX3OIorBJGniVbW9KCHqPNWak5kY+E1TuAjt
YHQXPlpgIYISHi9RiSl9SyWVCsi76W3YC+uHXXC9OMtzz4asXkrfwewv95vrCZLYhRmTSWB4pXGO
GCimOJ4/fiqxh5VrXCjyrTkD2yk9IMuGOkXT3hUligm+9A3GOUqvPE3En2uj8p8ds9Ox3Al068KV
Ev3SLPY13iXD03GR2/69i6rbMxM8ixayd4Dpe1rag50MCh9KYmDjVt81adPcpGPR3CGSoS7NSnnj
yo/LHq9XJp+31dzKeAZWZzD9sQ9fZ8PghOuQKCVZhwFnA9bX4XfdwX2EFN9gPAlH67/H3BHVqh1J
h26yOiTZBW28czCoC117AQhXS1D3cpuvOjLhgsSZHK/DVGsjKpqQfRZpmXb3adgF11g4gokJfUH2
t/CQc1yaZYw3VOFkzRIZdAzEI6lItWmeTO9av3CrJejcAoyuXmFu4qkI3f7ObMS4xI0BG12y2LRg
a2wlpIsc5wYmnYtUcC26W5H0pbYm39k3q3rU41c4sFFJdrPqr32tDS8A8BjnrsmpvnBKjGdWoBya
/AJV3GrblkjMbuwcL5mljyQOuUxqVfZCSQtg8YBEJuIgn7B/0cWCNHGDknoscnuZR63+KY91vdhW
ljZe5eB+mMSFjsmxWVOxegTYj4QJu2j/V3Lt/6cjivOq4ND6/aSZ8QHcrf7r32fAwQG1lk1ZvR75
yK/jyXH+JOeD06PHrYDb2IwO/nU8aab4kyo94Qo6zSjwkxb8z/nkGn/C3QLOz5CApWQm/Od8ssSf
1JAhR/ABQg+BnP6/n+1/cT7xrcRG/3M9m5mSJP1A3c00ZLSX9k0vszAoUTQx3FVnlG5j3IyNjtvt
bSbrppzQBJBSJz8PAUfrllygPX1a4b+gOMQKxAM6jgTXRP1k64aN39/rGUbVyA0NhsNfMENWzx1C
Euq5pICWvOnIHipsmtMG7Odfny+T0u3vjZZUx83UDxnOvSnaXun3OO6NGqE/TrX+PoYJwLdkrT5d
tlmu84Om1/liu2nM6XLCqTT9TlEiG8rLrrWM8VJlmFlCtizAC90E7Uzg5lCd/+LmDtIWiOuq+TES
EfCdsoqnNj6TlaX4aj47v4YsybS/BfVoTJco2lf89pBqNJTj/DKdW7V0+rdJDbgHRfp8NGyNTtnt
JjSDmNfAxhY/V3YMrOmwu9cR4kyXHXXG/r54fykqmxnNKOnQK3C5/LFHyTh3xLlRahmWODFWmG+y
9XhohSQDD004Y/f3gbQr5ybD36M1lxS+S8aohrCWvCU5EWi9ML2SX2txE03eTAn3lsGzOeOLmds0
8qEksaOxXP16N1/aefKmIeeSvNkOxJuNkp3TbpLaahhhkWV8mR/0jEDiZ2WKUiQCxm/CT1LmCIcR
v1vgSsQXooXEhWaBivXct4OW13yBiTymqSNURjGeylgCUsoEeoHrejBXdwbvRVmdFXhreHp0+K9Z
IlEumefCr5dMgrCT/jr0ANSZ2yLUtewWgSgGZnJwj8Y/AmXLsyyPeTpypaLdZMIp+P+IWgTz2Hd4
YHRN5gGx0x4JbMQp2ooHIM89klkKbJ9KjoveIn2lOieEfxZpiHWZy1/fZ9R532KLBsIhKhFwdEvn
5q9fKAZrfncbR+fE26QatBhrVf2apdhUDywrI+xKfuXXiCajXmGNXA2WBDfcUNpJ3qL3Cd7lgART
qCEWj4vRfJprQNtQMn+us7QOr5EcmoJ+Q0gzL71fA9OEUiYWSoV1ppUUAjHXLi+DEMHtYVGa0zwc
xfvq4xiOOUqcgDqb8RyKWpcvudR4j4r7a/I2cFGi8V+v9uu7dT3Q6AirV7Vz81f3aQYGN+ZqzlFG
L8X76nWBm/AtrtZQ+2u5ENk9PNMeNwdjo9oI0MGSNw95kgprrbradGD79PHut433r83t92B7r7wC
QpqIEqANLm4sIuBje7E2FYVgSCLf+L+UnVlv3bgSrX+RAM3D6548xXGcOXkROp2OKFEDKYkSpV9/
P3rnXpx2A924OED7xN6DRHGoWrVqraNQa5l8ZaTW8pJPcg6fLIbWyIrSxoaAIzN5gTndbDJP7yNa
LPiLF4POvQ/GYgyf4BmO/P36q6KZERb5j6zx70DK9UrpCYPszJHgpK7+nrEOvQJa1V5Ae767Rq3Q
qj0HEMr5Ji26cjzrli65W2iObtT+fZz+Dqjw5Xwh3Z00x3IqpcFr9Vqk3JFT75EZ6KlZpPf7us7c
7bTEHj5afVjZT1BlYvn/VXN5+VZyMI4zTHzgxv6j26IWZZlEg38smZloc/1+IrnWG8NPP+7234Jd
/7hTaMm0JVFDIDNEsPdVh4eUKRSoEkdxv0aG90OLGZ0ObwJkpJtfBYTb8gE6xIwpN+5iWf8lQrtp
3nAc1u3WvakD2hvfVWrO2UmDusCeYmqYI/iBu0sdVy+tfLS+YkWG8+9P6FVhgsHCPcqx4F33Et1b
yasL3+tUmtVHBrVYpJd8lUOXlg9GUHZ/yNU4hU+Zga2CcgiFRHnJh5IE+VQllQzv8mFV/cck7Xc4
voA8efL13y/ulcmVmz20VwN5MHORrYTe/vfJuyxFssKbH47drltmJ0ZJM5qVmbFxgJue7Lm+GEGl
5X2yEmETorZy9j7UyKDFd/SoJPFtlyJL9WnnrFveo6bEiVfQVj299UzKjSplt+mtznY3T5AkYZWO
vSzbs5z6ZJ1v6l1Y/uJkOsrLv9/c3+Gcl3tzdHaQHB/Uirjt7/dGL3hQiWbpMSywm/wyVUFTP/vs
7//FcH2liuK+CciIWgPNgKHj6796xC09th0kSE6UJWcUKDc0OkDTuvY8A3UhD/WPKscS8JPNLAD4
ptBYMxg+TKv8Ukgp6mdNbcT+R+HtHyvGkbBhsL+UR336sl/dP1Rvv0kQkY7moA8+qUJ78y9REGrc
qXqp1CP2TVH6H+1fr1rkGAu3HUHCC1FmgBj6ejtMhn2tshEsgEgnb9+GdLbst+uwEYmgSNbID8pP
9+RGxh2/j0RTTe8qvx/wCkLzNo3om9tyunDqPN5+7dAexUnjRwODYrFYx6+HOqLK96EU+da+lUmd
r18H4k3xH7fhcPf/DaVZsChI0qflWFy4wxDP/y8MKWXL9++I5YpNtftHWLbDOJ5WbEH322KJF50e
86Wa/LdrE67JtyVbqx3vhxlm7PnfZ/E/JheuKgwliCOtuoDnr7d4P2uBb2p8s8auDRMklOORObZa
BGM/pIjNsiiLumRraNaek2eD+ZN+DQef+eSF8LvvNhXL/4JpX88td1GIdjHhAdb+ualVw5abIUPV
wOa1I/aUS7hz8ASIR2F0oseNmT0iesJe8h/D8cLk/t9HAzYIpw4LXcqpSJe8Hg8jM7xYNX4xvh7i
KnmChYcRxi1mMqjBHqUZppJ4bFnsrG+9tVuL4hSOfVPejzjsIglRYwQg4XEmI0Fol00LZjFF3cyN
OXYyMYAl0gvN/o6qKNHEMVVLFHwM4l4jzCLzQvjPa52t0cfaAwbAUSjYhu1GoU+efJPhXqiOflhO
65vE31R6S/dcF37KkjJv1HHugLzv0iy03Q+DEmL65Az34uCg6n7raSNOZFbPJ093QRUeymCX7QRc
IJpmuBM2jtk0Kpla/02JnEKwHzdBK87Z0JY30yA4eJ5gV6m9vAB7GChpjDf53Og9OsCpXMfHPG1E
eclSTWPWwW/Ssv447rMn/grVQGnqBKHDxMUZwwuZPYy8wE9Pae/p5YEoTepfHAYmSG4rQzR+wkZ2
DP9MpUiLH5lt5f4o81HH9QFtGLX/Ocabh2csx1neoNA7YlQEN7eXDsUJzPw9ipe6+qrKuY+eKAou
aKrX7Ebremi6pSxD+kbkUv7sJcAmSo/GzMlN2OOE256CcuKh0enVTf6NmotuqG+aaBLpR1Tz8TE6
7Hby858DTEGzHNrZnbUwr9BX/jJ5Snh33daNyUNpWvhQxx0H6P5HsWZ9/M3gptMkN+RaWILjq+b5
CPDpYSLpOaS73f3h5G17ajEvTKANHL2elpL2hsNSbfjghU71/tJC/Cubm3yKc0jDyJdF438cbPgt
vtqeCCfYoehYR40gJO58dbQxQECPVpMFl4aYQoGTlgcrmlQ+TriupjdNHrpkQSuPY7WhPMtp3sLy
1TPd2yrnXN5DK79IWXXqvVc2Cm3Atc0jGIUz3LtnPwxHQFx0I6gvXQIcIit7Gsc+2m9DyrsDxDDy
8z+xeO3QWI9yVU3nBKJdP91WU7Rtd2Wwce4XxDH2k8xtOuWnRZFePyxNF/s3GYQ3PtgzCOdT+KIa
UCwHOh7IWtdwzwJ1728W2lvatWtvb5rBJ3IDA1/se5T3YXth2mi6frrp2lSRdw9+60DvpGj39K2N
t5XgO3TLEY9ZOwfBO3aFIYMEUhu1oaQlwj5+MFCEzK99HxpowCZuhuUx0FQm7qetshFt2XW1VTdh
O2Rbea8nQeBjmo78GYuoNAZtDIzLQzQmDTd9Ij08drqeKhzOH3FQ0quBK4PCm8fyuFj8fl2r/Liw
xMvPKmooWRx0M9RRfJqgEcV3qjJr/WYplrKgA6lMA+KiLslcDLEgQMAIDmZMiBQR65vt924JGGEQ
78E+TIa8zBwJ9XqeegMjdXk/5yNjVtYC/6vT2LYi+WoQ3p3Cm1qMRMBqy7X9XrykVJ6FWRof1dxs
LehlUsyboq+ttHl7q6i9pPc0bVuC0DGsWjb4MqhseaEZa2KDbwPRo5VfVtCOj5meJJ+UdjNIDwyk
VP+YdEgR9hIhx8ZZVbM3zlRG0evxcL1P1apa+JX+mH1CLIaVdygW6CzNbWubjeOuzSFAfm03+K6/
dq93JyAb8mS/N1tu+YeZ1GK/Z1qPuv4LEKatn0PVD/JSOT1ZZCVS0p9JGTfdauL7ZXy6xqfVPnBI
zY2cvA9swxPGTrauSxSsxB7Ht4s3sHTSRRA0dilehm+pDaaULIqGmp84KHrA5Bct0irPjgEt2e7y
yiy9B31ginjxuE9vYWKTsJZAf4k+qHYqFZp5M49tkYInvgoR6R/00HIJe6E3xk9nGHt9wX3CTm+T
lll96sUe6B/XZC60e10/XyNrPSqibxpR+K/teq/9KfzBeh8qfyclqoBwWPPduhFxL6Hxea6lP/EX
OaMJfpMXay83NAnRmfdPiap9VkzWK8aaakoGfgKbldyVfMzFssgbcr37yGb6MQ1mld9vNXvDeS93
2UTHNMGL5D5C8aV8WF+WSOdkCb/ktKewjaT0GhIkBNHM1uS1FGHvkFEhihnGVvYfhai7+cFm/pQj
JlXCFu2B8mYyDMTRXBp9TY3mfuPy+4k6zj1nFPnTtGqinLEfuCHDSdZsR7WFTMYuWYmOpOIEQ+Mn
d9fQbdStQdvNFHEp0Y525A8VDkwUj8cd326gvvpHOQ3AdJFfj94HGqYnV8ii4ZNts48p23+Idn77
y+qYhwsth+/FMpoJVi0ht1vnknmyDS2ts2ZrgSeEoyY+ThjTlQ+jaQJYMls0jM3jPoJj3Y+Yn7l8
qdz1D/oTF7aTPp7g+mDu04vuZzeFffdM+2ZFyW8JqeDdXSeZs45Q4c3eSFwWw9WPh7eIEM30v7UY
lKhTlxo4AxmBDorOL6cDNODMfI8gCY/P5JgsjTJS7Gir3dvlWx3qSH5ok2RGS7hXCCa97zfZFz72
5XUYzsfQwJgvDmQUtMN6Ye+W5pSCcb0BZByC9zpauuBznesNBctxrDHkrBdP5+9IPekPAI3dmuBD
7KOsfBNtq81upIpByA5BE3TyQsOeZOFiDx/fEkG6oDasagZ5H+l0uDX9NorzWJXb+jYzodBfYi11
chk2xSypRTPDQe6zeTA0vkEfYhxpnWowtq96345fq7Et2EZ/4yJYttfPzRQwvZfM094HzJCsjU8Y
FK8aNcU4VxFs6Qma+b2aVpYoBRhv/TTidFsCRqdV+pUehE6cQohm5g8JZ6t7J1KNQvwh3gaWfMj2
lhLe1C6zJ3cw8suWDnxhIiI3dGZFpe4x6he2jRJTOPlFTa0y+WODOq+hbTcbDFiSKZ01pudBPJWH
uQndupyTivCYDdSIgsYsIC95DnBey94lI+stx4zAZU0N/59h6LwMvwbwSSTbEIWD0HulM/yNzfC/
SN3rogNhCFRgIlr+h4jOawQhyYgg8lmuh6LwAGx/I8giArC9Iuj/Hv//I/GAee9aDtH8g+wYvjZ2
Bp9WLf5zNXGbZfVZO5WMCVo0TGU/oGksPqR1zSr89699DfLBRXH9T3yrq+6AP/09H6zGZveIIDmc
VkG98Djnq3uyyYTu4GWxCWs5rqh8OpHpzXBQ/vvXv4YyaIgCJWB/ismu4Xy9+nqkPQqPyjhV7Zdq
zLVmAJIEd/c/8qvX45vFUFrI35E2hGdBB+rfb7S21L7oOUbsfCgD11kuPLfuQU3c/eqORttvc6pU
+O7f7zCADfz3oDaFY0SiC57oegDh1L/CKwZaYILaql9h1BJYHMEX94R8X0O2VhiHRmbzLgZbkn13
ppx7JB69fd50DrFYpsl8aiO/m6fHCRPT4VsE6SD/MpbplGAU2i9L2D5M0Zqb+QQddC4wDY5LFS33
2ZpQsYmx8ViK46KLONNHSNetfU79nP9K8j5iKrxN8XE673Zs4uBU18OE90mZRd5juydLVl6KvnTw
rswTbG7wmQ2GGE/rOgv2/CiANffqU2ah5k+HBf8NirhRX4yUqXwTJ2YgbRLLDMpRlR0pzWMfZttI
s28cWW6+LRvg1gPeRoYMzzEN8vVSKza/DHG5fURegG43rBOOpG61Sc7YURIjPolUMJjHDhnO7Y9s
2ebgQ87fp/V8XZojJRYhjt7uKMXfPelnyZfdWFHHZ7/L2Xkf8iW1XnW/sMWWxZEyj6DkTMHLLL+a
mToHnm1JGcS0Bfq2h7iBrEky77fUTqf0A1aiK7e0VextTxjJhio80z8FOATxuCsKlK3zQtMZsINk
pXRtcQTuuEUi4154KG+vyRzQ1RNbiVJ5sQm+rV11sm4XJmNZPBsfL0r4Lilc7+RhZyCZonOc17ww
RY4f/z1VJe0sbxsz7jFiDjLhjC82HyX8Y980Ue+dQ1v100eM4dYqOFU9/TLBAd2CesEHpCsl0njl
IuK+Odka6gMkDRW2Ckxx8uGWI8Fs4g1Tzi3gJD6OJMbzO703QnxEL6MYvnq9RovkiNqPh1p7syS9
8M8ixcu0x7oNNWVx4fRAtfLIEZGk6uApJdv5sqmx2/Q5Lzc3+YQxGRAAGP/Gzu8hoyhTZO85wGJ+
uXFCYaTeutuOYs8ymTB91fP7YCGbpahX1ujJ0U7QQt25TzDx4bDsch7oSJd4VwQ/2LJW+xWgA+WW
S1vlk4nPJGj9/rQQVybbM2gZfgO3w7aKvTyN5RT6xKoIvmJ8euuki4rvoAELnJLcdBxkt8zMqQ1u
7LJusjkOot+87WYDk4j0LbrQTTM+hIiqm/oSdUb4O5gL4EHzngNu5n1y1XTYnkF5thW7GPTFscQi
pEvvDTW+GVltjHBT9GBklPVvtcAaR/4gPLdMt+tD3thQ57uxaiImlqjJQ74zymL+uVIprmkLrDgm
l6OFkWLiIyr6GCkdktEiho+RHfsTGokxPjA1JvcoENG1WXjtj9L01KlToQb+QHNguXLQUo7yunPM
RVBgXKqNagDu14MDK9O6J3pIzOSt6tsaj4GK3ie1yPh0WcXQyO6T3CrVjQd2NcjSFw6Cwe43mOnq
xX+L+C/GvwedqZR3ZG1XEogW1eLevxPcsi6yIcu5iIXlZSGCZgsTfC0pu64HtNg7vqGeZ3dhEwEY
e5p06VDQwvKdTzYVPS8Igt194PVaLeefq+iadMV5FYkss36dNXLxP1pLO8lw2HlEvLq0S86PJJGY
vd7s2nNhbmSG5ZM/eFXxDkfjVspbPFehqy/jBnug7oVboHtrJOSmZF/KR6x4AqvO5Lpmmt/ZLFgc
WBXCWGLSpx71BTBV4fO1I2mRfb6O/2AFuj+3RVsQDx5q1xXnGMXpPtJt9/Lpfl66577H/HYAROi8
+Y79J3b/eHkkjUcPBXexr7mPyohX3WIDS9vEaR3KSD5mVNST9diuKDyONzWFXy48opqvf4zwjVho
mEpgSnKyBpoBelEEtkw9j1Z0viLbe154jRyv8VB33bYg9AGDe4vPQ8qgzI/zqZoqt8L7fHZPZFSg
c/OpKSE0fCajkPzpOrb1EnH/Sxu6ejuYtXsUOApXqNBcy/xA/Ipd0OSL+5OOMvfeLU52Jsnv18+x
re0zPCeONcA4KAD6ejOZSJnWlHM8phJho+ZeZLls7q0dcJLPudci2nQer5vrhErIfFfQ28IHXTdm
3bRuMcxqdO+KROnG43rz0tCBhBP19buCHDmXSyITNz0sAaV8vN7hlm45jxNaGBfWerUb6+sqylCF
4LNRCHDf56G4kpzm6+JsoyFxt/tyT0PnWw6HmmBKPuaeN3LKc/S5Uypti47hG+uk6R4R2ddxfmj9
cPX+Er2B2PXG1FHADaJBGPJV1+NRVC4yPxBT+zNbfWWaZLlNcVCZxWMa95X+FDRdoLoDocTSbYhP
BKJ9D35mdxSGVUyp7ILwpQYXIphyUtpDEaIP/+j1hrP/LvGnuf2C89NEVHCdFd2CitsFjROX49pU
E8GXrU+yZjL8k5bL1CP/X8E88Th8b/xOE+qsoMHrJ4CAgnYIWkG9ATVPC3/tqNqNbHUrlnz82e1B
X/1cSkzVHxGE8WUDNW0uyvU4zUzi774vvPFLVVQd8+YKgykZkMqwO5N2z6suZvkRkojDz/Id/hAN
5enioyA7gJDxbewVufLf45fatuq4oEYLPDE0hnQn1NoV3pN4cSt7gQ7LpoF+BwkRCuquQP8bnETK
OWdkmgmj0K+LJXGfziMSm4TcvcYJ6evvQr5NeCtdr+RgQ6VGO/6BW1PvDTeBYZc8UAt3X9Rpek08
esFaLkXN+QsuM0OPoJeViL0tFndVU9xE6muy1Wn5QdIBzq84/qnTrXI0bu4Tk3MPSi4CxATGSO4y
rggpQ+9oNf7meBeFG9wCxOKjFnXQl+1yLQyr3Ish6XzF2X0Mm/ud08zd6hpUxTdbmCy6TftI9s9l
DjIjz7lA3eyJtuYN5O8K+5CROFoR8uLgF8d2n2t+BMPq86UtcxZ0jVSTlwN+uKvTGbbhv6gz+/5T
le/zUL+hGJ+xe825dCeSCqRP3cP3dgcvLrpfwqdA1NhOnfG443FvonMc3WgKU9X80cYW7a0DFuCU
JwJoqlx/8TL4JgvgZVj6J8Sfc68xn3/ccbHuHlJoanx0BVLOSO5ycvhUKfZqOe5hR+vkcbDBmtND
UUEfgpFZwk/Oj3vSbm19bCYN7Ga2yO2Ded6wC+TeXMQ/pV/1ivjYbDuB45g0Pm0Z00hc9WnbqFHR
8AWfJ8rPxZY19btrojTU/lJe6rloqxQRcWxHxaGo9jEn8mHhMhFe0ng7rUyQKzowJB7fOQFLyu9E
68aHSp1OFVs1gS7jDY239LL7sOvdRB27eKO/vtNDK+gNiOYElcsQOckexEhDzL6vm70cxfsyCd2Z
vGMnU9Q3c2fS4tLKNVKA7H1HK9ednsJlo8tLeUFVtbeYDfvRclnwAIudpzuwA/r7atvgkfwxeEHk
fixk+RWOnlCw86g91+zFUAaOkS4K1aMvGKeiXqeL5t9r8SfFIhk102FecjXkf7aIJO0ZiGy611v5
K14yOMKgx7n1rSyZG1lPoeViJpwXuvHRyEK1ArnC3DPRD8eqSiFgeRBdXYIY25Hmcu+w2oA9YUQJ
LRUBnj7aD2I7gfcauJWAE4QyDTHiYcCFNKyQDlhRtO2wM7Jxlwbq1ITLsldv4f762fozHoq5ye4q
1eXFElBry5UK/sB3N04tWjA1SqvxeMg5cAU2fapWsgmP/TRmwV8BYXJZ3EFkCoLlKQA/4ioTiUNA
cVj2pEEWNRstwdSdXw3dRrQv+qBhzxRLOleg+nMn1G1N0T99COTmpC9J3xANOAddZ2yPcwLuFEGE
JqHEB/Ou3vMICnLukme84QgzM+/Jp0t9mu+pMyF+ReVRCH6sYw6P7zKIhI+78baFQvRxRlEK874j
hIzIb54qDRO1UgeNYW6JP8MeZsNwXiHOkf1C35+9+E5banPk5BUtw7dT7dFkf6wTW5Vf1JLINPhs
ReAVX6p4DpvoBuJfNXMp6I522yN1vGyBS5NyQ4/GN1v+vR2QQu2+yRQ3KhQkMrpAp5sESXqPZewx
STvO9QGh8Rh6iE7j9nEtFuQBnghB6Q46itkMMSFMl8s8ut+BxBnUHjNbGd3M0LACfFh60LgfVZyJ
Edp83g7YPqdlCgqLyjUHC4BagjbdQhN9YOfivZYdE+FmbsA3N9oI/EwUj4PRRZXfG78wzX4ZYNft
zZvGQ0S/fmjyAfTlUtCPWeYXRZfmipxzlC+eeQNVyiSCprNwtqI8F7u38w6xuk6tJ7NPrY9X9tgs
dXi7ZIu7eHpJa0W4AL1tlGeKN4tDB/fELWRcxQCQwdPpGrrQM1Fl2GJMwicuLZPdxbkY6U1bd4oB
YplINIKVxZd4T4asOka7jMrsqPNko3Zp6T0mAqEfYvU+UHuRPEfb+aGs6cJde684TEsf1P5TRxAD
sHsY9mXmSnrZCLalSQU+voW9n1Umu9l4fskC82zJjYnYhqelLvI/V99PdjgWcZnurb7vSqDhCiWK
cCnnoj7kKAqE49nUDcXG2waxEBrR2g3v5PcWFFWGMPVTaKrl2IX598Sg8xU/rBq4rfs8iqCw71Vt
qFxxxekYTMtB9HVp1qc1ghlRR8cpGed9+tw5/tw3zdZrmz80oiEBIWreIe/0rE0RzjHFlUyyQOFC
uK0oI8MH4hh8O/DLqRi0F6HMYqo0/KDCqFtQUMAmPfdOs6c6PLM6pgq6nAD6s0IR3q+oDvr3kzfa
CtCoFUFAFwVdnKKnZqmLpbjttiUIu3Me1runDxjEwNO/STssq/VZ5EnRNfexKWt8BivNztRfpmXt
fECKdPD9kJYNMq8F5Djo5+ySTGaatmOa7/mWwL9TsRkvajGyDXCfqNQWnMnNkGk6od2Aa+DJqKzf
NpjIeubtJWhPLN5X4zSZ6jJhtGWyt3S7rZF/qBYxleFdWvUd1zKXvss5lzpR/G2WeAi/KXMJJ/SQ
JZjZeydJz4ZJDxttEEF/gi03RwidjCOR37HAtT39rkKpebOmwZEprEzjogSkixQfrGqQUHQB0W6E
kZPHMy9sstXyu2AVJdG8T6KBz7EY3e+mIXQvDyMd8aOoyqX/FHfdsOoj6m15wPYkys5/kBxts4/d
TWJWMljc1rf2UpV6510aNiyfOxn29u+utsXVLIJNlSeWyIELCNuQmschHqeqz+m9UUGTHCMzuyEI
KoKc8K7L0bvGEnJO3d92b6CwpinF8Qoo0X7n3RKqp+n3spsLbrqIVvfV9jqMfb5IjIV8tCqi8/XW
TUKA0Z3hhaCwhXk0j1xj/1bh0HUaBcJK4pRC1vXq4zB2hCxHUsiaqgPlbESZj0a47Oj/5p/JwPoW
OSdPfyJGDtxQGWqYHt1jSBP5h+Ll2v7f3WrBC38P9zyU7rmzRThkotZ250KqOWv5pbZxw+6DUnPC
3xryKv7Vh4ZyVQFUwQfD5CZfG9kAvA/U67P2rQXw4hPaACGKv4aICi39Xyne6fRFlVA/kqO3qNGN
bw4xZb6x055GFH6iQBY8OfgTvPv3Guix/cjGixW+bBnndM8zmlhiHfof2y2qqv2WUMElV/TbmLE4
wkAesKzf+9k93PY6rdCc3dIao6zJUkBCEs5d3u8n4gVeyL+2VDA16NFyQwDd1wHSHSKP3oTXONlL
dERspsaKs+5qu2tIPasuxZGakJd8WeDhYNhnEwRd0SOJklp2j/UVwkSUAPXIuyojKkVpJ00gt74J
bDpG4wHccAPPRe9pSL9ZU0U+EVJK8xJJIqgydyVXOn/8I9rwtJc8NzOHjL3kqxbrcNEoOBZ3W9R2
9OKNVlTi2PZxsYjTuEGls7TN9SEJvVeRBzzaF+zB5CzJ5c2whiuHyW88IxskGhLVpIbqXWnrEeWg
UfjT8uivRlLZGRAE8JCRqtZx7o+Ls3S8X6Fg7PiPU2pkR0YWarUXKpkL7d0BO31/APHGi/aAvea+
f5i6Nu4XaEGQY+C/D3Slf65DvzJ3ywsa7pQlyac7Ebhc3LPz2P25KdFmb0qvmxDS2Hwz0g23+XWV
pCcfDUZa++vIwRB6nRxmlGujuNlwCNxKZ3oBcgArrORYV4imXVYHV7D5IAV9ZlCaNDl0XWvjP8EP
RWWemp19YgVlLIPEnnYv3bKnnU75+YuOBpFCgdCq1/Zpb4iPkTTpVqwl4saknT7PU7oiuh2SrKE1
KK5o1Cwo8QdfpyEZaQNR4UKOir5m6O+ENKG0FX6dNF47bHXY4cQNBwL6Yr7TS+Fwsp6uMn6Il4Ea
Y9LFHDHeBtLAhfCxRTSqGrVN/lqqOPI+GYXlMN0KBLNldd63HhzxcUkKnc7HMh4Xu57LoavkeM4m
P52+rjWlN6ISjxj8i6pFFU1AEzaJvIvEoXF+zpaCEAnB4QDA9a7pZKC+lRt1zGdDAWSG3YSGzyb+
781SKNDCYBDVjnl6GYWhYnZWdCjhmUBHkQNKfKSu3KNauszklyikdklZZE5WJZ57ug43cSn7dNu+
D5NZw+8kHslcPI8SPulzodCLBsHpBsb296Yj4LexTiep3EQQlCX4dLdXMpKjmB1+ZYYiAF6sOlcO
WZbAEZdWmtDb6AReMqiZiglcHyA+ROYqe6On0m3KXk3N+NFv1hfkrY8ih1atocMMf4NqnRcQ4BxX
KvveJ4TqU1yGwb6T+nEVxSqbNyM3hsKW38TRRMJDtSRFVgJte7iAV7SPhl4madmlKZO+2nrAU1Dk
LiiPE/386nNLPYW2vFmaMlxu1a43cpnwhVxwRdgo8TKLztDL9E7/PCclTrhc1pTSuveCExqpiIsO
bVvt0TOgtAHFK+0wl/Vhm2TeWUTOjNvraC5xQ9OA0gGdBcQxrMdkQ+UuO+8Yt1Qt1WVlNv8cbEHs
8F22c88jtfKtxlugm9zbs0m7OhPRvoMfIe04HBT7eDfD7XUwo3hUc/Y0xQGeyW9z4znMUVcajZtT
g3y9fCz61C0FCIcO7TND5E4eNPYqPsRAjt2nm4Y3dOlZWOi64jxlfdrXZy/zy/3Za9Djug9p3+je
Irmghv1GNltDTgCLZjbqNE3rutFIbYLtnaSZTUgK2O26f18VdD04NLbWIrtLFytteswgjoQkwS8o
byUlgfOxnGJZyYOYVapHdm8EceSJCoO72eti1VWDC+ud6fXK6zlbevv8G5q3je/292QDzvkwI/6S
fESDDyaTuALBXR04mLcUYmdgyJdyzFGDsSNzPgp/zTf/WG97u6Yf+kCUSj5cUffN9Dnw5B4jVLX/
pJuvdYdIZze1f4BKXOf912Ql5MxYz9psf2U05mI2kyc0nxCiz5L+iid0VhzFC9o+3Dow1cE9m2jZ
6pD2J4uyu3fu5wi9p4MNhjJJzirRg6btJy66ujmV4YZN8LFBxHZikyTev/NmyhxPBBFDXX2aIwgH
+hxBfSnDA0w0j3kUJVPG9B+aMeM7MZckqHjf4rRh1bdANMbNjuvclC+Q1G9Uue8yhzj12RC6ysYL
xvwbzH7ZLsMhJipRemH1Xx9eHU0v9ZeXRddeR3kIoHwNFHwQAAwpAlWb+3HdaQrcGXl4IRW3HXDV
RBxVh2iU9N6chiuink7RYG62LqgzrIR+bw9150oKat4sPwQpMdfnQ/10iDQiqHt84TieMOKlZ4zl
H6++KprjXK4QxN7MfbsgNicIkyJ0BJuyi8p7unBSbNR9tXfSP8JbbkdUpipr5vYUQRDsvoXjBlx7
qbSyun8cogwC8h9zrAdvOBMZGJpVpjgmUnvskLXtU8JelHfn74hmuyrhWshkSU5xNLrjl360GD3E
1cqsmy+YFdehuR2H2fKvqoW6CbzQdnn3DYU8DXaJ88xgwNiGOCmfyXSSCIRjt3GBg5AIIntMWkjD
38qOLfbH2GqTmyfctIR2R9u2z59lFK3ZOwsVeUxxcYH45JQKXbMgntTuwABXooQAAw0KKnGs22nU
teCCEIGbRCWHgrm7otwetnTsFEtF1sWGhp0MH/e7CAySTvBxO4tcLl+A/GMUBbbO70sE2It4m8YT
oo4uAkybFdAE7L2Ksp/EsdVaoaBQIz6IyBhdd+XdUCADWh72kTaQ6pmiu5fKt2RVyssva0DXir34
IQpd9kzFOURiiLJRLSUwtUma/gHD5xa77VCoGOwSIZmm/dbGbG/2TGP7HG4oLSSr5yQRHEfIjz0K
F4UXC/7bJm6EKOnLICG79kIKmEHKzPxokServ9tuBB2uq0XT108balSDhFgghebSl60LKytlp1id
dlHNfAQnxRTaHygB92zCoCl8oe0Tt/t2dfICqle4l3y2+RSgf95YkHZC02uViw4Fl9utQDH2OY6R
iBoOLRKP+2fborvz2QZbpj4uYxpP25sqHtt+fLRmQ1PKS7P/w96Z9caNZFn4rwzmnQXuy+NwyZQy
tVibJeuFsGSb+74F+evnC8mFtuQZGQXMwwwwDVS70G07qSQZcePec74D4SAQJVhORmeaMpBCrid9
rF50ploP6tk017mG962TFIZ9obBO14wnypI+lTrqOq0+Wt/YLaOO3WyqeDzbuC5PsBYVvbLL15qM
D9Lr7TYVwJ0Qym6YkMSi3SvKkIv5xmvMYUt8vCyV9sAGPbvX9FIY3fhe44kG2THRG9YWuKyjSNPW
HKnFt6wtmXGQZKZbQxFtGSywB80gUw0+TiOLf7m4y78WJZgxVrvaZnjt7OeFS8X/mk0b7AoVB/OE
0GhCnToGXt9O6ZfRZWJZhDqzhLQ8wfmFYzlo1lkVZhS/zPWqmaWgoaYo5NS1aFrIpREfDKWQ7Y/M
s++Nx/zMPjHZqjc1IsskSZcDiLiXBb2s5NbTz5W8p5r017GC6px5URe0GTfLdoX836ra6uW92EZB
u0ifZlHeWZ2nJuun1+HVz9cJ1Jocvik9s211T5nILuA3Bef68UBg1SafkliRzXYh6gwBAiHF9AOi
BjCVPkbOhO3d3bvuUlfLzmkn3mWfCUKyOQdtoOe20kGzuHZK5iXbnBO0xVT+t0Nl5ll/U6opwXUn
W5Wro1L5zAnk1YpmNto6ouZWjOEwZ4I7G2vTAiVJxWEQP9ltvCbpzlJzDVqGUraQHQXKkvZWSxOz
vXWpqRsoq4i/+dmKFMsch+JYZ8Dd0r/j63+dFYq+nDyF7kzSWwROqo1RmRByXwa4c9rLoS666ImR
4M8x+us4YOg7ubH//OqsepZHjp+7vbtssl74WQDxAsqx7c89qqb3xq3BHSmvx4KGz8hRZbTNmQel
n7jq8UvxmYgtbHAvbd/asC1mOUGm8/KqXvg5AbYSlM7JGT7phEwiRrFVo+/IN2uZY0g1gXmak8St
T2wd1PRdpGax8Ia9V6uK8gdllmQk/OKFAicIe0JOHDUHt40BFO2tJMwZPITJW2aFHiWnw2RKYbEv
0cq4cvC01CY64HEbC8vcOQ3DWTWiaTyjN15Mh1kcnRGp4aV9vDK0illBMfL+rWthtMt0EHuT/OXF
r2qlHOVLNiRNTsHczGJArBRCLmCJNS8MRF9th6/jwLVSGOpx1MNmYGbVy+yuWZDzYjVnjoRugpAg
E+OB+T2mTWYfsMcijkQ0L+/p6CwU9L2AZ0CMS9tkOmOAFQn7CTl/hqaGJXkzfeZXy0y6O01wfdz+
lG3zVtrHt4tuktMOIFkbYSFZ9+++3cJ0xo6WZNQNC8HLZBbT7cBYPw8cvD7W2P1XHyWzFKR3BHmf
LUWOv7C1KtQ9qNx0NzI68qfIhRCjX+lF+fnjj3nrnXv9iX79mHc/0b8+hsFRYjsolEy5pjHbLDyX
nljrqWrIkGa0q0MPXUBBuWfGIvGzeQD5//HFaG9VhfJq+GqBtqoqeFDYre+cfNrEKIR5hYRr897c
rVUnnyEqP44xi6jlADh2nY65qxbzqDFaYRT4+qw0xA7ye7ec5mL/90BzmVqpCvr4Kt+qLjE001jW
Xyi2lCcIat9dpOn0c2o4OBSsuJJYg5RW0RC5BhyDMmgJjV2POLtBR3z8sS+v7r+8dPJzZZykg9Ee
ZIjxgi359YlAL77ZqzW1Ox2lLQsZke49Q9FioDgpF1p3iKGSlLH71tM9D9l25StvsrqilHkZcH98
QfLReHM9jq5J0qUMgtA1BKFvn1CztSap7iXpCtE9VjN6WiA65taqiq8l3Wpw7YZaSxrFC/2jcBiR
Xn98Cb89MC6OKod3xOIf4I/vX8gOY4GNzkbKek05wZ4qR1iP+OC3ugu7cWGe77JCddXudflw2s3C
OPB6IkF1sXwaBiHZJQNHCKb1r2P1jy/yreiamybNtfKb4mN5qK13SzL0DyR3yugGqoEPDUbXq+W+
4klt8Lp1Oc/PPxIGv3ykqQGY4UHh/vAvb28NZrM+7QbXCxR3oc1zC4Ohrk7KThua9pio9iJXa6LY
/+TifveM8t7SvTIk3Rkrrkm76t0Ho41YMyFGNey9hr+d9hfSjSpLMpIVXlgLr3tA0kIM5C0VKo8r
ndMcP05qGK3+h1f1fdQk10NxRFvcJYWAq3lvq6YvU6QmUIGQuaFU2L9qZWSPkH7KpBRyl3sV8Lj0
mEF/qItUTazJVJhqSLGOi23HH1UgqNXWkC9iT1jEWJxPWBJ4+ax14W/I0wErzsdPjS4fi3+9XnyV
Dgpysq0MDe8sgSbvv8q2V0ZaBnyVRHQC0lgnef5SpxW9VMYsr7pftg0NOtEEifQDtRaWGhPbqngR
i+Q6OiOntUp8d7VwpGzHMVOUSph5pArGgVjGn8pexDtag0KO/V7HEn9INkoYtLwvm/LHP9Rv90Pj
hoDKtkmFZZW33hvO13pz+rTMpgDf0qtAB7nN+dR3+IsKFnJUMak0Uiz+hEUWJ9uQVj2TaaV0MyaN
Zo4+ZWFMVZy/ojL05EU9icNNjqBcnZFZH5hqgaXu4ys33r7FrDF4X8g8Abtgst7RM3r7SukbvR/E
DyKo1EIOOIZCQdXUmRyF7lzBOOkJw4sLMiL2WG97e+Kn9/sm4Yg9OciEvg8EvQHftWOg/z5QGYB2
WbVY84XKGFKclSCBChxF65TQYKTLqmNhJj6Z0AYf0ZelXv28Y5VOVMRlTq4a2mFd5luBhfMG5NgI
TupN+1K0aNx/WIpWWXFQdGVHjOtaZ3J5TBGyFuf0M930edCM1MgigzGf/bA6eMLuP/7K3pnh5VeG
3NBlRQBYy7BNcrZ+3bDQNVf4wtolwFur0iP5WRIWtB55uV4LTjQeeWMhAijK/ImxLNWgZ9DvyvZJ
P+f8tqLqt/wPVfK7bYMro0ajT0FVqLOXE6v29so0oyY1bCF4S31xAaYNhyvOAlqBWbZ2MdhRRoKo
z1afagK3KAZCiIyfOuLY+zsUBmIawjIpkvqgxYnWTWTBDrIC/vgLlCXerysAeyroFLwXQCEsrB7v
vj+OWDFtjwHMrYkP8IFWw1iotIfKwcBl2sxa+9VjUpzi2asXs/sTNuD3+8eezuFW17F4OITCv3vk
GT7q3IEsCZkBjiyeuhNLbsA2gMjMblZWMEA5L8ZDW+qwOJXGRsx6mU+p1EL2SotErdIruSx9/M38
dmkyQZEsPK6LroCHLOntDezhxRhpkZnhVufsMPR6kcbhJStZQDy1Yb00UGVwLSsIY/VhtZA1Vbt0
KaUyD//zUCAgj8v82x+u6/2iDbkExgJLHKGjHId+WyXGpsFeNYkD/pKNKbRqEy5BlqouBTN9UJjg
CLaj1QizvKCz4g7JOcQIOWFzX8fbGj1HJgUfX9bbipWKEaIKkaSU6iigPP7t7bfF2+5mJewdprJo
L76Unglbx/8p5sw0noFDY2MH/1Ol/BuDHBuWXAEsxzYoRX4rERcXFXDJ1JNulIqofCOjSk4u6NUg
b+lomAyMDMdl1HKcs1VM6ApTG0p2v8AunV+Ci2IA6yOn1GAVGJzNPfJBjEHORPD20JAuJyK1vtfL
jJZxq3mS90UFagBhVM8qzA89NA86DkbruW6kanNEBj2fjas6r4Zv9gARmCN4TN8jOi8sjf/se4dg
zXiQvY7yQ+VdeveUAivx+NT526tXfpxXHtKf1dfPdwQFOavvx5/6fnXTafKQsIHxjbwP2Mi/FeYe
k9mG7hJApUyw6nfJRP018BTIPTLp5ErF7iQrsIHJFPLrTJPFkZIwi9su+wJTL4HpPVEEtZ8SWiTu
MLSn9Ao+vtB3ZASODyzAFvGjHKllvSiJxL9uEIU9Cm3wZgxjr6PGHJj68AXfWs3jsRSr1BPp+uB5
q5/HJTb61RvG+oeJ9X2QDmmHZwoarYgr+v02MxySdzs7ewYIL/Xtm9q3/EU2e4BrMJPhGOIelRVf
h1TSWDoE0LV0iCYKVYGq4JJetdTUQyKQlVbTaNI7wExXr474ODEwAghQHCfo+3SdvreAJtwitNh/
6/gP69u7lZ8dk69EtS3d4djwu0+zW4nQpm2PhBTNknmfLrmShXOHe6kiMGWUN3XCNjY9D2tGC/4P
+867Ukd+umezX3vcEjbK9/sOfpaRMcGSBFuGSc/F//XCCJvIdJQHqZf+zcdPwvsFCv8gy4OJgEGe
HF6TxH5pdtDEgV+wFsy+y0T21xqzkMVpk3XyIX3VMOu64KD78ecacgv9ZYuFGEQSr25D6DBl4PZ7
rybMlilm+2X+kRhadawR8iLPex1/mQU11hXCT9YTZdtYbSZNXXh2lNIY+IWShZHDvmdkzRKEekaK
C/vELq0wbTVDFDS/0gZZSF+L1KmDphoRL0VioSiPXo+j8CS2+JODyl3QMVsrVEDuKhL1GvF2ncKQ
RpdDgxQt79jdNIUKYcyfMu68eqGLLulNLB9QcIdPizqzlOyacc318h+G/ems4hwiVRlqIVeUd2VA
Z5UGpZg7+t6aewCzFKqVh1cRzMd34/1Tz8LF2dFjamqhByJ84O1yEHezuaox5cyr037TkRRdI73n
tr8Wi6liyLWLswyL+8ef/b6i0PkP7UsZVsd2ZTrvd+5pIVTegUzHHLWQL7wxy5EAQyDu/uvOwlkE
37JWe7z88cvz8DpUiy2V32PUvZwifXxVcoN483jSbwQJZlOAScP2+5W8muoRJgGiUkAsSYwyQ08Z
NEU2Biv0jB9/1vuzOzRcmdpNlWDJ2hgV6duvfxzbvLW0bAzcl4UV1mjXXLbDgI+nnilBz+2XqbBu
DEg5EseWi3RNOpa9H+m3VH/qBb5fE1gNdBrY5DfJLJXfVqHGTZClaQZUHoepxYXLW7zcdrkrS4fC
VaVC3MAyTAggY/ZSbc8MVEJsGABveGBW1cC6S65MSr+H5rs3K2HbMpjL96j3pPRh0RMLjWHx8qP9
06+S5rBLr45C0LEMOL9vv8o267NRW9YaEwXP255Z9JIJ0HZSjOSlXldE6lbInyBOOCzvB8XtrB+M
n9rKCD0hibv/+IKoS9lkZS9BJxDr3auFSBUflgAN0RNRXR0rDf3xadcLKbHYbHtjB4Uv1yk00wsK
7p75Z0KSos/xgvwNkuvYCv6UAv22fyjjxilQ6IzR64XdxuTi7ZdUZOoCezDugtXjdzCAlUKYp8nk
HMzMBsKKXIlXwfOVpBVvHj5TqYH9+Jv57SmTTUxOgrz0cuN5X4Jg23BrqI9V8Cqfc+yeT6oEbVhy
fF+Vm5O0hN58/LEvy8mvbzatKJfmjEyN1Fh53jcuAY0LZ9FMID0CNFCPaSAR+NZUxMHJvZGCgjug
6GZKb7wIL6aUWV0dGnnO41KT98jGBEEa9RE0TH7EyLUVFdO3uUi/Uzur2/TdAza/fcZJLPUgE2zF
5vKnVS6zeQ5fn8YpR9hDDAAAGn7pc6x6DjYvfPPi/PVN//gHfztv4KbLrYTVXXVIAANn+e6mw1Gy
stwji6lMJWyFs77c73+q0JQSb+l3b2FBzHy7KUdilauEJh82zRcL5Mu1/M+Q0/8XRnbIntR/D0T3
pzL52mdff0Wiyz/xM67D/cvmCMK2+lpzu7yNrzx0XSfIw4ErquksVHTS+X/+jusw/9I5ztItMTWW
DlvmtA3N9DOug9VZSuxJ2WM6BVryH+DQLf23xQDVmbw4WQFQ0zhyrvlLBci5GMs4HceAQQYHP6PQ
Q0uxTKQCfQOBrEvFHMDuddyQV8P+DvKxobllkMVDUuaQ39suNpSI4UNx0ZtZPASrOeV1mG1S/pcz
CnzQwOwagdXjBve1YtYH2oXjBpMBmXGDpUf0GJDowl1vwB48EhTw4oSxKzNQqcXdK9htDuIH1iNs
KTDaJ0b9ZbIGhpdo3zqmZ19hKYnPebrGZ2O88bGwvLBm9W3rqKeOBSvTL+LvUgRF6Zi0ie8UXbrr
l/p+rqqd6liXuCQuU2t8UEj8EIt7rljpGTgR36uGcJkL4AY0TjswCImIYowQaStO4hqN6qCd8Puy
ELzTHMnYkNPOTchoYnPCqc3Z9MnSP9OSt9AMp/p57vZhTUcbWHhELXAyqO3XbnQuYmUJazc/otq+
wxh7tbq8eQpeScY7EN8cyBpJG9H+4WtgnMGmhpugQwvVdFGXONhQgGcsYBZX/gjpEXGKRavnAD8Z
D9AfdmtdnaLrq8UOPDlwa6wg7nYiMkL+2Kcf9U54X8osmzEB4iVEqiOEFTaN2QW24ib3irEkD1rX
4CZLjVL5vuiridERl+X53FdDEZgCciFzL633DTIoRh+zJKNKttWWzI9ZLe6ynrCM3FVonUIwNM9W
NNH7sW6dY1kYJXLjfDosxYw3HV9gdj3iHr7LWvh9YbESm+G3AyFpqJnmdtdrC9GFdZUmGfghI7tO
PCAfvgGy+Ii9etrjXRiiwhmrK9We1p26GupuWZXBV3txs8xd6YYoLJcfauaRUmnP8UmB67f0S3qS
EZPo+odsOB958sXJmJBZXlixF7pIHE5HpxlOCJ2fUbYO6fM61nApFavp/FmvyDCByE20R/ucmNMS
YVKeftT9qvsemsrdEFfx4FMFrO7BEcDRUeM0xC8iwM9g+44LaJW4iZtvo7DHh3QZ23u9d6aavjtN
LSwlhndlgNvU/JGKWOHKtf5b7xn9Z7F55b3ajmULYtSyPglOrIN0dDmP6HSHe8AC1tNa89Hkh/Rr
FtYgPs8sIyfAtgMWnvjkC1iXcQxLLmgptJ8NkGg8Y6nu3a0eDL2gqnDC47JOhydaFajk0jVZsghv
st5EaZd42a4EnDkHWestZ7RN8yUSQi2+0x8n81ZvRX82LCQPBOUw8aPP6goMsmz1OT1rSrP6Tp7Q
8gwFUk0vNKD2/ROpYOxW6TLU+04lUYE7ijtln7pm2e2cHmTmidPRsg9BcI1myD9xf4SqbTzw8PAz
sjrpYAFimHIrzBQLB2dRi9BZiD0+KxFBZKeFWtvDKS3Wwj3XauJEakAA2lU59QBw4iIb0DbyAph+
6gyLAPpYrMqJQbdGO9tykK77RYzVgACJvgTOPk+NSS3AAhFWvaqYEWjGNEY8nMVjqOfw9oAFbjqS
Am3WvKCmbcLXOBg9QgboDENYpVRtfi2WJL1INF7rkK+qc/yFKB58fTx2B1Nr1S/oXdUyUiUvMGpN
b8KmZQP13GeF4/Z7JPRi2U1EzeBEiSfD3lVAndsoNQkGiha0jeI+TYflMqMxoEXM6FYRssLaBDWb
qDVP3C2bGiw1o+iOgqjLZ418m5lrwRvim/iP9ECMuEuxdWmgQQGgmkT/8HgRK+wN8ERafDRa4JV1
nu4a4TkPaNC87SSl9ZeFnNpj6bUtZ+1UV2uSmvU47Qofm5DV+hYqwOpgELnnHair6uWsSqa6jGJr
qvfJNLjTJ2R2BvS4dVAD+C8jsTpdljQn9rJgOhGaoym7vgOyGblaDEpHn41Y2xu8t5qPAaYErpMm
ixbSCCIxSYxj9n3r7B60QDG066VjQx4/AxCipdHmtvmpOvMYBxpKfyt0ktY1IwNDiLWjEvRMP++L
ZTylzVl/9XoanHG3zBvG+nI6VNjqwHSoBoF0/MFZ263zUNZwV8f52LYN4cMxW2flD+rIGQWnSGed
woGeykApNhzHlY1v3B+VwnyEzGsmUZ7MahmqUNK9sKxFRVU628dJtErjL0phny2DVeYkO6Tx5LOp
E6pOdAGS7o0hPRwCHf6DD5+PGG6LtXWAkUQusS+zF1r8Uc4odmRp6U6wpL3bhuZmzIQbeMbwuE4O
4BevjZdlp2W5w1E1jwsH3F+uIekDAo373c5SLxRG2oCBjW3BGaJhGhFB7mhA9HXz02QIiE7dBIqI
1Tq2zmgAt9+HLsGBOTNbBxuAioz0pKQLB02/kfk9kVYBjwzVPFVvCgu6FS3LsjqZZCx82BvlerYl
y3JvmlXiEkWI2wXBXRMyMNaf0MyrlUzozhbpoM4OMxiWYzlzso7sminAvmqqLINxZSlXNBu3bDcn
TfLFcj4nluyJVSZ5EaKHoe3OJoTWuTcMaHZlitDcTrxnM3YySGrwtS7XFbx5kOL2+JyzLsd+iXCe
ZKVyQlvLF2zfOK1pPBsNsIEAqek4hdiB22e3doc+ismeMfZVDO4D/FxsKD6TdfUU0S2JYxV65YdV
VcAsZ+tCaJM3ajZpea7xw4oX4xuxIY7EIQssS4th5dHIGWgKm9WeTR+o9cLSxyCnwt/oaj+SBcqd
b7Szvu6IvCyYdW7MIBi0jQ6ZW1YHqmIrGucadpcAYwCa4FkMMujRWSZu38jEePRBzXKTSDJmN1Il
1MHQ1ywlOKRBLlaW10bfYaaApxr3RApjSQ1SZ4t5mlCo0RdfwfcFerU0ZTjUohswkGnmYW4N/MRW
zew26Nxige/kuFnABq2IcDGa7iqNM2X0QYykj7yz3jcC2RY3tDY7jn1rdfslyJN0pgixlxmsFU2b
61I16yvAh9pXzoQNL+RWs28B2pfULKTMK9SWuTs0ZU/tgT5fg5NXtUL4MUp+nuEKzoQ/GMNmRpCN
OzDiw6Y/0fwunkb+ewyS2FHQAlQSdwoDPPs5cvufOSwBIPxXLuL/uSTEj49VzVBnX//ta/3t306+
99v3pJmz+s0hS56KXg9ZmkeyFA1715HySwxmdDh/ZiJafwH3d5D/GDRQyR/hz/x9yLL+0ul768yK
mIAgguLo8/chS/+LTqhODBUdG/pgHNr+wSHLMGWX59emAxM4C6slzECp0IGU//aQJciPsaqZFd+c
+wE0gQB35sdVSdnxEuLm1e3wZcQ4WfgY56lV3H6b7AC3EvFvRP4RBZerMhYOmtbyNRkX7W5InRmn
yrrVFg9s3+dopBcnicZZRs0JdxS1b73E0LUMaKZQn4UnQkEs1OYLOx76CwsYXRx6w6r+ULWSgPrx
JelumlH7+rYMwFOsAaAJx1OONLWVsyfFwBAPjj6SngeZwpNC/uwe50Bx1r/k7Gmla90sC1QqP7YK
VPvNRjBfDLQT055FP8SnL6+daC9Jfh3k1IOL9Lk/h0/ubvtKH3pgegvr3+yWdpQ4U3/MzNK7AbCk
ncPfKEMULvy1Bh3qC7a4/CLDNwrdjoMB6xZ4VTafaev2DOx1Dkxx8RAnSX8sK7jvfmejrg+yYrFi
jB0rId9Nh/8cw27eXffKMv4Y0rqKjyVSzIZEBXbjEEOQl4XGghkw6kisMk42c1Djs6IvsplQPjWO
tE4tKd3tHjmZ03rZ42KqDl7SETMNw3LQigjiLML25jI5V/LBflTgP6C0gbj4zHDBeVYQ367BXBcd
Ay9PlGHcZ85JEue4cA23SsHalnF65ygGqHVccsIJOVQVF5hXxotBH1Rs5S7i9sBJY56yFBn97OM4
0M/soo0fcRTHq5/Vmf5Z7xX1tMjbFuf9WvYyl8TCIOxuEyFQhVzmNZw1d3OZl53Pe9He5U6VPNWp
TaWANMhx/a6qtnvAhxrHBpgjSuSs5stHqypeaRwLs6+pqvVpmzOaBEj7sQsSOeiIHa4JnQQae9JL
f2uQjYLus7UjqWEUOm2fZfgh8zylUIMNczNvJpfWOZPOudbLTzELNflpu3bTU5lXIG7tDZydUMcL
gTOGXuks6/Kl1HV/sqAUjR4zIeAQA5UfbMgad0qH8yXUsqx6WGZrrSMFA0ERuDa1Zdxsn+AP231o
4FV+HBK0hQGMfLQqZs0cHJPokN4onm5sTIJW9zkDAHHvsgoYEnOm0IRY1isa3vF8gtnCLfF4z5YS
TASjHdu4aLVzY5nxvhlKrGK8KtEmhiIBQGJ1jj2CjhjGW6ha1RwoxtbD60QZNhx6HUFT0AGcYP8u
nLy78BaBCWdlWPhNLfOGE6ynbJ+KwqvvM1Hqzx4eeAbzRqdFxIDzta3F1YCt+aGytOUBnFdxbSzw
dffzoNYiGETaLvtmprPv61rsXsczg1E/drSBIGVAKfAvtNWudkbporXOa8QdPGzlcuWRVKlzKKqM
wEFA0BtTe68M4/acDqSKMSfN+oLrVGkBdIA9b5kmdpk/ksl3GIe21EO3q81vEITML9oI0i4csp4z
pu4ujhX0c59EWdc0BtUoFqOoSQrvioOQDkGshQgU9HENgQaAltHtPRK6yPA042uVsE7uSsyZVsxx
PkXYhmIHSsc6wsgSY7ee8bZavNdOK75v1L9X24LO3rdUZbRDJa2p/ptJ8JrpHS6OfCuWZ3YJpFyc
8ts1IH2kPSrehn+IV8ChmLPzMo0YBop7fKu1dB2CCfdHECsbhkyRNWe5BH4GnqD+DRRaJU6QkydY
XeC4qJ9JPsz5Gpdluoo9iCBBbzXWte506vcBciM+uW1DpoFpkb1gGzf645O3bRa9D68vDo5bpAJg
UAyVJ80A0MM42TTd5+wCZMkDVR4BbbSVk8ER1EeZ1cMNT5NE/4xSkB5MykTOPKlJrb0hgY+ekWQH
WzsFhfwFD1blBXTm8/aqy2KbmHdY9swoOAH/WPHslhheKyu/IV+rLA/9uinKnU1AaXuVsl15Adzo
UYsc3RndI4D6pA2XVvPQfLBlP5ImYXB4Rpgz+YXjgPYg6EC/oBO/XTcwKbTQI6oDIYJji6eprst7
ezKb6aRpYucYk806ksA7TM8j9KbLmbvXHa3aSThLeODYpnqOeoXXCaUlJtcwntL0D9FB71unnI+R
YJPwonqQgBllvd3VzXqxWMfBZIJfGj5VOOFO2bWdUHE4lep5jX949urjms/O6/Dk/2vCf5cTu/++
1f4f0zC+67TLP/CzCHT+0mzGG0StMf9jkPp3Dej9ZRlo1TiVk73tobDgRv1dA3p/MXzCrYNCi8rx
TaNdBpkyKqIu5N7K+vCf1IC6/RI38ksRiGCeST7liQWUG1nx+zFvngDScDdBJA9gg8MwVbRIVlQJ
DiVK6uyAjR7gHe5VY2+06gk14hiZZDZk2Ox50+yg1Or01sPKvvqmkhZ3S96wujHFS4S/pLerjgEc
4cw+Nngi8XQGWmYBwC1aEGe62GXZLc0xM9TM8XTWeDlMg1EPJYs2cpwFJzV5nKCLh3GwmjPDe+r7
iUkYEuCUHBzAZQXFZwZHsAgzYt/TS33yTgUeAJ8B/3ld69j7xTX2S0L27hUNfhrn+VJxTjvJHSVE
5tK0C1K28uxej3Xo0ZQMq6NESn++MGfvNyWsivyglusXwHecMPti32ktKZ950HMmNYf4Yab9phdj
igV/ijILxm7y2CBawxmotY/jCGI0cx9sIH1t4U/Gl6n+1rYaHbV70FZ6uBa6ceJ4VYgbvIDLz+46
qXddWe3rYblDeP68pTiXCq+4a7aDvoIp9wpvB8bpjBhWzLskwCmGOHqFcuKQmGZq3m7CQX9Y6KwA
ZUpPzOXaEPFhwSb/2ekgOrm31IBO1/NzWrh6Kg1bn7js89QIavK/90XNGDh30ivcz6Am1BPFcPad
Xp2p4jGdc+8Kh6b6mbN+d6sp2XSuxs3ncdRxKo6PKJyjQVUftBH2tdp90c32MBbUtP0NuvigGrIE
nhJlWwVBIrQh6crxyQlMg8jxnjZXOS+G7TiWYg5b8LIcpQ80v10a7sbpHOOsBrHyuZ+g0y1UfH6u
knPhNp/6Nf68mHn3tHXT8t1t72Pcq5ZYvxIlAJjb/TTl5adehwvbXSEmpQeJwK3koGEAh6uqlhQ9
4ieJ0ai2M52G1NCbt7h9hs+cku7Wshh8cjqqk6xZ812Xx0AbVZXSs4GTbNBVpAND2QxG885y3Gjh
VLCVV1AYj3aszAT0MVFyzSDNvYtYI8S9SmhcZidVbl21Xvy5afhKV8yZxcEkmnyQLB6PPm7DIaWC
SJSct/YpGx1gC5WJDQ45EkYTBWWMXt25PNyW8y1PqqBpjpjKL4eK+E9SEFzraOkTDb75KH2Vnjfc
6ql3k5XPW3JM1vyOmoHfeo6daqIjaYb2/LhVT95wZZv5gUSQUDT7yWvDVKNPVxw9nebE1HD95L0u
qNc1ahj4FCIw06uYZNnYqPy86+MAHyk3uaYEHWB/Znfdqn5Ct32PhO9CxaK/UWprdkABreGX6gLX
OZRuXZ555NJ2Xnvb2clV65waojx1iCcLKRJPqqGxg0S4pOrmXevrczL5rSFOlEH5ITInO1pu/kkr
+nOjm34sWfZY9RPd0jV/aHC87lPg3d1sXHg6nKRJyTrGDdZKF7lLHnAMu1dL2dT7kvItVFk3ImKR
b1Nzng8bvuzLavMmGrg1rStD49XC9R/AIZ5RvPSf9MG66Y3munCX88Lr93mZ1z+KbbU+M2unFTUl
pt/p8a1FRFONY5ob1mYDaegZ1LH0kKjDyZwqQBoxd7ib3zvD4za7Kd4NPL2W/qRxIirj8divhOeN
bh44+ReT3PQ8qUfO1HOyqxlfYO6BUZZM7hKaGNmpgaKk+xoTeZw0NSA2xKa18WPp8HbmtniYzGOz
bQFn4PneNSgNZjtJvy1oU3xkONgYt36FTSgKwo5jF6S/03MmrTb1cZkK54zjbgyaxm0iZIB4jQvV
2w81j2knCVLFYCnh0F0W+bCGOfJ+ZqSADnyjewBCd5tqvboHyj2wU2zq84y8MPCYtwTD1q0R2oyo
6+6pNR+Y8lt+HD8QyA4R2L3usm/w6HmfSwa1HQJmXrL8ZOblaAUgFGqcy0w9mFTgk7cfjWfK4THh
1WhZIbvjWjanVTI/2jno2diNT1AXHopBBeNOjFvDI2t8zVIW7qSOjGwNcN4RocKxFygIEu3zkgGn
iHGeOxr83vVhYD3THeWLulGCYlT2cU4Xe2trnKjElOzTQ7jm7BLlS3+mu9sZ557r1LJvGMkn8G7K
pjwCx7xw2uyR0aZExYszlx9vpsM39zeZfjbAC7CBg6QHoEbh5l5BTPhCczhMIErFmRtOw5lp3nSs
r0gDAZgkj2Y+gFGnxz4W+6QRARl6l56dk+Z2OjDsSh7isXtUBl7q7jAbjm9xop6AmM+aE3lVGaYM
eMAAX4D42zuNcm6J8kvmiFO7u6vK/sGFYuqzCh5pUpX+khhrBL0QjieNSZ+ezi6lY3tht9CyTCkX
nntivBE/+QNcLOA3VzqffWpu7YiUA7xYK2glOxd1suwBRJIjl16U8J2bmbu8et/MtQe7waHMxfaT
W2OCJJTQtjk7irw7JU0GpCCFBoqGwGrm+dQjYsjPynwNCU78Ap/jNl7qJ7Nsj6J36GJXcViBGa14
glHiI5Bs5pup1nZp4X4jVM2mj25+G23vftQI8oLZeTB584ES6Zskp9m7VdeUY6wwaK5RxPlezeDb
2dhKvghbYcETmxFVQ+6bS/mgJas4pY/Mu6i7wneVDSs1P4w635IZesr4aQxGJdsheItyp3+wjOpW
0eIrrdvIER/bXQqBzJ+zjmgk6Bh7k6UqHbedxg5fNF4wbsaxtcUuFnuQUcDSWsZe0+fRnv+TvfNY
klzLluuv0DhHG3CgzR45CAChVUbqnMBSFbQ40MDXc0Wzm+91D5rsOc3upG5lqQyIs327L9/ZBami
uJYQNJNlWqmkzZOlCjJHO1RVeenTHYHBdAVzSd2AqD9MrO0pQNiX9rBloEdRGw9JueF0AJkl2fES
g4fQUkfHbMb0Be8iuVSsCHtV+R30Bp3e9t05edAK+VjrxQPYq4uwphuO12DSw+IdNz2lCdZjJrt3
Vf1TFPqmr/5os74f24MWfUYmqRm93I1q703KyBI132QdFkduG5VoYHmK69PgfIQCDOqLxh0dloaX
FMFY7835tXTLQKoztoctu4FVqZX0xA2+4r7odyll/GwLJzCbaS2yc8IvHCbqUcChkFkhGWs+pTlr
1mraQrTldVF8pPcDXqeW4rXBvytC1EzdWTkjiwBgFfToORGWAPug0e1pg85Ulf4xHR0roDwJYDjl
6Q63Up8dImM8JpWDY6kZzmm80wz7MOUz0lOhnqdJ+klvfDe9ZA5XjcBJq63WKWtVj3jqUsWQuyVb
6sSXZokFv6IDgDYAZ/oqa7kdF+QF2p48LFZ7kVi7HLcAxSvTGujOs5O2QefIm9aeENpWSywe+oRA
I3s3mqbcCrRmLPb6Ul5xAiX+UtCe3HQZz/n+hQX2nZoXhEkIuLcJA+p+13XiviAU7xKOTmclh67q
taEGHYwHJ6sqlWs/zIIIVoK1smaJH4RWED4LuK7OulNp8Wr3unnqi0nloaP/scLluRr5J9CM7UWM
1Dc31cOtxTIJyqS4VnJyVkPxYNbNF5EtyhMmPhNrIieXKre8dD+mu69EUy6i0S7dnO3G6gc1xCeQ
SV4rNqo9WRPmANQkxIB+eS4hDLkN39Cq3emZ68eLgLlZOSc1b/dQU186Y4EaPL+a8fiS2eIExujA
e8IbBeeaSj3gN/QTEZ+A3m6FIqaVtvQs9yHt1MYAG72ZkNdskCTCWMdxKngQizqo0/ggSUtAFE1w
V84r2eBcqPqntKWQVsnAwiVPM99yBTJly+beTZfyOJTC8WHM5ys2W8+gxDjr9ioE4nTZpEY9r9TI
9Ou0+2wTpoCxV785ujbvFiYKP5s09Qzhh6ZUjOMb7CgtqAoKBmFXCnpBtUxrcAMJMEeKPNhhnWwj
MW8kNvUtdTfmLk8jP+lCmrqX6EoYAyxh29TPzdLwxGWVOtoXZZ4y6tyxI1ls/9fGUBa+y678HkLl
LL0JtYGfsRxaSN213VOGyqOPfX+pvE4oYVdFMOwNulgBRp/W7O9pqNPrrd2bT5MCuQzEKxc85Cyv
riZnjQ6uoXJZqHzlsq0cBr9q6LErxcpr7DAOpKUdfiiWe01VhWyayYldE9llTu1lLcas3UH0d+Aa
IU06QLnrqtpnbniz73zRqqrPqFS1V5bltcHxjej9k6RmkDed8C2j1gOZZIqXFuWnZqXpNaH6+Ecz
l3br5E4Oakrz4P1xdtX1xRvtVNk4ldIeyS+WntXmnAwSVsy0XRytjhdZE9GoSth5bw7Gk1Bwr2OV
qPBAqluzLH17Ep8Y0vR1VfZymxhC8UeJ+3ZprWJls+5ldWFvaq3h4Ven3qzi4WhduoqGdg1DVWP3
e+lktkvs5qFV3UvB8S9OsEZlw4+9yNVoLLikm8i3F/FL2dexXCyazCmiud8s4i5useMJOk1h+qsS
BOeRkmbO8Qq9cLOy6YCUUb9RkjA1Qe7MDd4LzcQ406ntR92It7HRbqS3t3NrHysIJ51eXtjxtIcs
+SMN571R++3o2n9KqGYo87/NwDK4DT/JTW1Fgfb4ghfihabIxyY3nkyaAvbhHH8rtvVpNu1Hhb/e
VvpbQimwpxiECuMmp2rA+qwjbgU1CWY35sg8dbuWPj1WtHgsfgqG+ENsVYnvhCwJhgFXi9maZMz6
DKoOuPuWg0TaL68wiaJ1RYsFK+GcMrb6rCgAOtvlAcNQvNXzj1rrgWCrGBESs7tQpmwFtFeyBupb
XHqKeRZtXrC/AGfNoLBU6q3l9UGpxF5MNQH4/ouUEDy/cql5yFiTL1nVsNxgNOj2VRS95mX8WJWE
As32DOzXN4HFrurlZ0j6lc6L14sbLcQlRcN2x+sa3undkRbMjkpFVrphKr+RTlp3dAiiZ8yfozJs
e/JMR9uJ/iQcc7QoPeRyuJbq8OMiUvo4Pxj67Yj7sXxzFntNRLcmDK9zaC+DsnHemrTgG6SS/KBq
kopWYNi28KNU+0jS7go5Z8vKG98GLxIBhSh30jy4B3gnJfJzsexzw900JPycSduXmn64BwHVvH82
RQFGt7A34WSvB0fzM3DjSZLBiMegyVGSVhm8kta8bWhRIyyso6KIV9AeZHQN5A2tZcyuVw2el7i3
OErZn0ZSbQun3fcJb8Ku3vU6ksYUKtRF9xnWKzc/RhxR5yHUruS3zmYyep2uvCQVU3yl1NAiYACp
KxxJA624dY/8Dj4zktNuyGdWN9QWdlR9hv3RleLb4F3XKQv2JI5+Ttyipg2ReR6IGgK1qydtx2oj
OY/2/XACRdOiTaB2pgeqx/PIx+A80mk4AABWm0ddksyEhDW/dbXYs4hAlAImseqGuGSj2H5Jywzc
6QdOGGno7ilOpvOQ6L9VaeCUgNt8jvRaqT3TaObnKLRG4IlRgdAEWpQjBoxJvKpcT9GavU21TZVW
vcmwPPDX7rxUbR/LmU9w4SYJulGZVuwHLkPVBaysvKpjg8QXX3I+eYUuh7GSp1hN1llhVRu1c0of
RIflG6RHdv2S+7B0vShpgziPX0ITIKKBLNOPpnk0EXPOJIlxMTEi6+n8VufOrqGhZE0sQ/omhpC9
1Va3ps+SYz9Pc0BnwJp0ldiQnNovOi9l2EIT1ow0e5JN3fgAwYE5jnHmK3XmcFf1XCHF9F3cUWNa
3V1TjJeUphaADQ0mkS3LUD8chrVWqNFaDWneChI2T17HbuLMQz57dQTCXsoswPP6vWettIpGzi/w
bzYNyElc2N187s12gk6TzJ9KrkZ/shK5sz9L4iSJjL5hcRFfr/UQn6+JvTJm2OJhus9rqhaAGgz5
i6kxR+NgxpCVAcg1H3s79lRauzKiOZtB37WT8UenoXOF1y8ozORhqsq1DkMfGC0DmSuXU3xfdOnq
rlCa28hNvBpkfGvp0MBrZP7pYjx4nFHwoASheozTgwIjqbJgnJjtRmvyJwcfUDd4ecLKPddvbjnM
fiH1k92PPwJe/FrIajc02SGxi3wrlvCGKfckhbZRJ6SpeeD/Dh2Xfn7/vkB1uDWFeipsF1JfhOdH
kXrymofvkOGOoru5xU1a5TYazXVRL9oFYcpiFUP5xKZOJ3Nl21L7WNq59drULIOB7WQt87PRTqck
/Kr1R4hlJH8WNLlGf5vroDHf6CBlp0rXQ+E5A0v4SfEWXktKFyu+UoaBIenEsPvlDdFjT9ZxS33W
4tm6tme5didqMwxo8hFnDwNcYr5TiYKtG0I723tMx7wrnMy5JWyp0876mCeKCwl+k78Siad1hY2y
Ig+p+dRSjgFjZd3xju0RE8oID3Cl7R0LtSdBAWrVdBupswd9GYLW3YkqqNVl7JldeGMwR1jUOa9T
mDbE0h1sdEbBKA32Uhkga3fvrXJpUaXZT2NIDyD2+UTaNxzAV1ab+oa98DxaQheHWjSNb3H0UCgf
VJsGY9mikUR/7jcYzEvadeRGadS3Di8GE3qGXD+fx+hxsp19a5s7KybeiL0qHTaD+5px/Uyh+tAX
1Qc8FAovhjAQdb4DO8BN3T1WPC7C+Yl2eh8GtTfyvU+n7jQMxkaq9we0C3vke9Lyj9Yljxu+WQgT
/YAN2vlNmXIUBNCsL/xiiT0ibRvL7veArtZxEZR9kInHePoVxWfuvM35ANXtp3OKg9sAQO5huWbv
bfKMqqEWyaZGhVZxpqArnFsWh23L2KBpZ8on19mAI9ks20MR/akr3ixacWrCCQ+IunF6lswz3qpY
Gr5qgJqWrkfmYRXWqbNW4lfboi57Rr1hmACD+xELfVfmBXDMK5H6ysssYJ6FsU2UbCVN62qWj47+
mff6SsxxMFTiVuQM9Y2hbHqBZY3Q+YWO3UPI3LZKSz0goINdEUP+gkotlf7BWsavwoh+Ko034dTW
19wRiDfG1SzU48JTT5bJLqcvaIWsVe4bVbzWVCVY8lUO55JNSDi+aHqyrqM/E/sEmYHDfC3Hy3iv
4iteqnnim9t6hrUUVxpu1P1olDtlupGJyPjzrA01DUGeOXsjGY4qfHG6xP1Bf0sWQkP1+JSLj3wk
kT3Yt6E1NlAhVyB7fS08ROa7kTjbsqbTonPt5x6KPivl/FgSu0tkfqi6S+j21ZOWELNWlK1M7ZVW
0cTeur4dPiZpeLj7HcpJ2egYA1MT8HY20tgkePFTllteQQlTFRDyIryNxlPZLytHiOJkJUHUffRi
PyP4djulp4Gv6bxsTLF479nzaM2RWcrQDkV9YukNmJnLaZ85OyC2O0ozS07IcRpkHBaToCxf8uVC
kQ5Uww+F13h6rKv9FNG2wRkinp5A55yw79FCwksk5NrZu3CukizCTCAxOGbr+2hoKNU2WX5CffJd
aIc5jlSJK8CYvYgOsSFvT2jMoOORnpezZjJGjvpaLaOrcEUA7X+T6tvYSM6NPJlwLXJaA73U4KiE
upY4g2+YYmdjmJccmMJXXgHYJcpAve+fD2Z+stSXVtlWHXLRWk+0VVX/TuWL3rL4ChLBO7C2b7Lg
S7XqFCZIIiLf5oNFxXYWrwrlpdHwcOJY9IYiWUlDBFij5lrf3kuLnJxmk+bcCK7baCPdkQ7Xh6WF
M6OskFhWRlofy3LjQPpBIu50HiwJjymxNlzcYxMtlovzSCg6Ai9+BSJBNoH6aqLBK821D4pQpB8V
BYtAozhhAsK05NqvM+WZQbX024wRjCNUQC/9jgDTim0BTl1yOnyIGPfrKcy5N1Q7iEWSPQ2xIxgS
ept5nYNQvAtDKj6k6hQ7ELUMaPmx1hBt8/7YUsK1LZX60sXh52hVHxR3o2b2r+BZ5Gs65OUeuxnH
Qi2rT7PbvGfT26IuRDra9rvKk2NTLJ7eZ6g9vZf0deDQsqc660K5QDda3UVyd543tA3xFCZNMl9C
9e6A+qB6lEmYbktZJc9gvZA4tobRK9up3Ux4Wlc0uBOSoKWB5khPLq0ZFGkSFDCCivo4Sw78ZVC4
L7P2ItOzDl+aI/qKlpSg4vrEm7YOxZGCyavWfuNr25Fs2AkHfExyS1FhRXINwaY6+KTtZeYsI9cN
SnJW7eJ8N/dBHL6J8VCaj6jc5wYCx8HqFk9Qk4VhBREKTPnjkqe003b6O7hrP3ffnaE+gnT0XboD
OEImK1s6PEqKXZovJ8IwP2X0ZSAe+/R5Bi5x9lWMj3lNkdUZvUBHi6ongCnDcVD5S4Lc9jA6bAsY
sZcybLJ3QqvWOpvFlXurIwHSOVjqN8B7Vq7yzpzN7WSzBWr792wpPaKQWIf0B4rAgcVayW/YwnDK
xckdomWfTGXQZdFWEoNAmOOU4ijUW92thlJDnUYO9ZXZ3tJATmLCyNjwNspXpbjncmGPq6jGOYeX
eHCSbnjCMPYJXuEejp5uGKbWk9v86Tu5m1PslnMWday9UPxd5EmvwQ+kTNOD66bqZwf0eNsSa9lj
4jvbS+dJ83Nm1U7biDYhFSGxRINV7Gx3PrW9LgNyvJZPmfGEJhjLB8UMb0vP9EGvxTOVXbRsOKgc
cM1V7qc22lKBqD8U2voOPeV4fRljvFCzMsKoTfRPN16gq5N2YuScjIvkeQQ2Yx63UKZYo5NBCl8Z
DF0uIXc5pPTDbJzRVfaF7DUzsOYoW9tI775RNNvanl6jiU9DjsYUGM3rODr0pJmfrm6uKTZlkW2I
l0ilahRaapvTxiyWizXIHRvideRwBbbxrhbqkUDL2Y4HrOyKtQLJP+2xLa3q3o2PELPgfi6KuiFV
3V1taz7Qg00bcF5G0a6kt3KN74tU1pDm+avoayMNBCrJpm0NEfuqSO2eMYkCI54n0VOS9XTW2DRD
sdGK+XN9SPeb0cqDtta7PbZHK2CLox96g39Ty9YBjbbLwtALYZ+uw7CuNrjZbqYuylulsSB159C+
1JGQG6qvuiCzEvFst/UpGwtqa8ah8hZ7BEtXM9sMtTr5RYVUscRq90jLkE7CT2pXaDkxXGfgPVt9
ydlVU6VI9aolkvlBDgC+V/f4Jj5zZmOVlD9Gf+0xI/4FGVzLzmVIkbeXR5X+Pha2/DPcRV7sryN0
EZQmUGTNH+Ld2b1sD7KBnWDNDfX+grfMDvSsQV0pUpbBtSJPBb8OJ8M8MFYtCr8F2xjyHSwopoBV
5s9Qzy1ZvlxcG8t+GeACgGoNtwSQsnXcl/o7K3cW01XdX3qxKIGB5RfIL0EYtVbztbkk7luUEepa
5d344TiCyk9pdNvSGs0j0FX9s4lYekf4HX7rMh2L1Sw52asanpNR2bphR1ezu0iUNivuCYAt5Naw
3h8tBdGpCrd8Fh3Pxsnc0x792w1afTHdmMmRdSTv28n2al5NaD3KYHCuG0k/KJzL1Hbsz1o+03NJ
wIg25bZ1Ce5NFH0bqjJsRE6nDuXr+JHxu8H/SKdNHSvovqSKWpv+NKdhDqY18beBePfYd2F9G8qp
ZYGyVH5CXUIXlqRAiyX/ddMqIXSFWMQqljQCb+OkTB/ombJXysLRDVAHBjndZbobnIyDQSE8V47i
XSshX0k1FLi4NbmrM7M4iREfsmhMcS6YHzjh1Jyoqtk2BMEdaOBdRpoAATxk/0n81eK+1vAKpu69
pzp2NrWcksBwyobPrWGhgoeUCLp6ypwZY2I/Gc4PwDn6rWJFbXyaf8VFrUr3K28UbQOz2iaV25in
EDAmGchS2d/RJh4m5PLSDsr0asOl9gQG02sL9GltwXxCrKxN69A0unt2MhjxQ93hhNEZKXRXQdOZ
5CgZJ6zhDj41iZwptDqBCFK9Rm9Kdd+0DtlOEWk3rcM5yuHMroLQZZ3LADb7VaJUDq6LjkWf3rUn
LCE0E9KBF117BOCgN7ThmoF4l6vOUdhKa/YIoo4mWVNjGxzRXoI8lTDKZaLbZHpkRp5Sq69OGC7N
WtJotDVw1X8MWQeMXs2KRWKUTpQbUN3Ct23lRw2LCZlhDn+KxhAAwlk6QYLUggQ7VYlEEbpnEOPm
scnd3qdW0eFjoXdSa83rFMqCtyYtcwF9FUDSbYu8S13Z2quRh/oVgcclK4J/UjtbWdYrwJNC/Oio
/V6GiSRQFCfVuGdFdUTbQP+mKte3DdN3RKX49DE4D3YdzZAux/Sg0rIXVCOWIZAf9tapmu4W5lPy
UDNfSGEX55SDJKaPMfyT1M08rkIZOSf4zASP63kTZyXd44267m2dRW64oBLXQoDQrqO3MYNzkI7m
61iV8mJAaLoKQtk8roUe8M8SfK/DcIuI1B0w0Gpv90fhGj5FdiHHOD+P6sCHwDVxi8BWbOYGIP0w
JVxFRAh3BkWET5Rjo7pALYfQi4kmQZ94UBvRP6BU1QqrdypBV45KmM4Hs9TYq1QxzNrPu+KZrNA6
dEYicHkxHsJs7vbO2EruiEjxJ0dzfg0gCmypHRocara+3EMsVaTB5QHXZP5Jx3g+Ich9VT0b89ap
N+4ysEnuMuSYHJj82a5cxqe05XjfZYWxi5tM3VqT4BIe9c3s4pyBP7+z7QrF37El9XpyL5mzH2CZ
9CeWlsZag9N+0oE0BUqXc4+lgCLuGLjbFJbWCR9zf6G2ctoWlcxenCpFcaqhXPbYFKb+rLMlkasw
UUPOO0N2pTo+Wcd3NbYT8Y1+Kf0y89n2Kw4nOjVPwt7m8fSSAGJ5MC23Pw6GHb5WCk02ppa9aagL
XqG0mr9MU0XNRbF2B4O43tDUfsip8dk1+zdXwNCux7s4Ws15/+KMekzjHSy0aSXBrd+F6a7eNrQx
eeaUiVOa0j0URZW65vjDHilnK+EYLCoXFqQX29SwZRWoQGySDxNNreeWYBb0nuUDoQd9phqnLzB7
uJjzCe/FSDHjBPggmOpmGQgy9zUTwxyKoL7TMCSZT7bFBW7+obSTwKYnwefA0PHS4CBSEtFcz/2w
K1Dz8lUHZRLx5UNEGUFBCkowDbnMIH5UudmnVvLR4QPv9noBA2WVJXf/hYQChc0Lz0kni/C3jDTn
OCP7Sbw1AM8VnDwpGUu3sj1VHYmnqEO2dcVofxUZ6HiVpeQFEwc5srqxN/kSW2x5NKGcVQFmsKky
qNh9gwITTdaOSD5LILo6GZ3nLrxwtTGXJ63M8TqFpNwxNnLEdIYKq75Ith3njxV/rPOa5027lTjr
ZuDuAx9LBHieDC4cImuFLDhdRNZ3SEa42M62mqOtA3vewZ5NsXxCevcMGzhDzYyA50smwq9Btf4Z
C5lcjHyxvMoaGMmwjreoFu60x//KRifm90s4Hy+DdnScWl4z8r5f7WTzrasIIlzmXJE/c1ctf2Bw
VXt3UecssCOFTYE+3DewU/SBA8O8KDzJ1wIBai8Giqkxx5jxgzKXZbBEWncYe2TyMe60Lek7ok/R
EvkYxDlN63l9c3uZnNCwqqAYBafoeHqn+Io6ypYUDwoHJo+nPpyWP3lGK4EbhgNFLhQer4RQSK2b
tupRhEHRSTU1wTwjWcAVxx2bx/PiN4vEx1qMTnOZInc7pVnh1bySdpZT0rcEiQsr0lSeZFuDsSCb
cpkq7DxNYt9C9pNrAgfpO70r0vJMxtZDr5CWpvjo7jZfPmQ41U8tvYk7mVasXO2pe1FbLir6E9UG
ga6zD0B5MCiOD7oVvaHAY0Yg0nvOZUoFLI2Elwk4QeGT5nafG6uvtxUBrs1QaDJQqr590GlxDapp
IBVd2wVP0m6hRqRxiGq1y+ycF9AIPveMcox1zfhqIr6ZsS4i3p+RZM1eIuM5rIZgIC3jA3Tals/O
osE5qq209CbIdEFmpnSLtNpXz1Zxx1qY7mKkhWAclZnmjyk9hXPKPRJGKffCaC7jp0UBwoMDVjNk
9REfXPMaFnGxt4hf/RSlztspPMps2aBnrwi8cARowmVta/e3+aIcZIROafQlC5eDCZlQNN2K1CqW
2uJglEnnd41rMk6Gy8RNT6Fzwx4otLccUMxvdhLGO2+OcINXkX7ssbLNb1cq4QuVaPE2R8hge86K
flpR6aJwsE8t367hePt5XtJDYsjGE068KbSG0pXkRUX+6ylw16IrNb220WybEHm9bqjwy6tm2eU2
4n0SNX6tGodsaen3MiMy5AsNo/2LUvEzOl0tuUDJN+ffv5re/y37/1NV8N9/3H/NfyZA/+MffnRK
vpuqrf50//KrNr/V+bP4bf/5i/7hd27/519/Ovqt/M/u8x9+QCVA0s0P/W8z335btjB/T0rev/L/
9Sf/2+9ff5enuf79H//9u+rL7v67RSwB/ytVB0f/v8gGlD80s/5DQJSv/1s04C84+eGwuipYTpOA
AFHPv+VD/wKWi1CACxJKuLojaEb4ezZA/IWkpk2lH0BPUh53dE77NwiP+AtRUvX+G2n8f2zM/042
wP3neCjwdvAWhk7RAFQuONf/GCQRbql0yNN0LISV+pUMqX1lzwlwwsLOvKgs8toGR2XY2c7zYOfd
Fp1IeQ5lfcQnE23cXAncbqaAqKLdcB4uNjSqlcF57GVqDJAciGhBtEhnTSanpPZo+C7U5mOJ8gEJ
ZX4I63zY2PAXg4nZHnRale3wo/SeSqER/VNG89FoyQcuofd6xIFZMoizAXlmb62vy26ON+TXD5pT
KPeGs+caltR5GdNfgNwrWS3UmEdI/PlYvEoc0gGQU5rhRdUhNXczAX/8kBydHd7nU/dtKOqNvwrq
I+fXsRqbgMAbko4BfIadJRzXxaE2UpvTVdmyU8rchAjEaA1+qEDeAMdw6BoYEJDkedfQLL7uRqJk
daX/VDAfmficdMV4tumdeMCNVt/0qP4JM+XVGED74B8x/yjszZ0piZ/CrDHYDI5bt0KjVTJXeiBt
lj2m4fJ/Y/f+/z39f7mnXSAOsA//1Z194CE2VP/1QfB/ftHfGFsa9zd1Dy5oNzoHiJb9/fYWKvme
O8pRhx9PPvweDP/77a0T/6btRLUcbEj37M9/3t7aXxwTdLKrawLfhGZo/87tjQhAyPyf8t+uYaom
qF1TWLSt/FNSLE/DtODAjCFOlc3NTLmEaCuNAAGmIf6eFosVJkaWQ6tovh+1MbW82Gb9E1X5B9SU
vei7z1QtXWq8CrpIZ9o+beqhVpVJ0HpabP1hGtBxe9cdMIC0n9Q+QE9g9Klot/WdyeXVJEfwRHha
9ZL8BmfJyFJpKWqLB4Wd1TZGVPCgnsJUiVyP+i7yPdMV4SJh98ihFVr9yWkS8diM+8rR9hNFlHtO
PM9T0v0K6oZXtC7355IevJUCxYO8HeqLpYFwVxLUfysOvzR33HJePpeTeZzs7I2H4t4YChIShtT9
ruh3Wl1gj3ezYyhwqfZWfROqIJ7DisC3+ynHiZmD2JECn2x+YDg7OnNysA3VoJnBfOhn47FcWOOq
s0XVrlvRLZylF3oc82DQqYjidUlOT1f2BkHcvpnvJe7mxgBLv3FT+s2zFie2rXmC9fWdTLsCOvbS
4fpbiL42etuvUhvrr4uFfNL1xyiazrIePNeobtSMBjT34kNAkFswb04koWp9RxUaQroesJE5jjg5
J4mqjSLsFWnhcSU8UYHNV0r72W2L0ktC/WW2XYQuhdSLsLSNWzTPYhJrcw4VJgRRnmbDyAPMd4HC
qTQIdf4yY/SdIWozOG/qGasFuSIBPqR2fKyPOyJcjwVuNRBHyILZouMCZVUCzZ4WvyagiDewC7vw
5j736WplixdtBYsRaVqnJHfWSZZuSluShGHC9qOsPTCJH8Y61D0lJSxMnJ21n129aXdFIis76sgG
Ws01ay1a+zeB+HNXI4OFilqGTVwhfYIJKe2/B0M7pi5aitbyQM9gz9RFtjGkw9dp+UYVHeakJd6m
kj5OnDqfbP4Ijkab2ZH44fryuOTFi9Jm18LqL1LjBdAOTyEFZqGR484sA+0uawiCE22qbZIa2SBJ
a3AihvN1T35NTmasrRIdWtVK3o3EWXB/VvsRz0KodbdpEDtVt47o8jtLybCezpqyynpVX8FzSddc
Py9haZO1yaXv9NZNc0r+IWN1JPgS4eaS22wirRyqZTAvWeQloiRE3Lt+0dG9ngKTozjxsS6zdVRX
ROnZJwKh5lvRfclkxokWf2NLfGFyknud9+g8EFPDd9W03SES8beton8ok/kkGjv/7q3k0WzC3WRr
R92cjzobxGyWWxHhNZxniQMq2QCouRAx2diQ5lzFxMs0u0C4Jlb66QMZAAwy+qMUBIM05ZaUXC3I
WkJi73at8kmkOqNDpq2dfN4wNgC1yN1XrH9+H+u4RsJPBiwQ1rp8aJzKr8Pu1NX1dkkrg74/18PA
vNXS4R7oMbcI9z9QmHcpoQBqsJB7q8dRU/ZtmKn0dBuRTwxxWDslDwkGXg87ULfNadHxrML4Zm2G
Ad9g01NPL5yEDmEE+qco+AY3XFOiFE/8IPPoughmcjvjglKr1aGXZ4iytlEEqZT3zWd2lIqy16x+
Dd0qv8hUK3dWY64tvMPs/J7FWFyGuxW+YS2YVZrEsd4BQoeyvqFrnsVBHT87QPysu/s0c1+pjL2L
eqfBxmXnDATQDrjDXOvFLZ9j57lwCGPMerXGPzD7yqg/DEnHw3+hqjwcoL6Kl6xpwPuGfuvM39VM
usaI8CvP0liT+063bTeJQCMV2uFwpdD9rEKy5qIv6WROrAOElBMF07S9JiZGc1mtINP5whHPpl1e
bZObraeMB32kjumyJ76PC3Zn9j0JFPOGQuCVotgCWrmiV73iuur9UIfGEEb3hDi+WKcwzvFMFqJe
hp+20uuNHhWIAFX60E/DRwHDZzO2+GKaxnlGm3hwa9Ytc1iZuHuKzzFOqAEomodKquuCumJ8xDxy
7Xl4HXt+BJacqays0EQU92s0IR/2EwkGtbzyKLgnPMZXK9OWx2GKX1qj/LIi6+iW8ns2xDUq8jce
5zsKOHcksBfiEJjjtf5Fbfqt6AGHhX2zQ9njbk74dqezWNOeiAFpCceVCV8ZezEbInWe9pZMvhSL
+lIrHmjgsP8XdWeyJKmyXutXuaY5MsBxmoEm0Udk32fWBMuqygKczgGnfXp9aN9rtk9t2T46ptGV
naF2RkUAjvu/1voWJKnC3JCL/VEMU7UbRpJvUSteSRkEu9QvsPIrfTeNHm+mYk3KR79Ghxpx8FI9
q7zD+KvKQHkFPuX1TfJtGu137JsXqqmPOIAjFF3MIEkU/GAwcsV47C6jrYhmU0sf9DChsbIyYM2s
3ipHNQcmWfeZmF/LNR3ipKj5WDO92Xk0MyRXpKBTHAUPI1UDXm3uy6L5rBdeqosTbEIIKuDZMWNm
DLq76Yr6SoLAeYDPAGmf13m3L6foZAL6qXtSRGPm6I0S7s+AzACX84WFq73Oc33KhUVDI8jOrdb9
YzDqgQvEQIF6z200+6ge/fQ1Jc6TiRX5TGu4MhFWX0VKr9Am5Law961S29J0Plp7fcg4lRQtjvex
Q4/06vyese6lJDuY1Tnl2UtPbAJOzWbxmgyAYsKMCr/kEFl3xF9+dG54SaOY4tJqUTfsaNY04OrU
wcswepK8ydJhCRnnfZ1SXEjtL1azku5TyGgqwlxHXevWIjnNlBNQpzPcEoDda9Nfu0XxUtTdLyvC
jrE0xSYl6VfWEzHm8Iok4XKmBYNna7SPHpHGnUhQCHrqOm8y/eFbpOUwXGWYgOccmKS0b3MTHVOD
qBIZbEmBs7A8dIexnA/FTOMB4upZInts6aD7lvnh99kpzRaGdAjjhHFcoI6RXj7qmOvkO4o/zbFR
j4pLkn926JJXYp6uUsU7AhL3o3CZ0xtVHoXGmqHmjtu5EtcZcbqtZ+GkYXSoiSiXw5GBKzDoUn5i
tC92JhtvCmB9+8GXwyYX3bEMfaxMw5jAD1MvEk/H3FQ/msF3tm2U3UAucrZOOQK+NtnJFxWTaJN6
OyXzZyuzr10ZqyMLWU9tpxdukilr9giMGck6WIM6KdSh9Tg/hnQzb430rqHO9DS4sWoo5zIPRF/T
OHkbp6Y/LHMjjkISIGhcDFClwWKayoJ1MRndTQ09J6c3hu8dQu2sb2G0fDqaiGXLu+DQzeaWde5q
EMM1K/nMkpjdBGH1GRRcrsxCLx/DzgK9xn7LqF1vA3SzDNGhMgfbCf1V7iEz3vlk6/eFDF+MOz9S
FP8xLvMNnZ3XXac+gx62WhsQ3K5lPuzdFXgoTSd283p6RSBiKxAX6IBVoPaQH7+0wF7NupjtVD7f
jbxxvUad+tUGqmN70w3jneUKRVpBPND1xkJT2bdkZTfGE+YqnEyw7y142tSmzZO5Kl1xSeqZNvZe
/NRgH6+CaYTaEb50jAZaK/w1LuA6/ElKcqoHU8eH1NcEmGRZH5wIQCv9G3sgSpDjsIhQkowjaqgD
8G02U85oHj9mEoM9isQmjcZryoZplI5Z8Y0edpk/x5hP4sdxZmjZ4KxmyVSf+dRfO04Hj9YhSbu4
461PDhwTqvK2Iu2WQ5lUp9zGV583/QN33+ord3+apn6J4+qs5n6nEPP1IAz4yeUZXHK8AVv0TDJR
70mxX3Xu/G7hw8cIznClneZnN26vJyWey9i/C+GMALa74h4uuazjM+muZqsc+Z1qlBtjK0R2a7oI
VZxmOV55qTgnPprhYFa/TSD3s2JD5dX9/VAERLpK68vFpE14HRVFFzNiWnSXSIzMphiuxoo8jLtw
Q84ET+0egItVSJxyOW5+K7p3dXQ2XfKLSqL+KANBIka8KstBw6AC+NKU41seJurIIPwb/XlE7KKz
5VXhNTGBEp92joEz9bFdkgXg18MbvxySXN3oRp7Ydu2FJm8XTKw6tu7PdlGakxcGw8G3iIg0OgKu
bKfyTGp2JLOW9ae5N+zGWVYvc2rsvYmL8YLGe1nkxOjJu5oFgKAmiz6Hno1rVxg2uFGHyCovuqfG
mKS0dch6q2CbYs8bmWEkNVhvtkzHL5Ow80NIx9XOHon3woHlaCzvU6/f9BQQ7SELcQrNuzdhymu3
zl5hBV1lcYg7iVL4PabTT0EZDb9+EG7x9h+mNhr5r1q2gURcWlG1B1wrekcbME6FtrgflqzbEp1A
FIW3+9Cm6rvjpsuV18tLSdP7lmy0y6nOOnoMb4+26jGX+BxHg8S+hQt/D1oDnxDT7ixQtwahhHRZ
fbAkysj6iaN8wEiNTTq89djF4lvmj6CdtVjBwCa8u47MVhwBye5UEDuQUcXuef7mD2JL6+8Lj+sP
qDh3Kc22m7wtIfjM7c9IZySql/TJr35gJnvzRVseWhq1PPbWnGCbhTBgPu6NVZSHPF+cb6lTVzjf
dbpHxZ25ES1gUbkurim8+XRSzR6O1CvGBt9m7pI+UbqdskanpG7hIoPosLESWBwgon3jKOJzXrbT
/vUcWu8qfSjZCJrCwejoSEZl1fMC9ZJjCNR4FFyELqJgybbLhp/k1SECbOOBLQgxKs/cr477ElYF
zW0eMNj80Rd3UaWaLXIO7KlgTRV0Z63ni1c3F9/GWW2F8gBTfNl1qX8V2dbIn2/fqQJnauJKFsXe
J8VuYQo3i/dg7PdpbOKzq0k2cMhdSuyPVY/1Fw/hNOCujpvlFdoWuxjkYVbveJxva6xnhzgQdy4A
4DoKqIcuz1M9PlQ5YVQSBbegyq6I/t3YUtwYtmCpX710dftcavkU5fUrsYpTl6ZmI52O7I+3T9P5
mTGCh9zb3RM6B46KhLitXSB7hfsR17An+25pOez270rdQkd9aUugVEna5SfXn3+2i3dpOo6mHjuw
GMYlb3BCGLrHZylTzC2L724lPr2iHTMOxtVliBRRly6qSEulciPi7GKof7diUhFvIwsiUuRDNjCs
HZLi/ar0o5taM2UdnItN7QAxmvgubYfiLMP4UvE5FFKvoaD0qwsaksHh1rfLI81ybOtkcx2Ar/EC
XHV+9r6Un01/L/Unw3fQwDm5OotElGZPYiukuBVEkjnxeWXVtbhBZVw/TmiU4JvKEvt++jSLwLoi
pYTKQ1n4oSEytp7AbzHLPFPD/iI6t4JRjXV+bluQ68u6pdwXghjqghUSw84t+hyT6348or6ebN+5
1R1+cmBsfts9Z2ndHqr5Uyr5GTRBcM6nX6pAL2WSUFb2XaP75VYuQMtqi7ThlL55ILxsO3yvoKOe
epP/rGO+RUiT2O08o/R4Hn3yPk1B+ICZXGcK43AEThvIiHMI8pJMfcq0ToXkVIl+jHVvHR3mfII0
GvQQHpQIHN+vNqXtaTJsdDzXxEfXq9XNIENcVF2g8HoKlHI468DIwPgCjVy2HZmVf11N+p9JRf/f
AUYZ3P6NYvSSt59Zhfb2h/h0/vkf/+au/8UfQ2XP/ncXAijakO3bVPOsQ9s/NCOKG0BCMbQGKuVJ
LH5Mjv/vUFnS6RD4jmPbaDm250bMm/+fZuT9O/NnJtDSZRgtIFL9K0PlVRL6M0yKgKjjwBMVyFow
T4PfJspl2jfK7duR/aEbXZJAeRfgxu0fnDFUQpS8+z/+3v+p+vK+zij2/o9/+28/xQv4Pq4EXiV/
Kw0JMh2WmV7GnRWz/13Pc+YE8nz+/qef/b/5GIS0376MAN4ahD6VoDZT/N++jJGlpogGioCPaWTT
pHa95U2Jq7ANsgsE/O7FQuu5qnNH9f/kGzq/jeZtrsbasoU8YIO0C38vKi5jNu9YSwfIVnQifS+a
Gv45FoM1PGYRtV72wOT1dFSuLKDHh1HyapzW+WA+0sS7tOyIwFu9KCY2i4Gb7MsWEx6hApEy+v77
n+mvV4NBNlYVPsSVXPn1q/y5qiMcBkIv9rBzUmHWQ7xKzmwhCvFP2hN/qwPjJ6HS25N0XzlsNO3f
1QrF8Xkc/WXiTU/9KZUPLoYO19AJfxPWo880n1TXot7TKMmYHP2LXzKUqLD0kKz/I2/xW+lZb4xy
GqGoaOgsf7ekc3DFsbw9/P2n/OWqh5LtT8hlZ/iCdPTbpzR47db+WGenAtV9DD5OrEEK/Sqz5f3v
P+m3nqN14QgCwMP/VSPmrkrxP1w0OUe6BC9HW0rj4DysqCHeNEMcoMpMFuUXklzU33/iX24Tliru
ZeHaiMpst9fL+6fbJOt7rwdKKXZy9kIEF7pdJr+2rv/+U/5yk/zXp4iASqAw8Pzfe5RkhXLgKT5F
2JqAoo8FvQgyjNtTJs7IXPQnzcX9/+4zf1snMON6M23zMNjDJibOF5MDzpsfuvT9NxPmeOaTIPgn
JXx//Z4sSXxXipMCmzUdf8Cff80gmUgKKMhYbmjFl0Et5t4Ry3TJrZojgFRjbkgUZWO8//vv+tf7
ht4EX9osTdygeBf+8XOTasQs2qwzjakpHgfZpp8FxtsNyy/YJ8x4+d3ff+BfHglWQP6PWUdI8SUR
kn/8QLZZcVc0UgLJCPUdUJ5GcyouMco0obLOf/9hFAb/tujjcsA3wQdFnm2D5Ra//bDOSlMNmhxT
m0/B8pH9sKouWllmeePsVKTHNXARH5ISyevomgLDnwvumpqWyI9O0mkb53MqQMrYENPyob3AlA2T
y9wGs4VRZ2kCSDIzVOhp0kTSW6q16r3TytjfVwPhc9wHgAY3c9BN4tT3QU3eqs3GAABtD+O0pDRF
37VduXDUHQKnuoxLKsQbBMeg2ZmkAJgjzlSOR85e0HXEe6tK8NiS6ploG0cGpOQ0pKX+eqz9xj8N
dh85FwKb1g9ntbeTu7f0e12BKD9Ta0OoEIdcwOZ46EELxvQZV+Q+aumg+OTc7UMbDccMBjIZgVIj
i2GU6/MbsOCoxgI/lHtMLKnuRzJhA4NqeND36FU4NPAK63c9E/s7qEVJfZgMaIhrdu8uZMjWZmzr
tHZ6F9oIoScfSNprbNOsuw2dJAeyE1R6Tn6wOnqTt9cu/JJ0G5Pi4aclx5CPK70/8F6MPUFCIubJ
Nto1FUJbbWLX5fAbciSEoGNeZ8h+q10lX/F2daFr0hBB0V4tthueXI4E5BLyAP12EV6MYmAYo9qQ
jr/FYWB6jWV1wCZvj2OLtI2hNHSeRl4XzoMHQ4CRJJUy7nEhtqA5+HBqS/YMcc14oh9ncQ/0+QzW
9ZiSoYbGUg7uc0CJNhoJBXzMS/wwGfe1Mb61Fw6CMydM4+f3rtNVy3lojFcST2UKdY5b32MOOCYB
HSOqct4UfDoAs2Mur7qO655uBIpGdx2rLHpOcEuS+lBM3hh2D81rGLfkU1L8UNEWYJOX30r6H+cD
1qSYczIvwE2Uwt7a1Ub7T20bYyOLRd7UhF/6lbejI1qRqrZzy63fVvKzrRjCUZgQljknRCa77yRY
vK+4SnG5ljNezoPNeABSMS0/2AXU1LwOIBieXZfGv4MQFkJIXcRM95lKM30YErXUsL3XEOd62zAc
TJnM+rUerA3FHfFr3g+NxsjbY9JzIVTp3aJdHouMspsLgeQx3U6D0Q9V7xDKtnriDTuLh4hRRxv1
4hjQ8fBWFxVG2Sm3UrVivyDnWP3cfBfJ4EQgAep1lMtZmCNlmM949vsBWXdZ0oCusjF2fkZW33II
1RS3cnvh9NjyOeaHLN3FJlFX8DLqvJGHobcgh+P4FBlDQN/L51OWgs8+dGJVVWYRalRJz136O83G
iiNdWmj8xDPPzXNp0Yv2yEtQZYfeH1KYWZlobuc4AiJBZ2f50WPlf0fuVnehA/T1SOWzLLjgXZ6d
W1xPtIhFlhu+uFhRLjy69ochdp7sW225T4wql+hb7s5hcmhST6KjQA5ro2+C6sX0XkCal2ozONXC
3ykZiMEz1rFs0iOdrSV8EHts3xyEtO4enFTbXdG83T8NBCPSsw29hHQXiZcUDdTOeSkfEKXc5IzG
aRPxq/qUfG3BLu/QunPn3jdJFnSPY0DqDNewaUGZkKAQGRnuLG9/qjx3pmeryVSF7XKklmfEvRp+
Jf6SxYeCvamCaRPjYe5ni7Qk6baFNg26DarHILL8/UxeuzhMfmXI3wVJeVyywP6Whcwxt7Pj5/yb
SRk+IO4Rb6W9J39kE22/potnyn0TarmLgrKl4WYsGiL+jv1Rl8705RPv+VWxCxBH2TbpHUPLTONd
KZvvyqr0N1mL8cHNGcZsqZYJX+zeSLRAwwApYLoHDZV1EcNFED6qIrJ+6qhe3ok8IWnPHBEVyg/H
8UsdT80Ri1pDZgMrAveSLUsSRiJRp3JWWXkSukDWqgJBply5VOh1ahwO7dzVE4AqkrRITVHHTzgB
UN/oMNbXOfyc54BWOrTIhpWRzmUGSIxwRiQ4KcvX0SYljo/YLPHRlG7Q7cJa0gIgi6H/GqOsw60S
tdZr0uTufQVBm/y7S2PhrgMW9DXlIB1WngQpOmTO4RTC/0KFSsi4A4oMi1OdZ3F77nrjf455iNBJ
aUr/3jkFMmTp0UEH+mqebntPLw+0Llvttk8TWgASRkPW6pGxl31px8y4nAq3K5db1V9lIdUnM3fy
s3xhOFlNqvmXF9Irxu2wuK19LOxerOwfMi/CKZr2ebRNBLO4F8Pneml/0FaD7iDN6JNYtPimG8fP
xuw4y7y/YThEEZ4pJu9YDpUw+1p1yb3tlbx8VDWn77Pk+wMzpOhsz1vYRv+aWoiAad4K5vqU9xHB
X5oW5RMAxGkoLRblOPIa3uCBntXOLJn1va1iMtejVUfObkiptVhlheqbcQNiQvNU5IQYPd4hzza2
DGtTokneVGNPnAhgp4bXuHLWAnpOvtLCB6FUWQHWCEHT1Q+frsPukPfKAufJL/pLhaq1IGDOmEx4
RDyuqMCpLX2TxEesnfw97ZJbDkcAFA18Gx/dZWbUR2EVEctJkb6p4ohEEa1ANXCTvMqWLb2iswfF
3pHpwZGrAYnwYAx9lxn//dSSccMvUDufXWIXxCHtzAbzkuc+OLfFCj9xR8fvtW0YjeNpwYsfe5N4
WbBowKbE2QfuzvT1p2VR8LADjQ97cGrdlaqRTQzmmL1N30K3iJMDomD7mMAISwHXiNVcnUf1eKwQ
12xkY1KrO0lfyQQ50bMPVucaEuxhzCC4E+W8b520IPLHluc7o9j4EVqMX+1KOt8IHoWj3x3aKkf2
MOy+zN4sIcumk9IxQWC/DcSh84APnAfLYHPq8fx8FOGA/pb3SzxtKHtAiOziOYJJsQwdL3Ddo18H
udvBZTXtM6AeZZ+pjKL5bmJgAFggWzSSW9JUsLpIg23J85j0MWBfCkSMrF6+ndx2RsvsM70XrSP9
w1LI4bsKB7wtSZ0lZmv5ij4nH1mESXkG1hK+LzmGLYXk5KtaTCy3SqDLn4wDVXnXSU8ING/tnLOK
hO76wai0iBoEJFIP8nBalulwGv2ArFjiVUA1oYfwBhq99BWhjE1ZOOHE2lhuKtapZ+Ud7RHvxAn7
79ripBo2wJnTZW/jEg+frTuqcE/gLQx23pAFv4Aka3/TiThF8GeZ/jXICpxM0UcXe9QUBOCbb18H
1J1X4yYCWwcBVHirtIHiZukkeNcoIBOX1L6vt14/t69jU+FNmoJef5/qtH6qsmF4gYG3QFlrMQ4F
teFLt3qFmecSHB1FVEmkdrMXhcAUPZqkwIlWD9U0KFjV6FyGihKneevygVCxnOzqUlv+QsysdwBc
WoMOXuGnY1IQUJJbgA8L2pFbDvyLOO2xN5WMN2xwcm6jCVAzmeJJi5wa8LTPCDpBN7tySw5IKAGO
uFlyCiB3zLdQQJYJPNsWj3aA+4JtHJEzUG3jNiTSEF3mePU/O/RTPlXBBMFWO7K6YeC+vLfs8NRe
TCXbRLuL2NC5mfLsrVia8RyYtHqL8f+xI6rLkgoQ1inkxRALmRuk7oNvuvlbulQE0OCQlE9mUPaT
687oFER1zVaMJv4asonyT6JP/X1EeAYDRJi3FvcamZEwxgGyjdopeSXEiyadNAXcU7bY048hLatb
TzDY37CFAXhLWLjr9sNkpWyAiZoDnEzSkFULjOdZh5nhACBroKfaBwbMCWty3yx0NgyqtMAm7I4V
P/5A3vIslc+jE7NhfVhYIVtuiaFWhyjK4qe1SPaTwRpQvxlbD8Aop9eATIE7butkar57vouNDBN6
ezeqmCMBolVJP02H+ZzfPdJPjlvqQ1DHiPhFv7ADySbUnl2aGKgG2eSPH0kisUTgHJI31sjaDht+
rJ9Un1gszjojnepBC2rhKHhJecEdhuGBnvD6ZQA2+T2kuGk6FWXs3VXDUqRXLJHlRzeLsj6acQqf
ipjX2Maa6v6baUkb0ONKvHDsJlmiXdbxa8iNkJ89ty7fInsg9o9FxiH5Qh30tW5I0m5KNUaPRcnp
def5NKLQc2LTXzSwn2bXlCubB3ZKkBRHzGdAwGnLZWtSJM67Dzb5TP0tyz26X40Vo2jxHs0cFr9U
y0lrY7scXPdTYpMiV07pd6fFqelrSSygsCbXpt4N+BinzRBA99r4kwdszwmm0t4uVGodvYI1d1vD
SSVz08sgPQJchINV4cV+djyCMhs5hvKDfQupZwe7610dOx5y6UDIfsPYuso2LjuBq2bQNm+rjp6e
TTY6XfzQ68IGe+b348cgogr+hqD+iXdXddvjLG1uGQtGa07IZu/Rapf4oJ5qX1MuwnLOZeuQOY2B
ysBYqG6+Ze5E1Cix1jByWpp+3g9qhHsr+7B8xtvnPdu9bQHNM6F4SqkMCTfYFDlCNSGbRk7nXeRT
f9lnn2mQk/rDnbJ8QivneBaWIUt6L7nTN1kcGfhjsat+YadIuXJZn1IgnOTfGpkNX9rtp+owAcFs
uUot9uOpI2XG+JFmztUeQk5tNLb/y1f2XN9V2ErgmA7LHG1qry+gqHFoDXbKxVF2WL/pV0oejFy3
SoujI+sagmPFprZjgiQoW00WGq+8WX1l1siosYSm1GxKx6VvCsBf7m8DoEjYO8e5uBbGq9/7vhDX
SWcH1ra0NQfONPTdT9cprWvYOuZjgEZBP2HLcrKphTKPjQmlBx7LTrHDuo6yd7mU0MTDOQGd5hsd
f2d70ONtDnDUgfTw+XeoOpnzjd3yPOASD2Bz0xn0ZMnKeulJG36Cill4s4ssee7L9TSj4roft1Yb
+08Tm6gUb1LWxLgtikgcoyHi77A5YGoxcyj56XZe+q6lrV/iwMXSawpKWEl2rUqz6RZHr+cnuJ8u
ARFz5pDK9rJ125zvkbPrOOrRlM85F7oERSrlKU8oQ74MXpRiCzQJhPgl6XcpDWpXiBJS793ZzsYT
KyrSZBPYtoUqrsXj6OcN2XIMIB5mNNk85vkIKKHwxMKaIkv0wWRZkmUHgwas99xgvyVnkrcPVbxE
EQAmbgI26qzDVAzVGe4Ba5DJsZedvvMsy/2IDDLv1tUWm0fWZWwcYd8zXtLMUK7Jj9bWMQ4gse16
LwXWsHgVPoSyXSNtcQTY/JOGV+nCgilnGx957b0NLZRWvHJjiGPWsanjGoVUd1MfymbPEGvBwxMZ
wFNYsqJzNhN23LWQKbDo0yXxagLFqMaD8PDZsz+1OAXNWHd6zb15qQDiJqchympSf4OVH/qJG29r
ZXOEngpkkZ6EcW75/6CdjkO8sN/HSSeEkbOKlK5sA/4NFXbDz2aBGUIieCijq7aLaovI84RGXkeQ
EAg/9XzCOOuQJ4PyMnkS8cJP28+o+xvRwt8BUK27G5ox0/I8Rh21Xl2PjQabGMo1vqWUQETXNONy
aDNTR3svkeDASjxi2ODFMhyU11iASDvuFQhoTBHebYZV6kDikJV5siacjVMpNe0LnCL7bdA48P9U
50NtbhTBj1bHkIeh0k0vPMGLPIiOmUlKblpBwCjYMFJGh9+2ldoet630p6/cqcU7hw1IhLWkassz
vry4jk+aE9O1/y69OXhrldv+SEovgq4L6KegOWKUX0yPC7YjXgLigklMAEhkdPufYzAhZ7NRbz6i
CmN4aMC8s/lIwhfeWrD1vZz79DiQAnlA47ADYiCefjGiXLlKdhPdF0GVvzPXiHN0/9SwkW46bCKd
06XNpgnW9741hVAsROO0mPJ0VlWbkNPFjwUeMlaYFBmz0wr8bUwhNhBwDHwaPmnifaeiOn6i9ZfC
7zIA2XSzhF1dHBS9GN8CMdsFNMCCaZPVDmI80clXZPddxqyQmG8KQU0EXeCeMtPgKfZZZndmFJpi
piWuFPoWz++9C/5tLYb39a+q7vrhRBSQXQSvVIKkQ51Sa6rsZShfrFzVL3ODlrOByDY969ZQ/tCL
gF2DkRxCoRSZgLw30M1gN02QuOqpYzn3xiFiVRhQGJj7gW/Y+BKnInM2N7juvcKCa9ynmty6NSUg
dIIMf5LP5Bx/C5ZwcnFx/pkWMQ0jAw/hfLAyEPzbSfvhG8WIANYtl/pWzAvJwAfXamZL0JX+3bwQ
fToVHpMPbqI0eYsshjvbfq5dqIVpzcitywLvJ1pD6+wKVgPC+K32YIvVhfrIsICywewUMC1ncpTa
1O6ShyeW5uE9LCsfkucscZxPNqOnTVLKmKa9qerpjCSc+FZT3/ZF5bfzpKrQxHu/T0cuJuOrbe92
zQsr5nDrDgEuOOjbFYZUFuhfoujy7y7meDYCALGJepQce/bePDjvsUzoT+r7NgSzPdKHIxvyNTQ6
RnCBx3wdnVi1zPh7iJYEIm0vjs+SETDTLhogk1OGFQoYrSWSdyGq5p7oZElsX4zxw5xXYt5QwKLu
o0m5oASiyj3hvR2iA2H28tbKZxjMWPKgCs5eHL4Eapx5ijvRYCxlegWNzBRueKip10z3jO6JJ8I5
msMDp6r4OrVR4rcySUx3UfTgvMeMWZt9HLvpLztK3AKauZVicowK/eyhuXLRlLS+xUbiWlv4EcgL
MPrDkkbztsJrH4Hlo4j8BxEEKtrTMCnfbN+a450enPwlG+q23DtuhV7UTUMZbE1mBS/DlBNdZ/rm
TYdCOPkPxGaGSKrMEmvbAuFfrus8JyjUSrf6Vs0zZC4a7UTzfdAEKPemCRg0s1JGyT3ON7s416M1
fgnZm59O4000L3lp218ygyqz6azRig51Wjh35F8HvJzO2EGs6GHq7ZqGSt6ty9TipmWdsFgX+/kU
eL0w1x7v5zfbca1x67FdOYuxB+IIot77UVBWh2usiZnbWqT235RNxGgX23N4pwDYPM5Men7YjMKY
J02B9T3tak5Kngyy8Eg6D7axdAJN2Sey6A4pILmdeGGIjeyEe0LULjTkQj+kuadvOgbuml2qYXT7
RY25xfqEvfHaoo8ZVgXIy5oDPE2UyYhhneepJj6Q0v1nSDplElNcRJJ/MyrBMgtSLBi2ozFFuOHc
FrIFDJ3anGryGheQFs1PJW2AfYGFdsCqOWbevgy5Sgdvzkm/V4zMaeVpYye7mpmfubthCbIPJ2y4
WTixkU5nE89THMSduSOMOH+bfA8wQiMiHl+2otT+MMWHpWIh1loMfOb2OQVg9QXsPRt2SncTJAIB
74wa6pFQPFmgCPy15TxiTGV3EXtrXNGi84GRR8JtsRUsHAPGcJuN6sxBW51R2SSmZTN0HFUFpOBk
ZLK499uQCYFgZOPu2TtouRkIRYf8U1YXFJbY6HksyyTeujGD+43PntG/0n6b0c0SgY3AHxvK27HW
9r2z3ttssXjh7hqjHUayhWDwnCAKj0hDWl5TMIbZsK7kQijAKt10j8ckrjZjPvNEF23t2nvHgsXM
dsCKw7W2CEBa1Mcxy1O1miopwGE0HtXMZDbg3FpFZI2ZxjVt0wwLjcvr8SZnLmrtaqZvy670h+oD
X7xlbXWUO9ku5rD5wH7EqilE8th9kW8hPwBcJd2rWdKrxj8JzInDkwLAbFmC4n50m2zchyXOoy1E
X4Brc6wZgMQFo50Dpo8OWGGoqchWCenRbcgFxrrLg0LpD65kF7T+0iN6jIy8tvxX0S+a1f3waAIL
Y3Jbt8E5FutJfeBseuPUmetS0eMErF56bikPcAd4QRUSSLsboni46uFO9WeTutYdsxMKbLI0VMm2
tUVM0VyTpV/e0pYdfZSNLg6ERCf/wMnTp68lnVpSALUCPWbadn7muaUv1vEML2Xog2lx0IEd32WF
8G7tWtTfB8SAZTsxswm2nqI0FUjEREc5lOUy3jpgG+qd5JmjX71BkzpEsbaIkLtz/CihvbbHqEnz
dRVXVH0HieDoCmHIPrEbhhLMVoZTtF1Yi3VhGxw4x2rI7PTZZqBtfkDiYfHWYl6p1mUMf4q3dRnn
d7Wu/PbIZp8hPREdhyxXaqN+rm1pJEvcAlu8njmWHfS4FhibdHjjnWlcBIGG922F17Y7oOYX6iTq
or+jkbCHWs1Xbx7tPOU4VLNu+fA5guEdSwBT5AUZjBILtwgdoIAqh9ta8JYm/YXmAHCx7sWB7T4h
Cx8vt7vRIAQecS1RcFRnGWPZgnHtpoHcxmqesVvtZVQ+lSaKbrC8zMmNl3har9vZ1Dp0qAIpmfrK
z7dWU0XYLKeGs7uQC0jNiSOcwZYfFTGLketFG6cYhumEKRoQ5CSW8sMKgg7Gde9aiOjL4H+0eiBL
yp4OuOXg1hEAZFWaFtN+UnxEcBuvhqZDn9W5rX5Fc52/Uyzm0w21FP0PQEW6/ckpBjPWAea59D5q
VqsS0o7LABkWkymBFRR+xCtiKTyo934xOTD0Vd3iHv5P9s6kOW6k687/xXu0MwEkgIywvaiRMymK
lEhtENRAzPOMX+8H1Bv+yCLNit46vOmO6A4JVSggM++95zwHB1G3rZ2OASJc1rShlkFRsHLHkhWC
GFsekBrEd/9cZWHI4tbUNF6tJA/8O0YRYUtNNdRPgw0JaWWELpRXM/Yde08QLQpPak0P0IH2Z7wS
iApOIHsFoPQ7HXlbUSNe2hJGjRHZizn/0nXqTkftklKoRJx+m8OuyTdo0orm3GPgb231LPEwVWwQ
89cpkta4t4mJZBjhyxhkK4xF6NXSKcOzomYWuWk5BIX0bp0w3SAuR0efAD02Tksipm88DnvZ1oXc
QoCFE8a+OqEv01fB2gw4Yj1p3XbztzKQUX1aEDsAB4qinhtVuWZJ+e572XVUxRAnBCl70dKmTgOI
QNBPYvaajE5Y3eSWyXvbFS3SMDI6mA4WBllJ+L9Rkqe1M5wNQwfruAeZtINRY/jMiZaosCpxKBrG
NsSOlBrYs01mhHN3yj9y5sleOhJ9tlI0Rbhxk8Se3IR2sSzT/Tyfcbvg9afAL6loCobmBBMxLFiV
pdP8btmmvhpE+VITGtbUr2U4lvY6nWx1avsDfhijrTr6i7k/ZhtJr5eoI1tAGLQa2YKmTmjkkxUz
MkNVee0N5wbc/IVb1JbzXnZRrM8kQ+5LQE6QKolLk7uc0Ebw2UlW6b0J9tZc21UXQEwO06mljoxp
v3cQy/euwKePkh5s7j1mtCg+CQvHCjedrHRN05nncjytktT5VbiF/iWrdphXQLpMokggnxbOJbVD
xxqKdqGCPCXc7F7R4w9vgmRMy2cvt+t90gxxdjWkjABOe/qlKW1BZgLb1nZDwNdx027po+BpkrA2
CEtAUNPl3ybK14Im+dy4py1Ky/HWN8cB/ofsW3vPbi6cXVQjH0CH7NH0bzvU0Ws70sK8kIHFUX6m
vyVwfxYyvB7ryNbb0Har8sFkU8xvLAMMDygxpB/QyXq6gBb2t7+6sH/Fzvh/U8HsfCpg3vzJM2I1
XwuYlz/wV78s1T9SKbRQDuRm1Lsuyra/+mXvHySkLDHMfojK1fAv/ku/7P7DEYH/R0cCZRb/+j/6
ZWX/w1+H5HjBdeh/C8V4qzZztPYsrsyVTBt1pHsoHyzyhCDsiGbZUCwwtUpzWmrLajvR4T75XGu2
KOX+Syr9cikP4QVXEdB6EJe+FbYlkesDlmK8YdI3WnE5cxdNTQKCos8pyoJyP9BtuY/LGuZm1IdH
pG7WWz3m3+u7FuhZ+vtomw/pPh0sQtTMMIUjsmLDG1xH3tZEouDtYot4Cpy2Gd1BXU1hvA5obOP6
DPHKulbv/mJg6mPB1rW7Ab0noPwnirimWdZuBRDUgChszoQl7V0ZD8/VULngeZywAlXtcUuXF5f2
BTB8ZnCEaj6PxNxDrmYbRZM0VOEdz4/HWc6u/J/B4r7ue2Xei8bIL3U/GS05Bml4//nvAQ/lg1/E
RWBs2Wr5RZzl4XilUJ3oFdXOFC+W4sUz0QnbfMp7yrPVVKqMGInYsb+L1JRPaeOYBL56bC5Iy8DZ
kbhkVb/ZiCDTA7clqDyEG7DBYlL+auTI7EJzRvXJh409d5Uy3sEyx1DtlxxNJfcBzYA7n45puAkh
E/9UXVilO6P36vGEzlfxQJeT+OTI8adbVWUMG2sPPQQDeYP5q/bq9ldMQspdk7hNtgUlPg1XcurI
Vxkxbp81dhmq69Dv4mQnIGo0p4I8OSIiYyCJyAM4SHOcMtt6mwzUBUx4KZURkUejS1Bz3j4JZh4c
KZ1JEiLZma5Dw6twSfhsLBL5JP3lk4JqiXSvvpYzK/PouihldOQiOenar46yg+AG5PFoMlXzwieG
kqZzYhYmogFafVmPZsxtSL5F1VZtk9ZnRls2qiGLdY5Q/YQ1QGJcuhEb62zPBHFUc29jB7I4Ftpk
j4wC9eM8JNZFb+AtP0cOhkPXt530NnJ0hJqGEDNJjRwM3cb20to9ieSoTZoUjqPOEU45Yg2zIYi+
JMj6hkufkYzPWdYro10U9zLdpTwV2TohEzClVLGQwvl90pjbtoSUdR1zLIJeSbhku4Gem1qbNJb1
tenk8HwtcmD1elBNTuSU3zf+T/xYYbSzW4sQJX4k5JOxUWHAngdthxs30TR9RJ7hQNUJva8tM5Zh
Z8BkiWhueYjtP3/4P1qMQIBST1mOAA/Bcv360W9i/E1IQdt1ULh674QEoRBETX6rNKE/E+0xQkkx
il0v4uVA1PnPn1//raz4ZTHStmtjadGO7bjLpvD6+iSN0d7w0n5dkmm7bevCPjcJSD4zabLsC6nj
IzLxA3/F3wsq6aE3dUx2DnUg83UqDImA9hgl5Bw0WtthDDnm9XlUF94TOE7GEOZs00AdGelXPcSG
qrR+FiDwp92IKIz5p5/uZhio54APA/eIWF4uq//b3YFTnvdiq+DMYlsHFhc0kXqsqhTiu+FjmdGT
2ndWbG8HJt3I+MaI1lhAFhmnWciQxWjKNWOyeVdkRrtvOmAmn/9A73cL9mqhmPZp9m1LLLLpV2tj
bjQ5Gu1OrJuMQmbNjDLQ9A2ABX1+nQ8WYcX5wGY/0q7tKXWwCEsY1YPwCNwNi6G/CdMY2y3LGYPk
zAbaw8wa9dYYK+RXog5r4BcT+T8r2wmhs8puoJmeQB1+qNRMf6pz6krQt7LTPRBaH0N1kanmyGd+
//Aq6ViWdk2a6hizlnv36t7gtFBuv2QEh/1c/pRW0ZBk5me7yCXELZoNe3/kHi0//n89HIzpbGY6
jkkZsLiDeGHfXtBwkwIlAHm/vZHa39AAMAKOKHBQLwWztXEq4vr2mUyDayBGyTeEyUTdDRXG588/
yNuHgnMLJxcQZhLDChCxl6Pc6y/ObKiUJbyPtY028kuKopq2RjLdfX4V+dFlpNZKCdTOLme0t19X
DkNpM/KmwGbhJy40RNuTVZlzG6Gw/IUE0N+1TT3fZwADL/wghyZNpyYWMBngXe8M6RXypBirp6Cb
aZl+/unerpzLPbA1snOMNPh2OEkdLCSlFzPUBeq+rskWPsV1aWzHlHhoRoD3QZfEJJ71cuOT1HfO
gKz5+u+vLj0eAqS+Ag7BwSEyqs0mwG1crgmHkCQ20mslyjAirJDYhmZDDJRxmfQm3FZZCroP7jz8
+PwTvD00/f3+pmkCuLNYuJWz3J/XD78rQg55PAPASfJ5zVgd90IbV+NNQRr0yo/T6AQVb7/9/LIH
C+RyXSVsnHlasUra7+xEVlU4Zl0ig7RjqwA3hovkPg0qjkbIjJNLzmrU1k0hr1XmxGT7juEw0qWK
EhTsKp3LnYNjedx8/qnsF7Pb61dz2TvRzPFMkG2K3+lgI+toNjUMjas1BewNUknQMAbiMxTRSPc5
kTHkhC2DirHt2dOvVJdtNbZctSSGhsmYrOlcJOd0Q9HSBlQNdIYskOSIk3xqbJm2zq/MLNpoTQsC
fHkZxODww4TUYidUOt6mDSeqEnTmnnsx39iB/h4HsN5cVhF/m9BYJqlLRC4rq0oXC3raPatQhw+2
MZLLkrdhNG+FKtGDZo2o810+ltMvI/SrcNsOnnlK3yYbEbi1/bjxE9Nnxu4onnJvKh/tahDXRgly
E5qA00PLz7n4edJ7M4p4LRkDitaPrpmekDXZlMxPRMEU8JRjFK6LxXYHez0p1deh0IO/7gaQV6va
Bpe9ZuKDzB9/a59zlsusep9HkpHVBEhkl6EVTTecqLznOfCQSI5Dq+8d2elhVXGWHzdBk4z0ulpC
Hkw/RG1pKahzUJOM6IzEXA5YgZHPG9TL7d2orOKB6UHzx6NVS99XZcxmUe4iapGcCoHnOcBhrGaC
sDDV4/CTnTwiPZ5N8k4gyBp3zqzTmqBQa/CIcvSTYBd7JmkvEvLhdd6l8k+H0e6nJ8Pwinqpt+74
Mvpb3+QJp8KosS87GBtUSsUCMYiiomDSPprW0q2go4f0IkvgdoyiTba4U8mGLgMe69VQznwyFovK
u0pLK3rIaEdOpH1O/KCtQF7IxKirq81ohno/O26OaK0sNbF3+URfHoPoaV6nLmM2qHv8fRztf5OP
On9jZMl0oR8UFLdqCVdCl9YSIFACvVlXoEL4/dImBig/dU9x32poKbEQj8ib5G9OljBJOrItnp3E
DR5C0lTyTSJGOZ5OpGhYIL5z6642kuoRPY34UphSfzHSQcAkAed1lhUxiApGoQ3ZEBoyOOXkPF61
5Efiz6A5TpvI79xf0lOpJtXMxf5mFrZ1phLP8fccYyno6sLqavLqVNDDduypGAymUua+YZwbMNhn
2LDJQpqBsKuXIeGkIhLT22TEkQ+6Qq2gzFt8jc4T0ZnlMNYnDjfpeDYBj7SgckIqFekU1RM2uLZZ
K4KV0VjKiOz4sSzICO7LsXrGIRQ+ebDJGGCOM8rdKUq8HrV6h76FoERqYDPt6mSbNAHRPxPekBR6
W2LQPzMRriT08RASsvT/JId+wTPNlVPSh0xLBPFQAOSexBT24g4TLQV6OaJ9an3JFLyf6Se35ABz
rNrbZUP6IIexUqyT1rGbTcesckmL5jkhmLIJrB3SeSB7c1uYD9RwGG88SJBXCQ/ruKoFIZgnptMT
zV23TAq2/sysYgP9xbrTiFYgIASJvir4jbwNpZUgd4eXu+QXjFrQdkXSgPtEQLOqYsiXq5o0mYcg
8ohLqBQ6Vo7XsfNtIJUJC3bb0T1A9h0/2FbKaMI1vM44TZR2f5QFyO1NrAv5axkKfMH10iAnMCbX
2RuRofnNJ/JN0UaRI0hF7t4WTO+Q93iLviptLf1oGpb3zBTCf8hUPkO4TtHnuWyfvHaWbu6maUZl
boImAt04GloBjgmku2tcz3iUKmAHbkkUZ78LlXVDH3vOdlUcqvYE1715CTKw9LYOKidC6MvUXcMi
q6gry96+1Ri41cZFOzAzsKsqrA5JN3wtJ7YXGC4QKBEZkPyNf0JhTEJ5kV1EkcQw1zPSAX2mCSa3
RDXfQFZOvwox5PAZU1SJKyTiiso+DYPihFkDAoROmBbqWFUaJ1abo89rxoVJUcTWuKMxEJzIeXny
yecLfitpYycck1GcMY0iLj1La2lfonTlpK3bTKMd8nvse17rsPc2KcZTIJzzFwTY+R8xWzEWoMB+
bgy/AwgwVvmjl9X0jtM5iSJMWRGk18CKynAzecsALHSCfMW4FGdP1OTqdrBVaJ2PvUAHZplESHtm
2frrhdRJOGr9kmhRTd9iJNbumkpv/N6nxVieTQ0Py4nddIQAqL5WPaYhakHEPFOanoxydijRbQhJ
RMUO8zMrp7zSaHdoKjQeQtquD4Nog6GX6UxXCue0G9CB40asEDnS40/nbjc0RYJihsBS8ia6we6G
izB0mps09Bv84ZIgA2ZTaZOhXRjB7JcYgX7kjFKReaapVggCx9lgeCFreyILEUrhpWTGhV8lLmK1
CSLbxfFnzv1IApfyUJ31pe/vCoHeYG2XMmTdkCGSDdsjVC3TTv8lKVS3k0nkfKvMybidC4mIEBBp
cmmODTthaIYYTmKr67o9oX5bZnEYD7sl/d320Xmvm/o28oGiIewMsjW8zMtM5w22mbT8LqvhpibL
gpm9d1YGGc67z89O7w/Sil7kIqrEUOG+q3hBnOgohUGDFKNJt4FkQWjjmV2LSc05rYF8i9sWEWcc
iyusWuaRWuZtEfdynmSoDQ1Z27SZMSy8PcfKCfOZT424rkM9Xc1EpO2NqbY3TteJnYNI60hB/f7c
rEByuJ4lXMuSwj0o8Mtx9oYETRgn0yp48Ig9XueyG3ceL/k9HDJSelHGffn399ijsYnlRWgQIctN
eHVYp7tW93EPIa/RUXmR6tH4TpJef0bcFwMwn5mgEXb+/eJQ2GJql//+O+Ou1qZF34UpqFgKvVeX
N3KUXJGPNLspYlSMWetAUSdfu7dxJ7gho1JyO8Tp59/Z+uDBop9gvoBRPI/sl7dXJTIQ30PeNyhC
mv53ziNgryW+Zb0ZojJvd63RJnAV6fz4+5ysU4XhKpyeGJQDEq5YNvPFRlrn2xEo1a4CmKUQMHTd
pTaxF+F0qBeDwOANLdJ8aTwKq2EvIRb3bp6A1QUh4LhuTibiKbV1iROqkJu8dVvQQW5dLHEdfYHp
I/dGnK44EbdzbubBxqPzj3CnmnxnE9CAbfbaKBq6mcIAQEnWmI8tmCzrI/Xs+2JbuTAaQP87nuA9
PCi246xntO0RCdbhMvuOfzBZ5sk5CunPf5bl7zkolFxqVqAh9JUE5ePbX8Xgym1c+sRitoAL8KTb
7L3SkduuKL74NnKaNVsfGEyzxn7w+bU/eNd59ZYRE6wc29QH7x6lvOBobnQL3RC6qx20p50Yu292
as/nfVh73z+/3gff1aOND3BjGbVYh6MWa5xxrSU0G2Vu6SXoVm0TzmAAqr32a1YinJBFOO18RMJH
yuQPfk2ubDHMWq4MufztXZ5lmiMssDqeY0rPAG3P1nfH9MjSfdBNfVk8PSZZ1D2a+6rkwQ0lRcdJ
VVUTHl6G2UnAS35pYR1aV53M73AHELDYGT+7hhOTnTXGKozc4F63gbhkkdFnTUa0A9aP/En1yjvS
IpHv3398mayzUtOrsuiFvb0HacGxj3zNYa3MhHTBvC3KgGjqmrBmHKvJr0jFHSrvOJ6vY9gLkBnc
peBEaQ3SFgMmAXvTlMMZQieKlXh2w+5HjaUWV1+FRXgD9iTK143gXSFZLYUJ//nT80Grg17f8tEZ
KAnLtg5+xGqEP5+ODkaoSrxAFWJo6hnrV1fK9rdwq692hHIReVFSn9K/Fr9KZY93kTUymOpFbo3H
fu8XvMjbt5eGJws4UJxFXX34g6O6UjInS26NGpUkml7Uy8lqKKwnUFMMeQAEakLTUH99I7cniNZl
nSBHlUMUAwW2sEoNnuy/6LygWB8CwWiGAyKeJNq/kXfdWDL8owCZZRudtn0NesCrYaDGeDiXS060
UQwj/D20MCq2fogXGa2yyTkLIVz6s6rBnZ3NJDMOpIy4xkkn+L3wqxsGVJR+8r92RKeioiDh787n
GPWEd3OE9R901jMDIfGYzoENolxXSE6S3M+xVww2dukQzzc6A9/TCZQ+nriTeSAr6NwJMuc+jUak
JqFv1Y8hg+qvqFhh92V5j58XGWO+BwRi0jdoW7fa2szxjHPA1ISUq6BD2OrgOUOnPCXPURNXpAFH
1JirgTpVbQD5YCRqfOFcCGbqP7y+np/6eIKqiXQuK1Yu5jxjYyJnYcJEzwB+u4WgivNrTVuAmrrY
qTyDVJCJwt+mQVd973QtiadXbgn/oGX8s84bnf5YdEM0GFSRbkm67OXec5vk2aH+R7Pd9fYOBsjA
EXfG0ohGMWOhjpDEQS93pvZaI/xE014R8k1phB66EmXZbMYkDDA/mbq8pO+hIAUWRmIgJgkL/a8X
dweuCEAz2uSe47xb8gKEw+SPM1E0Q2IK1DhsAxvGbqm96cyI9XDk9Xy/mTgoVk2b9q9tCvtwMiLw
pcx2jZvRD/R8xfNXRYynR/8acyz+s4x5hXHkK75f1RmSabZPwn74p7mseK/OUWhu+O9ly6DaQQUd
th7jeg4riPw/X3k+WDkxjS5vuly0EC8r66vrSMwqTQ2he+1OTXTDgS7edQEVcIBh4qHLaPkoKpNT
NoUe2IwR33x++WXUc7DIKJtNkx4vqwaF8tuvKYQfzgIEDQPS1tt1naVvsFqO+L9E8fD5pT74EeFh
kbfEouKwYR7sEcJrAsDeYKFdd56+wiIgMRsaYrH1NEUgIW3Nt39/QUSJy4/HJAcFy9vvlraGMOpC
krFNphnq1CEjoc/J7ioyiy8qZ4iPXM9ctuDDm4myhZENIxQOVwfnrSKfnMYRPDN1RpUJuxhnyCrL
snwD59Tdy0bqeZ8M3XRXOsogtLfS9je8JbiWlFuJGEFZHJY7X/XdVYNy0Ni4cWDXWIjH7jZuYfwQ
2TtxqJmQVYrNEDTyWM//g8cR4BWPPsdAl9PMwT3LupBEWItOW0BL/KzuxuQaRC2NkUphoHaxMJyN
A6GUTR5bp6k5zurI+/C+ZuPE+oKgW05ztPrf/mgBvUWs6T5PSeOjKfQyaz+KqXxu/cShnxJgRRVI
Fj5/Uj542Tkmm1Bc0Zss2t23Fy21O3UNzjB8+zyUM9OdMyuM5yNwvY+ughqJQSbv+nKQe3sVxv6t
NFOu4hTuDIbYh6mg3fJvmtT/Fdy4/C0HD6EDglSB8maYzOH77VVqqvpOND4mITjBOwnKauPHKA7x
IC4tkvoYte+DFcSl9lMmz4tp8tS8vR4uN6GG2qMVY+bqXLdG9L3AQrnDA0yf5/PfSS4dgoMv52rL
hRdJiY2e62C5Ys1w6aBlA7466wdzg/q8bComHhwATqOyxZEAy+WGZj/TkbaatnEUmlegHKddIhxS
AYIe6tWxD/XBaw+pjZWNYxa6JmW+vQP9XCOFB2m+BHL4156dlyceEYnAIkmWWDticLZe6Wfkp8dR
/MgDjtDV7LpjB8blMgf3hgJhAWnyaPH7HzzEeRtYYdSTNUGGpg1vhnHqfZNk5tdqCghkMurGeHQT
7DIrUYzjH6/u9XSTwkP6RdPHRB6XeF5wpDb64G32GCnLZYAI2VEf3Jqmb7zMtZb8FcN/wn88nVqN
Y52Jfpy3OuK4NqB5OHIj3leCi9aEuSDNWmoye3mGXu2oXmqgJoZ1g+AXQ0rgB+lG2olelK7V2mWf
285xLy7Cvm9+ff54fvBttWRzsyx6TnyCg1cvGNlvYoK4OPQm4iZkugqqfwJ5AWcDkHzd/kxB5Dx9
flHz/VUxw7oYB5BysIcfLitFBIKBhijLilPU3tpQndnC05eguRrODkSDEro9r8NKM53zaWqQQiww
Ql9UZt5+h9AQ98yn7BCkgAjNekc/2bPRb3XpuGKUMcT0rkt5hexs+oLN2v4T4kqDHSN9KqVAjWo3
Q8KBB02rxtmHQ2TiDg+a6TKb/ebIGeL9YoPAgQPLAivkVT+siYw09crCo1FsdL3aAzJItxwaScfx
o+L08/v67lIvfVK0ipB8pY3+4u1jlJDbFocQYXHFtHdzZYx7H9I7JWuo/u0DywmF+m5piTAjg/D6
9kqRl02ZHKg9Gd9Em0HCMYcQlK+FIUuoKtLfgDZpSPDIm93n3/G97IOH1SOFj4aCpWw+w9tLszFY
yicMlninVHzNIe1ARmH4gV2rOJmn2blJFyC4MTO3ZWpmXTVxU3yRYWUDFwuAacdVc4Utl+Xj80/2
bq90+GQMSniHF+Gxc7BXCp0Ru9VIXJSj41+GXuecqyCxjhA+sUPzBd8smlQvyKEXPfILtvlg9wIo
Bcy3MEeST9D87SKp4bC1bpmaW5dZ/EPrpsWDAHSCKkuNNXrEPB6Yi1sF1IGJOhxANzPpdK0R3AO3
aMP6hx4T72cRF+PCghpy79KkzZxjUhXiq2FU/XXmNW21w1kZk/ZFksS8gRlR+NTywib+rTKc8NQe
KrNb0ViBU2EgY2a8SDkYbscmq+qdxA18qeNqcYe6jDRWeImo8ic7EjgnhpquajI3VPBR0j02UiL7
NLMaNROJWV29YoA8/+mqDt81TqxQnNchEIIzQGIMX4a6a3r6s0I0p0Pi9HjWdRpPp6U2ANimrPXG
physrjnpmIG7txlpBf4GKEIbPFvVoO51Nfa/lVfM+QmOhFivWL9KdIbYwMIV6w9JynRcmY7WaJIh
OfV9+xODuvmDsWGD7cEIwNtlZEkR+tVn1U2btT5TIvx9iJ1dI/ij3GBaukEVXHblVPavqLKxNU9t
1T0mIF+eUReY5/OIZZltLyn11sEwm6+zKc0vmfbJ+GyOE2gAC84bBY8VtF+Z8qqQ47X26FNNKfDL
Hn0LzH0HyjIy0YbKz40chxT6wcLk39hl/TVXATyzskB4vFF9i4x1aPP5W17m4r5obeJG9bgoS0hA
G0HFO4x+MXan0KO7ZiivA3scfnlmPoptruvpB6C3aHFulTjOu8pR25CgeGMdOgksnYRyFeMZKFfy
b/ohp6eDwjc8cWc8hHvIJ/mJQIBUn9D19tJdUpVSbOxYAP5xDYqJDdJw1CdVMo0F5+rWfLajFtOf
Tw+6o/xjiVuIjF7NNiDrVZ7DI4EeRZIZorwMVBWHG0k1k2DYBAu09PDwVZenFRFvwRYB2zChE4JA
vPHDnNwqsh5cax+mpMCXjPati9D09U50DqnXwJ+q+AI0Uw+zLbLrh5pV7gZXEskWaVh1lwiO8PaG
lXnXIcVYMkZGv9t0xtK+gRCobzWuzjvSGGFHDDRGfgpmxz+buR/I10Zn/JBxVnOAakhgR7xh6DlJ
tQKkUuGXVRuP+TJu68Y3NrWkF4PS1DDvLcV8vQYf+4vipiNp3rIIhSVVN9mEYad/cZReMsYBgu5y
eyZFqFU2N6ZvWmTi9eCSVxUy+ucnxvaZrnNO52jSPeTQwCp4JWHPVPq3KpzqIZ3pQWHqsWxkS6Ys
z+XU6j/T0MMD8cGh80I3DmbEovMqkL9RHqIlsJ3S2Fi02oEOQJUSuyZArX2ecvi8orTBX1UbBcI8
ioLAPLJHfbRTuK4JHEIDg0UyenC2AXzW9IytBf562813Ad7y+9zx6Jhhha/PmWhCGHOdcbzlJfNv
K+bmp3mVRF+GnPi+80XQ5dAjk/V3+nBHWe4fbNYUq8KFNUwPmj3t7T7GeSslRzOGhpLF1s8WzcG6
sPPmESbOkePW+41pacWaKHUdJGiuPqhAsLZnIJ8pd4Dp9JuEl3xfGuV8bGN+d4ilt4YXR9Ne+xtR
/fYLtcRBa2b1SCO6AbFAzXvzA1qZXIW+4Z3xUjU3GET789Iup30aFtUjCpsloDz11qlYxi6zWZ2M
EzIx6IcxeKDgsSwM477geTyWFfBy7Hq7i4K9tKg10f7QODjszyGZKVLDB3YGCyzYmD6ifU6dXvyH
jo9z3Y262hfAENa0cIPLMBqL836wu39b+HLLaJczfeQoI5lFvL1lipxnNk1mEFlmGnv4DOToVOMj
6WD2VU8b/0hp8/7kwOWoe5miS36ow+889ozPPJchXh/21lUgsuznaM8JsTOLtQmK2ZFHYnnBDu8x
RTamHI5r+H4O5j8Ju4whiCNYm0ZRoeDLsDEaWT5d5gIuBEAf92TwZ++2oT28rQHLHcsgeFdncH8p
bjkpmabm/h6cFQsvmIZ5xEwlsCpuoi5zCYWaXZJV4j99nA0PeA7V98+Pge/fa65Jmga9BdtESnXw
pYEXh5kJQxVEIoFWsMbK0xENEFLUwD2ywqkPflApTfZ3RfHmmu7yWV7Vjb6ejNBmErKmm0GWZ4RS
aVx1te08DoN2u3M37JtH+g5psLdjRQfaEVF0Mfs+WzurnX1bhkH3PTJi82trBEjAcJzM3b5Xpbx3
QIeAh4nUFfYn/4tg/AWvSGX4l6yipiFgzKX4OeeWDWwZQSmM1La9z0sdPvnCDJDiUSefD32uL2E1
eNAA7F6hniPQ78bz4wkW3tjk7qYk4Gk/Kp2SHrewMrbETOdPkyvDaEv6cfkTlBk7X0pKJQWbjRyq
NWLsJpGxeFgHYYSKOPigf6avPkwrk6Qi1CGDroPLHrlW9aXPQi9b04FzNYqNPmJHxUx4rG3w0U/B
U+ZQ1pr8GIdlCTPz1lE4+NfMUR+zzDEvxoxvZ/QDujvkPPmRauOD67Fm0LSl0EM98SJvePXTQ8WP
ZoRoHGC0BHsG4gV2VeQuyFRWtg0Ptjiyjbwf51J3YIuhh7Uw973FvPn2aYsUONaZGKdynq8wLCM7
K63iCllU81S0YbILi0ZucMZDa9JWzfgasTn4uYdSi+kEkaIHxU5Ym9jI4vrI2vbBa2fRQnLg8VFt
e97BZm9UA3hDODTrSo7RdytkEhe3vUsHy3HmI3X2B8sKEmvebWaviIIOnQdtlw2hYblcS8f9Kqqq
6oJIJkHmFx56LKHh3mdwf+QLvmSJHKymBCugklnMDpqsn7e3vyviMDIU37CHktWvq8lx/PM8cUJ7
V9pm73BAB2gOJys1v4eVgX0S3oRYyRbV6yaMon664I1km5tiGlqrOsiSX9DjrBQFS1x9R4/XflW0
4OZ13djVuJuzyrvm77TdLX25bturOKn2ZRkXz+jAEbd0Rt96R5a091NtCnvTJCDV5XBo8VO+/ZY9
L+7o0+Fbe/Dav0V0pHY0pxeQuCRRPvABqaASA1jXLxjBFNYbmlTM3/7oNBc1DvWTz5fzDw5PfB7P
JQSJSZY4tKDVsvQ1SnlEunlJnHgL7KBfMRYLjtT1S3TTwWa5OLo4DzLRwut8OKCs8Z/qshkG4uyn
6AT4a9FuJ1TRXyY3H+TKAT8/MtmLwyfyC1S7kQ7xcXgHsuApHulcr1LCGE+j2lfw7AonuxWcLdyz
yub4TVHeEAPdudP4hc7R+D1KDVFjhh+w1ttNaESoIEgoXfsMUM+hSc72Ggpi8ZvKV/5JzNGlGBcq
v8XCG1+4kw5vkhTd+Mox2sbfeUIgyI8Hv/oOdQAxReIiWlwz23eegemn824KYQWuIhNC1JF18KV/
/ua1QMLJmJU9noa+jVP87QMTtK4X+xGZpEjXod46Br5YYwYHxJx67pGZuvI7zTnz1jOURuGZ9HV2
hng8u4PC6twmvZ0HXzh6NPbOZ4LYXRgwF57yCSf0pkxcGhWaT99t3abSxVfXjSt3y44a1X+9h/8f
C/Dflnfmv/+v//F3HLR5ap/+E2F29ZT9+Z//bRfl6VP++zUWYPkDf7EAlvxHLTN71jvAAI65LOv/
iTUTGPyXFAIhqYs5YfLi/ifWzBX/kLgp8ApS/PGnlwH1f2LNlP7HJSlKM5Tn9L/IZ/5NrNnhniOY
D6DWZAPgXM3ysOzRr/Zgy2JWo3PwSIRK0KJSqTectU4Q3msI9kf2nMPqigMEMwJOsbaCFMyG//Za
sQqIt2qjaIt2zv7ZdRnh02nm2Jshky5dJwMxCjpi0sCIH0+OjAE/vDjtTWYiqEMZ/L+9OOaVNs4D
GW4r24jOcyMp9wyQLCjbfrFhckxMtudnZ8ynj+kB3+0HL98bYSgmtmVUdJgPZTW9gSWALiK2lWkN
zy7aTvVk7OOiHK7GoXSXc6SdnzcBMROQyEPE5q55ahbAYtmnp2PiB3m4Tr98IPKVlora4wB20Po2
SJ+BCurBxMr9/iK1QdiSU9Oe8EjOO7CdxXOmzZrzteiaTRHhNDRVor8wAJPH3MqHexMfxcWIAQaW
U5n+2yl+9fzNvqwzgmMiQt+M+DLOc0cTGlvpU0eEHRn0BkGwxtBw9jbsqnjUUKWfCVBHC9TVgSYr
B57aBa5uobFJJN6xI+q7Gnv5fCAk6NE7DCPYPd8+NqO20GqCTthW3hDd2ozQtnMGytepPbWtlwZR
ipbz3EoxlDUV8dFVUDRXrxaTm78bwetQwI9+Lw7JkogUToXLYvH2Q4ByU6HvezGgl3q8rqLS3oCz
Ta+irjFOgfe6G7wxOGWnoE4u4BnDsSLQoH9yHRJmP/8s79cLxCQWuxRzAp4cm3Xp9XpBRd4hnA+S
LUYK83ed2slujN123wa1v//8UoflwXLrX13qsAotfXbzClvjlhwVWuOTa3RneMb9H+p/c/ZePW4b
f//2KyLAXk4lUtIWe23HcckJEed22HsZkq/+f83+gOdZUYSIzYEDAwYymuGUb/kUfIc+wTRzTvcH
3NiLcnW5qm26EsCCrudGFyJVAD+iCh97NB4MHJBNszR2bsF15M20OChER6DjaRzeNIyxy1HUXmVH
CRRI+8youfSsGQ09B1ESF7/UzHR2vtpN3vO/QWWgL68gygjXU0uVWUGzfIJwXuBbPBTZ/CntuAyL
XOn/MhsEs60alWwOgIfY3VKDYgQOhXSfSl+/qPSzBg0KWa7Bs/5cUHWodkKg220lIdnyGbTIA1V7
tfTcU9RTB4B5XdXrZ7SpXMg9iTgbjRnuDHW7rSilalx8oJVp/K17XFBQEBurTPmV4c8odQIkkB/2
FQH+0V/wp3mnzRtiB6rMBODPU1x01rT/YqqWDnJxGmQALJGwsq1zCCb7wa5Vbye/2lpFi4yOufHQ
Ejhcf+Uha7lFqygP3NFzMFKoc99Apfw0wfLZS3JutzHUbFdm0gjKaLDXr8fKkCyAO9VwOjNvAgtq
KvNjNYrJOiBb5x5TAQoDZezI+KihEfc8oNv4IVL6GI3G0EMITqNoM5jepyZB0iCHJRtUSj/ZgYl2
zE5esvVTIQFbYI1VBJDWSBFUl8HshBIgXmsVvSIb0+whQjmRLMxX7V499SWS3vcvk+1BWSAKtBK4
urool6wIMQaHp5V0VYcFQ5G5ny0O1aWlrfsvTnzxRzodyq/7o27tAFv9/0ZdJ9iNi16lqg5ZEHu9
+YTk3uccI5yLslAtuz/S7WXJLaZTrKCTjbnuuoDgIvqNrwbzk0BfHkHP/ADg192pLm9cXNfDrJZR
IF7daniQBBlJ2CM1gQYgdJRctEjVAtdIEXZp8LA9znAmv9dWCNo4mTD1gPuQxY+Q+5rPylSGfiWG
+tkSs/Pp/jJs3SY2QHGPEwf+ZV3+HlG4nce4ygJMvrOLMUxILPau/ccQe9V3IfTwcn+8m46QvE6o
EUGx4pS7rqFfn7tKrXt7QdU9WKzG+dVDQfmNW2KNcAn8Htpy0OF+9GNcfiqF5X52e3OYHmItQSo2
97IFL3U9VP8W44LKiJ2YVrfz0mytB+aZVBvk1UC8cv3z0E5hq8VjgeBwL/6YF6EgQF41yjcu2+wJ
naU9wMjGOSOMBUrL1UqSvo7rEfAxHAFtPkgjDc2WQuP9SHQn+947/K2nWdmix1V6n+9/B7nv3qbs
fAa61IYuMSo6f1b7Mos1TcwFLmnQfsODiwZ00Ex6dVKB/71Y+PccFl1DLN0AOgncdo9vtnHOGZ5c
4vVagz5xvcx6MzcF3JIi0N0y9uHTtn5R44CUG3jz3Z/p1lAUddhxmmGx4eQXfxOhWxVxcd4LnmYH
8eauGruntAfZVtQCHvT9sbY+JgVJnhNk6lwYTNdjOUNoV4MNvMgLW1w+Ss1Fa9NEPZ7MwdeScDoj
UroHBNqYIMA1nmjIg2ikrQcdjQ7npRqfFkS04y9d6IR+IpYZGV51zwVZfpbVrrE1BGVoQUsE/2sB
7c1aZi4UdqFHNI4GgLyUvAQyw/qArBYeSjlZjp9gN/uwxNm/9xd2a2Bava9xD7jsdR+Z7SpCrnJ4
FHY0/UDFpftRQpo9GwRBh24Y9CB13exPGf3upVAbNwKRAkVBQwZCN9TI3DQB2ieAFRTMPF7yJvp3
6RL7NMxQohENFsH9mW4Nx2gUNbgNCOVXFX7SbHKUUFP8KPfiD5E2O9+zZam/NXGZf9GQethZ2c3x
KHsiGESGz1t/vWUbW2kMVD8A50x991zyWB06k+gyGpc4UIt+Jxe8/ZBQBjge4KbhR9zwXFOw4Hhi
jnGwhHDVyX77xz6DVbxg73dW4vYTiKQ/yhjTjvvLqm8ODAFOwo0lsXBVvEmKrJwGugMBOB6pWoDG
30s21fZ0dtLJ+1wZUwmPFBAjPjSuklTHrFPm7KkGnPDgSJlgkFxq/KSrUwRsI1bb/8urEMMI9K+8
b05qeC9YL9SoHyDGQC8o6nHciBvQHMBjLPXTjGPIdDRh/eH+hgfiXxS1ob40yEEEGgat5s5NtBF4
0FjHiZorFtK2sebWtdhnodAukqDpMb1AgKIONMeE+YXPhI9laIjuMko3pYqQxzhjkY2XI0KKeFSf
9LzRjkpWzE8xOsLUcPFwvP81NioC/Db2OK1phJkgQV7vOj0RaQLFKAnqJdaPvbXoXyoNtFyma9YF
hxX7AGIWKY0csRJdiOE8D5NypNPi7ZTVbi9P5E6RToOtQzueZvH1DykMbUacxooCWxMObm5Feezx
930oxtq87Ex6ayx6R6TMBJwSN3k9Vuf1ea+NiEEhTwOPA8ZE+zgateMnWWJpB0/v0z+tblLpjjbR
+A80OoggYhKuT//MfbQbkOr5UqinEdGlUyqZ/ju75vb9osAr5VWhjFqks6tDgkhaHtd9FAd5ymep
Gj3DxZIye20hkqErUXzIinYvFtgcVK4K0TgQhTW/P+rcUTVFGAUD0M2UklkdXzIVEwRsojGKES6H
cUFLb+fL3yYAspj9/w+7eqttRRXAuTIuuVSkD7lrABbEleh0/6NvTQ6SFrEdLWJIPqs4KwJhGNfI
tgTYItgP1pLRs8vEGLjIkRzpslsB2vX1zmfcqPqBZvLoKoHQpe63Pvz6Ei+5hg1BgMUq8B6wVFgv
oK8Of2j54o0JuaMM7bMSX+qsmirwiq6zt93lZrkOFuSPoDwvtfdo1a7OuFeHJC7yR4A1N15Mc4ou
Dsiej3be95/5tON3pxXxo8VN89AnUfFQYY3xLLJSeaQrqX+wrBkR9Puf4zbshaWEMJzkrgH4Wb+u
GupLeguuISAQr4NuassnxXPEKZkQf63Tun8GG1Gce7BawUBZdie72CilMz6iEtx5PILUrq+vgEGb
IlRQGb+zm+6Eq/x8gi5sPXttLI6Lok9P1SwmFVnfPP3VoR/yoURou8V+KDYpMNTGznO8dSVBLSLO
QCzwtuOpeZgTN22Lghg2jxfwweKEo9A3N8Lh6D+sPBvitTJp8C5dz5wMrzBmdeIg4BVzQb/D/DlS
STvX3tyhJ4KAKoYewrhowMk/huOk/7w//sb7T5fIc8HqMGHa29fja6jZIIBP4JGbVP/mJvxtlOXw
dWrFcHHqOH3QURIBxNNGf98feOuesYBgk1KixkjKcz1wscSTIxaWOFdr7GtLL39Cfcrc2Vly+daH
jV6cy91Nlw4Sy/UodkW7ysVAKxhAEQfo94Cq66zW9yon+mq0ZbFT2Ni618DLERDb7Bze8uvxlKXT
YA0x3pLo86O1tKpxQGxLhSzWeMqfxDY5gsYpFsH3V3NrXFiGtoEIoOStrFYTe+pFTWmWA2yZk/Oo
O79iZVZfbJH8ayiJdmls49/7I25tHF4J0yV7ZLJrGcUYGD3anV0StCY8C8xOe2LU2Rn8kW7Qdyym
R5pcufepK9rdQ7N1PPEXYrqSz4/8x/UqJ45bZo6XJYGbliikFpXh41AcX8Dbmjs3wdYGejvU6jks
yxyt56FIcA0E6eHarXUcDc079gVCLMhD2DsbdvNDksoAViXiAK93PTWKLArOKODhwpw4uMV47APu
dsYRuBjC55kaHsDdi/P9b7m1nhIaKO3qoBKv0Zdm13Ui1JnkAqnsiH12AmPVRUzNtMTORt069lyr
3KmARgC4rtYTn+7MI2yiMUiJTfpugsBAEzK4P6HXns763CM+QW1Yyq9SB7heRjTwmt5kCQMHJY3H
GaenE5UfGmi4sNYXZA2eEYZuf6LtVH9xzEo7eU3d/9s3QAz1rmkuBIHCN8baQIFSoz+lh4lvGoUI
HN2qd67grU9OH5BOPZBw6tir3ewsKCP2Oa7FCzJ90jfG8tFAMAIMWbFurqvlbBa28cfOCskIfrVC
QANQNUJDG6WOdYI7T4gwZm0LklH3ymes7r8bfbJ8wxx5OSponOAg3+QX7MKzo4sq12jrYqdJvDFv
WtWABtCCUA0aodffSOn6POpL+ud6Ug6BqU64tGB8cfEMxYRk6CRndammncXeSrEo0gA5p/ULwfaV
APimVtMZFbYv6EgENWL157imDeaPTuwcKb/2dKfG7LRoZvFB6/vxI5KWADcxck5PCa3aPVmfjXPH
b7Hg4JoQcG8yn8HUi6mIAHxiAaieTO7uF2eMDN+ANrbTrpIbfv25UammxCzRxgBzrxc7inLdy+cM
bkmfaeYjppPxT6OwCy1o6LGcyyjOfqPM2p3jyMM4XZRt+3B/x219bkqAfDhCPBNS+vUvmMw6gtpR
xQGtJ/OpHCrjQdhD8oDD8r+NYhkHoN/D6f6YG7c3VTGmTcANAnYN0dAm0uM0zujWaEl2NtJofFCS
wX1wVDu/DHUWf7s/3sajiKOHCltWvowAMa/n6ExmiCtmyXjgFwJMf6RvrwbpyO/+GWpzes4W+Cb3
x9zYRLwVHCDKYgTRnlz3NxvaszAAQQiezkEnTZZNYZ1zQ01OxmRln+8PdbOcJCywsi1pNQH0cD0U
JKhqIYvPghQbcpmhdWe14rYscdD1lRB90vvj3R5WtioPE0oe1G+Bka/CNw3viqLJM8WPzaF7oBZh
BaHi5eWhVrPmjyTT5odedQBf2qN2yoay+hqnXhFgipfvnJ+NqdPIlqIGtIVoOK4uq05Yzaj2VKnQ
/0HCWe3KAMMLQbMKNZvT/WnfvJFy1tCtsZuRpSB3dVLShlsLhSHFL9RwBCZrF7N9nOva2OOFbk4K
/NLrQGjcyX9/s3Ui6DckZb3ip1DVKM7h2KeUIOFDDc5UPONidn9it88yGQ5blU3qgci40TFDUbYf
Znq2Pn5O9dlqXfxlRZt8ABkX/246OripnppPkzpNP8GNYb0YT+ZP7LOtU9SN+gnM44RwcBJdmsYt
fzal0z5nlVL9Hsd22NnsN2dZ/lYCItrhdIL09X3lRVMOSjlR/DCZykf0VuNfy6gOP7UsguJbW237
s5rLOnDbQtlZp5sjLYfGsgAKuqeRJK22vVU0UBJdGhbwFuaHMW30rx0SrqfWS/few429BtqQiEzq
ktPfW22BafEyG/qC7KTO0eOQY71JlT35dv/Db41CN+u1lweb31q9PkuIH3ZppIrvhnr1QLIwPA01
UsPvHoUmEw0YHTIAu0u+gW+2c6qFEIl7bFunwjSeGsnk1Udrr4CzMRdYDVStyNpRAVzXKhIPBA1+
K6HvRb17KRsFNZyxbHfyjo0tQGpFfgydmib0a93+zVyUQRmoYfWyZ5UUD1HcGyeU5nCqqwdtJyS/
GYpyOPhF2eWAiEc2fr1sNnJ+BTUhJFznqQ0m00i+Z/ECSDoton/uf6GbM4UaDTU/rlFSDVpmq6GE
WatdHgmGalPtsdXMMGgzKyYg12wE4rv4ZQ6tr4Xodf/+wBtzRJ2BBId0n0Ntrh7Jth8yfOQADIjM
TV7gVEa+WQ9ukC66uxPnbAxlE2BB3ZM4XuL66+WsgeS7aAl5vqVOAGb6sYLOTGb8NHgpmpr357Wx
oPT3aPxJgLnFrXE92GjbDWZ0wvPdqYTb3qTu9NSGYHgOStc5f2NEV3+H6o/Xs5mjjXx/8K2ZUjaC
+wtNlABkNdMsNNAI1jIU9Xv3rySkaImazMwZB59yf6StaUpJDgqchJA3sSPKzOhrwjhGc0+HRg5H
ePYp0sVfzAH5/GMBp+gR9nD5PQrr9Of9sbdmif0OIBCKgSQr8t/fnMTEgrrujbbn5wUJQNE6kE7G
3vJR/NvD891cLdISg72D7gyBBvib66Egj8dGif2q3wlPe5jUZXyEpd3tTOjm1ZctJmCnUGPIO3AP
ux7FnbRI4Ffq+gT65aOdz9Fxmo3yI2gtfLqnzn7/NsGHiqlJKS8pV3Y9ngWiAMk/3fULlLOxawaJ
SbdcuXhVbe28M1tTA3EPSo4u8S1SLkMuJYav6/oKtebHvkqLS0qzFj1BpEIQehf9mFzub48bFSXs
bMjeZfOUOpHL36+nh7cyuR33qo8glWMfRgxsF4T3cy1ArHH8gkSssA5pPi/YMhk4VaPZ7D4quJUe
MyMzA8+ujMDu1OTP+79rY9vyszygSyQFNDtXh3NUWgPR4sLlYY/Lv1Se+NGPonE+z+607KClNsYC
AyDXnVqyzpjXS2BVZjhPZeTRsavAHVQ4fBQ4/mJrWuypXm/cBAClCB7JQPhka4m9NnZCBC1C12+7
sTjFqTYcuMO16uiqZXaMjXb85g7L584rqt/vXlBG5tWC+fV6115Pcqj0tHZnJrmkvYbgeNhcMNnT
D9B2mr09dVOcoQaHFQtIAMYjDlhlG1nqwiWMbI5oAciyMTvtoTULgdydqT3YmD+fZmMMz40JGFNH
NfMUeWb5/ncMMiU3EdkOhd41wDVdsPqoe1To5xnY07gI8zEvNc3Hh8/8cX9ptz4q8BnqdOR5CG6t
phsJT/QYVrrIgTrKy5hAbh/oPp9CM418NU0tclsdJYg0y96NUGalkf+FvqPJY7ImyrR6D9DMa11f
2tIXqN2fEfi3TjRalp1y19YhIZanygpQCOiovPzfvCONiTMlsi4YS9TYLiw2jcYxq37Z8KF3vtzt
LQgKANMzYh16H/baqFMAzJtolLl+WgAgrHD18i3RmtjgVfZzj3X6zni3M2M8E8U/rhoCnjVqbbCr
bK5bxfF70f1uQze/YLn9MjXmdL6/T7YGorACyh4MB7SS1VVbke9ZfW3ZvgYS5gIbcfFLkBp+4+w9
JJsjkXu9HnaVTsP1xypnz5hErtkAYjQd9WfLukRNAcuxbJX/MCneLFJ+h3DRW/deU61OZw1lBz8e
c5I9QPzAG8cCmXH8Kt6/fgSk8kHgPaaIcz0rSFmyLlpDkw/T2IdXGB8nRekAM+h7Ot4bCwipgGxM
JximHSaP/JvdXisNZeclt32roZ9wGIZQu9R6Wb0MsyV+3Z/Wxn6XRTc6+nJaQNKuxxrU0EIfo7T9
enR+AJ2dXsZIG/xFwYKBGN3auZ1vozTQoWD9mJdsXb5KH7yZGtL8UVMiMeZ7qGqi/jZ6ATbWyXsL
Tlz8fKr/IbM4WatJeaSwMyVom/IDTcuiCyXmpO0ewrSvLtAg6GXcX0WZAl1ViFcDrrY8lJiO78g+
1DKUpTQTSjxFDmx1+8X8mAgjCToPMcb7g8oTux4UCAT+mXw/TvQqclgmBB9aj7UcysL+4OHvEPTm
nF/cCbPRnGLqsVkm5wEWkvmAPIf4dn/4rZ0DUZO6B6EEEjGrO5k0cGiQTLJ9ZVrCo0DiHqUb5DYL
vuoFzK+2A67ZOhWSKU+/g2oIQPvrnSqqkZNnzBxAtbV+pmGv2Af0AaxHt3Crvere5mBSKNKGGwGr
a7WDGhLUzOiY3FTm9HREND3kTjVfgFGm7217s3c4E/CdwfhKguv1vEpnEEW8NLaPzUMP+8jQZcDQ
+Wrutl94wNNPeVP9h2dO0m/kw8O7Q7n0elD0QRHETDkhDS7UF3pFve9NyDoADYcT36d7Uphb6wn8
C/wgbUvK0au9arrczXrCJOu+wMvIdvDMs0zlwVOreCffvS18ywWVxCkKwFRn1ndMaSC90yZsFNtU
PHQVtCE3j+24hI8mkOaPjtMof6JEZAUqsI3LpLV90Ca2eZ7JMHYeja3rjs3DzwH8htrAKl0kX83C
cTSYdj2ndGwt4WOdbOxER1u3Dyqrr7hH0pa1bKPSdDFoidHycydyfTIqDL1iAz2Dch5PNiLOWFOX
zs7Text3Sowj3WFaNQSfawyD2bgtMH+bXL6eCnRodBDqYrJPS0rPpp9r4UfZOD54MQZf7794ZCaB
9i5YNOr813sXicolbxsDkz43Ll6ytEQDcpwT6jZ0mcf+YFNl3JMc2vqQpKg0fcnV0ONcXXYVQmpF
Z8yWD+IoOs16pRwdpBJ2WFlbp+TtKKtbJwSZnbTJQomvxL9zVrrx0I/eckwwivPvL+LWUJTnARIQ
aEiFm+tFFEajugvGYpTJDbBgaoguK72BoKytJLg/1C10kPWC0UzWyf2Gq4Xcv28e/WXK88jtVctv
7XhQ/WnKMEbAnsT9kRlJmT6kWayfi0Hzcjy8qQaHtgC5IVzUhu7/kq2vSCMMvr0UCiBEuP4hSWkM
laZRQrUMKBNj3zsf4sJdvt8fZetdliEizVNg0oSm16O0BTqmnhrZftXXunnIRwRdoNmJ+CB6gain
2cTDr6ls8vKYIkz7OHk1sd393yDHWMcGxAWS1A/FHoXM69/Au5jX2ZLZfu4pJQZE03KynVG0PsCr
+tzpWvIv7rqoCt4fdismACf0P0kDKWR0PayRWlUf4cPDN15U7twWF5zYw+XOGfGcqzHF3FMS2BoR
aBq4YsSduRVWl0GJYmpiJ4PtYy5if+pURT2Iins8Mocw6BOonztT3NpDElYMi8zi8nnd7G82s6KM
WGomve2T5qbH2YyqjzhUhn/dX8it44lSNQr0SBHwfMhf8WaUJo9MZzZ4LwE1GsfcREBrzIvi6FaZ
9/X+UFsrSMUSaVvMukBsrgoIhl4Vxii4yO04hJFrKTo8XCU9uDUI/nYq5p038RawynXwdsBVIIfJ
qTbDPrP8vsnGJ81tPN8YzOJoDy7Wl03jIX4lspOqde6Hps7+ckVrB7aHjo3dD8n5/uy3fg3vM4V4
kDRUI+3VabVbpS3RHMbjpCmbv/B5zJG5bWsFMxnFKn5XwljyAAHEDMpVphUKuzgpnpGtUChElEo9
Xeal796NbqHBA7qHqF7GoCgyX3//qjMGPPGI7WeojSg5UQvtW/sZxVRn53be2M9XI60OEGacemi3
jKQp2neMe8ozVoX2TqqysZ0ZhBBFtoOZ0Oq10WZkgw1cjfywtfKL2c6Em3ko/C5K9kKuzaHAN6JZ
CR+CdOF65RarrEZc/PieZdpj51MXj3XWfF2Mqd4JuzYODhc8rRXkOrgR1vmXwIsT5jwVAac1+1Mu
dOekAnu7uG5pBihYpTvjbdzpwHFocXDP0Vpfy8kPqeLWBjZ6vnAg3SSdY2AKWaqXOHWlW2qVZX/i
zw3y/v4J2ZwmzDG0kUmNIXheL6gmvN6ZMBTxrWpxn4G3zJ8oT5BcZkv40WytZedEbjyftBtp3cuK
Dr4fqw+YNnOLPv9C6qUho4qW6BJY7YAQDyeiPLrlUJzbaHY/iMTsjmimDTvjby7zm/HlBntz9abj
0NfI97LMprlc9EzJEP3V3ce+BdRvgCU/Wkit7SzyRjRNWxdWBdEJbYd1zOCq0VSaU+74adXVlxgx
tWNWqeAJGi++dGGXP+AvVR+rodR3zv/WdImJiOO5angA5L+/me6c1jhAc634kMPjMy9ReMCxyzgm
c9V+XDK8VYeieTfuiuuN8ISCGf1PPvbqegPAkfFIc0hTl8IgyULh9zgSPHOR7imYbN0HlEggjLCF
EXJcfc5ibnNjnKl7LnYEA3m0+uOMfs9ppIuws5RbJ+XtUKtbbh5tbbRyh8BvYSld7MwvuTRinmvT
OFgEQqf7J/OWkCdhACzW63NKFXQV5TlRrHTU7kgvw1D53QjbfPSy1gucJqQaEy5xgclm2+FSgDDn
+FQZCryvbE4if0Q7PlASs/2eRZZ1NIZ0+cMQivPj/i/ceFzYVqpBLViaTK4Ry64xNznyC44fFeHw
TGT8j4ia5uH+IBtfmGeFJ/y1CkXN/noHm2oz1I4YHD9ERw8vMyU9T1mNtGDi7JGVb6UGKJS+HWtV
N0nmfvKGEHUhe26d6ughO6thLF7O/6BT1/1OmqnXXiANOEUAxj77aYvOxF0QPXtp5W2DFHNoLzhB
MQ3IsNeKvSdseLsYUoeIZhB1ah7A9UXiIM07hKBifDtV+keh4Cqatwn6/6Jxd7LV249LdsGLBOWJ
qg4x//W6K9icqm6aW/6IfuVHkSLIWXtL/+6bkSozUYPM9mWgsgpPFbs3YryTSVQJ0k7YplYPRGPU
dTLc86A91uXXTgjD1+k4vBdHRPpEBkf4RWuWVuLqeLU9PBU6eZYf9rwEnabXaBMhoTn3eea/dw8z
FM0yrn+yNpKL67UMmzA30hzvP8cr8w9ZnOI1GA7FkQzm238YiYxCUpZQtF1XTyQee0J/ha/mKT3g
6UEKLnWEtZNm7ET6t08L/3/iI2IGIpYbIoFaVcDI89D0HbwqLlGX/OQ+60/OlKZE/JnAdizbYy/c
3sFXY5qrb9bMCpoeqJv6wlJG/9WNEvh9c0TyMj4lmSh25rh1CN7Mcb09l8nrBb0cxkPPLlgcvTlF
seHtxM+bs+KVlpV28s61Ot3SOotRhhbQ/lFkaHrjrpnXIzL22TJdFNuNzvc3yeZ41GrgthHXwrC7
3o5C5PaILJPpx2qKRMDcuSdXR8eoKahgRla3Vze4DX/4arQlqckQY4LGvh5v6JGyp07KTsnc4qRa
HQJU8Ty9wDGPj7o+YCak2PlZb4105/HYmqmkbxJz0QG7yUzstktFl3omCqJ9dGnTiTxU6ctLO6nt
gzYrP+8v7EYtDO4qLXOebG4UkqHrmWKbqzdAzC0f3eTwAbhN9Rha/XJIU4EylZUPQYjm4YG3W/nl
GuUPLVP3Sn9bUwa0KgkztlQ/W93bvKRzqzkT+XftZEFjpU50SJBRfegQoHiYlWwP5nP7JjFnDQCY
Q0edBGE156H2RExH2/KHjpO/uHC+e7uegzbcs6DanBqDUQ2S8kPrFKnJE3toamoZCIvVgYpdxWF0
EPoa7Cl/qjQ92tk9G70GRiNPR5maqxu9i+vPaegtPrjIqHBvS2hWhBcGKuEptdRBP+geKvG5EtlH
bRbmC4Jn3bnwYvWI1au384DIga4LfvwQ6l+yYIQtxDpr0gGHYm1O6TgF+0wKGvGfXtX8sZEAnwZW
9wX2jtLvDLu9n2VxV2qWE4yuNlOeDXkW6QPftu09Csltp38RlpE/9JRJ/jEGRfk/a0ZnIXcS85Pu
hMMZ18Zxryi3ucNAN0hqHIoLayaunXTYbkc1dUcvGy4YTMc/MW3/I8oX7XT/AG+OJMsLAKmwgF1T
oGCoUg0ICUeK3jW+hPPgPQ+m0j0sFDh21nZrKIJ6eUIpN9Itv95bjWpHs6IylD6b8yVBTuDoDGl7
mpN876XeHErevoBECdTXvPqoVsxOJNxKKVnYMYZZ/WPJshQHmDH55/4Cbj2YEoBC7AHwBanf61nl
ee+2i6WZPlyp9m99SHhfzHiPCrpxESCrI+0nsamgSLtau3bRem2gJ++nIm4DNMedn+7Ujs+KrX/p
h2jemdTG+iEHJZG8ENKo2K6G07FBwW/aNP18riGEZbbjcwzdvxW8mPfaX5tjQQIB0MuQN4JQEE6F
WZQJ2wIeCJxl3XnsLfOX4S3Zn/c/1carzHtM+kaCLpGJq0/Vl/QPHYdYKh9qwzwNlhF9tjVkxA9I
zrYGGsVuAmzRUx7h9oqd3b91s2CeQnIrXVhpp6yu1s7K9LqbiQmE6qQnkZrthy7pTV9xlf5rnuVI
Kjhphwk499JjmY51ADE9+35/CbYWWx4KdhG6SYisXO/WqQpnt52IlnvF7NVjoyf1Y+pCMgGFUO+Z
4G1tWqm1+r/qHnXS68FoTOtCDQtSnQzj6iilt3AQluhP7TBi/WRhjDXvZFeb83sz5Cp3nuJ5dPu5
s3zPHPuHTiumoNdi9yXUkj15zM3dBMMP/VqHYG+NyzTwtYvzhnRxqkrEVEm3mvMETymwMtfBA6S3
sz/DyWm/KbbQdsKurbGlxYJsEMkHezVNOhyiargw/KpItGfPQy0l0rXi6NmtEVDbFMEQFX8nUZ2/
/7mQPGGeJvqsVNe86086Lf0yUp81/bJ11LOTYGs45oZ5rqZ5Cd6/VSGWQw17pSSvfTxKE9WTxaYc
bVf9/5VOZn0q7Lw7Q3yxdia1tU+xJ1GBbMO2J3i+npRCbRsFvMr2Mcxo/bEbzU/j1MJinFWpuOP8
uj+xrSALhAyNfnje0hZn9fUmoMNpLhEybhPGf+dcew9xk1pPU6iXvzyKtV9nWHq+UkE4SxRhfS5m
WsdZlXQ7XdWN8g/sW65DWfKXk19dB4k36oPdEl+6ZAs4+inzM25IDmGP9rOul5rSvJ08NWYbPZQh
oE5PLVQ2mV1T48xQCItyGqKWsYdN3Aj+uCJhI0BCAly3JqKFlWUNoeD5zhTUVrC8wIhYjYxDFxEz
jBPkNCQo9yS4Nx7yq0FXt1WdI3sYUuOVXB18Wx29O+O8YO08A1t7TaJ4DA14C/gh+SvelKcL7KQS
IRLbT2r92+Ak1nnpwQlYavqM7Wv5+f5Wk8dxFUXLEpOshDMg5Z3r0WZFF1DkNNtXw0rDITLSD21h
i4+JNhaXSK2nIEqFejBian8iLJJP94ffuo0tiw0AZgiuxxoMbOE744CfAZWFzx6qwEl3GFo9OlpJ
XJ7/y1DAIICME7es84UFpa/OlCDduoqnC2LqZUDG37ykmrkXnG9+QlglVJwwJ6NSeL2oVpjVeG/S
/GtFQkOnjPSXZhCaj1Af8lF1tYfV2VzFN+OtNibyjRiuoFDve7WSnxbYJ0dSOGyeFfx576/i5tTo
nEvZJTqO6+zHdedk6ijo+REiIE/UKXAqTps6jw64AI4fLDN5t/QoWgcU02DicQ1BmZGTf3Me7IKC
XdxT8ofb7RyLIcGmM7SXg5eG76ZSr4Zafbem85KBKYF0WIR9SLRh8LumHHeqyFtHjgIT3XeqyFRF
Vge860atxRXe8Q3F66TMvDscslDzHnM9Us8WxpR+XnvhU5Us9d86ztHLzjfc/AESDCnrvCiRrl6z
LgznDnF7GwtFnD4OaQbgwhhH73dRmQp2EJx32xiVk6JI/2432RMG2NquWHDQDOMpRZNn9aZUJrrI
BHjyhhvK+eDVdSEObuwaf0xLkobH+zt2c7aSacRqo2axPoxQR/PSChlN77Tp4IRieFmQ1vTjHtEq
O0kKpBqV6NmpNfvDYk17vZqtQIxOAaVu+lYUhFZ7inagVg4W17nmxUV6UEX5c1BT5Q/NCvuTLvi4
2Vj3x7boup0LbzOfoMFJ2IKHAgDi1bUwOd2gthNIIU8bln9Gc+pPFOKri1uN3qVBRe3ZUar2IEsd
YFOhfFBNqfe6GVuPpjQ54Evzze01McjAoNkLZ5rL1LBemjxEHzMK9+1Mtu4lWp5ovkpRC+il17dE
nqIVkqrg0S21+9fMO+0U4/B1mHITz/lF3ePcb87q9SEBHkmvZr2Fy9xNwh50ZGe26XGZ6DzZy7xX
etnaujICoNYGsZtg8HpSStR52TSQ+Db4EBpHpW/nD22OzuUJO8gWP9xOj+qAg47eKimyFvmDk0//
Ac3I8wzenSYNoT2SHtc/A1FgbE80Km2htkQ/VF6awyhE+ahUTu5X0eRgNDLUJ9WtjINZ5NXFqIdw
Bwu/9X3f/ob1pammWO12oDeTmU6zssTts9YV+iUbtOygAoi/3L81tj4wN5QDpQ2e0g1b2R4m03Yi
SsZmVYlLZfX6xcOk4I/7o2zdhJQa0PKFZsM4qxMqYqqW0vHXF7ht/BP2jVkc8PUdk4M3huMermXr
KsKPjlo8LBtUjVZrqA1OP5cL8atipC0sUwytH+tE5PERj2hsmHotgVZQ2j3e6D0C0nsV283ZEjcg
T8plgIbh9T4yWzHmStdSWrCEe6qLbr4sYJagM0xiJ2+RC7cOa9mWkk5E/AWi7HqoTMx4wdK78RdL
LaKDlvXe0VFm3JvBcgYJyqx+Nhd7HIrNUV87wzr9lZtN05SIFhWyc5vZefVQ2dnXCtbZWUWU4UkR
yAeWESf1/VuIIhyF4FeAybr9XZkko6/Fsbiahg9tpC5/amPSX2Cc7npGbR0KGdBSdjc06nDrD6hD
c4scFMfyNq1OFbI6HwTemDtHb2ubyowNLJQUl13PaMxbc0BQ2PLjSjf+tbBfFX6L+Px5TkrTh1eY
PPZorwEXysUOM2Vrh3LVArLnDwdv9VibQ6THFsQ3fxri8aGLc/0QshqPUYsd9H/4brzK4E+hnnPT
XO9QT2vA7UWUgdGSK4LZ6f/upnAMEEbo3z8S+SS2UWj38xKvL5lWTHhKZeA9nSExj2jFhI+jcK38
YNqDcX73rNBdp/sNE5ji4fqK6SJtnPACsf1+jjCZNDUFkVZ3/hBnZJf3h9p4ERgKjBNbhD7bmotr
mxCijJQaSVQNyu8Ut4eDoevxX0PbOIBqiz2A6sZjTLtL3p9o3hJWyW37Jg9xNJElqs2VolVuqbyI
QlG/4qmZ46khulo8pkmdu6fJbU1Yi4uD6z02vj/uz3njAL5aI1EJBx1CBnb9G9w8MgiWqfwMpp3+
OXrDEnTQNP8fZ2e2IzXSde0rsuR5OLXTmTVRFDTQDSfWS0N7HsKzffXfE0j/r0qXlRagFidIvTPC
ETv2sNbaP29b2bkFFoV96J0UVmgpbN77diV7RQOR4EaLmJLXT+m/YlBqPyIMOciF9kzBE6LuQK6M
D9tsalF7HcMHZ/Pkekl7Z7jCfqliIhtbPVR32zXFi+DSNaSLta1kLSrV5RmC2MkZmzWMvSi5zweo
3IMTpwfBys5nkn0KD8l4LgLoqevPZNvtAJ2UuUKjkc7nJC2cS+pQ1bj9mXYuAMEYrp8OllT92aRx
5uACKZGvDSlyH2r60PztjlP5r6d031097b/fNrezf1KTA7+PFj6L2nyq1nWKqKa0irJJ17xnVhI6
vN4whbo2HQUqe/uH5IhsZTEzS9vCkHh8ektbaS6lra7duWIcQhHn5sH+7VthmjuIW9DMWyuRyPuG
Fq5JJFBXd4Qk+pMLc+7uD7aNrh8QDygHpIHXZyH3eqatCfopMVPWzko6rmT3o/pudLL//b4liC84
eZ5nxPE356FS27pHdYbKe2eaz2q16HfzkqRBbtPhvG1qxxfaCPqhS4AyOknXxlRZVfRyOiLJSis0
34gbw9ciJblTEucfg8Hxps88FfWuHWbkha2OePa2/b2ziLog8jr4Ytmavt5UYiyIVxXROTxg9QKF
83Nt1pQuE2Ndvtw2tXdKsMEIVohCVA83BVI1qvKyRDLgZIq2k2LzC9ISwtOLgyXtbelrO/r1kvJG
nwREOG7z0g1fHcZb3q+LK2A4ZsVZOGt/GcvGChOljvx56o5Ge+zuqMx1QChTd946kz5r7IkRyATM
U1U86cyx+MtR18W3Iu3T7Q3ds8QITRlGwj15I1c3rytdk1SnATfk+R2jcL2PSUeWjmiufbCnO/E4
60EmhFhSQv/kt331ZM/e7NZFR68PxYnihzeY6oPVq/n/YgAND6iblc/WbIx/cOFpStC/9WhQ8JBe
G+2ASRQZcpqnJcsNP+lpioxV1N95IA1Ot7dSutxNliPfF1lZQfiRI3ptaja0pl0NmJKin0lm8mjo
L2ldF4+J4UTntreaFxTjlf88NT8q6+w9PrxuNIYAVUE93phudb0ZlSSht5nrUBlrGj6Vs+YM70ag
qFOr9iCw3FsqYR61DElCg118vVQltfvFJjgHtK9b9yPKPr4+R+2pMuJO9hZ1v+6rNkyTfghvb/Ke
A4DcSBdE6rShv3tteYSPIFau3gl7IvDmOSl91avEgffeM0MsK2t1FNzeqHmJ0szSspF997w0/1cz
X+HSFNpyEJns3QhCBqnJSneCFV0vpk0gksQRemSrKV7qMrcuTVcqF6dRKtDaVhNkkVIfXIjdlfEc
cU4R63kzWqtvjE43U1ZGV7A4TTrs83H1ftz+SnsL4zFC7w2Nd+px269UK4lHJwlVGV2l5VJPvY9I
ZxcQn3d+WpSNP9TpcOBfdlYmHz+J9oV4/0bAF+FrtVYXBfqDNQyj72Rq89jO6XyAyt43I+HEhPwg
CjdrS5OY0dEF9XpmEyg/m8UqPmuNc9RN37VC1xjcN+4EzML10UhKg6ZEDnPfaWzlzo6VJfPFMJgH
J1D+2I3PQsdbTuujqgacbLMYsxxrNRtow1lOZj5XmvI9QssX2XrjoQCR9b5vx2/qzHwHfXSP6jM7
Tw+ajvSSpGw9UoSbJWoNoIgyiqX4Wuw9Vp1AUdbM7dlvtdl0Dg7HrjHkeCWvizdo21kVqFW3Zirb
POXivahR74S6VdIuVoemnsPbx3/XGLvJ14OpSwR4/fHGLo4XMJbOqRbNT5yj+IvZoww7WNMjdtHe
MYHNynoIaAEKbSyZnVIhjRDRzyhFe0aTZFr9hZldRz3NHaU8ILQUmSRRF8exJVsUk0rtTvCx1BbF
ymbRk6exqbowXZzxrqjh752KaTVOwk6ZsTiPsf4yItB/TqnNx0E7FQIypI2K9+n2Vu8eYLDEFFIY
nk5J4XqrNRT/lXWA4aPztH7L22R4IEVuBl/MQ3RmP1wPaRq06HxhqHka2HnZiIP4e+9zU2IEZSMr
udDdr39DnQno7nkL3IJE4B3U/uEpa+353E76Yay941nB4aObAi6Tutg21tZSKxoMChpUbRP3vu5r
5bJYQxvYHLm/UQucAz1Ouz84z+ToEoRGJP9Ga0PN7M5RSkCFeWcvX/SJybWeVgzfShKaP7in1KOp
wLnMbgMqdb2XLSDnAvVonIKOOrcf6ZHzX64XZXUZRKua59unZ+/6INALoVUO0AGMcG1tZGRGFsec
ngRwdv5SuA1q1aZwlj+gaZBwosUAgIgDsvUIA/IvChkUHLG1ee+0mvuvQN7nv9urkb9268zRPpD8
5l/1581q4t722ijCx6nUgh+RstdeIuiAQZLqA4PD5/QoS9o7+CZ1RVl/oFaz1blifnPsARpE/MBr
7bNRAqPL8n44D1V0JD++a4oSDoE1DVDqA9dfitb0qDFJAwa3wtCxrjfyu3YUY1i7yRGaac+l0KD+
/6Y219loTaduhYeomwE/obfpU9hz/7VnmiaKzrPnT6u2honZ9n6ZOc1Br2TvSALWQwsNPCAOd5NM
131m6RbtrpPZmdaHHMbJuZzK/iAK3NtOcjFCJUqXfELpZl7nYgU59JSBrciXuL1booWx60AUn5AT
n863T+Xu0wGpWJLofqW0m0+XxTWYeRGDKhJaZN23BVlsoKtj6/kKopzIrooY/zzHlI+f7TVmcgqj
NWrh24utfQXRP1/0Skw/pt5U6oMft7fbcNoBA8BrIoPafOsOElOhGbLub5bN56UG4wHI9w9AMwyZ
p4QG1Enmh8b1bsdJE7m5BnN+aLUodMzuf7UqlLtYW//EfUpKJIEjCCTK49eWiMhna9KBRqI/zCgL
u2wROChUjcGkOTWkA0WA3VNEqU7TENYiK5P//uoU6WM1N1ouZecskXzzKBPeZYWqf8qjwj4oTe+9
e1LuhMoBAgRIq16bUuFVJH0pUTIwSUOdjPdUuRP1aX2J/cmZ5gfFTpTPt4+u/J9uHaqUeWIiiBz2
t61JakuVmBBpuIttnzzNVuP4uNam8oXXqaemG49QcbsGiUZInH5BRDYbGjFgwS3rGU07hqkjAKJ5
34UDsWfsjOTvpDaOGkS7u/pL+ZiTIe1e7yoCOYq3qHTYYgYYPhdGb33WlHI4j6tRoHkiUjXoEb07
iiZ3b90rsxuPYMFs7ZnZhIedVD1o06KhEdYckfr2N5O3CbgLTY1t3b80bEVPpJBDRaJBxmlpzK+1
0JgOoLYw4ozcEP3z2ydm70ZItWztV86GR7ne0LzNuxGUDy3LxLSfu6U0wngynXe566YHUefeJoIF
hRZAoERvdmMqVhkwMtN+OllDmid+qYLj8tFKOMzT9g4JdS2GLhG/QgbaGFroNlVaCb+9G2umfNR2
v54jbRJNOOsVg9YLzw29QfT/3N7KvWfYAQPrAE5g5MiW6TSA6YlzcqtTApXlkrl9/7+1zcBiJKnx
aBmKfbbBTQRoyrfwXk3vwOHsob7pOuPb4GVSL3mTgdeFNq0gcOgwCmTtINjUL1bCqD6fKetae2rX
cXrqzYap6OYwAbycgMZPfjO4JjIhrqiPetR73wEQOu5IBnmMmbs+Wyhl83ELGW3VhfEEnjs+kzLn
J69Xq8xfHaGdUAWqD/Zh1yrYDf7gAQGZXluFZT9OQ09QmRmqrCjWxs8sn7NHBBzX5zql/Aa98kha
dHfzeVek1J0qiY0bx0QniqlSaOqdEhBfZ1TauqCr2uQF9RcnSMAOf/XA6D1VPHbMgVBtYoUo/dvt
kN+6fQr3bpmkH3ESgFyZ2wBBdxJ7ZMoOmz4m0YVcAYk61TjKIPetQL1HQ5hy6pbppMwF0N2BNN6e
1uze0Kfiyc4s5cA5Sbe6fc6koA1niIY5mI7rTzlnimG0Mj/wpqKj6mLbl2zO58uU6et9Pzi1X0dI
39tZo15u7+KOypVskUOiIjcBordNW51BQ4m2yV2s5sOL7ipqEBXl8gU9+GkIFdjewyXPDb3xR8ud
nphsmqPhJj94OVsvptCyI9jt7mbQ8UDkTEUacytAWEcCWYfOcYhdouW7Mat6CtjLZUKL3iBt+2Bq
MRo4rWE+IUl6pDG09zSRB1IapYpNb39zlZkUrBnxKmcdROWQPStNV5ySSlfex2Yuxq9qEptH6927
xzKr0FUqOHJc5PXHJ7ZKrW5ivVMUedY7vXecDzrzCtUP+iz0l3zp27CzhHGQzuysFIA/DgvQrSTo
ypP/KkTEPS4ZnDKU0x0te1/oXF9tLcsfXav8vVpjdWBu59FgmgHpKPMxNKkMfG1uyetcUIDinA2G
/VIsLQOFIJZ+s6PKWIJl9MxHFGu0T14lZ8SvypG+9N5yKc38IhpwzLc6nUvRxopemK5sxUaNr4zI
Fvg5BdRvazt4MqRy1x8Hd0tmhJtrTfaNxIWUN7Pe3K22XBBcaXvnNHdN8qUTo35xpjx+gX1j/0jz
ofQXu29qP7WU78Zi9Cek+fUDN7lzm/gNgHEQ8wXdve12d3bGdIV5oeLpVOultRu0BeCj3UWrU/q2
DfUONrpTnvO2zA682k7IRfpGTx/eDEnWVgFjKC0boDSmlzJdPoq+cb/AXHXvtdVz/zvYanla32w1
2Gk6GrJfswXIlAYljwRxk9PoNdkzYYD302H26hx4ic6I2SjT9JpoIG+fnSlWGn9RK1U/pzG/z6/U
rKvDlKYSgopdmeDqWr05+hD7v5CTQOmAh3PbObaVISmHPEWGN3KWgpE3fflE9di4u70Te2Yol0lE
CP8xq+D6ngmrLtU65cxpUZLUpyWtQcuJYi3+um1n7z6x2yC8QBeQZm6iD2uos94z0CUD7pXHgTZk
4pPa6ZHfk6yg6xJ/vG1vd11QW1BwYKw1/vJ6XZqRV4vrElSn7lL9A9pA/eHYwxHWZXdVEvgE2Jg1
bdWvu6Yy1cVBxalc1+nZrDN6Hkhwn4Ti9B+Qqzi6Iju+H20Ck3tJmQPYxMb31y49vyybnVMzDUoR
qGhuVGfDSvo4SNahjC+1Bng9ZBh08vft/dy1TJ2afNaRf20eOrtxrcXryB1cJc8+LWYUf+Kt4GDq
jc27X2pUDGtlOd22uvcK0OeR0jH0Ad8UC0dBEK5kBO3N6BkDwKi1e9fkevweAh+sWy0zFHFOUyP5
mbSplwS0Xpc/qMQgSw3sQMrwgm/b7Lm9ahVC39TMzU4TNJvUKv7qVbm3+OYsjlg1eweKMhYQIJCy
DFHYXJPOswaCOMKrvkjyM/M2cz+yF/FUxdH3lYT+YH/3virqXhSaCZ3oPm1eWdeYJp2mrgvH1Xha
I6O9qwb1vbVU4uItgNbbQRzhPfdNkusiB0A+sCWuRIVilxQImR2EvBj4pknAhu/dBZXG1ftW21n5
yIQk6wCBvGdVqgIBqWBbuavX7kAvXMa+JSrdJYPyRKkkSqhYcX8fr5n33WaaScBcqENRl72v+crq
Nli2kRRGzIyuhLJ06ouHAth5LtXl21KZjRoQ+ky6Pww6dQw7tZ8VfTDPAt3Gk9ZPq40wEyhHO1GN
z2xj91ec1cszQwT6l9t3bM9Toq0lJx0xDpA3/3prDGWJuxoQ/CmZ4/VSe1X03A1zc7ltZe9xR7db
XmaXp2abGLVLpOYWPaATExBAMJeVGai5rZ6I4frz75uCjUGFkfYadXH5VV5FqprKlCavJ1LVvJFh
0kpm+hkVsAviU+nB/dnbOyAKEumIoOmbyRmlTZBW5S6Q3qzIz4yjUs6F7owHh3dv7yQB6xdwEwSB
/BWvFjRnOQOxDVllK5efAPLiO71dv1ELPoKU7BkinSSq0uWI4e2UvUbVhqYQoNWUlsZZlBtTYFbo
OeUx0f5vfySGFMFGoGVH2rTto1VrnhWjhDrWkEIfUcTPQx3ceQBVsT0IaXdWRYxHeMMWkrls9QxM
PTfhsAOeX9M0Qpd+yM81pfXvK/rxf2CKjBxMHE0I2gSbLxWPqAZMEHmJcpzmQmE/CZ0UVYMu044q
vnvdGPI/ycOR2BWEcK5PBXlQouVZ45yKTK0vmi6UIGW8ZLiM8eBX1JiDOXdE2Lnj4kdLDJ2u1MQl
WefKT9Rhue8qqzhA1Oz4OxpeTDGVEuA0fzfPyeJWRatXLF8dUnHq7REGVq0RH+t2GljTcCQ5u2sP
DRA4Ojbk6G3wypPNgDQBPCOZFAX8qGat4dLOxpfFiIy7KGn1gyh27yh51BhMppnD0t4OyBg6A9nD
kShImZrpZ5bV8f1EJBBOpScOAD2/OjybFIUikimLwprMhDebmU9FBGiPJ0vR6tEO6p6tfVa0tkOF
i976B8ZF2/+letcOJwV3GvkrkTVqL2hWCfiC2Tz6i0XCeGJeCtTjqXOaj8TCmhMma1uqfmd560sz
gXEMmlUfP2ewICp/jQsY7vB1ktYviOWToDSV6jkrpOKIqg697scxY0J+1NqsWj4T7Qf7nBDUxxBu
xUhNT4j2Q7E2w099bgvF7xsbGbNlqVQRqG1fL4GRiPzDtNZDc0FKz1DDrOl05WS3ZftXlunWv6uo
7Y9JGXsf2yRq11OH3NhRT+FtZCl7eBq5KngI/pYBwyufag6Ij1jaCDzB1Zt/OrEwMSe1+ouwrOri
OehyNh7RbZ9FGs+h+um293t7cKV1XidCICm0snmiBkYeRU0u724Xxe+Y29B3Pumo9c62xs4MpkR3
f/yBRZBFDAFDvZgX+Hq9+cK50RxIyy4O+dkGBRIstlG/aE7ShF3Tuwee8G3ARZ2VRAX1WFZKUePa
Xu1Zib6MtPl65ruhYZL0Z0N3+6BmNgAZtLacM3hTB9v69npilA4RCuPQe4FpXBv18iwuDbzeye7s
4ku/pjq1yNF6jkAOH7zJ0pNf305Mof9D4ZFiMsjPa1NxNijTEpFfJlzGoEyV6H2cqdZBzX7vnLy2
In/Fq1OaLsacVjbV82ZVnIdCVMOTkxtFkIyqlfkG+kd/8tnoQQHng2jDs3ltMHK1Qpnw8GSwfR/W
+loEAMvnS5G14D1hud5nTKL87ViAvZQgTAl+kz2ia6OwNw0LSg99qT7pPtpmGvlDNJYvkzgkp+yd
EKTA4FggSUo1YpPM1WLoO8Xi2g9mhVqJOYoALUnbRx3mSNV47wYwKVkKo6CkxFN9vSoyCyl8AcAr
7pmZXI2WF9CUiz4j0d68s9fJ8m23PKK27x2YX6xyqqZ0B7ZhVboKo111tjIFPDhdZi1tP4yFq4do
BYg+EEaFHsFtz7K7TqkiwquIIpe78aQqeh595wIoFCLV75kAO57gKoqncoH0YzCA44IuQX35E6Ok
5JKgS610c/3M3k3RQAL20hVqDXm//zZ4xN2JovSBsuRTkFfa0UK3ewvrWRJjCO1geuO2N2cHkRkY
inm+hlRiq1OXx4wvj6okaMpmPumltx6U5rZP1C97BK1QAfCfxK7XByjKO09dxnQNp7xvP8ie0yXL
p+FbHi3iAeyge2myWP3giToKdE2g8XN7j/fWy5J5HaXizhtv6jQDnQx7Zr1O8s3J2vlDCq3ct83p
vjSS6edta3urpcjDPEz8N2Dize42pKZrQnMpjCOdWUeLSB6yplKrc9Mt4i9VaeDiaUv7NRrm4qmf
Xf3bbfu7q6VHDL8WahwR/PVuM/pPGdtuXEMKFC7SE1Z+MpO+eGcPmuYry3BE0XwjIyI/L4KA6JFR
yKMtL3/QK98+MWZxjEw4k3lfaXfrtDo/ZFJ26YZeC82lnE5Ko+jhsAj10dTy5K8EzNpBVLB1h/wG
7o4DIACZW2ComwdzpqvR8ZHX0Cy85TQBowgyKyuCDI5SeHt/d01xksgPQGhRt79e7jrFpV7TNAnR
RhmezaRQz32lNp/HuTriOe6Y4rpwSckv6Thv0Yxrn1pu1zHuA1ij/dE2SlKDKc8ey1w52L+t72P/
qJigSMVbAq5oOzZ2jDMF+EashnphJydFXdH/mxfle0xY/5whNWn4lVl2B1HB3vpsknRCU/7wbF5v
pUEFVK8YNxY6neoEESo0fkQX9F5kh3MH904piCLuBegJOInbFUY9S7Q0ZQ1HT7I9ZmdeKAxk9l1J
4+PrYuTFv6u7OIjxWvpZWxtXRQwHRcYDX7Sz0VIPVdJywci84Wow+WNw215Rwz6fviixqTxY1NAQ
Za2Wc7KONGh6OFsHRnf2mfhVFpEQQoSPIv/91Q1dS6vQ1SLWQtIT7aLFsXJOrDn9OJP5HrxnO96P
ZIo+ApABar9bSl1ZUXnX7FwLI024octfF1dDdDot9SUURjM8eS4SiQziqE71MOcHifvblUphDViD
TDSXfmBzOQ2lnlXFqrSwZbbJaS7j5J/YK9rTEq/r/W0/8NbPSrYzSZecKkHdYuP20rLNWmaIaGEJ
HClwymJ4GFR9fWgar/GNtus/37b3dmc1lQEFYMLxB5Kjcv0RXbeFTYhQejjDA/NbdRrvOqf/1xia
/MXS6uZR6TztQeVL+2tTFafb1nc2VspbEm3CxafcvXnV9KiI4tocpxBl+OpRSZP/SkvEL06Xq+fb
lnbWSXSCGhVVDkZ+bVWpFntY3MXFFc2tPoe1p+cfEd9f7mOrouC99N1jHTPZUtGz+mRmk3dQrvjF
z3idENEAw9cizsJJBbO6xaQMgs58V41LaOd6YlwMO8pVn4xPR7TcjpN3HcUIL2BMl/6v22jddJYt
wSxI1T77UJA6le9bpnFmfqLHXhP0Vso8H8k2WR57YvXmcbDLnhoWYlXpfdFlUesL4VLpyp0huhTl
VDUHn+6ty6E5QYeYNhZro1txfXDojgst7mtuf+TWF7N151BrVLl51E2KuEnxhlFt/7z9GfetcgN1
Kaf4ZqBR2RZoWqtYTctBv8Cymy79MszP3lL1/7UzaXs5Vsn/bhvdOaVgjV2p+YmSNoWJ66Xak1J5
C9MUQquIep+BGsa9Y1VzOHeufXBMd005tNJcZAdVKpfXpsD3Ga3dO2qYdo15aUBAB/hgJUBHsjz4
gNJpbU8k0TM5CXbA5mxMIbRcVnWSq2Fpu3lgpNlysSM39VXFtd97kaeEdto+Ur9vw9/fTuI5ojtw
dqALNlHVxBS1pQH3F6ozdEJb52tqicNQN82KD67dzvvMbeOBlk8U/ZvtDIYGjw54JiMCgVRzD7zu
67J67bms6HXk6izu+rZvH2YDVLxftZkIwFv2B+vdcenceLJ3MPHkRVsXmzqxDY2y5fiozLjOhnJ4
SMcs+bcFEvZUC8RdDh7mHYNSRUUK+QIQAiR/fYgMN451Q4glHMy5/hTXGRXuOK7uUybBhQop6IG9
t5dSMhtpKBG50CvdztrIbepxdN7V0LXT+FGp3AE4mxEhx5DY3bku5vHT0jn6p9vH6O35JdiRw/Ic
4h46l9Ljvwo/zKE33KRmWwcAR4EsbDGBXqm+JFVbPUIq+V7VEnhmKQcNwbdXFF9Al4nN5XOSfl7b
NXKCuqXlxdStzvuQ9zkN2jwtHtK8SA6u6M7GXpnaXNF4Hswsr/EGnpuVANpQqSxiy32vtsZ0XqOm
CTRj7Q8ikN31ATNSYWtLQbENNEStmYeaNHxNrTazf0Belz8ci/dkSkrv4Ga8NUU+iZOTunBwmbfR
89TYsdV3SxsOxH3BQqHo3aonH83GUX7br4KP4LiA7OYaomx4/dEQ0Ejtrl2B/kVtEZQoc57rzjV9
J1WUj7fP5dtIQ0Ix8DXceSlrsXktmhRJRHhrmHL04b6Zxt5XnLY8a3NGMYTz6C8Vw/HQzIH8vvz+
oFW0hlQTzVoqP8BgYONdL3UayrVmpHUXqmsq7vtqtr8ko2P4FIu051rvq4Agqburimb4wCO6nnuI
lKcRuEERxDMdjwPvsPeRwbZrMq6VsO6NN3IRdm4jFNLDslknBFtK9TPNEbpemns0lO3tfXE13k1S
WpwCJdPN0bWZAF0aa1SFsWVUAUKWPya78R6yse/CejTWj8nSH6HV37ohaZPIUsavMr683m61cCJR
ENyFuRLFcgy07tvKuLxb8mI4pXISoFgW/ex1ydFE2bduHh0MZPb52lDbaOBeW17BOMZlpddhXSQW
kaum3TeZO1+UgVmIK4HSh9sHe293SS/x9YQMEud6ba/IqqjuNbMOrXJyw1R18gApsDR01868y9r8
b6qZRy33vTVSVIRcLiUxcbzXNnOCdkI+tQ6jetaDzBEJOKOEy6TOWRDXrv3bzo+b88rexk9MltN5
darV4Ww2qa+LxnlXL311Ud3GPohNdpdGkYsZDTyc5AbXS6uVvGuibqpDU5ijj+gnRYSqUd7niGWg
Tuz9fgWPpZH+IMpLIAJd6NreUndFQo7CVs55fOfm9c8xr5lC3CJN2Q6Wd7CTe/fiF6qAURDEzVuP
2+l2a+TuUIUInVlfYjr+geek6alm9tepE5rzzuraPMgzozx4VeRCrgNbmnRo9LMYBN5oLVwv1ITn
XBRQdsIkSrr3cNOXJ7sc84Mq0xuAAX72lRkQIddm4qYxFm2xqpC2foqacx+fDLPtntwo/hAxmvgh
ccokTABJB20MLyvJ2G1zGqYn5sj1hPWzeUBT3DtR9IcI/ei9Ia2/+cKt25Br9w4K8+syhSLrRbh2
DDNXxTqd3aQ/qlnu2vMIESBGy1Lp5gR3g80oU0g5Yau7+Y9SHZ1/Gl2f1GBcujL3k7Qe/73tgvYt
krTwgsvC4sYF2VnXk6bzaWfRmX5LbS8c0kicNXOJgaK7R3T2nbcLkSFLltWQDSHNvf7G/WKC/7XN
KtRKVz8xBNkN3NWr7ptG9Afnac+7yjIpjwnNIvhW16bcoZ4RInH5eG7ivTOnZTqJqnb+irpyekL+
C5+3DIDfbm/ojlV0t2hLoawqxZw2GzpSjHTm0ahDVHK7+3oelbtyBC5bE/AHQ21rQUa36sCovICb
Cyp1LNAp/NWh2io9ZqBzs9UrRNhrzkhFw4ze5ZX5wxqN4cQYlekhsfT416Cax27SioNbsrNkhJwo
OPGakNFv1Sw71IjWyUDKTJuiIagEvIHJixFE18f8k2O3WpCa+tGgxzdEL15pVIgoAhlSw/bNRlcV
lTXbaNwTQOHGDumkrMgCi9H6Tmxs3se9ES1hyei49+UMbvhxyfroH6+O0+Y024py8PZs90D+Gukd
kZcCAsggt+vDtpi0O8tcd+WMyeU+64YhXFuRhVbfdvTTUDGN6vKIlrX1yxgl9mYiKpUbIAFb+RDU
YBUryYvo5CRJ9YXdrv5e2kNm+PZw/bICAAnELiXUNyA9LfKogY1lhABOaTzpimJ+LT2vO0VGPNzP
7VicO6Ox/D5N68dqdA8c1NZhSOtUNGWN2JS6A3LjXyWlxjBYjIY3vVM8NOtTUhkPRqyOD81Esfr2
zd2zRERE3QYggiTEXFua29qYEKUA+03WM/lWRUnKh44pvqrVWh3AOXaNgcWR5OlfJKeNMeFZ07rq
wNutNe8CM7LbYKIzmgWGvi6fbq9s75xI+u3/M7Z5vztvHRZlAFHe9k0D5NltLw4wmcsfWJHZIM0R
wqJtS6GyF0OLRom4hVlz1tPOukvc3vl428ruxgEIoUPNO8H5v944Z2qYrwpu/oTMYfkhmuLP4OGG
88JE3oP1vCl1yaMnxTHB9pCAvmlFoXTh6FljQGAFpUpB1Ci+CbPyAh6R4bFpEy0QEarZyNB2F6Md
3RcCpd9Fr//6Db/wHGCbqJluIoKpEWXqduDz0YtMH2Y913xVE/Y9wtbLSYuV9UHpzeng5dwGBRgl
+oLwAYAdl74lUPd2ZiZqmuHM7GY4lWrbTUFW4UmjSG8vCintwUfdM0gILZuLFE5Rabj+qNBaojRH
9YkOdATfSUAtZbv1k7vayoOWHc4c3TlEWANGhRAoodZWnmGMiyYbTA/R4F6r75ymHB8Sc7HPDlH7
wV7umuKFovqDa2Hy5vXSqmgsvGpy3VOkT9VJMxrVF5Sjz8KE5ffbV4N6qBTsljwzoJrXprrZJgso
RlaViek+aeLvDWSAD1pHInTb0s6TALEZpRvUpBiFsg1y+kwZNWa/oCDQFvaHZdTbv+kHp5DZrOoT
aaz9WEVrHKjxFFHznuID83t7yohn3iMgjaC5Nz4gahcBbBukakll7ax1rbhMbt6d2mX+fnuhO56T
YholWOpOaNhvQSIJs4mcecaneSX8ZmEq3lc995qDx2Dv+ANF485B6ZXoousP19iVbbVIspz6dir/
6tsyuU/jbAzMbnDvNFp3we1V7X0+UKCySwGvGvWOa3sDA0ad1aLxWnTjcFmaWPlRLnbxQdUqM2OC
T9Jd7NGt3kX2IP6unC4+GrvyJtWTHkbqY0q+KxfwTak5nTybQq93goKvxufJaqMgEkPxHWi5+rlN
muqcafHUnfrGNmcG2nR9yLBD7y/auSXTf7zU+ZJ68fgHB8shtWZwgMyH3gglRDT4+mr10HxdjTP8
mcV3DZSHBB3Bg8u6EzBKUS+YdVL3+w3YyYxVN0OVwjutAu0BPF3jfViSwdV8K7aG5ybrjHAQ1tGB
3t154E7gnGXrH0TH9bfHzxpuB+n6VNRJ+jkTenKHaFXzXiSxfSEzqiffmHU5K71RYz9Wrepz2jOt
HdT/uFLeVYf6u2qV0RGGZmc/uGgUNcEH8fpsqxtFbBbDEAnv5LZa7ffs293aYTBZKHQ2Wl+nfstU
1/Ptm7DjSfDNTBiRBU5ZxbneDasReZzTzT/BqlzJFow+nCxrZJDwvJ5um9q5dBRPQHfYzInh/Muf
8iqQnSzQ6lrJGzelShsyZhvcg901kKvzPuhJE+7tovpsirIIyxUty9vWdxwZxwwaJX6MxHTbwarj
rs9sL/FOABaNu5YZ7uSKU3LgWPa2kyGeiH1IdRnygus1mqO9GlHOuwp1/n+VVcWfY87gI2NSj4hQ
Oy4TwJWECUoNXAK1a0siFfFclezhCHItqAUKNjXqqoGzdnKWt8jubu/fnj2I8jzgpJrQUTdvq5qK
slWNzgOr0pdw1fNPHdPuL4qoq6ApiqNW8q8O3+uMngPCuFfZAUSmn8LTZn3dGOd8pNY7DVVSndMk
HZFkdrpA6HrzsHTKepcId/Rbxkn6csyvnyKa+64wOLbe1Nl3g2X/QGBPD2abIjqz96aDDdn71LgP
h7vDF6Avc/0B9AFsqucVHrTK1OA4x/aHtjQLH+BiFN7e+yNTm70oeDW7ssLUVKjlfaY5JU07I32x
kKI4uKQ714RYn5AX2iD93q0XSuJkyCaUP07CzOOLuVa0fFelPrgmO4eJHAnlSOQHUOvaKmrEQH77
hgGhqLwqfNdqdWPfiTstbMwJ3lLv2v/d3sFt6Vi6G/APvwpuKlCITQJI53WNbBvNqohJu581l3qU
ExXvlCZd/lko/z0jttD71ZoWByvd+XREaZT5fiF0oBVtTkltl7o3WaxUTjBw0TrwPZrpz2YsyoMq
1O4apd4SBuWAQLnpr/xrsiyUTvU4Oo2I7vyEgIHaWqKolUBFWmT/LFasPzutEt23om/Pt/d3d5kM
FJbUOFAmW7KLHG5jOGiEEORn+hexgDNaXCsqfK8ej4hEe7bwexJ8gfYxWN7rddaZYyz2bOMZ3FL3
mYTqPmR5/uCu0Jt+f1UUXmQmSE+ZUO3aEoMZ5v/j7Mt65NTVrn8REjP4FooaekynM9+gdAYbMBjj
AcOvfxf70yelK6Uu5ehI+1zs7LgA+/EzrAG15lhDBq2RXoV2D6CJxvbClKyzzXLlirpUbwP0sPmE
QPFnU3B6vZ6fNDAizlm9m61Au5L0if6ahq2B41fuF97agdJTp59WLTnMWPq4HAY1XtmwFwIAfsMG
uQBFfWvEv/4NrKYxiGADnhmeOZ+h/Cw/StQXVx71QrKD7j7Gw2je/cfte70KLk5PpCJD4872flvl
PRNg1oFhI02wiyEulOy9QAX/6ouKMICmCfYoWhrIOM9VF/1QdF0T+/VuDabka+LP6Yd2ph/+ede8
WuTsK5KWDesYYBEXqRqUExy2UDC67+U8/357qUvJLNbaOLZQbofw4Vl46VRfd1lkaoiQL/1NRx2Z
CpNp/jEMu/V74KXNzeK57iDnqP1Ew9aVgNiN7Eblk+gL7QMMb+0irm2i7RHPLm8kCuieoBEMTPj5
kMObWWTiNah3hgXtAS1ct4dJ3ma8VMuCy2uSKpd206Ywhhp1m9SfVy35EtgEFgNYLqSs7ooJlCNT
oE222hMmZvk7Z9GtegCEQl3LUy4EIwD4kLjjvKBz89c0eYgdAVPD2+V1DGASpO+fG8klTLO6Jf73
jOO/OTkkxDfcyXnnz/MyPs+Rhls7D0SpOumjHdzIag765vT2xrr0AbeR/P9f6iwKBCDX50LNHqS1
+mjHHTF7yJPaPfGMLgcUaVfWu/QaEyicAWcCcQzgD1/Hg4DIepbJ4kEOR2JSXgfxz7Bxn/vApJ/e
frKLR2ZrpUNUF9f+XxhzmzGqgxBfbCFi+b5G0ActIn/6biSkiV2Yhs9b2Q5NX84KCGdkJ2iexIX0
gY5V6CShDxnL3du/6dLb3gCv6MVFoKmem4dHtfZ45vneTmUEFC4wD+2jhDtbMUDf4QTarvlXb/Yt
EGYbpgfVJur9c6DHwkfp+Yvw0BDvNDLpTL3Exo4V3LAeVpL0/0NIRLcDKkRo4qKbdPZ5G1NjoBC0
eOf50B/b3sBPJgf/pdn8r99+l5d2UgaWD84kUMR/DT2Rknfd3CIigjRef+St+AIAC9kHGf1f9iww
mCBHYAqHfOss9gakXfsmdd5udWH2ZbHsaYqnedc04TXy8vY3nYdToCsApgcqCNjT7Zn/yOyWjHXj
QrA/Oheq3djFqqg9d+3NXdqFaAWDmoQXl/+lH48Sc0WXB2cwTpfpkKt5/gx4YF14XHd72oEw/faX
uvhU6AmDggHQcHZekXt+ZpZ5k2o0nfB3Lmvlk1laANLfXubvDYFCBmgCQJpA5vqrr+KvUCscIGlU
JSwVn/kEAHE5Dot46tg6qivZ04XFkDWBCIXLCP93viecDh1sNwWt1qBfy0gTcvCTOittFs5X0v0t
+Xy9KSBRBvcFgDM2vfVzsMgIuQEwMGKcqTnKXsBeo4dhnH1VwDfSnBhwvMdAJiYp1iQmrqijZb5y
qv/+gPgFG3kGHJb/WG2vtyUsT0I2S+LtAjfzW6f74KYdIJr/9vf7e1tuq2wU243b/hevPbJ6Ue3E
KbA3FAJUXtN/hawobysmR++DFwxNuHt7xYsfEXkp5I83TMh5o6peRtgydZqiDTWRU7s2NbQgZFwx
zDj++UrHw/2x1Pbwf5xss9BZkHii1SQ6vtPJoO/GGmVTSNP6/dtPdfFrpZCsx6YJkUecNRFgMRDm
LTO0Ui6H8XSg1LNPSf8/PBAmS1us35oi57wmI2MypAxSr6KZyIEl4w/aU7tvMhhCv/08l74SGsgY
s26571+gi6mO1ihyNQVfs6GnNKj998PY9KLwG7Rw/30tIP03Si5uTdxhrz9TkDet77Tn7WTqmx0D
qO6oFuWqFMi+fx6XQVllKzrxjSAHcC4HGffRyBZPs60V0h9XGtHjFEjYTSXuGmjm0o7AhQxQ738N
inMDGD+daSBMyCpQUnWllQs2NTu5//d3t8kbbH1+AKbPaagxHbK4biSr5qnLQPtPdZHC0+AUSXot
+l4IFRuMFC1m9Jg3pujrz2QdYTMm/E2FcT+903DV2UfenFWy7/kBqKT03duPduEFggiCThaGgOBi
nAN1AUDvglQmDCCXeH6EjQ59gJdzdCUA/l3dbNwkWFqASrcBuc4ajbHnURlNpKlEUEelmSJbpgAN
g3Dfeu/CljZVg/T5yu1y4VW+WvQsWtCul9SyrKnSSQiACwb7rnPddJv16/ySj05f4UNeeJXQVwbv
AtcZxtHn3h1mDlUYUkT1XqmoxJckJ4g7XrM8utBh2VT3NusOqNJh25/tkFZsshPQ4K5Wf/WqmuSq
dNlUVwLRpExbLzzZYaAHDXboDT44XLPDbq7e3jUXAhfI36g9Muiubv6mr3cp+X/2eLSrlmRkO74K
e8i1V2PiOJAv/74UqmvEYtzPgDOcfUWuMH4DP6Ctar+fTqPzmmINxrVUU55f2aU5fvVZOrJZdqHX
CZYpJofbv//jJgOpL+wF4zDOsPlyg20yPcGIpDto3KaP0t9aD1bwBnleD/WEtx/zwmbF2gAH4X8w
Pjr/qhDPzQKa9F3lUS+totWJArLyQRlJXOLhOF8TBb30Bf9cbzuxfzyrpHW/JDHWA2FYlXk7izKn
8XQbmohfKYwvHH50dzYYCqCNSOfC10vlc699HpG2Clfmf3c9hvwu5u2TbOJsKDg6gd9Q3fWHt1/o
xQdEgYixIILOXyRagzOftJDeqGQC7CT+HD8CMBLcEGnYlQe8tBTC56ZZhIkzyqjXD+irrRiRBN9u
buZdTdvmU+gBzzBBfvnKUpfeJXIfsK7RHAdOa4tBf3w2MfV8Upg2VjB6GMCUlWJPfViisMXGj+vc
iUMKssKVtOvS3vxz0e35/1g000nkwREE5yLzx5tU06AcGy5uhDHNTW71NRGc7e7BX3l+FDFlBX19
E/xEl/X1ksrOina1g5AxnAZsVCASBXB6GeEtUygW9JBuqf2alXXkFlWix0DkzlAp4p3n2nBH4Yzh
ikivLi1k68nnAN2JGoqOkRTFPM/xqQeWTpYDWCpjkQHX+3vyUrA+hyWmL0sGxHGZEUf6QgkiYfxL
oFhejHGmYUoGf6u5XJpFDhBwYQ3WaZibj4A2DiN2m46+Wd7J/uRsnc+7UJtIl2bEn8RCHRTnWA/c
UjFPY3f0k65XZT/S8EsDEc9ppzVbHsAwpe3BUON9S5aEHIeUdqoIXNPkB4qnrkLTAD+vhTNhidyU
qSommsELAv5bu9FrFagSagowQMQrPPlK0L4A7xkSSTMBg7pQ0BC5Vw2Lf7fQYJtK3ULIGVB8O8rT
AJtvVuTS89qCN/56axvmReDct61/8jBZw/THIv4Xi0Ahc6iXnD9bGkATqaE0O3SxhvuXykfyMw49
9QMj124rDTS/Ma3O4ttR5g0r5jC1c1nHnj11YySDh3xJ/bsu9efolrmVfkJsCJ/s2szfh77hXyFg
OX3HYG20hadyn6D3EnV3RKDDVdUqwQC3Trz0e5AhxJRTls9070+INirwl0egrKbxIJemefIV+Ehl
V1t5jKFKAalK3aS8tKHt5c5K6FYWPgiSrFj7yfshvaE1sA0e6xAT/3k9yTHiU0FAdBxLDwoE73SE
SeNxXWs+l5qbKKtclA3oB8BeC+LGsQMIQEFJIC/Aq9efAqbqh2DpdLObxlh/aZnnNiRMl9Eyd5bf
S0StX2FLwqVoRmAGjxZgjxffzKwrpXBRdB8a2sKIg3LIeCV5N5hd0Ij+M/y0alEuZLU3k6J63IGh
KE42GtK48PwatJ1xNcNHbilkNpSsnS5rLfElKJfwLcEYJf6FPJdjgghm0VSkhrrPKXzZ65sei/0A
qjbqS6hFY+yIm7NOCszhlpcZYg+33SDTnxDbABCmI/U6Vn0PzaGqg4ZCV0WZEe8UibysUD6Z/IKm
mu0Vit6saOvE/A5RA/1kPplv5qTu+MH31vCDznoYMHhiSBXeSe2Xo4CxChxPYJiL10qbpcxGTiiU
cL1G7SmzbtrNfR80+8W3g4AAYdj1JQRPxPK0Nu2aVnymaQ/xD5HeTXw2eYGs1P9OZ39Atx1gm9Mc
hZ0owrHrflgJx65i6XsP9s2WvoD3vTwnOkSGFbduCUqOQv9OKQwESvB5mviHnzUke7d00AIaUZHb
XZxJDWJfPDpZrvUatQPsmcXI9ksLnUR8DVzA5UAtBmLGpHCOxNiMfI1HL4if6tBFEAVXGpiBQmfz
zE82DEao+XhKMl0Au5p87w1MHPZjlnLxGwNEAH0m0F79ahQheTRBa/yhjDmr4xI/ohY3FDKQXdFk
ms0PtAtWW2BGNt9lU+fFEFwUABzM3jS1XxIvxrjFBcMw4yh52Qks+8kWJvCVKjNe1+qDdXG0HMRE
TVfM3pr8gvsXvYc+T8oiSD0GyzvaQSKhlLPyaJGPs6OyyHjffSeAmE8F1CVN+6ghi51PhZAZC953
ORKDck3b5uNoAo8UWdzYDn4/gcUcBDoDUDcYvRlwCeW02DHKo6jIF7Y0BxJZ8zlJaJ0WWUfz8OhW
j4iik3PG9v3SuGC/ruDa7heo34Z3C1j9/S+7BrR+jiY2qPeiFvHzCrAaZJ5JrMVD0oZhc69zKGf9
5F4dDLegOxL2kPmOh18gbxPm97kdu2CHfNt7P45s5AgINE4B81DQ2otSF0ZlvHRtc1B+2v0iPDN3
ydzN+igDhJt9NkJR7kgyIfuDbAyTEK6QYi2HtE3xERtPQec6nfUhYvXc7pNuBB+1rzPziwWNH93P
ad//drByXgG4TbVEUBtMeN/2K/84ek7XNykF82k3pk3+PjN+0FforPXTfomN+J2abEgxjmXLR08b
y0tDZ6+5Y7px6Z7g90S71RC40cRLMNIbP61tXjguvebIvRjiuyYHfx8CDErdRnGT0O+LtqLdTUOy
rruY83EsfK268L2SzcDeYQPKrkx1xD1Z9j6220PW2RQStE0G4ClfeEgO6dilsminONJgMdEse48p
h+fLMlWmr/dCN57bWejCQZJEddOi9hwPI+9HRYGP8RvT6b4Eq3WOimYy6S2KJ9sfiV0zsm/8Hra4
3HMGOXUNv524yqls9M8mWulXHSWtKukg86wSJok+8syfp7uWhjlsMwnsHJ4B+Erb3RCnEI6HqKGJ
gGbMQ2ZWB/EColZkJznDbXpvs7H3ADyEAyehkOZhjvwOIs78R84D334Oao+yquUrGFoOzcck2qdD
v+b7SaUz36Aq6VRBqA2UWaUhFJXt5z5Y5BefQu7LKxgGk93eU56FwMcQw3z2oNu2G4sY6Lv2F1wN
oISG+xk1roS9jjygNT3rD6nnT0upRskQFSEgFuzmbBDAzLG1w50XLYbgyAci2re5ySQG99M0FgLT
2bnI1mz0v5Emb0WxqVdE0Bp1I0HVANJZieg1zAXkGN1YOqgjoxyF+0RW+mGHCKB9OHTAn4zo5Q6g
WBD2F1uzR2PTfqmYqRd2H7pR3E4e5+2umSS/C0jn9cceSp9+GcycvtgW3xCiL3nHgbTDeLRsGxk2
lebakAJwkGTZMdMTd6NjBLliDem8lo479WUBwfnRDgsBfmrKXF2aoTF+UQPVfHKUzjEk+RqN4GZD
/dlYRgzExVMaFa3Ty+NgdeIdwNwJabkgpH4i8wS3Bqjs80dooCLk9piWsl2AUNAViYnD5h20aXwf
cR+Wz0VHdUNgtR6YRCKG6TAupzhc+71Wvuh22puHcL/U3MAdGYoifBdFy/Ko3DBFZYDkuikES10M
6VPNbYkKNA2xGVdLHyiAs+yn6lvteCls3QHBhhx9KBOeIyEOWihtFTgQebvnwiXLHawYVHxSMYvC
Ix/gi35MVKDHA/Vqjd+OQVO/QEh76kn6QY5LKjukQEbVBJA1mdEibpOB3MtYcH0/tiw2+G0jyC5F
mK1LnBdLnHnyC9JVOX7O5Cjqx7onFDHQRx4/08JLOjPe2jlcUdiGTutjUKf9A8Ugh+4y2TF9iutc
0WmHf3gNfLNpn6AOHpTdWQhMDVXqwY+paNsc2RmCQx8XdArQTgdFWDXFQnro+jhrcnGM0LP1dlDi
jeb3MFSMPwb429bDikkNLZwXTlPV4xyM+9Bf8u8iXce6gD+nyI5SUSgW68jBRDkidW1v55ioD9mK
oqeKszkDpnag0EFuE6Wnx1Fzzy9cmv2H3dNQps8QIFjR8kQhEnnQ8Lx3SJ8hUISrxe6CqW5+JC7L
F5yXNvkWznUiyzkj9EkhJwl3mMnERy/1oU2ycII2HMobpqFBHtQhTE9idYf9V3uHqAWnpSBoVzyq
iAh3GBT+3ZCzuNt1QFD9hlI6HK1GdE7fN/Hsvuq5bx8kj1A0Nh2YdHfdyGPkH7KmSSHIbOSR+YoC
WirAUwlrVttdGnQRq6BREvOKjDb4mHQsmwodL5hvgzI2PEK4G6wSj8cTKQFnDN9JB7xjAdw10QeU
YPLnuur+lpg8H4+u5/MXaAaR+3YhkNc3Fog2ZA8B/ovUkkUdmy7bqy7yHod4MAjBLMpPBu5kPzv4
uw1P+WzCR2zMaELhQL1nTD8yhhSPdzcYgNQf497rVdGhmnhfdzX1d3EziQ94rJjdZmygWKbJ/Ufn
LSQoBy/Q9yR1foiEV631bSpc/Fn5yGLxKPWij+2SiminogTUXVRv62foZ+PER8Qs8UFNMJc6yVzy
rHA9vs8uF/X02C5yyorOtBQcSmHxtn3cdbf+HPo/hph2uGehzvQCh47wpycoJKIWTdp7pyVuttxY
vym4RfipcBTiLy1s04dKgioHT1ydJLxsUPEkxdK0QPzHuV6LgDbBKZ9CKspwzinkTyKuSuJ8G5ZR
rE1WdZEN7kSDPQoRzqTui1bxtS8nm9XDkcxxPIB5CB3NKglb7wb1hEf3qZjSH8x4mPqtduob1NMr
73DDjLhD1mgg6gGZGFyl6aCSYK9wA4Bxh5bEL70IB98hC1mEQ5d09YteTYtawbRRUgG9l6aFCDG4
jFDnUuB+WbiVU166PEcqD5Bvgnp7O4YKfzdm4D6HEuIwpGW3Lvywmnp2xdD0Ufve2MD/AYum1JRU
Zt2w7xOH8z+hlG5xfiFrgnshDX50GeF0J5IASX5Xp0OAgj7BbEUMgrhSpzzkuxb+ml0RAEo/F8wN
Ni65AOqoyJTtYEM8z4CreUMMUK5U6XfLzOQqXNtU4WLmMigC4sv4IODc3FWDk62tTJKBDd0ITUpv
sPWCDwz1lSNrU9EWwTSZvExjyqYHV/PxoYdahi7AnCf5fY1i92h5H33GiLY2hZiVUNBXJ9Fzy4B1
qhKvWXeMb3dDZEK4mvn+hLQ+bIFELp3JzPs0ViErTMri9maQaDcWoILFH+DRpJajGlvyGbSbCB71
NPjmKz7wu7WBFgnu1FWO5Tzw6Ckc4J76rh3S8Xsbe3zYr8hqf7kVl3HJ8RN/C8BrEUngRH8/9+g/
FcgSdXNcQmHwPiOvEQUgTqEGl1c0pFD5RlwMmxgZy7Cm38bBWXrD1QBTp3TOY1sCdZ+gdRYnfQaV
B6ewTWEBiissVZw8mGFeMrRz0G55hJhbZwoAD9VTSPt63c++E7/6zsHEOk8cQTbl6gQ9oSBmL1tF
gssNEXveo9y1P3ERBA3kj4YGgjPc4IWkuWv2iXTwF0U/YN31VHjkNtYsfAQUKngeRuKz0reLOaG/
yVA1ZVn7NMTJYosxhKhJkUJFMi7yhKuPQR03L2E0xb+00wSd6noUB6ehSFKiZEMpHqP6TXAEibzp
8tWqQg859LUaMfIa8TxYfiH25wLWg2b+Fgnf43j3hqIFrLv8sd+UpjBYZf0PEc96PsCzRMkd3in0
0VOahu/rVYQw03Zr1BeegArsIeLIBQq84+n76LeDKVqbGldgSCM+ZLnQdwngg6IYsBMeJ9Hyzw2E
WX41LKmPyGS9GXp1fYvcQ6Wnbl7ll9kCNlqMkqBJMESyrwsKXzT0cTPt9UgYu+BGN7xpDlEfUvTW
prXG7d8HDqIahCLMtfM0N6cUXqZjKdU2VRPaRyXg9yJ80H22QP6fGTvhwePgiJcxUIj5R/FY4e+w
z/C2SXDD9pHsdnSZBXY9YZNDGqDHFzRcMh+5CHXvWyTvA0wGoFVQtHPq/0zQ6KYFG1ueA7/M1UsP
fHhajNOEmtVNLn+YpklAWa5vg+fI84NvhLM5KJ2ewh+aE/HUYsOvZSJDewPn8jErPY0M5JQa6BOi
N5mIGzjWkLz0Wh3v2YK6FhZwfjYXXZC7tMrGevaQoM39guA0Nl/A5+efJQm6L6r10XpQ/kKTva7H
+UVZJt6TFmbQhSKpCnfJmKRfa+ZglizRbFrRZo78lybuorsZQ/G59JkH04w1s/RnPgvkgwa1E+JA
mPhf04iNaGlRS5E6zVLdpRBz8VCod+sdPBlXVlqyYkobEpF+CFQbn8LOdl+GBBIdFVNJ+gvp1oLT
6Mn0WcFlfNwxf+k+Y5TRvgQ8WQyw4cJ+D8B5CdFWWJEDpXCnZYBnGsx84WsqXpYAeK1Ca+I+Ac7R
6xJM7RS7FK4CYUVHESB7qnvUbqNy9tDXcNaDhk8SH2XWUL/gnVjQE8mNx3ZdPW0RG856j5IHjqJX
luQ/HJPqlwVOXBVDnkMFPtJTA5A8dAveg9KS8XJRUv7wFaJuhW2V/FoQlj8BNCY+NYkK0X1oEmQQ
tScQQDmX41RmTefN1RoF8JIQWYtf3U3Kz9GEAGwU6kLEejtHUrldhfl4Gu2MUDCbqHkkHoWyVZrp
eddZ6EiVNm5wCc0oiH4FGkkUOB5DcupNDxdAlDnxJ91ijPeQdCgMS1zYOsPx0D30VDXjDlJu0Ks6
+U3jwndDnGEPrRb2UyWb5+RR6RXKFJFhTX6c0O1FdSfSmN1EaDLySrOW34yRs3bf+54mRdD7iStN
asegzKGS3VWji1NbhCrNvmMUM+GzLLUJ0bIZIIoToMV8IG0wRyWtVwdafce6Ww67FO8+alHl72xE
vLHIdYS+DaFJjNlHFwXIym0u0BNXrXyerd81OyNipwvdE8Me0bun33QI7U7gaTv9TvdJgMH6OqSP
/TByeuK45d8LwSywiwzJfwWimzCFAqZdgdvmkK4OgYinEmLCwUEr0/JKLrZ/nnSGUtW4DMl8jaxj
wtwuJfcCephQF9N6fgC8H30iAvbRWoQmxb2W8CSTSJ4j2Bz3apZjEaDb+BwOs8eORLXtV+RDqAO9
eswgL0rQlAHfo1cISBgKP9EhEl+bPK4/msXN6dZFhkysxlwiL+cWFU25KpXcZEM32rKn0iCnhn6m
KBwStP7g+iR3J4FO3Ve4JsRP1Mu6ppS47UkBFl/Cd/4cBAbukrW5p5HLoIWB5ktQgIGMDtuQJ95X
h/Lika2J/iDt0r0T3YjkashF/gHHCh9pzOvuVsw1qnvgpfPwvU88rznBGS8CWkePw1ZXpBZ/xrO3
imLesgQcxE2lY9SEMYqI1iKLWxJUlbs6t5jfwzNwbEvC2+QQUxvC8mHoYoErMhVPiB7DOzFw1+JW
AJx6N9VJUEWJHCL0sWxwj/TN4igBXp3kd9OIHundhJoNCkEQ+Dgms7NPyRws38xgdHNDtEIYpEaF
R9WnLCvnTQi9FHWS//JkEjxShBoc4ZHqruKZIx9Buw/Qh22G7OtSS0AOZqJzbLDaZM+dmoYWmtQp
8PpDP41Z0RCw14u8GzN2aObQBHs/Rz8At5ukgF8MvK/Rz0toV0RTZtSWxuYHLtC+27lWBh9MHPOP
CTXxA8zpFvhsTD46v4K6Be7laAwWsFFoR2iDeQQ6G4SxL5M2tToCHUOhkU/4j6UBRLKQa4aCCMhC
v9/nU839Kh1I8jhog8PBXIshTkpjh8Ymck1/Z1M2PmUYi/2OQ2lb6BEiEUJkR5+1yGlvSMlXmrzw
WLcvsLWRFILFrTlSODp1d2IwqDRDXAEoXdLM3aD1Bt3NiWaqeRqiDe6eDJP4d8jJxjoHfyFDMwpE
kdezPR0GomcSplMg+gx3qB7FBxn1zRX0x8VJKVAYAGVmIIOco9pjBl+Qrma8gtrnfd/PAAYZdgCG
Kz3UEDouBcmvgZEuLQmMCzi5G+4EkNDXD2bDxU8lmZtqgWTR1vMi4U7qpN5BzBk5iwCO4dBM+b8T
NuH2GmBAg5cKitY5dABjS+phYIR+2KBMZSc4w3sk03faJD//faYOJZcYEJfN+DU7g/F4LUYLbe03
FbS3k2MLN9yycZHBcMZTh/9hKQi4AAMFaOZfQi6hqVGhIj2sOO7wxwSTqVPiJ8txsdE1/vDfuB2A
UKFNA2DXJoSQnn02g+OJ+zNrK6haDO+gnyPuYo3h7tsP9PcQHW8tAjUAihzxRtp+vTkgUm9rs6kw
oju1g6K42ac5TicV/gsmk9GV1TY03+v5OVinsGMGjhGJCMyAX6+mgnUgzQg5p2xgmC+sPN9DIeAx
MahoM2bnoyKaY/an60MUu2sssL8PAg44mDywGtuUWs8pPczMvQkc5CW7GoNCTuxyA0N78RwTdDrr
VKI6E2R6evsF/w0ZgLFdCNw8RI5gn3POts27NouHnKgKOEpbdp1S6Nx2Hu578BH+eSkoygFJifUg
Enbu0uNqwqxHbF9BWdVYlKoUnsRUDRg6hWnWXpGl+huWRDYCkg+UOWZmAH2cfctttJ9OHUz66kje
zNCu2KGmQsMnw8C1z4f3fR1FJ7DdrzzlpXVx8DZrcShpogB/ve4wQRAWJTevorbP7q3P28c5XdMd
JkXPrA/1YWjhdx0u2Mr//npzUBZDAqceMMLOFm78ad2ce3lFp2k+BbZbT2FmDFQtco7e+tuLXXzK
HOjsDE6ZwBRvJ+kPcAt6vTI1yvFK4Q4G5ckECp2f3t93ZnnECFF+GAgmtRhWXRPQuLBhQQzfANpA
2eOiOvuusbMhODweku/EB6ist9FBIr0GAsPvr2yhi0tB3Q3qcohfOCJnD9kmiKKN2t5oHoFOBwHK
xJvoYyzH4coxvPQ+oVCAfhbudpCVzyOPbJEOeoJXXQ7BVWiRqsPoWQGJ4TD4ZKMxPCxhYnbQlbNX
9uvfEZYgqdjIV1gc5+QMhlX7cpIQDsd+NTFaOoT5+9FXASwsWfKhpcp9fHvnXEBiYsEYNhH5JuYJ
hbPXb1VxDWkDmH3ArnNYHqJaubJTKMmogndXHXQY06FZeeq5mnfMs2Rv+vaahPMFCT38CCAwN1j8
Ju92dnshidZQEWA9MOT1dLsi93w2RHc/m3XMdAX1dnSoGIUWd2FXhroWrDJJdwlk/m6g24LJ79sv
5cJOA38bSpQbhwS60ufvZIkVkBBrX/kUUnLAKc1I+dPklg4ru5Ii/H1v49IGyz/GvYq+1/n3ZoBD
SU7JUBFuSWHYON8C1+BfOToX7rKNlQp9AtyjsF7cdt0f8UH0eo1y1+OB1ISsv8/4L7HK6UNSp2Ci
rvC1mzzpnv/9LQLSkAQA+W5eBNtb/mNRTKBnpDx5X61MzqXIXXSMiaj3ionhCqLw4i7+LwIRvEhs
oLMH9GCItgJBP1Qxo59GAyhvZK0qgd0Z7mDEUR9DCCbuIXqpPolonUrOQ3FNUfTSp/zzN5xtYhp6
NJo1wfM6iAehgcKHO+bx8N9j0+bFDrVmQAshonIWIfwMlsgLph8V1sIgQvntCybDMJ1dbfwC+AUa
AG1n2Vdch9cklC8FJ7zgTcEPxs8Qon39RUGKXBEp2qEaeGzumkwCQ7mwCThCqPlpD5Cxt3fQxfUg
w5MCNw15lXAL03/soGYEN9/jE1Rofb5UmM3PZeJ16d4mgN+YTZb37fUucFJRzkGTZvNGzRAUt0/8
x4JgaFJ/+T/mzms5bizN1q/SUdcHNfBmYrovkIm0tBKNqBsEJVHwwAawYZ/+fKCqTheTHHJqrk5E
h6JLhkggN7b5/7W+ZeVlEBa5iPfZxJVWlW6FZ9NgpxfNaMhPbYsgpyTbhtzmAZ2YkSmz7etm7wZR
VViHosv0+/c/15sjC7oZWE9g5PYpBq8rLSMJ4UwGBCxnX5UOS7kC6vmDTcSbT5uQbdTbrHlU4V/e
fNyNkpqvzoZwpuqfeEp1mWkDWjTquucNdYQPZtk3JiWSXphogTzREj4Vxcd2XVs9RcCAUFRvr3ed
3CBksuiTsV1TQ2ldz05T9X/3LtmDYn9hCFtwlPVTVOlcZ5pJnaoM2lKET46VZneYoqYLoY3zfjIx
5H5wm6/npucr4qkmDYk9/alrNC6AASRTXAWOJVNAvJZ5Y+YezTJ3dlYJGu9VmTO8p0nSqNMcRJMF
Ctj3R9CrDc3yGSCm2hx8OdKcSq5l05tpOikMbNWxQVnN7iEzF6dbT4e9zCN946rCXaV13v1dpBxX
xqHBI4fzwAc4GVUIZwwZpi1sclK3d52sowDpaeuLaSAbqjc/QoS/GsXL9TBsEUvPPPVqP8MKOkXT
XFRk3+jpoxvbIl87FE6/zfBW65U+Nx+larwax1xxsR4vESkouE8hC2PhIfuhQIONpSePzrHbyz5G
jpoQw3NEzOhcoJh0PpgSXm1Rlosig3fgMnFEPs3jTrq+dIHBVUEn3NL3vBlvJFoltvj5R1uUt+5v
Wb65yqJQfA1dV3QTXUQZJI6a176lFHWxAxumub4xq3JLqTD7WvJwt++P2ecX48X5n3sEKUz1ixcV
bNDJ0Kl6pKMIgEWgYBn7JClc0wXzSATP08EAkgav9o7uXhrUInLvKSWU6Ev6MDqLUV8jQkDKHcSc
Rj/HsRa6fq4jcfpfzCZYpZY9IiWeV+ZfSn5GH9thFbiiKncK7bOAkoHYuh7dnnie+sv3n8lbo5sO
KmUytnPLMvxyjo68WhYmdf1ADPW0sqY83oxKbB5h1mWwr9KPfLHPg/f0O2A1XAxvKtDlU0qfsAu0
T4UUQTiYNJrVcL5icxGNx5AAq0tnsmcZNFNsPEhFdy5StSyubL1vQr9oZvNatNSr/v4jh7TJ9M1K
RcnwdDHspaj7tgxFQApuEXhtJXZ0WuIAMJe2cdA3fjB/v/GmaeA3CKkgEAhX08l+i/6EUUbqwCNP
jWTXNfKbNdlR4ELM2bz/5b5a5tnO4YvnAATYjSreyZVmM4zNSEcfkbJZbn1bTYwnSHkfAQ5frwXL
+IHCxVe6VCZOTjfRQG4L2V91kJVC3aDpBS5tGMrBnXOQixaKzDp0jD0nho/oVK/PeUuFl3M1Mwn2
MLCfL4cvCehe5QxGHRhojzjYZqgwHSdeS3hWfSA6097LaugCPWafY0pPXMZ1137hhPRR6O7rb5Vw
RINalGZpvEmnjO1soHqvosAEEOCGO2Ucxp8exfarQVp198GIffNa7Cs5XtPih/D48q5RGbmULriW
W6vSz0cD6K6Wzv44TVnw/hB661KYKj3CxDVMR6d8tbKzRDW7Vh2oU2uuGWL5Xg+L20yr0w9m59eD
dXkLsV7CEgZYeToTIY4wcLZ4fJVjNrc+fWBMIHEbieiDp/eqCsyYgSmv8fhIA2M9ePn0cIvVg9ml
JEk1010r7RuFwuV67tM2sGzyp2eDhpOzqA1rpc4+eCXfep7cIkWJhcHDgvvy4m2lGlM8c5eDknub
Bk3GHvlxssuaWXxwqdfL7HMqIMnlvP/sJU7uk4KhJtDDNoGTWnKTC9W+mtg5BaoTCpS0nJEsxDVe
80GL6c130kEp8+d1Typ4ul3HakbEKppx5oSh7qN9UbjaRi9FuylJo1wDOmz2Rep5rDCy+TybjftY
kln90cz+xsPmoEfthj0hxZDT4vdsRgCHs7IhAqSzV3jQ1INTYM2tG++jLtcbo5chy/CF22zz1Z48
7IJwhJjzeRNMyKjWNPnksaKh/fVvv40LfWExjnIh6i4vRw8MUo31sW4CMrvKreinOCC5TvfHUhs/
WKVebwwwF3Oi4fRG84cp9uWlKsh5kVvrvCV13gRuTkZn1Brl08hL5bsjhJwPXss3L0gEtMo90KA5
pcbE7qihAHUadCXgHAfc1Os8s36gH8RvaGX5B2/HW2ODyROqGPgYjEwnayNpzDEZMFULIyEyVklp
qT5YQ3U18VA/eCPeGhsWMa40CVkdYAC/fJQYpJwx90jLaHja19pAAtjas1P6Me+Pjreuw66acwPU
FhuW2MvrkA8n4iyLQPBK1w28UF5g/fwoN+2t5/ackslr5dAbPLlIx4FWicKhCYbYAxeLPGATOd28
tkre8/fv540JjCivJbOCrQU3djKRtJol+2YUpMGZxhL7C2ovTFpUrX0ynsOet1dd0v9tNCTDnpYA
9cWlAuucJpcRtRWLPh3aQCs4uXvN0Owwpl6JqdU+WPDeeJLMA6q7RCmzfzrFBWg0BMvBK9vATYn9
GDIi7lJsw6vBRWbz/pN8Y2TwGCEDOQubgF7gy5HRLpZv9k9tkBPmcoXuxPFNafUfjPM33mCWNY2N
CfhOzzrN9rRLoF/jbDLO82wK0riKd6XQG7IWEPpQSv5fbIPo5VIOhirLZHjaPNbD1tDyqZNBFeP4
7oiI9euSbWBaxOOvosN/fB//M3qqrn4dUNp//Rf//b0SE32fWJ7857/Ok+9N1VY/5X8t/+z//bWX
/+hfl+Kp/Cybpyd5/ihO/+aLf8jP/+P660f5+OI/glImcrrunprp01NL4fH5InzS5W/+T//wH0/P
P+VmEk///O171ZVy+Wk0GMrf/vij/Y9//sbU95extPz8P/7w4rHg3+3lYz69+vtPj63kn7q/I3jg
eEGhY5lIl67W8LT8if07Ex2rBhME9XqHKsZv/yirRsb//M10fidZjPBD+rYQCDgv/PaPtuqWPzKs
32mMoyewIV+CJyCU7M/7fvEN/fsb+0fZFVdVUsr2n7+dzh4UshcK//NWCxbe6exRWUU9S3bqZIvJ
4Zg66qMNqm6VMx3vZh1jW2xp8QdtEeaKZVL66/l2aX4zVSHPAFWHh/+kxKxDj2hMTaq+CGU734rB
TUt89a4gaYHTSremjZDaZxUwKnGBb6dyIBSEmuVnmA7qY4rZujkYoZ43G6OnL4mRG2npqiehc8YM
xMQreLY/tEiHwpky2+N0ajjTgXF0JvXBzdlh7oTX1OKgtlCT1paRCpL16n5cZ1kWGkeBuz7xU6GL
+yjqph9Kn1LHmlvarVGmeniy0Ph/6bM07jeDmcz6Sl/wO1fppIrPNq46EHyDmO0DxXQEoFabh8Y+
nz0Tj2w3R1syoeOJjzYS3YWmGH14gNOZeyjTRNP9OrN7soAsTcEy6E0w/VZjBjhgrc1N4hzjvrfx
fEknXwT8TWMOexkWY/Gp9RIM51XUe1vokd11GmvapR5FKIfY+qkPRaFe0nOK27UyR8M5xlCEzo3d
275tDM6XoiyIgbOq1qyuwsGpik2OB0z53OIuMwI50Fk/U+cQ54trpyNs01jLHgattO9HVQnhJzbg
5SxRiAdXuM0lHt0Bx4qZtL6F9A/+dIIGP6iGhMh1aq568U2tsAkGJio83cdjFNOpJ3gT8x/SXm2H
CIPfbwzA9Z1SkDKVUPVy/BlwWLQKdeMz9jVguQbOA7EK7UiiBjZlMMM/MWo68hA7rhCl9/3ntnC5
Jr4x4pysCnUtIaLlymgNMyMq0pkPKTEHFyg/FPPgVkVy45gVjnB6v0OJkSlMv6uFrDGyJrWVEE2a
6/aWvgQ63xqDsCpwfGPD2869nqOJnl1Uw5dLA3X44RrNqBkHz6vTckbFPwPCmNSuqDbSxJy66uok
ba8KtRIPap/yfzFV8933Zg1SFT28nkR+7yRVdcmlpzrdNGjmAYY4XthcZdRJsqva6GQGT6EYRbnS
xzJOt1IajC/NKtT2eqwbBT09OuuyG9YD8MjhSq27Mr1FQBznZxbDnlFoZ8vf9iu17Qz2eb9+0521
pN+Nnp5mCLc9fjI6A8fJ1k1Gf95Y5RQBZ8xE2NH6eZ14JaFgmHcc+ys+q2haT1FBZLVw7Fi5b+qY
pzajIWJo02R+6BMi3AKlHorGRwvCXaMc5A8xtLjXpShhDHR9W5Mxbo2YjUI7qTDHk+m2HlxHjvSt
6eGusN3w7xVqROq2ckYtu+1Rfk1rVYz4ErEs5+kd1vUmuxpsUxQ3EugByy/BSgzplg4xuyaPIM2U
NMSbxMSovF8Q3tO6nji/facmmDpre+xadVs6dfkEXjf5mTea90nqlbAe4tKdEfJUmtzAkjlgY2g2
SjS7d0ZqZt5msFrzBr8wBWl88Of1lFPGBaqBYQsLmb6K6yZd6/2E9VZztknr7FMcpV87BwylZncb
NJi3BnSAnRXxVcmy9w0qMyvZd86VF1X5VW2pCngFN1FRQCfj0ci08K6f3a4JMl1JnGtbL29Ko/gJ
DWGAAJCM1lbNpbbvZphLuKI6nn5iXMRMxvmq9szhc6kxEeaJXv3QC6QY2aja13lV7LIxaTZOZN3j
q6WDUcbmupu1O+Fio+F7PndqWa9jvBeUdtrtBDx875Tdt1IWlwu4HSsKYl41VD4rqYfgtHWQsi9f
jDfVvlTc+tAgf8DQdjskuAClCu0hTuKVmwyoiFr4DV3fbzvqnMqUaFQh0YnbHX7wsmRidV1HjDh2
kgsg1HduYQSJiemCNosMnMoNfRz14otGSBcSr7vSnI6LOGOlatGhm92trcb1QdrNurEzcz959SZv
wrMZwYhvmqwFRjcfIzJf8YvNqU+6c7JRa9qBtSGPBrS1gHLJJ1awYd1UvLKRWRx0wTSa4s9mqrLu
Z2e6gYXjomEv1V3cAsMPaYzsOewRV5i3flLNZxhHv4qZyAHs8JFf16ZEF2ZXvpYN7srzmsaPOmPb
JbY/k7NhVN0ap+wPSlJ7Rct30CAXE0QxPYQZG41VCASijAeUT71aboSmnEFMuwGoBKu5mP3GQ208
j40kz97F0wJ/OIUWMsxxt1F7w72u0XlbuKfqc9xHhygrMVSF1rWKWWEVFwym0Ovu+965VsGR+F2b
nEnP2pEdRGkqiy70hJCDDhbOKjLTbSSmlL6tPu2nKb+ylLhYa60ecNo1ooOnZBidrZaFSsnKZK8I
71vatzgGwKyk4Ch6W519lfnR590arj1OwlgY3Tmwhvxaa2YlXUcSQAn0a9mviHwsHwc5MzUpwiF5
UYBICZJ5gfKndV8Hws6Hba+V1m4Am3A7qeFQ8FHxVeKyG7DImXb0xUMoz6sxt52vaBwc17HeZYcm
HMVNKR3t0auL6Cv2BWHj1sBXEmiTOGPmmC6bVpRrLCjuF8cttYM5Z+VjHALW2RS0AdeoeTISjQTP
bGyideRY2S4ioKHwm9QQKeUE3b1pRbfYf9MhFn44m0rQDh7tLtaL8xg/KHNjNMMuGPv2YYyltmvU
2PkqoAsGFaix64zdI8sEDhJsbZN92Wneo2rV+FcixTT8OqnybKtpUWV/szJPamee5J/5LpYx1S/Y
LKi+A6hiK2woGoOkNhTNSgyZOaJoW4Md9aoqQ6Y+Kcm95YJVy/QwtVc1LM9o3WlWq2KbXLz2ZmgA
NWntEHYJQgbIOXyN7r2a5vKiSKIBv6seq+6mVDP1OirkOKzJbeCm8Tgr6yhtlYtipm/th6JxtrTg
DL8FUXpZQPHcEqvmfPPUPtvN6qAe3Ow5FhkbLAgUuc4j/Csre0SFp48pGel5Qi+tRmvNDsOzriFp
tCWZJbOxtlslq88RJiWrHLtMvQAMxMZqsvpzXU/zTud3x5UbVhpOmlFfC4K5WPWjqP9O2tK0NdpU
+1ILcA1MiXkOjQOlfU2Xt4t3UZWaX9rO7oMM9Iq+iZCAtn5RJ+qdM3hbwiBT2s+13IVmU+zVgixu
bF7MOVUbWisL1sC5ltbOIcK1/dkdnfskb9R12/Za7qt9u8s6UV4kiAtWsiTFiXlxi3Ul09eNoWg3
Dfq5gCW2xP5VitVcj8MWvLpxneRmsjOZQHey1tN9YlT5BvyCxXSYWL5gOTw6tdJsIVZAeDDyfi8b
3LVGktnXPXvt6w6roV9GtX3EYvxzhHCyF/kyCZNNgwM1p8seIACtcPZUkXaeZp16AMgxX8R6QmaO
QvlKDcDJFd9rt22LIG37cu96fXkxA63uqibcOllTZqt47lpebUNmgD2Uhh1WRGloqymzxD2dKt9I
iYq/qE3bcGDxRL6nnOCFO6fXSOwRi2tPKUCONHZ1bJ1CXaFpiZ9YU3HBuHh6ts4wNocp5lCBRt7D
XjaYPpC74ZqpB1wBi5C1jVUxse+Nm243a32+7ZUZM65oE9BbhpP6WZuMhzDPlA2+c3krae6gJU6V
aZeiFjpCfpGbQh+MB4+DTvVkViG+K13aXnckN0leZq033AlEBOZGFLbd+LmpwKyanFB+dvvaPcc8
orGdyftPnChVTHmKM2zVEMEVZUF8mG3eMVlP5lxhqcSqdjOoWo8vBSbVTxqKDOm0mPSvkaNZIBAB
g63UyTNWtdmIYdNB1U9W/aB6W1FGbufbIyFhPaG2K/wv0zcx6CLdeFmMIKWx9fHSHhT0oDBzkmZn
S6yJ/phGlXNsZ+s6l3NsYU/yqmbb9I1ziDWjuEF/aa7ivGgPXWaMB9z3KZZqN8Vyk34XtdTq9Sy1
/syqMBetuFR9reCrPYCPwODaGLg+Eom5W80ihTbzAJrHbCGGGT2TeqWAjPf1ZEqnVRf2kRn0bHei
S2gj+UJ/gycypRzTfUuP8eGQs5Vs9c7R10R4ajtw4I9tX02f8M7l2WYYUlD3bMUkkC+Rnw9hqewl
M/VZF3fxquuTu9COkyOzunZ0i9m66JNGw0Jum1uPevCmB592Dl9Gv7SG0glAwSjsAaLk1hpq8HD1
jHN10uPzniP2uoWw/93tZnEPLbk9G5u8v1ZCNdsCWblNjbzeqxPEMssqyttmrNvNLEYcG2rUbhWz
rHYhWuBowxwk1njwCV8gYVv4wtWH80zqLNTA0yuIxAkb/ZnR3DkDk1M9fpr70d5apcpGIyFCq8Ec
Hrbd0eJACRWw7tcG3hESyljytyMWob1a9oY8U+NQ2SzVjgO8E5mteGWUXU103MZoypGuJpfnorii
fOGJKsFcWFl3duuaq7Dk3J1GvLWdJXUW8bldTpVa5lNVzraZ1KKrcLTtDQwu/TyvS+cuCqf5Z+op
Cz5CVedL4kgvOUC23qrm0y4CThOLda71QJuUDMut0nlHyO3SV2xZqUfXxa2lpq7JtyVQXCbN/Ek2
qbWWJTv7bT4o2RWEA2SgCpQF/ioZuSPGOQ+Si2No8aHLh2qEZjXOgU4E/GoI8+QHuCXSpTtTbAg2
Mhvs/EosN8DM8IpVlr4MSI6ZR6gfDvA/jpZniiydPTHuoY/OuMf3witv0gP7Zk+d9XkaphlXe4vl
XAWd4vdJZ060E4FJ+REHjMSP0YJF9KjVbD3qRnRvRFn9YOUR1DWsV580o6sDa4rCvU7a2oEes8GA
bPPiphtazVvZ5Qi0Y84q76fFVHSDBuSpiEZW3T5iExzrbW+s+OZxmLWUEO6nyG0S2ADC+N6o5GwZ
kgWObUDO+XPES7bqZSaO8axn+7ZJ+o3SxDXUmtyNgrpW8TomKUwE3DHVhivHqyzRCoCGGLrNBkKU
YnXtPYtbsW+HxrgAhSR3iGGryVcZM8SWARP47KVRRqZZntwU9pRdmNOI/VDImafvHh2+lkOYNtmm
NqZRC0I7w1pnM8ezUKhZ+iNv83bTgzswvk+dkT3mMD74YifnG1XF8SAsIbZpWVZ7FbqwFThek4J4
ICFnkYJFw7VsQqcA2OMU477rNevz7Ax6vxO6LO9lz5e+onWHhTpT4cpymk44BLKZOmZY57He59JT
Yfsn2Vav4zpZTTJLrlOdM1EQZrr9NdeivFtRsynitT7DoUp9IsrznUN0jbbJZet8G4Q71GcZSdHO
yp3mEadGG5ePeTnVj6pSzLej2mE5HaEONLxG7Et5erHSnA8EGUSrPssK85hl07ApUje+X0RZNZv5
TJ13DTvOn2zOWgaqE+PFUBIlOddbNerWhBY0l6NRaA9Up8CWSGuIjk5ihPd14dywfqusHMAlfgyd
A99AlF5tMbKm9jEzPf0wEJoC6vK5vmXlPf+/UEX5nXWhj/cDMS7X5Kz2Ys1s2dyCOQVJqMcGhuea
kssO1TJCYQmt8aC4M3RSTR1uEqk4QVJYDftHUjnvUV/lhzTXCm2FMzR6hAlGYcGCtsZJKewVag3j
AG9x3xlued/bOoHU8axRXVOkQ2Ugm+IxCjSnbaXvARaL12Pi8mvNpE6ZAvWSuYLnn3wFNssC03QV
lYjYK6lFkdWkjyu9sTRxCHFCYSMd4uY7/5pNv9Wz1dCyXDzIWAmPxFOFA0cHEFtZwNmNHyIslqg1
SGvSZHLhmOzsJ7wVZluYt67WEppgLmRF3kmDwYuyjXfIAH21rFj8fvpcd7KW2om++ANcNzpEYIWA
dqa2nu+T0FKL3M+GhtUau2rRqWJFYJc27/JWH/EFUxoU1WURpTwMHTmEOiGYsufiiNVqgPiMQJCy
k4HAa97AKs4UvxqLqL2yZ9CdQCJH8QDAgmclcBuNtGFCfoUZpcPqocxd3Rp62eoux18jv220ia+/
kcKVO8AMrEJKmk98wHGojey8pa1afytK/FJBEVJh/aOUQ/2Kh6TLlFJQVzRJfhanSmKty9pB8+UV
xpDu1EFRR5TmXTpej2EtHhTL4AcQosVj+lXbMWCjFkdFiS1wK63Kd2CLiJuzYTRRVK2GOgtaK9Ls
7WTNNSWvofF4UF3WcEuyNfj5ku+JyqsQZXWpoCPSfQptWnHELlK0D/kiS4S+AjnjVtW7fLxmugS/
CqzSzM4Vs2FQotjjTotphIK1mty0yy40pp7irO+y7p6NfyvvSrAjza3WqqgboFJUy4IGrHLbIdKD
7ecKflrRznzQZqgsosifbxWecGfvKQOCxSsLOa1Y0tvyIm1aZpSezzAe3TGuyNiF4ZBuYa/BcxwU
UXZBYlfc4pij88LC24HGGUQTbZPOqlgzzOIMqg4cvWY075LR1TmluumuANeTlc5c3JhhP9j+/1FR
/lNuM6FAydByQI1N4cxil7bi0hyw1+8JUbIe/tJY+aOB8deGxUn7bEmGRdO6qFppufMennRWAY6Q
Q5UYjFrdqC/L0Ug06ik9rFSo402yMbQO0sL713w2avylXcG1UMDotPkxVdCVOc3cYzNNb4bNk287
inigeterq5DR8NRwvFvr3WwdzAUQ4bu9UoIk6EpF2UyUWnw5ZPU12I7Fvt2rVpDqYFTKEYP2ZNTW
13pwgTxYgPli3NuCxX6SRllycJHurQkh5jNq/5gk4ho0SgWgbmmJg1h4//5OpGnL7aEMsxHvuuqi
Tjt5prOiC43lY/I5AyeM7arZR3FWLwCr8aoZzOHccIZylVZRffP+lV99mxCvMRmQGEuRa2lFvWy5
1rxqPQao2e9TnY1lltt7qsbxExQ2DhAeHaiPdIWnZgNulk0rOoNFFU4A1mm8SVMmLRmGlJHgYYcX
s9mXi7jWO4zpbAm/BsJyVmS1c6lYvTjAGPV86vctYead2yobBaGc5seg8LoPBtlJo5vPhZwLUSsj
Df8rZtSXj6KsGz2rWdCB5unjlVsU41UaN2wXGzVlb/D+cz9pdT9fzERAhgCJ5hvv08uLeVNoV1UL
FKL3Cg5XcS6wYntjZH4gTji9KXSi9NkcsoAYWR6P/eV1pn5OU96pipezpdquUivKITrHfbeilMHa
8P5tnQ5kLqczjnSDDil9gNNcr3KCSM98VPnieeFJRhhQm2miCLQFYMGkn7fTUoRiYaCyPLPHWr//
ARALcEd/nSrodSIreU51NBGmn7IDwD8kYDkk3RYkSN19DDFNCYBoSZsOpBJdsucwe5RJkaBbELfZ
QziDDKPGA1uek1mjUhxUIyomkqbiBUzBKvTD0nFFIBGaw5Bz0wT6hDTMamWOYU+RTTJ/rOpoSDhj
zPq8G40U6UKlgBGiAFw6hPKqla7uRCQA4FidZO7/1Zax0HpPaxoJyx7UNGgx6dSmIX+wu01XhTK2
X91oMpNjyUaWlNjIsgXxe/Y07ZpcqvIqH0a+RI/slOqWswULKp0buoN1OrLoyl7lB7ulypNvu7As
NiMQGpbeIeTXqgcYGGRQOI61YzjXkTfxu/WiNvEbQp0gljDjadtBtZaVOI3ZDeg9NCgepEy2Eg4c
P8o1osdIjCLcJClRqEXTUgg2JcTc1M28nyroGx7XnEN6HkLaDIdO2mF4X3ohNO4mjuM7rAnztaNM
ksVUN/kIVh7SldKpv+dnSQMVbps7PZsQ6ZI6toutaeqerNxkF115kO4+jykRdnsgRiz3bWd5FCeE
kWprJKFJsakMl59jJFSSSDGoy8nHjjcWq6mJ2UWRxs6Dok6TbKHP8yxDujnzLgRkKfeyGFmgC4QY
9POe9yNWnXnJYaxMZdwkhqSUuhBt1B1Z3mpxHJ2hsH2Z1JSvO28SddA//wSslFyko0GTrqt2gC01
Rkni7ejtPT8Eh5sG28HVK8iCQN3Y46eroejj9kqOnnho51TSvBFjSKV5gIhLdvK9DgB5racqfY5J
GeqLUMqyCEI4+3T1FfcxzMbzNi3pLdhlOl1owOXAwrf4YQ6/dmnjkPYVXyyMHqXui7VJZfOnVmX6
9YQZE0YnKAlrHRblnB84NpUfLXsn2gfMI0wVbKEQTuF1IIHw5eTk2VkmDA33QtIm7OlRaDvX3CPz
FCweBYBsHV9AtOUreH+SOJ18ycpEyKTiITEQbJHv8PK6Os6NHLw//e7cWxhoCqVlOB/TePX+dU4X
V2z3SxIJvyIWhCCx3P9fbHW0omJYCxRCStNNjxAzbXjP+dL1RYL50EdJr30w/S3T+YvJD03Ysrzi
WEAIjcbj5RWp5Jq9TKvGN2G238WeVjylqtEACE1JVfT10uGoDCNedY/hrFVfJK/hz/dv+tWKgzsB
JQP+lQXpoLkncriBt4iYEBqyc5x4l+MUDmIdjSj6p4aX+v1rvRpAXMviGbsWnsVFNPbydkkTK83G
dJCUz1X2zbLIefLBBvIbXl8t/Dp3/PFL8fD3r2vjR6Qx5rFVOA0Nmb1JV8qC7Eh1cMerauJwRAHP
udb0hTVmWNOPIpoYWe9flRfy5OvVETKiUgLKYbBlxJTx8n5Zi2Dqh9rAlkTmlypM98Nkqg24dBKS
RKCblf0jcbLxp5VU2g9LkVjE9dRtH9vYSGSguFP9Q6/SRg+QkFhHogxosovQy68dCAa3onSKM2+k
6OgnKCDuPHrEjwV5knJdhQu6N6XoxgrYT9QXk0QQkBH1/WMOMAclTeKNB/SlVrXWB296NKy+rcHp
KXV6xqRJ56e2q2+DDJV6O2v6uEcyUbpXIyzmmBZfEyVfwPoUUq5is4bN4duKUxhb5/nY27FeKytB
f6ug31I44R44JauAp0tmhzZ0Z3EYqtl06HKVvbJDB8NkCkVTwhUlZaCig7wc371G8Pvlc81HgWeg
nxccwd0rs5/4CVEukvJClVX4iVAHje7qPIB8O3R2mLpB60qBqKfDmnWp6C1Jb2YZVzrrmTdfITqe
UXu4MMA4RHKlnLbfed03hbtJZlD+63JIlcuWtv3n8bk+E0fNDNM8mn+kslwKX4mnXrZWIbkR1DOU
gifWbo/00C2yYrNeGSVyG63sf+a5YZWIRfqI9Xhy1XbVAmtSz1prYSRbpHisRYOpZFeRM0nhUbHC
+yQuS2czwZTakdBhfGlFMtxZLgv+2lVsSxyUyrCOZROZ0LLj1E2CknCqbZMuQxvqk7mji+zawC5D
VqYpNaVJ6MXQN8c2m9GMicE6/pqqiZvkEat0DrOzX7WaFIxX+yDgMfJVeS5LtYgStkm//j4NGjc6
qgmC7bNENq555lBJ/DJaAHyJKR/FTk6zZ6+zvFUeFNomN7gDoYgq5GjPX1GrZEeSIAFF9kKpKWaz
+9xak2dthskbMBR4MDBX6tx14XlaUhfeNIWErYM4oyjOk6EFPZqPiPLXFrobZYUakMH8S5UyNxMf
uSxlJLZ24VJIzidWNKrSAhNAwztS0Bhbvty0AUW/EoSVeUdQh+P2/Tf/9XuPZ0ddctlxSGloFl++
9yUyOU9CKvMjj+KHTx0xU64rSWjNt+cL/S0B6U1V8L9TTegLLel/qzH9/1E5urAl/uNPheYr5egV
e9UuesxfiEeXf/JLPKrYv8MIwcOMzxUO2WIc+1M9qhja75ysOOpQ7tEBajEb/6ke1X/nlIMhCdEc
50kq/f9Wj6q/q0ze4HEWxBNLl/t31KMv13uuwEmaigzGMqyYNr7RlwNjANGH9i11wJZkzkVMVug1
Kp16Q6ciORQlCoOFI07Ho8yScxWu8Oe/PKs3ikH6coF/bzj4ACaAIRUtrLUcZl+thANvchmz+wEC
rCm3SisBwHa6yVXLcc/sV/uimmgNmbJNLqxCcQQQ98YLZrenpVIpynwcOdPcFROEVKBXFABGY7jR
o7Sft4rIrX7T0L8rR1A073/0E3/68tFdtL0ciZcVlT3TyUtV21PF5rCaVrY9jcVuUhPN3rSJMAcf
ii6JyjUVxY03Khr3FM56sq8MtG3HadTbjxLkFqXxyXMkfhAUDBsnHU2utfz5X7aKaCFbQJ0GvBBK
/vP/Je88luRG1ib7RBiDFlsgdZbIkmRxAytBQgU0EAjg6eeAt8emi7xGzr+eDTdsdiogEPG5+/Ft
AAu/D+15LPSdMtL8LfcHZ0fYJvc3cVEuaDq9lPGhC+hn26umzNITbGw570xW+zkCbQ9Pk9acNthj
/sz6s6lPU/uX3ebnozbfIFsgoCrE4EzOG7/13uHu7CkgUiu/l3Q0FNXRcA9ujcMKda2AJVlUiZlH
cM4DQKrI93X0l9/w88K4voOVyOET8ed2W+N4n782phuFazCmjmjBxLuTyqVKkHToGy5wSwDXbGus
aCc9tqV2AYMb2CKUY60Q7caaitvCFGQoBlusvX2G8Au0AopFnv/nb5PL7WdeiPfItvHz2/SDzM14
Wo0Av4MCDDpM7Qe2bcWuGXWkOt1sB4QUc6zNQ84wML1pFsXIRGHDjFFcMIxAuOoMPDK0nAwcl2iu
+guv4Gex66c7mZnJmiTxqUilOZR16dMVyGVuzl1t1lFQO0l3K1oLay3cciYh9GRzcnGauSbUEtjZ
1ptLn2YXX8idrTFKO1Rjg0cpmXL/tLBDeOvTqd3ZjSqmc+uIt7yFKoWhoejuawcTb8QkEvhuRVGZ
vem0Kda3cxdgGRjdvJS3HWVSzr5jHhw/4fqcnrwYwiu6LLObjYvR8q8AlPWk+enDc3ggEELie83w
cCb9/OG9RZjVPEIZZk8FFJXpdzKimukx0F8drSasKZszI1wp+XaaTf1L6kuIp0OX4DKviZRE+HfM
vw2zGLL88r48Vlbms1w8jkPa/tdhVhsMlF3RRIRmWwvvaCCZHCfE0xwAcd1Wb7lZ4sX0YjptzqIc
jlhJ63ybT1bMHNu/BJUeZ6Eh1XSkcQt7vtR2lFl3z6M+To+zFXwNYKwcRZxNWejA/UtR3Rpv26M8
4EajGiZb/QQ0xdxmho26m6G9njp26XtL73JAzL7+WMvqo6pivNyeeBLwo2/mblXa9Bm3oRbXInL0
qYzidtrOuhfByR0eGs+adp2Yf8gWtRjz1Deld3OxYSbZnGmy6uNt2dj6wWRGszG9rjx3fsc70XQd
jX9YkATJjH4UnYa/ULa8Xy5Vjz26rjhNaPi0r6kQYfTIeQXW3jie2JTdL0Q+9gnz9wMGjubBcJOH
fmmMMOGKOMC6Xa5tapIQEbB374hFYr1Trv+qwamO8sRKV8K/sTG72P3GWn7qYcVv2HkHh7nWkwMY
huqkWpD/MqHKKlQDMcxIOAmTFSywzpfWTYCMeRptVS1cfbb9R2HMyZ4YRrkrM6/D74wiDXV6ukdP
fQritrg1G2xDxmpumTXQBxxr9lpWXc1Ahr92pdK+dZI2Aq7VHI61ng+LfnImd3JOTFfG72ps24+S
ZiVHEeCy+mLfCyUumo93u/Xj8qFJh2+ZGaidPlbfLTwmGDpaTJj0nSE+MLd0lztUj/xtjenSy7MM
0omaKc5/9AxvP1q2y5fAHt0vnYr97023VAM5B5q+KIrTbuzczfZNf82+g8TJeHS9pTqkNR0Ojl6d
dacPjo1hVjLy+B22cAhortIZK29ylXph6SbZ3YQ77JgsFHZYNSev/cR040bKHJnXczsbE67cu3Kq
j3RQuBttbqq9CVf32ZrjPdwy65wTA0T7nWzcs6lGl18pbDyMaXUcZCIOy9zQVIbWUMMclu+SqMrI
j1Z1rxBtujeTYjku0Mledn5mVg8OlR+bwRSOi2JXz0W0wLh+xXQ/78cUZHvGkTr0+2b4onmeCbap
xBQO3IjnDjKeXkfSzacLwqE+RDgAfXwLguIyDM9jzp1UVP2uoJOmw2igsv3I3Docy+xrgrj64GOI
2GqAw99YWIvDBDT4Wzqt/nM5TbDA4y405lwiNzKADMsMKgoL7GMLTJ/MvUcHaOrbuL8RdXDr4058
cjJJbUaXsJa7PyVZjOvHsh2Lq7lol2s6ehiJO7gNzDS7FuRmqHSz6bTEJnW2pFdBkNXtfTuNbw0n
rCdaL6geStC5TxO1FDvp9wyxS1ucRDxdykm+DKMtmUH73TGY/dSJGAs628U0ppd6wZ0RyDiOgqkw
6Iux0/ukl9rRlFO1md252nelFxx6xP5HxYyWQjWvsMHe66v/PnuGwZEfCk86MmQCQPFdZiWPwvPU
m9Tc/OswI+tEFa1LEK5pMJslSrNRDPyh0k7QWTZ3H8w+8Xx6eV69DECwDjOTwZAvaT7EnSLoMzCY
tkOr6sRTsai7tZ6BShp3fguWZIjaeXgrbfr02nYqwsbS0jMgafFQdm1xM5q5pPINPzfJ4Rw3kp0E
+ziHT977i3ugSJGfz8JjTpMG3huCMmP5hOb8AUFh/Goje92XBn1eNn2UJ/rMFCfP9UtQfI/vZU6/
pYeRJSp0jis0GdEYp/J5iBIn7tenhz3vEyPFckE79YFyAZpPF5lRPttTU/NsFr51WzjpEjqYba6s
tU/Q0NPiZMbNqzHE8q7i+Hly+kbt+4amHxceGViwtewO2ZJirq5/xtoaXwmMD0dU9vkZaWS4tKIv
ANzzahP/dbKVVhYWjLXDTqp568VC7JPeEBE7sOlLVlTDTQGkw9m7Sd05u1j07rKbi6y99RVHmayb
6HAtnST5Druc5q9GZ90vyuwG3XQ5T+4QbOH/44YMgp1aBOMhV15DWYXhg9flMubrgV3SPd0TEAuT
dn5uqqHi5D/EOH2V+3Wd9+3smPsZM1vcEzKIKVfGPWppzNjQ330p7xKEwmu8NOm9MZndkVJv+h+M
UrgIQoHMjp5y9OeWg9lVTBfNVd3y1EtjHLchL23uRVaO287JvINBsuu98+R3qoHMY5yZ/om9M00J
ruQPL2ZFC5n2oTlXWX7oZ3bUTALqbdEP3U51vvnYKBy4YTXaH1QOBlegJBGxbEoBb7ORdjLS8LnW
jE99WWFIlrr72OCN2w2qGY+oReY3Lyh3BHAavpZhMb47DZZBbzarCyVNZKnwmb0ounFvmtgYb6hv
m7F9Zv3RbUjWhW1T6DC8GgIv2TLfkutsD3IgxFAx6g9ZAaxzVsrkSarmi1yC4KRZCU0DkzfXV01s
o7TS1+2FflacMUJP4cJ1wsRpqk52ZclDqSR2wlgwzc5M83vj2tMDcS6xs9e1xUdCjvxW+Y94Btwk
otPK3U/KxN/v2/UDd7YAqEkWIaJih4JWduDw9rEttNpib+fa0Z4HZ9ZvsrrwXvBaeYekjY1sSx9K
EM2xYgYq6UzZUvjoP+px3T3T5WR91Sa4QwyA8um7wcH04laLj4m2HKkYo9oyibibX01pP5AG6qEE
xnvlDcEDUkz3jarG5AFurP2DSo3iexI06V2WxcXOHTT34Pcx3qW4ByBfND4VUAZRoqNLQQ0NGenH
AHjiWBQO9YKxjlmdAN+GRGVxzVASmyBZrzmUFc+qImuyA0B4qqxybhFr1tuHOqt7ThbQkiKFcrvP
1UKTolR4Sy2ZJXf4V+uBG6vIPgxmF2fT7BHlKRVw3hs9Wx5iSw42Brd4fp4Ys92lDRt8AoyQ2XGY
zs7XtZ4tKueyeJCUBHyhOGjGxlj6H6np6P4GsZgVAKw7LW+YVC5ODWMDvauBZ2sJ/1bL8C1Sp4Mp
LOLGEpuAxGW2GylQuyplUd+PWqEbm0CfP3CyVuS20OTMnZO13gt9gZlHB27Nn2z/cG0YsaeHGRmb
eMPFOjKP73B+Y0BX6oSGmfvPdA5XO0OMAU9M1E7udqribGpJmg7M1I6DbdCyYZ35i07VbXAns2ae
La5Qt0kPbSJ5nJOsaNxD7Ir5wtVRJFdBRihyl7f41zeTDkJxZ2Z0WEb0UNaHsR+CJ7L05YeJNn2Q
HPZ+JLjdeL5O5XCtSKReygUbri/HEf9kvswj605A90hKIQNxp6q6TqnjraLUCD4oFfRhV1uSLU/i
tS88edOrBknooGd5kES5Yji52pdiUnj9wHPDhNa8j7Ws4SnG+PIqx9KiRR3QgBWyTZciT576paQv
QeHLq+Int/N7QkhkCxviIaKeNrSuelz7mou/Ogmk+Bgmy38SLfEQNdGIzZG6dSX/z1p7jXlsEWUj
rVGEue8lj4Wy41d98an2ni2t3NOOoOpI+K1P1KyYqv3YC++FBOfaQalZw7A3gjnoNhnb8i5CwKbc
JB+6TSke2RG639xMg2pWekTUIiKsxY02phZZIbgmDgN+M/V37tTV94rNNnsS3DcoB1qqV5uJolBy
z5mZXgkk8BtZO6mI1sc1JTM0RU8n2lj9J6O1iOktBQSBszaODTDysQjybxVNLVfcypV20nVtHPZs
D8Zln89OTZSKlxkjoo6dOE/pMlC+NE0kqkjM6c9UQvsGeSOQxCyj5AJXPc632Lu3Th3hatDQ7aqG
/h2LfUt2tvTSe3Y85htrMTqOc78ZnWnnQQzG6wXJiS69GvEhUpSQ3dmNkd0AFxRb4pL8WkLoeRA2
hTOHjtlW19qo/BfKlmhxikck1sqt3Pt6UafETd1Lq8fmqTFz7dWkoZ1qK3vhC8sF2Z8I7z4mRCxS
e5kU6sGJOx4NpUvHiNHZwZdmLYnza7ctt7Wau/M4JtarYvG+qUUjfwTMIm1uI60+mCnVXHdZ2tk9
SYiSM+fYmVOzL9xhHJAdllwLF3+cnR1v3XJ3ypbEaalLhbCKHYnM6J/nMr+k4JkYAajhUEGixneY
Xdq/uGNorpTUqa/QcAbsWrRQxh7QqU6jZx40e8qkFPg8+ogtHrE59XGUI5LwmcTq1JJmMEQeMNbh
to4Xzd4SQiJVisrrDNuJkAMPtGwYX0ZTCZdI3VSe9Z/FUwPxW0K+XP42Gpc5mJHUW3GagClqe5aW
YOakNpKZoN4VXGY7DG287hcKJ8rAUf/NifSTgfnv2QeETkbbjO+47oAj/MojbavMq3XO0OFS58k7
qISyimTc19/nyUuwCo/ExazGuEvSkQ0/D3Ta+NzFGKLBKYxrvCj5rSEym6s2oyPuz7/Qb0Na3pyP
L4tp+gqxR/z8PJjRW38ampZdX1+2+VMSGxz8sOgEOVdgW8qriS7OvbCxtWyHhZqCvSfA5EWa3XI2
+/N7WefBn74nfDMg2AOEZoOp96oR/HtEm6AWprmUJYcsgh5Ie2eakNQ2ca1hR2Wn85eL87OOvk4z
sQL6fGScCpZh6b98cpuiRlKQOhHV2X4dNNU8Dy725Jq80uufP9h/fSUQ2bilVs6Btw7H/jV7Xkvz
cBbO9EZlAaUghFVObYmjaQjkP3a0/5/1JfAff5CX9t+78rWa/60urf/gHzKJgxbEiA+P1Hrr/SR9
/odM4vwvcHku8pBn6VDqnXUg+Y+25PCPgJ65qEp2gKFAZ9H6h0wCtAQ/C0aTlQqESgjd7//oXpf/
XMn/gcX8P5JJAK2ikPAirJM+QKjPl8VCoVtjDUsWxTOVvUmIsk4X8GCz/dxwpzvdNYhW9U6xX3/8
11f0zzv5t8X4s65A4w/OFbaZ1KqARGP2+csF6U09onCSZhGRRFwUlDXTs+IOsbdNgN6NzD7dYDiO
/lB8Z+eNEP/nl/9l0VlfH1XDduD1YPEIkOs+f3KoEAhRbs4o3GNpDJdc2BYhq77ec0gMngaqtb7b
5lyZG42oSJQNjVHvqYW2/yJRfV5xfr4PbLmohDZaIWLLL98Dh6xpkRozlKJEwHj049nfgHbItevB
Mvke2Ln8zbL0eS34+ZIepp3VluVYXJG/qABSrxmAzloe5bhxz7pVpJyJx+k0pgojwJ+/58/D7X9e
y3RQvCAzI3n9coH1wCeHUc+LaIDASVStV05xFAOOWCx0GkdBlenNjQfy5e3PL/zfPiT8MX5nx0U4
tda//9eC11cuZ9zGKCh4jTv3xlV5nJ8sBXKdaDvjkj+/2n/5mNzH3D8GLSUBzqzPr9aMg+XPhVVG
DPacs8xVsU0khYkiyT9KIBbHYv2q//ya61f3f59VP79aTMwY7GwIonQ+/XIFqwWtFwBLGTV4N98c
CiNB6bBe/OVlfr9RybkifgcoRqsf6ZePJmdGGYg6IiqEcM592X/k9jhAzFCElKVBh8a8UCktpupv
zQe//4S4p1k7oTbxtqF+fv5SoZSwm2noT58clgdAMyndj9W4fCx0Jv3N1fwbDdiA9IQuC45ztRST
n/z8ap5mFLTxoo3J3M6fIeAycCgNfdwbRjb2W8VsgkZ4kRJszUeLkzhTaxBps6e0bUtZJXH+tJra
v1xYv38H4MVZJU1IoTxAfoWbFz425SHGYzymJPDOOi3wUTUExXSNxzf4y1r0316MbQi7BJ4I2FB+
uVmXWbc5nQvWxNXqQywnI+EOLijs7al5+Z9evevDDYa5z8qAgsAT7t/3p8tql3Mh1dGUjQG9hhNX
b9ngnv7Lju73y5ekNRx+svb8qvqvJMKB5BTULtqYuqmSNJtrYr9Mk7MRSzsiV5JAfdc1VT7+Jxr1
58/4+9qO5MhLsrtloUXe+/wZqXtL1jFczfHe5Ok2MkELzcWl8xR+O/PFsTF59Pz5NX9fFdjcoaKg
SXn+7zdNa/jJSr9j2Gcu6qIBSXhm5fU3f36V39Y7lxkziw82UN0hKrT+/b9W19HLl3zhExOLNbSL
b+fxddz69qkgxryOnxDeuHn/Agj/NVWiw4PX6fNyGdBioIA2/PlVsfZLjYnWGPkCdvQ5thL/IMAx
QQVIF/+gCZTAvSx8MDGwSLmgZuEmH1lVVtC9mU4ec90rLEAOubH85TL75YTFaswP7cImtnx8Qr/v
Z6wauscsNdK/YIr3GHpyuc9dB9nOMKUfepUHnQBo1CUuE4aP+VId+1wm3MZL8T2jhlSi3zkttHVr
zP52X/92E8B2xMEDBm5d40h0ff7ipMqYYFrlEg2crb50gyy/AbYx3K07wzBZIL3p15nQuDDZJ7IN
NJZOmdt5MZlBsEH84pBMOhDkl7gAE2mePC+m4YCMsUf1s+gUBtNlNV0WGLHVloGTRE9DjssZS9iu
2qDYFR91x8UUSZqLmfcrIlm7qSrpmG7oEohDG6xlH+qJ0q8nqAjfySBU6tDHDPF3jOfEtGtMn//O
nKkK3JqkmE7JHIwZyE/urf/Ed5r0Z1BiHO5VZ2QX3YqrnVlmBTr1pMS7B6KRTC3iILbGMk0im+8k
pstA4u8tFpSvVFn+2UxsZFYJ0nakeKb0ixeYVeqGTnY1bP98G/36u7Cqs48PMGLQPbCarD7/LkoU
Ki0l8z7tBpsFZ3LwC/amdv+Gp1yfFvyv/rVbsFcX1Gp7wOZmGRhAflnbcwW5K+hSnyFh5qavmkmc
OTTUXPeRqWeyDpeuJxJbMR5f9LwZNvlgXWIsu2G80i9C5AjrylWJc+NWCdidxA3Sy9IvO1GkV4jK
WgjXn2A9VAc74pkW3y94mNqNxY2XbtNyGaIFGMXenErMlXG8EOcfsm+LKTUtLOlhjzgKu9u6YbiV
qUZ/xbV5qFWbf9UZvHbo9cX0wMCTcS1bLbi/fJswORpThv1sLPnGbdu7dUnMdiAp7EMce82lBSwl
r7IM4gD0LLfb54NOfnvwU9b+ZIytE+uBt0lxmCtYg14FyIpBpU4jADGFqemcaxBAkVlourtD+9W7
TUwStNlrRUPqNJ3VzvYcvNkG4V9gAdmxsRtreeVHByLSuw79olSCg5CwcDeFPU8eqGWilI8ruxTe
0IivF60tHIc5vyOvDYdw4F3MW6N10QuCxWcCiRVsk9Nefxfrc3Pf2l7xwJii/A7Yri9Ra9veCyn5
pkktaXK1j8fkdgya1tp3wu+aUO/74EfXGJSxNJrmfI1lpWYsGosPkYKm4gjogIWF2lPjRc/i9s4g
YX10uU6uqjZ2Ttpg7dwu8HedpawzX75+U80E8xtby/eZP8Kn0wxn6LZJ1drDQTec72k8f9PyFB85
Y+fga8cVdZ9qJP9qBt8FcLSpDsVk0Kygt8ZhglABwid+dqrJvHQ6szq5wJXMk2qbZ74/hf6iGdjm
ZrxvQScCPUxsz7yeSzc/l6Xj3DcBClq4jIk7EHK0ipAX636gh9d+xODDNfeSiElxI+Lm3UvdB9Kz
/s+55LyXqlys0F7EgnpvGc/NhKFtHyemuWvyRr8zczsJc91RDOEbK0yy5b2bSNSMTo4QJOERNIU1
3nuiGbYCFOI+Dijv2HCWqvd2nWOD4kIcNqxaPfU/I99grmFE6zVtgFrpD1QExbRwYrXvvEcDZkRq
AoQ+cWgRx6IjWbXB4tnvzaBx8u2Cwv2lV8PCN1k4QNKqJOExotmCnHE9oi5o+l7AE9iMho22P7rq
xDEbjFmXvUgrrUKCASg9gopvWDLtaO1SfXkG1PGcc0oN+VaJhWnVcVax2k48x8OJhQt0AAEPVyuL
nWiBTm0XGTgfZh4sLbn3wRCEWCt129QMWomEoCCSzsvQpdHWMgFPYkEa2+Jhse/Qo7RbHD9MEEj1
Q2uxIqp3nyog+UcvSB6YA7Z349xmH6l0y2NVi6t86B9hRyQbtzS5TJ3XRi2vhdetYJuqkN/Y7XwE
Ng83pck30C3213xePK5n2z4q0Bk4osp7FSS3GmjGs97a2pc8Xm4dglxRkWQvBvp7lT35SfCBfV2t
ZeWgI5NrFqkk9Ea59YaehlbAOQE98lvV2y/UN+Mod8xbA34UM9JmB3XyyfIGauB1dU5cdV0lseBp
Wj8lmmFhVi9+MPPeNL75EjjNm55mT4EzOSHUOTcqR+xyfaJe9cADEVk08zv7u3tlLY8+uK6dtgYR
TEMrQoeQfFRXWG7zPrlquMZECsekM+7bOPGjlAfvVV1aIUYekHaQZ6KOge8mdY1bYc/8Qgt4rTRP
rth+Im+JmjEPMDPa6Gf4XwMC7VhOIiRxafEKunNSbqpvTH9CwSiZZaeVRgjSqm8qA7Sg18bTqjR5
nIWsg1bBMais/DGZ3D1bnYUNAm0NAIuAYwudvB5t7Rb3kE/Ov5j1CONbyU44++6nqX1k9+b4m641
V+HAcD4KNh5I2+QjPwbhDF+dwahOMffZlV0jV9nYtwwEng1ibUA7jQTtZGiR1Ez1YGsdzhtAPih0
Z4q2um0XrIeMJCMR67ShapYju4nrpccWFLSM6xaj2YgpsLcCmIE0+q9VEZ/6TsT7TFUVOYRxO9gM
ixj1BZHjKGuTYH/bNrhfbgSWOA/WcRnZhr7in7xHaKU4H/vxKR+MneYkd2JVkJlSqFA4012R+++J
SyiBNTa5ohx92BIafe9hF22kyYpIjoPehy4po0qDkRSYRXKdN827mXanNi18ytYtmulF9cNHEiOW
VGY/OB6mESQNfevPNVpyvFTnTjiUlNuBeLCdQTwtccuPYlKajsC7bAGGNCzQBgHJpGC8DXmzHvcw
qOaQa+K7WQYLVx0n/7Gfs+usrPxj18z3KUERY5IPNNNQYd3cV73KvyrV3tFg6kRa6oGBa/x3YxYJ
OGxB2wpKKMMlnIIuSnhoUBqAMEh0Z8huIAq6910r73V4sWRW1R6ndmTX6tpqW1Kijf1UFxwu/CAJ
/Ta55EV6ajXnalHyzkzpVx9HeWPaxU3hNY8xzRmhw7zkUEzyB9ngOoSwfZUmZLC7qrqS5uiEEwmr
0Nb0H24f0K4RWCYWBquiSd2czgWuGDokAYZiGr7y+2TfloC+2GV4R+pD76yKq39n8EWGkDojuxxe
vET2G0/Ze40FBxxulRY3ejKhEulU5wVV9RQM5TsnG0wbXT/hMTHhSXZM4bgWFxtHrTfftP18Grpg
2Vpj8MICjv8uW77FMgPqayQ8xC03Z5+iJVdGZuqrhRFwn3Ci2l/GuwnPFN5USJdzIWA2ZHGNPSqW
YbcM2iat5ziq4nwng2wL2HefolVa9sx/M2SYowOe5M6kR6SmXid6yemoqz70TBtCpgHBzh+H0CcE
FZY2roVeWrcV+2hcsvEjRuUrF/UQwCZEmDJoXsGFnWUSqNsiLkZQqiRucqtvsexpX2Tj4i8rZy8a
m/imrst4azBgEGVx1MVj7CWHeIJkK/EItsY509NrL6UhxAeZEVfVCBFK0yE2t/VmiK2tFO1HJtN3
18uOyfrdpu7y6OgdnEESYscJpGDUlx3/omRW1ZnCwJzeYMVb3H2TkgOeYCw5nXnxsb85+kPr2PEO
7NfetbTnmFPblI+RYdoXdho7PVhINxTNhonGhynkqac6ddG1fQedAyZugdPT0XZJMe+k51+YKj/p
ZfyRV/bOGRwomPbWHjOAkd7D5JS3S++IcCmLF69bNq01PdV+xtLNE7avja0tYdMNJsglyxcX5qdi
p0b6eU2ILFDiBHahKovZcfJzoFtv6irvoXdPbNjdHg4p67sVTwciUTXOXmufOnLGtd0BWITHq2nN
zmeeFgISZsOj1c+4DNzQU/oVeYJ7M/Fu7JJxk6u0s1EPYOP0Yji5ODi4pND/apGcNbJe+9rB6m5Q
jImk5AbfMqY9IJfmbn0UOBsVzBeswefFr64KV8kbWdXv3uxokYc546qmDDxiN/0FHurF86fqdlzc
9AC2h7sG8c9bsakY2A44PLWnjFPJY+IHb+7YMC7yjmip976rUfGqRQPV0BHZrh8ZHE2OoRZHN8/7
pgf4HzMX2+UE3CMcreU68024zTwE2GLLF2bdr+Pge2Hcec3WrfxHd82upYa5WwM3e0XT6Qm87SPw
PUrWNI+xRnuHfnPnJaq+oam+wxe6fLMn7QR7B8KwO6YbYXn3Skj2DX2MvTlpLlqBR6KPFURU1zuy
SdvPOTnxQHUOoocjNgzNb7NYelGPvL5Dbrmr2/yt6EYXo0N6W5OPYd+nBM7ovv1hG+Ku7IHwKeZI
oU6qptfNElti81Fb053RBPax8WfrSVtTqiaVT5GIE9x7Rq9OclpuB88ZNhqZzp2T5CVg3bnEnpW2
r3k5Xpmiuc54gJ3aRYs3FqeeDc8r3K3MAotrrjuSPBkOzwq1uypn1jm2IwtL6JUXkBrclIZbHeK0
fteGQp2GYVXP0+y2HeLbqs9OE76XsKFtZ9/UA0+d2dO2mj0VkdE1U2j4qUk0xshD3Vy6bW65UOW7
woC6VD63S3/wfMVyxsoS6q23nUutuhJOTkDXMjfLWD3VpfZ9cVr/ArQvvdb9dj7VHj4WGNSE8WtD
2wp3Sq4t2e70Ij6mk7lHGNJeZMULu0LDDOBxB/lTvK+EdqGpYuf383Mih+c6wOk1zcnR8/Bmz9pG
H3Bk9cq6qof+jt4bAe+ivbKWeBs4WDKLGYcKYQodWSe9HwPvsc4V0Palu7S683WugttgtA5jqRvH
zudr0nwfFvRIt0jSP9mL9mRgIz23fn03+ck91MX7cpzxVS7ZCzr+HnxNGS6OfSUhx0d1b546Jzgt
i6KHq7nGZ8+xhBMMj+pdOijWqNrb2WOHeU5tmWPAyB9WsC8kIx9LixG5fjVfwduS21YGx6yM7wyb
lI301Eohi49BU+6scnouRelvEmFsFVRYTRU+J2Xjx9Co9d7FZZ9Swbn1oJMGoSCNgZcxNnXOrLXE
Bm0Is6g3bT5N7k6bOjzYUNeCJw6Mw0Ogx1hzWl0rIJaqJmVVyfO4EXgt9OWGZMhc3LtZx2N6HgLR
Hxya+q5xJRV3QDnbH30tWfy0rmfL2FpgtiktwKhnZIOtnfDastFMcEV+MMlxnjWADQdNT6ebAVch
JiTlqecmzpvbJsNhHelGpgnwC6N5iRst5mFtyNglGSbEdqAEyN9wS/ktpivq3JrRwNOdjsYVsEXA
bc2QXkhSAedN5tvFjB8DfyYz7utvSil70/qvrHdNlM9vVrfcTl5ngds385ObkGUIiYHlYkff6fCi
+IK4wnorDOLa5cSbyjvHLMedxzxL6zks5IQVtORxtTEuhEAipcT9anQRy3gxk+COQXAFAQP0bxk4
twruJL6sOr82lVbEURL38ZuT5sVtmjfbOvcK2EMQlxbiZ3Nrv7Wd721LM56IjpQrTq+ebP7R4kS6
xrUbOR1PmW5KTlidE5xGqr6tq+4sR/mlyHpAqa0+Pnae+VL5zTNWJ4ZwomIUTl/oG+ASjTMH0HME
suWcQXgLcw94Hnjq1XGk4wxlLQFk4TyL2cde3SRfzZIblmujpqCCz2STZt7gzcGxJ3OoUXFdDT6D
AwCrSdKm1iaV3bQpEzhPvTxqVnufjdbtsNTZJlVmfEZef6uLvN4n2awe0kbDaTKqsXrlXJa80d7i
X0RTtLsVWnePMYTJbqZwTgyag5Yw3TOghLvv4zZ0lwt46DrSOhIC9eiynuXk98c8za/0KnEeuMFf
+05dMnbztxUIxDr0A7AseaW0Jw7CTFxjhJ2HeeiWI4/FleamVY9NyRlPLEt+8bxxPnlL8GXRsaT5
hndJrPyLze9wroGTblMvWJ41t+RCYNPWb/ve159EzYl+TIuUfqShfAoWBggufL8HI0n4CK6BFRy5
76iGFn6v406XZgnSdwDv7ruDxf55FI4VisF+bg1YEinGpNsccFToOyq/Fn4s2UqgoodZrod5S0Ue
yISz34EdUo2DXex/U3cmO5Ij55Z+l95TIGkkjVz0xp0+RnjMU8aGiMiM5DwaJ+PT98eSLm5Vqm4V
tGl0Q4AgKVXpEXTSaHb+c75D6s5MLIb4av6eSXXha2GCNnUfjJmLsHOb+6mtp48mQX3iidmT6aPE
NneSK8YjFGO3TXkaq36AcFaUx3SMGtLu7vgsAE5khIO8N1AM9q5lE71lK2XtnaC0sBLYwy4PyhzY
ZLBLkYY2GIXso6iILOJIx704MGM39fLojWDva1vk58VU454HMN+kbjBupMtGBm/k26Snn5mo9toX
0a5gr7gtBtvepYkQYVFrlR006ab6Me5M8Oel7XV4dRcUKyFG89lZQei23WDRjoPsGyKJRlDxAO1g
BrCugBiZkGxt9DMDJ2jSD3dasJMmeFKcRgyKYU+9UbFpu3ncj2ajjrpxZTjjyO1Y3gvjVOu1ubv0
mnMaO8aEgY/4Xu0J8v1+HD9KM3cvVTZcU/NRhuTxim8FvbPfKpW588ZSk2bkRhsNsN5uT0Gu+PIp
yWVIIOYR7nnafQQkK53rTEXOjjk6NHTAd9b3ZlWaOS+1kG6igY0Kz07sbDFkZtyQ2g38jWYvyHZx
1o0n9s0yUNMS+hL2OUuaA52yNlPqBDaDww15JEuGUmGgWvN8T+6wjfss+FhMGBQcTpYkYMftQwA8
W0na1acx6pMKlRpt92z1Vup84RYdeXr7tbTAK5eqe8/4O6c3AQ5S3OATF/FnYFfpTK9K76WnqRxU
vDMZK7wowrXrVMJjtRsUj9cms/3G3PKSYBap2fX37LVN69C2kXBPvCu8miMQsaVHs3S8z7iMcVZy
4I+P8rdxAkEQlZ3YnmowxWWljgM5Bv++GNnknckOSLGnjiefjnVf9q+1V3BTVbnH/zCPQKX6jZ7x
FyCESCM7g8HU0Lb1IESyJXPjkLrpdFHeiNaZ72icyujmGUxxXLtqgm1HQpbzFbojenZXavMTA51J
PMeEhd3bhnJu9ejRS525hFgYlblmHAK1AnSEB3poj8jyJVz/xDMB4cd9GWx4c8HHl2MT5Gea2iEU
ZaiqBDqBOi/jwVqMe401D/ctkEkpD8KeDsHUPMxTPr3VGfJzYH03oEpRcHfb5c1+7BSErb5hucGe
fByRmO8X5NbQV4l1xbf9DfTBC/CyL783l10up+WbKlLARaiRWlEdkC9od5y40Bt2euLkA8zeC3WG
4LIe4pO9UzeSo+Z7R1cQyVvPYGxEBGXPKZ4A8SiIFsbdjzTwj6MxvVtx793U3gr5IiMXj3F7yz/i
PCKZ57Q4DO6LaTXZcXDnT793eHUnizy27LZ3HKESUHKtLc81P+smy6XPV4xMSbpSVOh1+RgExcEB
N+LdY/70ZZgFWJrjufP0AUaZn2yqRs88IlhrxTWo1+ozdoh0wzRPR+fcqqkUaA3ruHVPEiWb4Jyn
HOgdN+/8sEp6zgW1BAS05dw4DKg7RXCoa18712mb6XrXNvT/bpMO6slOTK0nr6rUWIG0JBnLPTeM
D4h0HGfzSpbKcG+jYZREleoUGKxjYDGIqsXNL9YYm97V1JiiPvH1pkSqSDks5Jh6fm4pW2xjuFWY
wuLmwCJft5DU7tkxz/FTX+hCXK/1JgwSRoN/16xC/sY066APRQMPlw1MdN05FAXuZ0yRyT5xncZc
iTSxv8F5X4vr0lq0eMzF1FlXQU/VEzb4YpmOPpGGhiDDb8vECPuzfB89r03vHCWy8gJlUFahOQ0K
ViuwUgU3CE67cQm8xqbstBZEgCIiqFcWTb2omV17GzvdijmXuT67dckr0cnVLffw0u+7UfTGTmBU
mF6GoAp2opubFPJ9oo6lwTGwKJA37nKz6Y74yKZ15vPS9opC8ahRQdhNTC9j9p1w3ijgYBb3M5DL
K69UDllswAFDCn3L4t1fpY53VY1+cSyTgEKfdlidHxNajnD7Q2nXyy5ZEoJLRudA0QrYG1XORKaQ
7Eq3Dt81DBqOHN4gfkAWNaCkJNFbVNnKWmW15I3qrWTaqwnnDqf8riN9FM/sLUeaSq6rjtrpyku5
F1wl2qtCCoSgpPCCm3LW89FOfcWhK8AWvkCO35EB0FnIvczOvVSVelrHKvsh4CU9d3nAbQ4k+Dvs
cL0bOvc6jvL8c44tTfA0sOFZEE4+TH7ebSWVWafFNB8Hu8Lz45rpHnuGh5BTSDIwBVgG3QaK7p/B
PqcsEe155kB2gOPwheE+C3MitY92Z3OqQZBz+E30Aja/7t4DvrRHMpf9e55WU2gWgYJP7lTbQrqF
tTFrg2tKnordrEbeWro1RKwEnG8rmu8kJ9U7yX23DWzx6lTAIrZMau3PAhWBwZns7ZAJh37OGbS+
JLmo73NLvokJYWeySn9H1im6j6KhmXe5r+8IdZusDESniV43F7/rJGJ979/mwTAR7UbOJl5dUAhV
qXw8dUFfgJfNg8+Jkj4KV6f62poqdUNUaNhIFEpO3669oQKK1a5NXiyTgjXZDJ8dAIQdtsKTTKP5
Gry3B/xQ9DdBL8UZe1HDhKlrPmSap1Fotbbe5R3Qow3T8bHeM00Uu8JtozSkctn5HAxgu1sjqFpr
p/KSOyyfPP3RyjybNllk2Bz7s/SO0gn/LXF0/zYVPq8JYd4b/E2XFZB2OwgmQ2wwquVsMjkOQs3I
7GZiK7InBzD+cNxW3Vc49e+MbjhT2IRuZHmTPCIooFq5nUAosjJ3JZ7Xi/gGzZpkkfbbnah1daOc
2IS9HazKJU7HZWuBvz6UmUlsAqMOpntzSd6TyPP3RlKb0aZnrs0IFhDD1vEHjFzNjE6c2NDtc/tq
SdAMKZhbaymoliAq4Zqo+1NMeqyjvgGHt3wUZsVxAPfmgYFkwFAviexDUtic2aVBl2s8VQtNCmZ7
iY2x+5Q6EzdZPn4NJmBvzkrLiTNNvJV11KehKA3zVJX1fGo9NqIu+ZQrK0XLihbTPTjtlEIrWSLn
frbl9K1RjR2E0djqC0FZ96GKJ3YeXVPslqXybxBw/A0AyOPoLkfOb+lemQMpKHN+wBNiPGmv6u87
pmJsX9N6zRNijwjMbN8WqXhVlrue3CIIArHLnbiZ51o+QHGp1kqQ4hR0Y3BssiE6DplEoUvJdftm
feaRPeVVsnzDTYeqHaM9mpnX3RtOpEI6MkEbxyrLHwcxWW8kKeIbgmkj72Y7Qcfx7Ft7Dl5yb9VX
rbLMDoNrpaFJwwuJajbtARt8znbKPubpIg5Rkg93SzMUbDOKiPs/Cb7EFKkfZV59FVk1bbt2GMh2
2HItom3VphlwoEo18DnM9Bh2zySMcAVBDEzY2GTFWUu199fGA4bbe/rKjnNUjSfXixfUUvdsQxiE
hpCCHK71NwVDd4eR5Lks8+8umGgWkzVE0FCFUZnXtRu0dGUs+AUjm3ik2Xp5hjGo7PdGue5vDKMI
K01vDLrKfJ1zGieqMScPSOHVFdGfh5Gd8+iT94YtyXHCGBhHCmy353o2uVlJOY7HuDR0cqW6Nt0H
4xhf4fPo+SJYE4Mp4AVcomEV4/K4mFMd5iyiu5GbeAsdBSsVmeV4cJ4oG/8s8YvtyWrEIQPBHXsv
67m38iNSe3YuA/3eKAvQANfmy6h5H6ViSh1oH/p58ZuJsGC6gpaJNZM2AGydnMkQBq9RCVhhY0qd
8k9YGWvlWELK9CMOBgMxqhVKWhlXhcGxuh4n42kmYH+2h0lfxbyeN10y5McANQ0Rfla3qvURlGhm
JGxfJld+TlA9wah54xcNGjqyswYpc0BT5BDCsWtb+QLnXwBTOmvL5ik1CWLlLKq7qoBbX/MW3DuE
5inNLiVotW64wCxHCzYJSlWppbaWksFVXxEcStzYfTAjqa8J8LXPbsQhtkSpfDM8g9Yt4wy1zrTD
Mavra1Tsrdl371C/y7thcIMr6Cfp2bZc60hhoHqOfMe66lrTvwb83P5APDavUqONrywwcJtIpFDQ
4sy8xeFF9yPrGVMHxmQMfeJq6/ZZeQTZYoJoXfeM9UJscqaQClRgsLfhBPXMLdz+bvAq48ZPGVvE
HPyfGqPx7yIcpzvw/rzMY8pyt6Mu6gfTbj5gSFTXCmBuvYecVh+J0nu0vFHz18/E34OeKX+BqXrD
4Y7lubSvvJmj14UCx/khpoyZujPIGtaW+C6B4BGpcd0yMgGqx13UWnkYmXI+oJlYZzkVxiaJ+A2q
DgMWVBNSm2Dg1NmbgaJuOq39cw3EcB1y1++alWY+8lQHj6B1KOjLmnIOE5gxmkkm8TNKKlgD0qLf
gXpBRZK63+FN4GlL3a57jTq2mGgfPqnDkT4rtUG5M6/mjkLKGE3F3tLwIZ+d2DZ/Jr4Ojn3Hnowe
bsd8blxP3U+OYzxDYLEvJIO789Ivr1nrl5eZI9a9yNzuXEJ9fjDIydJDENMe4Ml26JDR7aXcTgzH
QlGNnOzNWV+Q9oudy8GQ5jhk/PpUeBWrvDcS47+YcTc6odHHHeCG3hy2tUvBgxZVMuwCe4mek7bP
f1JQHjBTMXgX+D6Thr6nPgYC3wgLHTSYSTqwTrMnu9Gus8EVZ/shLTRQvz1LXfUKWAgLGnu2wl3w
gHFunLD8Smuveoo4wCuvBBUU5lwP9R2M/8R/KidWP8j1/DqRIfzbFkEvw0BjddaLg6eCzVPmxbTW
AMzhRO6Jo10hNJhNmfYbUPmMPJx5BB+djACktyBnSPrDp2UuKrFp0Rt+tkVlfQoYumeSj6wPrpiZ
YojlmgAfJ81irC71ZESv9rJ8JnPlM5Fn9p27rGPEqa5pJ5tvxGzme9kYU8NocD0lO/UPx6fB1QS3
1AbZpZbDt5SbHDVxTm2gh8mIMYn6xHZ2cg42TVOCVClUdevimIp3mNBY9dhtHy3wlsTVU5SlQWQt
4d+oPlgxTWMbT5fAxiywlliQfGczevI7Ml6679rqoFx32hGwU5ciG7ttVxCt52SAXAj3jXQz7pas
c4N9ouknszk0bMXsfw9kjMkBM+WhbK3+NTOs+BRQuqTCom+7I3JUywOEEYLDrrHRgF3uuN74iPDj
XeVkSvGeTvW4Xwji7PNEIx4vfEk06TQ0QQWpQaUEdQNjzdkz9MrJt/jD6rI41gLDhH4PhkuxQW9O
YzGjlUyP2UEhejEfdRgGbUpuPn83p312UnHFHp0/M3eKRZoBctmaKGZYVDiQxMfRE6ILIQWNuxhj
yR75z6CXbnIeJsaMe3IGzIekgwlrdt8JmbsGL//17rNdeeSE1b8tVTodLdEUbBx80EWVMpo3MbgM
VJvagZbjGngFZafLC20J2dVkzvwcbPoiZl6cl+PBHENjVPeJQNJUBXlUUtf1QqcHysBfmzvtNZ/w
R8slLh3PpFZdgMLHA86f/84kXVNn4Ixd/S87/eJ3mioPSsfoDGGRQ4xhi8CatZ46e2inmpqCD4b1
kkFwr+gf6ANOwccpigru2LmCUMVqON/R+eizG8vmKiesLgZa8gpAPF+0UzCcyYe6nP7pH/6/luj7
A1fy8FWvfd7qV/jk/5NYSb7Sv8JKFh/Vj9/H/vDC/Vfuz3ZWPCSZDZzyUoCww/v7z9yfxZ/YZB4w
/BLwW1Nf/537c/6BfRz93iSqS/zP+l3uL/iHuYZFsXFjvff5P/0nub9f7cAmZybCM5aPwG+SAfs1
6GpK1mszZjdkLM3CBn3JzH6fWTE9BRXYKcBMEvsT3kYvuFvaBHJeTp0cp2wb2el3Fw0fn47r6vdJ
wH9LnZCbIqHEbtV0CaT9Cj6lgnlq4a6b24HM9S4uZIRE0D2gYP8dE/zvPumX1IKqQZNAKwRoEjC+
pHWG3JIN4iXr5Pg3eYA1vvK7Z3+9vsKC5raGKylT8X559imt4QBPfGgbww6jsFpNbO2dJgxS/M0V
6mbI9mcIpRsEV4YfRH+Trvmz3/T3H/+L4X9xBprdycaRPGH+LgQTnjIexgcp+vlvlrl/C7msvynz
CvKqFiHuX/GM9axoh6q5kyiXZRNLcfQ6Ts7RhyseAYNDVtIZ+7++ZdYv6terSzKMZI1Ppsf2f/n1
XGPJHZfSKsBAOWcDozWmnU0HER4KQBVwROwNpbzL8a8/dX36/u1jfTyYJq9OBiFy/fPfLegamFCV
D6m1Le2xfvWtYbgmML9kOzVOXkQJwRyJbScrG9AwnSYhemZhnjrd+eO7XswSLS12XGtHdWDXYtyp
lrUGvvKrEFxSYl6ajmI0WpeTeryTGc1Vf3NT/tldQZwY3gRlJNZvi9Xvf/4ir2roRGIVxnJMfhjr
8iORfJqJBO2Bf3MLEgf698vlONYaOeFqkfH65VvCiBWwOfMDLNjLwqaU8GvAupKm97Vfof8C2WhA
KwLmxE8W2/Jaui12/r5xG5zpS+RJsP20aW+bWZG6s9ixXFuG48lwkj3EvMGtRH8chRRVCAUINQiF
dn7SSWfRyudDexuZ7JfPS0rhxDaIgaxtMxcg+UbGzjgSEWjan3aDyrlxLb+6I1WYz6HLuatyQw67
uNGEz2md/lrfPhpj1NWhn7W0qplDWqV3XS2d6diAL2CC07W44rDALu9VTRvmvswc2710/tAlW9nH
xiPmCtSz0k2afSTQ1EOVR+DbRDshRUYUOtHEY2CbjE0Mp5z72cwpyCkP1ox+1skB32pvqQSxiI3/
gBs76YcdKoRBVSHe9jeU0OBuINBC21rnNM+uzVvmwlysvnfz1i0Puh5q1vVikTgSGzCFLrX3t7JT
7TcuE1RxtI/hhw/bVO8Hh+lfSCyDrYeiivwLsA+TyAkjBH7qolDfPUfLV6Kh3puwPFqi6ybzqPvr
F2ysgG2wf9Tizc2r5QbaU/xlaXu6H2v8AJuljfL3XMCVDLtqQblTse7vMQyhvICGdF+0wvGwAbmp
HzMcHwMjwNp8XAwjjnfAZsZHH3jSwyJHLlQx2hp1F3Qu8Qq7WI6NWxcVOnHJVnKCbBNstK8wBlSd
BMiIv5EOVy6K/O5VcwRhIqdmvs8c1KXMgWbuRBgGNxNO/jEkDynHWxeV6dzSswiJhtXigTelREi0
U1sOjF4CZwGDFpsQCo3Z8c5JVTsOwvRoM1cAnjRmWAr97BlDv03BYExoY1NlU85ho5bdswK9SwVm
HjjNkVCm454cKkTqvRwVjBiHIlzqv9PMHcCT0B6KkJ5Rk27fEJ2iNduxVEx0qnNpXYDDPN/HplnZ
1JUkBLAaFjKxteiFnsMStNp3keTpvFuwH7CTTMwM0p8e+/eGBGa7N8A0cxwZGX0fNTWCPCqOBC6T
9bJ/FrzA9DYQOhVb6JD4ahdia3LHBkd9FFjPrevW4YA5NXnFoWfJJiirgW3cxGUSuUeMulO1oQzX
oyx1aTovrOyGOaEzUkm598um9/BBRquIS7rEtDYZ2+nqCn+8mz3XLZuoTW+MwwodW4Ad65zi8Qv6
y2Rc7G7Q+pU6kWDcVU3rtntob/P8BWMrm0+IEfxrI+XkDVt4z3PxafOQOfAHC3WDdaIcXhSV2SOV
PHae3JpQaWfqcof6yol1osI04sRw37QGGTizj/zNAlEaB5hJU8FcMsLGP8DNSoYm6yhXtM2g62+4
BYJXs0EdOTnaiMj5GA1NP7YVBctJJQnW1CFY0ofFwxYYCpk4j5UFN2djTyljXkrZTTprFU6LJDeJ
olEfBBEGRJUxHL0YK9SOaDkrCItm7VqvriGSO8ls49Nyh2V8w63DMAIucxS17zUdx0Sv6mnIK/OS
2GNrq9XU7ZZoflErj7UHwEqSkeg9zFUN/ntsXIjZ0rktc2PNLNAqVcQUSgFbtK1TZJQcoRi9ek/F
4A7jJpgXyRuwYmC3EYlnTxfq28vyMDkNN+Fgu0YdRllMi/Nkzf1T63h+cixpRqQtwvTHnnAAfzPR
kzl/1dTyYG3VjY+bBu3A249iiA91NOflxVFNbkPI61X9OLgctHmOKu8lH7zxyRur4BqGaXIhorlA
IANyKVeDXHxVd8O8T3IvCb1YUF1rKq7rMjbPitHfI4FndI+4Hd1wovuPae5cVh940XADTxhH9VTp
BwUL7TkZQNqNge5Db/LHl2i1bDCni8IIy1tnK4BAxnwpknbGjVt81A7gQ5rOvG5XAdILyc8tmx4x
dafwM+wdm/Yog5hRmPQ0TG9iitKeVDoyhXZXRUrHatfmfo5Jn/jMlH2LEVVC6h791dPTu8e6JPsI
ZT14ywfKkBYwPt3Yu+kxbdzrMgiiS7rM0Q5n+x7aGvAzxq9XRkfmayYEsmcBys/eEMXbBSNMpCUN
UnJWaEZ6QrgyvV22WmgENVqjVAcdyLTcOKPLvUHTEgUso9oDdEv26CnHSLavtC1TouU0s/8BI8Df
y9WzM6zunRwM2LdgtufjVAMsK3sWrnl2/UMQ0xS2lcx1d40zf6+C+jXPo+JIddmO4j5eAXaTb/Pf
jEZy9Rxx5AWUJ4W6ojVemGFmRfhvHetQ1tOKsPZl9Ml25lQJIzrmlf0dp50LAaK03lvyndt+hSVK
xg6HAWs4ZuZsAhIW1a84BL3XSC3Nk2DVg+i6+PdgDcSOcKbaCDn8zJLG2xkB8rpqv88yQj5si3ti
/6eA3vmDYWevZMHvpoAAXlHyls7XawUyod/FuYM/tdNDQJ0h3i6rYI4QJZ2JxTDBSm492YVwtlVt
MUuo2nY/ZUoeM4fonc6Zf1RpK7bMFhhRsTeAcOY45ltEMRVhxNVxRrkSsyS/ghzZaoKQnT1hke1G
PKlj3r47VZs8VvZIJ7Vv9q0b0mDr2zuJNxmuk7fv2xEv7LA8YUS2biZkUpJDbXXre9a5S4Nj2ZDR
9VX9mUz2TRZEZ7tbGD9lljr5fb2c6xj/slNP22BQ14ndxNuItsytW63LykQYLIP3W143uGx/slP0
P+UajiFbAvXOCxi7GM5yRZhcefwNuOxMZvisBpJ4boVAouuJ9zGv0+tEozvrwonIFSUnLAjLozuJ
W+ZOXyYDbtCCuLxcSCpjbf6cKgKbadXfNgYU3rHyD6MtgDUa5ffIz7rQWXwIfMK5TaZ4pIhEGSdn
Se5zzrp4orMhxreVYvNtjPoepxHjxm5GHluKvVCyI3gnw4FYBHdTC9B8Jgg/EECbFD1XBjOFro1O
qTvZYc30c0f54n3tUB9OzfE7wFv/EYHznDMtwQQ/HMpEEkOK/AsEdLzpzQcuIQ4whnqkrfXUB5ps
WPLWi+gJFVZvx7a7amoGDE0SM3fg/YYKQT9nG92UhYHFj0qySrXJVUO0wYjY9Qy99Z0R47hpJwKR
+OHNQ4LNbiugUYYNrk+OpQ5l8Mrm/4yTC6pyhpeJa596b7WWPW45/dMsUqyTlQ7VQNgu7T6bEnq0
HdlVqDxm4Q1u3VTqd8dEocYNvwOq1l+TF2W91fXFYUOMKTLF0FEs8fTszyl5314b3aHqxDiHpgfh
GOK5xyQbQb7idqcQZesGPXJsz97xLYZGwV/mJPrTHtqFmoles+y1NPds8Q6kx3IwlvvUi+JHTW7r
FWumjR8QhCRXrYxXN5NI4P+Pk21+yT6xsOx4Q9puLe65luivh2UnWsq+2vAq5dJXBaQI9idedbIS
JMyNaxB7eAtauaQH6mza4NQssr/JRh05eytyapwfHWNkGi7FsTRVcrZ5A0OwhiGZbrrOnk8k18mr
zTKBK72sWL2KFKPcOEEiPhk5FStKvVAp/nfR/eQyFuR++soMFQ3zPzrtM5HsooGkHs4WsgwLdiFq
FqdevkMqc2jfqbQ7nhgJWzcYa0Yuo2FGT5mJRS+kZ9t+oBAIxIcwrOzG7LXKww798gMvgcWLAAWK
eLZyiTU6lrcm51M3i3ZNZ7d+KAKTItXFj9j5kl2qMd06tqXCMWjMF469jw0+XX8L9pkfzJzagtJp
aoZHYv0N/3l0RiTzhubon7BmbViSTOrnsEHD7Q+4uAnPeVAbTha+g/dYCA1iL7Jf+sDt7X1GPdQr
5pmuA4dccZWk3SFWTUEuKeUBenGdFqI3QwLlmACpx+6403l14VOkrPYFGlD6ksYlNyowcpK2PqCT
DXSptfTdi8ciXKKoe8fOmnGt8CNs0sgY2m2jZXWX4DhxGI9GCe8G8Ih8uOyLd8nkx1sj8w20Zbx4
p9522q/Ilul7CWzkHm14evcZN5/wBGnBvV21And84L5C+e7TbVG1ywGfR92z2V7kvG0mhDL64AOv
36bLYH2O9Ku9wipmPQIyn7Hu5rRJhYKetWfVwLwm6ZmocUN/+/TgyLb+kY9lybIE6Jbc3tzq66Hm
ULB1Fny5xK+xVuxyJrbj3kQ2x5+PU+ydsJL7JLwSL28NW6TepqPLlCRnSoZENRgTK9esi4ZnsZp+
eEMlyL5UChxP743Wg1PI/j6OXOaaik95KCZ2B8wFKJs+kDvMeV9OHqMp0LCUDQh/+YxKt77XBKpJ
rlAA+RLVdvt9LMzlNocZQxSPrDjZ2CFun8rM7jn5eok7hS3M5yx0yW7ZYTzQl8hexmPT0uO+FGEQ
uc477BOftMtsp98NRRiBVy59eRt+IUULOInDn7hAxf0gGg5BNFhSNsEeYXnzlxpXAKl/mLiqHyGR
K7spnmea2AjXQxD5AR/UyViJu/ZhLNZwlblU9M/5LLXxrigq80cbNc4CSc2cCPPYMamvKa2xFM1a
syVdlolgyEKx5XUq8B2GjTsb34rR70hiLAa9KcRNqXYe/Vnl+zk3ZjJ1IHO5yL3mVAWS04DuPg0z
ze2FL/YcfXlfJFMWy62wC/cBwEfmbwy2+M+FZoyCw9eHc7D0TcIE1hRlf8TYWbU7w+6aE0Z9HePE
owONQ55nnUpXx5RPJ1k/7xevz/pDPtqBvrjF0BPNxJP9YtREZGCnO8m9ZN9q4c+Cv7pzl0lBS2x9
8Om1IJSOAoGFCEN8vnwxTR6SAxOrik0+5RQPfgLBFyqBxE5sk77K927TTc+e0QHXlgG/JjvsCgzB
koKhTCeE1CM0V1kezFgU910/B852mZUJMRO4J/nrxEY4HnOMRxu4cqznpExbzmsMvUr6dnHseP5r
lKJSYrDhFbWP4cQPe2VF+cdfS4R/orBxSGenxInbkc6vVKPKLGsUJxRmzfMMswLeu+49E2sehrO/
/qg/0V1dE6AL6LoVzuX+ImbTMZAvw/pRMwa3Pe7RPBTZIEKr96ZjWxG+/evP+5Nfbf2lIEgKhhPA
zv4ofspBFabboPPasmN1j5L5iluAh9IA4/YffhT0LXSm31BUcvUs/fGjhJhklyS4puyYOjpp8oKr
XLaKYrH+jm72mzz9Byk54LMC9AQMLb+J9X/8LK92vCYS2EoKCsMfgPdkJ63sJeBcFGFHF4OWmEID
m/2lb2ZU00hV3zSzEe8trzGebJW3F8UI3fobifvfvl5+Lrz/thug00KP+kVrTgNX5XkeJ9jL9Lcx
zcj91DVtWtjyd+ygzbu/vuR/8nHOise1bBsol2X9csnzuO28YfbSkApRKloibYUjctERfOBPDMTi
b77hX8E3Fj03RBxWhBSoVRov/3jVHZsxTGq6KYCdJFIfEFs6/wVHS71zyFrqdxwNVv7RjnO9W9ze
+6c0/R/NM//Hers/DCtvm6/qse++vvrLR/P/wcRyfSr/54Hldvn6nqQsaV9Eu3t9+vG//9f6D/wL
VOr/gy/SZiZjOUHAqJHv5F8DS/sfNJF6DvsVenzXYeZ/Dyytf5j4Bqi9xTnpIt3wRf8XqNT/B9CO
tc6Q0Z7nMNn7TwaWtgRs+sfpi81D4KMiQlnkw/hr/3jPUFdMi6UXwCfuav+R2POtmpfg6AXiGYCV
OrUaJ6XOAOd3JOC33SA/RInPKS1NuSsMdg6d/2k6+X3apvgPYDU2jrrGlCQ2Ru9cFqDzNzjq8MFn
FRzHaR3Tyxs5JEgyqj4titjOSL4wVvNV0akjb1XMzwFZiqzYBPWli+uLUWWbLKkvPEXvuMy/4487
On33UxnBRSrsto18QITbD84uKeju/arnqzF46Rfz6EbneDpXWXpt+c95K24U+9BNC9rFpM4aY2nQ
VGQb3e9B88lPR4vVxfTyivKIZVem5V0fcISy8x3V5SQKXzDJnBBK6cDciyi+YkfP1EczIXlcioud
duwkgXe4xvcsN58pLT5NwXKD32Mzt+XRCJ5Aj288273Num9LBY4AgEejkaLKcRMnZyLQF+1gpEoP
0vukcEYPL3HZHLiWE0CKIL3MZDD7c2vCHIP3sVHulxEbT0Q0bNKIVFQ7d0ijIfyUpy7+AJG8sYgk
Fo9RTcTKzo5WO++1xQzRi+5wB+7chIBIh4KJTr6YsQNuwHEvcskPkH6+R3N8VoLKkXF2Qz1P17wz
brHRkD9KjkAUiFOzo/qoQfVscpNacKS5ykhD2z6kcXOvK+sYjAZnolunxzgFvaE/McLP4GEj0MGo
ycVZjHed/ZIR+0V8ZKd+V/TnLGuIxZMcw8a7KVDnEVIQCXPL3rJP37Jle4iLFInrLqpcUnqExrru
LvbGx85Ho2ldQiCCpHCT8d8MXX6ba8YT0tP3ce3TvmMWG5kyu/CXvdnzTqKJZ88Z4UG5XOQlz9+I
wvVgJCglWayflvnlWL0M7Xq86OzFVCWoccLnstx242sj2OP1CGqZm4cQWcH/aPsZy96GcCujEmxz
vOr0csLft2FKRv6gRUtR9a2nL+L/MHceS5IjWZb9lZHeowRQQEEWszEDYJw4JxuIh3s4OOfY95f1
j82xmFpURnZnSu16kyxS3BwGQFXfe/eea9ICQ1XVOuhUG2riroQzxdwsfcsremH96LZ2fgCUCd3+
MEcPTc3JQHRuLz/mPntqQmcbJsgG+xz9z3BtoZmsSvvYdjRRdc0zqTeL6IuK3Mfh/tKJ/oG8sx2s
BaYJ+FFn5OrzI8nEKyOWd61VrbUq2wFT3476eEIA+elk8i2atc+keXWWLSWlG3RYPfJmZ5TPVmPt
Ed3ZeXFppIV2KMtXE7OUXOUxNIetnaLMH/LvKJTcFdqEa2PUNJ7ynnpSnumqdx/Um59OU+6jXzej
84tIhTBA83iCX4fsvt7bc/KG+v6FhGNUw1L/bh31pybUYcU4yEFqyTIRxLg2koNQMkQOoZuE+dWB
j8aJ+G7qldrPJWwbUCxEV4zTg5WE4IJof+CctOAX6QLxlr2LSuqMOZwZUNocRHD2XibLKV1taJ5m
3qNmYm1QMciA2SqKN2K3YilfMRRu64CpVK0/xN2nFsw0pPOFvEGytavoh2bX5wjujBhxcNIQxG2e
WdSCaJPXhCsuF/r90z3r6OhqaF+1gtdaaOYXUzYPhyayaEJFMoskkkg5xghgdizoJEfNT31Br8MQ
w5XkiddAg140lMZDyiyQPkrskRs6oNRvak6V7cMcZaSCzQLMQYG4MN0saB+xF9t7uI69b4bVQlKT
RRCBppj+gtFib/UjkX1p/J6K9lDajteXwYX5r4J+/0gBPj/KXH0hiu6aJskhseRZK9p1YBz6WzFd
DfFP9FP3yxhQKDrmTzzryRrJqO22cxJtcbVSyWV2sm8MxKY5POahl8qbDjs948bb6XqWaPfaGcPB
0CRAHLBYWDNvk6EEx2BcmnNc19OKDgzCcyNjzh1gtesQfLGmkofU1caNrxMIHGi9Z8c6akBdGXaE
ilBmVvoT0518lwSqScvVMR+URlKXN/j6JeBG0N3Ba4es0L8FfD0Doxh99JDVHQ8Ig5kujI9WHkOl
IszdDVuj3JoZbmVs2bWHY6amUo/gkMxmwK4IqbnWlpPVOH69NNw8xXZBDG1CnWwMTXxKdeyxXjQz
nTw1fQjtoPaavrG9MKrKnbbQAxTlV9WFD5qibPUaDfEs7uGl6MfA6EKXypNgJFasa3ObKJiDYxZn
+rCdr0fd8COiZbhaQFVpu9mi18d5RLLeiuJsjfbCiGaoL6Rw995sPipyqnZTYrE+zn2znsJv/bb9
hYKWt6q6kS3Qvev5Pq06evK2y5fMCNeoaSITrbaDs2d4Zr/kbjSnb0ASVF+OmD0tJ3ph3kUsnn4M
p6pnhmc9xAAdTsxD00/0tcqqwgy2D1IGlmUu7XWdTJU7azmrU433FdqVtkHbaPp87xwLTPEjTxJS
62nvUVnXma+U7VUayuBJsHdro6JlLCvMAHl9+2l6r66CockvRSE+SCwlHLwSsNkj5ma1/Tjq4iJV
e1zrpayPvcpBwXpGiYjMKKTL1BD8s1ZKWqRJxdAznOKDLZHpq609b3POXZuWW71W6tM8bTAtNvHy
HXZkHjpKg1jTbF6WovgazPAOM75KnBxhJ5HITsTOPenkQjGtP0W5drcolq/rxbaT/aNoclejJVkH
C82e9J3YStaN6gYgdMmI2Ujd3ph2jx3AD4zjNJmuhp/BKeU+buXGwfYVxWCVtdEFC7QeaZvC3aTY
afpNxtC1nutTKdO9M+WX0CG6b7zUrYSSRfxIVW2YcBOZh3Im4ODWGpqngNVkNl6d+e45QTwoBjr0
KiustzJoIYINSxiunYjnP1IH7ZIpqFDbHH8f6hSgkmneOOoaJ32wg/tqb9JQ4I8taFF3Uanoq240
CqIoasYa7jI6IDuXlimd3g5yG+I2XJNFHydr2WjOvq5068Ah2fyRwmxYR6RMHYYGREAUEupb4lq8
I7qYnTESZea3Ay5yZcEYxpwXAX9OpBKTWenpLXY2HBXskk69HIbIUO41hPabflzkFpO/dkRpmrzP
8VLfl2ULEgAfHZIIZDQPNWgEHOmoQ5kAJbdRUz2ha8DfuKsrqW4TEH0vjTGBAxh1EJ7qEA/rmZbF
tmKK/YiaQzs1juz3rdHJ71zDdFh2Y3fnqMqHHAsaaVmddGf7psmBxsF5Btmvck7yKPV7u4gfCSJV
dzqXvhoAhIBL4ZAC+1YSjWlVW1z/tVfiilovgYA6pcNuMBGZMy8ec0ZQgt3Dgm7ms37o+lav9C1p
K+EentWraLGT+4RryhfoIvF6GaCZtUD0rg5JtPSh8lbvWaPJNEoqm8CjoXd2hlLQdg1vCFAYFqx8
+IM0zK+HIkWovhBL84JzNHjN9Tbb04wgqS/PF46KNIM/loGDsVLDUGBxavvNaOX9aSqU5LVxMmAK
msRLJsYctQyxacPXklUGzm7FgIzWvUuU/CyIuuJaSm+cRGnfU+lv5EQ0Vwj9DWeCXzcCg56yJ4IK
h0c85Ru+SWWlhwoEnvJsN9OzgU4JNMFZTKXBozRM04Hje+vWAwRTGNeImtPgXSfmKtOwTuppcYxV
7ehE7IDgNHZqXz7aY/6kZ4ufdBWbEpBGo3xkX92TsenhIejcqZlwJ4TJG2YjbWUqGigMUEm1SkuT
EeUVx2W4rsmLsaTEAct6uQLZcspEeWLytHPaD55B4p/SsfIcM3wm9Rr4T4B1RxEcANV2R6xmtE9s
8FmpIHOlU0AF5qHxsoyq8Ho4w7puNai/7R/OZEIkwICGwj6O98lsVI8I39WVNi3G45LFPUZXiKrm
SOVnJDeIU6I1zLaaJ8iezj2tlA5h62LTOjX38NLcPrZCH2l1eamRkNyEruRyhWmwUq2g8qZK2YeW
4YvKuZ+1d3wBa73qyC1rNoFarNlRPOzSTCgLvplkwn8jKgYtmFqIpGG23sHx631ZMuquW25toWwM
aB5nRxu++lYSH8oJ26XF1fhZzKOuYSkEcNpBuCEnlEGTZY7pQYWbgE60DF241T2ou4UdgxHmoYAQ
amviHCptvy/U/lpBrmT4xlA9c/RbeHS0qRSk9q0RuChBUbkHYPq87NdwIEOi6LM7WCeG1JyvwA5u
ZazrLyrNWAQqpgkBMm1N38hVec66wvRyQsAvkR4PnkYOkJvDvzlQyvESaIHIfRFCUyvVzNgitY/2
4D2Kp0lRHIxYWnTNBL68LtKtFz3r543JEHzToXhTgFhNzktth8vVHMzhKTHn7MGSvdiqcuh8aA4M
SWB9yxcBvvCEqAnuSKE4D+CZonVdZrdxFxhrypmx3kGTy1/Gam4ew6zIPybYMD8Gzhf7bumh6JqR
1vo9FoonGAz9BT1MslciO3s3f010hnRgWlE0wNLwbzpn8ke6V2g/wUPaJOG91sdsRAP5fTARgzh/
7PVZfweBHqUuKiitWJGrCzLLAYWE2zRYi9uUSSKn8e0inc6prNQDbBpKMIsH07RyjWFbrbhl3Cin
ArXRLkehdg7SWArwIBVLffJroNUttXlk0V8Oi2FQtdmyKV460kJ4aGbmmmpjPDiOjF6nX8MxPZrb
l/7XyMxYJvFMA2HaNWFieHaelp4ikx1UwHg3IfBDKdg14v6WL5lSx/bSJSE75asZ2Jjt1lkLO46e
s8QwvBrq89URQ/Td/5ritaGRMistl55Hy4qCDeAteJYB2YxLb1EZWko1H1KH4LqVA7CyxfzMtKbw
CrTehFcXx4inNnYmiBrJWseVr8P9ddOJpoTRmY+50lzZZxnJDJwOAhkQumBA3CCZD1wuAKYx3mqT
kqOfxO+OnlL7cvLBXOlN4NY3+OwwJfnPuY+785Al2Dty9GEU6B5G0lUYKDaImPS1DAREagsnCvO9
RGfNtkiohc/mrCIbJ1SVvqHmlJTmgiDm/FxJ5FjMU8NH20Adr8qAlkMBpym3MAZXxTIcGH4RBPG9
0CsxLLkaevUF/8vO6TN4unAoRTswwBXLHtJUQJ6Evp8KkMjxiAMS4+WxFJk/QLdFDQoMr8pdqtFb
/XhnW6nJfxyHrRn0DqDEO3N5SuSCJIJuA/0kKAVu2UePasy4ZtFLZFfpslOtcisbZkz9qGFd7bTq
JCpYIBcy3Neo3UbgEvmZroe11lJTrqMJMKUy0smw6mpl2sQ0HuLa1wXxZaqJhYuh8s9EK3wwcT+r
Kc6eilw5kfPSeFbdcqwi2IFxaMspW1BPpVC1qKR2fJVfuMUEot9A8cK281N4t6YwryxyrPHYybja
r3koUDy9Bsoyr03aJUkwjChjqAQ6IFnrKRmY9Gcp4bELwKtR61kuFVI+UUu1eU1N6lSHvln6g5qa
ml9H0QaCvOMhe5pceOSDm+Y0CW9YHhU5hmEf9cxH6/BWA8gN0+oT4MXoxj17ZgiqYJ0pgY07vjQ2
7DpwCbMi9RqUV34U0USp5wqFUJnX25pXCFF42d6FC/y6urVZWvJVpbWPaTkdyeLjVJmWz00IRLiy
P1B6DuuuKOKNBldvwNja05UgAGwl0uWEM2MVYT6LEucUBmg4+7xLt3VSh+sqaCXeqop2izP/QF1+
7J3APLNmj+C324MRDwtSldLxitvIgk4vmOLoiA4AyWpoJB/hkvAQmnX5spTTtzZ2khkZhafaZIkX
2uKcdsbewaVIM+MDwYd6NBit99jyaZxp2qUvTOc0jTqIz7axNiP0ABHNh7LCtIErkl1JfqvYm1aZ
5ZyIiCV2z3rAjF4+6+MCUSSjfzsqqAicCgD1NCTNSr1xOeGYSPKS6+SBxKZhHdZoqru2OzNB3BCY
cZcXHOn1QTzP1Nogn5yzLkK+L2SwKi2ZFtqnUfjkiPK0hE9QPbKNU/QmJKmAA3sR7dql9DEbgwKO
pquG5/cxp70Y2zrcznxZIOdGFuCU2vJFOSebpLAystJKdGBR+gnd5CoWY89v8syeeFLQEOaW/eFg
s92Gs2ApBNfiBQDgJV5oYlxiGFiF6iF+vKIFob0obwDbNN6IgIBWLPe1h0H54HDiqcGxv7NZaZzt
Y2+gFXTsU6Q7xLQk7qjOzXWIterC0eCkde2B0ZzuDqOhu/aY3KWOYu3bAIE14xpvMJdPU8ZQIDSo
lVO28Nqn5Z2iNyySzdQz+GzKOzOFwxWBooQCg/LFb9NFIN1GNzhnYLJLBS5KqzmxH489PZkZahsZ
8Gs2LhRjgPrjynzW+3QzznbnCquqrqgyNkWtOlug8vKCChHVGmuwJYkNNPMHW9asV/rXUC0Cl/XE
HQnm2uURTdcZRxu3SOoniQB0i/YoYmLqqwZFBCbxrq+fdfM9Rkt/IRpCv0T9LgxK14IZEmVgSz7g
7aoPdinhR5p2vdeaBWBCoxkPs5jTjd0tw2NB0OFqsaf+kqAM9AgA3zWQFE4SSacXJ/Zbj85+zdnr
Gf3cijY7Cy9RrJRMIwmNmUNERT0ziLOm6pioU4rSgD/soWYdbgaGQr0wiZ/2iVIiKUPKY1uDJwYQ
EU3tqQwYvTTihUhM3eGIO2ccVGjK9vUOUslO1ZTTiFpmgOdc2dNaxE8ceomLbMQWf3jiSeDQyUJB
TNv1RbXN9hS1kVwZuSXXbd2jMWyxB7DmpglJv4Fhg1Cj2tfzbdPRFKlunIXXtEbSRLiIPBQlrqMg
7o0t7pyIjgHHrhIf8IntEmTbMLMPJtV3pNTuVKa1BxARZ221JL4p8BTR5FbkXk2ZTATyhusAbQwz
9pDWxXFCX7sjP/W1mUMVDqDZ7NN03OVwtLbIjyyCthd423mVucwsltXYt9pPWwVmMor+mN2+diXn
LdHbej/cHNxkMHqo9vgumx+OFkDNU4IJ/o0cj6PNQx4H1p4xDWo82xhcvRHhPtfaTxRT7WMSmD8j
bByo2fY9HWQEQYo/9Iis09AZ131y0zQUHYHDSIvbH7UtP6AIOWt0//pjZY+PPAZXlPixW+nhT04/
AvNxt9dH4r2AFx7CIcnXakgL2CFP1isgC3HkCDwVU6+rJZDSkc3swkoHObtQQAJlP6XJdBWWdjHD
8AVlNS0HI9/IJUw2dSL2eRijka85C6AfPUJ62hu5iUAQhDRlO70yOp0ImxOdpUp6MDH2aTs6Kz05
Rf3eyrdW+ljckqKbC2WqawvLR9WL46gxM9+qO9ZFaOKWYq3qphRuTvVLz9C3q+aEYO8yGNpdr9DP
RJ3uIVVWONw4F90yyZAfp8l3sp8K8recB7+EbbEupzxdl3G71dXuOnXJg+zycCf78aI19b6BJ78m
Pe/cp4yNavUrMGNW+jiWmzrucO3zP1ysPkTEZnY5ohgyFjJ9djPAvY36zVF7aynYomalJ17MfnDq
5FjM8aUL+q/CiHXI3IZzw55XniBl4IKU6NDMVHAVLKUuRENlVyUb9zlXsjsn7Fa0ChFUASPQ520B
yd1dnHZjTs5+dIAy8fUjC8Oi0Nbz3WCrl4o9b1Sf6pubGR1Lko+bPG0J5kNVkTftA7eVrBgGSVBX
qlUbONcZ3g+OC1ZmsJVh3qQXKPWHfhauxd0MQxpixcKuYQXRl4jCk1ZQ9Qp8ahXUBdAqzgsuB6T+
zCCtRnXt8Gre+vOa8tJLZJIqAaxDmSyurfPy90m5XGKNV2rUoe6mvSV39FTQJZZ35cC1gE7YFT3D
KPjlSIv4XZUNWJo3nR/Z80yPRGSgr/8akHBZQNQb6Wfm2SEonqBg3yFbow7qtVlHfkbVSPgvdp63
TBCOkJs/xih4D9nbzGr0lgILkvY4kxNZKGDJ+z3z4DXIuC0YsQvB5wcQXjVbcZJwBIxJR1A1r6HX
9mDCvSQgA1N2VNe030xKZQRgDw6D3ceamMCHCkjOmjh57VEvx4QQMhnCNKdhVR4olsmPR8kpnQCy
a099NxsIxBCP3SXUH3SojdbFQo+BfFF2hJ+GW5KxfiJfo2xieLsqxJJBcETsi3YTAVQNZSHNNYj8
M3B89KQkS8h91RfZrs4BqAz9JY0bTlTq7HAOBNUalMpd2jd7JUOCivejsBETK1m6b6KcfBgV8obT
kbIOAMUxlNGf7PAlraLL3KQ7kO4Zru3J8mjf4XKjkbRO2mz4lR6R00N8SoDa4qkbV7NF3Qn+DTXV
6DxYrIAAHIAnt0V2k6cY1YF4YdTiGdSU5R5y/cqmUoGoZSR3URcxQHMUrqmKOUwJRzlWUevnaXdZ
amDXc8IZZ9l082cXQL2DHQQnqIcAKPOMOq5hIpyVvmjFxpiLexsOvegc6rmvtot8jvXbzk5ZWVi6
djE5TUU/bBC1+DHttjqsmXKbvpPonDIaMHeqO8pjot00WHBUKjcyHk24ajrLeRjV51go7tRRgelj
dbtrxpujFy1MxtRYd30qnpWORD6AvdQy0OfhHC49V0fGqI8XBZ35Om2ejWz2A5meIyP0w2aXDG42
HaUVbYzw06EMx8+yrjkNKDMZM41YyQwD4G23BV6aOh4MolcT+ZvefUYGCsnqNUuaj2BWrqhZ0RYQ
+zBEREjTAUpzr+mOWSrILf8oYBdXlJvQWFhq/cRsvS5hq6Mpk5lveY4jDaGay4EenXK8BzfmVpaa
ubWMg8eqLnum+HTuUkOz1ih+1d1iU2pDjDPV+ySzwocmbOtrkdMQrJZ62LWN4myQchBToDfxD9VB
qoQAPWNUwzq0btpR85jUk8te01pg/hhDO8BIYdy0BFzqHM2nqurbPU7EcdMNEgAwKK/nIhYUb1PL
Up8I+okYCVNviqqLkRTam7R4g2U1dzRus/C7NawQNTNLdGKo5UuvIZvkvBrdAsDsCgx6YK6XLLlk
IfC7NL7BxhPDnveTlZA6LtprynHgceJQvw4LfFBayyBPvtZOsLXyEuuf8mR1RLDQSn0L5spD887U
K2MRLUV/RxKrzWb1zMCcyNYZ80MwogfOKRMAHOJABjJJbxq7ggOqGVvJp0jMK8O6Z0HiMa7v7xFr
SNdWJC4RcUGwI7W6ed/Z9t4J6OtWk7w4Fr1cMGoXNeZtaR0n9ComX1Xwyiofuykw97jSXUQmq0Ey
BiQVbVrVKm/LGG0rphiGKMcVQfd38ziZ5Kfn12bstgDTz2FmXGppvSsC3SYI+UTvjktGQBWCSnoE
Y8qtXJRtmCbXrDQtzoXhw6TCX9K7V4PddTU3Czu4EcltlSng5M1x5RjRQz3p11yNXHJBTlOpIzqe
mDf2jGm09BTcODux1f+Q6Xej9ZCJONyvqVJRktDi1dOpXVGJfqOMR1cysrUhuES9ALrV4R/micNp
NkjQJtHZ0Ps7u4PLEyzBRp/S994BskN+409k0j90teR4bcb7ZhLFBhTmNghhEY3RtC0UbaMbtW8t
4d4xGfvgHmeiHR6SwHnmYHjWtVs0bRNfJ+g1WTSfyZCEJ4sxL87zY6KznZa6zdsH29O0bmuyBtw2
ANs1zjNqejokZc2F4m5+RZ2/sSMwscZ0GygGq6pwXBWm/qaSlCxB9z5X+SUJWvZ+O3pQI5N8m9pm
LhnckxmwVjPxXhjzzuj6S1ckfkivIoiqb2Eoqh8K5zEGzT22tY+Jy2tUobpGX29sYFNbay5mv8sn
3VsSAYHTMNiuM+M8cVKEmXkFf7Uzk7xZU0x+aBHDGdVU3rV+xkDZat+JNjvrIvk19aaJbPfXaNIu
gTOdhRoCowxIi+hexQ0oPZApZs33lvPD6X2Sds6MCytMx6mHoDOmgHHItpHEfCleCiYsS+KfAGZh
yq9gMa0SdQjX2K41haB3BtRGS4slF7uE5tqkZfdz/2BbuzkWW7vI76b8gTQ0t+vMmxRAYh9TZbOm
SKVsC9Id2R+HerZuOmWSpCaAQaukiA/k+2ZerQWXJCZNhXSfBTk0YJSSypaOModblRwHv6qtDRS5
Zl2nVO4OyWsqLvg1qv0vGGJHpB8PkhwNZdFyhJCDvlLp1nUtoWlKMiNRp28+sKetIbq+ZtW8zyzj
K2yIr3C0e0ZrrpXYJ3oce8rVmXkYc03qy1VpkowWDjns2np2raLcgFne9A4RYUvSkGDS9WKDQZMG
uzJUPHJMIDmGYe4rYQ7b6peR9ESk6E91lf8IrPwwO3D9yCdRlGCjYrFzTWQEa9E3n52d3CnSoBfV
N/f2Tb09mLuY7ANThEcnATJGNuHUA5uNvlWlGzzD+tmm9lMzpedWA/sKSFKcm6w+dl2HdQnHbt6Q
ekGcMhg61tF+KQ8lntdVOSFxqZLslUPuTq2bDyg8r2Mb6MwhrMM0as+Aq79xvBPuRQNvPaTKo8qr
jS1j2Szzz0XiU05LVslQ2OveNj9oH9eokUhCiqP6yl68F/Z8tQmT4YCxuakyrEzzGeqPrpFHM5eY
LkT2WGRfiWNS5BdadtYaHHl5o4GBpEa5FKUKRHht/o5xT7HgE0c02r2bqUxmMyTl0MaPTVtZoCQ4
77eimxltxPna6ungEVm1s+tBJcSVT6q1CQh2TnwvlKcN2hTNr0znoklHPQZpFOFHzvOnFh9CKZQf
S9chiIoee8XaaPHATxySCMaJHR3iGyKprJiKhUIveR41KKwooZqaENmuqeh3866yPSibCm3PpjEH
A6pf/C0T52E2eprTiaBvl+NvHN47s3dtIKQVIxiwTgpNvdi1hua9aKajQZ0Q+ZUx34yTSDJM+eyA
f2RIKulytIM3D7cQ04K4xiZ5khNk9GJyhAvQU/7QbxFGBXkrkfYxjtRZeVW9iTg5grPPmEaEt4HU
j64Vb6VaryWT04QwELJaNNREOG2G1wVqgwuVeFjpIj8GU42QId4Ztrhyuw4KxsbbSOlKMrpbqTxN
wCzXBFnBfgPEHF369uRE56l7jjEEuJ1p7hJR7cOl2db1cG9nWbVTK14tqQWPaHgRR/SIYGYNUaMz
7k19epVJbZ4hgFouE9yHpSKnxskPGnExXWw91oKvUBe+FTW+QUdsBTtJ2XSQEpVQfwvKu0ZB61Y5
i6/AQGUSyTyLsA2IiT4tOSyqzp2GrrELp5fQzN4xqOqbbkweCI34HBAcBtZPoGCrliHvKLHXc94X
HcFAmyrdzbJCrcDUNc1Ot9ciKf0sWtZh8tQz13P6+5h+wOilhjvj6IxVhhzghRc6Ilhz/GmmZ9Tl
sdgXslf39pgeIwtJmK16T5Gz1i4w3zjrF7Sc72DrRI9xHQX3OFIbHoZW3Yu5i39asBMwtOnKz9TK
Ui+LhuJhQf74jYWNHUZ0vkai0Xc+xtEZiDrZSUJCmPFwKL+kiLTOqGjzTWGrM4qCPjnMSmfv5qXW
fRuO53HmCHQEnRz9CAqShCKFulW/Qf00xpl+jlN1q1j2LS4rDV5HM/wIHLQsMvmwamZJorv5YpuO
QY9iCQ85YHUcoqWBbEb8laXn6k5rh+e24GsEHqqUnq4Uz1aVgpkQotf3WmYTkdGnXw18O9ZcLwoV
f9EMWBYmJkPtUrbRy2wPiNjM5zZGYarFBWEMFMYYzYSrgG1c6QzXH+vEVO7w03+a+kfJwYLkLGuV
9iqBaem1TuUt53Or0IDY0kdSNkyUc682Fp1Age5ax9Z9E9nx/WhWLnQH9FKimPZQ2IRLbme0srIe
Nrj2GsfdoRSfSa9ijqICYTLTMW3umMdjJ07xOE7MqAI1frXV04jnfxiPmhn6FjOX0LyW1rC92TFr
DnYW3MyR2WKkbJNegTFSv+vJj8WBtRA/896u6Qc7iIWWdyUm8LKHUGeELZREgZ1nZc/Lh24FB6j1
tPRM0gMJRq04LVr71Ao9OiXnMKl2UjDEnUMEgyJ+uUEPb9VLzaoSukvSesbEsSkpkGMp1xKzfcPC
J2Csi12Z59faMgbfjntPz9TgNUXf6OslB2sFseOYRe60lC9RsRmq+FDG8x3JQfxBAgV6VOwW+4RD
hTvhr26Gh6x3jsFgO6uwcwqsg/G0Ewt5IWEyoseOUnpS6Gavgaqg/6/wk+uLw7kfCiCMBtUfitsc
AN1aWkHMGAzCWknT9bT0dmZpwKfUNltrNpnWKsugvMroFKaLP0zay9I1B5xcPkk8m3gmnqBJnC9H
sETSXlHeLG3S1nMkCdYzyRyxleUAzXQzZPMmVcyFuji1SbaYBs5Z+FYLzPRIw4KvSDAB7NC5Ks5w
qvvoaHU/41ZFmGNwRDLkvOA+yz7Ycnl1RtRv5fRaLKVXEoC0ttnSGZWTkutgHRugMmW59mkln03V
okIXzmm0OP/3/ItEMrqSHLKzijDDSgVwCVAgYSEZbVz9VXRGSbdibb4hdW4ogb70Qid8xNBFhrSt
Wz/zBkivSr/NDbVqz/j/1MTqMxPuiISAbERxLXNYz1mb81swpv3lLPi3PBZ/6Z74g8/if3Rj/C+k
wlkGoCvdIR9bt3FgwVLCm/M/my7+6z9vlLj/s2tvf2v/4L34737Q/zdjCO0fmoYHyrZNjLpS1fmI
f5oxnH/gi1Jpa5hCtfFkQJwjdayL/u9/mOo/sGLYxJCbOHi0X8i5f5oxpPMP2xIgn7D5/ftmjN/N
QipeKRBYQsUYbAGU+s0sZDRpzaEpXlCaT8w0+n7ctp0JJKeBWGuY079phbp9nFQl37QFdICl94/G
j86sDZwraFQTRyNzs2SKPHRE2Db4Vr02IYrkX+7P9c9Aupu16l8tYbfPs2FW6RI2Hq6W3z4vbXVw
zTJT0Wjxl3HUupOcs/6qZgSdk1LOzhOUc7dzoiz0QbFqf8MZu5mffv98R0oul9/AAhz5x+tNIXto
dpWrrhmBkKnVWqEQlNnfWLB+t9NwlUI1IBGalmrA6Pr9U5qwIple4yZWY+HSjyl9hrsVLch49v7t
L1TwcTwykicG4tcfL4jFLbH1al7c1LC7beeQPZrjnWcvK7MtOG8NY7EjvW5UsDYHY/k3V/onbtvt
UvG2MTQEpMor8rvbzC6XogY579YLFIR1YmbavcmvhBmk52UD6JwjdW76hOi5ukpOuRGBoeEeUx0W
CvgMuis6aWWpkT4tYxkllIuDigwK/fh1oWX8FQe99XlD3P7ds/jLePfbwyCEjtGTHVtapvzN9UTG
cnSDlfDw55XjmRENg7rv2OgTW7nmE62RSb0JAwPNjSJmLOaQwCTBJrVtSyW78N5w8LF7Ds1BoOz+
+r7eHpHffzfd0Sw0hLqpSvO3341kLPq4eJZdBRP6aqytahP2LbiNYFjHrdW4HK8CkmzEtP/rD/5v
FiChE24pBQshHE0Maf8KsisJoGS4pd8ovRbGyA7XSj1wAkaj+6UO7cNff9qf3hSuDYSG0BjSG4ap
/3aZhC+PsA0Jb1viUfqFaJwrkGeS16EArv/6o/706t8+CrCClNK0BX63P16YFphtrbWL4ZZVSXvK
Xi79UOd/cz3W77eNDxG6JVUT3bFjCHaQf/32FmzqZhMFnLW7DpmOhhYhMZovRzaM7KtmgUth9X+z
BPzpjt0+01D5NC7QwkP4x89UNIbHeCMYyAL0u45FVp8GZv0u2u8Q9BBCmb/+IrXbRfzh2bx9oGR5
w9vLkMX87Z3/f8ydx7LcyJZlf6Ws5ngG5XBg0JMIhLhaUHMCI5MkNODQ4utrgVndzYiLjrCX3YMe
MEdkesC1n7PP2jlW6zaQYuHHeQqNTiEirslT+IbtUnWK4r/pw/Guc6r2Xc6iOuLUZKGOK9LjP/kh
TB54lZbjMrSnX46vWj6Nrmb7YtZmtIENFhC4qVBREsSb3FD5rdZp7T4EuA6waqxu6hRDlo6Sqiu/
5O2wG7bjLGeb6QqDNXv6QxylVFTlKSbkVY6yK9aDQ2m3O9fObAr2dLVJWzO8tvW+2SIcGpXMZC5K
gCfl2bg7BTG1VHq2b2odtpguLoX4pgEYg/SDdzAxF8T0h1BbfoOLJRfx0k1KFSblIHOzdVD0H/uB
DCW1c3heQb5BSYztH/rGKxNmpXc8YL0u65thcuXZltJVdoHpk70YSmevKGDnl9AK8tdMOV8WWW6M
/4wbXWnzzUXDMTxbJ5G+dI5pLle5PxeijZwocHUDn6O0qu5AwC9ZdxILJbvqexIpf5UaE4X8RbAP
7TK/stcYK2NDkSQ7DXOCot7f/M4/cKaOiV1c0bh0LjAGutlFhJMrMPG5bftNZi3BZM1AApJiL2KW
SBETm+Co7jUbmDZiJ8bG3Hcqd3A14iBPS0p7HA8Jv6eG3L+8jFa7SjqU6EOaxaluGb4/fus0lSrG
uwLmFzAEEmta/TiXOO4YPTjOtIxvKsAzqJR/clVM7y63vdpPHtOC80a47M2nbcvYi42hYZjatuke
U9woeHFO9a1aEH2hgXd6yEH4fhTkgi63/PbkYYL80fLZ6mnU1Jlt5TApB2QZrsX1rCv6BC++6dvl
ltamP4ecw3nAtZOHzek3Ig3KjWrudB/5Z7urasV1YuSlHRpGdBCwsG4DBHBXZuDaoP7Z6NnnIbH2
2kLSKDK8/EDwSh6LoPiLyptnR0kbvRwqsTHsJR486t+9QrD2KDvSeV5RTA704PSDu27hwAWs91Lh
5VixtdwLQiqY1hD7KKAeXZlEa0MpbDZDbi00fE4GmRoQOBVIVoLjhdxKklOHIHW+S66sV54vK0cf
n7a8Dg1dN1neZ+8XDaBaWXP8+0Wet36chr1fEMLm6YLeyINFs62cUh7gyhb+qIkI1F8nd4UemVf6
2LDpxNNDmF8C48HRXeh3vN5OOxnid15irozAxG1q5JtKbHt8urdFkWY7WSr3SetIqbQ59fAzFrZk
ppfKsamJnqy01KEktuNtyUv5ysXVWLrg/Ic5FFaZtgkB3bTORh9DRTumzgfIBXjXTRSZN7WrXsxp
NoFroU2LpxwrNTOGAywCHMfqqt5R/Jv7hYHv37+/9BxY1lwOuExTtnHaSWbWUZpA4RJUY6Pfc9km
y+yo+Egdj3yJUMQ9BQUmNJcbXVt67MUOJji6C3p9Gbk/9lOn6yMpe8Pw8wSPzQonwqOTTw9a60Ff
gvS2Q2WXbbq6Qy+Jz8i1a8Ey8Of9L3mQEbDjQghL+7R5N555kgD18SkXc6hztSA765Tz2oOL8zNG
ozuR9SOaGt5oISGxW+h34yN/bd5mORJthQPfvleZc+M0Nk4nvNqu7E1r61UKgx9HkhTwxVkH5alD
fW3Ykf6jxmfbySTe220y7hvRek+Xx2KtM1wJaHtpjD3ibO81oe00WQrPsjBS8bP3AN9k6IG3VV8O
+6l2nSsT7u15hrAMXjsQRTD1b9j/A7v/lDoS6WMUBdus1dVWr4vxJqhhqpqVgTUinniNEX68/J1v
dwPaXW4G9KjHu235XX/MOTswnYqqA+Dokxm/hh6FBr1LZejlVt7ObFrxLChMtrlgfc72HGpqlICd
acBnFPLZVYgnPNTK2yiz2xtcaR3ythGuSSL44eKZc2WbfzuWS+vc9bnYcac6H8sOWehQ6vQtjpAe
t1YBPyJ1ww9ZweUgrCC4Xf7at+e2qVsGxb28rrjcn4N0BiMTHpIuBJ0ll+kKQvRGzIuPWIZqLRZ5
uJvJnhwvN7o2kEQel8cEATnn/CVhBdT7JkujOo6TDyG3NmDmyNovt/J2BbI1GDqPRtYGp6Z1Ol06
nPrcpsDeBO+bYmeIUu6maupukoxK8H/SlMRUQy73gfMT00qGmGIsPihSUN+NXPWHcdahV4CX219u
am2CEIISBlpE7k1yGdA/FkETLiLkDF1or8/zHtD496gnKRM7VPm2E2mNy82tdqJHzIIwLYFr82w1
gJiG1y0KE40rZFRKL+ejuRQdmCn/udzUyr0DONgyXA4PPcs6n4vmXKW1JXoyZ0WX7qnE7ClK0rhS
Gi56pQF2woxPzjMuBGT2SY5vqHIzKQzUSC7/X/6U8y1VQ8udt+icmwHRWO8qF8ffkjRWq09bVyso
5Q5DZ8PxSMKOi4KvIKRvjboWVzplbX1KsFq879gTAGWdDnfPUSYpADR8OUK1cROHzPzTHLkwhQxK
dfqwuLZs1iYYB7tB7ZQBh+78Jq+FRqtagma+wp5mlyaOScGQm/i6it4F0O6vHCZrH+iZfJnLSeIw
+Kcf6MIYMjBPYrulRIoibzTwWDB227wr8B3QqF/VqQa5PLxrBxh3aIKhtr5QxM46NXYMrCUDezlI
pnCnlZrCjjHqoQ/Z9QvJCTSvRkQN/eIReLnl1c6lwIbThcp/EkCnX1tFVmeDiDP9RKHpKju4g4g8
C7+LYFYzmNfW1Nry9dwlBrD4yFjn0d+hHRMbpzODsHiT7Ky8E0Cji2hvSOb25U+zVkaSBwM3Aptu
NYnTn34bGgpzEChA/aYBZK7aCq805CcITDGPqdAIaIbaZ1Nx42WG9zAp3cPd0P2gu0rjVqSXmHMP
7gvmzxQ/cARuIgMxHUA9UrpjchzMDDUUWka/t+IPehBaFPlGxgdTm9HcqBYKZIvhTwHY4hCUCbiL
zCNX0BAs0qZpQF8cyZvcnGtsAVzoNxJPh9Ayuv3lXljpcENnm+SxAuwM+t5pJ/R9gQBqZGpFAxw8
R5nNC1EO5AlVOF9ZOcZqh//vts6P0RQwmQIwxSOksTSY7QjSZgPYT5w7FWCTsfap6W/3ytJsKtUt
se+bMNsnSZrdEEWsEK1b8DGo+EC/3Bfo7hbuctU7V7pkZc7TJQhA4T5yZdLPuiTIzDpVirfSwDwF
wjO/r9M6/QgO0WJ/nylTvTwEq+25Ooc+TzMMZM7ag/ytpcNygfM6DJNzHcUsFRZiX3e5tbdRUFwZ
h9UhJzKJBIrbDDf+0yHXwsL1WvAGflMbqAEWzq1GUHnXN9N4ZY393nxP3z3koRzhLSFRnl9iuVn9
cfoDIhk0ChR0P6/z9iPswyzBjMDSXkeBF+u2TKP4OR2lfPZa/XVIUR8ILIGOVqB5j3FWqc/KGDdR
Zf5MKJ56qEcPJ/e8sR17G6ksZ5oA2bVulRq9rQZKjciYanceTGpfG70WvDayB1C0+UiWBvsbVKGj
EwAbb0FiFChflfyot6M5bxEkiVt8DkfKgrXcpeh9bobn0YvrW4oewSM7vdW9qyTRkg0RU/mIGNay
98WcRU8ZBf/6JgtN55vILJQmk7CM3h9wZqkOhiwKAQjdBGnMKdVRVDSFSMOFTNsv+CWlv4weTDE6
oFAdQPZ4n7TIcj+5Qzu8isTsHmXhTJ9zM6eMmm0MxZToUD66Wmt+ynn1ZHtvEGCLLezWF2x+0n4d
kqp6p0/C2A/4C2FEZCDDVYVUX7wpNl7bjrveZpiDHfGgWd8VBoDpbetYwMfzMGp+AAWL8b6BzgtH
2bZZpg2Pj4MKLVu/MvfXtgTeRjpvQSQab1Mz3CFkVzWEGsnIYGHgfK4yFK9WVxlgBqD9YVlqXWlz
bf7bxOZ5D3KA08DpnAxNhAi5oE34wXgnMHMpwYumXTOmzZX5v9rUgm90uItyrTo7uEVVBRQ2tATd
OrYSSkKaQ1R05ed5ZnAu7yLG2jbCLVtCMyXpxPedfpYZ6UXXqR5wOohwwAytuAMfYB5V6N03mH8+
tYCyEda41d4DfLyrLQTXNoG/W6BqxTaMs2FXZRZgRAikB3jB3uHyL1wbayA79qIyIAriLR/wx14w
u81o6tOo+wGyVX9KqUIg+u1AAWnxpUPVdd8n1xzAViJy5iIb0dnIuVeQkjltdOhsc5Toy/3CgoWG
ChtROLitGs1dr/7Ks8ShjM1K0g/CDWEMAjwLP/SJO1J3nQfvQLoL6CJ4TD7j5WIUVy7L5jL+Z9sj
noSEuITO3YrM8umvy822rZQR6H46x7ihN/3YQpTGeqHfRNbo3sEwMD5TBklJUG5CfthqY5Y8Rvjb
ZRvCfPHnIlL1L+EU+X0YO5R2hI2tP84jXGpeYs2XyBbeC8wlQGABF5XvldbID6OK7R/gPGrnyues
zECT/KOOQIZQhLUAVf8cYOGyBRX5SIwNQ0WU0dPXRnX2dqSac+81wvz355MJLBlAO/lOj9jVaXP0
M0i/fGZoG93eZRI9rwx1aiSCyHnGEzdeYPzXpB0rK5roKQldkz2LI+3s8Kxnt68K2fLaqGKACiAQ
tjNik5u2s6vd5fWyErTlEUWYAzUUV3ASdacfKMHb9/hOGT6SmMwPp1DtAlTpML9bBJmaGfiybIKd
N8y8NHMXlTsYRa2akq8wm8crg7sSZvr9ouNRZ/PaPb+lJNTe4nuYcVGEyMUeQ4E9ZKj5VmH2QU3F
UNz99pRwooESYpG0V5p/qwtxmFs6RaG8tBexkHnaGYNMhEmdDi+D2pE/cvg072Z7FndNMKQHLxfW
S9q6hLaBmX1wgY2+U7MiZdXi7mRBi9iothg3lJbyimn06crmuzbzWb6/5TbIGc6nIlSfjHJtYl8a
nsUHpScPdo15qEYtZBYm05UDbC3wgCIOmAUpD0bifFMD8gnjeyKmAq4fDr1DWS0l69Uh1mE0pZHN
CBBH2sgWjSWhkKJCZ0w0Mrxyui3r+Wz3QqizCMaIt6A+OBsSE4RfaJNC8MNlhWP0SYn60JvHy8tg
ZeItxHdONSGlRAZzOvCOzHqjybCWEZljvJRgDnwVThhX9RQuIoQqfIp86hvkqOFNVw3ZlY9ca94g
YeBxFcFB9jxpTKaImtKpsfy5JyoXzOMMAKGE5xbk6d7uM/zCJMY/SVa9xxhce7788WvTfoks8TSz
yN4hKTv9+ihLpQ5lFnJHMDtw5zLnrtN7cDiuke/bHsThkhUgHDkCJc3GbC8w0txShGPiLe9EO0q/
4OTH4tVVg7rSNSsHOk8Ik2OV6DYXqbMNOPb62S6RXPuTVL0fzaYB5NIAg9qQVkqpnIOuO1+LEKw1
ShYFASTTnxDw2aY4diZSKAdMcThBlK3TR9AVMxW4VnzMulneTe21pN7yfzyf5lxz2fN4nxmEuU+H
IIEb0cOL/U3X9FDuURZn6mPpD3ldIU+OrCW9COjIog56njRk24k3vk89apAoSwCMCzD48qxY2W4s
Ad4D+QbKDaJep78oywunKytl+tYY1+806XQHKrU+NKp2Dmae1Vf2m5Uzj+cwXlUO7+LFrPm0uTQk
4GVlheXHKKh3iRK8kTruko6Hyd3lL3vj06w7YM9tezGbRW6LXuu0LcF6y0Ivs3zSx+1dLLAJ6aM2
oazTSGCqUFVUDo1YaqeIVudze6Mip7iym69NMW5k6Dbp4MXb4vQ3xKFomkLnN8xeUbHuQXfqs/xQ
YHaI/UyibbGQ+n75u1ebRKm06FJYUOdxr8SIy3G0Rza5OWofCwM/SSdYeGWhW/qIWijRakE3XJlH
q7sLO8siFEUBjFj19EvL2o5rnAOZSKkV3OBfpHYpBSl3FSyGg1vF0Fb60t0xYpQLB23i7meEdNQ2
FCDdpsLb6Ynt7AZLVltNMkCXO2VtmnPas/Fx8qMdt09/XUvtld3k0DHB46IG8TDYkyqgpIoI/85O
oFlcbm/tsbCI1iQG1ove+1yfxFRo7Dml2oZRcG+MlLiAkxjpPnDLhbqqfsZOOt6mYR4+qbRsboLc
8raqd4uHYgTI41G8ze1wuLn8s9aWHykGaZBnQ35+fuUUaoDK0MXIMREtggxFPtZkk99KbIAvt7Q2
C7nfITKV6GLQg592eOg1MfRacEuVFuJObFOG1YdUFLf2mPtVK/S70IqvaX7WGkXJQ65m0WbZ5+d7
gkQ5Du3W9jW7GHbTGB6oZEn32DaYyCjK90iU3l/+zLUORfeGowIRPub+2bwaDQh5RU0NnwolTsyV
Tb4bUyPIQvF8Zetc0ZxxYyGtJ3AA4Zly/irH3zQURj1YxLV06yvGW6Ande+uwyB06wEa2UJOBZHO
k/NQS8B2I8Hj+6KY9L0ruvbOTuAvIohXNwAYcNacDXj0PbHpCd+Ay72ydtHhQokCH+8Lg+P8dPCT
sAnTtGnBbGmQvM0q/FZ0Rn0b1TX+Qn2a3nZipmq6jIwd4jjzSutLdOL8kEUs69mS3R9Q4FnrIOeK
LixDm7vk1O+zlj23a/T+dewadSC6qD/oefLeccfpH6wuj7cVU5DECknD08+OBoJd8PFoOMKpvMbt
806O2PzwcGj/SVMYkUvexkj05dm8s8H6RUHFTG+CogYaAwI2i8xp51Z5u7s8mL9zj2/60yO4yxdR
93C+s8P5pNphJK5YWknzaKiuQ5zezDtPM75HblE9jNCUb6ux+ouMmskNBo8HMXuAw2cMK5puB/RI
P3gNoDmzsKghYN8FJEPxMc959EHZcBdyXBxCJ9c3ZYRpuaZV9pWvWNsaPAR6lPKwKdm/wyd/RIym
WsM5MentJe+Op22dI58t7Oq2kuBrOowluRZQm3i569auIIhUF5EUEcJFMXc6IyyMblOoCnRd1cV3
KTvXhvJQJAZ4afk1CVXfyuyPsLIw6i3b7K4vS+PKaljZodichORQ5gdI+yyWF5HtClLJTFHa0CBI
ytWTcuUX2Mjx/T/5WuGxEZIIW9J8p19LZNcbk8C0fSPs0d5iLUeEefyVFoO7d9KyPchu7LZ6jkGS
BXpyO3qeeWVdrAU6eNoTTOH2Z7P1nF1DhI36Ww8YZ4o5APIaGJDIoFwgI8NwZPa520hW8d6xU+2+
bAnf57HwUPthzprHoXXl+rf+c5Y5hw0LsqHzA7fMp4hqSN7MUTmordVKqjsMzBUGsxV+wT1gI/p+
3lvc2HYDMdebzMIgUOG6hee2rl8ZoZVbEBoDnQOZM4Tfs8yVPxZBbMyBRvGr7cMf6kDqskHNU6k9
CAjiu6Q0roiz1qYeIpQlFUVpAAUMp82VUSZEGOYcx2RON66ppTdJ5PGkJAZwpaNXmyLNtmTbTBb5
2Zc1IciQwaxtv9YDNhERsfWKfnHk0a5NseVXn22Hv0sE/2dTSyf/0YnFkOG+U7KgktLD49OkMh3o
TOVfWUzLRH3TzBKRQY0qkM+eLSaJU2jjDlzVYKG03xwCQdAA9BSUl6ffNH3KLmkYxQ2+fsXBtRYy
kUaoGTv6etdA5Dm4HUyZK79peYW/+U3MG9D97Gok1U8/PRrrphqXAw53I2znF+VgZClCBmZd7U0n
r/+KAxgs7VzMD+BNYdPU0LSToTV3l3/J2kQmnk8xBtsMy+vsh4iJeq+6XJZVogZycsCt8avAUaRA
JQKZTFy7zi8b9Zsv59kuuNAb3CzPGlSWCEQFLx2awzNO4rg/FePXUBuAnUwQz0rMYICaiJT64jCp
HoY68vYxZpQfo3qIriyr1Y+nMgfByO90xNmOruJSZHPZMAHnLt7CsJ0PIMYrv2pkuReRhE16ubdX
zk7SQCQ+lgKC5SV9OuwK+EXWVhWP2DrSN8XgxJtGzZiDl+UXooMJ3g79f9dAU7kc/iyf/+7a/yi6
/LnESbr5H/+5tqB/C7ANIoJMp7MFrU19Cdajt3zdCmFTZnhAUlgK7yCurp3Sv8+l88GlzIkdmtVK
KPSsLWnjqawZNSJDosBgRwf4wQp4H/tXDcQwxLmwJEbtpa3nlxP3VayYjC0SeG1fa3rlE9AOd2Zq
yFvRKnVTFFV+70LswJjHnvbwPTWfpDyW4nj3HYdI4BMUDtZ2srPyUIkc/t1ouftIk9VTRinlPooL
wGwgw67sKSsXY5v0BtXXS5b0zZtstt0CEvgMdavMMfAi1AyAOHIOFQEmkHpYvZhpNN3U3dxeaXlt
ynIXpxTVJQnB/nw6gyhb8tzajmyEpbI5dAoPl9ABidCZScDrRNf/wRIB4SZ1ixQhyeCz9tLekeDY
KvaHRk4AwEYHa50QfSfmyZsytpzj5RWy1rN/tne2JC2lzyC7WJJl0Y2btq+tHdjge8Q47U1jD+lj
V0NaKo2pfrzc8PKWOZ+6SyyNP5IypPMXbyQS0mQ6Agz0wekvVxQuBg/caN15Gj6Qrk0fcmbTNsbv
ej8kGOxcbn4tU0wBNGF7vDbRRJ/rkrW61vKUlwNkjM4DV1LGXwKu4bdlBp4+KnDagaLTHvPRDvaD
3QLmpZriWzwhO5NFfY85M2ioocHtfqizxz5Oiysjs/oLlypb3koE/emm06mXGAlzfqpMQh6oCJ2+
+GFh7bzjCtEcqkUAr6Q74BEIk7bsRiwHWnIPFFfr943pAKKYZPIAzs161EPQhD0X7XdX+nDtVJXc
x0hJWPzQc52j0WCJgif2klzR4NiOeDiBFDR/xDPGLQPUJB/xh4uxUursLY0wsCOd7AkX2frKqbo2
mSj49Mj862yG5/ugSFujHTEM922DZzu+xuk211L7xp2D8NbpHOfQ9faXmRvkHlAS2cPLHbG25f/Z
/NnFKo8E9GMPEd04NvaHYMFEYp8I25+75YfLTf0WG56vG+qDfu8NOjbA5/mGPtHxfSgRZuFQ5A/m
lO+6Qafg2oao11G98grsrLk31Vxwz0mmQ6gDQlcup95YBOKV18yP3EzeeTwnb9FqCl8YIwZtJZit
qdDEIymg6ZuWOUjmEyyjcttqNuaQtng3zMYXvciAtxVNxiVScpkQaXkYvR7VjhkW9wHZ0T2wBPxs
ityCwRnqt6IzgYJmZrfDN27YXu6O3+m18+5wiVJT6I/u443wlb6wC6NDK8lh1b1EEcW+FO5JJMBh
sAUKYN33CkqOmU/VQ9LPCg6SGu7muHW2sYW9XSmTfkd6qdxYlZR+p7r5YzU45lPYKRiGDghMgDCg
0VIktaKX1xIra1OHIhAMAbkXITo+uywTixoMM3cNH+hl7E95VB/QW8Mwd2V95WhZ9os3XUXumBpp
ZI4USZ/uJwKbALfryaJNeZruyfGAcUo6/C2I5G/k2EFepl734fIArX4fO4RBBFCaOGSfNgqqIDfs
jiyNAKq0t3qRfxwG+c1ALnblibjWErKLZUzhwr15wwNG5gGl0VINbvMGzfpt4PXmcyqta3eC1ZbI
c5MJRWyGcOv0myh2qajTZWMeWnBnJlYROyq5gp2JgfGV+b3aFAbcZCaI1LK3nTY1wy+2ENIxZpCl
KcDFRk42XIHiCOz95ZFamR7U6JBjpRqC0jDn7LjJJ0GUMyANUjdhC0DNCg/CKGuMWydqr1MSqoC5
r6W6Vr5PkFsizMPip2znrCs9uwndQnmm7ww4OKoQ41tbB/qJZcS10O5aNJDkDhk8NCuQctyznbMB
MuIFE5mU3quLw+QgqozRjuz0SHcetNiqdyP14HtNq4evSVRUuMEsrAJ3MfsxOHO1rCQI7IXIGUGF
+Jza2GhUmnsv+1B/Lc3ERBptlT+V2RKdyILiQN4oPMSN+np5pNZuBuhhSM2R/sS6+fy4M5QZ/620
oOqoPOJ7DCEboOh9ndU4pAWK23GXFBvZYNBUpRPuS6Oe3tsZoMRAJbmvD0nr1/lgPTR94QC1csqP
l3/iMi/P9hqHOBbLEFEXL8/lwP4j1EAky1gKbZGVT0iobTnWtwk2eP/+kv+jlTcL0cUhfdBLVkeH
++gt5vHJ1oYvcEwj7VpxycoNg3lDwnkhWTBjz57R2UC0reU9j+QBml0o0/7QVJ1CAyS9XYzhyAv3
2eTVwxPgBj1ufmVxrqwToinknRE/LDqDs7mrdxPzGrIb/mx1zOfGye1st39pQ90cLo/caktcy2FG
kW+DKXU6ckZroSFZVDzQect3pSWHQ91FBM7xxPv72vT/jhb2/yEHbOGm/J+xX5ufWRh3+Z+8r+Uf
/I33cv5FONuF08VLlrVBx/8N9zL/xXbL7oeKDy39ol79X3AvYfyLcpcl+upRE4mA1vzP//hvuJft
/eu3HIeCWjRhXL7tf8dp/c3mT/0Wuz5pT0hiCFPPzhmdRHJW5Y4AwzHpO6DavLS7T11m3+FJ2u7R
gV+ZZr95Myc7xNIi2SZingRo3uQfY2bXkLg4vnSV+cE20m8gWDeJlrxvgu6d6XUvruoQbA7WJ68T
f+lW/ZrE6vuUV82m1qx93YmfkRD3aYsEo2o+l9aU7RoMTHegjK88VRmes+2MrDPxB05hOBC/cxKn
i6KbwsDBuYs68XCYsVnJxk3Ds/Uxij3SkIxpQVw+So6t25rvwafPL2mcHmpCaIdknj9M1DsjjYfb
2lsBNtM9XgTW6GkQgM3mMbOiLyIu1CaxAvxBrMr66nbeS43Zj+XA+7a41d/O7lMIeWlXpda+GUZ7
U5P63vVd2H/AtIbMqswnvwzAPukeN9ognL6PZvs49gCotRybBUmcyLeMQtua0LNBS46v2PLaW973
1QFjjAR/sjG8H1Qifb2jPLyW5decim2/nzMD/Xy0ZF0d/DB4uhsvVdtrL4AlYf2bBcpWKl2PWK4A
rZ7xgsg6nSRb+8jz1t0H1BEBI0gm6yelaOnPprSTfYePk98SydkIqs11V6u2rozfNW6d7aO8+BS1
tneDEuDzbKt3Ao5ASYnbthmxWkip4j8knZ4eJAZ59zqnz00yBB8NoBEbffSgsZOU2OheWPtwbbVD
V8dqr5dVswt77dbrqw/hlOuvcw/MNZ8xHzO0XntIke599+wuOQSTdWD8vGNVlt1TqFegP/pCYNZs
3+RR8mOItfw5w9X7XmDDiPTWs6JDHHOLBkWbHhIVH7CXsFK/rWD64laBq60Grf/OnTK5ibMZYrtZ
mDt8aanCjxJsAzRMqM0A6mW/lEbo9oc4xQF0Sr0bbza/Fd5itVsaVEAV3ridgTfvjMx6FnNc7zqC
1qh/8aOLo7p8FJpCgJGWuKsqsMV9Klpsnzr1kE2/a+uDXzhDhj/CUXxrpjbb9j1Fw9vYidqjcvLy
ZQ6oIc5DXD+gBmubxDVKv5K1tQ0NHFTgSIboDeVfBSbe30xX+zhEmfVkNXF6P0dGczCVZt1FRvhN
zmX2uXIa/V061YsHrgQ7HoqgoYw/tB/qDg06QkM8CEUSYfcmVXFbB+rR0wP1lVi9PCYGjhKFG+Z+
k2NRqcWQLbVFBGPXMdRP5TxFiWG9hxqc0Dkiv8lrIBsYKySPQdCqfYqH5HcZz9kOObDY6t0IUniM
nglCtzspFsVu7nlH9r7wQ6WPr6U+JyxQqq3qdjpmmGLEEV47yqkHvzbaxg9qle3CMDrWdT6SsB6C
V8wo00fRgQ43C7t81HRv/jLxDvjSzYH9gji73hFRz+E599glmrHKN9J7aYqmu6udqd7kYhoebA+C
9CaIXD8zZXBoOwr1kDZ337FHe3KMmoKFrN7p+BBvAnN6iAf5wZ6sHzzM7XuvGOShKd0OGwt95qWe
tO1LnwfW1tIowqtd+0BY2MU8Q1I8Ruofz7wYbWzajdWPftQ8SmRt5wsO8R9hc8fHKSpiP4wV4G2s
W5xtSEXvR2QJ32YzV49G6tpHWTufEstMPlTElV4avP0eS9KVD2xBMXD3xtilXOp3DZXQTwVoiW2N
XvXZnUf3K/7CCRfiuntRlVL3yKazZzNJF3eQiLs1+fedGacpvBDwC2agviVD3hzKpGx/BRHh83iS
4ZOwlb6xY9ltyUWWnysVfZ3ykb7s2td20o1D1Aj7LuexDgtbf2rD4b1m2p9GoX8UKRnr7RCo8CHN
quiY2rXpbM2kN14bqlhvBXY3N8JNGj9jg/xpjIW8g+wSgPENumEjlVFLTE1y3Jn6JDRuIKgyE3sy
5LKNAjjyRp0dLalY103e22QbKioerWLC7EkzTKyycfqEYV6Ryq4EsFwieooUu+q+yLY24j1FtDZY
8yiCXYBRgf6eqP1Iz9bFL1t1+XFuscbSjUAm9zI0Di2kPTeIsx9mixA6rtzyzlZDeRw9OwVVJwP5
XRhhSfAtDnj2eJG5GTMj3uWtVd+GosZ9LnNaPyhD8eBaiXoJ6gwToyybjuFo46EToEqGpWz+Ncdx
Ne6E2wXvcVo2tnEXAS8pJzU8BtUYYbfaFC9h0hk7pvUNKX085dNGQesnNrbXsA+mXJYgZehYfQkI
Ugo/92Zt10bCey7rgMhvk2e3XTL4vAfxgYsEFUle6e77yEweUuUFv6rS7p/rwBm8vVGYm5lVs9c7
DUEOxlnDxrQnzJ/LtItwrJkz7x5Pil+D1ngfy7rxdoB27W9tjw+N2dm4zVAV392RRUjVo+ocdRiw
xKSWABg/dQR9/qSSwP6OZQy27LgYHke7f2dWRXAbTbK7CwF57lSczDvldT+jPMwemzEvd44cjD1C
7dtaNinmomn73FAtQqls/qmusWYZnRLiueaV0XGKC30bQkz3i9HF41bXQ1KmPerVeMKWSmSe/oIt
X4saUcOSJHXd1rdUtYyhNn4RJdZJQgc8jGe4l2PU28zxYzoQ++jT4B5Tt+GBmwHuHCMGXgjFOSRh
XaZ+hmzlnZK52mttDJna7efmMfDS1xbj8S0LIrgHCGN9srh3bIkiFk/Crezj1IkjTotgsJJ2mKJd
q+nRsRyke0+9lHGDi03wq5M4ixKrK++0JqqPsJ3qI+/iX3HjWjcx3Oq7ysi8jzHB64EtWxsHLI06
ov63eqL68TXGkFJs3VBvb10IvMeppSBwG2C7sM2Kxt7Pc4SJV+OMD3alVRvT+WVmtW1QeTx7+ywf
nyfR8G7PjEb6rR4+1JGhSGWZnt84fb/XcqoQ7LTjVFOC4knKzB+HGpvCrNPU5zkegyOokvJI3iO4
i8agvg8xlP0U4pa0bxQeeynH3139uz6p8rpx71Z1cluMmvpuZ7heDanT/NTGIMg3Qw6Q2YQhic/f
5BwsYiuvtjO8tEMXwWUK3w0NKfDeJM0wE2MCeV/02zLIw40YYDhZKakHl+1n14VthYVFmdyVhmY9
uYPrAJS27Hvq7ZrbAu77ATOp5zgwMP2EZpDYbvpT2MDjBHZURxkVx9S14j1uWTGS1Qx7kXpiARpT
6XfWMG0HxJrHPomNR2PMPqW9iO8jO3jFeVC+H6gQ3LK9FLd2b/4oyqFc3OA3jsitj6rv25ewn49Z
RLOlXgN1b/1yRoqEfWuKcWjK9T1KXqTW27tY9d1L53bUMVqz6z5ykiYf+47Ds7FCcokUa961Mllq
aML7wkucn4HVKBxma/NjHIfeJ7cNAm4KVOuR8nRHTL4LjH3MAqykNaU4toVj5M+ORNhQDl2PHVCi
7gTuGiTNks8SU+ktRG8MhxD0olLP6kdjwj8WBmHC3l0+B0b+3m60BhvPQkd8kYiD1eENoE3xu1Q5
D1X2X8ydWW/lSJak/8pg3pngTifQ08CQd9W+hULSC6EIKbjvdNKdv36+G5ldlVJXZVRhXhooICsz
Qle8pNP9HDM7ZmMVe/awnQKjunAc/VSQvwrVEDKXbcl51w5+G4fmvPO64J6djtgzPOS2XsBJNmfF
jw5yEjDJeSul/1on0wPmdrcrvdhlVYrvHT72mlGFB5QZSWSl9mUp6oeOIhtxT/ZUuQrAmivb5KFV
gt8I6HOjopqsWXzLOKaQtfNyLHIS3Dyr6+Kq8iTIEEmvNUN8m7YgdTPoVXe91uv90DZil6Ioj0h6
80k0tLhf7g1PsooKYt26yuzuOtwVYl1zgoLfdgTFJ2+Gn+cR/PLK7LmMtCBNt9TZuPXMtIh7DrCo
mDRDWkwuR8QNdA+IlbKL0k+MvedjmGf5kZeSZGWOY31ZeVVNViKRAqskYNkZa5diVNg3Zo4vZAHn
ulumuSJJcTqkVrDsEEyIXZXW3t2iujeHSWvIr2mkbQriySzmSHnhFC++czZjb3QFb4WDe7062yAN
XgIAsoMacnXt1kTJLxXmm4VYz5vOlTV+v0NGDirCpoVwCGfEEaSsDKYrAuu2atkjW9/dBK7hXnSD
U99kOW7QFsaZUVFU09moAil2Rlm1X6fRMOMmXy9KpcRbOJG4WzXfzH4lpq6nwYmcoFZoqMz5G5b1
pwFop7oHL8RLvxI2C1V5w6HpBiGPWrZu3Da23OiKkK1oInwparxUHmQfkh1sHHTTtU4UmLIhi7pY
OpYeLeaaTD9SmM0tCh22Y7KK8nidPM7E2dCAu+ZzPxLwotRxroWoCIlTz8syh9cqs8PvRrmum2lo
yaWnQooYNTcjy0rVTpVtvc89926s/Sl2OwfPjfBbM5j31ZSlZ27L25CvtJGTDu7zrJgONnr7J9X4
OWyluFK1/2UKRRstXv5SV72+Mk87XRBWBOIgrNwzfS9JuHRFHbsh3SwetWV7EdbWUeiuigs7aDah
3b6Ncq3v4b4QFDWeScZbeV3x8m04WZiLGLzyuNQyibC9v696GZ5xTc++fqx0qneN1V7TrNt3Q6D2
DFc0K9lh+g6XoXonCmZFW7ukSxYphCH5MXtz0lbkFqdWU3l8tdBKo2GlX+L65p25nG6T4IXtuqHY
2PlU8+LxBbZEr591dVnvWEDYNxMWESpKYFNd4IhR7Eb6cMR9d6Euy0sCzDiywlSDBvhf2qA6uOnE
Q0cdc5GvdK6rGU6RYF9cZ8O9d4A6H6m55cXs+OTHN3XyPVD0676o5Bks2WbtyvHrUJIPWpJw1+H3
GQdh6zB+TSSq4S3dWeHjZBK7kP9fxhzujkhp43IF3zhOjJntECh5UUUv+w6P231fnaHYDUX/xwTf
vwX/PbQ1//uPD0Dff/7Hv5YS8OFv7d/bq9f6ffz8UR8+efzPn3+MjmfzOr1++JdtM+WTvpXvg757
H2U1/byKP/7mv/qH/+v956c86O79//zv761sptOnpcRb/RkRhAL75wji/62+vTb566e//7d8AJMN
AVsYBkFQsp0UAX/LB8DVDwyRTQ95jHUyPv4jH8C1f4PxC1Hw/kQJcYD+G4TohL+hMw+Bu5i4QWbL
H/3Xt775Harjhv2ruicbBy3s3SDfcVdE+veTqf0T5N/LPu8bWMw4KbL5tmwmtg8CloxtW3Wq+QXj
zuDfR0gOX27U+SfXGlBRrv8zYon6qHBTXQKZDK1LqtFEImLQZ7xKo2wvsV6W024RTQ5yVNvLt9Gp
Aaewp5ivdKF9B+vnKsHyUZJWrRKd0thnowyxH+mKW5cMS2Z8J+ySqT5JJ6LqgTupm245Qm00yFJC
j2wihQXmU5mkLVFOP7PqZt8edJwmVltEgV3Uj9R92C5bQ8FkLoljN+FSz1wLkUtRWuZoat2pIsbY
OFlSgX6kR+BlUtc9T6KjJc1zIXgq7zovwqsP76GpTOyX0EFvFWsdZI8jlJoVm2x9hD8xdQ545Bmc
QKsxOSBGPsm/ZE928xXRo+3XUSX1OWre4i5tiNA7FI5257iyTnk909LLJDZn1zYiQ/b9zTwHdrq1
2ADn9yIoe387Wev0krahd50l2JfstBq8JzFKg/DUocJAIqzsxY8NbPcfzcVS+cGgCZ6jtUz1LUYf
DUaa2maWTXRG/0xXlHzNQ4yhN/DVVDJgaeMSpeba69gxl+UFgnokqCyzxFcb7MqJtJrqb3Wt82XX
uoAVQMdUPvGIPGCOVRpat4uR1s7BnbwRD8/VkrfFgl6bAB5ZT7Ejc2FEEzE35p5kRinjZhnEOasW
PEEMOnwQwqZ3bGtBVF3adA1mZcwVvmTKd5FbT7b7atSjgYpuLZx061P7DDvK6f5GU6l8I99YuhGh
RJOk6JTKQzsxIi9EngjCTR9M1icgyG7uSaXaA0toM26XRX+ZuoWocK9xCxy6XX++npOMiRfC605T
J1mLRMMIg13jt5baO5M7vOed2TZb154WYsGWoLoQA1AVyK7w31JAdCvSlTYfmtQe8w0JU8O61d08
mgfLHMYtSO4sn1yiMBGXadrryGFztLeM2S4vaaZUHyXKR/YxtIM5xSmJyGnkSm17BH0sIUAbprLV
kXk4TcJaQLIaFmcBWemGMU6nVZd40TjlGU82S2AaS8HocESsYIduLjP6e2fw2BwcvDabneUot0KD
iEVFnARNuoCZLOqbWIAw8KYp8YLoqLsZwlqdnvBCIx/tyOw4OSNplSMhgqG//AhlAbS2CJJHFZfx
4Dlq6Q9+jooO2Ql2sFFr6C6LF5J8DU7varJ2drjIh3Ea8OJl6xpIq3JEeRl4eANHpaHEVa0aI9tm
q9e/rc5MWJ2VWJJEzz5s9XYI8um186np+NAUm8JMLNXLoqcJO03ZJQOB6znZTEg0nffF8eqJbCod
jDvVDWO7ByzFdIRQjPQhqxaAaFs1Q7Pz8n76TugYJZaca9O5nPRY9nGrZqRe1UC2M9Xpug4RPKf/
svrGACZQDPb15Af6MSCT6KEDq8ZnMytHDD6r+cYLK2Z61l7YPfNX1J+bn+fTv3WM/9Mknw9n9F8m
A/0PPKix7/+ro/q+e80/HOw///7vR7X7m2MjMcBtBRrVQhmHrvL3o9qwxG9MD3MgM28Kec9f+/tZ
7fyGks49zZ0FxPZgYvO3s9oOfkMJaLKe2NGRS6AJ+HQ2/9VZDZ/7UfiJEv4kKgmYMrPwo6Q6+ERo
d9oEs6/mHxKrvfk2Y1fs4jFcsOlRU8hGHGAqkkW+1iv0iLNeJLnHNOxiu+9JaFfpM+Ej0tn7Q01G
Sotos/yaQsfgpwU5gQWVRm9mzWBIr5IhSxkNveUTxuBossvokGEEcA2Q/s7KV3u47wzC04izdtob
A1zT2TPj489b0hzQXaz4KSaIC3sToM/vzYpQ9don+7IyAm9b+PWMedoKPJNbXX9j2FnIqAyNu0UO
1imcKDMLNZHqCbS66ZPO+JL5J8PptM6TYT+hPP1B5HTmgGvYBYnUVt4/C7v0rfOJSLY9YkVFJsHS
hED3U9XCmCQFJjNS5iupmGNgE+vMmJi95UMQwKUuG2mz6LuFZJgEgLfTz4bdgu2pcZbG/UqiZLkr
vDn0z7Ri+2fbLfKH3PK7bepX+YI5UqrZrwSTXpvBwPRwM06qVy/8NBiO7NS8PGRh6xu3IQ293KG5
I4nMxH7vrsB5w7ucicTUO2c6BQrPJKtByo1J/zzhWSNjYx5JTM70PLz1dZaAVTSNwy7qeYR5CmwV
VFwsannGFLCCihPaSuNOpdl6Ix2rL8G8MGqLvN5K02jNrRA6c7KyM2+ZOfZkE2AKZkJh3gVrT/h1
UuR8i4mMyOdW4lN7xOTNvl1wZwczAoHAmwR3hK07z5na6VAPbtwDuvVXU4bZM/Tv6OqNSMO+3mIy
avZHdIktHbpZr2eB3edMpZmVeJIjsonNTLgICI8nM4LqwL6jyu1Kd+tBZ49HIx3phmdCLvvnJa+L
H21HklPUEpVtvbXeoG6A8NeCbRdc8uSa475aPeaXZ8L2lmSXjFMt4klocpLGURY98zqYHTAh6KXZ
l84rl292W+A30trmxJtUraT35GXSTTFe4hL7zwFZ0lmqLD7MzduRxnLQKPS3fW4MtYx6vhh3d8a8
9bxV/Ui2pbsIa9eEobrBbcbEASdYZuMeR2OBstWweNkmS4B+k97Hh0ptkdKHbZK6wWKq1C6A1+lV
nKZhxoyzKGY+ovOIhHtRbeK5h8zQK25QbeaolnRiGsv6zcWxYl1odKUy8H4s85ZKtvOyMHxUGb64
Lp61il/MkGT3LEbCQ65pFOdk9/tyXe0+8Z4kxgjZBgEuW8Pvi45RkjrciW425409gilfZOVCMLPj
V0TJF6N4DUgs9zZuTvASJGPqPVHLtD6GJkthR+AwToyfznjLPSHcGKmA+2xMSXnhVcEERbaABpMr
4n5jaBWAsknaNwwTzQPOQsV5libDFt2jd5QjTkV+001gVFiSHdK6+ZFCC27Wxia20UcRfsX8cYCM
qMTAdFe0g6S4TSZqISKPl21TJOZXNVsSdL60t8Va6GfFUOJVG5jNl3AWJZn3adq+LBXzzRXmqAxL
GA38piylTYxDUm+Gtq0eITnDY+8tBGZLjC6jOu2KG2eZOhkzleMAeGGuHylq/C+QgPeCASaLJwUU
ij5uhuIT9sI0a8gn+IgSgsLm/pwmBsCCcotMWTxYbaTsKWO2dk7hGaY54nCPYZvOIja6bFH5byir
vRvfqtsLosd4BnCOD1KFfTwmI45ogSpiARSFOdi0eBv4ovyOIqpU3EOhr9dG9hekHeJK4Fma7Xj6
UgZTcYU5zQ+zWIavEAGtt129hGhvn33WAHFqk6+qLO7lOqTHqZfDBd++wqtXymcVYj5PwlxyLMOl
hPOULamsLN156pxxE+RFg+iJFzrHDANLESWsuO3CzomtUPDmFtbcL9u1zHCq8Krsh2x1fc+ODaje
Jbibg/qP/R5ZACwR/Ed2vYR9WG6Xvh92BALU5I67/tqTDy0YBi76urhYQzfNYkFn+F1kVX4Ke807
g3meOXmFc3AOVt3YL7IeWrTedGXf8tzw0c8kpr7vl97fm3naG/A0dkgEKLWhiEO3gPlPff9qraoS
KLQWe3YSeVEvZRDDcqRnSGb6QwXD/jLrhvqb9Nl61xMLBxVn4rrB0VgMUdlD10IMMKPQYq6SUlFW
0SQa1z7LkeUFB3h9BlVmyROLsFSb34xWue9+Nv9ITEJb06pNYUmC8IumFXsWZkkwvVA4V7lj921q
lpMiRedJzGAi/vxpAN+Xsy74VWUYnBdFV4TnZjX3d7gjQkNaQjEZTMrzuybX+wckan/DDg/rLHj3
rnD2nb5b1hTcwxzKzbBYBmnOyRpcyMZduw0dZBVjMi5uO1sHrzVt1W0B4HzHhlnDWafr19JavPNJ
ZBa7TZdciqpcv4/man2VK3Es9jhOt17gYkahpxBPWRiO2u/S+XlK8ob9g4zx8aq2s/VhrXG7izuC
icDzx6GbDyWRgOEzc3kAfHZl4KpelFZTRlY+iCECXNaXWZv4z2W58rLbKzGdq+Nh1WAgtB7iMJXV
DzEtLsD10o2PYvA5+9kORBXn+ckt1U5Q8mR0WTvit2cZ25PLYUx/HxJCTGBSsFvIHVU7ToPya+lP
GLpO5Tqfu14zB8zuhdV+nEZyt/sAZ++YrPvJvNWtGA/TVHvvdZG2ZyuYO3oaxwHTryzSjPYZMW4Z
ehGd11vm8SUyA8UzEF/m0NJjJBhzMyEBgpZtLi088WT3XHSsTI8Mrdqj7z0wFZ2SIzfO4PwUQeWm
dXm5NkxwIjNtk8Z4twOZmWAtKRxzWpGDHnsGvcYcKhAYlaQrM2lzHnLcdezdlhGEyHSkzch8P4by
ovNaiR4hGUa5GXvbN+6WILfGTTuHtE+Cc3OMat+qrJc2d60X6QRa3ciQ5rnWrtvtPRBugzPAnE8T
fnOfbQeUPfLGp1LKL6xEoTvpEm1PEN4ScZDNdl6Sux6OT7l2u1tOZDGfufmCijah6igio8o5ufTQ
dW9SM0G4x+oqtPeEwcl2FyiH46NiFOWAg3yd7gusLU+500EXz6twM6QWHpgDegKqVjcpfCiE3q0Q
L4Qz3dgS1H1UQkzupVOG53UnQ7G1KfDGjWwW86BN5pHZTHL/XCedR/JwiZGyk6TFnS0V56rbud4P
iqMrvy6snnto98GZ5QDuRIG/glmEXTgqliQqpZ2RqAJesnXO61F0aEEAjsu4SsfSPW9rKM6tYYq5
ZAR3Ie3q5Gr3HHTkU0XuuvRXJWco4S2qvSW1DVmQKU34NWBjig41OwrlgEEpBn2CHgWgSfOyV/Q9
2zrFtgJep85ehyad7qsCtWq0jkN5OdBCv8PnjDttgEwTE63yrSLO+aqs6u4FhB2DoSKr+Pmkl74V
hZDFdZRPTMVHpW4I4R2h0OF+1px48WxE034g+R3Ob5lzBwSsXppyV4Mj9Xs7SJHSyNUzLsymEPgY
Sc+wzmh8oNM6AKHHcC5wUkrDRjxhZYUlv4cvJvHquXjsHTOruWj2Hoxhw+5YzJlzZndCdHFYB7y+
g99wmZnT2o8CQhIxjuL+a2fyINtkEVz4sxcO29SU7hdnKttntyJkoJzC4sXN0WRgJtEqtBtWfyv6
lsS6BAde9ygN3zk2tjMuR7MyybDzpDRfEnygyVv82QRklaXsCzCQxyJ1RLIdQgxkdjMxleIwiQUA
A64qM2hVkoU0b6h5x1vyczM31ZHzH1sfR0wX4di08HYG6rANDkOMV8rQIGCa6m+Ms9V21q+ZNayP
0tJE9Vi+XO+DGWHDNgtr57zyyvzNdhgcOuntxM0iWGFRU2EkY542C4+5VDtGsjEeBjsd7im/SUPn
9ScBdMkPzDPSECIyLiDLWRf4zrXHMTOGbRcE2THrsjfPnzpMp0iP5qVbrJj08DkqCYDlIU+Gf8jy
pNwZostu3dwr3ge3dn/I2TPucJMZXkLMPe5TnaTbgPN1YwdGbcReswryPhGK3fi8vu/JopiP7WhZ
niYJ5Be3GYnxmwYfv37fDzp4tobWOcVBm6g2Tv0X8zo+/96KXl/PNlMKdtZOO1FiigwA2g5RpWaj
jB0cGw6z7TZnAJUKTSDTb4wcnIN0BrgwO6kB1meqG5PKY1+Ew9ccC+wvlmH755gBsFngBnjAsvlA
9aavXaO3nzzM6+Cr+iU7t9pxxafCTYe9r+3mxjacYcDtlNJmj4OWPCpdjbsM7PYLep9gH6QU8L3p
7FpkUdfjZOPymoxOeLFWwVurLGONyiQzeUXDtT4HNUfKOq+8I0nKMH7MaJs4w5zLPnL6vGdLmr75
Rj8jFrOcLVpVBTPXGv6FWSAUxArQz9t48gjujUnsze7YJavLWsh6u3R5yBbRsTo568MGNIuBjd2i
C/+pzcMUC6K02DidRWmLlprZk76O+2Iebuo8b7aZs8yXy1q9E8cT7mY9GcfBdyoMggz7MCeMdHGg
udse8+p3UXTONg/G/jqsRn+lwoMb3BVDPXv7DHbiym3H8bZJiORC1mWcDUYKCTCGCZUldocBOeap
6SGz7dFTQi06u8qoqa+TsUICI9rizJyS+dYem9c17dQZ5cV0KLU/XFQyAE/GWuLaJpvuEYPQud8q
AfcMxusEX5dC6X2GEpLyAu/beBAhiLZT5awl1ucx6YbcOahmCb+5Td7e4ew68fCdhCmPIcMQDmM0
CPYl781wOyFe+1ENaJEDEkwc9smwJIO9Q368GL7+FixudT12XSfPPN+bb8bA4CXKsNRHk7oWw5up
soGCuZxWitnJ+TpM9ITuIC3GV4JAfUvKRsDrU3Xw9uoUB5DaoEFhGa/U5IOb4qKtcnkP7WkcKcYJ
HMlML4mdDoE3JyJEdOc0mbsdJRlrfWI/u31vnTdFi0Kisaad1y+Fv1OG8WIqM9jbc9DEjL6q8ywx
0qOi/yCj0ui21CicrUMxzUTEWRi16YzewJoafRggzb6oKcirmH3BK7f+xDUrpoC+dgIZXTyhCgaO
CsubVLX9i5c2fkV3PrYPWiUPp4Gn61Oc/HBccNuBAC2RAT8MzVx7yDUlGLj0i+Umd2cjudYeVix4
74eP2OMNW1ixZa+xjVp3Kl1cn24Fc5xeFdUd9eC6sxbHhgizvOFb6TXDqyzTAcSsn7+rZYJslg7Y
fG5U+7mu3D2VpyEiQfjNmZr7bguBYlxxAPbfpGWUNyTX9/GQzBjb+utiX9q0/u3e0ENyXKpqObY0
SbdwLrsgOOXlBKmuvjHr2CErh60/Wll9XjrkslhDkiHPqtko5JodghYMZaFYhxLxpXgfgMnH2Ato
2nBYQ/kVzyekea9Mf70NVsiDnhCOQyvtcbrRQ6l3bTa9cBzX94VokMaWdXVT6+wo+bZ7aUhedIzM
5bu7+It3thbTap6lgRgx266V8bIiwnoS9XRFyEa9bQE/sQAL8qc8bcy7YWDA2cORDgDNzJ9DVIUH
I2VmuwiM+zZxFRrlodYHauZQA2MYVNv0yW1kLH59AWxfHmknmeVEOfhi1DmjoqmTXRY8pamdfTwg
MMPHX3/1miNYz7RZRlszSesad2PBSUTN4/EqOHdWIOUZoF8aZxxTGCgY7mXiTvqizQN4AnQqaM/C
0QnKaBWWpgTwZH5lDqH1jHjUPCwjOsetLI32PGxnBTbXNS84Z1LDVfqHVatl19tV/mgTwklhlZBY
G3rFmWLE4LJMV//KDqovK2m1ccMseNAK8wGPRt6gsR6b6ypcIndR4+PkNll+YYhmehxdzzjrGzE9
C3L2clqDsrVvCuoI9dLg9Q0ISxBjxeypLOSGfsgH7lry1Fqjrnb5jkB9TX+Tryfjo6Di5CE1tB8f
gtqnAkQWAD2pT0hQ4uZmv8+cGeCyd1KqVKQvBJsSJWp+0b3L+NBMVkGUZrN7bjRYsm9o7P0b7S71
AyfuMO/8JqeWQmKWIpCtUuCBmWYEErMb+u4cVoVZvDajqGIsr1zyracsRX6clmGBK9/ANqPcgKaL
ZyoAn7K6nH/BOf8jxJzh8tOQpAnU/3lAEvVpsjDl+g4hrc9ELU3voFc3K2PdpihiWpm0GzsZ9FVQ
Iif8E7PwB9n+Z1ORj+NnJ7Tex4/xFCLBnH2AncnHARThz0REt+uraMfmMg+JAEk1VpMroCuGpL08
tE4l74ykdOu4QPW8++tf/ylMnd+PUSCjfCcrJMLpg8/2r4uQQ5r1zPiT0FefMC4DSWxgNL4TS7Jg
9zTgIJbhguAd0t9QcqP8eZVABfrUY8sEP9ZC1fwXOzmVxMwiAn3KOhfDNsf5BaUTmxhSaBNh6ias
l0zc/btfAd9B7OVP0Y+cvQy6fryFWeBlhvIBw1fTyrJtbTYBGGiY5/p7Urve/NBhBmVyeIWsImWY
5reiKNxxB9FHUbog3yti2pYeB1YvV+UxgfiuzmWbJvbey+za2LglJkM3Le5UfmTpgniXX3yFj1OV
PAVKp5MtIJOfHv9wP3E2RsY8lbbcKrItYkT32ZAB5RtNY5so5wAYt1NpWRXVHjaJNHOCm5tWGNYx
V6WWR3csa8x5B4OAEevnUzB6w69u/v2L/JlqSOHGa8J1frzPSCOlFyR48/uIomYcQw10v/Wccl3U
HrdTtuTvGNJANxXlyk3+uSrCNmSd4Ldo+9usSHMQq2BgIExp/Ph+8R5/ko6QsX4a52Li+OTOg6Ge
+WnouCs81OFZTzyAW7EGnFJX4qVK+27eGpo3/LXuuWubxcjc8jK1beSR7JtZcYWUt83Okeik3gHd
dgKhZaMF3MGFjSlRJxinRt6APS9DVNBCQAKZFy9I8x89L8GSIxwqH0EyGbTuDgHzrDakUXQnSKcX
e0O0aEwGFtIPWqfiDuU9oCt8MNiuWoXx2mWLWG4XZKcPoXJw5XGmqWt/tcZOr8Hf5/JON+fk880Y
IHcJgxTxaRIQ4iLrkh5F7YSwfL77fVMd7bFQe6sDg7ziXPDGnZ/DxyCXH7R/TNW4Vldhg3IAKyk9
WaAfqqQ8rHCBSPj/Dq8RUwKWPq/z3llS1CaTL37hNPAz1e7jleObyYAsTgoYDuCj9XHhrXArzGMA
4M1cSXZl5ILuTE75msQ5ZV9LumnrOpfjgEhpO+S5rc9XgsXLM+8UTM7gRBBcQ2CM+T5soGjjxmLS
5MDOWBbnpq+Fu6uxVjAimF173PSlhH0SdcqP2kq0OUUe5sjLRgyyECgD6nI9AhwVT3AUpn7467fs
43kQYAGB35NAvcUyxsvB/PSUssXS2i2TIqoFufE0AWlc5qo61mbdnfk5+tXUbH3KIRddhzbCX0bJ
/tRX/f1ucwXcZKInGd0P8dYKf/LLf5J7rZnydFOg9yRYY2x3PuNh1MGrABb5nZXiNgfukbG37Ck3
2klh8zmcdlbEzd+9DKlqXHUeLnE2+HIS28iQQG2cRb40Bec4DXSSHI15Sfot5kzu3pMlkxJIQ+jB
8VYx6jmq7cTYei5Y6/6v7679+fbCsOO4ICzrNAwrfMf+uJRwRErNxJ/eaK56JoWmBhmyrLh6QI7w
kkYYgSkuI85ZEpTZa4cpSrYJgqFMtmiREme7hM1kRa3ph9cacHcz66K4t5WaNLSY5d2HeK+d+3i2
V1dm4jVFDAGFm7SJbOoyVyKIQbVB/oUmlIUYg0Z2wJHeuK3DjjmChH7uFz4Tn9MUiPvBY5MNEccp
Nm1kCx+/cWUgPCWq6Y3IXahBB+KGNoiQCEp/VAlNLEDP5h1rrL2s0Nrne68FOqatoDObeidT279+
BJ/0CVwEqqiQYWgbhQJ26J890Emjz6mD9Gmv4Dg/trIz7osibALGkayEhHDUr1/mfrYgo6cqybeL
p0VyEYZNngOYTaMk3akHXbJSL/zRZKKYtkVt+lcBNt/WTmLS82NgJiU597q+vpRz01f3JqMFtIgn
jpaNpnu2u9F78CSUQ6RNEwDy5381Zq+DbzBn1HUaM+N5kxqirHZjYrBE2qlPI3Me6UC9sS0drLtq
6l1dW2MXLzDxKCRXJ8/3datGVvTcADhW9BUZH7m4Oq7ZRaansGn5sOoniWpjwpMeCE3vDw4y0J1A
uUAv7CUy2baCphymNmnV1iGAod00QR26x0YXJ7WAYZcI2zvry4iNh4xROlO5lwU2y9FchwwddQgI
GxsF4daZaipwr6p+pgH52kCBjSX07+/WvyUX+v9R/f4P1Amd1u4/V/Qeh/fqtXn7oOjlB37XCRne
b2xeyIHYQD2fGt+lXPovoZD5G8cZ2hzUubwNzsmi7A9Rr+f9RuaEx96EORg/eiqy/vAFwDKAkgaT
Jh+vgX9b1HvqK/6+yxNPTsGJphiHNLLyqD+5hD/7eFhpMI4jTEjc2/azb3nrLuzaE/FdM9LBQtv8
6c78gzbnp6fZ59/HlZMqSqvB0fpp4y1txkSbjN83NiUCEyNZ67izU3s3M2a+m/x52oeoa6PAgYfE
AdB7Krwe0m1y2yO5S/psWtSd4vU8yysmsw0mjLZFhTPHL2rIUxH76To9skCBzEhvt2gJP96XMGzX
tSkIDcyD4aVvl+yMPj4kxL7/lS3Pf38CVPocsSYPOgycz1m+vIEWc72nuEdKVnSrivnAQhBUCAb5
EihGJf/6EXyq/3jip9KJhYMPBbY2n12XcxCIerDx/bHLxUaMsDIoVzZ57GSlvpQLAyYwF+IXz/0f
fEl8APlt+PJQVHw2A6yKCqSUGIYYfJR8L4igqBvLcjMwHMhhZPz46+/4U4v+8fGxtn52AEjg8I35
VD7B+abgrQgr3RWwJEIJN3/JrNJpOLOb8anArCiLWEDGPcO8VrhJ1sG/7yvhveEUVoXRAk04I0sZ
rGZL4piH+tNAOM7wR04MVUIexAOeCc73bGnMl57wVqKX7FXcF3Vr9Ye//jL/6N6xQE4DAWRYoyP+
uBQHbEUrL+v6WM2muGhIg9nXjGhd1GlJyStpqP7699Ft/rfFDwLAhsT6MIMAy5CPv3GFl3H6qivj
0QjGM5jJtkEUa8ubPCdveFNalNBk/ckmGqVKjyD0ztPst+F526cQzaZbO8WVq8XsRShomjzC3rOb
Yxu2/8woUl+D2/s8lj5s9LtT995TL12DYTHEGJfZCHIQqdJ2x32XDdhBQBlgWqmt5lEONsKQzEMu
s89IjaniFDznsikHbJ6CZrLPOmdIbwuMwYJohKZoYlfgEo9oyyK2Qui2wGt/ZTh7nM3XXgBPRR39
MydheILvcz2GdxNAoc1h2aCMtFs8+uPZVLaIlDv1jyGesQPOCyU6ZqvNAbwpcpBRDh0zPEgQe+/A
NJ3xPcmV98iehiKaxdY/Vd063pTy/7F3XruRI2mbvpXFHv8cMIL+lEyjVMqrVCXVCVGW3gQ9efX7
sGZ2UUrpV6L3cLHd6B6gpRq6MF+832taaHGwrZ0LR+nm/YIaMt0SEapftEAy1hXW5/lLVXW19F0A
t++gKu6T2XjOAuAVeZuR1j/4vBPi8Tz1FijMOIb6j9FQoO7FqOV3SsaGs4lnxMo+zJ1ZC8ZyglBd
QE+ofCiRQOqxDZoWDGAoNBLwNhm3laLTvOX4BwEbDUR87RAY+YSywaEplgzj7FfEA1N2kS84b2H0
tEWAms691iS9Dn8ZMvopgHpuctEPtebQZc1wrjDTEEGu1zr90yhrlk+ObbTFOLKZL+1ICIE/1CsQ
Pbc1WSdzOzRfC7CbluNc1bLAT166jRF0hzs8RxDTJ1K0sB1ihaK7dFvehCxTE9njOOrw+RfTRHnV
dSgJqQ4T33MdOj6yRpyLz7ed0GliPn8eie+KNi7gT7GxUXeHfjFWqClABcsvHp4auEF4jfaSlx5d
NAY47gpG2S9j4DmZcdUVfd9zRkynL009wkapXE/1vjHr48tIkt3kN146fXMIEKr9sewUoH47Awt4
HSaNfu8uUbwzTbXczEBR9mr7wHKb9lO+j3tbdYEK+2oIhq6CL4ElVHhhz8ts71DOty0kMEV70UQ4
cSdhfyXbbOhSzw/DmMzsPk5G3CNIW8UIUUUB+az5l9y2xjt70fuCBWSh54brSHQjc9Lcg5lxPe6i
kC4DRbbKb2sCGJ/0kcVuO7uyPsSFgZkmzX4EiMPoDTvPnsYUXzzH/k4XaPmUQVZgoWz6toV9ViY/
naEHXY5E271kmAm0eJNM9E+NxkiGwE7Ipgt0TSHtbF01HfpoUR7zcrLKbZK62gRLJdZ/88rrJAD9
sJYNdrHiNzogpDqNMWgdYCMclM3iLDD64bvbRIxYQjvC6iKyezTJ3SSqXl+WAH9Zy0MVCceQNSMx
r+gcDbDNoNC1KHLsiW4SPRlFyIJO0BL2GOQqlpaGZXKp5UTdtDRWvqd01g0siVRy12kux9yub0fi
MlsyjH0bDuOz1JDN+/ARG3xaKjluQdKVGSSD8n5CleRmwzjRPpVdNt8XY+3o+6G2oZ2NdXFR63r4
sM5nc0/UkIK00A7Di2bW3pd2YRJxukkq4fd4yCcoCr2h9GfsKX55LmRWtk99PIK74FgGkVcS0Q2G
y6gbJWVVC0/xMel6FDpJX9HXM2Z8QznsWjN1k57b9KsbG6+SkdXAnkr0BHiiV0+yW/CWSHXd+ml1
KII6qoVqPw6t1R1CpvRGRDqwV2cMHopJyDoGQF/VPwDwg3WRmjT1uxEerkTxinNeMI6TPhziVoW3
mZmYLZN+7RxbDq0GpObr8iziMd3HToiT45RHxheJbudTPYd6t7dm2X/1FkflBwMNU7aFC2o+z3El
7TUG0Wq2hRRLSeehV4gpAHP9cmmzX0SWedfMxPprPMzVDzuV7bjhvCZ7VnwHSmJO2PARqrUGMoS4
5ZbIWJKAOAo30mdJtn5CKmkwzsFx8muPLQJdodarb1MOwz0IVESasNCEfi16lwy4mAIn2w22RTyx
M5uT+5vPOZYPtACxIA6Bq5HJFOY8M6gi+TMNIwRADeNmg3uD89RqWv51iR04xbEmJhha+djrlxXn
gy6gxe5lfocC+Nl1oyxkB1ks2JlNDLWsdorqIhwSV4dSMCOn5r9iaaG8Zrqi4YNhuKhD68eAYUe+
DWcmA8RCGxfIpJb0OTkPU7tghxE5B7egg84mpsGfnPRZO6ihmhEz4y6PV6yojAqiF/R7P0yX8iq1
x1bfcoCgKauc2GQxdxag0RZTcW0vzSq7VRnKu41q6BL53hyGTzOVaYtNLRY+vmsZ+Rc2rY6Vd7Tq
LYYBa+O9DpfvRCK3MK9ze36kC6N4G0XD9g3boY52i10ZOEBVuhlt+i73Gn5qw1EZikwZQdYRs47L
hpMcihBaADKHzPnuOmFmsAeMdbYqnFjWRdwsi8+3lVeVHcPwo+vPI1A1Np+VqQjZTnIHCVISh7gf
eNrMpIwG0unJrl+ese2qmU9mDjfKhLv8G4Y0oZSIyzKNCnNhOe21vHwB5YMai27c/SG8KI6vltGp
v0IvVsVmiWbzwVx4BL9LjPSK2grRhAwH8cNRjv7L1sCVHJ0CytfbIfwdDW6F9TH4W7/F6DH8Aj+d
b0EgQG1tiLUPrxK3N34ay9ihT1jw9upn6zaMofui0DOauzzT5DUU0ZRUMzN/cWxtunMTLS4DCx8B
5SeTTqr4sKJ0acPGohvxLnOi6pBgLoDXTJWOgcLGovMhCfS/qjpZXiwrNj9plTkeJdklEafItom3
ABnty9jOhYX7VdFvcCuy7GuTVJv2Il2s8cu4iBTEC+s7sDZHzvAB3P7LQJH0beq9VhxitWSfQsTx
rKsQxVcJVj5vQxOz/ytF+OOzaYUVLC1VtjupsoF3WGY5mkti7Ga/p78A2Jahl25q6G7YZ1Odb9z1
d9b+z/w77IuCokjARAmAAEk+79JBPC7VHJILVszLFwXpsNq0gKA3aaU8SNjZhBaxZwjRme4mrwE6
H0v4t2HlfFJjzcosp9a2Et+JLXKrcExqvV0KO2GC9r6E33ppND/bsc0+2UQa1biY9BL6U1q1TwX8
+/QCtzDrmUHrfIphAl2yz0WODxFt0jZicotyQzmovA2ySduhpQwivXFGFxxSl6qLd6hW6nCbipwG
qweZOb5EOVEdUBqA5mmpBjdT5lI+E3zFhmhjLEGmo7ZkDjuKjK9kjAef71iZ/I70qe59oTf4WyRe
kX5X7oTgEgmlQQ1lW4JjcaGSoznrU75t8tx70Htlexdmi5e9L3WrfexC/mCAI9H4JBYrvUB4Mqc+
itfiZcZ98sGkB/azLgDOhdPNywaHEn2C1JtklF+1s8Bo0PTwJcyHwfTZCFY9Ya7J6CLxxvK+TSo9
2eQAYQk7VWzcqriFlxa6Yar7WIywvrtDND4l0B0qf0JOgLY27QHuJIUAejvL0+6aNKJEs7FqO+Dj
ypJkaFqGQgKQ0F+6ub4nelkiMhFyuKwbBFW+08OexY/CSrz9hGkLZRrKDLXNDNMlqserl7tUw2KJ
6sCpf+q2gKpeCYklYEgs1QwPbcDtAG74hV3l7X7KXLlF5AwDcBCzfVF1PWin3ffD3TTHVOfh0NYc
WTEdxxNEtvOtZo/DEMwy8rR7E3AV9fASw55shkX8gtMC8gR1wfFrV9qdb0YKXGEqQvyBErz+2w1y
gni8qLJx2rYmvLWtneeAMQCP/UvTOJA8YdnyTol9Vb+UGzmbwewhoda08sqNiwEYcu9CJPbOHvrY
2URlCIpjZUCcQSczwFu6vNU3qJxwY5swC4fAM1iZMaURYxMgcHSuU9XicegM08Q6QEXoN44+zWTG
NFAmwiWHua0BxsL5C2foOYmqjACbQiCefO5mcwOfv7t2jHnpoXU2bKNZC+JpsN9TlfPbftgg6PFh
rg6/7Mg0MEMs8ISgGi74hFOzNBdThaf/Jm4wayTlCH2fP9jD9Cl1ixGl7YrpTtT6h0wgQ4XlbTgH
wgEYcCHMtod+mMZLD9ToyyCwDqSiL0qD6h4FVyhlgbLI1dVuUdSDwCu13LUW/AUOcGzV21ozp/sQ
2TZEBjtzPs22TZbqVCGlCFwMHMKtAGyCm1Ow5gQadUEVwE6fHsy5ZGVbYEjfRdVi/epER1mvMODx
cSwpfnvIwX5kceRON2m71Mi7CBfwYyeN4j2P2TUrpbwu7vu2MJ77Zk4QjmPBQrfLg2IVJLBYKKj0
lpkTVXqfbWP2XKyMjJQYERoSyxeUtOYEeXECraNbaNyIvLTyQDdSVuLc0dTF0syc5iaGve23dF7D
bUvNK9jfigL+eINFjTct6YS0Y24+04r1hg0fX9zmzUqnsYZmwKqpTRf48OhTAERtM6BFQ594Kb0Y
PmuELz4ypZGq0mVBhvlalZ8y2jnupuim7Ad9Xe96Ssvuis4pdFSkH/YSVGmdv4xOM91jGq/9otOB
PH/WrDC7NIgrIuKhGGSFVGzqr5doXVPGMB3FljppPajgiYeFiardvVRYiHhOmbcX+lwmB3RD008P
4H3eu3PTEzfkakmEQYcAUsBsOPpu9obOB6uwFLCpjoxgUm7eoY0UY7Z1CFo+StiMDkdlRbfFRESv
Au6JuC92RE/fgARr6Q6ekHsRY/pUUTCb2beFWWxtsOsurnIt4m3H8ZDcSHMwf6fNbP5qE9kcXRin
wwXFGye4afTgHS2O9SRRYBe+HRb05Oq4TG9nigUiveY2b4NSESXQdBDufTu1zd8qa+ENmU43RS9z
aZnTxpV0lTdD2+iXYBOWi4Q8Qq3ci4LSEeHPfKjUlJkcGWml7oZU1VNQJW2a79lZc5hII57ZcLHc
xMWVv9GOk5kgqOY4lLL2JAPnZM1lu6SEq3909OTRNFfReJMZ2fJ16rruqiWi46uaCu0rTHTHDcyp
QlgSz15pXEZEAVEVsHN2gTZCLLrMUrxdSSeYa4jqNCzX+T+jpeqqiLQvor3dGxPbpUcYsc68RYSN
8hN8VP/ZTa5ZwJRej8mVEeME2bao6OANOPAVCch9sqD/PbdM4ulQdMr8hW3B8qAwJI2QSmEWy2kq
siEcp8LqyP0iXtWPFCcQnFdm7ZixCPOfs8p9wtOl8PYJHsLVxlhVlJwmesijAKo5Y9OcByxvjMGF
fp4lvPEhjg9GI+nrmGasKEnL3vju2CmcEFmZbXlY/a3p3UPPuGyztbdYNliR+mWVo2FQISzMDb6N
wts5I5Cb36Zpt4cMgOS2T+0eBVuhqxvwYwjmuYlv/F7h/veZ1K/mFkWmQnee1XEIAmSX9MwVCE1Q
FrL5mSAKNlbdjE3fetL7e3xptXhDCz57NoXLyTQZcZ47NExm9hiUlMAfNOrUZQxJHxjNbDhf0lUT
Fv4XbDbjhp+63e1I7Pz3RDSYLdTdrLEZku30RcYd4bwA2I2zQY5D9FUUzSiimkqrsr0A6PsN8diF
Ax1z6mRaF9/Z4qarVhR2vFkhSexHMSki5Ujh+r0R/Asuv2WXG7OrVrlYgxEj1qlmeKfw1+B4kEps
+cFP0iMHirmFScyBMlAturIrXORG1IADmAKBwnXbEX3qJZT3E2Kc7HHi2crd2MOMFoOD90JHg3Oj
DLc3g8gY4hFjRTl8Z//F2ISohfh6wnnEOhRV6pSHtMotKiDHRnAXR+ugTO08whgpnZ7/C/8/oZdw
aAMFinhXD2p5QK7T3fxXGSLUtosRIDwvYazobNoXTQ5GsvsYNH6nq8BCbVgWsAAhZH/coP9iC8xZ
yFlPAbjXuh1dLktLCFyE9ZqA7nWIl87b9k7jnGlqv4dT0w/V8W2nFYYvzWuc2oBFVmPVr8D1KF37
gbJkTBHlNVb5XYVi3rQOGxQZk/kZiPykm762zdDx8w/MAVY8eBKvr6xr4QqmpOtaLUfhR/lIdLTt
1tZR1LpxpSHQvRaYMEHUbvpjBRStB2px682iRWdb+++9BiI08SlF9eeSv/v6Zqy2AKRueA26k9UP
GR7KGzmAJIzT8qsfxuGq0Iw2aBfa2/jGDIfBxMTUM9EQZfFatg54UNURwRpO5ag7ejPyEEYCzNco
7X8+TFg3DF6ftVoInb43WzVtiIgFDWammWBKfXmlabBhIeJmN6rQwkf0VO2Zjtd7X2ulBEJlsQUB
jqdUg8FOiP3tE4XL82hU+C8LEonTvNk3pkq3upaHB4HWfJfTMdgkJS6mRm4RAF5Z5pk+2DouTvpS
sE4I+ljjvzzDPiX4WW5LPq5VB8vUI+NUvdjPiTs92nq3nDE1X1tcby4Fj9ATK50Tt53Xo0L2DZRu
k+3QBPQ94tOHt0pMjOfH8/7dq3j0kHHBoH+5Wtv/3T9urbgVyuFAaEAq3pJorD2WVdacSUd4exXO
Kx6rCl7ya/fyZLoBMQPWN5TCPf6duxIVKQ1kelPyH38eFwIwb4xgNghY1smCUsY5VrBxVwU4DQrc
wXkQ0ppBkrs5+eeXsvksJN6t8dz4Mr9+cRZFs6PHHuALZ5ajVoXOAec4fduoVp1ZJt95e46OF8ka
kcg/xvrzv9ZmT+ST26IhDtgNsedcoQZwxPLMVd7OMogMgnoUezDSjLGhf30Zy3I13Fq5DKyoaZvW
oMPsqO53hIQ4RlcYdVlZOG3K2Fq2Vk7mbl8TedPJ0D4z8t/sRbidSAFPhpnmGtYpuSty7EbrLaz6
tCGEwTesu1JZWsd8asjzSCZs9/GSOjMR3izCXJTsc0S2huHQ8zvhVzkjxUmyDtFyPcAa1JCI/bCS
MrsII0PcB/aD3mEAntDY+HgKvvfiSY6GqmCRuU1W1slQEnNhWFrC88a4yvmYR3tBmuIiDFtJXiF7
EsHoSXmT2o084n5BEZ86NENDOZ0Z0++9eMYYGRe8dHKlcbf5e6AR06UhggTZy4qkDbSkuirStd/Y
0rWLgCwuF91tLj5++rfvHYM4nHNYFlhU8Vd9fU2MCrDfViBzbPX1fkZTECydbl2WaeThN4UfhFsZ
KJSHqDzzxd9576QLrpwZ4rags/3h1P81r7oQQ4AxxhW2snGU8IoGGUMvOG6XUfJ56ppsM2c5akst
i0mQaeBq92axoYcd7T9+B292FVYt6a2kIPhEUIxOZt6UuvDBC7fiOzf4V5bjxFmaMj0d0fV/fKk3
awmXwn6QzAWYqQ6CgdevOx/VIDuLgh/VWHah8jzcWoY+b//pVRhFTCdTeLAz2VdeX2WGv2/201hS
z+rkpSVF8jBpyj4zXN++NpsVi7UKzQAErFPuUyfGyY2wNQ/qmnPkgKJkDyEc/sJA///jB3o7M2y5
bvims8acQtt6/UBhijymN7gUPrR6vx1rU9t1iWtvi9QGIlt6gLJVtH2GMv12crAvUwKYQlqshe5K
LflrhGJ6prWlHKqgdbRsN1tEN0zkVl0NYpyv2k7qPikw+CJ151bDt8NkvTDlAKmJrAWn5GGRk1jo
dn0VOJBiP5G4CT/S0LMzc/+9q7i8UtY8oqV5yNePZ4XwK+0aUr1ZSPe6rJznKdXq+48/3bsXQb7H
U0DUks7JAjP0lAJ6nwPPGZl5MQqV3w1L5Z4ZIOKdwUhctAnXz8b9lv3z9bP0xtQMRRmWfKrevEEH
SzeRmugKAAm2PX1uX3iNvrNbM77vdQmjuO0zLNKtlCSnNC0vCksmR7edtKcKAeO3j1+CeO8teKQH
ydW/TJfOybyXw0R8CUhfUBfW79X05KWv1YM9LtXR8MAZ8nauggWvG3wxR6e/dl2T2BWnH2/sCFln
ZU70BEU6fvn4vt4b4CT32ow2tEviVOnRwLM2aSRj3VmLYhdVCS2bQUQIjOzsclHDrygvi52YvZ8f
X/edr2WuQ2LlaK5U/fXnf08selLw9xkUeF/T0A5dkJGQhuKoF+dWKbFWDq8KeUYEPHUYe4hZED+c
TGJal4O2KBTXKitgC+HdvSny2dgWObSobs7QBkWJR0RH6dxYyLtXMbN25twm11F+ehMUGZ5cqYMO
xLDXD5x7GDMAvZSwxWUYwLrEBI3Cw3f0tgGzndODmCfvkobF9K3WOvnV8KbfTWcLChD6IUpq8W3m
tki8lXLu4JwSDCQLZT/G2GD7Ud0QFNxg6CEDNacWAH2iu7Rm9HME1HcGDGIGuUqskLoZpx+OTuGs
16JnZxFm/8uKEvchBBjaWp1VPixOqH0RsAeuJwPk7uMhs36mkzdIAu96hllVFcZptRCbelcTllkG
a17m99ENdWyBIvlAGaE/qNk7NzXembHIn1ZnYAz+wClOFpQSKpHUka0FOQTCB6rs/nYuTePMU70z
ERzepwHyQ9IXzhKvxwU7TJIKD25RyYd91EtDsWJFyS2mtOJMvKl4Zwyynxh8PM4yEKlPxuDUWSYr
TFMEDYZ0gSClC4Rt7o9i0CBndEgBulEXtKt15koi630zFp9FEl6BRoVHOagzi8/bN+wIlhwAoD9n
xVO1Xp2rKMPEEztzTaR7s6XMrCEvnpl6b8cNNcMqUrEclgHKlddv2JNovA3mEEkiU/KlxAxwM+DC
dFFC072pcEI7U+G9/aJcDwU2Cw2aVHRAr69nkipBtcn1iIRPdq1Jh50ec7iLEYv848HDpRziDtf/
YaiePFpCsy/H4TAPnL5vDtZaHy2ZOx2sxE3PXOqdb7WWyNDp10Maxfrrp/IyuBpOzogZ8qTaWYVt
7sm3OZfm+u63Iv+PYUqRB6nn9VVcEevZNPJAIdQZPpPVHEs6HUE3mRBP7Gy4+HhNefdb/XW9k23I
mZSOwFbxVKhXH5XtEuMm9HQXT8U5EOG9SxnsdWy0hoU4+mQ5abw2HDXBo7FW4x6EqCdou7w5an1k
njlYvXcpNjpESpT/tB3Xt/zX5hrJsZ7EAFUjrTvzMOCJjctmIW4qvdM2H7/AP7rq16syHHiQY9dy
aJiY+lq4/3WtwirhRHWw5UqMXL8rmzzXwUzduxrJUrqryB0IcBzpnzK5QOBqiTpaYd07O1ZhkK7C
Ir9UobvpIJjT9e9qRSAqTn4f3+XbwbveJINKQMv28Pd6fZM6ltZe3bPI2lNWbyYRhruI5umZhebt
a3clhbSNwTxFNXGVr69COxroaHBQwsEw3MdhkR+UshdUz5Y6c6m3xyHULpJ6l314RdpOBhPm2XaO
/IDAlWQpsw1kAefz5EKsmUWHlbyeO5iSDu58rop9Oz9dgCkekRBpTuzeyXVDDyatSTEdEJ5kh6uT
Y0vnWnQXpDsfefHVAx+/vWSoLzdyMIfjnDnVPo7baFs7QFYBNinJE4Zj2PoMzieh8Ef4+FO//QhA
MbbNXQKp0ks9ucPI66Za76DUNdLtHzWMp697HVQpjrRzgN3bl+FxMGNMgULyEZyT762KTKdpk+AW
pnneVykz1x+gZE2bppurO9xX5jOT7e0w9gAXGcqCBRKv45OdJa3hH6gaqKRSZvvkkuvz4DYLyRYf
v8L1vl9PaQo7Q7CCOAwycao1qa3Qqlw81QKDRuLlMuG9avT082BNu9PKwoYfM6C0Pmj0H7F0gvz1
8Q2885yc9amUkfLrHIDXn/+1pmTtIjxZ0GOgjPa2XtWn2yyeosePr/LOSKGSdACfqCZJi19//tdV
WCMb2HYd/l6hMTx083APMlsgRmar+fhK7z0PERLoxZECMy5P1shZEZA1agNERt3DKLcm4cDRvfrT
x1d55wQMcgWACn4I5iOdk+GxVBiCirxPg0lr+m2KcxJ5mx1RUM4cppj5eNHWbvN5gys+NIp87reT
Pf7orNbdk92FSN/FYxrBQRes3gz/F4OKYbUewFwSNU7ls9A0Q4ouvI+0JG5v2zUmrczo1y/tBHGE
2bymlYXlrrZz+ORAtWeu/+Yb8F4YNazK6Jr4EifrAotjE/YWjrrY/GZPseZhZN+GxZmrvD3mU1pT
H4FCrEgyBefrQZVpY96yIccBtseSwJoujvdEr8JAL3N61naWuRde6kIBFZCvt0W8fDNFjOUdPPOt
lvTdFn8l5ymGXbD5Mzz+kaz0/00X+vUs/d+rS3ffmurX/zi0q8S0/Vtjuv6x/2hM7X9x0AP4Zf/m
uId/y/+RmGIqv/bmkKBSSbFUMKz+ozC15b8MOmqoUmlz6axTnNz+ozC1BT8y6dKAOdAuBVv7R1b0
p+sxyCOdVxZEl5HLlnayUCEeiznxlggiiC+4b+H+H8wm+gQ+mGyHYQ4PSK/areyXBR9PjaBVN01u
0jCnP5pm5EeQzurWdvwY6eBvSxLfuKPTXaHYyO4n4dz99XLv/r1N/O3D82d3+Hv3WO+W97J2MzkB
MeFezwCEJ2FaQb0OplDAeSlx1wvqapUjGPDOALKQbvipd5CSHE5/NHv1EA8NmV+k24lDlyRtu8U7
tNilseFe4OJh4ItAX9T3iLCIfQqe1dlq1n6xQ3U3usIUK1WwAWvsHmIMS9LlPoY1TgT8Yj3Wbhg1
genhz++nYQErRpPhzzZybTzEJu8XmXnTQ6ysPmX1wT4Mqil+orB8JJSfMP/qZUWVnNkNxCmEYiHj
pHuP0QH7mwly/voNdWO+mNATZUAohu9B18bruxrAlKOkvYhHPUYlkDirwf1IKGS0+sBCCh8fQNnZ
hCMSe4KFX9jmOvaC29Ku5X2iVvd9zbKKzWzil/XxN2W8vq4IuOOVssFt0/yn+Di5Y5Dj1oWZLRAQ
RdpjV4Y5xh2W/NHlLnJXTAKgSss6fEqsCKqWixfrRd5Hv82wYqdR8SyaALbAtZP2uLPZkXIw56Pp
8VlXRvc5LGpaeqSJja3fhW38APVnup+Gvp8CuGbY1M3DXCN38UhNGY0p/QoRA6+YPMxJR6U8W80u
R2yVGDDxz37hlAgl3bQog8fSDTCoJXGvnSbCBMeu24Za3avA0eZs2oxO/Mkpx/C5N6g2BjsuHghL
rr/1Oo+BCQ7Q8MLB4aLE3n+CB+xqLzG8gItZuO3PNkfC0E15zM1XuDGTJGB71zR9tLsRY5vbqpgh
1HudSO4//hx/sMLXUwywCPKDzt/rRDvBjDRVNE2oa7QlDZXsGwf3Zt+hOwnBm6xbgn4aG9duGcZY
H9nutsQxdgdCYD4Q9kN8qKbBTgSLgMYy3JEN7Zhbl83zk8K2YkFzZKhbzN89jOANwmfXYLX02oPi
PhJdjq3CdhQ1QuewuoD+2IwwdBI+km7SgZlavN9GMVzNeDfGgZX3EOUVKaqAknG+JUqWVbrU+s/5
UC3dLoO851ctmtUSGnLsRzbG5x1YNVrREEK0oachvd+BPAgeaqXGmqiNrhyMiURt4kPshiR1GrGh
bw29XeN0ZXEk4Ki9dvrKsnew9eubRZv0TTcgQCdKaEpRaXR5tlmQrV3FBb9AsZEYd4m0b7WWWqlE
3BZfqOxe9oCnvrfEO72GAVnWofMF/77V2aey4sfGnWBA43x11KuIk6WwkDZBaX+xVT5dIeDNH+Ti
udOZAuOdtWPtoSB3dwHOOGq+XjtyuWT05Dqc8nMGVzI3+lVG0XmDeEDfQ5+zN66Vt9+rJdbPtMLe
lDbrIkAU2ko/osDB3ub1pYtoccOCsIGgRZS7tbR6esGI3zk2ljy27pAfzK5Xe8sayMoYCYT3tJrE
vz6+1jxlbvFlGf2x1cvjx5PhDzHuZDLYghYd84Anx5rp9W2JyawmlxxxvNUSYxubzoCXbAt5IIFn
umDAtzNqg2jQGv/XEh98H4+t/IlEsg4rW1KXbGPQ932DbEVGhn6poayGXBVGVyhm0ADnpfGD8gCK
XGtNZ9bVP2YNp/fOnWPlQF2Ko87JRMY0GGPfGC1fqJnplV2m87QNhZzLizATj2UYd/Sg08Z71vNC
4/CcNbdZXf/GaTqUPqztoaZZ1JMKS5gCIVV5UZBFmgmV7uypjrZpJZObWcdxARNMGW/GkR3GD8tR
bRshUKgSR3kDRw1+ujnXW4v3+CW3yEgQHuTtsRLYJxGkVR8xsZp/Sh3Y1I+nZTy2jXabhuMtZ09t
DHTbST7Jzo748JnX3BbM65dRCOzgkrServslZ6Mv+ulopATn4p8y3RSYGV5lWAbj0Gv7VROJI2as
C9Fqo+ceaTmbaUCFAH7qpstFk7FSmUY7P0vc7R/zMBXP+FRKBOcyRs+h2YvxgLkc7dLGmg45ct8r
QIAnZRfdN2fOvQ1m7ja2A+u+McxxvJyZlu/t6SA+LMersQjVz8nZq09NTjP8FRhjEn6SvTDJJyhx
8S/zARI/oj2LmM0AHpF9VOmidkKPdR/TSrVPekzT80L/hi8YyKOKTb8pCKAn6Rnj5Xru/n0Q+G9j
CI31Xk5G3cq8BAp3cKcCt3s9Y9oIE0oM6dk+EJZ8gfHtHjWt8I0I45wyte0do8nY64SpIYi2o6BR
6kVB87/0XFSmcsGpHua4gZNsyiHOFoRi9oM64urnl1gN7IQbm09qXqxN63jahtN881DH5BziW269
QF9PbxAZxvvCIa8dXfA5EPntSmXiFCNB+7g25/o/vbi/TvZakpDHoEYeUGTyrqqFG1TVMn6RBDdd
NegZ0YioiS1rY2Dy42GvbtsDN99bqOB7+6fOtnZurr8hu1A8McnXjdTQJXyXkyq+douw1O1CEFJs
pnemU65eek2PY+JwyGiFXiSwupEnPts6O6XA3rYnxv3jxfIU8uAewI1AJ3UQfFikJ+tNkqC7U9h9
QNgYf6Djsi8GbxC7QkbLmWXZWEvCV4OMS9Hr5xQAkW09uLweZFOLu1Ku54Dc0UTDv3C8zzwY9bfj
MIYgOn1NCGfLgq606jtyeNqvFa6Bnzk7RwTDTZKmsGVpR2kgb/DJwBXfkUhfEB0YYXtBIqTtL6Ro
+EtBiENaGYSXVIORpfuCNfNaYlyBqqc14Q/PHgow0ly+cQCHSy5gC17i9j25W5RNZzpsf1xtTp7a
Ndb2KJwqA7ci4/VTc4hD5VQqHRsrBPHlNAOaSbu8wq1zeaLVbm7HyBkfGuyED0sapZ3fjuZtNWDM
umkjxa9baXNdrG3kTemWZKTk6GF8exba92hM2keh1Ue9b6pPRVPiGIBbfmX5c+E235S5uJ+pGxCN
aBFyXpFnFNvWgMuXCF2xTUcb/3WVIEcRNQQ3rA5ujWKpf+LorP3E0zN5iSrbfc7HzD0amnS+j51J
VV17lnWVETuBhxZ6oqPTW5Xy2zg7iGUVFRaIVU1fui+FHPJnGg9lDmT3xCltEPiPkORnipQr6RCd
4lYm/x7S/x/W+J9yXbf+e1zjcUy65Vdz6pz150/9G9YQ+r9Mj245SJQB8ghE/b9hDTy1AFdxTQIp
1+GkrD/5D6xhOv9y4bpSL5CMurLiKPP+A2uY1r+ASnG8BPDA1YnN7p/AGhxYXi0RqB2YIqgdMG2C
acr/3cmeaSSMeJFIyaF9iZ8z08sCeDkR1rBmCtlaV3obeNmCsRP53/4QO2ojRs25w3w0RBKh9G0d
eySLoBO+8bCaeIyN6WtNuO0Bu2ZxW0yVd8y0PLqCezFcRy4kf7K10uq6xJOAKG7bvB5w2oUVKg91
5KF1L4d2uJySxT24Ge67tlbrAAODGI8WyU8kXkOKSZuu2wlE7C9U+2IzDVDSDxWBl8doMJAvpNNj
6VXJNU669d5wGsIzS1jzCLqi5rkLrWmLAw6i67q+zy0OqWQDNFhHD3gJaHjU7J0ZS5u8NYxNZvZJ
vi5gBKHhxLFXkjwOv8DW5T6tdZMwE9tDwVlJvzOVuTdIR710cG/Z51FpsKj/L+6uZbltJT2/Cms2
M1M18BAAcWFVZqrMOyVRlkRZvmxYIAkDIK7EHUilKps8RNZZzSK7LLPzm+RJ8jUo2GyIR9QxOsfK
4alyHZlyo/tH99//9fuUdJM5wJIIxZ4eoqMNVGzAAPERpQV0VX93ITtuMQDmTTwGOUK64GEYXPDO
3gZHBc8r8ywV0G8JzQUrkxcB4Jw7kfmx6xXcWuCQzIMWQW+n6wAzj7eKixz09NDUfM59KkNeWLtA
op7FsYhOQV/e9z8ZfGxfhFYRLKNENBCmSJ1ZGtnOF7RDGjPbSyc54CuGkZkUsxTtfnPQCa3QZ+WJ
0zjsejMVYYL3WRiVwySUjIUhlsplZEp7aQDDL53Blo/KgWA50qWv+Dxa08Jy7th97lq0urBYZMDA
9/0usIn9HZcAossF5HoJEhnSCI76qiIAvYwkffGNvXyJbHAGmni/vC0RSLgVPMECWK+rAmRR7E/V
PRdO+/0ougRajTRIRFu+QNDBmThp7s2UDOwbBl7qe9AkZej85O0JUqPCFK32AdxYdTeSVNQg7EWO
v0dC1RFGPWABCy7R81KJQFauTIvQxM0plt515gZTNIFCGwOxHu1pPtoWkYofKbnyAUmS/SSLUUBr
K6ii6iIOdtEzst7Ci1bSEGkCQHQpljtS0AQ+ANSHMnfV0gUmzT6eQa3vBnLWnwIMv/sggu7kviev
wEeEvlxu2O+uzLEjO+o4TkAzafq73kffgWMcxpyxH0iG4F2CnQK9s92oSIYu+C1RRBjBLDfBzTot
dmm6MVJANa4MEeD+aiYIowh3w1wFCMp+0PUsc2o44Qp/SDFYkxQL6PCijwywAmYEBBuA3SvY4jgB
8ICD9noQFgFsReDHcZ7JhFsu/yyEZRcZdDNfe4Ip3YPa5bONFmjSYIjO2jC9dIwUCV+J56ciJ/Hv
+j1gyyP9wYHW3k2BQAVKJs+FiOJU5hf7PdiIPc8NZjLg5AmNAnH30J0BXKagcJKHfdZHeHWFBPB4
JSUfOTku3wsp6uFXaS+bRL476ea5P/O4iB8JXNgdyrz9EexT3XHWU1YfcFSTq91OdW5dM38ADo0y
S1BNOgajJnZj6Ybiu7y3u3Msxx4UcW5NOMu2b1ZJskL6OFZBiJTlyfUehbgJblekMNCMuLcfZFSH
zkQ1S94BTUbR97nJXxakIc7lZQCpIAcEXLr9Cu44D3CKK7fXzTmYIMCxEJKYAMQaWQSkULnvXZv2
HkyApou+na4dToHlDh86KddcFoLaC50G2z1YEABF5srFNAhQkZ4DAQj+GQcgL8BF6zzicSOkePZT
zi7iC89xAWphxz30/xeTwLHfo2NJCkZWBmzNgYTW2+xCTay0/87yC1T+cPsEzgiOOqEKRCvvjvPK
WwSSF6oRwlBXDWGOq8xcASRiv3KG4ArADlV63n3uy71g3u0aHnLuNgBDdwIIFvoE7srlLkD5ko3y
AkZkLEHdOfs0AO1kKjhjQHc8OEksXwKtZweXTZ64/UwFXx9aj5XQF0axgK1r++Zumsur0cpfGdEo
5frGXOyZyZWRIvlpBMAdElBlMerb6Ubcw19HlNqdi0nRn6DZA2xiBXYQoICRJVaiPkJiDrzicFcu
LHmXjlPLnfpuZE36PW8j2+EnJ3LnoP/6qDjONRC7ljJnoZvaNHYJ8P9lGQgUcNxRr5gHs9gONPRn
FAsO8PpXqGHDZEUxnHUtB8DxYozOJSM3+FlQQlPu4OkX/UT8yK14A5jnPffCVIEwJOar4B4868Vn
a++q410h5yiTTIBIk6QRABBK/5Pg7D/20+Lazvrv1BgKKgQzahyCEzAGlApaj4MxtAUww9DIi2hb
D92YeK1zR4ouY3RhDoueeis6vDERuGztZdzqQxwBBE8EZiLgD8oS1za6eCKwu40ASI2SZ9tMevPV
DncjB7j6O8DHo09TFXujJLXVW8S9VMDm2VdgzoA/IeEC9gfYhO6sZ/W7yyBVbM0tfXC0gA1JGeZw
BucpSBqmkSXl0HaJ86FA2v4iVHnQ9YLodgie3xWQLxT/IxpqvN5oB1wR8B+CXJMXAnG94oMARSse
um/LGPEuqYikrW86Anhz3O5tGAAjAMxHovquBzB/ZyhHF8jAFBeZYqweQGMh7S4tH0XP+Wq14bPM
uQhXuMRkP781UO645BBNmKLT0J8YUSwN9kqgzPs2OnfVWDI/7QsLEFz7QOQ+2eh8nHuo2fbGXU+a
K3vcLtDLKv6QpCk2ZneELt/8UhJy+Z1ddIsMFW98cIugrqKhd/UmRc1aOoFZVfIDE4wYgPQF6y3y
LoV3k5VF8iDa3Q8R8ABAVoV+ECsF7M6gzJGtSQxn4oeIKPFuIr4HqLQ/M/Yp6fuF6akM7B4gDvYh
jAh4C5wzQiOJ/DGwVNyDgRherrr71UIWnODaBN79XWhE+ZwHaTeQmvblEM4Lovu+uMPt3c+5Debo
9OCm5SrulRTMoQY6US8NU+UmfaOAwwRAJ0EKATBouKhMNGVxajqcyA8ywQGggd13gWmOWuJJPzGn
HOA/Zn7qLjJ1B4x6BYhvF3C2fHQ2IQCCNBKAmeykBySBGByQfkoAqjPQIH8GwyWASgQCqObteHsI
wgllCzSdfKZ6/eLaXwUmKB3U8iIP+fB+l6oJrhAepGspj5hvBlyLm3TPBTFogGRplOOwSzNzJ4vg
YHZW/GcUP9vIAat8BlBH8Fv6lmFMlJXKLVHoAMUFJkXkFjI5eCjD3f5TCFe+e+Wo2Up3RPQ8Ls2V
l0sDAGKUE6AGiqthaSmfQyst4eDmVg8ciobFoRJ+703RSw4IRD/6EorcFz+WxWXWR8GV6qJN1MS1
T4DrAlfriwGYrbvObj+1pbh/HfaUBBaIqz6UcsntRviWu0DIZYroDmFaNP1lrxeFU/TTShNEh8o7
aYetslcttKRlyMAkcTjpFuFOha1loFHfFdxRTwLjYYwX/k7i5A+ACywmudRdTQCeZY7LPN/pqlsq
I1UVxHlS4CZVkDCfoec6GONN7GfA3yvfe3kZj1P38x5VmANlBewXpYt3o1j2lQcCYdlF3DF3pCnv
flLQ7w8AFOuqJ5VLBBrjQRBzqbaLpeudHYc3EXzkOeyUW/SxTsA8cB2Gpi74/bFaeHf7bl/3nPLO
ynsb0RamHKg3ZplfClcoJ7kn9S+Oo9wA0YQf5wU/B0xEBIB7AGRF8P3BdyjPQ0PG3ZMb+RiKEFQI
Emz6rDsCtsFUKJxyne9WoNC1swImWh+sUpOVKUd3Rb7n+7OV5Wcg1ENmibv1FXQM3YJreKPAgr0F
l1l8r/A9wKiZMZACgM1v3HIG2h6VrpMNfcKsUOaiu1wBRnQAIuJylOxjFTigjjHOyqx81wc5UXcg
98MUZq61ki9VxGJk3HqGMZLAXHKbdROjmPSdLjcC2OXuzkjwKyD+6od8sehmATeL+jtrpgYlvAVA
JcUDt9szQSHtcDdKiTDCEG0x5XXPSS29i2Q1XC7fH1pS6F+bKyMdgrtIukGRbDhWAgslgDlfdqGM
RXmawMrJwQfnOBHqJRSHA5ke0L4I6iBST0AMgxZ2A3MGmmxvjEBwCrg6vGAJhdQi7l5xf7mLhWzI
g7tn4ca9IZj0PspgNQB0kpdzc68Aro4APhZUg+RDMXHBRRQWO/4mKHC57gT1zgFLEbJAHz0XtN6p
kixdq+yOlaR0Z7K4CicqgaEwJOXCc+MMoMZiPAUWDgji98IVkko38j4pxxGSnB+6XCje7cH5OEiE
XTTyCkASyPvSHPcysKsrgPSdhmgknEsCt5r63T5ormCCv1MsVViYoC+c7EmVLZJo+0GxU/a3Oxfb
uxSyDDTNbgbLIl+kknWrSCl/1Yszbg72O2exKlBT2e16gP6UzcK10SaVundlnG+Tnc/PgIqXjRBO
AlxLIRqAV7ISzruScOwyEN6B6dEyc+u9IhBsDbQc3vFFZn8Atib6FcDmZiCAlXWj+xCMbHAfAKNO
BnCVK8Pq4Q/bMm6tleAhVwoS6XEB1sWRCQJ7EKmBscoAIg5aLL2PhtjrX/NcD7stNbj0CrCXajQy
Au5j6Ku7sYvGjEG0croXAPUpL0qAboL9QJzZauDd7NNQgRu5M27KbNUfQ8O5d5KEZKIZdktgawUK
SNPkfB2mfDnaxRy2HRoW9tsAbU4f0KQAkAsUE8O2NxBi6KHfBTCS0kp8AKwMP/V3sr1M90UXmWEE
0uIydOa5UtoLa9e7x2aA8ZPERfei5CLwrYcBuIR89NUh/g14fXBY+LifwYwLRIUoGcD/6JG1IAu7
yvN3QMdUlyFQAhJ4qZH60cXGuIwAP4Z4RxAsEtQND0XkWe7VEu3tCujF16uyAIqXF1lfeLCBfJQ5
dInY3Si//4uP+gFgQqjCwJJ4pE9Bl46igZU4k5C5QZ1IV+PVXXb5F+SGyh0CHdIArZ/prAvA4EGB
4Cd4xOTrnZWshshqGLAWrFu4nbtrPueLQ0HIrwrQtYGzR15jA7rS0AK72t+nun+tuXr0TxTI/d/p
H6PDz4buj7RYo34Ye7EVF7eJHhZ3egQUm+e/xUiHtAoZ6MZHYOYeiNCNIV70S88P1NGrQe+LQP/b
HzZ+AghkzA/ApN5xwRLpXKDigdWMqsU8N4CjYcLJFiMD+R6Bf0Tj0ZtQfRDbc3yYAoevES8k3c/I
RfKHr5FcxvMe3/RzInh+dbWknxPlcws4CGe+/dsfSKanlQQQ3ZRUmAPdXmPpvTcItSCyKaIJmnyQ
znhdSydVQq2WDkYEEu5F9TCK3MgHab+jl6+CZgFlo2g5fW0rJ4W5rVbe678BNxvpb0WzEflgiUcr
50EVgYrQrgz3p/q8unfPk3RzOxGIbxCzB7gQUn/1Go9FILxBfwQ+pJ3vde17gTTytlq7JL5BSLtK
gRzUGoR5tHZOeAO5SEBBejz65GC8Lhk8oU/51YpfeIP2Nx7lmCgOJx/67HPKGxShIB+Ei+HweXVH
gBTettoFPfkNEATQsyrQml9405MQo0Cj3uOd9+ouPVLx1GrpEmhyeiCoQQ3z4e3Sb7/3BqSZh+at
V/ryUdnVVgTCG8BHgBoSCc3qQ+sACXtD7gPf4fFb0rr1ulQA8HjaiqD/Bh2VpOTnpAj4Hm4IlKqT
lrLD57WJAF3z7UWAynE0YcLIrT6Q6dFNAPsXdSp9JLhf3dL7rd8+DgCueOCnPN5ytA7g+294EZgZ
9f3w+uxf1HG3fPs9uDfowoKd97jBaR3AwUQCNA/AQ46+f11KADCNLWUgQgmghaSvSPQtSCwAfIFL
ELWs1ecg7Vfk+7U+/bKIOwDAiVXpNDn+9BEQiH8E95jgb1Wfw5F7RRKoSntaWQIwggDygloggvRC
PrQnpL7B+SdYhPUV8Cs2wQvk9C1QMgTl77aKo1h6dBSMOfsLdZzh6QCP8YMqSAAn9lthUvWbJK5y
GPt7nOXvVJilCnIcfUnCPkc/Ur97CD4dfVtHSI6f9SiOpxM9uYT6L2eWHmrhxizGVTzocVEk4vW3
P7z1YnwVWxvtOCYkdWEafZ/Lk+jRdwVGTeVbVIf626NXUc/o139/9CYE0BTyv8NXMdQ8bUu9BtIF
9/xbOAS/nnvB01BHPqlBhEk0ftuBF3pubfx6nMMRObtrzs93qSEe2rnBlg31DqbdWQBuVYc9dfwk
dIDXP56Mbn5TZ89J5r1nxfq2s4y1WI/q4cg6hB7cwrbiGWKAUHM6b109bJwu1PETMMhffAIm86IF
DLXQWq91jRINVDDgFkkj9JnxT+mS3+gAV+undMEP6NLj+T/+8+O/GhNdV18E1LPqb+q/fG6PDHQw
AOu1LA+bo/7px3fe0I9irXPX2Bakx+gX39kLt8TY6Sw1J9W2flgPRiZNmjHaDj1NcE5czaE0FHFp
2w48871tEmrUEYQ93X7gawg41IyEmjH/7NF7oZhvoKpdelgCWvK8JE7tzt/mwAE2Bo0j9X6vLt9X
e+A0M8QNUMuyulZgLz4v2fO3yhDFnAm1w0g3cttRp1qp4f4IraAeq5ovcQHaDj1H50g9SjUogUhq
PWgUarpTj3MYloFwMdc9NSiJKrWd64UfbhsiEBiI4DLJNCuup1eJQGQw7JW+1jzaRqkQbtpK4Z3b
kAHBLms76C3SztT1AM+9/ahLLdlanbehtrYozQgUCwaDI1NPj0qgVtoK4tECJHPujF0rfGIIEoyg
tg/5oEdxZ6B5dj0U2XTImtU//rgZ8Ul3dUpJACqt/ajXfgeb7o9Rp+k0SCz02tTHsJ1lst5aERTn
hjqKBASMgVq+T7z1KWgWEqRD5yADGb1dJ51FElE78nF0Btvyn+/Gy/Hdw3j0Lx2yefQQAmvuf9Jj
C9wM0oqKHIOKzuWzgvt59ocC7H3yH0pEkBEE1AcCwb+tNXJq7azjEoD0QagX0Qn0XqrADUAP9O9w
lSpqHpD17qEdHUtE0FcSf4erROfU7zLa98UwNQ+al7YqxPa3xls0ja41a0cPzOCSexvikqPvfgbG
Cu5jw9G2oN2sl17dygwEsSg0z6XNK1Ib0NaKGJhJ86UxsE0GYeLpVj07IgLCFNR2rkPNXftb+p31
ngtIvdDrXoZW5wqGFHXtkkKe1hM2LY8elMHGRVjD6FySP5Zv7+o5Vg4HAVRuO+W5t/U9EEZS0wYS
CJORm6MyOBYXWkCrhgorsa0ULovQKMqmOgMURnsxXPthbOL9hTotYgJJ0XbaS7QpnBybwca4REzC
Np+KhMG5vtL8qF58tZEJ/EZbWSy0jeY/OSIERL71yDh7aB2lXx+LIOtCc7ZWSucMeMKZ13rGiK4W
zTNNcF3bDnytBxod9yHobm1HvdFCbaM7J10tlcn49hNThe8zONs3yBRbgP+DAq2lUF3/pD6lrVCW
lmdoQJ7U66GqkQmqbtuR703NavrkAgvb4l7bWU8lLRDCytZz1qyM1vvgTGAwbBLaxCxsqjlgl7cf
/H251k+Ig9T2txXHg6XHyBzUA1Vbg4Wqe4dYip920BEEMpbOXzvj2A/BSv94Mo8fR+r0GSzk8YGX
iadFphXikfX/WqceCpAYBjbEMkCEzilO6Rtwn7GwfRbWduvonbEW0XGpKn/yy28fWuRFCdtHqS1N
y/ZhzUNq3/73gCR8/KZQbwJSp7NRnfO5D1xXWqHhBYWW8z//+u+RTX6ahgWKDTCDmbb2Xa1+a5Q+
RJoW1AIMouP3luuH3BWJZR2vEGwcgM9msTF0OAV2vd2jv44szS/gL1md28TbalSRAilSq9jC2p7l
kW9vfQjwXrPhRlp0OhA17wgGMXh5l1pihRYVOwZLCrAPSdtW2yXcaJxjcRvT0rgoSurxKtPu8AwG
734JT/vEyAx00JUWxGbDrDlM++wlcCoc+NukYoEyq4JrHqzHPcRDEcBF6qVtKBQq4PtOoCvQflZV
2aHoBXFrzfVpA5yB+TbQQzehK6UIHdJ3GZyqVzuvJ5e+47u+d/J6YTD80N/4UedPlzpKSjzjz6ce
0zu7cc+vovJbScpggeoglCmceg4hUG4rLWBb2ifHZrCGibWjglIsnJWJvkUV5PeCr47/BaVlm/Bp
FOXZ2qkX3vSTUPc2Zocg2z+J0rAoQHkcvwokkJdNCuW+lXKSIFmDlICB+4H6H8pwZZEznulauH3c
RYdiv83I9+Ben9pZPItE8iVu0zVal+sDUF12hLmp9XkwQYcQu1r0OPV6xMMDGMj/Ws86Q83REfdr
xDQILHDb6V9bCWWb8QSNv+2gD5qHojHasFAY2C3XGvycenqVgFmcWSLgzzqMZW9Lj81gd9xY8UYD
1O7JfU34f9uK+kYLEq1DljBNENeg71w2tqKj0TLvS+2njUsqgg13OobEorjwUE480x3d0/7SeRtt
dABb4JInCvOenFi4YfCDholnUjID4Fn71d37tt6QGlohWIyLGFM9DNn/Aouo9H2Sag71igUWpVEf
8HqtqBL4JIkRMKAmTrCO2+79J0YmqEjbjwoC1iDQw/ibRVgPSQQOqsWuAoR9QC8D8xq+HukjarsO
qiAdxgmwczvvEkQ8YC+eUhx4KJ7cRR2ICpYh0mV2dtk/0fFRRZD7qYCSBCwpYb7Fbd7W8Tlezf9Z
CTjAYUKDvnFZBLfvkqgR6QfIf/s9dP/1v0PbKvR6pIN2OKupjyU5fqyc/20cYvROt94Hr9ABdgy0
fVCqjoHd85YktKhBzx748w7jwI8jxOipYQkLdlttNkB8nq5OZOAZDmD4eVurnh3Z3SxC/kNTo2w+
QrDXdv13epCsHWtDHM3Y1DtDko6shyUTJ8TUbR8y0l1/A7cWjzn/PAY7EKUdeujThc7nKw/Pb8Ih
Ii8hnV2WGBhK35qwvpAeLO+bjGrBV1f5WeX4gulrgd550MMtpXdJN3TrF7yz1qgWoHY8IXluO+7Y
KIK4HoaIgUWaebyHu+dD7zknvJDzxsl5OY9DK24UZLDwU8exafkBra4VBqfzHsd+imIoemQW7t4U
WRtKuaoM9toUtYHUNaAyuAZOuKOEYbjt/h1+/a9Y72z/OE99i8618ywur0vdKyhRkHrQ1pO+stZN
q4BnUb+GzJoPaNx6guQ4g6Cj/vHHGwww34YUWESoF0g8GlqE3rx6hocJMxDwQiv8mE4y8qhPbv3i
SAo1o3QwAB2YDNsYlMEpXuAi3TQas1n4wwsE3dBRS3fRAdyOhRjIyKhLpk8ci2tu4ZdE/6KDvJ5m
tdcI9FlbDXRtwcSvh6lGZXFlVKM2BEGgCtvO9qCGuQF4bpthPAYb+e7rPxKgwVI3EhBB20/7Dp5J
M9PHwIxd6sXG1B2nWf/FYMaH2s63lcFZr5/sDoDA1D/+uEJe6p5u0ClvgWdwApcEbkHrXOnIhtWz
rCbNM1CeS9SXNMowwaFXP6aFMJADpnYcmlHaj3rv016aIDKwtpdf/8PvAK746z+qOOhN+PU/vY0V
0LJmkYVC65vVDCuJDA7MveaVTQUNwJ/24n5vPDngLFoFECewUdPfmWgRZRYBrq/9nIGcYzVselDz
tR93jDhMbHmUSQBC7/YDf37igwgs6vE+W+5aW2f0LmbRoHzQocsn55sANra9CAeoVryHMUeVQ6MO
p/3Ib9cF3UujoIQWvQhAgASzMqLe3fP+1M+Lw4KLqy//HiOxoUG2DO3YskjuDdBbkNKWGguAgkGo
lfTmZHEBDVHxTp1TFu7hkBRMNRQhi2rm8SZpAtjIDM7nY80MLOFGmIOFWploDmGZP1m4ojC4J6cJ
+gpp/4hJtwI8LxSkU1uDB7paazVLekOAvFPUI1UOEsEBb6u/b/Rm6QcDn/l9mDQnW7GXtp3sA+z1
Euhl1ItD7/Q5Mfy8awC4AlJfIoSsXSDjihKQ/VtfCserOZ+mPf7t8TGIF034QDTaKbRHKqdM/fvH
rVftxBokjfrtx7khDP39vdPltE8AHY8ne35phwA3NfN6As+BkL0NkzW1gxicTxQLWtjylTsy0MJ1
s5723A49H6tHshJEsvTWZ9EGRWaL6yGqZ3jQLPVPP+5OkmD9QDOB60UNzQJnZqgVgFQ5VcLBoqlo
2NgdLCKTI9+FI0KDgrJwGepxT6fiWPRQAu+yCaPJAvEF1a9boFAmtM8Oi7n1hTYDHhXl8vEs6kAu
sI8b749ngWaEgj3iojYDqiyStQsfDNUkDkXlJXkWSEk3oGaKfYK4SEcDWCAaHSoML604PhS5Xeup
RWsQFg13h6dcJZuGx0E4XL7fVj/W+IA6SM/aattDUaS/1hoRMIGB2XaPgMxBPkPsSzRCHBreaEGx
yLEdBPVgeaj0jKsVkeKLg1Z40vDLIp01IFmRyOw8WCgTO6nkAdXU/iW9Xz77BAZBygEq7xu5VIEF
cCiY00mPfy2CKq7MIlWy1GirSGBRWo727bgzTlAX3Ex1CSzSMIfdCRMmNr/+w9Fdyj+S2ITysYCF
hifQ2HAEgp2Bp3RYwOEW6PxpApTKjf7n41crojL27K14bDbXNvpvU24IkHq0S9RWd2WK/4LZT4JG
UCFPTH7aPfA3wF8+8zubY+q9n9WR9yQhRQovG1fH45Jf2OP0rd+I9k0ITn67cZsJjBO1F79upuMk
9GnDDb1ET2v8ft2gB4CYU/DeFT59OxFAAQE8vHHXox+7pWgfk5NPIckP0d9Wc35HTgI941PNrq2e
cQPkUqPZ/3QKd6/xlOQ79SUsjhf16mPPaI2NKJ8oYW//oIHmkPLN5RMYeqULVIO+Cm4htJIjaNR/
1hJ+6boWqBUKgD7g0q/qVNyn/doWmmGG+rrWB+TqP4UF2f5B36Dw0QIFey8koVjKtjwFW3jusT/v
ljqop5fcUkc7+//DLeQAJpneeGdthZdEmgB3H1K3EAOv6C3RwfRcCVEsTAJw/f54mAmMAga4q+uB
KmuYQTxv4EcQbOXvzPSw1A0/beS8WHhxmLzWwFFn4bMNEscg3erHQhEZOJ0jnUAxUuAZLBCS5yHE
QDeJsigoG0foNaOFwKKzd1jqGyB8HMuWhSczsZ6wyrDogZtooa+fCg6wSEod3JVjSRAC0LYnemqt
Yas1INVZwJRNEbXyIp3yEc/TTJzXl1PgZ2gePSwLOYBpaENlEllUAA5DH644tX1RSNH+rc0S9NCG
lBB4FiV6cyDiNZQDCKLbz3ceaw49Wxahvws9bGww8Li1n+wFsh2oxaYjEDyLG+hKixtFF2BYbz/h
Kys2k6Zpwj91EY/MrRf6EUvHTzW7sYFZtH5dWdDrCPIAVIvus+NZ1LhdJbkOFN8kNGrhVnk2Fvmq
he9sIRNqXBaINMgfaHR8n5cYKArU/sf0ZFkkwn7BTak4idteSIhMZI3KCxZXM8BsmoqNRWbtBkC7
SaOouaIkbSuGO9QdN+wpgUXrETnR6G2l9gTw4uv9/OOuAaDSoDWRjKFj5Sy8jmXQIFWqiG/bSngJ
wIg1EHzqpVfODBMorgxoTXRtNwtOoWVmxcCpb27jigG1rSze24S3ijJ/AHVQS+bHN8X7A0vhJTAg
tj7tNj4N4Cbf41wvvJ4eSO8w9t0QTm092eo1MmmbQkaXdCyE9IZm4dUs9bBReSiw6ARFVlKvkMHo
zgJe4lnUdh5CxkC8PgHihAphBpfVpR/5KSVt4JP05Kdx41+/U77+Gzk3p1wzpSfyKhieUeysgiRI
7J1/3M8LrZ2KqrYNtB2v5jGbdPxXYxIy+k5F+YtfMSxwIxSjv0sCk1OJERZ3L47mF9+pEQ2PNaGM
sw9C1b4s4ySpQPw532p96g2/IL156p8dkRSBa5r8xsYBaN7f/xcAAP//</cx:binary>
              </cx:geoCache>
            </cx:geography>
          </cx:layoutPr>
          <cx:valueColors>
            <cx:maxColor>
              <a:srgbClr val="073673"/>
            </cx:maxColor>
          </cx:valueColors>
        </cx:series>
      </cx:plotAreaRegion>
    </cx:plotArea>
    <cx:legend pos="t" align="ctr" overlay="1">
      <cx:extLst>
        <cx:ext uri="ext:featex">
          <cx:featureExtension feature="mp" drop="onModelChange">
            <cx:offset top="0.375" left="-0.36666667461395264"/>
          </cx:featureExtension>
        </cx:ext>
      </cx:extLst>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careerprinciples.com/" TargetMode="Externa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hyperlink" Target="mailto:hello@gmail.com" TargetMode="External"/><Relationship Id="rId2" Type="http://schemas.microsoft.com/office/2014/relationships/chartEx" Target="../charts/chartEx2.xml"/><Relationship Id="rId1" Type="http://schemas.openxmlformats.org/officeDocument/2006/relationships/chart" Target="../charts/chart1.xml"/><Relationship Id="rId6" Type="http://schemas.openxmlformats.org/officeDocument/2006/relationships/hyperlink" Target="#Data!A1"/><Relationship Id="rId5" Type="http://schemas.openxmlformats.org/officeDocument/2006/relationships/hyperlink" Target="#Analyze!A1"/><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2</xdr:col>
      <xdr:colOff>2906896</xdr:colOff>
      <xdr:row>3</xdr:row>
      <xdr:rowOff>110942</xdr:rowOff>
    </xdr:from>
    <xdr:ext cx="1808966" cy="629338"/>
    <xdr:pic>
      <xdr:nvPicPr>
        <xdr:cNvPr id="2" name="Picture 1">
          <a:hlinkClick xmlns:r="http://schemas.openxmlformats.org/officeDocument/2006/relationships" r:id="rId1"/>
          <a:extLst>
            <a:ext uri="{FF2B5EF4-FFF2-40B4-BE49-F238E27FC236}">
              <a16:creationId xmlns:a16="http://schemas.microsoft.com/office/drawing/2014/main" id="{72B3A43B-4494-9C4A-943E-A2DF8AC68A84}"/>
            </a:ext>
          </a:extLst>
        </xdr:cNvPr>
        <xdr:cNvPicPr>
          <a:picLocks noChangeAspect="1"/>
        </xdr:cNvPicPr>
      </xdr:nvPicPr>
      <xdr:blipFill>
        <a:blip xmlns:r="http://schemas.openxmlformats.org/officeDocument/2006/relationships" r:embed="rId2"/>
        <a:stretch>
          <a:fillRect/>
        </a:stretch>
      </xdr:blipFill>
      <xdr:spPr>
        <a:xfrm>
          <a:off x="4380096" y="1419042"/>
          <a:ext cx="1808966" cy="629338"/>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6</xdr:col>
      <xdr:colOff>549965</xdr:colOff>
      <xdr:row>28</xdr:row>
      <xdr:rowOff>145775</xdr:rowOff>
    </xdr:from>
    <xdr:to>
      <xdr:col>14</xdr:col>
      <xdr:colOff>245165</xdr:colOff>
      <xdr:row>43</xdr:row>
      <xdr:rowOff>106018</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A0A6D96B-A14C-2E14-C9D2-A1EF5C0F32A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185465" y="5479775"/>
              <a:ext cx="5080000" cy="281774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259080</xdr:colOff>
      <xdr:row>0</xdr:row>
      <xdr:rowOff>119253</xdr:rowOff>
    </xdr:from>
    <xdr:to>
      <xdr:col>15</xdr:col>
      <xdr:colOff>434340</xdr:colOff>
      <xdr:row>4</xdr:row>
      <xdr:rowOff>116967</xdr:rowOff>
    </xdr:to>
    <xdr:sp macro="" textlink="">
      <xdr:nvSpPr>
        <xdr:cNvPr id="2" name="Rectangle: Rounded Corners 1">
          <a:extLst>
            <a:ext uri="{FF2B5EF4-FFF2-40B4-BE49-F238E27FC236}">
              <a16:creationId xmlns:a16="http://schemas.microsoft.com/office/drawing/2014/main" id="{56227FCF-C88F-9083-85AB-92EA3D93EEEB}"/>
            </a:ext>
          </a:extLst>
        </xdr:cNvPr>
        <xdr:cNvSpPr/>
      </xdr:nvSpPr>
      <xdr:spPr>
        <a:xfrm>
          <a:off x="2278380" y="119253"/>
          <a:ext cx="7490460" cy="729234"/>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2400" b="1">
              <a:solidFill>
                <a:srgbClr val="073673"/>
              </a:solidFill>
            </a:rPr>
            <a:t>Sales Dashboard for 2026</a:t>
          </a:r>
        </a:p>
        <a:p>
          <a:pPr algn="l"/>
          <a:r>
            <a:rPr lang="en-GB" sz="1200" b="0" i="1">
              <a:solidFill>
                <a:schemeClr val="bg2">
                  <a:lumMod val="50000"/>
                </a:schemeClr>
              </a:solidFill>
            </a:rPr>
            <a:t>All</a:t>
          </a:r>
          <a:r>
            <a:rPr lang="en-GB" sz="1200" b="0" i="1" baseline="0">
              <a:solidFill>
                <a:schemeClr val="bg2">
                  <a:lumMod val="50000"/>
                </a:schemeClr>
              </a:solidFill>
            </a:rPr>
            <a:t> figures in USD</a:t>
          </a:r>
          <a:endParaRPr lang="en-GB" sz="2400" b="0" i="1">
            <a:solidFill>
              <a:schemeClr val="bg2">
                <a:lumMod val="50000"/>
              </a:schemeClr>
            </a:solidFill>
          </a:endParaRPr>
        </a:p>
      </xdr:txBody>
    </xdr:sp>
    <xdr:clientData/>
  </xdr:twoCellAnchor>
  <xdr:twoCellAnchor>
    <xdr:from>
      <xdr:col>16</xdr:col>
      <xdr:colOff>39426</xdr:colOff>
      <xdr:row>0</xdr:row>
      <xdr:rowOff>118937</xdr:rowOff>
    </xdr:from>
    <xdr:to>
      <xdr:col>22</xdr:col>
      <xdr:colOff>207066</xdr:colOff>
      <xdr:row>36</xdr:row>
      <xdr:rowOff>61622</xdr:rowOff>
    </xdr:to>
    <xdr:sp macro="" textlink="">
      <xdr:nvSpPr>
        <xdr:cNvPr id="7" name="Rectangle: Rounded Corners 6">
          <a:extLst>
            <a:ext uri="{FF2B5EF4-FFF2-40B4-BE49-F238E27FC236}">
              <a16:creationId xmlns:a16="http://schemas.microsoft.com/office/drawing/2014/main" id="{DC1DF9F5-89A1-4BD2-82AC-2F7A23F78A22}"/>
            </a:ext>
          </a:extLst>
        </xdr:cNvPr>
        <xdr:cNvSpPr/>
      </xdr:nvSpPr>
      <xdr:spPr>
        <a:xfrm>
          <a:off x="9983526" y="118937"/>
          <a:ext cx="3825240" cy="6526365"/>
        </a:xfrm>
        <a:prstGeom prst="roundRect">
          <a:avLst>
            <a:gd name="adj" fmla="val 652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800" b="1">
              <a:solidFill>
                <a:srgbClr val="073673"/>
              </a:solidFill>
            </a:rPr>
            <a:t>Revenue by Country</a:t>
          </a:r>
        </a:p>
      </xdr:txBody>
    </xdr:sp>
    <xdr:clientData/>
  </xdr:twoCellAnchor>
  <xdr:twoCellAnchor>
    <xdr:from>
      <xdr:col>3</xdr:col>
      <xdr:colOff>245166</xdr:colOff>
      <xdr:row>5</xdr:row>
      <xdr:rowOff>95435</xdr:rowOff>
    </xdr:from>
    <xdr:to>
      <xdr:col>6</xdr:col>
      <xdr:colOff>108006</xdr:colOff>
      <xdr:row>9</xdr:row>
      <xdr:rowOff>169458</xdr:rowOff>
    </xdr:to>
    <xdr:sp macro="" textlink="">
      <xdr:nvSpPr>
        <xdr:cNvPr id="8" name="Rectangle: Rounded Corners 7">
          <a:extLst>
            <a:ext uri="{FF2B5EF4-FFF2-40B4-BE49-F238E27FC236}">
              <a16:creationId xmlns:a16="http://schemas.microsoft.com/office/drawing/2014/main" id="{5D957D08-A5F1-4F15-8389-EC9FEC120EE2}"/>
            </a:ext>
          </a:extLst>
        </xdr:cNvPr>
        <xdr:cNvSpPr/>
      </xdr:nvSpPr>
      <xdr:spPr>
        <a:xfrm>
          <a:off x="2073966" y="1023087"/>
          <a:ext cx="1691640" cy="816145"/>
        </a:xfrm>
        <a:prstGeom prst="roundRect">
          <a:avLst>
            <a:gd name="adj" fmla="val 1492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6</xdr:col>
      <xdr:colOff>318826</xdr:colOff>
      <xdr:row>5</xdr:row>
      <xdr:rowOff>80195</xdr:rowOff>
    </xdr:from>
    <xdr:to>
      <xdr:col>9</xdr:col>
      <xdr:colOff>181666</xdr:colOff>
      <xdr:row>9</xdr:row>
      <xdr:rowOff>154218</xdr:rowOff>
    </xdr:to>
    <xdr:sp macro="" textlink="">
      <xdr:nvSpPr>
        <xdr:cNvPr id="9" name="Rectangle: Rounded Corners 8">
          <a:extLst>
            <a:ext uri="{FF2B5EF4-FFF2-40B4-BE49-F238E27FC236}">
              <a16:creationId xmlns:a16="http://schemas.microsoft.com/office/drawing/2014/main" id="{958BD201-FED0-4C02-8348-17D7C5AC00C8}"/>
            </a:ext>
          </a:extLst>
        </xdr:cNvPr>
        <xdr:cNvSpPr/>
      </xdr:nvSpPr>
      <xdr:spPr>
        <a:xfrm>
          <a:off x="3976426" y="1007847"/>
          <a:ext cx="1691640" cy="816145"/>
        </a:xfrm>
        <a:prstGeom prst="roundRect">
          <a:avLst>
            <a:gd name="adj" fmla="val 18660"/>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9</xdr:col>
      <xdr:colOff>392486</xdr:colOff>
      <xdr:row>5</xdr:row>
      <xdr:rowOff>80195</xdr:rowOff>
    </xdr:from>
    <xdr:to>
      <xdr:col>12</xdr:col>
      <xdr:colOff>255326</xdr:colOff>
      <xdr:row>9</xdr:row>
      <xdr:rowOff>154218</xdr:rowOff>
    </xdr:to>
    <xdr:sp macro="" textlink="">
      <xdr:nvSpPr>
        <xdr:cNvPr id="10" name="Rectangle: Rounded Corners 9">
          <a:extLst>
            <a:ext uri="{FF2B5EF4-FFF2-40B4-BE49-F238E27FC236}">
              <a16:creationId xmlns:a16="http://schemas.microsoft.com/office/drawing/2014/main" id="{F20611CB-3E91-4640-990E-3D80EA97C91A}"/>
            </a:ext>
          </a:extLst>
        </xdr:cNvPr>
        <xdr:cNvSpPr/>
      </xdr:nvSpPr>
      <xdr:spPr>
        <a:xfrm>
          <a:off x="5878886" y="1007847"/>
          <a:ext cx="1691640" cy="816145"/>
        </a:xfrm>
        <a:prstGeom prst="roundRect">
          <a:avLst>
            <a:gd name="adj" fmla="val 19593"/>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12</xdr:col>
      <xdr:colOff>542346</xdr:colOff>
      <xdr:row>5</xdr:row>
      <xdr:rowOff>80195</xdr:rowOff>
    </xdr:from>
    <xdr:to>
      <xdr:col>15</xdr:col>
      <xdr:colOff>405186</xdr:colOff>
      <xdr:row>9</xdr:row>
      <xdr:rowOff>154218</xdr:rowOff>
    </xdr:to>
    <xdr:sp macro="" textlink="">
      <xdr:nvSpPr>
        <xdr:cNvPr id="11" name="Rectangle: Rounded Corners 10">
          <a:extLst>
            <a:ext uri="{FF2B5EF4-FFF2-40B4-BE49-F238E27FC236}">
              <a16:creationId xmlns:a16="http://schemas.microsoft.com/office/drawing/2014/main" id="{451245D7-3826-4FFE-8B5C-F2E4215F261F}"/>
            </a:ext>
          </a:extLst>
        </xdr:cNvPr>
        <xdr:cNvSpPr/>
      </xdr:nvSpPr>
      <xdr:spPr>
        <a:xfrm>
          <a:off x="7857546" y="1007847"/>
          <a:ext cx="1691640" cy="816145"/>
        </a:xfrm>
        <a:prstGeom prst="roundRect">
          <a:avLst>
            <a:gd name="adj" fmla="val 17726"/>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3</xdr:col>
      <xdr:colOff>251460</xdr:colOff>
      <xdr:row>10</xdr:row>
      <xdr:rowOff>129540</xdr:rowOff>
    </xdr:from>
    <xdr:to>
      <xdr:col>15</xdr:col>
      <xdr:colOff>411480</xdr:colOff>
      <xdr:row>23</xdr:row>
      <xdr:rowOff>80657</xdr:rowOff>
    </xdr:to>
    <xdr:sp macro="" textlink="">
      <xdr:nvSpPr>
        <xdr:cNvPr id="12" name="Rectangle: Rounded Corners 11">
          <a:extLst>
            <a:ext uri="{FF2B5EF4-FFF2-40B4-BE49-F238E27FC236}">
              <a16:creationId xmlns:a16="http://schemas.microsoft.com/office/drawing/2014/main" id="{EB539582-E8E2-48E1-A4DC-62B8891B09B2}"/>
            </a:ext>
          </a:extLst>
        </xdr:cNvPr>
        <xdr:cNvSpPr/>
      </xdr:nvSpPr>
      <xdr:spPr>
        <a:xfrm>
          <a:off x="2080260" y="1958340"/>
          <a:ext cx="7475220" cy="2328557"/>
        </a:xfrm>
        <a:prstGeom prst="roundRect">
          <a:avLst>
            <a:gd name="adj" fmla="val 652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800" b="1">
              <a:solidFill>
                <a:srgbClr val="073673"/>
              </a:solidFill>
            </a:rPr>
            <a:t>Revenue &amp;</a:t>
          </a:r>
          <a:r>
            <a:rPr lang="en-GB" sz="1800" b="1" baseline="0">
              <a:solidFill>
                <a:srgbClr val="073673"/>
              </a:solidFill>
            </a:rPr>
            <a:t> Gross Profit</a:t>
          </a:r>
          <a:endParaRPr lang="en-GB" sz="1800" b="1">
            <a:solidFill>
              <a:srgbClr val="073673"/>
            </a:solidFill>
          </a:endParaRPr>
        </a:p>
      </xdr:txBody>
    </xdr:sp>
    <xdr:clientData/>
  </xdr:twoCellAnchor>
  <xdr:twoCellAnchor>
    <xdr:from>
      <xdr:col>3</xdr:col>
      <xdr:colOff>274320</xdr:colOff>
      <xdr:row>24</xdr:row>
      <xdr:rowOff>45720</xdr:rowOff>
    </xdr:from>
    <xdr:to>
      <xdr:col>9</xdr:col>
      <xdr:colOff>281940</xdr:colOff>
      <xdr:row>36</xdr:row>
      <xdr:rowOff>179717</xdr:rowOff>
    </xdr:to>
    <xdr:sp macro="" textlink="">
      <xdr:nvSpPr>
        <xdr:cNvPr id="13" name="Rectangle: Rounded Corners 12">
          <a:extLst>
            <a:ext uri="{FF2B5EF4-FFF2-40B4-BE49-F238E27FC236}">
              <a16:creationId xmlns:a16="http://schemas.microsoft.com/office/drawing/2014/main" id="{E82DB8D5-02D9-4ED4-B715-311482DBFC25}"/>
            </a:ext>
          </a:extLst>
        </xdr:cNvPr>
        <xdr:cNvSpPr/>
      </xdr:nvSpPr>
      <xdr:spPr>
        <a:xfrm>
          <a:off x="2103120" y="4434840"/>
          <a:ext cx="3665220" cy="2328557"/>
        </a:xfrm>
        <a:prstGeom prst="roundRect">
          <a:avLst>
            <a:gd name="adj" fmla="val 652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800" b="1">
              <a:solidFill>
                <a:srgbClr val="073673"/>
              </a:solidFill>
            </a:rPr>
            <a:t>Revenue</a:t>
          </a:r>
          <a:r>
            <a:rPr lang="en-GB" sz="1800" b="1" baseline="0">
              <a:solidFill>
                <a:srgbClr val="073673"/>
              </a:solidFill>
            </a:rPr>
            <a:t> by Product Category</a:t>
          </a:r>
          <a:endParaRPr lang="en-GB" sz="1800" b="1">
            <a:solidFill>
              <a:srgbClr val="073673"/>
            </a:solidFill>
          </a:endParaRPr>
        </a:p>
      </xdr:txBody>
    </xdr:sp>
    <xdr:clientData/>
  </xdr:twoCellAnchor>
  <xdr:twoCellAnchor>
    <xdr:from>
      <xdr:col>9</xdr:col>
      <xdr:colOff>601980</xdr:colOff>
      <xdr:row>24</xdr:row>
      <xdr:rowOff>45720</xdr:rowOff>
    </xdr:from>
    <xdr:to>
      <xdr:col>15</xdr:col>
      <xdr:colOff>434340</xdr:colOff>
      <xdr:row>36</xdr:row>
      <xdr:rowOff>179717</xdr:rowOff>
    </xdr:to>
    <xdr:sp macro="" textlink="">
      <xdr:nvSpPr>
        <xdr:cNvPr id="14" name="Rectangle: Rounded Corners 13">
          <a:extLst>
            <a:ext uri="{FF2B5EF4-FFF2-40B4-BE49-F238E27FC236}">
              <a16:creationId xmlns:a16="http://schemas.microsoft.com/office/drawing/2014/main" id="{F880C1A2-33D6-4993-95F8-EFF4D1DC812D}"/>
            </a:ext>
          </a:extLst>
        </xdr:cNvPr>
        <xdr:cNvSpPr/>
      </xdr:nvSpPr>
      <xdr:spPr>
        <a:xfrm>
          <a:off x="6088380" y="4434840"/>
          <a:ext cx="3489960" cy="2328557"/>
        </a:xfrm>
        <a:prstGeom prst="roundRect">
          <a:avLst>
            <a:gd name="adj" fmla="val 652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800" b="1">
              <a:solidFill>
                <a:srgbClr val="073673"/>
              </a:solidFill>
            </a:rPr>
            <a:t>Top 5 Bestsellers</a:t>
          </a:r>
        </a:p>
      </xdr:txBody>
    </xdr:sp>
    <xdr:clientData/>
  </xdr:twoCellAnchor>
  <xdr:twoCellAnchor>
    <xdr:from>
      <xdr:col>0</xdr:col>
      <xdr:colOff>164523</xdr:colOff>
      <xdr:row>0</xdr:row>
      <xdr:rowOff>137160</xdr:rowOff>
    </xdr:from>
    <xdr:to>
      <xdr:col>2</xdr:col>
      <xdr:colOff>618675</xdr:colOff>
      <xdr:row>9</xdr:row>
      <xdr:rowOff>61857</xdr:rowOff>
    </xdr:to>
    <xdr:sp macro="" textlink="">
      <xdr:nvSpPr>
        <xdr:cNvPr id="15" name="Rectangle: Rounded Corners 14">
          <a:extLst>
            <a:ext uri="{FF2B5EF4-FFF2-40B4-BE49-F238E27FC236}">
              <a16:creationId xmlns:a16="http://schemas.microsoft.com/office/drawing/2014/main" id="{C3EA20B9-F6BB-4373-989B-DAE1AD58795C}"/>
            </a:ext>
          </a:extLst>
        </xdr:cNvPr>
        <xdr:cNvSpPr/>
      </xdr:nvSpPr>
      <xdr:spPr>
        <a:xfrm>
          <a:off x="164523" y="137160"/>
          <a:ext cx="1673352" cy="1570617"/>
        </a:xfrm>
        <a:prstGeom prst="roundRect">
          <a:avLst>
            <a:gd name="adj" fmla="val 1492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0</xdr:col>
      <xdr:colOff>164523</xdr:colOff>
      <xdr:row>18</xdr:row>
      <xdr:rowOff>14373</xdr:rowOff>
    </xdr:from>
    <xdr:to>
      <xdr:col>2</xdr:col>
      <xdr:colOff>618675</xdr:colOff>
      <xdr:row>26</xdr:row>
      <xdr:rowOff>167640</xdr:rowOff>
    </xdr:to>
    <xdr:sp macro="" textlink="">
      <xdr:nvSpPr>
        <xdr:cNvPr id="16" name="Rectangle: Rounded Corners 15">
          <a:extLst>
            <a:ext uri="{FF2B5EF4-FFF2-40B4-BE49-F238E27FC236}">
              <a16:creationId xmlns:a16="http://schemas.microsoft.com/office/drawing/2014/main" id="{12FBA68C-1FF6-4334-8A8A-B1D2BD292B8D}"/>
            </a:ext>
          </a:extLst>
        </xdr:cNvPr>
        <xdr:cNvSpPr/>
      </xdr:nvSpPr>
      <xdr:spPr>
        <a:xfrm>
          <a:off x="164523" y="3306213"/>
          <a:ext cx="1673352" cy="1616307"/>
        </a:xfrm>
        <a:prstGeom prst="roundRect">
          <a:avLst>
            <a:gd name="adj" fmla="val 1492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0</xdr:col>
      <xdr:colOff>164523</xdr:colOff>
      <xdr:row>10</xdr:row>
      <xdr:rowOff>37233</xdr:rowOff>
    </xdr:from>
    <xdr:to>
      <xdr:col>2</xdr:col>
      <xdr:colOff>618675</xdr:colOff>
      <xdr:row>17</xdr:row>
      <xdr:rowOff>55104</xdr:rowOff>
    </xdr:to>
    <xdr:sp macro="" textlink="">
      <xdr:nvSpPr>
        <xdr:cNvPr id="17" name="Rectangle: Rounded Corners 16">
          <a:extLst>
            <a:ext uri="{FF2B5EF4-FFF2-40B4-BE49-F238E27FC236}">
              <a16:creationId xmlns:a16="http://schemas.microsoft.com/office/drawing/2014/main" id="{8635DB90-B073-42F5-922A-4D64458FC1B8}"/>
            </a:ext>
          </a:extLst>
        </xdr:cNvPr>
        <xdr:cNvSpPr/>
      </xdr:nvSpPr>
      <xdr:spPr>
        <a:xfrm>
          <a:off x="164523" y="1866033"/>
          <a:ext cx="1673352" cy="1298031"/>
        </a:xfrm>
        <a:prstGeom prst="roundRect">
          <a:avLst>
            <a:gd name="adj" fmla="val 1492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0</xdr:col>
      <xdr:colOff>164523</xdr:colOff>
      <xdr:row>27</xdr:row>
      <xdr:rowOff>114300</xdr:rowOff>
    </xdr:from>
    <xdr:to>
      <xdr:col>2</xdr:col>
      <xdr:colOff>618675</xdr:colOff>
      <xdr:row>36</xdr:row>
      <xdr:rowOff>38997</xdr:rowOff>
    </xdr:to>
    <xdr:sp macro="" textlink="">
      <xdr:nvSpPr>
        <xdr:cNvPr id="18" name="Rectangle: Rounded Corners 17">
          <a:extLst>
            <a:ext uri="{FF2B5EF4-FFF2-40B4-BE49-F238E27FC236}">
              <a16:creationId xmlns:a16="http://schemas.microsoft.com/office/drawing/2014/main" id="{D1D75983-CB67-494B-A7BA-480CE00C0B6A}"/>
            </a:ext>
          </a:extLst>
        </xdr:cNvPr>
        <xdr:cNvSpPr/>
      </xdr:nvSpPr>
      <xdr:spPr>
        <a:xfrm>
          <a:off x="164523" y="5052060"/>
          <a:ext cx="1673352" cy="1570617"/>
        </a:xfrm>
        <a:prstGeom prst="roundRect">
          <a:avLst>
            <a:gd name="adj" fmla="val 14925"/>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800" b="1">
            <a:solidFill>
              <a:sysClr val="windowText" lastClr="000000"/>
            </a:solidFill>
          </a:endParaRPr>
        </a:p>
      </xdr:txBody>
    </xdr:sp>
    <xdr:clientData/>
  </xdr:twoCellAnchor>
  <xdr:twoCellAnchor>
    <xdr:from>
      <xdr:col>3</xdr:col>
      <xdr:colOff>283381</xdr:colOff>
      <xdr:row>5</xdr:row>
      <xdr:rowOff>139949</xdr:rowOff>
    </xdr:from>
    <xdr:to>
      <xdr:col>6</xdr:col>
      <xdr:colOff>97620</xdr:colOff>
      <xdr:row>7</xdr:row>
      <xdr:rowOff>58172</xdr:rowOff>
    </xdr:to>
    <xdr:sp macro="" textlink="">
      <xdr:nvSpPr>
        <xdr:cNvPr id="19" name="TextBox 18">
          <a:extLst>
            <a:ext uri="{FF2B5EF4-FFF2-40B4-BE49-F238E27FC236}">
              <a16:creationId xmlns:a16="http://schemas.microsoft.com/office/drawing/2014/main" id="{02297F7A-2A9E-E5C2-E13E-115693D45BA6}"/>
            </a:ext>
          </a:extLst>
        </xdr:cNvPr>
        <xdr:cNvSpPr txBox="1"/>
      </xdr:nvSpPr>
      <xdr:spPr>
        <a:xfrm>
          <a:off x="2302681" y="1054349"/>
          <a:ext cx="1643039" cy="2839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400" b="1">
              <a:solidFill>
                <a:schemeClr val="bg2">
                  <a:lumMod val="50000"/>
                </a:schemeClr>
              </a:solidFill>
            </a:rPr>
            <a:t>Total Revenue</a:t>
          </a:r>
        </a:p>
      </xdr:txBody>
    </xdr:sp>
    <xdr:clientData/>
  </xdr:twoCellAnchor>
  <xdr:twoCellAnchor>
    <xdr:from>
      <xdr:col>6</xdr:col>
      <xdr:colOff>556260</xdr:colOff>
      <xdr:row>5</xdr:row>
      <xdr:rowOff>139949</xdr:rowOff>
    </xdr:from>
    <xdr:to>
      <xdr:col>8</xdr:col>
      <xdr:colOff>571500</xdr:colOff>
      <xdr:row>7</xdr:row>
      <xdr:rowOff>58172</xdr:rowOff>
    </xdr:to>
    <xdr:sp macro="" textlink="">
      <xdr:nvSpPr>
        <xdr:cNvPr id="20" name="TextBox 19">
          <a:extLst>
            <a:ext uri="{FF2B5EF4-FFF2-40B4-BE49-F238E27FC236}">
              <a16:creationId xmlns:a16="http://schemas.microsoft.com/office/drawing/2014/main" id="{CBDDAC34-B7EB-09C7-D2FE-CA4E31865BAA}"/>
            </a:ext>
          </a:extLst>
        </xdr:cNvPr>
        <xdr:cNvSpPr txBox="1"/>
      </xdr:nvSpPr>
      <xdr:spPr>
        <a:xfrm>
          <a:off x="4404360" y="1054349"/>
          <a:ext cx="1234440" cy="2839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400" b="1">
              <a:solidFill>
                <a:schemeClr val="bg2">
                  <a:lumMod val="50000"/>
                </a:schemeClr>
              </a:solidFill>
            </a:rPr>
            <a:t>Gross Profit</a:t>
          </a:r>
        </a:p>
      </xdr:txBody>
    </xdr:sp>
    <xdr:clientData/>
  </xdr:twoCellAnchor>
  <xdr:twoCellAnchor>
    <xdr:from>
      <xdr:col>10</xdr:col>
      <xdr:colOff>0</xdr:colOff>
      <xdr:row>5</xdr:row>
      <xdr:rowOff>139949</xdr:rowOff>
    </xdr:from>
    <xdr:to>
      <xdr:col>12</xdr:col>
      <xdr:colOff>15240</xdr:colOff>
      <xdr:row>7</xdr:row>
      <xdr:rowOff>58172</xdr:rowOff>
    </xdr:to>
    <xdr:sp macro="" textlink="">
      <xdr:nvSpPr>
        <xdr:cNvPr id="21" name="TextBox 20">
          <a:extLst>
            <a:ext uri="{FF2B5EF4-FFF2-40B4-BE49-F238E27FC236}">
              <a16:creationId xmlns:a16="http://schemas.microsoft.com/office/drawing/2014/main" id="{2C4F2A9B-C05D-47C7-AED7-7D3E428C5D97}"/>
            </a:ext>
          </a:extLst>
        </xdr:cNvPr>
        <xdr:cNvSpPr txBox="1"/>
      </xdr:nvSpPr>
      <xdr:spPr>
        <a:xfrm>
          <a:off x="6286500" y="1054349"/>
          <a:ext cx="1234440" cy="2839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400" b="1">
              <a:solidFill>
                <a:schemeClr val="bg2">
                  <a:lumMod val="50000"/>
                </a:schemeClr>
              </a:solidFill>
            </a:rPr>
            <a:t>Avg.</a:t>
          </a:r>
          <a:r>
            <a:rPr lang="en-GB" sz="1400" b="1" baseline="0">
              <a:solidFill>
                <a:schemeClr val="bg2">
                  <a:lumMod val="50000"/>
                </a:schemeClr>
              </a:solidFill>
            </a:rPr>
            <a:t> Price</a:t>
          </a:r>
          <a:endParaRPr lang="en-GB" sz="1400" b="1">
            <a:solidFill>
              <a:schemeClr val="bg2">
                <a:lumMod val="50000"/>
              </a:schemeClr>
            </a:solidFill>
          </a:endParaRPr>
        </a:p>
      </xdr:txBody>
    </xdr:sp>
    <xdr:clientData/>
  </xdr:twoCellAnchor>
  <xdr:twoCellAnchor>
    <xdr:from>
      <xdr:col>13</xdr:col>
      <xdr:colOff>167640</xdr:colOff>
      <xdr:row>5</xdr:row>
      <xdr:rowOff>139949</xdr:rowOff>
    </xdr:from>
    <xdr:to>
      <xdr:col>15</xdr:col>
      <xdr:colOff>182880</xdr:colOff>
      <xdr:row>7</xdr:row>
      <xdr:rowOff>58172</xdr:rowOff>
    </xdr:to>
    <xdr:sp macro="" textlink="">
      <xdr:nvSpPr>
        <xdr:cNvPr id="22" name="TextBox 21">
          <a:extLst>
            <a:ext uri="{FF2B5EF4-FFF2-40B4-BE49-F238E27FC236}">
              <a16:creationId xmlns:a16="http://schemas.microsoft.com/office/drawing/2014/main" id="{55DB9897-64FA-2290-7046-5350CDCEABB9}"/>
            </a:ext>
          </a:extLst>
        </xdr:cNvPr>
        <xdr:cNvSpPr txBox="1"/>
      </xdr:nvSpPr>
      <xdr:spPr>
        <a:xfrm>
          <a:off x="8282940" y="1054349"/>
          <a:ext cx="1234440" cy="2839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400" b="1">
              <a:solidFill>
                <a:schemeClr val="bg2">
                  <a:lumMod val="50000"/>
                </a:schemeClr>
              </a:solidFill>
            </a:rPr>
            <a:t>Units</a:t>
          </a:r>
          <a:r>
            <a:rPr lang="en-GB" sz="1400" b="1" baseline="0">
              <a:solidFill>
                <a:schemeClr val="bg2">
                  <a:lumMod val="50000"/>
                </a:schemeClr>
              </a:solidFill>
            </a:rPr>
            <a:t> Sold</a:t>
          </a:r>
          <a:endParaRPr lang="en-GB" sz="1400" b="1">
            <a:solidFill>
              <a:schemeClr val="bg2">
                <a:lumMod val="50000"/>
              </a:schemeClr>
            </a:solidFill>
          </a:endParaRPr>
        </a:p>
      </xdr:txBody>
    </xdr:sp>
    <xdr:clientData/>
  </xdr:twoCellAnchor>
  <xdr:twoCellAnchor>
    <xdr:from>
      <xdr:col>3</xdr:col>
      <xdr:colOff>260521</xdr:colOff>
      <xdr:row>6</xdr:row>
      <xdr:rowOff>173111</xdr:rowOff>
    </xdr:from>
    <xdr:to>
      <xdr:col>6</xdr:col>
      <xdr:colOff>74760</xdr:colOff>
      <xdr:row>9</xdr:row>
      <xdr:rowOff>40250</xdr:rowOff>
    </xdr:to>
    <xdr:sp macro="" textlink="Analyze!D3">
      <xdr:nvSpPr>
        <xdr:cNvPr id="23" name="TextBox 22">
          <a:extLst>
            <a:ext uri="{FF2B5EF4-FFF2-40B4-BE49-F238E27FC236}">
              <a16:creationId xmlns:a16="http://schemas.microsoft.com/office/drawing/2014/main" id="{6583982D-F8DD-EFBD-D393-1E999236ACBB}"/>
            </a:ext>
          </a:extLst>
        </xdr:cNvPr>
        <xdr:cNvSpPr txBox="1"/>
      </xdr:nvSpPr>
      <xdr:spPr>
        <a:xfrm>
          <a:off x="2279821" y="1270391"/>
          <a:ext cx="1643039" cy="4157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C0C6EF7E-1903-4817-B945-C5B77AAF629F}" type="TxLink">
            <a:rPr lang="en-US" sz="2600" b="1">
              <a:solidFill>
                <a:srgbClr val="073673"/>
              </a:solidFill>
              <a:latin typeface="+mn-lt"/>
              <a:ea typeface="+mn-ea"/>
              <a:cs typeface="+mn-cs"/>
            </a:rPr>
            <a:pPr marL="0" indent="0" algn="ctr"/>
            <a:t>645,223</a:t>
          </a:fld>
          <a:endParaRPr lang="en-GB" sz="2600" b="1">
            <a:solidFill>
              <a:srgbClr val="073673"/>
            </a:solidFill>
            <a:latin typeface="+mn-lt"/>
            <a:ea typeface="+mn-ea"/>
            <a:cs typeface="+mn-cs"/>
          </a:endParaRPr>
        </a:p>
      </xdr:txBody>
    </xdr:sp>
    <xdr:clientData/>
  </xdr:twoCellAnchor>
  <xdr:twoCellAnchor>
    <xdr:from>
      <xdr:col>6</xdr:col>
      <xdr:colOff>329101</xdr:colOff>
      <xdr:row>6</xdr:row>
      <xdr:rowOff>173111</xdr:rowOff>
    </xdr:from>
    <xdr:to>
      <xdr:col>9</xdr:col>
      <xdr:colOff>143340</xdr:colOff>
      <xdr:row>9</xdr:row>
      <xdr:rowOff>40250</xdr:rowOff>
    </xdr:to>
    <xdr:sp macro="" textlink="Analyze!D6">
      <xdr:nvSpPr>
        <xdr:cNvPr id="24" name="TextBox 23">
          <a:extLst>
            <a:ext uri="{FF2B5EF4-FFF2-40B4-BE49-F238E27FC236}">
              <a16:creationId xmlns:a16="http://schemas.microsoft.com/office/drawing/2014/main" id="{6E6E6D95-0542-FF49-FC3E-704F04BD2388}"/>
            </a:ext>
          </a:extLst>
        </xdr:cNvPr>
        <xdr:cNvSpPr txBox="1"/>
      </xdr:nvSpPr>
      <xdr:spPr>
        <a:xfrm>
          <a:off x="4177201" y="1270391"/>
          <a:ext cx="1643039" cy="4157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E3179D7-07E7-419B-B24D-D35AB0650245}" type="TxLink">
            <a:rPr lang="en-US" sz="2600" b="1">
              <a:solidFill>
                <a:srgbClr val="073673"/>
              </a:solidFill>
              <a:latin typeface="+mn-lt"/>
              <a:ea typeface="+mn-ea"/>
              <a:cs typeface="+mn-cs"/>
            </a:rPr>
            <a:pPr marL="0" indent="0" algn="ctr"/>
            <a:t>296,384</a:t>
          </a:fld>
          <a:endParaRPr lang="en-GB" sz="2600" b="1">
            <a:solidFill>
              <a:srgbClr val="073673"/>
            </a:solidFill>
            <a:latin typeface="+mn-lt"/>
            <a:ea typeface="+mn-ea"/>
            <a:cs typeface="+mn-cs"/>
          </a:endParaRPr>
        </a:p>
      </xdr:txBody>
    </xdr:sp>
    <xdr:clientData/>
  </xdr:twoCellAnchor>
  <xdr:twoCellAnchor>
    <xdr:from>
      <xdr:col>9</xdr:col>
      <xdr:colOff>382441</xdr:colOff>
      <xdr:row>6</xdr:row>
      <xdr:rowOff>173111</xdr:rowOff>
    </xdr:from>
    <xdr:to>
      <xdr:col>12</xdr:col>
      <xdr:colOff>196680</xdr:colOff>
      <xdr:row>9</xdr:row>
      <xdr:rowOff>40250</xdr:rowOff>
    </xdr:to>
    <xdr:sp macro="" textlink="Analyze!D12">
      <xdr:nvSpPr>
        <xdr:cNvPr id="25" name="TextBox 24">
          <a:extLst>
            <a:ext uri="{FF2B5EF4-FFF2-40B4-BE49-F238E27FC236}">
              <a16:creationId xmlns:a16="http://schemas.microsoft.com/office/drawing/2014/main" id="{6DF3990C-205D-EC02-2C2F-E13EA9C7E142}"/>
            </a:ext>
          </a:extLst>
        </xdr:cNvPr>
        <xdr:cNvSpPr txBox="1"/>
      </xdr:nvSpPr>
      <xdr:spPr>
        <a:xfrm>
          <a:off x="6059341" y="1270391"/>
          <a:ext cx="1643039" cy="4157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122844B-4A56-49BC-AC9E-C47956E8A072}" type="TxLink">
            <a:rPr lang="en-US" sz="2600" b="1">
              <a:solidFill>
                <a:srgbClr val="073673"/>
              </a:solidFill>
              <a:latin typeface="+mn-lt"/>
              <a:ea typeface="+mn-ea"/>
              <a:cs typeface="+mn-cs"/>
            </a:rPr>
            <a:pPr marL="0" indent="0" algn="ctr"/>
            <a:t>238.35</a:t>
          </a:fld>
          <a:endParaRPr lang="en-GB" sz="2600" b="1">
            <a:solidFill>
              <a:srgbClr val="073673"/>
            </a:solidFill>
            <a:latin typeface="+mn-lt"/>
            <a:ea typeface="+mn-ea"/>
            <a:cs typeface="+mn-cs"/>
          </a:endParaRPr>
        </a:p>
      </xdr:txBody>
    </xdr:sp>
    <xdr:clientData/>
  </xdr:twoCellAnchor>
  <xdr:twoCellAnchor>
    <xdr:from>
      <xdr:col>12</xdr:col>
      <xdr:colOff>550081</xdr:colOff>
      <xdr:row>6</xdr:row>
      <xdr:rowOff>173111</xdr:rowOff>
    </xdr:from>
    <xdr:to>
      <xdr:col>15</xdr:col>
      <xdr:colOff>364320</xdr:colOff>
      <xdr:row>9</xdr:row>
      <xdr:rowOff>40250</xdr:rowOff>
    </xdr:to>
    <xdr:sp macro="" textlink="Analyze!D9">
      <xdr:nvSpPr>
        <xdr:cNvPr id="26" name="TextBox 25">
          <a:extLst>
            <a:ext uri="{FF2B5EF4-FFF2-40B4-BE49-F238E27FC236}">
              <a16:creationId xmlns:a16="http://schemas.microsoft.com/office/drawing/2014/main" id="{E12E8273-28EE-4321-4C38-F4C8A2E64F47}"/>
            </a:ext>
          </a:extLst>
        </xdr:cNvPr>
        <xdr:cNvSpPr txBox="1"/>
      </xdr:nvSpPr>
      <xdr:spPr>
        <a:xfrm>
          <a:off x="8055781" y="1270391"/>
          <a:ext cx="1643039" cy="4157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1780B5A-BA80-4253-842C-08E7AA3E4F6A}" type="TxLink">
            <a:rPr lang="en-US" sz="2600" b="1">
              <a:solidFill>
                <a:srgbClr val="073673"/>
              </a:solidFill>
              <a:latin typeface="+mn-lt"/>
              <a:ea typeface="+mn-ea"/>
              <a:cs typeface="+mn-cs"/>
            </a:rPr>
            <a:pPr marL="0" indent="0" algn="ctr"/>
            <a:t>6,698</a:t>
          </a:fld>
          <a:endParaRPr lang="en-GB" sz="2600" b="1">
            <a:solidFill>
              <a:srgbClr val="073673"/>
            </a:solidFill>
            <a:latin typeface="+mn-lt"/>
            <a:ea typeface="+mn-ea"/>
            <a:cs typeface="+mn-cs"/>
          </a:endParaRPr>
        </a:p>
      </xdr:txBody>
    </xdr:sp>
    <xdr:clientData/>
  </xdr:twoCellAnchor>
  <xdr:twoCellAnchor>
    <xdr:from>
      <xdr:col>3</xdr:col>
      <xdr:colOff>342900</xdr:colOff>
      <xdr:row>11</xdr:row>
      <xdr:rowOff>76200</xdr:rowOff>
    </xdr:from>
    <xdr:to>
      <xdr:col>15</xdr:col>
      <xdr:colOff>342900</xdr:colOff>
      <xdr:row>23</xdr:row>
      <xdr:rowOff>91440</xdr:rowOff>
    </xdr:to>
    <xdr:graphicFrame macro="">
      <xdr:nvGraphicFramePr>
        <xdr:cNvPr id="27" name="Chart 26">
          <a:extLst>
            <a:ext uri="{FF2B5EF4-FFF2-40B4-BE49-F238E27FC236}">
              <a16:creationId xmlns:a16="http://schemas.microsoft.com/office/drawing/2014/main" id="{23E8E838-F5FD-4C28-BE1A-AC857C4EB0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190500</xdr:colOff>
      <xdr:row>0</xdr:row>
      <xdr:rowOff>172276</xdr:rowOff>
    </xdr:from>
    <xdr:to>
      <xdr:col>22</xdr:col>
      <xdr:colOff>153726</xdr:colOff>
      <xdr:row>36</xdr:row>
      <xdr:rowOff>101600</xdr:rowOff>
    </xdr:to>
    <mc:AlternateContent xmlns:mc="http://schemas.openxmlformats.org/markup-compatibility/2006">
      <mc:Choice xmlns:cx4="http://schemas.microsoft.com/office/drawing/2016/5/10/chartex" Requires="cx4">
        <xdr:graphicFrame macro="">
          <xdr:nvGraphicFramePr>
            <xdr:cNvPr id="28" name="Chart 27">
              <a:extLst>
                <a:ext uri="{FF2B5EF4-FFF2-40B4-BE49-F238E27FC236}">
                  <a16:creationId xmlns:a16="http://schemas.microsoft.com/office/drawing/2014/main" id="{675AD207-FEE2-4322-B170-0993DEE103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829800" y="172276"/>
              <a:ext cx="5348026" cy="6787324"/>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289560</xdr:colOff>
      <xdr:row>26</xdr:row>
      <xdr:rowOff>45720</xdr:rowOff>
    </xdr:from>
    <xdr:to>
      <xdr:col>9</xdr:col>
      <xdr:colOff>274320</xdr:colOff>
      <xdr:row>36</xdr:row>
      <xdr:rowOff>167640</xdr:rowOff>
    </xdr:to>
    <xdr:graphicFrame macro="">
      <xdr:nvGraphicFramePr>
        <xdr:cNvPr id="29" name="Chart 28">
          <a:extLst>
            <a:ext uri="{FF2B5EF4-FFF2-40B4-BE49-F238E27FC236}">
              <a16:creationId xmlns:a16="http://schemas.microsoft.com/office/drawing/2014/main" id="{4CEB8F8A-3C46-448A-B024-C386BD8DC8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15240</xdr:colOff>
      <xdr:row>26</xdr:row>
      <xdr:rowOff>60960</xdr:rowOff>
    </xdr:from>
    <xdr:to>
      <xdr:col>15</xdr:col>
      <xdr:colOff>403860</xdr:colOff>
      <xdr:row>36</xdr:row>
      <xdr:rowOff>137160</xdr:rowOff>
    </xdr:to>
    <xdr:graphicFrame macro="">
      <xdr:nvGraphicFramePr>
        <xdr:cNvPr id="30" name="Chart 29">
          <a:extLst>
            <a:ext uri="{FF2B5EF4-FFF2-40B4-BE49-F238E27FC236}">
              <a16:creationId xmlns:a16="http://schemas.microsoft.com/office/drawing/2014/main" id="{06B8FF22-5654-4B72-8311-26A1620128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213360</xdr:colOff>
      <xdr:row>1</xdr:row>
      <xdr:rowOff>53340</xdr:rowOff>
    </xdr:from>
    <xdr:to>
      <xdr:col>2</xdr:col>
      <xdr:colOff>548640</xdr:colOff>
      <xdr:row>8</xdr:row>
      <xdr:rowOff>144780</xdr:rowOff>
    </xdr:to>
    <mc:AlternateContent xmlns:mc="http://schemas.openxmlformats.org/markup-compatibility/2006" xmlns:tsle="http://schemas.microsoft.com/office/drawing/2012/timeslicer">
      <mc:Choice Requires="tsle">
        <xdr:graphicFrame macro="">
          <xdr:nvGraphicFramePr>
            <xdr:cNvPr id="31" name="Order Date">
              <a:extLst>
                <a:ext uri="{FF2B5EF4-FFF2-40B4-BE49-F238E27FC236}">
                  <a16:creationId xmlns:a16="http://schemas.microsoft.com/office/drawing/2014/main" id="{4E74D94A-4C8E-483C-86DF-3E7BB9C5044E}"/>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213360" y="236220"/>
              <a:ext cx="1554480" cy="13716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0</xdr:col>
      <xdr:colOff>274320</xdr:colOff>
      <xdr:row>18</xdr:row>
      <xdr:rowOff>55162</xdr:rowOff>
    </xdr:from>
    <xdr:to>
      <xdr:col>2</xdr:col>
      <xdr:colOff>476747</xdr:colOff>
      <xdr:row>26</xdr:row>
      <xdr:rowOff>106680</xdr:rowOff>
    </xdr:to>
    <mc:AlternateContent xmlns:mc="http://schemas.openxmlformats.org/markup-compatibility/2006" xmlns:a14="http://schemas.microsoft.com/office/drawing/2010/main">
      <mc:Choice Requires="a14">
        <xdr:graphicFrame macro="">
          <xdr:nvGraphicFramePr>
            <xdr:cNvPr id="32" name="Region">
              <a:extLst>
                <a:ext uri="{FF2B5EF4-FFF2-40B4-BE49-F238E27FC236}">
                  <a16:creationId xmlns:a16="http://schemas.microsoft.com/office/drawing/2014/main" id="{080E73E7-EAB0-4B1B-AAA6-DA820293E13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74320" y="3347002"/>
              <a:ext cx="1421627" cy="151455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293867</xdr:colOff>
      <xdr:row>27</xdr:row>
      <xdr:rowOff>139977</xdr:rowOff>
    </xdr:from>
    <xdr:to>
      <xdr:col>2</xdr:col>
      <xdr:colOff>496294</xdr:colOff>
      <xdr:row>35</xdr:row>
      <xdr:rowOff>175261</xdr:rowOff>
    </xdr:to>
    <mc:AlternateContent xmlns:mc="http://schemas.openxmlformats.org/markup-compatibility/2006" xmlns:a14="http://schemas.microsoft.com/office/drawing/2010/main">
      <mc:Choice Requires="a14">
        <xdr:graphicFrame macro="">
          <xdr:nvGraphicFramePr>
            <xdr:cNvPr id="33" name="Sales Channel">
              <a:extLst>
                <a:ext uri="{FF2B5EF4-FFF2-40B4-BE49-F238E27FC236}">
                  <a16:creationId xmlns:a16="http://schemas.microsoft.com/office/drawing/2014/main" id="{C9819930-B516-420A-8BDB-6AD12E757D68}"/>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93867" y="5077737"/>
              <a:ext cx="1421627" cy="14983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279620</xdr:colOff>
      <xdr:row>10</xdr:row>
      <xdr:rowOff>81066</xdr:rowOff>
    </xdr:from>
    <xdr:to>
      <xdr:col>2</xdr:col>
      <xdr:colOff>482047</xdr:colOff>
      <xdr:row>17</xdr:row>
      <xdr:rowOff>8387</xdr:rowOff>
    </xdr:to>
    <mc:AlternateContent xmlns:mc="http://schemas.openxmlformats.org/markup-compatibility/2006" xmlns:a14="http://schemas.microsoft.com/office/drawing/2010/main">
      <mc:Choice Requires="a14">
        <xdr:graphicFrame macro="">
          <xdr:nvGraphicFramePr>
            <xdr:cNvPr id="34" name="Customer Type">
              <a:extLst>
                <a:ext uri="{FF2B5EF4-FFF2-40B4-BE49-F238E27FC236}">
                  <a16:creationId xmlns:a16="http://schemas.microsoft.com/office/drawing/2014/main" id="{54F0355D-0F4B-4124-B306-BF6E21D26730}"/>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279620" y="1909866"/>
              <a:ext cx="1421627" cy="120748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526704</xdr:colOff>
      <xdr:row>1</xdr:row>
      <xdr:rowOff>106264</xdr:rowOff>
    </xdr:from>
    <xdr:to>
      <xdr:col>11</xdr:col>
      <xdr:colOff>227677</xdr:colOff>
      <xdr:row>3</xdr:row>
      <xdr:rowOff>114717</xdr:rowOff>
    </xdr:to>
    <xdr:sp macro="" textlink="">
      <xdr:nvSpPr>
        <xdr:cNvPr id="35" name="Rectangle: Rounded Corners 34">
          <a:hlinkClick xmlns:r="http://schemas.openxmlformats.org/officeDocument/2006/relationships" r:id="rId5"/>
          <a:extLst>
            <a:ext uri="{FF2B5EF4-FFF2-40B4-BE49-F238E27FC236}">
              <a16:creationId xmlns:a16="http://schemas.microsoft.com/office/drawing/2014/main" id="{BEAF1786-A762-A970-3BCD-0D55011DEE80}"/>
            </a:ext>
          </a:extLst>
        </xdr:cNvPr>
        <xdr:cNvSpPr/>
      </xdr:nvSpPr>
      <xdr:spPr>
        <a:xfrm>
          <a:off x="6203604" y="289144"/>
          <a:ext cx="920173" cy="374213"/>
        </a:xfrm>
        <a:prstGeom prst="roundRect">
          <a:avLst/>
        </a:prstGeom>
        <a:solidFill>
          <a:schemeClr val="tx2">
            <a:lumMod val="10000"/>
            <a:lumOff val="90000"/>
          </a:schemeClr>
        </a:solidFill>
        <a:ln>
          <a:solidFill>
            <a:schemeClr val="tx2">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400" b="1">
              <a:solidFill>
                <a:srgbClr val="073673"/>
              </a:solidFill>
            </a:rPr>
            <a:t>Analyze</a:t>
          </a:r>
          <a:endParaRPr lang="en-GB" sz="1400" b="0" i="1">
            <a:solidFill>
              <a:schemeClr val="bg2">
                <a:lumMod val="50000"/>
              </a:schemeClr>
            </a:solidFill>
          </a:endParaRPr>
        </a:p>
      </xdr:txBody>
    </xdr:sp>
    <xdr:clientData/>
  </xdr:twoCellAnchor>
  <xdr:twoCellAnchor>
    <xdr:from>
      <xdr:col>11</xdr:col>
      <xdr:colOff>427644</xdr:colOff>
      <xdr:row>1</xdr:row>
      <xdr:rowOff>106264</xdr:rowOff>
    </xdr:from>
    <xdr:to>
      <xdr:col>13</xdr:col>
      <xdr:colOff>128617</xdr:colOff>
      <xdr:row>3</xdr:row>
      <xdr:rowOff>114717</xdr:rowOff>
    </xdr:to>
    <xdr:sp macro="" textlink="">
      <xdr:nvSpPr>
        <xdr:cNvPr id="36" name="Rectangle: Rounded Corners 35">
          <a:hlinkClick xmlns:r="http://schemas.openxmlformats.org/officeDocument/2006/relationships" r:id="rId6"/>
          <a:extLst>
            <a:ext uri="{FF2B5EF4-FFF2-40B4-BE49-F238E27FC236}">
              <a16:creationId xmlns:a16="http://schemas.microsoft.com/office/drawing/2014/main" id="{8105062F-7533-28C3-597C-D785F5437C33}"/>
            </a:ext>
          </a:extLst>
        </xdr:cNvPr>
        <xdr:cNvSpPr/>
      </xdr:nvSpPr>
      <xdr:spPr>
        <a:xfrm>
          <a:off x="7323744" y="289144"/>
          <a:ext cx="920173" cy="374213"/>
        </a:xfrm>
        <a:prstGeom prst="roundRect">
          <a:avLst/>
        </a:prstGeom>
        <a:solidFill>
          <a:schemeClr val="tx2">
            <a:lumMod val="10000"/>
            <a:lumOff val="90000"/>
          </a:schemeClr>
        </a:solidFill>
        <a:ln>
          <a:solidFill>
            <a:schemeClr val="tx2">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400" b="1">
              <a:solidFill>
                <a:srgbClr val="073673"/>
              </a:solidFill>
            </a:rPr>
            <a:t>Data</a:t>
          </a:r>
          <a:endParaRPr lang="en-GB" sz="1400" b="0" i="1">
            <a:solidFill>
              <a:schemeClr val="bg2">
                <a:lumMod val="50000"/>
              </a:schemeClr>
            </a:solidFill>
          </a:endParaRPr>
        </a:p>
      </xdr:txBody>
    </xdr:sp>
    <xdr:clientData/>
  </xdr:twoCellAnchor>
  <xdr:twoCellAnchor>
    <xdr:from>
      <xdr:col>13</xdr:col>
      <xdr:colOff>328584</xdr:colOff>
      <xdr:row>1</xdr:row>
      <xdr:rowOff>106264</xdr:rowOff>
    </xdr:from>
    <xdr:to>
      <xdr:col>15</xdr:col>
      <xdr:colOff>29557</xdr:colOff>
      <xdr:row>3</xdr:row>
      <xdr:rowOff>114717</xdr:rowOff>
    </xdr:to>
    <xdr:sp macro="" textlink="">
      <xdr:nvSpPr>
        <xdr:cNvPr id="37" name="Rectangle: Rounded Corners 36">
          <a:hlinkClick xmlns:r="http://schemas.openxmlformats.org/officeDocument/2006/relationships" r:id="rId7"/>
          <a:extLst>
            <a:ext uri="{FF2B5EF4-FFF2-40B4-BE49-F238E27FC236}">
              <a16:creationId xmlns:a16="http://schemas.microsoft.com/office/drawing/2014/main" id="{A7FB7D20-2746-208B-E2C3-11996C7AC570}"/>
            </a:ext>
          </a:extLst>
        </xdr:cNvPr>
        <xdr:cNvSpPr/>
      </xdr:nvSpPr>
      <xdr:spPr>
        <a:xfrm>
          <a:off x="8443884" y="289144"/>
          <a:ext cx="920173" cy="374213"/>
        </a:xfrm>
        <a:prstGeom prst="roundRect">
          <a:avLst/>
        </a:prstGeom>
        <a:solidFill>
          <a:schemeClr val="tx2">
            <a:lumMod val="10000"/>
            <a:lumOff val="90000"/>
          </a:schemeClr>
        </a:solidFill>
        <a:ln>
          <a:solidFill>
            <a:schemeClr val="tx2">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400" b="1" i="0">
              <a:solidFill>
                <a:srgbClr val="073673"/>
              </a:solidFill>
            </a:rPr>
            <a:t>Contact</a:t>
          </a:r>
          <a:endParaRPr lang="en-GB" sz="1400" b="0" i="1">
            <a:solidFill>
              <a:schemeClr val="bg2">
                <a:lumMod val="50000"/>
              </a:schemeClr>
            </a:solidFill>
          </a:endParaRPr>
        </a:p>
      </xdr:txBody>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esktop/Create/1.%20Video/1.%20YouTube/1.%20Videos/290.%20Attendance%20Tracker/2.%20Footage/Attendance%20Tracker.xlsx" TargetMode="External"/><Relationship Id="rId2" Type="http://schemas.openxmlformats.org/officeDocument/2006/relationships/externalLinkPath" Target="/Users/kenjifarre/Desktop/Create/1.%20Video/1.%20YouTube/1.%20Videos/290.%20Attendance%20Tracker/2.%20Footage/Attendance%20Tracker.xlsx" TargetMode="External"/><Relationship Id="rId1" Type="http://schemas.openxmlformats.org/officeDocument/2006/relationships/externalLinkPath" Target="/Users/kenjifarre/Desktop/Create/1.%20Video/1.%20YouTube/1.%20Videos/290.%20Attendance%20Tracker/2.%20Footage/Attendance%20Track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over Page"/>
      <sheetName val="Start File"/>
      <sheetName val="End File"/>
      <sheetName val="Dates"/>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eer Principles" refreshedDate="46272.021827893521" createdVersion="8" refreshedVersion="8" minRefreshableVersion="3" recordCount="2707" xr:uid="{071C06A4-8C27-4AA0-98D6-733100F68EF1}">
  <cacheSource type="worksheet">
    <worksheetSource name="SalesDataTable"/>
  </cacheSource>
  <cacheFields count="20">
    <cacheField name="ID" numFmtId="0">
      <sharedItems/>
    </cacheField>
    <cacheField name="Order Date" numFmtId="164">
      <sharedItems containsSemiMixedTypes="0" containsNonDate="0" containsDate="1" containsString="0" minDate="2026-01-01T00:00:00" maxDate="2026-12-31T00:00:00" count="364">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sharedItems>
    </cacheField>
    <cacheField name="Region" numFmtId="0">
      <sharedItems count="4">
        <s v="Southern Europe"/>
        <s v="Central Europe"/>
        <s v="Northern Europe"/>
        <s v="Western Europe"/>
      </sharedItems>
    </cacheField>
    <cacheField name="Country" numFmtId="0">
      <sharedItems count="17">
        <s v="Spain"/>
        <s v="Czechia"/>
        <s v="Sweden"/>
        <s v="Ireland"/>
        <s v="Belgium"/>
        <s v="Denmark"/>
        <s v="Austria"/>
        <s v="Netherlands"/>
        <s v="United Kingdom"/>
        <s v="Portugal"/>
        <s v="Finland"/>
        <s v="Switzerland"/>
        <s v="Germany"/>
        <s v="France"/>
        <s v="Poland"/>
        <s v="Italy"/>
        <s v="Norway"/>
      </sharedItems>
    </cacheField>
    <cacheField name="Sales Channel" numFmtId="0">
      <sharedItems count="4">
        <s v="Online Store"/>
        <s v="Corporate"/>
        <s v="Retail Partners"/>
        <s v="Marketplace"/>
      </sharedItems>
    </cacheField>
    <cacheField name="Customer Type" numFmtId="0">
      <sharedItems count="3">
        <s v="Returning"/>
        <s v="New"/>
        <s v="Business"/>
      </sharedItems>
    </cacheField>
    <cacheField name="Product Category" numFmtId="0">
      <sharedItems count="5">
        <s v="Cycling"/>
        <s v="Hiking"/>
        <s v="Travel"/>
        <s v="Camping"/>
        <s v="Fitness"/>
      </sharedItems>
    </cacheField>
    <cacheField name="Product" numFmtId="0">
      <sharedItems count="20">
        <s v="Commuter Helmet"/>
        <s v="Hiking Daypack 20L"/>
        <s v="Insulated Bottle"/>
        <s v="Trail Boots"/>
        <s v="Trail Bike Light"/>
        <s v="Alpine Tent 4P"/>
        <s v="Compact Repair Kit"/>
        <s v="Trail Tent 2P"/>
        <s v="Cycling Pack 12L"/>
        <s v="Packing Cube Set"/>
        <s v="Resistance Band Set"/>
        <s v="Summit Backpack 45L"/>
        <s v="Weighted Vest"/>
        <s v="Portable Camp Stove"/>
        <s v="Recovery Roller"/>
        <s v="Carry-On Duffel"/>
        <s v="Training Mat"/>
        <s v="Trekking Poles"/>
        <s v="Travel Backpack 35L"/>
        <s v="Compact Sleeping Bag"/>
      </sharedItems>
    </cacheField>
    <cacheField name="Units Sold" numFmtId="1">
      <sharedItems containsSemiMixedTypes="0" containsString="0" containsNumber="1" containsInteger="1" minValue="1" maxValue="15"/>
    </cacheField>
    <cacheField name="Unit Price" numFmtId="165">
      <sharedItems containsSemiMixedTypes="0" containsString="0" containsNumber="1" minValue="35.33" maxValue="348.96"/>
    </cacheField>
    <cacheField name="Discount %" numFmtId="9">
      <sharedItems containsSemiMixedTypes="0" containsString="0" containsNumber="1" minValue="0" maxValue="0.2"/>
    </cacheField>
    <cacheField name="Unit Cost" numFmtId="165">
      <sharedItems containsSemiMixedTypes="0" containsString="0" containsNumber="1" minValue="13.16" maxValue="200.3"/>
    </cacheField>
    <cacheField name="Revenue" numFmtId="165">
      <sharedItems containsSemiMixedTypes="0" containsString="0" containsNumber="1" minValue="28.327999999999999" maxValue="3655.2599999999998"/>
    </cacheField>
    <cacheField name="COGS" numFmtId="165">
      <sharedItems containsSemiMixedTypes="0" containsString="0" containsNumber="1" minValue="13.18" maxValue="2361.36"/>
    </cacheField>
    <cacheField name="Gross Profit" numFmtId="165">
      <sharedItems containsSemiMixedTypes="0" containsString="0" containsNumber="1" minValue="14.254" maxValue="1293.8999999999996"/>
    </cacheField>
    <cacheField name="Gross Margin %" numFmtId="166">
      <sharedItems containsSemiMixedTypes="0" containsString="0" containsNumber="1" minValue="0.25073461065635211" maxValue="0.65365025466893034"/>
    </cacheField>
    <cacheField name="Year" numFmtId="1">
      <sharedItems containsSemiMixedTypes="0" containsString="0" containsNumber="1" containsInteger="1" minValue="2026" maxValue="2026"/>
    </cacheField>
    <cacheField name="Quarter" numFmtId="166">
      <sharedItems/>
    </cacheField>
    <cacheField name="MonthNo" numFmtId="1">
      <sharedItems containsSemiMixedTypes="0" containsString="0" containsNumber="1" containsInteger="1" minValue="1" maxValue="12"/>
    </cacheField>
    <cacheField name="Month" numFmtId="166">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176444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7">
  <r>
    <s v="03392"/>
    <x v="0"/>
    <x v="0"/>
    <x v="0"/>
    <x v="0"/>
    <x v="0"/>
    <x v="0"/>
    <x v="0"/>
    <n v="2"/>
    <n v="82.06"/>
    <n v="0"/>
    <n v="42.94"/>
    <n v="164.12"/>
    <n v="85.88"/>
    <n v="78.240000000000009"/>
    <n v="0.476724348038021"/>
    <n v="2026"/>
    <s v="Q1"/>
    <n v="1"/>
    <x v="0"/>
  </r>
  <r>
    <s v="04836"/>
    <x v="1"/>
    <x v="1"/>
    <x v="1"/>
    <x v="1"/>
    <x v="0"/>
    <x v="1"/>
    <x v="1"/>
    <n v="4"/>
    <n v="94.18"/>
    <n v="0.15"/>
    <n v="45.03"/>
    <n v="320.21199999999999"/>
    <n v="180.12"/>
    <n v="140.09199999999998"/>
    <n v="0.43749765780170635"/>
    <n v="2026"/>
    <s v="Q1"/>
    <n v="1"/>
    <x v="0"/>
  </r>
  <r>
    <s v="00163"/>
    <x v="2"/>
    <x v="2"/>
    <x v="2"/>
    <x v="0"/>
    <x v="1"/>
    <x v="2"/>
    <x v="2"/>
    <n v="2"/>
    <n v="36.72"/>
    <n v="0.05"/>
    <n v="13.76"/>
    <n v="69.768000000000001"/>
    <n v="27.52"/>
    <n v="42.248000000000005"/>
    <n v="0.60554982226808862"/>
    <n v="2026"/>
    <s v="Q1"/>
    <n v="1"/>
    <x v="0"/>
  </r>
  <r>
    <s v="00542"/>
    <x v="2"/>
    <x v="0"/>
    <x v="0"/>
    <x v="1"/>
    <x v="2"/>
    <x v="1"/>
    <x v="3"/>
    <n v="4"/>
    <n v="143.66999999999999"/>
    <n v="0.1"/>
    <n v="81.22"/>
    <n v="517.21199999999999"/>
    <n v="324.88"/>
    <n v="192.33199999999999"/>
    <n v="0.37186298848441257"/>
    <n v="2026"/>
    <s v="Q1"/>
    <n v="1"/>
    <x v="0"/>
  </r>
  <r>
    <s v="02002"/>
    <x v="2"/>
    <x v="0"/>
    <x v="0"/>
    <x v="1"/>
    <x v="2"/>
    <x v="2"/>
    <x v="2"/>
    <n v="3"/>
    <n v="36.53"/>
    <n v="0.15"/>
    <n v="13.67"/>
    <n v="93.151499999999999"/>
    <n v="41.01"/>
    <n v="52.141500000000001"/>
    <n v="0.55974944042769037"/>
    <n v="2026"/>
    <s v="Q1"/>
    <n v="1"/>
    <x v="0"/>
  </r>
  <r>
    <s v="02005"/>
    <x v="2"/>
    <x v="2"/>
    <x v="3"/>
    <x v="2"/>
    <x v="1"/>
    <x v="2"/>
    <x v="2"/>
    <n v="1"/>
    <n v="35.340000000000003"/>
    <n v="0"/>
    <n v="13.37"/>
    <n v="35.340000000000003"/>
    <n v="13.37"/>
    <n v="21.970000000000006"/>
    <n v="0.62167515563101317"/>
    <n v="2026"/>
    <s v="Q1"/>
    <n v="1"/>
    <x v="0"/>
  </r>
  <r>
    <s v="02937"/>
    <x v="2"/>
    <x v="3"/>
    <x v="4"/>
    <x v="1"/>
    <x v="0"/>
    <x v="0"/>
    <x v="4"/>
    <n v="8"/>
    <n v="49.6"/>
    <n v="0.1"/>
    <n v="23.05"/>
    <n v="357.12"/>
    <n v="184.4"/>
    <n v="172.72"/>
    <n v="0.4836469534050179"/>
    <n v="2026"/>
    <s v="Q1"/>
    <n v="1"/>
    <x v="0"/>
  </r>
  <r>
    <s v="03326"/>
    <x v="2"/>
    <x v="0"/>
    <x v="0"/>
    <x v="2"/>
    <x v="1"/>
    <x v="3"/>
    <x v="5"/>
    <n v="2"/>
    <n v="347.51"/>
    <n v="0"/>
    <n v="190.16"/>
    <n v="695.02"/>
    <n v="380.32"/>
    <n v="314.7"/>
    <n v="0.4527927253891974"/>
    <n v="2026"/>
    <s v="Q1"/>
    <n v="1"/>
    <x v="0"/>
  </r>
  <r>
    <s v="03863"/>
    <x v="2"/>
    <x v="2"/>
    <x v="5"/>
    <x v="1"/>
    <x v="0"/>
    <x v="0"/>
    <x v="6"/>
    <n v="12"/>
    <n v="41.22"/>
    <n v="0.1"/>
    <n v="16.64"/>
    <n v="445.17599999999999"/>
    <n v="199.68"/>
    <n v="245.49599999999998"/>
    <n v="0.55145829963879456"/>
    <n v="2026"/>
    <s v="Q1"/>
    <n v="1"/>
    <x v="0"/>
  </r>
  <r>
    <s v="04910"/>
    <x v="2"/>
    <x v="2"/>
    <x v="3"/>
    <x v="2"/>
    <x v="2"/>
    <x v="3"/>
    <x v="5"/>
    <n v="1"/>
    <n v="332.18"/>
    <n v="0"/>
    <n v="195.33"/>
    <n v="332.18"/>
    <n v="195.33"/>
    <n v="136.85"/>
    <n v="0.41197543500511768"/>
    <n v="2026"/>
    <s v="Q1"/>
    <n v="1"/>
    <x v="0"/>
  </r>
  <r>
    <s v="05188"/>
    <x v="2"/>
    <x v="1"/>
    <x v="6"/>
    <x v="3"/>
    <x v="0"/>
    <x v="0"/>
    <x v="4"/>
    <n v="1"/>
    <n v="49.71"/>
    <n v="0"/>
    <n v="23.15"/>
    <n v="49.71"/>
    <n v="23.15"/>
    <n v="26.560000000000002"/>
    <n v="0.53429893381613358"/>
    <n v="2026"/>
    <s v="Q1"/>
    <n v="1"/>
    <x v="0"/>
  </r>
  <r>
    <s v="00845"/>
    <x v="3"/>
    <x v="2"/>
    <x v="3"/>
    <x v="0"/>
    <x v="1"/>
    <x v="3"/>
    <x v="7"/>
    <n v="2"/>
    <n v="194.35"/>
    <n v="0"/>
    <n v="104.22"/>
    <n v="388.7"/>
    <n v="208.44"/>
    <n v="180.26"/>
    <n v="0.46375096475430921"/>
    <n v="2026"/>
    <s v="Q1"/>
    <n v="1"/>
    <x v="0"/>
  </r>
  <r>
    <s v="01077"/>
    <x v="3"/>
    <x v="1"/>
    <x v="6"/>
    <x v="0"/>
    <x v="1"/>
    <x v="0"/>
    <x v="8"/>
    <n v="3"/>
    <n v="102.12"/>
    <n v="0.1"/>
    <n v="51.28"/>
    <n v="275.72400000000005"/>
    <n v="153.84"/>
    <n v="121.88400000000004"/>
    <n v="0.44205074639857256"/>
    <n v="2026"/>
    <s v="Q1"/>
    <n v="1"/>
    <x v="0"/>
  </r>
  <r>
    <s v="01237"/>
    <x v="3"/>
    <x v="3"/>
    <x v="7"/>
    <x v="2"/>
    <x v="2"/>
    <x v="2"/>
    <x v="9"/>
    <n v="1"/>
    <n v="46.99"/>
    <n v="0.05"/>
    <n v="18.11"/>
    <n v="44.640500000000003"/>
    <n v="18.11"/>
    <n v="26.530500000000004"/>
    <n v="0.59431457980981395"/>
    <n v="2026"/>
    <s v="Q1"/>
    <n v="1"/>
    <x v="0"/>
  </r>
  <r>
    <s v="01908"/>
    <x v="3"/>
    <x v="3"/>
    <x v="8"/>
    <x v="0"/>
    <x v="1"/>
    <x v="4"/>
    <x v="10"/>
    <n v="1"/>
    <n v="40"/>
    <n v="0"/>
    <n v="15.04"/>
    <n v="40"/>
    <n v="15.04"/>
    <n v="24.96"/>
    <n v="0.624"/>
    <n v="2026"/>
    <s v="Q1"/>
    <n v="1"/>
    <x v="0"/>
  </r>
  <r>
    <s v="02245"/>
    <x v="3"/>
    <x v="0"/>
    <x v="9"/>
    <x v="0"/>
    <x v="1"/>
    <x v="1"/>
    <x v="11"/>
    <n v="1"/>
    <n v="153.38999999999999"/>
    <n v="0"/>
    <n v="78.59"/>
    <n v="153.38999999999999"/>
    <n v="78.59"/>
    <n v="74.799999999999983"/>
    <n v="0.48764587000456344"/>
    <n v="2026"/>
    <s v="Q1"/>
    <n v="1"/>
    <x v="0"/>
  </r>
  <r>
    <s v="02928"/>
    <x v="3"/>
    <x v="1"/>
    <x v="6"/>
    <x v="0"/>
    <x v="0"/>
    <x v="4"/>
    <x v="12"/>
    <n v="2"/>
    <n v="124.97"/>
    <n v="0.1"/>
    <n v="67.36"/>
    <n v="224.946"/>
    <n v="134.72"/>
    <n v="90.225999999999999"/>
    <n v="0.40110070861451191"/>
    <n v="2026"/>
    <s v="Q1"/>
    <n v="1"/>
    <x v="0"/>
  </r>
  <r>
    <s v="04249"/>
    <x v="3"/>
    <x v="3"/>
    <x v="4"/>
    <x v="3"/>
    <x v="1"/>
    <x v="0"/>
    <x v="8"/>
    <n v="2"/>
    <n v="100.12"/>
    <n v="0.1"/>
    <n v="49.67"/>
    <n v="180.21600000000001"/>
    <n v="99.34"/>
    <n v="80.876000000000005"/>
    <n v="0.44877258401029874"/>
    <n v="2026"/>
    <s v="Q1"/>
    <n v="1"/>
    <x v="0"/>
  </r>
  <r>
    <s v="01734"/>
    <x v="4"/>
    <x v="3"/>
    <x v="8"/>
    <x v="3"/>
    <x v="0"/>
    <x v="4"/>
    <x v="10"/>
    <n v="1"/>
    <n v="40.6"/>
    <n v="0.15"/>
    <n v="14.61"/>
    <n v="34.51"/>
    <n v="14.61"/>
    <n v="19.899999999999999"/>
    <n v="0.57664445088380178"/>
    <n v="2026"/>
    <s v="Q1"/>
    <n v="1"/>
    <x v="0"/>
  </r>
  <r>
    <s v="02331"/>
    <x v="4"/>
    <x v="3"/>
    <x v="8"/>
    <x v="0"/>
    <x v="1"/>
    <x v="0"/>
    <x v="8"/>
    <n v="1"/>
    <n v="104.23"/>
    <n v="0.1"/>
    <n v="51.6"/>
    <n v="93.807000000000002"/>
    <n v="51.6"/>
    <n v="42.207000000000001"/>
    <n v="0.44993443986056475"/>
    <n v="2026"/>
    <s v="Q1"/>
    <n v="1"/>
    <x v="0"/>
  </r>
  <r>
    <s v="02475"/>
    <x v="4"/>
    <x v="1"/>
    <x v="1"/>
    <x v="2"/>
    <x v="0"/>
    <x v="4"/>
    <x v="12"/>
    <n v="5"/>
    <n v="122.87"/>
    <n v="0.05"/>
    <n v="69.67"/>
    <n v="583.63250000000005"/>
    <n v="348.35"/>
    <n v="235.28250000000003"/>
    <n v="0.40313467807224584"/>
    <n v="2026"/>
    <s v="Q1"/>
    <n v="1"/>
    <x v="0"/>
  </r>
  <r>
    <s v="01433"/>
    <x v="5"/>
    <x v="2"/>
    <x v="10"/>
    <x v="0"/>
    <x v="1"/>
    <x v="2"/>
    <x v="2"/>
    <n v="2"/>
    <n v="36.619999999999997"/>
    <n v="0.05"/>
    <n v="13.87"/>
    <n v="69.577999999999989"/>
    <n v="27.74"/>
    <n v="41.837999999999994"/>
    <n v="0.60131075914800658"/>
    <n v="2026"/>
    <s v="Q1"/>
    <n v="1"/>
    <x v="0"/>
  </r>
  <r>
    <s v="03624"/>
    <x v="5"/>
    <x v="3"/>
    <x v="7"/>
    <x v="0"/>
    <x v="1"/>
    <x v="1"/>
    <x v="1"/>
    <n v="1"/>
    <n v="93.4"/>
    <n v="0"/>
    <n v="46.11"/>
    <n v="93.4"/>
    <n v="46.11"/>
    <n v="47.290000000000006"/>
    <n v="0.50631691648822275"/>
    <n v="2026"/>
    <s v="Q1"/>
    <n v="1"/>
    <x v="0"/>
  </r>
  <r>
    <s v="04680"/>
    <x v="5"/>
    <x v="1"/>
    <x v="1"/>
    <x v="3"/>
    <x v="1"/>
    <x v="3"/>
    <x v="13"/>
    <n v="2"/>
    <n v="81.260000000000005"/>
    <n v="0"/>
    <n v="39.119999999999997"/>
    <n v="162.52000000000001"/>
    <n v="78.239999999999995"/>
    <n v="84.280000000000015"/>
    <n v="0.51858232832882112"/>
    <n v="2026"/>
    <s v="Q1"/>
    <n v="1"/>
    <x v="0"/>
  </r>
  <r>
    <s v="04803"/>
    <x v="5"/>
    <x v="1"/>
    <x v="11"/>
    <x v="3"/>
    <x v="1"/>
    <x v="4"/>
    <x v="14"/>
    <n v="2"/>
    <n v="35.78"/>
    <n v="0"/>
    <n v="13.84"/>
    <n v="71.56"/>
    <n v="27.68"/>
    <n v="43.88"/>
    <n v="0.61319172722191173"/>
    <n v="2026"/>
    <s v="Q1"/>
    <n v="1"/>
    <x v="0"/>
  </r>
  <r>
    <s v="00248"/>
    <x v="6"/>
    <x v="1"/>
    <x v="12"/>
    <x v="3"/>
    <x v="1"/>
    <x v="0"/>
    <x v="0"/>
    <n v="3"/>
    <n v="81.64"/>
    <n v="0"/>
    <n v="43.84"/>
    <n v="244.92000000000002"/>
    <n v="131.52000000000001"/>
    <n v="113.4"/>
    <n v="0.46300832925036745"/>
    <n v="2026"/>
    <s v="Q1"/>
    <n v="1"/>
    <x v="0"/>
  </r>
  <r>
    <s v="01118"/>
    <x v="6"/>
    <x v="1"/>
    <x v="12"/>
    <x v="0"/>
    <x v="0"/>
    <x v="2"/>
    <x v="15"/>
    <n v="2"/>
    <n v="131.63999999999999"/>
    <n v="0.05"/>
    <n v="69.02"/>
    <n v="250.11599999999996"/>
    <n v="138.04"/>
    <n v="112.07599999999996"/>
    <n v="0.44809608341729429"/>
    <n v="2026"/>
    <s v="Q1"/>
    <n v="1"/>
    <x v="0"/>
  </r>
  <r>
    <s v="03023"/>
    <x v="6"/>
    <x v="2"/>
    <x v="3"/>
    <x v="3"/>
    <x v="1"/>
    <x v="1"/>
    <x v="11"/>
    <n v="2"/>
    <n v="155.35"/>
    <n v="0"/>
    <n v="80.790000000000006"/>
    <n v="310.7"/>
    <n v="161.58000000000001"/>
    <n v="149.11999999999998"/>
    <n v="0.47994850337946565"/>
    <n v="2026"/>
    <s v="Q1"/>
    <n v="1"/>
    <x v="0"/>
  </r>
  <r>
    <s v="03903"/>
    <x v="6"/>
    <x v="3"/>
    <x v="8"/>
    <x v="0"/>
    <x v="0"/>
    <x v="4"/>
    <x v="16"/>
    <n v="2"/>
    <n v="51.56"/>
    <n v="0.05"/>
    <n v="22.26"/>
    <n v="97.963999999999999"/>
    <n v="44.52"/>
    <n v="53.443999999999996"/>
    <n v="0.54554734392225712"/>
    <n v="2026"/>
    <s v="Q1"/>
    <n v="1"/>
    <x v="0"/>
  </r>
  <r>
    <s v="00062"/>
    <x v="7"/>
    <x v="1"/>
    <x v="12"/>
    <x v="0"/>
    <x v="1"/>
    <x v="0"/>
    <x v="4"/>
    <n v="2"/>
    <n v="51.63"/>
    <n v="0"/>
    <n v="22.54"/>
    <n v="103.26"/>
    <n v="45.08"/>
    <n v="58.180000000000007"/>
    <n v="0.5634321131125315"/>
    <n v="2026"/>
    <s v="Q1"/>
    <n v="1"/>
    <x v="0"/>
  </r>
  <r>
    <s v="00142"/>
    <x v="7"/>
    <x v="0"/>
    <x v="9"/>
    <x v="1"/>
    <x v="2"/>
    <x v="3"/>
    <x v="5"/>
    <n v="5"/>
    <n v="344.88"/>
    <n v="0.15"/>
    <n v="190.66"/>
    <n v="1465.74"/>
    <n v="953.3"/>
    <n v="512.44000000000005"/>
    <n v="0.34961180018284282"/>
    <n v="2026"/>
    <s v="Q1"/>
    <n v="1"/>
    <x v="0"/>
  </r>
  <r>
    <s v="00450"/>
    <x v="7"/>
    <x v="2"/>
    <x v="3"/>
    <x v="2"/>
    <x v="1"/>
    <x v="1"/>
    <x v="1"/>
    <n v="2"/>
    <n v="94.06"/>
    <n v="0.15"/>
    <n v="46.33"/>
    <n v="159.90199999999999"/>
    <n v="92.66"/>
    <n v="67.24199999999999"/>
    <n v="0.42052006854198193"/>
    <n v="2026"/>
    <s v="Q1"/>
    <n v="1"/>
    <x v="0"/>
  </r>
  <r>
    <s v="04397"/>
    <x v="7"/>
    <x v="0"/>
    <x v="0"/>
    <x v="0"/>
    <x v="2"/>
    <x v="1"/>
    <x v="17"/>
    <n v="1"/>
    <n v="72.38"/>
    <n v="0"/>
    <n v="31.65"/>
    <n v="72.38"/>
    <n v="31.65"/>
    <n v="40.729999999999997"/>
    <n v="0.56272450953302011"/>
    <n v="2026"/>
    <s v="Q1"/>
    <n v="1"/>
    <x v="0"/>
  </r>
  <r>
    <s v="04798"/>
    <x v="7"/>
    <x v="1"/>
    <x v="6"/>
    <x v="0"/>
    <x v="1"/>
    <x v="1"/>
    <x v="11"/>
    <n v="1"/>
    <n v="153.69"/>
    <n v="0"/>
    <n v="77.47"/>
    <n v="153.69"/>
    <n v="77.47"/>
    <n v="76.22"/>
    <n v="0.49593337237295854"/>
    <n v="2026"/>
    <s v="Q1"/>
    <n v="1"/>
    <x v="0"/>
  </r>
  <r>
    <s v="00136"/>
    <x v="8"/>
    <x v="3"/>
    <x v="13"/>
    <x v="1"/>
    <x v="2"/>
    <x v="2"/>
    <x v="18"/>
    <n v="15"/>
    <n v="168.62"/>
    <n v="0.05"/>
    <n v="86.09"/>
    <n v="2402.835"/>
    <n v="1291.3500000000001"/>
    <n v="1111.4849999999999"/>
    <n v="0.46257233642759488"/>
    <n v="2026"/>
    <s v="Q1"/>
    <n v="1"/>
    <x v="0"/>
  </r>
  <r>
    <s v="02782"/>
    <x v="8"/>
    <x v="3"/>
    <x v="4"/>
    <x v="0"/>
    <x v="1"/>
    <x v="1"/>
    <x v="11"/>
    <n v="1"/>
    <n v="152.75"/>
    <n v="0.05"/>
    <n v="79.88"/>
    <n v="145.11249999999998"/>
    <n v="79.88"/>
    <n v="65.232499999999987"/>
    <n v="0.44953053665259707"/>
    <n v="2026"/>
    <s v="Q1"/>
    <n v="1"/>
    <x v="0"/>
  </r>
  <r>
    <s v="04704"/>
    <x v="8"/>
    <x v="1"/>
    <x v="14"/>
    <x v="3"/>
    <x v="1"/>
    <x v="4"/>
    <x v="14"/>
    <n v="2"/>
    <n v="36.72"/>
    <n v="0.05"/>
    <n v="14.15"/>
    <n v="69.768000000000001"/>
    <n v="28.3"/>
    <n v="41.468000000000004"/>
    <n v="0.59436991170737308"/>
    <n v="2026"/>
    <s v="Q1"/>
    <n v="1"/>
    <x v="0"/>
  </r>
  <r>
    <s v="00069"/>
    <x v="9"/>
    <x v="0"/>
    <x v="15"/>
    <x v="0"/>
    <x v="0"/>
    <x v="1"/>
    <x v="3"/>
    <n v="6"/>
    <n v="141.31"/>
    <n v="0.05"/>
    <n v="79.349999999999994"/>
    <n v="805.46699999999998"/>
    <n v="476.09999999999997"/>
    <n v="329.36700000000002"/>
    <n v="0.4089143316858419"/>
    <n v="2026"/>
    <s v="Q1"/>
    <n v="1"/>
    <x v="0"/>
  </r>
  <r>
    <s v="00490"/>
    <x v="9"/>
    <x v="2"/>
    <x v="10"/>
    <x v="0"/>
    <x v="2"/>
    <x v="3"/>
    <x v="19"/>
    <n v="2"/>
    <n v="121.23"/>
    <n v="0"/>
    <n v="59.66"/>
    <n v="242.46"/>
    <n v="119.32"/>
    <n v="123.14000000000001"/>
    <n v="0.50787758805576178"/>
    <n v="2026"/>
    <s v="Q1"/>
    <n v="1"/>
    <x v="0"/>
  </r>
  <r>
    <s v="03685"/>
    <x v="9"/>
    <x v="3"/>
    <x v="8"/>
    <x v="0"/>
    <x v="1"/>
    <x v="2"/>
    <x v="18"/>
    <n v="3"/>
    <n v="161.58000000000001"/>
    <n v="0"/>
    <n v="85.58"/>
    <n v="484.74"/>
    <n v="256.74"/>
    <n v="228"/>
    <n v="0.47035524198539425"/>
    <n v="2026"/>
    <s v="Q1"/>
    <n v="1"/>
    <x v="0"/>
  </r>
  <r>
    <s v="03796"/>
    <x v="9"/>
    <x v="3"/>
    <x v="8"/>
    <x v="2"/>
    <x v="0"/>
    <x v="2"/>
    <x v="18"/>
    <n v="2"/>
    <n v="166.84"/>
    <n v="0"/>
    <n v="88.67"/>
    <n v="333.68"/>
    <n v="177.34"/>
    <n v="156.34"/>
    <n v="0.4685327259649964"/>
    <n v="2026"/>
    <s v="Q1"/>
    <n v="1"/>
    <x v="0"/>
  </r>
  <r>
    <s v="00387"/>
    <x v="10"/>
    <x v="2"/>
    <x v="5"/>
    <x v="0"/>
    <x v="0"/>
    <x v="1"/>
    <x v="11"/>
    <n v="1"/>
    <n v="150.96"/>
    <n v="0"/>
    <n v="77.5"/>
    <n v="150.96"/>
    <n v="77.5"/>
    <n v="73.460000000000008"/>
    <n v="0.48661897191308956"/>
    <n v="2026"/>
    <s v="Q1"/>
    <n v="1"/>
    <x v="0"/>
  </r>
  <r>
    <s v="02796"/>
    <x v="10"/>
    <x v="3"/>
    <x v="7"/>
    <x v="2"/>
    <x v="0"/>
    <x v="2"/>
    <x v="2"/>
    <n v="3"/>
    <n v="36.33"/>
    <n v="0.05"/>
    <n v="13.27"/>
    <n v="103.54049999999999"/>
    <n v="39.81"/>
    <n v="63.730499999999992"/>
    <n v="0.61551277036521934"/>
    <n v="2026"/>
    <s v="Q1"/>
    <n v="1"/>
    <x v="0"/>
  </r>
  <r>
    <s v="03703"/>
    <x v="10"/>
    <x v="3"/>
    <x v="8"/>
    <x v="0"/>
    <x v="0"/>
    <x v="2"/>
    <x v="2"/>
    <n v="1"/>
    <n v="35.340000000000003"/>
    <n v="0.1"/>
    <n v="13.36"/>
    <n v="31.806000000000004"/>
    <n v="13.36"/>
    <n v="18.446000000000005"/>
    <n v="0.5799534678991386"/>
    <n v="2026"/>
    <s v="Q1"/>
    <n v="1"/>
    <x v="0"/>
  </r>
  <r>
    <s v="04674"/>
    <x v="10"/>
    <x v="3"/>
    <x v="8"/>
    <x v="0"/>
    <x v="0"/>
    <x v="2"/>
    <x v="9"/>
    <n v="2"/>
    <n v="46.27"/>
    <n v="0"/>
    <n v="18.23"/>
    <n v="92.54"/>
    <n v="36.46"/>
    <n v="56.080000000000005"/>
    <n v="0.60600821266479366"/>
    <n v="2026"/>
    <s v="Q1"/>
    <n v="1"/>
    <x v="0"/>
  </r>
  <r>
    <s v="04789"/>
    <x v="10"/>
    <x v="3"/>
    <x v="7"/>
    <x v="0"/>
    <x v="0"/>
    <x v="0"/>
    <x v="0"/>
    <n v="1"/>
    <n v="79.930000000000007"/>
    <n v="0.05"/>
    <n v="43.73"/>
    <n v="75.933500000000009"/>
    <n v="43.73"/>
    <n v="32.203500000000012"/>
    <n v="0.42410135184075554"/>
    <n v="2026"/>
    <s v="Q1"/>
    <n v="1"/>
    <x v="0"/>
  </r>
  <r>
    <s v="00804"/>
    <x v="11"/>
    <x v="1"/>
    <x v="12"/>
    <x v="2"/>
    <x v="1"/>
    <x v="1"/>
    <x v="3"/>
    <n v="1"/>
    <n v="141.25"/>
    <n v="0"/>
    <n v="78.72"/>
    <n v="141.25"/>
    <n v="78.72"/>
    <n v="62.53"/>
    <n v="0.44269026548672569"/>
    <n v="2026"/>
    <s v="Q1"/>
    <n v="1"/>
    <x v="0"/>
  </r>
  <r>
    <s v="01780"/>
    <x v="11"/>
    <x v="3"/>
    <x v="8"/>
    <x v="0"/>
    <x v="0"/>
    <x v="0"/>
    <x v="8"/>
    <n v="2"/>
    <n v="103.64"/>
    <n v="0.1"/>
    <n v="50.96"/>
    <n v="186.55199999999999"/>
    <n v="101.92"/>
    <n v="84.631999999999991"/>
    <n v="0.45366439384193147"/>
    <n v="2026"/>
    <s v="Q1"/>
    <n v="1"/>
    <x v="0"/>
  </r>
  <r>
    <s v="02844"/>
    <x v="11"/>
    <x v="0"/>
    <x v="0"/>
    <x v="0"/>
    <x v="1"/>
    <x v="2"/>
    <x v="15"/>
    <n v="1"/>
    <n v="136.18"/>
    <n v="0"/>
    <n v="68.34"/>
    <n v="136.18"/>
    <n v="68.34"/>
    <n v="67.84"/>
    <n v="0.498164194448524"/>
    <n v="2026"/>
    <s v="Q1"/>
    <n v="1"/>
    <x v="0"/>
  </r>
  <r>
    <s v="03068"/>
    <x v="11"/>
    <x v="2"/>
    <x v="2"/>
    <x v="3"/>
    <x v="1"/>
    <x v="4"/>
    <x v="14"/>
    <n v="1"/>
    <n v="36.43"/>
    <n v="0"/>
    <n v="14.33"/>
    <n v="36.43"/>
    <n v="14.33"/>
    <n v="22.1"/>
    <n v="0.60664287674993145"/>
    <n v="2026"/>
    <s v="Q1"/>
    <n v="1"/>
    <x v="0"/>
  </r>
  <r>
    <s v="03096"/>
    <x v="11"/>
    <x v="3"/>
    <x v="7"/>
    <x v="0"/>
    <x v="1"/>
    <x v="4"/>
    <x v="16"/>
    <n v="2"/>
    <n v="50.51"/>
    <n v="0.1"/>
    <n v="21.84"/>
    <n v="90.917999999999992"/>
    <n v="43.68"/>
    <n v="47.237999999999992"/>
    <n v="0.5195670824259222"/>
    <n v="2026"/>
    <s v="Q1"/>
    <n v="1"/>
    <x v="0"/>
  </r>
  <r>
    <s v="03129"/>
    <x v="11"/>
    <x v="3"/>
    <x v="13"/>
    <x v="2"/>
    <x v="0"/>
    <x v="4"/>
    <x v="12"/>
    <n v="1"/>
    <n v="123"/>
    <n v="0"/>
    <n v="67.3"/>
    <n v="123"/>
    <n v="67.3"/>
    <n v="55.7"/>
    <n v="0.45284552845528458"/>
    <n v="2026"/>
    <s v="Q1"/>
    <n v="1"/>
    <x v="0"/>
  </r>
  <r>
    <s v="03948"/>
    <x v="11"/>
    <x v="1"/>
    <x v="14"/>
    <x v="0"/>
    <x v="1"/>
    <x v="1"/>
    <x v="17"/>
    <n v="2"/>
    <n v="72.239999999999995"/>
    <n v="0"/>
    <n v="32.94"/>
    <n v="144.47999999999999"/>
    <n v="65.88"/>
    <n v="78.599999999999994"/>
    <n v="0.54401993355481726"/>
    <n v="2026"/>
    <s v="Q1"/>
    <n v="1"/>
    <x v="0"/>
  </r>
  <r>
    <s v="05036"/>
    <x v="11"/>
    <x v="2"/>
    <x v="3"/>
    <x v="2"/>
    <x v="0"/>
    <x v="1"/>
    <x v="11"/>
    <n v="1"/>
    <n v="151.11000000000001"/>
    <n v="0.15"/>
    <n v="79.650000000000006"/>
    <n v="128.4435"/>
    <n v="79.650000000000006"/>
    <n v="48.793499999999995"/>
    <n v="0.37988298356865075"/>
    <n v="2026"/>
    <s v="Q1"/>
    <n v="1"/>
    <x v="0"/>
  </r>
  <r>
    <s v="02681"/>
    <x v="12"/>
    <x v="3"/>
    <x v="4"/>
    <x v="0"/>
    <x v="1"/>
    <x v="1"/>
    <x v="1"/>
    <n v="1"/>
    <n v="94.32"/>
    <n v="0"/>
    <n v="45.93"/>
    <n v="94.32"/>
    <n v="45.93"/>
    <n v="48.389999999999993"/>
    <n v="0.51304071246819338"/>
    <n v="2026"/>
    <s v="Q1"/>
    <n v="1"/>
    <x v="0"/>
  </r>
  <r>
    <s v="05101"/>
    <x v="12"/>
    <x v="1"/>
    <x v="12"/>
    <x v="0"/>
    <x v="0"/>
    <x v="0"/>
    <x v="4"/>
    <n v="3"/>
    <n v="51.52"/>
    <n v="0"/>
    <n v="21.92"/>
    <n v="154.56"/>
    <n v="65.760000000000005"/>
    <n v="88.8"/>
    <n v="0.57453416149068315"/>
    <n v="2026"/>
    <s v="Q1"/>
    <n v="1"/>
    <x v="0"/>
  </r>
  <r>
    <s v="03871"/>
    <x v="13"/>
    <x v="0"/>
    <x v="15"/>
    <x v="0"/>
    <x v="1"/>
    <x v="1"/>
    <x v="3"/>
    <n v="2"/>
    <n v="146.4"/>
    <n v="0.05"/>
    <n v="81.72"/>
    <n v="278.16000000000003"/>
    <n v="163.44"/>
    <n v="114.72000000000003"/>
    <n v="0.4124245038826575"/>
    <n v="2026"/>
    <s v="Q1"/>
    <n v="1"/>
    <x v="0"/>
  </r>
  <r>
    <s v="04643"/>
    <x v="13"/>
    <x v="0"/>
    <x v="0"/>
    <x v="1"/>
    <x v="2"/>
    <x v="2"/>
    <x v="9"/>
    <n v="3"/>
    <n v="47.32"/>
    <n v="0.1"/>
    <n v="18.420000000000002"/>
    <n v="127.76400000000001"/>
    <n v="55.260000000000005"/>
    <n v="72.504000000000005"/>
    <n v="0.56748379825302897"/>
    <n v="2026"/>
    <s v="Q1"/>
    <n v="1"/>
    <x v="0"/>
  </r>
  <r>
    <s v="04703"/>
    <x v="13"/>
    <x v="3"/>
    <x v="13"/>
    <x v="2"/>
    <x v="2"/>
    <x v="4"/>
    <x v="10"/>
    <n v="2"/>
    <n v="40.450000000000003"/>
    <n v="0.05"/>
    <n v="15.14"/>
    <n v="76.855000000000004"/>
    <n v="30.28"/>
    <n v="46.575000000000003"/>
    <n v="0.60601132001821612"/>
    <n v="2026"/>
    <s v="Q1"/>
    <n v="1"/>
    <x v="0"/>
  </r>
  <r>
    <s v="05068"/>
    <x v="13"/>
    <x v="0"/>
    <x v="0"/>
    <x v="0"/>
    <x v="0"/>
    <x v="2"/>
    <x v="9"/>
    <n v="2"/>
    <n v="47.05"/>
    <n v="0.1"/>
    <n v="18.8"/>
    <n v="84.69"/>
    <n v="37.6"/>
    <n v="47.089999999999996"/>
    <n v="0.55602786633604906"/>
    <n v="2026"/>
    <s v="Q1"/>
    <n v="1"/>
    <x v="0"/>
  </r>
  <r>
    <s v="01539"/>
    <x v="14"/>
    <x v="3"/>
    <x v="8"/>
    <x v="2"/>
    <x v="2"/>
    <x v="4"/>
    <x v="12"/>
    <n v="3"/>
    <n v="123.14"/>
    <n v="0.05"/>
    <n v="70.67"/>
    <n v="350.94900000000001"/>
    <n v="212.01"/>
    <n v="138.93900000000002"/>
    <n v="0.39589513006163296"/>
    <n v="2026"/>
    <s v="Q1"/>
    <n v="1"/>
    <x v="0"/>
  </r>
  <r>
    <s v="01709"/>
    <x v="14"/>
    <x v="3"/>
    <x v="13"/>
    <x v="0"/>
    <x v="0"/>
    <x v="1"/>
    <x v="11"/>
    <n v="2"/>
    <n v="151.33000000000001"/>
    <n v="0.1"/>
    <n v="78.44"/>
    <n v="272.39400000000001"/>
    <n v="156.88"/>
    <n v="115.51400000000001"/>
    <n v="0.42406954631893512"/>
    <n v="2026"/>
    <s v="Q1"/>
    <n v="1"/>
    <x v="0"/>
  </r>
  <r>
    <s v="02702"/>
    <x v="14"/>
    <x v="1"/>
    <x v="14"/>
    <x v="0"/>
    <x v="0"/>
    <x v="1"/>
    <x v="3"/>
    <n v="5"/>
    <n v="144.01"/>
    <n v="0.05"/>
    <n v="79.64"/>
    <n v="684.0474999999999"/>
    <n v="398.2"/>
    <n v="285.84749999999991"/>
    <n v="0.41787668254032062"/>
    <n v="2026"/>
    <s v="Q1"/>
    <n v="1"/>
    <x v="0"/>
  </r>
  <r>
    <s v="03176"/>
    <x v="14"/>
    <x v="3"/>
    <x v="8"/>
    <x v="0"/>
    <x v="0"/>
    <x v="1"/>
    <x v="1"/>
    <n v="3"/>
    <n v="91.19"/>
    <n v="0"/>
    <n v="44.47"/>
    <n v="273.57"/>
    <n v="133.41"/>
    <n v="140.16"/>
    <n v="0.5123368790437548"/>
    <n v="2026"/>
    <s v="Q1"/>
    <n v="1"/>
    <x v="0"/>
  </r>
  <r>
    <s v="03705"/>
    <x v="14"/>
    <x v="3"/>
    <x v="7"/>
    <x v="2"/>
    <x v="1"/>
    <x v="2"/>
    <x v="9"/>
    <n v="2"/>
    <n v="45.45"/>
    <n v="0"/>
    <n v="18.190000000000001"/>
    <n v="90.9"/>
    <n v="36.380000000000003"/>
    <n v="54.52"/>
    <n v="0.59977997799779981"/>
    <n v="2026"/>
    <s v="Q1"/>
    <n v="1"/>
    <x v="0"/>
  </r>
  <r>
    <s v="03736"/>
    <x v="14"/>
    <x v="1"/>
    <x v="1"/>
    <x v="3"/>
    <x v="1"/>
    <x v="4"/>
    <x v="10"/>
    <n v="1"/>
    <n v="40.72"/>
    <n v="0"/>
    <n v="14.94"/>
    <n v="40.72"/>
    <n v="14.94"/>
    <n v="25.78"/>
    <n v="0.6331041257367388"/>
    <n v="2026"/>
    <s v="Q1"/>
    <n v="1"/>
    <x v="0"/>
  </r>
  <r>
    <s v="03967"/>
    <x v="14"/>
    <x v="1"/>
    <x v="12"/>
    <x v="0"/>
    <x v="2"/>
    <x v="2"/>
    <x v="2"/>
    <n v="2"/>
    <n v="37.090000000000003"/>
    <n v="0"/>
    <n v="13.29"/>
    <n v="74.180000000000007"/>
    <n v="26.58"/>
    <n v="47.600000000000009"/>
    <n v="0.64168239417632789"/>
    <n v="2026"/>
    <s v="Q1"/>
    <n v="1"/>
    <x v="0"/>
  </r>
  <r>
    <s v="00170"/>
    <x v="15"/>
    <x v="2"/>
    <x v="10"/>
    <x v="0"/>
    <x v="1"/>
    <x v="3"/>
    <x v="19"/>
    <n v="1"/>
    <n v="124.45"/>
    <n v="0.15"/>
    <n v="59.77"/>
    <n v="105.7825"/>
    <n v="59.77"/>
    <n v="46.012499999999996"/>
    <n v="0.43497270342447941"/>
    <n v="2026"/>
    <s v="Q1"/>
    <n v="1"/>
    <x v="0"/>
  </r>
  <r>
    <s v="01040"/>
    <x v="15"/>
    <x v="0"/>
    <x v="0"/>
    <x v="2"/>
    <x v="1"/>
    <x v="2"/>
    <x v="2"/>
    <n v="1"/>
    <n v="35.93"/>
    <n v="0.05"/>
    <n v="13.33"/>
    <n v="34.133499999999998"/>
    <n v="13.33"/>
    <n v="20.8035"/>
    <n v="0.60947456311248482"/>
    <n v="2026"/>
    <s v="Q1"/>
    <n v="1"/>
    <x v="0"/>
  </r>
  <r>
    <s v="02380"/>
    <x v="15"/>
    <x v="3"/>
    <x v="13"/>
    <x v="0"/>
    <x v="0"/>
    <x v="3"/>
    <x v="19"/>
    <n v="4"/>
    <n v="121.8"/>
    <n v="0.05"/>
    <n v="59.57"/>
    <n v="462.84"/>
    <n v="238.28"/>
    <n v="224.55999999999997"/>
    <n v="0.48517846339987897"/>
    <n v="2026"/>
    <s v="Q1"/>
    <n v="1"/>
    <x v="0"/>
  </r>
  <r>
    <s v="03219"/>
    <x v="15"/>
    <x v="1"/>
    <x v="11"/>
    <x v="2"/>
    <x v="0"/>
    <x v="1"/>
    <x v="1"/>
    <n v="1"/>
    <n v="92.6"/>
    <n v="0.05"/>
    <n v="44.15"/>
    <n v="87.969999999999985"/>
    <n v="44.15"/>
    <n v="43.819999999999986"/>
    <n v="0.4981243605774695"/>
    <n v="2026"/>
    <s v="Q1"/>
    <n v="1"/>
    <x v="0"/>
  </r>
  <r>
    <s v="04425"/>
    <x v="15"/>
    <x v="1"/>
    <x v="12"/>
    <x v="1"/>
    <x v="2"/>
    <x v="0"/>
    <x v="8"/>
    <n v="10"/>
    <n v="102.68"/>
    <n v="0.15"/>
    <n v="51.07"/>
    <n v="872.78000000000009"/>
    <n v="510.7"/>
    <n v="362.0800000000001"/>
    <n v="0.41485826897958256"/>
    <n v="2026"/>
    <s v="Q1"/>
    <n v="1"/>
    <x v="0"/>
  </r>
  <r>
    <s v="04508"/>
    <x v="15"/>
    <x v="3"/>
    <x v="13"/>
    <x v="3"/>
    <x v="1"/>
    <x v="0"/>
    <x v="6"/>
    <n v="3"/>
    <n v="40.92"/>
    <n v="0.15"/>
    <n v="16.71"/>
    <n v="104.346"/>
    <n v="50.13"/>
    <n v="54.216000000000001"/>
    <n v="0.51957909263412105"/>
    <n v="2026"/>
    <s v="Q1"/>
    <n v="1"/>
    <x v="0"/>
  </r>
  <r>
    <s v="04806"/>
    <x v="15"/>
    <x v="2"/>
    <x v="16"/>
    <x v="2"/>
    <x v="1"/>
    <x v="0"/>
    <x v="8"/>
    <n v="4"/>
    <n v="102.68"/>
    <n v="0"/>
    <n v="50.83"/>
    <n v="410.72"/>
    <n v="203.32"/>
    <n v="207.40000000000003"/>
    <n v="0.50496688741721862"/>
    <n v="2026"/>
    <s v="Q1"/>
    <n v="1"/>
    <x v="0"/>
  </r>
  <r>
    <s v="00755"/>
    <x v="16"/>
    <x v="0"/>
    <x v="9"/>
    <x v="3"/>
    <x v="1"/>
    <x v="2"/>
    <x v="18"/>
    <n v="2"/>
    <n v="164.38"/>
    <n v="0.05"/>
    <n v="85.93"/>
    <n v="312.322"/>
    <n v="171.86"/>
    <n v="140.46199999999999"/>
    <n v="0.44973456881039436"/>
    <n v="2026"/>
    <s v="Q1"/>
    <n v="1"/>
    <x v="0"/>
  </r>
  <r>
    <s v="03171"/>
    <x v="16"/>
    <x v="0"/>
    <x v="15"/>
    <x v="2"/>
    <x v="0"/>
    <x v="0"/>
    <x v="4"/>
    <n v="1"/>
    <n v="51.78"/>
    <n v="0"/>
    <n v="22.64"/>
    <n v="51.78"/>
    <n v="22.64"/>
    <n v="29.14"/>
    <n v="0.56276554654306687"/>
    <n v="2026"/>
    <s v="Q1"/>
    <n v="1"/>
    <x v="0"/>
  </r>
  <r>
    <s v="04277"/>
    <x v="16"/>
    <x v="1"/>
    <x v="11"/>
    <x v="2"/>
    <x v="0"/>
    <x v="4"/>
    <x v="16"/>
    <n v="1"/>
    <n v="50.52"/>
    <n v="0.05"/>
    <n v="22.37"/>
    <n v="47.994"/>
    <n v="22.37"/>
    <n v="25.623999999999999"/>
    <n v="0.5339000708421886"/>
    <n v="2026"/>
    <s v="Q1"/>
    <n v="1"/>
    <x v="0"/>
  </r>
  <r>
    <s v="04648"/>
    <x v="16"/>
    <x v="1"/>
    <x v="14"/>
    <x v="3"/>
    <x v="1"/>
    <x v="3"/>
    <x v="7"/>
    <n v="1"/>
    <n v="199.02"/>
    <n v="0"/>
    <n v="106.49"/>
    <n v="199.02"/>
    <n v="106.49"/>
    <n v="92.530000000000015"/>
    <n v="0.46492814792483173"/>
    <n v="2026"/>
    <s v="Q1"/>
    <n v="1"/>
    <x v="0"/>
  </r>
  <r>
    <s v="00157"/>
    <x v="17"/>
    <x v="3"/>
    <x v="8"/>
    <x v="2"/>
    <x v="0"/>
    <x v="3"/>
    <x v="13"/>
    <n v="3"/>
    <n v="80.27"/>
    <n v="0.1"/>
    <n v="39.26"/>
    <n v="216.72900000000001"/>
    <n v="117.78"/>
    <n v="98.949000000000012"/>
    <n v="0.45655634455933447"/>
    <n v="2026"/>
    <s v="Q1"/>
    <n v="1"/>
    <x v="0"/>
  </r>
  <r>
    <s v="02271"/>
    <x v="17"/>
    <x v="1"/>
    <x v="1"/>
    <x v="2"/>
    <x v="1"/>
    <x v="3"/>
    <x v="5"/>
    <n v="4"/>
    <n v="333.28"/>
    <n v="0"/>
    <n v="195.76"/>
    <n v="1333.12"/>
    <n v="783.04"/>
    <n v="550.07999999999993"/>
    <n v="0.41262602016322608"/>
    <n v="2026"/>
    <s v="Q1"/>
    <n v="1"/>
    <x v="0"/>
  </r>
  <r>
    <s v="03330"/>
    <x v="17"/>
    <x v="3"/>
    <x v="13"/>
    <x v="3"/>
    <x v="1"/>
    <x v="0"/>
    <x v="8"/>
    <n v="1"/>
    <n v="104.36"/>
    <n v="0"/>
    <n v="51.63"/>
    <n v="104.36"/>
    <n v="51.63"/>
    <n v="52.73"/>
    <n v="0.50527021847451126"/>
    <n v="2026"/>
    <s v="Q1"/>
    <n v="1"/>
    <x v="0"/>
  </r>
  <r>
    <s v="04547"/>
    <x v="17"/>
    <x v="2"/>
    <x v="5"/>
    <x v="3"/>
    <x v="1"/>
    <x v="0"/>
    <x v="0"/>
    <n v="1"/>
    <n v="83.52"/>
    <n v="0.05"/>
    <n v="42.97"/>
    <n v="79.343999999999994"/>
    <n v="42.97"/>
    <n v="36.373999999999995"/>
    <n v="0.45843416011292598"/>
    <n v="2026"/>
    <s v="Q1"/>
    <n v="1"/>
    <x v="0"/>
  </r>
  <r>
    <s v="01840"/>
    <x v="18"/>
    <x v="2"/>
    <x v="10"/>
    <x v="0"/>
    <x v="1"/>
    <x v="4"/>
    <x v="12"/>
    <n v="2"/>
    <n v="125.93"/>
    <n v="0"/>
    <n v="69.150000000000006"/>
    <n v="251.86"/>
    <n v="138.30000000000001"/>
    <n v="113.56"/>
    <n v="0.45088541253077102"/>
    <n v="2026"/>
    <s v="Q1"/>
    <n v="1"/>
    <x v="0"/>
  </r>
  <r>
    <s v="01850"/>
    <x v="18"/>
    <x v="1"/>
    <x v="6"/>
    <x v="0"/>
    <x v="2"/>
    <x v="0"/>
    <x v="4"/>
    <n v="1"/>
    <n v="49.85"/>
    <n v="0"/>
    <n v="23.07"/>
    <n v="49.85"/>
    <n v="23.07"/>
    <n v="26.78"/>
    <n v="0.53721163490471413"/>
    <n v="2026"/>
    <s v="Q1"/>
    <n v="1"/>
    <x v="0"/>
  </r>
  <r>
    <s v="01858"/>
    <x v="18"/>
    <x v="1"/>
    <x v="1"/>
    <x v="0"/>
    <x v="0"/>
    <x v="2"/>
    <x v="2"/>
    <n v="1"/>
    <n v="36.130000000000003"/>
    <n v="0"/>
    <n v="13.39"/>
    <n v="36.130000000000003"/>
    <n v="13.39"/>
    <n v="22.740000000000002"/>
    <n v="0.62939385552172711"/>
    <n v="2026"/>
    <s v="Q1"/>
    <n v="1"/>
    <x v="0"/>
  </r>
  <r>
    <s v="02910"/>
    <x v="18"/>
    <x v="3"/>
    <x v="13"/>
    <x v="2"/>
    <x v="0"/>
    <x v="0"/>
    <x v="8"/>
    <n v="1"/>
    <n v="104.83"/>
    <n v="0.05"/>
    <n v="51.06"/>
    <n v="99.588499999999996"/>
    <n v="51.06"/>
    <n v="48.528499999999994"/>
    <n v="0.48729019916958277"/>
    <n v="2026"/>
    <s v="Q1"/>
    <n v="1"/>
    <x v="0"/>
  </r>
  <r>
    <s v="03694"/>
    <x v="18"/>
    <x v="0"/>
    <x v="0"/>
    <x v="2"/>
    <x v="0"/>
    <x v="2"/>
    <x v="2"/>
    <n v="1"/>
    <n v="35.46"/>
    <n v="0.05"/>
    <n v="13.81"/>
    <n v="33.686999999999998"/>
    <n v="13.81"/>
    <n v="19.876999999999995"/>
    <n v="0.59004957401965141"/>
    <n v="2026"/>
    <s v="Q1"/>
    <n v="1"/>
    <x v="0"/>
  </r>
  <r>
    <s v="00631"/>
    <x v="19"/>
    <x v="3"/>
    <x v="8"/>
    <x v="3"/>
    <x v="0"/>
    <x v="2"/>
    <x v="18"/>
    <n v="1"/>
    <n v="165.42"/>
    <n v="0"/>
    <n v="85.69"/>
    <n v="165.42"/>
    <n v="85.69"/>
    <n v="79.72999999999999"/>
    <n v="0.48198524966751299"/>
    <n v="2026"/>
    <s v="Q1"/>
    <n v="1"/>
    <x v="0"/>
  </r>
  <r>
    <s v="01113"/>
    <x v="19"/>
    <x v="2"/>
    <x v="5"/>
    <x v="0"/>
    <x v="0"/>
    <x v="3"/>
    <x v="19"/>
    <n v="1"/>
    <n v="122.86"/>
    <n v="0.05"/>
    <n v="60.36"/>
    <n v="116.717"/>
    <n v="60.36"/>
    <n v="56.356999999999999"/>
    <n v="0.48285168398776529"/>
    <n v="2026"/>
    <s v="Q1"/>
    <n v="1"/>
    <x v="0"/>
  </r>
  <r>
    <s v="01525"/>
    <x v="19"/>
    <x v="0"/>
    <x v="0"/>
    <x v="2"/>
    <x v="0"/>
    <x v="4"/>
    <x v="14"/>
    <n v="2"/>
    <n v="35.82"/>
    <n v="0"/>
    <n v="14.09"/>
    <n v="71.64"/>
    <n v="28.18"/>
    <n v="43.46"/>
    <n v="0.60664433277498608"/>
    <n v="2026"/>
    <s v="Q1"/>
    <n v="1"/>
    <x v="0"/>
  </r>
  <r>
    <s v="03233"/>
    <x v="19"/>
    <x v="0"/>
    <x v="0"/>
    <x v="0"/>
    <x v="1"/>
    <x v="3"/>
    <x v="19"/>
    <n v="3"/>
    <n v="120.29"/>
    <n v="0.1"/>
    <n v="62.41"/>
    <n v="324.78300000000002"/>
    <n v="187.23"/>
    <n v="137.55300000000003"/>
    <n v="0.42352278290427769"/>
    <n v="2026"/>
    <s v="Q1"/>
    <n v="1"/>
    <x v="0"/>
  </r>
  <r>
    <s v="04455"/>
    <x v="19"/>
    <x v="1"/>
    <x v="11"/>
    <x v="3"/>
    <x v="0"/>
    <x v="3"/>
    <x v="13"/>
    <n v="1"/>
    <n v="80.239999999999995"/>
    <n v="0.1"/>
    <n v="39.950000000000003"/>
    <n v="72.215999999999994"/>
    <n v="39.950000000000003"/>
    <n v="32.265999999999991"/>
    <n v="0.44679849340866279"/>
    <n v="2026"/>
    <s v="Q1"/>
    <n v="1"/>
    <x v="0"/>
  </r>
  <r>
    <s v="01769"/>
    <x v="20"/>
    <x v="0"/>
    <x v="15"/>
    <x v="2"/>
    <x v="1"/>
    <x v="4"/>
    <x v="14"/>
    <n v="2"/>
    <n v="35.97"/>
    <n v="0"/>
    <n v="13.55"/>
    <n v="71.94"/>
    <n v="27.1"/>
    <n v="44.839999999999996"/>
    <n v="0.62329719210453149"/>
    <n v="2026"/>
    <s v="Q1"/>
    <n v="1"/>
    <x v="0"/>
  </r>
  <r>
    <s v="03467"/>
    <x v="20"/>
    <x v="1"/>
    <x v="11"/>
    <x v="0"/>
    <x v="1"/>
    <x v="1"/>
    <x v="17"/>
    <n v="1"/>
    <n v="72.239999999999995"/>
    <n v="0"/>
    <n v="33.26"/>
    <n v="72.239999999999995"/>
    <n v="33.26"/>
    <n v="38.979999999999997"/>
    <n v="0.53959025470653377"/>
    <n v="2026"/>
    <s v="Q1"/>
    <n v="1"/>
    <x v="0"/>
  </r>
  <r>
    <s v="03911"/>
    <x v="20"/>
    <x v="0"/>
    <x v="15"/>
    <x v="0"/>
    <x v="0"/>
    <x v="1"/>
    <x v="11"/>
    <n v="5"/>
    <n v="152.81"/>
    <n v="0"/>
    <n v="78.989999999999995"/>
    <n v="764.05"/>
    <n v="394.95"/>
    <n v="369.09999999999997"/>
    <n v="0.48308356782933054"/>
    <n v="2026"/>
    <s v="Q1"/>
    <n v="1"/>
    <x v="0"/>
  </r>
  <r>
    <s v="04401"/>
    <x v="20"/>
    <x v="0"/>
    <x v="15"/>
    <x v="0"/>
    <x v="1"/>
    <x v="0"/>
    <x v="0"/>
    <n v="3"/>
    <n v="83.34"/>
    <n v="0"/>
    <n v="41.44"/>
    <n v="250.02"/>
    <n v="124.32"/>
    <n v="125.70000000000002"/>
    <n v="0.50275977921766268"/>
    <n v="2026"/>
    <s v="Q1"/>
    <n v="1"/>
    <x v="0"/>
  </r>
  <r>
    <s v="04864"/>
    <x v="20"/>
    <x v="3"/>
    <x v="13"/>
    <x v="0"/>
    <x v="0"/>
    <x v="4"/>
    <x v="14"/>
    <n v="1"/>
    <n v="35.869999999999997"/>
    <n v="0"/>
    <n v="13.64"/>
    <n v="35.869999999999997"/>
    <n v="13.64"/>
    <n v="22.229999999999997"/>
    <n v="0.61973794257039305"/>
    <n v="2026"/>
    <s v="Q1"/>
    <n v="1"/>
    <x v="0"/>
  </r>
  <r>
    <s v="00347"/>
    <x v="21"/>
    <x v="3"/>
    <x v="4"/>
    <x v="3"/>
    <x v="1"/>
    <x v="3"/>
    <x v="7"/>
    <n v="1"/>
    <n v="199.42"/>
    <n v="0.05"/>
    <n v="101.82"/>
    <n v="189.44899999999998"/>
    <n v="101.82"/>
    <n v="87.628999999999991"/>
    <n v="0.46254664843836601"/>
    <n v="2026"/>
    <s v="Q1"/>
    <n v="1"/>
    <x v="0"/>
  </r>
  <r>
    <s v="02051"/>
    <x v="21"/>
    <x v="2"/>
    <x v="5"/>
    <x v="0"/>
    <x v="1"/>
    <x v="3"/>
    <x v="5"/>
    <n v="3"/>
    <n v="347.41"/>
    <n v="0.1"/>
    <n v="192.13"/>
    <n v="938.00700000000006"/>
    <n v="576.39"/>
    <n v="361.61700000000008"/>
    <n v="0.38551631277804971"/>
    <n v="2026"/>
    <s v="Q1"/>
    <n v="1"/>
    <x v="0"/>
  </r>
  <r>
    <s v="02314"/>
    <x v="21"/>
    <x v="0"/>
    <x v="9"/>
    <x v="0"/>
    <x v="1"/>
    <x v="0"/>
    <x v="6"/>
    <n v="1"/>
    <n v="40.28"/>
    <n v="0"/>
    <n v="16.79"/>
    <n v="40.28"/>
    <n v="16.79"/>
    <n v="23.490000000000002"/>
    <n v="0.58316782522343602"/>
    <n v="2026"/>
    <s v="Q1"/>
    <n v="1"/>
    <x v="0"/>
  </r>
  <r>
    <s v="03861"/>
    <x v="21"/>
    <x v="3"/>
    <x v="13"/>
    <x v="0"/>
    <x v="0"/>
    <x v="3"/>
    <x v="7"/>
    <n v="3"/>
    <n v="195.49"/>
    <n v="0.05"/>
    <n v="106.38"/>
    <n v="557.14649999999995"/>
    <n v="319.14"/>
    <n v="238.00649999999996"/>
    <n v="0.42718836069148775"/>
    <n v="2026"/>
    <s v="Q1"/>
    <n v="1"/>
    <x v="0"/>
  </r>
  <r>
    <s v="00843"/>
    <x v="22"/>
    <x v="1"/>
    <x v="11"/>
    <x v="0"/>
    <x v="0"/>
    <x v="4"/>
    <x v="14"/>
    <n v="2"/>
    <n v="35.75"/>
    <n v="0"/>
    <n v="13.94"/>
    <n v="71.5"/>
    <n v="27.88"/>
    <n v="43.620000000000005"/>
    <n v="0.61006993006993016"/>
    <n v="2026"/>
    <s v="Q1"/>
    <n v="1"/>
    <x v="0"/>
  </r>
  <r>
    <s v="00868"/>
    <x v="22"/>
    <x v="0"/>
    <x v="15"/>
    <x v="0"/>
    <x v="0"/>
    <x v="0"/>
    <x v="8"/>
    <n v="1"/>
    <n v="103.39"/>
    <n v="0"/>
    <n v="51.32"/>
    <n v="103.39"/>
    <n v="51.32"/>
    <n v="52.07"/>
    <n v="0.50362704323435536"/>
    <n v="2026"/>
    <s v="Q1"/>
    <n v="1"/>
    <x v="0"/>
  </r>
  <r>
    <s v="00890"/>
    <x v="22"/>
    <x v="0"/>
    <x v="15"/>
    <x v="0"/>
    <x v="1"/>
    <x v="3"/>
    <x v="13"/>
    <n v="3"/>
    <n v="81.98"/>
    <n v="0.1"/>
    <n v="40.229999999999997"/>
    <n v="221.346"/>
    <n v="120.69"/>
    <n v="100.65600000000001"/>
    <n v="0.45474505977067581"/>
    <n v="2026"/>
    <s v="Q1"/>
    <n v="1"/>
    <x v="0"/>
  </r>
  <r>
    <s v="02185"/>
    <x v="22"/>
    <x v="2"/>
    <x v="2"/>
    <x v="1"/>
    <x v="2"/>
    <x v="3"/>
    <x v="5"/>
    <n v="10"/>
    <n v="337.69"/>
    <n v="0.1"/>
    <n v="200.27"/>
    <n v="3039.21"/>
    <n v="2002.7"/>
    <n v="1036.51"/>
    <n v="0.34104586389226149"/>
    <n v="2026"/>
    <s v="Q1"/>
    <n v="1"/>
    <x v="0"/>
  </r>
  <r>
    <s v="02335"/>
    <x v="22"/>
    <x v="3"/>
    <x v="8"/>
    <x v="0"/>
    <x v="1"/>
    <x v="3"/>
    <x v="5"/>
    <n v="2"/>
    <n v="333.29"/>
    <n v="0"/>
    <n v="197.18"/>
    <n v="666.58"/>
    <n v="394.36"/>
    <n v="272.22000000000003"/>
    <n v="0.40838308980167426"/>
    <n v="2026"/>
    <s v="Q1"/>
    <n v="1"/>
    <x v="0"/>
  </r>
  <r>
    <s v="02784"/>
    <x v="22"/>
    <x v="0"/>
    <x v="15"/>
    <x v="2"/>
    <x v="1"/>
    <x v="0"/>
    <x v="0"/>
    <n v="1"/>
    <n v="80.11"/>
    <n v="0.05"/>
    <n v="43.54"/>
    <n v="76.104500000000002"/>
    <n v="43.54"/>
    <n v="32.564500000000002"/>
    <n v="0.42789191177919839"/>
    <n v="2026"/>
    <s v="Q1"/>
    <n v="1"/>
    <x v="0"/>
  </r>
  <r>
    <s v="03820"/>
    <x v="22"/>
    <x v="3"/>
    <x v="13"/>
    <x v="2"/>
    <x v="1"/>
    <x v="3"/>
    <x v="13"/>
    <n v="1"/>
    <n v="82.6"/>
    <n v="0.05"/>
    <n v="38.299999999999997"/>
    <n v="78.469999999999985"/>
    <n v="38.299999999999997"/>
    <n v="40.169999999999987"/>
    <n v="0.51191538167452522"/>
    <n v="2026"/>
    <s v="Q1"/>
    <n v="1"/>
    <x v="0"/>
  </r>
  <r>
    <s v="00994"/>
    <x v="23"/>
    <x v="0"/>
    <x v="15"/>
    <x v="0"/>
    <x v="0"/>
    <x v="1"/>
    <x v="1"/>
    <n v="1"/>
    <n v="94.07"/>
    <n v="0"/>
    <n v="46.28"/>
    <n v="94.07"/>
    <n v="46.28"/>
    <n v="47.789999999999992"/>
    <n v="0.50802593813117891"/>
    <n v="2026"/>
    <s v="Q1"/>
    <n v="1"/>
    <x v="0"/>
  </r>
  <r>
    <s v="01643"/>
    <x v="23"/>
    <x v="0"/>
    <x v="15"/>
    <x v="0"/>
    <x v="0"/>
    <x v="2"/>
    <x v="18"/>
    <n v="1"/>
    <n v="163.71"/>
    <n v="0"/>
    <n v="90.06"/>
    <n v="163.71"/>
    <n v="90.06"/>
    <n v="73.650000000000006"/>
    <n v="0.44988088693421296"/>
    <n v="2026"/>
    <s v="Q1"/>
    <n v="1"/>
    <x v="0"/>
  </r>
  <r>
    <s v="01971"/>
    <x v="23"/>
    <x v="3"/>
    <x v="8"/>
    <x v="2"/>
    <x v="0"/>
    <x v="3"/>
    <x v="7"/>
    <n v="4"/>
    <n v="191.43"/>
    <n v="0"/>
    <n v="106.82"/>
    <n v="765.72"/>
    <n v="427.28"/>
    <n v="338.44000000000005"/>
    <n v="0.441989238886277"/>
    <n v="2026"/>
    <s v="Q1"/>
    <n v="1"/>
    <x v="0"/>
  </r>
  <r>
    <s v="02828"/>
    <x v="23"/>
    <x v="1"/>
    <x v="11"/>
    <x v="1"/>
    <x v="2"/>
    <x v="2"/>
    <x v="9"/>
    <n v="3"/>
    <n v="46.94"/>
    <n v="0.05"/>
    <n v="18.18"/>
    <n v="133.779"/>
    <n v="54.54"/>
    <n v="79.239000000000004"/>
    <n v="0.59231269481757232"/>
    <n v="2026"/>
    <s v="Q1"/>
    <n v="1"/>
    <x v="0"/>
  </r>
  <r>
    <s v="05175"/>
    <x v="23"/>
    <x v="3"/>
    <x v="7"/>
    <x v="0"/>
    <x v="0"/>
    <x v="1"/>
    <x v="3"/>
    <n v="1"/>
    <n v="147.21"/>
    <n v="0"/>
    <n v="79.510000000000005"/>
    <n v="147.21"/>
    <n v="79.510000000000005"/>
    <n v="67.7"/>
    <n v="0.45988723592147274"/>
    <n v="2026"/>
    <s v="Q1"/>
    <n v="1"/>
    <x v="0"/>
  </r>
  <r>
    <s v="01874"/>
    <x v="24"/>
    <x v="0"/>
    <x v="0"/>
    <x v="0"/>
    <x v="2"/>
    <x v="2"/>
    <x v="2"/>
    <n v="1"/>
    <n v="35.729999999999997"/>
    <n v="0"/>
    <n v="13.57"/>
    <n v="35.729999999999997"/>
    <n v="13.57"/>
    <n v="22.159999999999997"/>
    <n v="0.62020710887209629"/>
    <n v="2026"/>
    <s v="Q1"/>
    <n v="1"/>
    <x v="0"/>
  </r>
  <r>
    <s v="02490"/>
    <x v="24"/>
    <x v="1"/>
    <x v="14"/>
    <x v="0"/>
    <x v="1"/>
    <x v="0"/>
    <x v="8"/>
    <n v="2"/>
    <n v="103.99"/>
    <n v="0.15"/>
    <n v="51.94"/>
    <n v="176.78299999999999"/>
    <n v="103.88"/>
    <n v="72.902999999999992"/>
    <n v="0.41238693765803269"/>
    <n v="2026"/>
    <s v="Q1"/>
    <n v="1"/>
    <x v="0"/>
  </r>
  <r>
    <s v="05078"/>
    <x v="24"/>
    <x v="1"/>
    <x v="12"/>
    <x v="0"/>
    <x v="0"/>
    <x v="1"/>
    <x v="17"/>
    <n v="2"/>
    <n v="72.739999999999995"/>
    <n v="0"/>
    <n v="31.96"/>
    <n v="145.47999999999999"/>
    <n v="63.92"/>
    <n v="81.559999999999988"/>
    <n v="0.56062689029419843"/>
    <n v="2026"/>
    <s v="Q1"/>
    <n v="1"/>
    <x v="0"/>
  </r>
  <r>
    <s v="00230"/>
    <x v="25"/>
    <x v="2"/>
    <x v="10"/>
    <x v="2"/>
    <x v="0"/>
    <x v="0"/>
    <x v="8"/>
    <n v="1"/>
    <n v="100.01"/>
    <n v="0.05"/>
    <n v="49.41"/>
    <n v="95.009500000000003"/>
    <n v="49.41"/>
    <n v="45.599500000000006"/>
    <n v="0.47994674216788852"/>
    <n v="2026"/>
    <s v="Q1"/>
    <n v="1"/>
    <x v="0"/>
  </r>
  <r>
    <s v="01757"/>
    <x v="25"/>
    <x v="3"/>
    <x v="7"/>
    <x v="0"/>
    <x v="2"/>
    <x v="2"/>
    <x v="9"/>
    <n v="2"/>
    <n v="45.73"/>
    <n v="0"/>
    <n v="18.11"/>
    <n v="91.46"/>
    <n v="36.22"/>
    <n v="55.239999999999995"/>
    <n v="0.60397988191559149"/>
    <n v="2026"/>
    <s v="Q1"/>
    <n v="1"/>
    <x v="0"/>
  </r>
  <r>
    <s v="01944"/>
    <x v="25"/>
    <x v="2"/>
    <x v="16"/>
    <x v="0"/>
    <x v="0"/>
    <x v="1"/>
    <x v="3"/>
    <n v="2"/>
    <n v="143.66"/>
    <n v="0.15"/>
    <n v="78.14"/>
    <n v="244.22199999999998"/>
    <n v="156.28"/>
    <n v="87.941999999999979"/>
    <n v="0.36009040954541355"/>
    <n v="2026"/>
    <s v="Q1"/>
    <n v="1"/>
    <x v="0"/>
  </r>
  <r>
    <s v="03485"/>
    <x v="25"/>
    <x v="2"/>
    <x v="10"/>
    <x v="0"/>
    <x v="2"/>
    <x v="3"/>
    <x v="19"/>
    <n v="2"/>
    <n v="121.88"/>
    <n v="0.05"/>
    <n v="62.17"/>
    <n v="231.57199999999997"/>
    <n v="124.34"/>
    <n v="107.23199999999997"/>
    <n v="0.46306116456220953"/>
    <n v="2026"/>
    <s v="Q1"/>
    <n v="1"/>
    <x v="0"/>
  </r>
  <r>
    <s v="04002"/>
    <x v="25"/>
    <x v="0"/>
    <x v="15"/>
    <x v="0"/>
    <x v="0"/>
    <x v="4"/>
    <x v="16"/>
    <n v="3"/>
    <n v="50.92"/>
    <n v="0.05"/>
    <n v="21.87"/>
    <n v="145.12199999999999"/>
    <n v="65.61"/>
    <n v="79.511999999999986"/>
    <n v="0.54789763095877941"/>
    <n v="2026"/>
    <s v="Q1"/>
    <n v="1"/>
    <x v="0"/>
  </r>
  <r>
    <s v="00818"/>
    <x v="26"/>
    <x v="0"/>
    <x v="0"/>
    <x v="0"/>
    <x v="0"/>
    <x v="0"/>
    <x v="8"/>
    <n v="1"/>
    <n v="103.78"/>
    <n v="0"/>
    <n v="49.36"/>
    <n v="103.78"/>
    <n v="49.36"/>
    <n v="54.42"/>
    <n v="0.52437849296588934"/>
    <n v="2026"/>
    <s v="Q1"/>
    <n v="1"/>
    <x v="0"/>
  </r>
  <r>
    <s v="01439"/>
    <x v="26"/>
    <x v="1"/>
    <x v="6"/>
    <x v="3"/>
    <x v="1"/>
    <x v="1"/>
    <x v="11"/>
    <n v="2"/>
    <n v="157.16999999999999"/>
    <n v="0"/>
    <n v="81.260000000000005"/>
    <n v="314.33999999999997"/>
    <n v="162.52000000000001"/>
    <n v="151.81999999999996"/>
    <n v="0.4829802125087484"/>
    <n v="2026"/>
    <s v="Q1"/>
    <n v="1"/>
    <x v="0"/>
  </r>
  <r>
    <s v="01616"/>
    <x v="26"/>
    <x v="1"/>
    <x v="12"/>
    <x v="0"/>
    <x v="2"/>
    <x v="2"/>
    <x v="15"/>
    <n v="2"/>
    <n v="132.91999999999999"/>
    <n v="0"/>
    <n v="69.02"/>
    <n v="265.83999999999997"/>
    <n v="138.04"/>
    <n v="127.79999999999998"/>
    <n v="0.48074029491423409"/>
    <n v="2026"/>
    <s v="Q1"/>
    <n v="1"/>
    <x v="0"/>
  </r>
  <r>
    <s v="01798"/>
    <x v="26"/>
    <x v="3"/>
    <x v="8"/>
    <x v="2"/>
    <x v="0"/>
    <x v="1"/>
    <x v="17"/>
    <n v="1"/>
    <n v="71.41"/>
    <n v="0.05"/>
    <n v="32.28"/>
    <n v="67.839499999999987"/>
    <n v="32.28"/>
    <n v="35.559499999999986"/>
    <n v="0.52417102130764515"/>
    <n v="2026"/>
    <s v="Q1"/>
    <n v="1"/>
    <x v="0"/>
  </r>
  <r>
    <s v="04449"/>
    <x v="26"/>
    <x v="3"/>
    <x v="8"/>
    <x v="0"/>
    <x v="1"/>
    <x v="3"/>
    <x v="7"/>
    <n v="1"/>
    <n v="199.67"/>
    <n v="0"/>
    <n v="103.81"/>
    <n v="199.67"/>
    <n v="103.81"/>
    <n v="95.859999999999985"/>
    <n v="0.4800921520508839"/>
    <n v="2026"/>
    <s v="Q1"/>
    <n v="1"/>
    <x v="0"/>
  </r>
  <r>
    <s v="04473"/>
    <x v="26"/>
    <x v="0"/>
    <x v="0"/>
    <x v="2"/>
    <x v="0"/>
    <x v="3"/>
    <x v="7"/>
    <n v="1"/>
    <n v="196.88"/>
    <n v="0"/>
    <n v="102.76"/>
    <n v="196.88"/>
    <n v="102.76"/>
    <n v="94.11999999999999"/>
    <n v="0.47805770012190163"/>
    <n v="2026"/>
    <s v="Q1"/>
    <n v="1"/>
    <x v="0"/>
  </r>
  <r>
    <s v="00203"/>
    <x v="27"/>
    <x v="3"/>
    <x v="7"/>
    <x v="0"/>
    <x v="0"/>
    <x v="0"/>
    <x v="4"/>
    <n v="3"/>
    <n v="49.95"/>
    <n v="0"/>
    <n v="22.55"/>
    <n v="149.85000000000002"/>
    <n v="67.650000000000006"/>
    <n v="82.200000000000017"/>
    <n v="0.54854854854854862"/>
    <n v="2026"/>
    <s v="Q1"/>
    <n v="1"/>
    <x v="0"/>
  </r>
  <r>
    <s v="01654"/>
    <x v="27"/>
    <x v="1"/>
    <x v="6"/>
    <x v="3"/>
    <x v="2"/>
    <x v="1"/>
    <x v="17"/>
    <n v="1"/>
    <n v="70.41"/>
    <n v="0"/>
    <n v="32.74"/>
    <n v="70.41"/>
    <n v="32.74"/>
    <n v="37.669999999999995"/>
    <n v="0.53500923164323244"/>
    <n v="2026"/>
    <s v="Q1"/>
    <n v="1"/>
    <x v="0"/>
  </r>
  <r>
    <s v="02203"/>
    <x v="27"/>
    <x v="2"/>
    <x v="16"/>
    <x v="3"/>
    <x v="0"/>
    <x v="1"/>
    <x v="17"/>
    <n v="2"/>
    <n v="70.290000000000006"/>
    <n v="0.15"/>
    <n v="31.84"/>
    <n v="119.49300000000001"/>
    <n v="63.68"/>
    <n v="55.813000000000009"/>
    <n v="0.46708175374289712"/>
    <n v="2026"/>
    <s v="Q1"/>
    <n v="1"/>
    <x v="0"/>
  </r>
  <r>
    <s v="03352"/>
    <x v="27"/>
    <x v="2"/>
    <x v="16"/>
    <x v="0"/>
    <x v="2"/>
    <x v="1"/>
    <x v="1"/>
    <n v="4"/>
    <n v="91.46"/>
    <n v="0"/>
    <n v="44.04"/>
    <n v="365.84"/>
    <n v="176.16"/>
    <n v="189.67999999999998"/>
    <n v="0.51847802317953207"/>
    <n v="2026"/>
    <s v="Q1"/>
    <n v="1"/>
    <x v="0"/>
  </r>
  <r>
    <s v="00183"/>
    <x v="28"/>
    <x v="1"/>
    <x v="12"/>
    <x v="0"/>
    <x v="1"/>
    <x v="3"/>
    <x v="19"/>
    <n v="2"/>
    <n v="123.27"/>
    <n v="0"/>
    <n v="60.26"/>
    <n v="246.54"/>
    <n v="120.52"/>
    <n v="126.02"/>
    <n v="0.51115437657175311"/>
    <n v="2026"/>
    <s v="Q1"/>
    <n v="1"/>
    <x v="0"/>
  </r>
  <r>
    <s v="03525"/>
    <x v="28"/>
    <x v="2"/>
    <x v="5"/>
    <x v="1"/>
    <x v="2"/>
    <x v="4"/>
    <x v="16"/>
    <n v="3"/>
    <n v="49.63"/>
    <n v="0.1"/>
    <n v="22.06"/>
    <n v="134.001"/>
    <n v="66.179999999999993"/>
    <n v="67.821000000000012"/>
    <n v="0.50612308863366695"/>
    <n v="2026"/>
    <s v="Q1"/>
    <n v="1"/>
    <x v="0"/>
  </r>
  <r>
    <s v="04299"/>
    <x v="28"/>
    <x v="0"/>
    <x v="9"/>
    <x v="1"/>
    <x v="2"/>
    <x v="2"/>
    <x v="15"/>
    <n v="12"/>
    <n v="132.21"/>
    <n v="0.1"/>
    <n v="68.95"/>
    <n v="1427.8679999999999"/>
    <n v="827.40000000000009"/>
    <n v="600.46799999999985"/>
    <n v="0.42053467127213429"/>
    <n v="2026"/>
    <s v="Q1"/>
    <n v="1"/>
    <x v="0"/>
  </r>
  <r>
    <s v="00748"/>
    <x v="29"/>
    <x v="1"/>
    <x v="1"/>
    <x v="2"/>
    <x v="2"/>
    <x v="0"/>
    <x v="6"/>
    <n v="1"/>
    <n v="39.549999999999997"/>
    <n v="0"/>
    <n v="17.059999999999999"/>
    <n v="39.549999999999997"/>
    <n v="17.059999999999999"/>
    <n v="22.49"/>
    <n v="0.56864728192161818"/>
    <n v="2026"/>
    <s v="Q1"/>
    <n v="1"/>
    <x v="0"/>
  </r>
  <r>
    <s v="03117"/>
    <x v="29"/>
    <x v="1"/>
    <x v="12"/>
    <x v="0"/>
    <x v="1"/>
    <x v="3"/>
    <x v="13"/>
    <n v="3"/>
    <n v="80.08"/>
    <n v="0"/>
    <n v="39.450000000000003"/>
    <n v="240.24"/>
    <n v="118.35000000000001"/>
    <n v="121.89"/>
    <n v="0.50736763236763238"/>
    <n v="2026"/>
    <s v="Q1"/>
    <n v="1"/>
    <x v="0"/>
  </r>
  <r>
    <s v="03328"/>
    <x v="29"/>
    <x v="2"/>
    <x v="5"/>
    <x v="2"/>
    <x v="0"/>
    <x v="4"/>
    <x v="12"/>
    <n v="1"/>
    <n v="120.48"/>
    <n v="0"/>
    <n v="69.55"/>
    <n v="120.48"/>
    <n v="69.55"/>
    <n v="50.930000000000007"/>
    <n v="0.42272576361221786"/>
    <n v="2026"/>
    <s v="Q1"/>
    <n v="1"/>
    <x v="0"/>
  </r>
  <r>
    <s v="03822"/>
    <x v="29"/>
    <x v="3"/>
    <x v="7"/>
    <x v="0"/>
    <x v="0"/>
    <x v="4"/>
    <x v="10"/>
    <n v="1"/>
    <n v="39.369999999999997"/>
    <n v="0.05"/>
    <n v="14.66"/>
    <n v="37.401499999999999"/>
    <n v="14.66"/>
    <n v="22.741499999999998"/>
    <n v="0.60803711081106371"/>
    <n v="2026"/>
    <s v="Q1"/>
    <n v="1"/>
    <x v="0"/>
  </r>
  <r>
    <s v="04125"/>
    <x v="29"/>
    <x v="1"/>
    <x v="12"/>
    <x v="1"/>
    <x v="2"/>
    <x v="3"/>
    <x v="13"/>
    <n v="8"/>
    <n v="81.06"/>
    <n v="0.15"/>
    <n v="39.549999999999997"/>
    <n v="551.20799999999997"/>
    <n v="316.39999999999998"/>
    <n v="234.80799999999999"/>
    <n v="0.42598801178502488"/>
    <n v="2026"/>
    <s v="Q1"/>
    <n v="1"/>
    <x v="0"/>
  </r>
  <r>
    <s v="04592"/>
    <x v="29"/>
    <x v="1"/>
    <x v="12"/>
    <x v="3"/>
    <x v="0"/>
    <x v="4"/>
    <x v="12"/>
    <n v="5"/>
    <n v="120.4"/>
    <n v="0"/>
    <n v="69.510000000000005"/>
    <n v="602"/>
    <n v="347.55"/>
    <n v="254.45"/>
    <n v="0.42267441860465116"/>
    <n v="2026"/>
    <s v="Q1"/>
    <n v="1"/>
    <x v="0"/>
  </r>
  <r>
    <s v="00373"/>
    <x v="30"/>
    <x v="2"/>
    <x v="10"/>
    <x v="1"/>
    <x v="2"/>
    <x v="2"/>
    <x v="9"/>
    <n v="10"/>
    <n v="47.71"/>
    <n v="0.1"/>
    <n v="18.649999999999999"/>
    <n v="429.39000000000004"/>
    <n v="186.5"/>
    <n v="242.89000000000004"/>
    <n v="0.56566291716155481"/>
    <n v="2026"/>
    <s v="Q1"/>
    <n v="1"/>
    <x v="0"/>
  </r>
  <r>
    <s v="00672"/>
    <x v="30"/>
    <x v="0"/>
    <x v="9"/>
    <x v="0"/>
    <x v="2"/>
    <x v="0"/>
    <x v="8"/>
    <n v="1"/>
    <n v="102.92"/>
    <n v="0.05"/>
    <n v="50.92"/>
    <n v="97.774000000000001"/>
    <n v="50.92"/>
    <n v="46.853999999999999"/>
    <n v="0.4792071511853867"/>
    <n v="2026"/>
    <s v="Q1"/>
    <n v="1"/>
    <x v="0"/>
  </r>
  <r>
    <s v="01125"/>
    <x v="30"/>
    <x v="1"/>
    <x v="1"/>
    <x v="0"/>
    <x v="0"/>
    <x v="1"/>
    <x v="17"/>
    <n v="1"/>
    <n v="72.69"/>
    <n v="0.1"/>
    <n v="32.67"/>
    <n v="65.421000000000006"/>
    <n v="32.67"/>
    <n v="32.751000000000005"/>
    <n v="0.50061906727197691"/>
    <n v="2026"/>
    <s v="Q1"/>
    <n v="1"/>
    <x v="0"/>
  </r>
  <r>
    <s v="01164"/>
    <x v="30"/>
    <x v="0"/>
    <x v="0"/>
    <x v="0"/>
    <x v="1"/>
    <x v="0"/>
    <x v="0"/>
    <n v="1"/>
    <n v="79.989999999999995"/>
    <n v="0.05"/>
    <n v="43.02"/>
    <n v="75.990499999999997"/>
    <n v="43.02"/>
    <n v="32.970499999999994"/>
    <n v="0.43387660299642711"/>
    <n v="2026"/>
    <s v="Q1"/>
    <n v="1"/>
    <x v="0"/>
  </r>
  <r>
    <s v="01613"/>
    <x v="30"/>
    <x v="1"/>
    <x v="6"/>
    <x v="1"/>
    <x v="2"/>
    <x v="4"/>
    <x v="16"/>
    <n v="4"/>
    <n v="51.11"/>
    <n v="0.15"/>
    <n v="22.25"/>
    <n v="173.774"/>
    <n v="89"/>
    <n v="84.774000000000001"/>
    <n v="0.48784052850253778"/>
    <n v="2026"/>
    <s v="Q1"/>
    <n v="1"/>
    <x v="0"/>
  </r>
  <r>
    <s v="02149"/>
    <x v="30"/>
    <x v="0"/>
    <x v="15"/>
    <x v="0"/>
    <x v="0"/>
    <x v="4"/>
    <x v="12"/>
    <n v="2"/>
    <n v="124.83"/>
    <n v="0"/>
    <n v="70.91"/>
    <n v="249.66"/>
    <n v="141.82"/>
    <n v="107.84"/>
    <n v="0.43194744853000083"/>
    <n v="2026"/>
    <s v="Q1"/>
    <n v="1"/>
    <x v="0"/>
  </r>
  <r>
    <s v="02593"/>
    <x v="30"/>
    <x v="1"/>
    <x v="11"/>
    <x v="2"/>
    <x v="1"/>
    <x v="0"/>
    <x v="6"/>
    <n v="6"/>
    <n v="41.07"/>
    <n v="0.1"/>
    <n v="16.29"/>
    <n v="221.77800000000002"/>
    <n v="97.74"/>
    <n v="124.03800000000003"/>
    <n v="0.55928901874847825"/>
    <n v="2026"/>
    <s v="Q1"/>
    <n v="1"/>
    <x v="0"/>
  </r>
  <r>
    <s v="02659"/>
    <x v="30"/>
    <x v="0"/>
    <x v="15"/>
    <x v="0"/>
    <x v="1"/>
    <x v="2"/>
    <x v="2"/>
    <n v="1"/>
    <n v="36.020000000000003"/>
    <n v="0"/>
    <n v="13.34"/>
    <n v="36.020000000000003"/>
    <n v="13.34"/>
    <n v="22.680000000000003"/>
    <n v="0.62965019433647973"/>
    <n v="2026"/>
    <s v="Q1"/>
    <n v="1"/>
    <x v="0"/>
  </r>
  <r>
    <s v="03496"/>
    <x v="30"/>
    <x v="0"/>
    <x v="0"/>
    <x v="2"/>
    <x v="0"/>
    <x v="4"/>
    <x v="14"/>
    <n v="1"/>
    <n v="35.82"/>
    <n v="0.05"/>
    <n v="14.32"/>
    <n v="34.028999999999996"/>
    <n v="14.32"/>
    <n v="19.708999999999996"/>
    <n v="0.57918246201769075"/>
    <n v="2026"/>
    <s v="Q1"/>
    <n v="1"/>
    <x v="0"/>
  </r>
  <r>
    <s v="03889"/>
    <x v="30"/>
    <x v="2"/>
    <x v="3"/>
    <x v="2"/>
    <x v="0"/>
    <x v="0"/>
    <x v="8"/>
    <n v="3"/>
    <n v="103.94"/>
    <n v="0.1"/>
    <n v="50.67"/>
    <n v="280.63799999999998"/>
    <n v="152.01"/>
    <n v="128.62799999999999"/>
    <n v="0.45834135077929572"/>
    <n v="2026"/>
    <s v="Q1"/>
    <n v="1"/>
    <x v="0"/>
  </r>
  <r>
    <s v="01432"/>
    <x v="31"/>
    <x v="0"/>
    <x v="0"/>
    <x v="0"/>
    <x v="0"/>
    <x v="1"/>
    <x v="3"/>
    <n v="1"/>
    <n v="140.53"/>
    <n v="0"/>
    <n v="77.36"/>
    <n v="140.53"/>
    <n v="77.36"/>
    <n v="63.17"/>
    <n v="0.44951255959581587"/>
    <n v="2026"/>
    <s v="Q1"/>
    <n v="2"/>
    <x v="1"/>
  </r>
  <r>
    <s v="01778"/>
    <x v="31"/>
    <x v="3"/>
    <x v="7"/>
    <x v="2"/>
    <x v="0"/>
    <x v="1"/>
    <x v="3"/>
    <n v="1"/>
    <n v="142.03"/>
    <n v="0.05"/>
    <n v="77.069999999999993"/>
    <n v="134.92849999999999"/>
    <n v="77.069999999999993"/>
    <n v="57.858499999999992"/>
    <n v="0.42880859121682963"/>
    <n v="2026"/>
    <s v="Q1"/>
    <n v="2"/>
    <x v="1"/>
  </r>
  <r>
    <s v="02047"/>
    <x v="31"/>
    <x v="2"/>
    <x v="5"/>
    <x v="1"/>
    <x v="2"/>
    <x v="3"/>
    <x v="19"/>
    <n v="12"/>
    <n v="124.84"/>
    <n v="0.1"/>
    <n v="59.47"/>
    <n v="1348.2719999999999"/>
    <n v="713.64"/>
    <n v="634.63199999999995"/>
    <n v="0.47070027412866244"/>
    <n v="2026"/>
    <s v="Q1"/>
    <n v="2"/>
    <x v="1"/>
  </r>
  <r>
    <s v="02668"/>
    <x v="31"/>
    <x v="1"/>
    <x v="12"/>
    <x v="0"/>
    <x v="0"/>
    <x v="4"/>
    <x v="14"/>
    <n v="3"/>
    <n v="35.36"/>
    <n v="0"/>
    <n v="13.7"/>
    <n v="106.08"/>
    <n v="41.099999999999994"/>
    <n v="64.98"/>
    <n v="0.61255656108597289"/>
    <n v="2026"/>
    <s v="Q1"/>
    <n v="2"/>
    <x v="1"/>
  </r>
  <r>
    <s v="02706"/>
    <x v="31"/>
    <x v="3"/>
    <x v="13"/>
    <x v="3"/>
    <x v="0"/>
    <x v="4"/>
    <x v="12"/>
    <n v="2"/>
    <n v="122.43"/>
    <n v="0"/>
    <n v="69.08"/>
    <n v="244.86"/>
    <n v="138.16"/>
    <n v="106.70000000000002"/>
    <n v="0.43575920934411505"/>
    <n v="2026"/>
    <s v="Q1"/>
    <n v="2"/>
    <x v="1"/>
  </r>
  <r>
    <s v="02940"/>
    <x v="31"/>
    <x v="0"/>
    <x v="15"/>
    <x v="3"/>
    <x v="1"/>
    <x v="1"/>
    <x v="3"/>
    <n v="2"/>
    <n v="140.47"/>
    <n v="0.05"/>
    <n v="78.39"/>
    <n v="266.89299999999997"/>
    <n v="156.78"/>
    <n v="110.11299999999997"/>
    <n v="0.41257357817552348"/>
    <n v="2026"/>
    <s v="Q1"/>
    <n v="2"/>
    <x v="1"/>
  </r>
  <r>
    <s v="01263"/>
    <x v="32"/>
    <x v="1"/>
    <x v="14"/>
    <x v="0"/>
    <x v="0"/>
    <x v="2"/>
    <x v="9"/>
    <n v="1"/>
    <n v="45.43"/>
    <n v="0.05"/>
    <n v="18.670000000000002"/>
    <n v="43.158499999999997"/>
    <n v="18.670000000000002"/>
    <n v="24.488499999999995"/>
    <n v="0.56740850585632019"/>
    <n v="2026"/>
    <s v="Q1"/>
    <n v="2"/>
    <x v="1"/>
  </r>
  <r>
    <s v="01641"/>
    <x v="32"/>
    <x v="3"/>
    <x v="13"/>
    <x v="1"/>
    <x v="2"/>
    <x v="0"/>
    <x v="8"/>
    <n v="8"/>
    <n v="102.78"/>
    <n v="0.15"/>
    <n v="50.39"/>
    <n v="698.904"/>
    <n v="403.12"/>
    <n v="295.78399999999999"/>
    <n v="0.42321119924911005"/>
    <n v="2026"/>
    <s v="Q1"/>
    <n v="2"/>
    <x v="1"/>
  </r>
  <r>
    <s v="02014"/>
    <x v="32"/>
    <x v="1"/>
    <x v="11"/>
    <x v="3"/>
    <x v="1"/>
    <x v="3"/>
    <x v="19"/>
    <n v="1"/>
    <n v="123.95"/>
    <n v="0"/>
    <n v="61.32"/>
    <n v="123.95"/>
    <n v="61.32"/>
    <n v="62.63"/>
    <n v="0.50528438886647842"/>
    <n v="2026"/>
    <s v="Q1"/>
    <n v="2"/>
    <x v="1"/>
  </r>
  <r>
    <s v="02642"/>
    <x v="32"/>
    <x v="1"/>
    <x v="11"/>
    <x v="3"/>
    <x v="0"/>
    <x v="3"/>
    <x v="7"/>
    <n v="3"/>
    <n v="199.9"/>
    <n v="0"/>
    <n v="104.18"/>
    <n v="599.70000000000005"/>
    <n v="312.54000000000002"/>
    <n v="287.16000000000003"/>
    <n v="0.47883941970985494"/>
    <n v="2026"/>
    <s v="Q1"/>
    <n v="2"/>
    <x v="1"/>
  </r>
  <r>
    <s v="02929"/>
    <x v="32"/>
    <x v="1"/>
    <x v="12"/>
    <x v="3"/>
    <x v="0"/>
    <x v="1"/>
    <x v="1"/>
    <n v="1"/>
    <n v="93.78"/>
    <n v="0"/>
    <n v="44.21"/>
    <n v="93.78"/>
    <n v="44.21"/>
    <n v="49.57"/>
    <n v="0.52857752185967155"/>
    <n v="2026"/>
    <s v="Q1"/>
    <n v="2"/>
    <x v="1"/>
  </r>
  <r>
    <s v="03855"/>
    <x v="32"/>
    <x v="0"/>
    <x v="0"/>
    <x v="0"/>
    <x v="2"/>
    <x v="4"/>
    <x v="10"/>
    <n v="1"/>
    <n v="39.39"/>
    <n v="0.1"/>
    <n v="15.09"/>
    <n v="35.451000000000001"/>
    <n v="15.09"/>
    <n v="20.361000000000001"/>
    <n v="0.57434204958957435"/>
    <n v="2026"/>
    <s v="Q1"/>
    <n v="2"/>
    <x v="1"/>
  </r>
  <r>
    <s v="04031"/>
    <x v="32"/>
    <x v="0"/>
    <x v="0"/>
    <x v="0"/>
    <x v="1"/>
    <x v="0"/>
    <x v="8"/>
    <n v="6"/>
    <n v="101.64"/>
    <n v="0"/>
    <n v="51.06"/>
    <n v="609.84"/>
    <n v="306.36"/>
    <n v="303.48"/>
    <n v="0.49763872491145217"/>
    <n v="2026"/>
    <s v="Q1"/>
    <n v="2"/>
    <x v="1"/>
  </r>
  <r>
    <s v="00002"/>
    <x v="33"/>
    <x v="0"/>
    <x v="0"/>
    <x v="1"/>
    <x v="2"/>
    <x v="4"/>
    <x v="14"/>
    <n v="12"/>
    <n v="36.74"/>
    <n v="0.2"/>
    <n v="13.53"/>
    <n v="352.70400000000001"/>
    <n v="162.35999999999999"/>
    <n v="190.34400000000002"/>
    <n v="0.53967065868263475"/>
    <n v="2026"/>
    <s v="Q1"/>
    <n v="2"/>
    <x v="1"/>
  </r>
  <r>
    <s v="04228"/>
    <x v="33"/>
    <x v="3"/>
    <x v="8"/>
    <x v="2"/>
    <x v="1"/>
    <x v="1"/>
    <x v="11"/>
    <n v="2"/>
    <n v="154.62"/>
    <n v="0"/>
    <n v="78.209999999999994"/>
    <n v="309.24"/>
    <n v="156.41999999999999"/>
    <n v="152.82000000000002"/>
    <n v="0.49417927823050062"/>
    <n v="2026"/>
    <s v="Q1"/>
    <n v="2"/>
    <x v="1"/>
  </r>
  <r>
    <s v="00928"/>
    <x v="34"/>
    <x v="0"/>
    <x v="0"/>
    <x v="3"/>
    <x v="1"/>
    <x v="3"/>
    <x v="19"/>
    <n v="1"/>
    <n v="125.63"/>
    <n v="0.1"/>
    <n v="60.38"/>
    <n v="113.06699999999999"/>
    <n v="60.38"/>
    <n v="52.686999999999991"/>
    <n v="0.46598034793529497"/>
    <n v="2026"/>
    <s v="Q1"/>
    <n v="2"/>
    <x v="1"/>
  </r>
  <r>
    <s v="00933"/>
    <x v="34"/>
    <x v="1"/>
    <x v="11"/>
    <x v="0"/>
    <x v="1"/>
    <x v="3"/>
    <x v="13"/>
    <n v="2"/>
    <n v="81.59"/>
    <n v="0.1"/>
    <n v="38.64"/>
    <n v="146.86200000000002"/>
    <n v="77.28"/>
    <n v="69.582000000000022"/>
    <n v="0.47379172284185161"/>
    <n v="2026"/>
    <s v="Q1"/>
    <n v="2"/>
    <x v="1"/>
  </r>
  <r>
    <s v="01646"/>
    <x v="34"/>
    <x v="2"/>
    <x v="5"/>
    <x v="0"/>
    <x v="1"/>
    <x v="2"/>
    <x v="9"/>
    <n v="2"/>
    <n v="45.81"/>
    <n v="0.1"/>
    <n v="18.420000000000002"/>
    <n v="82.458000000000013"/>
    <n v="36.840000000000003"/>
    <n v="45.618000000000009"/>
    <n v="0.55322709743141962"/>
    <n v="2026"/>
    <s v="Q1"/>
    <n v="2"/>
    <x v="1"/>
  </r>
  <r>
    <s v="00380"/>
    <x v="35"/>
    <x v="1"/>
    <x v="12"/>
    <x v="0"/>
    <x v="0"/>
    <x v="4"/>
    <x v="12"/>
    <n v="3"/>
    <n v="125.63"/>
    <n v="0"/>
    <n v="71.05"/>
    <n v="376.89"/>
    <n v="213.14999999999998"/>
    <n v="163.74"/>
    <n v="0.43445037013452203"/>
    <n v="2026"/>
    <s v="Q1"/>
    <n v="2"/>
    <x v="1"/>
  </r>
  <r>
    <s v="01723"/>
    <x v="35"/>
    <x v="3"/>
    <x v="8"/>
    <x v="0"/>
    <x v="0"/>
    <x v="0"/>
    <x v="8"/>
    <n v="2"/>
    <n v="101.01"/>
    <n v="0"/>
    <n v="50.26"/>
    <n v="202.02"/>
    <n v="100.52"/>
    <n v="101.50000000000001"/>
    <n v="0.50242550242550243"/>
    <n v="2026"/>
    <s v="Q1"/>
    <n v="2"/>
    <x v="1"/>
  </r>
  <r>
    <s v="02529"/>
    <x v="35"/>
    <x v="3"/>
    <x v="13"/>
    <x v="0"/>
    <x v="0"/>
    <x v="1"/>
    <x v="11"/>
    <n v="6"/>
    <n v="154.22"/>
    <n v="0"/>
    <n v="79.599999999999994"/>
    <n v="925.31999999999994"/>
    <n v="477.59999999999997"/>
    <n v="447.71999999999997"/>
    <n v="0.4838542342108676"/>
    <n v="2026"/>
    <s v="Q1"/>
    <n v="2"/>
    <x v="1"/>
  </r>
  <r>
    <s v="02685"/>
    <x v="35"/>
    <x v="1"/>
    <x v="14"/>
    <x v="0"/>
    <x v="1"/>
    <x v="1"/>
    <x v="17"/>
    <n v="1"/>
    <n v="72.78"/>
    <n v="0.05"/>
    <n v="33.26"/>
    <n v="69.140999999999991"/>
    <n v="33.26"/>
    <n v="35.880999999999993"/>
    <n v="0.51895402149231273"/>
    <n v="2026"/>
    <s v="Q1"/>
    <n v="2"/>
    <x v="1"/>
  </r>
  <r>
    <s v="02793"/>
    <x v="35"/>
    <x v="1"/>
    <x v="14"/>
    <x v="1"/>
    <x v="2"/>
    <x v="3"/>
    <x v="19"/>
    <n v="3"/>
    <n v="122.69"/>
    <n v="0.05"/>
    <n v="62.08"/>
    <n v="349.66649999999998"/>
    <n v="186.24"/>
    <n v="163.42649999999998"/>
    <n v="0.46737820180085876"/>
    <n v="2026"/>
    <s v="Q1"/>
    <n v="2"/>
    <x v="1"/>
  </r>
  <r>
    <s v="00346"/>
    <x v="36"/>
    <x v="1"/>
    <x v="1"/>
    <x v="0"/>
    <x v="2"/>
    <x v="0"/>
    <x v="8"/>
    <n v="3"/>
    <n v="103.22"/>
    <n v="0"/>
    <n v="50.74"/>
    <n v="309.65999999999997"/>
    <n v="152.22"/>
    <n v="157.43999999999997"/>
    <n v="0.50842859910869986"/>
    <n v="2026"/>
    <s v="Q1"/>
    <n v="2"/>
    <x v="1"/>
  </r>
  <r>
    <s v="00539"/>
    <x v="36"/>
    <x v="0"/>
    <x v="15"/>
    <x v="3"/>
    <x v="1"/>
    <x v="1"/>
    <x v="1"/>
    <n v="3"/>
    <n v="92.96"/>
    <n v="0.15"/>
    <n v="44.56"/>
    <n v="237.048"/>
    <n v="133.68"/>
    <n v="103.36799999999999"/>
    <n v="0.43606358205932971"/>
    <n v="2026"/>
    <s v="Q1"/>
    <n v="2"/>
    <x v="1"/>
  </r>
  <r>
    <s v="01368"/>
    <x v="36"/>
    <x v="1"/>
    <x v="12"/>
    <x v="2"/>
    <x v="1"/>
    <x v="2"/>
    <x v="2"/>
    <n v="1"/>
    <n v="36.520000000000003"/>
    <n v="0"/>
    <n v="13.94"/>
    <n v="36.520000000000003"/>
    <n v="13.94"/>
    <n v="22.580000000000005"/>
    <n v="0.61829134720700996"/>
    <n v="2026"/>
    <s v="Q1"/>
    <n v="2"/>
    <x v="1"/>
  </r>
  <r>
    <s v="03506"/>
    <x v="36"/>
    <x v="0"/>
    <x v="0"/>
    <x v="2"/>
    <x v="0"/>
    <x v="4"/>
    <x v="16"/>
    <n v="3"/>
    <n v="50.65"/>
    <n v="0"/>
    <n v="21.49"/>
    <n v="151.94999999999999"/>
    <n v="64.47"/>
    <n v="87.47999999999999"/>
    <n v="0.57571569595261596"/>
    <n v="2026"/>
    <s v="Q1"/>
    <n v="2"/>
    <x v="1"/>
  </r>
  <r>
    <s v="01314"/>
    <x v="37"/>
    <x v="3"/>
    <x v="4"/>
    <x v="0"/>
    <x v="0"/>
    <x v="2"/>
    <x v="2"/>
    <n v="2"/>
    <n v="37.03"/>
    <n v="0.15"/>
    <n v="13.87"/>
    <n v="62.951000000000001"/>
    <n v="27.74"/>
    <n v="35.210999999999999"/>
    <n v="0.55933980397451988"/>
    <n v="2026"/>
    <s v="Q1"/>
    <n v="2"/>
    <x v="1"/>
  </r>
  <r>
    <s v="02092"/>
    <x v="37"/>
    <x v="2"/>
    <x v="2"/>
    <x v="0"/>
    <x v="1"/>
    <x v="4"/>
    <x v="14"/>
    <n v="1"/>
    <n v="36.619999999999997"/>
    <n v="0"/>
    <n v="13.55"/>
    <n v="36.619999999999997"/>
    <n v="13.55"/>
    <n v="23.069999999999997"/>
    <n v="0.62998361551064985"/>
    <n v="2026"/>
    <s v="Q1"/>
    <n v="2"/>
    <x v="1"/>
  </r>
  <r>
    <s v="05083"/>
    <x v="37"/>
    <x v="2"/>
    <x v="16"/>
    <x v="2"/>
    <x v="0"/>
    <x v="3"/>
    <x v="13"/>
    <n v="1"/>
    <n v="81.47"/>
    <n v="0"/>
    <n v="39.18"/>
    <n v="81.47"/>
    <n v="39.18"/>
    <n v="42.29"/>
    <n v="0.51908678040996681"/>
    <n v="2026"/>
    <s v="Q1"/>
    <n v="2"/>
    <x v="1"/>
  </r>
  <r>
    <s v="00582"/>
    <x v="38"/>
    <x v="1"/>
    <x v="1"/>
    <x v="1"/>
    <x v="0"/>
    <x v="3"/>
    <x v="19"/>
    <n v="12"/>
    <n v="122.75"/>
    <n v="0.15"/>
    <n v="62.51"/>
    <n v="1252.05"/>
    <n v="750.12"/>
    <n v="501.92999999999995"/>
    <n v="0.40088654606445429"/>
    <n v="2026"/>
    <s v="Q1"/>
    <n v="2"/>
    <x v="1"/>
  </r>
  <r>
    <s v="00902"/>
    <x v="38"/>
    <x v="0"/>
    <x v="9"/>
    <x v="0"/>
    <x v="2"/>
    <x v="4"/>
    <x v="16"/>
    <n v="1"/>
    <n v="50.38"/>
    <n v="0.05"/>
    <n v="21.95"/>
    <n v="47.860999999999997"/>
    <n v="21.95"/>
    <n v="25.910999999999998"/>
    <n v="0.54138024696516995"/>
    <n v="2026"/>
    <s v="Q1"/>
    <n v="2"/>
    <x v="1"/>
  </r>
  <r>
    <s v="02396"/>
    <x v="38"/>
    <x v="3"/>
    <x v="7"/>
    <x v="0"/>
    <x v="2"/>
    <x v="4"/>
    <x v="16"/>
    <n v="2"/>
    <n v="50.4"/>
    <n v="0"/>
    <n v="21.43"/>
    <n v="100.8"/>
    <n v="42.86"/>
    <n v="57.94"/>
    <n v="0.57480158730158726"/>
    <n v="2026"/>
    <s v="Q1"/>
    <n v="2"/>
    <x v="1"/>
  </r>
  <r>
    <s v="02494"/>
    <x v="38"/>
    <x v="2"/>
    <x v="5"/>
    <x v="0"/>
    <x v="1"/>
    <x v="1"/>
    <x v="17"/>
    <n v="1"/>
    <n v="69.98"/>
    <n v="0"/>
    <n v="33.21"/>
    <n v="69.98"/>
    <n v="33.21"/>
    <n v="36.770000000000003"/>
    <n v="0.52543583881108891"/>
    <n v="2026"/>
    <s v="Q1"/>
    <n v="2"/>
    <x v="1"/>
  </r>
  <r>
    <s v="02925"/>
    <x v="38"/>
    <x v="0"/>
    <x v="0"/>
    <x v="2"/>
    <x v="1"/>
    <x v="1"/>
    <x v="1"/>
    <n v="3"/>
    <n v="90.04"/>
    <n v="0.05"/>
    <n v="45.25"/>
    <n v="256.61399999999998"/>
    <n v="135.75"/>
    <n v="120.86399999999998"/>
    <n v="0.47099534709719654"/>
    <n v="2026"/>
    <s v="Q1"/>
    <n v="2"/>
    <x v="1"/>
  </r>
  <r>
    <s v="03614"/>
    <x v="38"/>
    <x v="1"/>
    <x v="14"/>
    <x v="0"/>
    <x v="1"/>
    <x v="4"/>
    <x v="16"/>
    <n v="3"/>
    <n v="51.18"/>
    <n v="0"/>
    <n v="21.95"/>
    <n v="153.54"/>
    <n v="65.849999999999994"/>
    <n v="87.69"/>
    <n v="0.57112153184837833"/>
    <n v="2026"/>
    <s v="Q1"/>
    <n v="2"/>
    <x v="1"/>
  </r>
  <r>
    <s v="04360"/>
    <x v="38"/>
    <x v="0"/>
    <x v="15"/>
    <x v="0"/>
    <x v="1"/>
    <x v="2"/>
    <x v="2"/>
    <n v="1"/>
    <n v="35.69"/>
    <n v="0"/>
    <n v="13.38"/>
    <n v="35.69"/>
    <n v="13.38"/>
    <n v="22.309999999999995"/>
    <n v="0.62510507144858496"/>
    <n v="2026"/>
    <s v="Q1"/>
    <n v="2"/>
    <x v="1"/>
  </r>
  <r>
    <s v="04582"/>
    <x v="38"/>
    <x v="3"/>
    <x v="7"/>
    <x v="0"/>
    <x v="1"/>
    <x v="0"/>
    <x v="4"/>
    <n v="3"/>
    <n v="50.29"/>
    <n v="0.05"/>
    <n v="22.87"/>
    <n v="143.32650000000001"/>
    <n v="68.61"/>
    <n v="74.716500000000011"/>
    <n v="0.52130275978273388"/>
    <n v="2026"/>
    <s v="Q1"/>
    <n v="2"/>
    <x v="1"/>
  </r>
  <r>
    <s v="04381"/>
    <x v="39"/>
    <x v="1"/>
    <x v="12"/>
    <x v="3"/>
    <x v="0"/>
    <x v="3"/>
    <x v="7"/>
    <n v="1"/>
    <n v="194.32"/>
    <n v="0.05"/>
    <n v="102.52"/>
    <n v="184.60399999999998"/>
    <n v="102.52"/>
    <n v="82.083999999999989"/>
    <n v="0.44464908669367942"/>
    <n v="2026"/>
    <s v="Q1"/>
    <n v="2"/>
    <x v="1"/>
  </r>
  <r>
    <s v="04964"/>
    <x v="39"/>
    <x v="3"/>
    <x v="13"/>
    <x v="2"/>
    <x v="1"/>
    <x v="4"/>
    <x v="10"/>
    <n v="4"/>
    <n v="40.44"/>
    <n v="0"/>
    <n v="14.75"/>
    <n v="161.76"/>
    <n v="59"/>
    <n v="102.75999999999999"/>
    <n v="0.63526211671612265"/>
    <n v="2026"/>
    <s v="Q1"/>
    <n v="2"/>
    <x v="1"/>
  </r>
  <r>
    <s v="00255"/>
    <x v="40"/>
    <x v="3"/>
    <x v="7"/>
    <x v="0"/>
    <x v="1"/>
    <x v="2"/>
    <x v="15"/>
    <n v="3"/>
    <n v="134.53"/>
    <n v="0.1"/>
    <n v="69.12"/>
    <n v="363.23100000000005"/>
    <n v="207.36"/>
    <n v="155.87100000000004"/>
    <n v="0.42912361555043488"/>
    <n v="2026"/>
    <s v="Q1"/>
    <n v="2"/>
    <x v="1"/>
  </r>
  <r>
    <s v="02178"/>
    <x v="40"/>
    <x v="2"/>
    <x v="2"/>
    <x v="3"/>
    <x v="1"/>
    <x v="1"/>
    <x v="11"/>
    <n v="6"/>
    <n v="154.05000000000001"/>
    <n v="0"/>
    <n v="79.25"/>
    <n v="924.30000000000007"/>
    <n v="475.5"/>
    <n v="448.80000000000007"/>
    <n v="0.4855566374553717"/>
    <n v="2026"/>
    <s v="Q1"/>
    <n v="2"/>
    <x v="1"/>
  </r>
  <r>
    <s v="03416"/>
    <x v="40"/>
    <x v="2"/>
    <x v="2"/>
    <x v="0"/>
    <x v="1"/>
    <x v="2"/>
    <x v="15"/>
    <n v="1"/>
    <n v="135.4"/>
    <n v="0"/>
    <n v="67.56"/>
    <n v="135.4"/>
    <n v="67.56"/>
    <n v="67.84"/>
    <n v="0.50103397341211231"/>
    <n v="2026"/>
    <s v="Q1"/>
    <n v="2"/>
    <x v="1"/>
  </r>
  <r>
    <s v="03854"/>
    <x v="40"/>
    <x v="0"/>
    <x v="0"/>
    <x v="0"/>
    <x v="1"/>
    <x v="0"/>
    <x v="6"/>
    <n v="2"/>
    <n v="41.03"/>
    <n v="0"/>
    <n v="16.260000000000002"/>
    <n v="82.06"/>
    <n v="32.520000000000003"/>
    <n v="49.54"/>
    <n v="0.60370460638557155"/>
    <n v="2026"/>
    <s v="Q1"/>
    <n v="2"/>
    <x v="1"/>
  </r>
  <r>
    <s v="03952"/>
    <x v="40"/>
    <x v="3"/>
    <x v="8"/>
    <x v="3"/>
    <x v="1"/>
    <x v="0"/>
    <x v="0"/>
    <n v="1"/>
    <n v="81.44"/>
    <n v="0.05"/>
    <n v="43.9"/>
    <n v="77.367999999999995"/>
    <n v="43.9"/>
    <n v="33.467999999999996"/>
    <n v="0.43258194602419603"/>
    <n v="2026"/>
    <s v="Q1"/>
    <n v="2"/>
    <x v="1"/>
  </r>
  <r>
    <s v="04076"/>
    <x v="40"/>
    <x v="0"/>
    <x v="0"/>
    <x v="1"/>
    <x v="2"/>
    <x v="3"/>
    <x v="19"/>
    <n v="8"/>
    <n v="122.19"/>
    <n v="0.1"/>
    <n v="60"/>
    <n v="879.76800000000003"/>
    <n v="480"/>
    <n v="399.76800000000003"/>
    <n v="0.45440161497121973"/>
    <n v="2026"/>
    <s v="Q1"/>
    <n v="2"/>
    <x v="1"/>
  </r>
  <r>
    <s v="04156"/>
    <x v="40"/>
    <x v="2"/>
    <x v="16"/>
    <x v="2"/>
    <x v="0"/>
    <x v="1"/>
    <x v="3"/>
    <n v="2"/>
    <n v="146.33000000000001"/>
    <n v="0.1"/>
    <n v="81.34"/>
    <n v="263.39400000000001"/>
    <n v="162.68"/>
    <n v="100.714"/>
    <n v="0.38237013751262366"/>
    <n v="2026"/>
    <s v="Q1"/>
    <n v="2"/>
    <x v="1"/>
  </r>
  <r>
    <s v="04260"/>
    <x v="40"/>
    <x v="2"/>
    <x v="16"/>
    <x v="3"/>
    <x v="0"/>
    <x v="2"/>
    <x v="15"/>
    <n v="1"/>
    <n v="131.24"/>
    <n v="0.05"/>
    <n v="66.14"/>
    <n v="124.678"/>
    <n v="66.14"/>
    <n v="58.537999999999997"/>
    <n v="0.46951346669019395"/>
    <n v="2026"/>
    <s v="Q1"/>
    <n v="2"/>
    <x v="1"/>
  </r>
  <r>
    <s v="04294"/>
    <x v="40"/>
    <x v="1"/>
    <x v="1"/>
    <x v="1"/>
    <x v="1"/>
    <x v="4"/>
    <x v="16"/>
    <n v="5"/>
    <n v="51.37"/>
    <n v="0.05"/>
    <n v="21.81"/>
    <n v="244.00749999999996"/>
    <n v="109.05"/>
    <n v="134.95749999999998"/>
    <n v="0.55308750755612024"/>
    <n v="2026"/>
    <s v="Q1"/>
    <n v="2"/>
    <x v="1"/>
  </r>
  <r>
    <s v="01019"/>
    <x v="41"/>
    <x v="1"/>
    <x v="12"/>
    <x v="2"/>
    <x v="1"/>
    <x v="3"/>
    <x v="19"/>
    <n v="5"/>
    <n v="121.94"/>
    <n v="0"/>
    <n v="62.3"/>
    <n v="609.70000000000005"/>
    <n v="311.5"/>
    <n v="298.20000000000005"/>
    <n v="0.48909299655568317"/>
    <n v="2026"/>
    <s v="Q1"/>
    <n v="2"/>
    <x v="1"/>
  </r>
  <r>
    <s v="01471"/>
    <x v="41"/>
    <x v="0"/>
    <x v="0"/>
    <x v="0"/>
    <x v="0"/>
    <x v="3"/>
    <x v="19"/>
    <n v="4"/>
    <n v="124.55"/>
    <n v="0"/>
    <n v="60.41"/>
    <n v="498.2"/>
    <n v="241.64"/>
    <n v="256.56"/>
    <n v="0.51497390606182258"/>
    <n v="2026"/>
    <s v="Q1"/>
    <n v="2"/>
    <x v="1"/>
  </r>
  <r>
    <s v="02520"/>
    <x v="41"/>
    <x v="1"/>
    <x v="14"/>
    <x v="1"/>
    <x v="2"/>
    <x v="3"/>
    <x v="5"/>
    <n v="10"/>
    <n v="343.77"/>
    <n v="0.15"/>
    <n v="195.29"/>
    <n v="2922.0449999999996"/>
    <n v="1952.8999999999999"/>
    <n v="969.14499999999975"/>
    <n v="0.33166669233362245"/>
    <n v="2026"/>
    <s v="Q1"/>
    <n v="2"/>
    <x v="1"/>
  </r>
  <r>
    <s v="04649"/>
    <x v="41"/>
    <x v="1"/>
    <x v="1"/>
    <x v="3"/>
    <x v="0"/>
    <x v="0"/>
    <x v="0"/>
    <n v="1"/>
    <n v="81.819999999999993"/>
    <n v="0.05"/>
    <n v="43.83"/>
    <n v="77.728999999999985"/>
    <n v="43.83"/>
    <n v="33.898999999999987"/>
    <n v="0.43611779387358635"/>
    <n v="2026"/>
    <s v="Q1"/>
    <n v="2"/>
    <x v="1"/>
  </r>
  <r>
    <s v="04545"/>
    <x v="42"/>
    <x v="0"/>
    <x v="9"/>
    <x v="2"/>
    <x v="1"/>
    <x v="2"/>
    <x v="2"/>
    <n v="1"/>
    <n v="36.58"/>
    <n v="0.1"/>
    <n v="13.76"/>
    <n v="32.921999999999997"/>
    <n v="13.76"/>
    <n v="19.161999999999999"/>
    <n v="0.58204240325618128"/>
    <n v="2026"/>
    <s v="Q1"/>
    <n v="2"/>
    <x v="1"/>
  </r>
  <r>
    <s v="00285"/>
    <x v="43"/>
    <x v="3"/>
    <x v="8"/>
    <x v="2"/>
    <x v="1"/>
    <x v="1"/>
    <x v="1"/>
    <n v="4"/>
    <n v="92.87"/>
    <n v="0"/>
    <n v="44.95"/>
    <n v="371.48"/>
    <n v="179.8"/>
    <n v="191.68"/>
    <n v="0.51599009367933668"/>
    <n v="2026"/>
    <s v="Q1"/>
    <n v="2"/>
    <x v="1"/>
  </r>
  <r>
    <s v="01499"/>
    <x v="43"/>
    <x v="3"/>
    <x v="8"/>
    <x v="0"/>
    <x v="1"/>
    <x v="0"/>
    <x v="6"/>
    <n v="2"/>
    <n v="41.21"/>
    <n v="0"/>
    <n v="16.64"/>
    <n v="82.42"/>
    <n v="33.28"/>
    <n v="49.14"/>
    <n v="0.59621451104100942"/>
    <n v="2026"/>
    <s v="Q1"/>
    <n v="2"/>
    <x v="1"/>
  </r>
  <r>
    <s v="02615"/>
    <x v="43"/>
    <x v="0"/>
    <x v="15"/>
    <x v="0"/>
    <x v="0"/>
    <x v="1"/>
    <x v="11"/>
    <n v="6"/>
    <n v="155.79"/>
    <n v="0"/>
    <n v="77.48"/>
    <n v="934.74"/>
    <n v="464.88"/>
    <n v="469.86"/>
    <n v="0.50266384235188399"/>
    <n v="2026"/>
    <s v="Q1"/>
    <n v="2"/>
    <x v="1"/>
  </r>
  <r>
    <s v="00479"/>
    <x v="44"/>
    <x v="0"/>
    <x v="0"/>
    <x v="0"/>
    <x v="0"/>
    <x v="4"/>
    <x v="16"/>
    <n v="2"/>
    <n v="50.16"/>
    <n v="0.1"/>
    <n v="21.48"/>
    <n v="90.287999999999997"/>
    <n v="42.96"/>
    <n v="47.327999999999996"/>
    <n v="0.52418926103136632"/>
    <n v="2026"/>
    <s v="Q1"/>
    <n v="2"/>
    <x v="1"/>
  </r>
  <r>
    <s v="04069"/>
    <x v="44"/>
    <x v="3"/>
    <x v="8"/>
    <x v="0"/>
    <x v="1"/>
    <x v="1"/>
    <x v="3"/>
    <n v="4"/>
    <n v="140.63999999999999"/>
    <n v="0"/>
    <n v="77.510000000000005"/>
    <n v="562.55999999999995"/>
    <n v="310.04000000000002"/>
    <n v="252.51999999999992"/>
    <n v="0.4488765642775881"/>
    <n v="2026"/>
    <s v="Q1"/>
    <n v="2"/>
    <x v="1"/>
  </r>
  <r>
    <s v="04588"/>
    <x v="44"/>
    <x v="0"/>
    <x v="0"/>
    <x v="3"/>
    <x v="1"/>
    <x v="3"/>
    <x v="13"/>
    <n v="1"/>
    <n v="80.680000000000007"/>
    <n v="0"/>
    <n v="39.630000000000003"/>
    <n v="80.680000000000007"/>
    <n v="39.630000000000003"/>
    <n v="41.050000000000004"/>
    <n v="0.50880019831432821"/>
    <n v="2026"/>
    <s v="Q1"/>
    <n v="2"/>
    <x v="1"/>
  </r>
  <r>
    <s v="00014"/>
    <x v="45"/>
    <x v="0"/>
    <x v="0"/>
    <x v="1"/>
    <x v="2"/>
    <x v="2"/>
    <x v="18"/>
    <n v="3"/>
    <n v="162.44999999999999"/>
    <n v="0.05"/>
    <n v="86.43"/>
    <n v="462.98249999999996"/>
    <n v="259.29000000000002"/>
    <n v="203.69249999999994"/>
    <n v="0.43995723380473334"/>
    <n v="2026"/>
    <s v="Q1"/>
    <n v="2"/>
    <x v="1"/>
  </r>
  <r>
    <s v="00303"/>
    <x v="45"/>
    <x v="1"/>
    <x v="6"/>
    <x v="3"/>
    <x v="0"/>
    <x v="0"/>
    <x v="8"/>
    <n v="2"/>
    <n v="102.12"/>
    <n v="0.15"/>
    <n v="51.03"/>
    <n v="173.60400000000001"/>
    <n v="102.06"/>
    <n v="71.544000000000011"/>
    <n v="0.41211032003870884"/>
    <n v="2026"/>
    <s v="Q1"/>
    <n v="2"/>
    <x v="1"/>
  </r>
  <r>
    <s v="01197"/>
    <x v="46"/>
    <x v="2"/>
    <x v="3"/>
    <x v="0"/>
    <x v="1"/>
    <x v="0"/>
    <x v="8"/>
    <n v="2"/>
    <n v="101.77"/>
    <n v="0"/>
    <n v="51.34"/>
    <n v="203.54"/>
    <n v="102.68"/>
    <n v="100.85999999999999"/>
    <n v="0.49552913432249185"/>
    <n v="2026"/>
    <s v="Q1"/>
    <n v="2"/>
    <x v="1"/>
  </r>
  <r>
    <s v="02714"/>
    <x v="46"/>
    <x v="0"/>
    <x v="15"/>
    <x v="0"/>
    <x v="2"/>
    <x v="1"/>
    <x v="11"/>
    <n v="3"/>
    <n v="153.24"/>
    <n v="0.15"/>
    <n v="77.61"/>
    <n v="390.762"/>
    <n v="232.82999999999998"/>
    <n v="157.93200000000002"/>
    <n v="0.40416417154175693"/>
    <n v="2026"/>
    <s v="Q1"/>
    <n v="2"/>
    <x v="1"/>
  </r>
  <r>
    <s v="02753"/>
    <x v="46"/>
    <x v="3"/>
    <x v="4"/>
    <x v="3"/>
    <x v="0"/>
    <x v="1"/>
    <x v="3"/>
    <n v="1"/>
    <n v="140.47"/>
    <n v="0"/>
    <n v="79.66"/>
    <n v="140.47"/>
    <n v="79.66"/>
    <n v="60.81"/>
    <n v="0.43290382288033036"/>
    <n v="2026"/>
    <s v="Q1"/>
    <n v="2"/>
    <x v="1"/>
  </r>
  <r>
    <s v="03901"/>
    <x v="46"/>
    <x v="3"/>
    <x v="7"/>
    <x v="2"/>
    <x v="1"/>
    <x v="1"/>
    <x v="17"/>
    <n v="4"/>
    <n v="70.67"/>
    <n v="0.05"/>
    <n v="32.96"/>
    <n v="268.54599999999999"/>
    <n v="131.84"/>
    <n v="136.70599999999999"/>
    <n v="0.50905990035226734"/>
    <n v="2026"/>
    <s v="Q1"/>
    <n v="2"/>
    <x v="1"/>
  </r>
  <r>
    <s v="00594"/>
    <x v="47"/>
    <x v="0"/>
    <x v="15"/>
    <x v="2"/>
    <x v="2"/>
    <x v="2"/>
    <x v="15"/>
    <n v="3"/>
    <n v="134.91"/>
    <n v="0"/>
    <n v="67.69"/>
    <n v="404.73"/>
    <n v="203.07"/>
    <n v="201.66000000000003"/>
    <n v="0.49825809799125348"/>
    <n v="2026"/>
    <s v="Q1"/>
    <n v="2"/>
    <x v="1"/>
  </r>
  <r>
    <s v="00624"/>
    <x v="47"/>
    <x v="2"/>
    <x v="2"/>
    <x v="0"/>
    <x v="2"/>
    <x v="1"/>
    <x v="17"/>
    <n v="1"/>
    <n v="70.86"/>
    <n v="0.1"/>
    <n v="33.299999999999997"/>
    <n v="63.774000000000001"/>
    <n v="33.299999999999997"/>
    <n v="30.474000000000004"/>
    <n v="0.47784363533728486"/>
    <n v="2026"/>
    <s v="Q1"/>
    <n v="2"/>
    <x v="1"/>
  </r>
  <r>
    <s v="01013"/>
    <x v="47"/>
    <x v="1"/>
    <x v="12"/>
    <x v="2"/>
    <x v="1"/>
    <x v="0"/>
    <x v="8"/>
    <n v="1"/>
    <n v="104.35"/>
    <n v="0"/>
    <n v="51.49"/>
    <n v="104.35"/>
    <n v="51.49"/>
    <n v="52.859999999999992"/>
    <n v="0.50656444657402966"/>
    <n v="2026"/>
    <s v="Q1"/>
    <n v="2"/>
    <x v="1"/>
  </r>
  <r>
    <s v="01100"/>
    <x v="47"/>
    <x v="3"/>
    <x v="8"/>
    <x v="0"/>
    <x v="0"/>
    <x v="4"/>
    <x v="12"/>
    <n v="2"/>
    <n v="120.48"/>
    <n v="0"/>
    <n v="70.680000000000007"/>
    <n v="240.96"/>
    <n v="141.36000000000001"/>
    <n v="99.6"/>
    <n v="0.4133466135458167"/>
    <n v="2026"/>
    <s v="Q1"/>
    <n v="2"/>
    <x v="1"/>
  </r>
  <r>
    <s v="02353"/>
    <x v="47"/>
    <x v="1"/>
    <x v="12"/>
    <x v="0"/>
    <x v="0"/>
    <x v="3"/>
    <x v="5"/>
    <n v="1"/>
    <n v="339.52"/>
    <n v="0.1"/>
    <n v="191.19"/>
    <n v="305.56799999999998"/>
    <n v="191.19"/>
    <n v="114.37799999999999"/>
    <n v="0.3743127552623311"/>
    <n v="2026"/>
    <s v="Q1"/>
    <n v="2"/>
    <x v="1"/>
  </r>
  <r>
    <s v="03020"/>
    <x v="47"/>
    <x v="1"/>
    <x v="14"/>
    <x v="1"/>
    <x v="2"/>
    <x v="1"/>
    <x v="11"/>
    <n v="5"/>
    <n v="154.72999999999999"/>
    <n v="0.1"/>
    <n v="77.42"/>
    <n v="696.28499999999997"/>
    <n v="387.1"/>
    <n v="309.18499999999995"/>
    <n v="0.44404949122844806"/>
    <n v="2026"/>
    <s v="Q1"/>
    <n v="2"/>
    <x v="1"/>
  </r>
  <r>
    <s v="03227"/>
    <x v="47"/>
    <x v="2"/>
    <x v="5"/>
    <x v="2"/>
    <x v="2"/>
    <x v="1"/>
    <x v="1"/>
    <n v="4"/>
    <n v="93.98"/>
    <n v="0.05"/>
    <n v="44.6"/>
    <n v="357.12400000000002"/>
    <n v="178.4"/>
    <n v="178.72400000000002"/>
    <n v="0.50045362395134463"/>
    <n v="2026"/>
    <s v="Q1"/>
    <n v="2"/>
    <x v="1"/>
  </r>
  <r>
    <s v="03530"/>
    <x v="47"/>
    <x v="0"/>
    <x v="0"/>
    <x v="0"/>
    <x v="1"/>
    <x v="3"/>
    <x v="5"/>
    <n v="2"/>
    <n v="336.83"/>
    <n v="0"/>
    <n v="194.42"/>
    <n v="673.66"/>
    <n v="388.84"/>
    <n v="284.82"/>
    <n v="0.42279488169106078"/>
    <n v="2026"/>
    <s v="Q1"/>
    <n v="2"/>
    <x v="1"/>
  </r>
  <r>
    <s v="00006"/>
    <x v="48"/>
    <x v="3"/>
    <x v="8"/>
    <x v="2"/>
    <x v="0"/>
    <x v="3"/>
    <x v="5"/>
    <n v="1"/>
    <n v="338.93"/>
    <n v="0"/>
    <n v="197.92"/>
    <n v="338.93"/>
    <n v="197.92"/>
    <n v="141.01000000000002"/>
    <n v="0.41604461098161866"/>
    <n v="2026"/>
    <s v="Q1"/>
    <n v="2"/>
    <x v="1"/>
  </r>
  <r>
    <s v="02038"/>
    <x v="48"/>
    <x v="0"/>
    <x v="9"/>
    <x v="0"/>
    <x v="1"/>
    <x v="3"/>
    <x v="19"/>
    <n v="5"/>
    <n v="122.72"/>
    <n v="0"/>
    <n v="62.41"/>
    <n v="613.6"/>
    <n v="312.04999999999995"/>
    <n v="301.55000000000007"/>
    <n v="0.49144393741851378"/>
    <n v="2026"/>
    <s v="Q1"/>
    <n v="2"/>
    <x v="1"/>
  </r>
  <r>
    <s v="04104"/>
    <x v="48"/>
    <x v="3"/>
    <x v="4"/>
    <x v="0"/>
    <x v="1"/>
    <x v="2"/>
    <x v="15"/>
    <n v="4"/>
    <n v="135.63"/>
    <n v="0.05"/>
    <n v="65.900000000000006"/>
    <n v="515.39400000000001"/>
    <n v="263.60000000000002"/>
    <n v="251.79399999999998"/>
    <n v="0.4885466264644136"/>
    <n v="2026"/>
    <s v="Q1"/>
    <n v="2"/>
    <x v="1"/>
  </r>
  <r>
    <s v="01072"/>
    <x v="49"/>
    <x v="2"/>
    <x v="16"/>
    <x v="0"/>
    <x v="0"/>
    <x v="3"/>
    <x v="13"/>
    <n v="2"/>
    <n v="81.34"/>
    <n v="0.05"/>
    <n v="40.64"/>
    <n v="154.54599999999999"/>
    <n v="81.28"/>
    <n v="73.265999999999991"/>
    <n v="0.47407244445019603"/>
    <n v="2026"/>
    <s v="Q1"/>
    <n v="2"/>
    <x v="1"/>
  </r>
  <r>
    <s v="02435"/>
    <x v="49"/>
    <x v="2"/>
    <x v="3"/>
    <x v="0"/>
    <x v="1"/>
    <x v="0"/>
    <x v="6"/>
    <n v="1"/>
    <n v="41.01"/>
    <n v="0.05"/>
    <n v="16.489999999999998"/>
    <n v="38.959499999999998"/>
    <n v="16.489999999999998"/>
    <n v="22.4695"/>
    <n v="0.57673994789460847"/>
    <n v="2026"/>
    <s v="Q1"/>
    <n v="2"/>
    <x v="1"/>
  </r>
  <r>
    <s v="04476"/>
    <x v="49"/>
    <x v="1"/>
    <x v="11"/>
    <x v="3"/>
    <x v="2"/>
    <x v="1"/>
    <x v="11"/>
    <n v="2"/>
    <n v="153.03"/>
    <n v="0"/>
    <n v="81.02"/>
    <n v="306.06"/>
    <n v="162.04"/>
    <n v="144.02000000000001"/>
    <n v="0.47056132784421356"/>
    <n v="2026"/>
    <s v="Q1"/>
    <n v="2"/>
    <x v="1"/>
  </r>
  <r>
    <s v="00174"/>
    <x v="50"/>
    <x v="1"/>
    <x v="11"/>
    <x v="0"/>
    <x v="1"/>
    <x v="4"/>
    <x v="12"/>
    <n v="2"/>
    <n v="124.92"/>
    <n v="0"/>
    <n v="69.98"/>
    <n v="249.84"/>
    <n v="139.96"/>
    <n v="109.88"/>
    <n v="0.43980147294268329"/>
    <n v="2026"/>
    <s v="Q1"/>
    <n v="2"/>
    <x v="1"/>
  </r>
  <r>
    <s v="00304"/>
    <x v="50"/>
    <x v="1"/>
    <x v="12"/>
    <x v="0"/>
    <x v="2"/>
    <x v="2"/>
    <x v="15"/>
    <n v="2"/>
    <n v="136.55000000000001"/>
    <n v="0"/>
    <n v="68.84"/>
    <n v="273.10000000000002"/>
    <n v="137.68"/>
    <n v="135.42000000000002"/>
    <n v="0.49586232149395826"/>
    <n v="2026"/>
    <s v="Q1"/>
    <n v="2"/>
    <x v="1"/>
  </r>
  <r>
    <s v="00404"/>
    <x v="50"/>
    <x v="2"/>
    <x v="5"/>
    <x v="1"/>
    <x v="2"/>
    <x v="3"/>
    <x v="19"/>
    <n v="15"/>
    <n v="121.98"/>
    <n v="0.1"/>
    <n v="59.86"/>
    <n v="1646.73"/>
    <n v="897.9"/>
    <n v="748.83"/>
    <n v="0.45473757082217486"/>
    <n v="2026"/>
    <s v="Q1"/>
    <n v="2"/>
    <x v="1"/>
  </r>
  <r>
    <s v="00675"/>
    <x v="50"/>
    <x v="1"/>
    <x v="12"/>
    <x v="0"/>
    <x v="1"/>
    <x v="2"/>
    <x v="9"/>
    <n v="1"/>
    <n v="45.54"/>
    <n v="0"/>
    <n v="18.29"/>
    <n v="45.54"/>
    <n v="18.29"/>
    <n v="27.25"/>
    <n v="0.59837505489679399"/>
    <n v="2026"/>
    <s v="Q1"/>
    <n v="2"/>
    <x v="1"/>
  </r>
  <r>
    <s v="00940"/>
    <x v="50"/>
    <x v="2"/>
    <x v="3"/>
    <x v="3"/>
    <x v="0"/>
    <x v="4"/>
    <x v="16"/>
    <n v="1"/>
    <n v="51.73"/>
    <n v="0"/>
    <n v="21.83"/>
    <n v="51.73"/>
    <n v="21.83"/>
    <n v="29.9"/>
    <n v="0.57800115986854828"/>
    <n v="2026"/>
    <s v="Q1"/>
    <n v="2"/>
    <x v="1"/>
  </r>
  <r>
    <s v="02375"/>
    <x v="50"/>
    <x v="1"/>
    <x v="12"/>
    <x v="3"/>
    <x v="0"/>
    <x v="3"/>
    <x v="13"/>
    <n v="2"/>
    <n v="80.510000000000005"/>
    <n v="0.05"/>
    <n v="38.630000000000003"/>
    <n v="152.96899999999999"/>
    <n v="77.260000000000005"/>
    <n v="75.708999999999989"/>
    <n v="0.4949303453640933"/>
    <n v="2026"/>
    <s v="Q1"/>
    <n v="2"/>
    <x v="1"/>
  </r>
  <r>
    <s v="04184"/>
    <x v="50"/>
    <x v="3"/>
    <x v="7"/>
    <x v="0"/>
    <x v="1"/>
    <x v="4"/>
    <x v="14"/>
    <n v="1"/>
    <n v="36.31"/>
    <n v="0"/>
    <n v="14"/>
    <n v="36.31"/>
    <n v="14"/>
    <n v="22.310000000000002"/>
    <n v="0.61443128614706699"/>
    <n v="2026"/>
    <s v="Q1"/>
    <n v="2"/>
    <x v="1"/>
  </r>
  <r>
    <s v="04390"/>
    <x v="50"/>
    <x v="2"/>
    <x v="16"/>
    <x v="0"/>
    <x v="0"/>
    <x v="0"/>
    <x v="0"/>
    <n v="1"/>
    <n v="82.86"/>
    <n v="0.05"/>
    <n v="42.3"/>
    <n v="78.716999999999999"/>
    <n v="42.3"/>
    <n v="36.417000000000002"/>
    <n v="0.46263196005945351"/>
    <n v="2026"/>
    <s v="Q1"/>
    <n v="2"/>
    <x v="1"/>
  </r>
  <r>
    <s v="01475"/>
    <x v="51"/>
    <x v="0"/>
    <x v="0"/>
    <x v="2"/>
    <x v="1"/>
    <x v="0"/>
    <x v="8"/>
    <n v="2"/>
    <n v="103.03"/>
    <n v="0.05"/>
    <n v="50.73"/>
    <n v="195.75700000000001"/>
    <n v="101.46"/>
    <n v="94.297000000000011"/>
    <n v="0.48170435795399402"/>
    <n v="2026"/>
    <s v="Q1"/>
    <n v="2"/>
    <x v="1"/>
  </r>
  <r>
    <s v="03504"/>
    <x v="51"/>
    <x v="1"/>
    <x v="14"/>
    <x v="0"/>
    <x v="2"/>
    <x v="2"/>
    <x v="2"/>
    <n v="1"/>
    <n v="36.39"/>
    <n v="0"/>
    <n v="13.49"/>
    <n v="36.39"/>
    <n v="13.49"/>
    <n v="22.9"/>
    <n v="0.62929376202253362"/>
    <n v="2026"/>
    <s v="Q1"/>
    <n v="2"/>
    <x v="1"/>
  </r>
  <r>
    <s v="01649"/>
    <x v="52"/>
    <x v="2"/>
    <x v="5"/>
    <x v="0"/>
    <x v="0"/>
    <x v="3"/>
    <x v="19"/>
    <n v="1"/>
    <n v="124.93"/>
    <n v="0.1"/>
    <n v="59.74"/>
    <n v="112.43700000000001"/>
    <n v="59.74"/>
    <n v="52.69700000000001"/>
    <n v="0.46868023871145625"/>
    <n v="2026"/>
    <s v="Q1"/>
    <n v="2"/>
    <x v="1"/>
  </r>
  <r>
    <s v="02170"/>
    <x v="52"/>
    <x v="1"/>
    <x v="11"/>
    <x v="3"/>
    <x v="0"/>
    <x v="0"/>
    <x v="8"/>
    <n v="1"/>
    <n v="101.19"/>
    <n v="0.05"/>
    <n v="49.14"/>
    <n v="96.130499999999998"/>
    <n v="49.14"/>
    <n v="46.990499999999997"/>
    <n v="0.48881988546819166"/>
    <n v="2026"/>
    <s v="Q1"/>
    <n v="2"/>
    <x v="1"/>
  </r>
  <r>
    <s v="03402"/>
    <x v="52"/>
    <x v="3"/>
    <x v="8"/>
    <x v="0"/>
    <x v="0"/>
    <x v="4"/>
    <x v="16"/>
    <n v="2"/>
    <n v="51.2"/>
    <n v="0"/>
    <n v="21.38"/>
    <n v="102.4"/>
    <n v="42.76"/>
    <n v="59.640000000000008"/>
    <n v="0.58242187500000009"/>
    <n v="2026"/>
    <s v="Q1"/>
    <n v="2"/>
    <x v="1"/>
  </r>
  <r>
    <s v="03773"/>
    <x v="52"/>
    <x v="3"/>
    <x v="4"/>
    <x v="0"/>
    <x v="0"/>
    <x v="3"/>
    <x v="13"/>
    <n v="1"/>
    <n v="81.81"/>
    <n v="0"/>
    <n v="40.32"/>
    <n v="81.81"/>
    <n v="40.32"/>
    <n v="41.49"/>
    <n v="0.50715071507150711"/>
    <n v="2026"/>
    <s v="Q1"/>
    <n v="2"/>
    <x v="1"/>
  </r>
  <r>
    <s v="04670"/>
    <x v="52"/>
    <x v="0"/>
    <x v="15"/>
    <x v="2"/>
    <x v="2"/>
    <x v="1"/>
    <x v="11"/>
    <n v="1"/>
    <n v="152.96"/>
    <n v="0"/>
    <n v="79.510000000000005"/>
    <n v="152.96"/>
    <n v="79.510000000000005"/>
    <n v="73.45"/>
    <n v="0.48019089958158995"/>
    <n v="2026"/>
    <s v="Q1"/>
    <n v="2"/>
    <x v="1"/>
  </r>
  <r>
    <s v="00587"/>
    <x v="53"/>
    <x v="3"/>
    <x v="7"/>
    <x v="3"/>
    <x v="2"/>
    <x v="2"/>
    <x v="18"/>
    <n v="1"/>
    <n v="166.13"/>
    <n v="0.05"/>
    <n v="85.7"/>
    <n v="157.8235"/>
    <n v="85.7"/>
    <n v="72.123499999999993"/>
    <n v="0.45698834457479398"/>
    <n v="2026"/>
    <s v="Q1"/>
    <n v="2"/>
    <x v="1"/>
  </r>
  <r>
    <s v="01085"/>
    <x v="53"/>
    <x v="0"/>
    <x v="15"/>
    <x v="0"/>
    <x v="1"/>
    <x v="3"/>
    <x v="7"/>
    <n v="3"/>
    <n v="193.18"/>
    <n v="0.05"/>
    <n v="106.19"/>
    <n v="550.56299999999999"/>
    <n v="318.57"/>
    <n v="231.99299999999999"/>
    <n v="0.42137412067283853"/>
    <n v="2026"/>
    <s v="Q1"/>
    <n v="2"/>
    <x v="1"/>
  </r>
  <r>
    <s v="01635"/>
    <x v="53"/>
    <x v="2"/>
    <x v="10"/>
    <x v="0"/>
    <x v="0"/>
    <x v="0"/>
    <x v="0"/>
    <n v="1"/>
    <n v="80.42"/>
    <n v="0"/>
    <n v="41.72"/>
    <n v="80.42"/>
    <n v="41.72"/>
    <n v="38.700000000000003"/>
    <n v="0.4812235762248197"/>
    <n v="2026"/>
    <s v="Q1"/>
    <n v="2"/>
    <x v="1"/>
  </r>
  <r>
    <s v="04067"/>
    <x v="53"/>
    <x v="3"/>
    <x v="13"/>
    <x v="0"/>
    <x v="0"/>
    <x v="3"/>
    <x v="19"/>
    <n v="2"/>
    <n v="122.17"/>
    <n v="0"/>
    <n v="60.62"/>
    <n v="244.34"/>
    <n v="121.24"/>
    <n v="123.10000000000001"/>
    <n v="0.50380617172792019"/>
    <n v="2026"/>
    <s v="Q1"/>
    <n v="2"/>
    <x v="1"/>
  </r>
  <r>
    <s v="00287"/>
    <x v="54"/>
    <x v="1"/>
    <x v="6"/>
    <x v="3"/>
    <x v="1"/>
    <x v="2"/>
    <x v="18"/>
    <n v="1"/>
    <n v="164.6"/>
    <n v="0"/>
    <n v="85.07"/>
    <n v="164.6"/>
    <n v="85.07"/>
    <n v="79.53"/>
    <n v="0.48317132442284327"/>
    <n v="2026"/>
    <s v="Q1"/>
    <n v="2"/>
    <x v="1"/>
  </r>
  <r>
    <s v="00794"/>
    <x v="54"/>
    <x v="1"/>
    <x v="14"/>
    <x v="0"/>
    <x v="1"/>
    <x v="2"/>
    <x v="15"/>
    <n v="1"/>
    <n v="132.19999999999999"/>
    <n v="0"/>
    <n v="67.180000000000007"/>
    <n v="132.19999999999999"/>
    <n v="67.180000000000007"/>
    <n v="65.019999999999982"/>
    <n v="0.49183055975794243"/>
    <n v="2026"/>
    <s v="Q1"/>
    <n v="2"/>
    <x v="1"/>
  </r>
  <r>
    <s v="01609"/>
    <x v="54"/>
    <x v="3"/>
    <x v="4"/>
    <x v="0"/>
    <x v="0"/>
    <x v="0"/>
    <x v="6"/>
    <n v="2"/>
    <n v="40.700000000000003"/>
    <n v="0"/>
    <n v="16.63"/>
    <n v="81.400000000000006"/>
    <n v="33.26"/>
    <n v="48.140000000000008"/>
    <n v="0.59140049140049145"/>
    <n v="2026"/>
    <s v="Q1"/>
    <n v="2"/>
    <x v="1"/>
  </r>
  <r>
    <s v="04921"/>
    <x v="54"/>
    <x v="1"/>
    <x v="12"/>
    <x v="0"/>
    <x v="0"/>
    <x v="2"/>
    <x v="2"/>
    <n v="1"/>
    <n v="35.39"/>
    <n v="0"/>
    <n v="13.93"/>
    <n v="35.39"/>
    <n v="13.93"/>
    <n v="21.46"/>
    <n v="0.60638598474145244"/>
    <n v="2026"/>
    <s v="Q1"/>
    <n v="2"/>
    <x v="1"/>
  </r>
  <r>
    <s v="02209"/>
    <x v="55"/>
    <x v="0"/>
    <x v="0"/>
    <x v="0"/>
    <x v="2"/>
    <x v="0"/>
    <x v="4"/>
    <n v="5"/>
    <n v="50.58"/>
    <n v="0.1"/>
    <n v="22.42"/>
    <n v="227.60999999999999"/>
    <n v="112.10000000000001"/>
    <n v="115.50999999999998"/>
    <n v="0.50749088352884308"/>
    <n v="2026"/>
    <s v="Q1"/>
    <n v="2"/>
    <x v="1"/>
  </r>
  <r>
    <s v="04757"/>
    <x v="55"/>
    <x v="1"/>
    <x v="11"/>
    <x v="3"/>
    <x v="2"/>
    <x v="4"/>
    <x v="16"/>
    <n v="2"/>
    <n v="49.48"/>
    <n v="0"/>
    <n v="21.37"/>
    <n v="98.96"/>
    <n v="42.74"/>
    <n v="56.219999999999992"/>
    <n v="0.5681083265966046"/>
    <n v="2026"/>
    <s v="Q1"/>
    <n v="2"/>
    <x v="1"/>
  </r>
  <r>
    <s v="05155"/>
    <x v="55"/>
    <x v="3"/>
    <x v="13"/>
    <x v="2"/>
    <x v="1"/>
    <x v="4"/>
    <x v="16"/>
    <n v="1"/>
    <n v="50.51"/>
    <n v="0"/>
    <n v="21.4"/>
    <n v="50.51"/>
    <n v="21.4"/>
    <n v="29.11"/>
    <n v="0.57632152049099195"/>
    <n v="2026"/>
    <s v="Q1"/>
    <n v="2"/>
    <x v="1"/>
  </r>
  <r>
    <s v="01737"/>
    <x v="56"/>
    <x v="0"/>
    <x v="15"/>
    <x v="0"/>
    <x v="1"/>
    <x v="3"/>
    <x v="19"/>
    <n v="2"/>
    <n v="122.16"/>
    <n v="0"/>
    <n v="61.31"/>
    <n v="244.32"/>
    <n v="122.62"/>
    <n v="121.69999999999999"/>
    <n v="0.49811722331368691"/>
    <n v="2026"/>
    <s v="Q1"/>
    <n v="2"/>
    <x v="1"/>
  </r>
  <r>
    <s v="01905"/>
    <x v="56"/>
    <x v="3"/>
    <x v="7"/>
    <x v="2"/>
    <x v="0"/>
    <x v="0"/>
    <x v="4"/>
    <n v="3"/>
    <n v="51.32"/>
    <n v="0.1"/>
    <n v="22.62"/>
    <n v="138.56400000000002"/>
    <n v="67.86"/>
    <n v="70.704000000000022"/>
    <n v="0.51026240581969351"/>
    <n v="2026"/>
    <s v="Q1"/>
    <n v="2"/>
    <x v="1"/>
  </r>
  <r>
    <s v="02359"/>
    <x v="56"/>
    <x v="2"/>
    <x v="10"/>
    <x v="0"/>
    <x v="0"/>
    <x v="3"/>
    <x v="7"/>
    <n v="2"/>
    <n v="195.92"/>
    <n v="0.05"/>
    <n v="104.13"/>
    <n v="372.24799999999993"/>
    <n v="208.26"/>
    <n v="163.98799999999994"/>
    <n v="0.4405342674775955"/>
    <n v="2026"/>
    <s v="Q1"/>
    <n v="2"/>
    <x v="1"/>
  </r>
  <r>
    <s v="03666"/>
    <x v="56"/>
    <x v="0"/>
    <x v="15"/>
    <x v="0"/>
    <x v="0"/>
    <x v="2"/>
    <x v="2"/>
    <n v="1"/>
    <n v="36.19"/>
    <n v="0.1"/>
    <n v="13.62"/>
    <n v="32.570999999999998"/>
    <n v="13.62"/>
    <n v="18.951000000000001"/>
    <n v="0.58183660311319896"/>
    <n v="2026"/>
    <s v="Q1"/>
    <n v="2"/>
    <x v="1"/>
  </r>
  <r>
    <s v="00518"/>
    <x v="57"/>
    <x v="2"/>
    <x v="2"/>
    <x v="0"/>
    <x v="1"/>
    <x v="1"/>
    <x v="17"/>
    <n v="1"/>
    <n v="72.97"/>
    <n v="0"/>
    <n v="32.43"/>
    <n v="72.97"/>
    <n v="32.43"/>
    <n v="40.54"/>
    <n v="0.55557078251336167"/>
    <n v="2026"/>
    <s v="Q1"/>
    <n v="2"/>
    <x v="1"/>
  </r>
  <r>
    <s v="00892"/>
    <x v="57"/>
    <x v="3"/>
    <x v="7"/>
    <x v="1"/>
    <x v="2"/>
    <x v="2"/>
    <x v="9"/>
    <n v="12"/>
    <n v="47.15"/>
    <n v="0.1"/>
    <n v="17.829999999999998"/>
    <n v="509.21999999999997"/>
    <n v="213.95999999999998"/>
    <n v="295.26"/>
    <n v="0.57982797219276538"/>
    <n v="2026"/>
    <s v="Q1"/>
    <n v="2"/>
    <x v="1"/>
  </r>
  <r>
    <s v="01115"/>
    <x v="57"/>
    <x v="0"/>
    <x v="0"/>
    <x v="2"/>
    <x v="2"/>
    <x v="2"/>
    <x v="18"/>
    <n v="3"/>
    <n v="161.19999999999999"/>
    <n v="0.1"/>
    <n v="87.37"/>
    <n v="435.23999999999995"/>
    <n v="262.11"/>
    <n v="173.12999999999994"/>
    <n v="0.39778053487730897"/>
    <n v="2026"/>
    <s v="Q1"/>
    <n v="2"/>
    <x v="1"/>
  </r>
  <r>
    <s v="01186"/>
    <x v="57"/>
    <x v="0"/>
    <x v="9"/>
    <x v="2"/>
    <x v="2"/>
    <x v="0"/>
    <x v="4"/>
    <n v="1"/>
    <n v="49.73"/>
    <n v="0"/>
    <n v="22"/>
    <n v="49.73"/>
    <n v="22"/>
    <n v="27.729999999999997"/>
    <n v="0.55761109993967417"/>
    <n v="2026"/>
    <s v="Q1"/>
    <n v="2"/>
    <x v="1"/>
  </r>
  <r>
    <s v="02093"/>
    <x v="57"/>
    <x v="2"/>
    <x v="16"/>
    <x v="0"/>
    <x v="0"/>
    <x v="3"/>
    <x v="19"/>
    <n v="2"/>
    <n v="126.19"/>
    <n v="0"/>
    <n v="58.99"/>
    <n v="252.38"/>
    <n v="117.98"/>
    <n v="134.39999999999998"/>
    <n v="0.5325303114351374"/>
    <n v="2026"/>
    <s v="Q1"/>
    <n v="2"/>
    <x v="1"/>
  </r>
  <r>
    <s v="02136"/>
    <x v="57"/>
    <x v="1"/>
    <x v="12"/>
    <x v="0"/>
    <x v="0"/>
    <x v="2"/>
    <x v="15"/>
    <n v="2"/>
    <n v="135.38999999999999"/>
    <n v="0.05"/>
    <n v="65.69"/>
    <n v="257.24099999999999"/>
    <n v="131.38"/>
    <n v="125.86099999999999"/>
    <n v="0.48927270536189799"/>
    <n v="2026"/>
    <s v="Q1"/>
    <n v="2"/>
    <x v="1"/>
  </r>
  <r>
    <s v="03538"/>
    <x v="57"/>
    <x v="1"/>
    <x v="14"/>
    <x v="1"/>
    <x v="2"/>
    <x v="4"/>
    <x v="10"/>
    <n v="12"/>
    <n v="41.27"/>
    <n v="0.1"/>
    <n v="14.71"/>
    <n v="445.71600000000001"/>
    <n v="176.52"/>
    <n v="269.19600000000003"/>
    <n v="0.60396306168053204"/>
    <n v="2026"/>
    <s v="Q1"/>
    <n v="2"/>
    <x v="1"/>
  </r>
  <r>
    <s v="03891"/>
    <x v="57"/>
    <x v="0"/>
    <x v="0"/>
    <x v="2"/>
    <x v="0"/>
    <x v="0"/>
    <x v="0"/>
    <n v="1"/>
    <n v="82.04"/>
    <n v="0.1"/>
    <n v="41.46"/>
    <n v="73.836000000000013"/>
    <n v="41.46"/>
    <n v="32.376000000000012"/>
    <n v="0.43848529172761264"/>
    <n v="2026"/>
    <s v="Q1"/>
    <n v="2"/>
    <x v="1"/>
  </r>
  <r>
    <s v="03917"/>
    <x v="57"/>
    <x v="3"/>
    <x v="4"/>
    <x v="0"/>
    <x v="0"/>
    <x v="2"/>
    <x v="2"/>
    <n v="3"/>
    <n v="36.630000000000003"/>
    <n v="0"/>
    <n v="13.26"/>
    <n v="109.89000000000001"/>
    <n v="39.78"/>
    <n v="70.110000000000014"/>
    <n v="0.63800163800163801"/>
    <n v="2026"/>
    <s v="Q1"/>
    <n v="2"/>
    <x v="1"/>
  </r>
  <r>
    <s v="04594"/>
    <x v="57"/>
    <x v="3"/>
    <x v="7"/>
    <x v="2"/>
    <x v="0"/>
    <x v="1"/>
    <x v="1"/>
    <n v="5"/>
    <n v="92.94"/>
    <n v="0.05"/>
    <n v="46.47"/>
    <n v="441.46499999999997"/>
    <n v="232.35"/>
    <n v="209.11499999999998"/>
    <n v="0.47368421052631576"/>
    <n v="2026"/>
    <s v="Q1"/>
    <n v="2"/>
    <x v="1"/>
  </r>
  <r>
    <s v="04750"/>
    <x v="57"/>
    <x v="1"/>
    <x v="12"/>
    <x v="2"/>
    <x v="0"/>
    <x v="4"/>
    <x v="12"/>
    <n v="2"/>
    <n v="120.44"/>
    <n v="0.05"/>
    <n v="68.98"/>
    <n v="228.83599999999998"/>
    <n v="137.96"/>
    <n v="90.875999999999976"/>
    <n v="0.3971228303239"/>
    <n v="2026"/>
    <s v="Q1"/>
    <n v="2"/>
    <x v="1"/>
  </r>
  <r>
    <s v="04960"/>
    <x v="57"/>
    <x v="1"/>
    <x v="6"/>
    <x v="3"/>
    <x v="1"/>
    <x v="2"/>
    <x v="2"/>
    <n v="2"/>
    <n v="36.130000000000003"/>
    <n v="0"/>
    <n v="13.72"/>
    <n v="72.260000000000005"/>
    <n v="27.44"/>
    <n v="44.820000000000007"/>
    <n v="0.62026017160254643"/>
    <n v="2026"/>
    <s v="Q1"/>
    <n v="2"/>
    <x v="1"/>
  </r>
  <r>
    <s v="04245"/>
    <x v="58"/>
    <x v="1"/>
    <x v="1"/>
    <x v="2"/>
    <x v="0"/>
    <x v="4"/>
    <x v="12"/>
    <n v="1"/>
    <n v="124.97"/>
    <n v="0.1"/>
    <n v="69.790000000000006"/>
    <n v="112.473"/>
    <n v="69.790000000000006"/>
    <n v="42.682999999999993"/>
    <n v="0.37949552337005321"/>
    <n v="2026"/>
    <s v="Q1"/>
    <n v="2"/>
    <x v="1"/>
  </r>
  <r>
    <s v="04664"/>
    <x v="58"/>
    <x v="3"/>
    <x v="13"/>
    <x v="0"/>
    <x v="0"/>
    <x v="2"/>
    <x v="18"/>
    <n v="1"/>
    <n v="163.31"/>
    <n v="0.05"/>
    <n v="87.22"/>
    <n v="155.14449999999999"/>
    <n v="87.22"/>
    <n v="67.924499999999995"/>
    <n v="0.43781442461705056"/>
    <n v="2026"/>
    <s v="Q1"/>
    <n v="2"/>
    <x v="1"/>
  </r>
  <r>
    <s v="00383"/>
    <x v="59"/>
    <x v="2"/>
    <x v="2"/>
    <x v="2"/>
    <x v="0"/>
    <x v="1"/>
    <x v="1"/>
    <n v="3"/>
    <n v="92.76"/>
    <n v="0"/>
    <n v="45.84"/>
    <n v="278.28000000000003"/>
    <n v="137.52000000000001"/>
    <n v="140.76000000000002"/>
    <n v="0.50582147477360928"/>
    <n v="2026"/>
    <s v="Q1"/>
    <n v="3"/>
    <x v="2"/>
  </r>
  <r>
    <s v="00730"/>
    <x v="59"/>
    <x v="0"/>
    <x v="15"/>
    <x v="1"/>
    <x v="2"/>
    <x v="4"/>
    <x v="10"/>
    <n v="5"/>
    <n v="41.31"/>
    <n v="0.1"/>
    <n v="15.14"/>
    <n v="185.89500000000001"/>
    <n v="75.7"/>
    <n v="110.19500000000001"/>
    <n v="0.59278087092175691"/>
    <n v="2026"/>
    <s v="Q1"/>
    <n v="3"/>
    <x v="2"/>
  </r>
  <r>
    <s v="00985"/>
    <x v="59"/>
    <x v="1"/>
    <x v="14"/>
    <x v="3"/>
    <x v="1"/>
    <x v="4"/>
    <x v="10"/>
    <n v="2"/>
    <n v="41.23"/>
    <n v="0"/>
    <n v="14.28"/>
    <n v="82.46"/>
    <n v="28.56"/>
    <n v="53.899999999999991"/>
    <n v="0.65365025466893034"/>
    <n v="2026"/>
    <s v="Q1"/>
    <n v="3"/>
    <x v="2"/>
  </r>
  <r>
    <s v="01457"/>
    <x v="59"/>
    <x v="1"/>
    <x v="1"/>
    <x v="0"/>
    <x v="1"/>
    <x v="2"/>
    <x v="2"/>
    <n v="1"/>
    <n v="36.47"/>
    <n v="0.05"/>
    <n v="13.21"/>
    <n v="34.646499999999996"/>
    <n v="13.21"/>
    <n v="21.436499999999995"/>
    <n v="0.61872050567878423"/>
    <n v="2026"/>
    <s v="Q1"/>
    <n v="3"/>
    <x v="2"/>
  </r>
  <r>
    <s v="02558"/>
    <x v="59"/>
    <x v="0"/>
    <x v="15"/>
    <x v="3"/>
    <x v="1"/>
    <x v="4"/>
    <x v="14"/>
    <n v="1"/>
    <n v="36.67"/>
    <n v="0"/>
    <n v="13.97"/>
    <n v="36.67"/>
    <n v="13.97"/>
    <n v="22.700000000000003"/>
    <n v="0.61903463321516228"/>
    <n v="2026"/>
    <s v="Q1"/>
    <n v="3"/>
    <x v="2"/>
  </r>
  <r>
    <s v="03024"/>
    <x v="59"/>
    <x v="1"/>
    <x v="11"/>
    <x v="0"/>
    <x v="2"/>
    <x v="0"/>
    <x v="4"/>
    <n v="2"/>
    <n v="51.87"/>
    <n v="0.1"/>
    <n v="22.95"/>
    <n v="93.366"/>
    <n v="45.9"/>
    <n v="47.466000000000001"/>
    <n v="0.50838635049161363"/>
    <n v="2026"/>
    <s v="Q1"/>
    <n v="3"/>
    <x v="2"/>
  </r>
  <r>
    <s v="03225"/>
    <x v="59"/>
    <x v="2"/>
    <x v="2"/>
    <x v="2"/>
    <x v="2"/>
    <x v="3"/>
    <x v="7"/>
    <n v="1"/>
    <n v="195.06"/>
    <n v="0.1"/>
    <n v="106.68"/>
    <n v="175.554"/>
    <n v="106.68"/>
    <n v="68.873999999999995"/>
    <n v="0.39232372945076727"/>
    <n v="2026"/>
    <s v="Q1"/>
    <n v="3"/>
    <x v="2"/>
  </r>
  <r>
    <s v="03551"/>
    <x v="59"/>
    <x v="1"/>
    <x v="11"/>
    <x v="3"/>
    <x v="0"/>
    <x v="0"/>
    <x v="8"/>
    <n v="2"/>
    <n v="100.79"/>
    <n v="0.05"/>
    <n v="49"/>
    <n v="191.501"/>
    <n v="98"/>
    <n v="93.501000000000005"/>
    <n v="0.48825332504791097"/>
    <n v="2026"/>
    <s v="Q1"/>
    <n v="3"/>
    <x v="2"/>
  </r>
  <r>
    <s v="04157"/>
    <x v="59"/>
    <x v="3"/>
    <x v="8"/>
    <x v="0"/>
    <x v="1"/>
    <x v="0"/>
    <x v="4"/>
    <n v="5"/>
    <n v="51.92"/>
    <n v="0.15"/>
    <n v="22.24"/>
    <n v="220.66000000000003"/>
    <n v="111.19999999999999"/>
    <n v="109.46000000000004"/>
    <n v="0.49605728269736254"/>
    <n v="2026"/>
    <s v="Q1"/>
    <n v="3"/>
    <x v="2"/>
  </r>
  <r>
    <s v="04398"/>
    <x v="59"/>
    <x v="3"/>
    <x v="7"/>
    <x v="0"/>
    <x v="1"/>
    <x v="3"/>
    <x v="19"/>
    <n v="1"/>
    <n v="123.99"/>
    <n v="0.05"/>
    <n v="61.67"/>
    <n v="117.79049999999999"/>
    <n v="61.67"/>
    <n v="56.120499999999993"/>
    <n v="0.47644334644984099"/>
    <n v="2026"/>
    <s v="Q1"/>
    <n v="3"/>
    <x v="2"/>
  </r>
  <r>
    <s v="04951"/>
    <x v="59"/>
    <x v="1"/>
    <x v="14"/>
    <x v="0"/>
    <x v="1"/>
    <x v="3"/>
    <x v="5"/>
    <n v="1"/>
    <n v="344.8"/>
    <n v="0.05"/>
    <n v="196.14"/>
    <n v="327.56"/>
    <n v="196.14"/>
    <n v="131.42000000000002"/>
    <n v="0.40120893882036884"/>
    <n v="2026"/>
    <s v="Q1"/>
    <n v="3"/>
    <x v="2"/>
  </r>
  <r>
    <s v="01354"/>
    <x v="60"/>
    <x v="3"/>
    <x v="8"/>
    <x v="3"/>
    <x v="0"/>
    <x v="2"/>
    <x v="15"/>
    <n v="3"/>
    <n v="131.91999999999999"/>
    <n v="0.05"/>
    <n v="67.47"/>
    <n v="375.97199999999998"/>
    <n v="202.41"/>
    <n v="173.56199999999998"/>
    <n v="0.46163544093709102"/>
    <n v="2026"/>
    <s v="Q1"/>
    <n v="3"/>
    <x v="2"/>
  </r>
  <r>
    <s v="02042"/>
    <x v="60"/>
    <x v="2"/>
    <x v="16"/>
    <x v="0"/>
    <x v="2"/>
    <x v="1"/>
    <x v="3"/>
    <n v="3"/>
    <n v="146.99"/>
    <n v="0"/>
    <n v="80.069999999999993"/>
    <n v="440.97"/>
    <n v="240.20999999999998"/>
    <n v="200.76000000000005"/>
    <n v="0.45526906592285199"/>
    <n v="2026"/>
    <s v="Q1"/>
    <n v="3"/>
    <x v="2"/>
  </r>
  <r>
    <s v="03895"/>
    <x v="60"/>
    <x v="3"/>
    <x v="7"/>
    <x v="0"/>
    <x v="2"/>
    <x v="2"/>
    <x v="18"/>
    <n v="2"/>
    <n v="164.74"/>
    <n v="0.05"/>
    <n v="89.9"/>
    <n v="313.00600000000003"/>
    <n v="179.8"/>
    <n v="133.20600000000002"/>
    <n v="0.42557011686676932"/>
    <n v="2026"/>
    <s v="Q1"/>
    <n v="3"/>
    <x v="2"/>
  </r>
  <r>
    <s v="05074"/>
    <x v="60"/>
    <x v="3"/>
    <x v="7"/>
    <x v="0"/>
    <x v="0"/>
    <x v="1"/>
    <x v="1"/>
    <n v="2"/>
    <n v="89.81"/>
    <n v="0"/>
    <n v="46.44"/>
    <n v="179.62"/>
    <n v="92.88"/>
    <n v="86.740000000000009"/>
    <n v="0.482908362097762"/>
    <n v="2026"/>
    <s v="Q1"/>
    <n v="3"/>
    <x v="2"/>
  </r>
  <r>
    <s v="00179"/>
    <x v="61"/>
    <x v="2"/>
    <x v="16"/>
    <x v="2"/>
    <x v="0"/>
    <x v="4"/>
    <x v="14"/>
    <n v="1"/>
    <n v="35.369999999999997"/>
    <n v="0"/>
    <n v="13.88"/>
    <n v="35.369999999999997"/>
    <n v="13.88"/>
    <n v="21.489999999999995"/>
    <n v="0.60757704269154644"/>
    <n v="2026"/>
    <s v="Q1"/>
    <n v="3"/>
    <x v="2"/>
  </r>
  <r>
    <s v="00459"/>
    <x v="61"/>
    <x v="1"/>
    <x v="12"/>
    <x v="3"/>
    <x v="1"/>
    <x v="0"/>
    <x v="4"/>
    <n v="4"/>
    <n v="50.64"/>
    <n v="0"/>
    <n v="23.09"/>
    <n v="202.56"/>
    <n v="92.36"/>
    <n v="110.2"/>
    <n v="0.54403633491311221"/>
    <n v="2026"/>
    <s v="Q1"/>
    <n v="3"/>
    <x v="2"/>
  </r>
  <r>
    <s v="00525"/>
    <x v="61"/>
    <x v="3"/>
    <x v="7"/>
    <x v="2"/>
    <x v="0"/>
    <x v="1"/>
    <x v="3"/>
    <n v="1"/>
    <n v="146.37"/>
    <n v="0"/>
    <n v="78.3"/>
    <n v="146.37"/>
    <n v="78.3"/>
    <n v="68.070000000000007"/>
    <n v="0.46505431440869033"/>
    <n v="2026"/>
    <s v="Q1"/>
    <n v="3"/>
    <x v="2"/>
  </r>
  <r>
    <s v="03374"/>
    <x v="61"/>
    <x v="2"/>
    <x v="2"/>
    <x v="0"/>
    <x v="0"/>
    <x v="1"/>
    <x v="3"/>
    <n v="3"/>
    <n v="143.74"/>
    <n v="0"/>
    <n v="81.58"/>
    <n v="431.22"/>
    <n v="244.74"/>
    <n v="186.48000000000002"/>
    <n v="0.43244747460692917"/>
    <n v="2026"/>
    <s v="Q1"/>
    <n v="3"/>
    <x v="2"/>
  </r>
  <r>
    <s v="03850"/>
    <x v="61"/>
    <x v="3"/>
    <x v="7"/>
    <x v="3"/>
    <x v="1"/>
    <x v="3"/>
    <x v="13"/>
    <n v="2"/>
    <n v="81.94"/>
    <n v="0.1"/>
    <n v="39.9"/>
    <n v="147.49199999999999"/>
    <n v="79.8"/>
    <n v="67.691999999999993"/>
    <n v="0.45895370596371327"/>
    <n v="2026"/>
    <s v="Q1"/>
    <n v="3"/>
    <x v="2"/>
  </r>
  <r>
    <s v="04004"/>
    <x v="61"/>
    <x v="2"/>
    <x v="5"/>
    <x v="0"/>
    <x v="1"/>
    <x v="2"/>
    <x v="9"/>
    <n v="1"/>
    <n v="46.46"/>
    <n v="0.1"/>
    <n v="17.989999999999998"/>
    <n v="41.814"/>
    <n v="17.989999999999998"/>
    <n v="23.824000000000002"/>
    <n v="0.56976132395848289"/>
    <n v="2026"/>
    <s v="Q1"/>
    <n v="3"/>
    <x v="2"/>
  </r>
  <r>
    <s v="00788"/>
    <x v="62"/>
    <x v="1"/>
    <x v="11"/>
    <x v="0"/>
    <x v="1"/>
    <x v="0"/>
    <x v="6"/>
    <n v="3"/>
    <n v="39.49"/>
    <n v="0"/>
    <n v="16.420000000000002"/>
    <n v="118.47"/>
    <n v="49.260000000000005"/>
    <n v="69.209999999999994"/>
    <n v="0.58419853127374011"/>
    <n v="2026"/>
    <s v="Q1"/>
    <n v="3"/>
    <x v="2"/>
  </r>
  <r>
    <s v="01717"/>
    <x v="62"/>
    <x v="3"/>
    <x v="13"/>
    <x v="0"/>
    <x v="0"/>
    <x v="4"/>
    <x v="10"/>
    <n v="1"/>
    <n v="40.909999999999997"/>
    <n v="0"/>
    <n v="14.89"/>
    <n v="40.909999999999997"/>
    <n v="14.89"/>
    <n v="26.019999999999996"/>
    <n v="0.63603031043754577"/>
    <n v="2026"/>
    <s v="Q1"/>
    <n v="3"/>
    <x v="2"/>
  </r>
  <r>
    <s v="01819"/>
    <x v="62"/>
    <x v="3"/>
    <x v="8"/>
    <x v="3"/>
    <x v="1"/>
    <x v="0"/>
    <x v="4"/>
    <n v="1"/>
    <n v="49.94"/>
    <n v="0.1"/>
    <n v="21.84"/>
    <n v="44.945999999999998"/>
    <n v="21.84"/>
    <n v="23.105999999999998"/>
    <n v="0.51408356694700308"/>
    <n v="2026"/>
    <s v="Q1"/>
    <n v="3"/>
    <x v="2"/>
  </r>
  <r>
    <s v="01992"/>
    <x v="62"/>
    <x v="2"/>
    <x v="5"/>
    <x v="0"/>
    <x v="2"/>
    <x v="2"/>
    <x v="2"/>
    <n v="1"/>
    <n v="35.520000000000003"/>
    <n v="0"/>
    <n v="13.21"/>
    <n v="35.520000000000003"/>
    <n v="13.21"/>
    <n v="22.310000000000002"/>
    <n v="0.62809684684684686"/>
    <n v="2026"/>
    <s v="Q1"/>
    <n v="3"/>
    <x v="2"/>
  </r>
  <r>
    <s v="02499"/>
    <x v="62"/>
    <x v="3"/>
    <x v="7"/>
    <x v="2"/>
    <x v="1"/>
    <x v="3"/>
    <x v="5"/>
    <n v="2"/>
    <n v="341.1"/>
    <n v="0"/>
    <n v="200.19"/>
    <n v="682.2"/>
    <n v="400.38"/>
    <n v="281.82000000000005"/>
    <n v="0.41310466138962187"/>
    <n v="2026"/>
    <s v="Q1"/>
    <n v="3"/>
    <x v="2"/>
  </r>
  <r>
    <s v="02698"/>
    <x v="62"/>
    <x v="2"/>
    <x v="16"/>
    <x v="3"/>
    <x v="1"/>
    <x v="4"/>
    <x v="14"/>
    <n v="4"/>
    <n v="36.08"/>
    <n v="0"/>
    <n v="13.89"/>
    <n v="144.32"/>
    <n v="55.56"/>
    <n v="88.759999999999991"/>
    <n v="0.61502217294900219"/>
    <n v="2026"/>
    <s v="Q1"/>
    <n v="3"/>
    <x v="2"/>
  </r>
  <r>
    <s v="04416"/>
    <x v="62"/>
    <x v="3"/>
    <x v="4"/>
    <x v="0"/>
    <x v="2"/>
    <x v="1"/>
    <x v="11"/>
    <n v="2"/>
    <n v="151.69999999999999"/>
    <n v="0"/>
    <n v="80.44"/>
    <n v="303.39999999999998"/>
    <n v="160.88"/>
    <n v="142.51999999999998"/>
    <n v="0.46974291364535264"/>
    <n v="2026"/>
    <s v="Q1"/>
    <n v="3"/>
    <x v="2"/>
  </r>
  <r>
    <s v="04434"/>
    <x v="62"/>
    <x v="1"/>
    <x v="6"/>
    <x v="3"/>
    <x v="1"/>
    <x v="1"/>
    <x v="11"/>
    <n v="2"/>
    <n v="151.55000000000001"/>
    <n v="0.1"/>
    <n v="80.680000000000007"/>
    <n v="272.79000000000002"/>
    <n v="161.36000000000001"/>
    <n v="111.43"/>
    <n v="0.40848271564206901"/>
    <n v="2026"/>
    <s v="Q1"/>
    <n v="3"/>
    <x v="2"/>
  </r>
  <r>
    <s v="04992"/>
    <x v="62"/>
    <x v="2"/>
    <x v="2"/>
    <x v="1"/>
    <x v="2"/>
    <x v="0"/>
    <x v="0"/>
    <n v="5"/>
    <n v="82.44"/>
    <n v="0.1"/>
    <n v="41.57"/>
    <n v="370.98"/>
    <n v="207.85"/>
    <n v="163.13000000000002"/>
    <n v="0.43972720901396306"/>
    <n v="2026"/>
    <s v="Q1"/>
    <n v="3"/>
    <x v="2"/>
  </r>
  <r>
    <s v="00388"/>
    <x v="63"/>
    <x v="3"/>
    <x v="8"/>
    <x v="0"/>
    <x v="0"/>
    <x v="4"/>
    <x v="14"/>
    <n v="1"/>
    <n v="35.61"/>
    <n v="0.05"/>
    <n v="13.8"/>
    <n v="33.829499999999996"/>
    <n v="13.8"/>
    <n v="20.029499999999995"/>
    <n v="0.59207200815855976"/>
    <n v="2026"/>
    <s v="Q1"/>
    <n v="3"/>
    <x v="2"/>
  </r>
  <r>
    <s v="00977"/>
    <x v="63"/>
    <x v="0"/>
    <x v="0"/>
    <x v="3"/>
    <x v="1"/>
    <x v="1"/>
    <x v="11"/>
    <n v="5"/>
    <n v="156.13"/>
    <n v="0"/>
    <n v="77.03"/>
    <n v="780.65"/>
    <n v="385.15"/>
    <n v="395.5"/>
    <n v="0.50662909114199706"/>
    <n v="2026"/>
    <s v="Q1"/>
    <n v="3"/>
    <x v="2"/>
  </r>
  <r>
    <s v="00996"/>
    <x v="63"/>
    <x v="0"/>
    <x v="15"/>
    <x v="0"/>
    <x v="0"/>
    <x v="3"/>
    <x v="19"/>
    <n v="1"/>
    <n v="124.31"/>
    <n v="0"/>
    <n v="61.16"/>
    <n v="124.31"/>
    <n v="61.16"/>
    <n v="63.150000000000006"/>
    <n v="0.50800418309066053"/>
    <n v="2026"/>
    <s v="Q1"/>
    <n v="3"/>
    <x v="2"/>
  </r>
  <r>
    <s v="01923"/>
    <x v="63"/>
    <x v="1"/>
    <x v="14"/>
    <x v="2"/>
    <x v="2"/>
    <x v="3"/>
    <x v="13"/>
    <n v="3"/>
    <n v="82.9"/>
    <n v="0.1"/>
    <n v="38.31"/>
    <n v="223.83"/>
    <n v="114.93"/>
    <n v="108.9"/>
    <n v="0.48652995577000402"/>
    <n v="2026"/>
    <s v="Q1"/>
    <n v="3"/>
    <x v="2"/>
  </r>
  <r>
    <s v="04904"/>
    <x v="63"/>
    <x v="1"/>
    <x v="11"/>
    <x v="2"/>
    <x v="2"/>
    <x v="0"/>
    <x v="6"/>
    <n v="1"/>
    <n v="41.1"/>
    <n v="0"/>
    <n v="16.34"/>
    <n v="41.1"/>
    <n v="16.34"/>
    <n v="24.76"/>
    <n v="0.60243309002433088"/>
    <n v="2026"/>
    <s v="Q1"/>
    <n v="3"/>
    <x v="2"/>
  </r>
  <r>
    <s v="01036"/>
    <x v="64"/>
    <x v="0"/>
    <x v="0"/>
    <x v="0"/>
    <x v="2"/>
    <x v="0"/>
    <x v="6"/>
    <n v="1"/>
    <n v="40.380000000000003"/>
    <n v="0"/>
    <n v="16.41"/>
    <n v="40.380000000000003"/>
    <n v="16.41"/>
    <n v="23.970000000000002"/>
    <n v="0.59361069836552749"/>
    <n v="2026"/>
    <s v="Q1"/>
    <n v="3"/>
    <x v="2"/>
  </r>
  <r>
    <s v="01470"/>
    <x v="64"/>
    <x v="2"/>
    <x v="2"/>
    <x v="0"/>
    <x v="0"/>
    <x v="0"/>
    <x v="0"/>
    <n v="1"/>
    <n v="80.349999999999994"/>
    <n v="0.1"/>
    <n v="42.43"/>
    <n v="72.314999999999998"/>
    <n v="42.43"/>
    <n v="29.884999999999998"/>
    <n v="0.41326142570697638"/>
    <n v="2026"/>
    <s v="Q1"/>
    <n v="3"/>
    <x v="2"/>
  </r>
  <r>
    <s v="02907"/>
    <x v="64"/>
    <x v="3"/>
    <x v="13"/>
    <x v="0"/>
    <x v="0"/>
    <x v="0"/>
    <x v="6"/>
    <n v="1"/>
    <n v="40.44"/>
    <n v="0.05"/>
    <n v="16.829999999999998"/>
    <n v="38.417999999999999"/>
    <n v="16.829999999999998"/>
    <n v="21.588000000000001"/>
    <n v="0.56192409807902555"/>
    <n v="2026"/>
    <s v="Q1"/>
    <n v="3"/>
    <x v="2"/>
  </r>
  <r>
    <s v="02997"/>
    <x v="64"/>
    <x v="2"/>
    <x v="16"/>
    <x v="0"/>
    <x v="0"/>
    <x v="2"/>
    <x v="2"/>
    <n v="3"/>
    <n v="35.89"/>
    <n v="0"/>
    <n v="13.25"/>
    <n v="107.67"/>
    <n v="39.75"/>
    <n v="67.92"/>
    <n v="0.63081638339370294"/>
    <n v="2026"/>
    <s v="Q1"/>
    <n v="3"/>
    <x v="2"/>
  </r>
  <r>
    <s v="03056"/>
    <x v="64"/>
    <x v="1"/>
    <x v="12"/>
    <x v="3"/>
    <x v="0"/>
    <x v="2"/>
    <x v="18"/>
    <n v="3"/>
    <n v="163.44999999999999"/>
    <n v="0"/>
    <n v="86.88"/>
    <n v="490.34999999999997"/>
    <n v="260.64"/>
    <n v="229.70999999999998"/>
    <n v="0.46846130315081064"/>
    <n v="2026"/>
    <s v="Q1"/>
    <n v="3"/>
    <x v="2"/>
  </r>
  <r>
    <s v="00471"/>
    <x v="65"/>
    <x v="1"/>
    <x v="1"/>
    <x v="2"/>
    <x v="0"/>
    <x v="4"/>
    <x v="10"/>
    <n v="2"/>
    <n v="40.020000000000003"/>
    <n v="0"/>
    <n v="14.38"/>
    <n v="80.040000000000006"/>
    <n v="28.76"/>
    <n v="51.28"/>
    <n v="0.64067966016991496"/>
    <n v="2026"/>
    <s v="Q1"/>
    <n v="3"/>
    <x v="2"/>
  </r>
  <r>
    <s v="00842"/>
    <x v="65"/>
    <x v="0"/>
    <x v="15"/>
    <x v="0"/>
    <x v="1"/>
    <x v="4"/>
    <x v="10"/>
    <n v="1"/>
    <n v="40.01"/>
    <n v="0.05"/>
    <n v="14.35"/>
    <n v="38.009499999999996"/>
    <n v="14.35"/>
    <n v="23.659499999999994"/>
    <n v="0.62246280535129372"/>
    <n v="2026"/>
    <s v="Q1"/>
    <n v="3"/>
    <x v="2"/>
  </r>
  <r>
    <s v="03386"/>
    <x v="65"/>
    <x v="1"/>
    <x v="12"/>
    <x v="0"/>
    <x v="0"/>
    <x v="1"/>
    <x v="11"/>
    <n v="3"/>
    <n v="155.16"/>
    <n v="0"/>
    <n v="76.849999999999994"/>
    <n v="465.48"/>
    <n v="230.54999999999998"/>
    <n v="234.93000000000004"/>
    <n v="0.50470482083011092"/>
    <n v="2026"/>
    <s v="Q1"/>
    <n v="3"/>
    <x v="2"/>
  </r>
  <r>
    <s v="04505"/>
    <x v="65"/>
    <x v="1"/>
    <x v="14"/>
    <x v="3"/>
    <x v="1"/>
    <x v="4"/>
    <x v="10"/>
    <n v="1"/>
    <n v="39.96"/>
    <n v="0"/>
    <n v="14.5"/>
    <n v="39.96"/>
    <n v="14.5"/>
    <n v="25.46"/>
    <n v="0.63713713713713716"/>
    <n v="2026"/>
    <s v="Q1"/>
    <n v="3"/>
    <x v="2"/>
  </r>
  <r>
    <s v="01286"/>
    <x v="66"/>
    <x v="1"/>
    <x v="1"/>
    <x v="0"/>
    <x v="1"/>
    <x v="1"/>
    <x v="3"/>
    <n v="1"/>
    <n v="146.6"/>
    <n v="0"/>
    <n v="78.92"/>
    <n v="146.6"/>
    <n v="78.92"/>
    <n v="67.679999999999993"/>
    <n v="0.46166439290586625"/>
    <n v="2026"/>
    <s v="Q1"/>
    <n v="3"/>
    <x v="2"/>
  </r>
  <r>
    <s v="02653"/>
    <x v="66"/>
    <x v="1"/>
    <x v="14"/>
    <x v="2"/>
    <x v="0"/>
    <x v="1"/>
    <x v="1"/>
    <n v="1"/>
    <n v="94.38"/>
    <n v="0"/>
    <n v="44.78"/>
    <n v="94.38"/>
    <n v="44.78"/>
    <n v="49.599999999999994"/>
    <n v="0.52553507098961638"/>
    <n v="2026"/>
    <s v="Q1"/>
    <n v="3"/>
    <x v="2"/>
  </r>
  <r>
    <s v="04465"/>
    <x v="66"/>
    <x v="1"/>
    <x v="12"/>
    <x v="2"/>
    <x v="0"/>
    <x v="4"/>
    <x v="12"/>
    <n v="1"/>
    <n v="121.77"/>
    <n v="0"/>
    <n v="67.52"/>
    <n v="121.77"/>
    <n v="67.52"/>
    <n v="54.25"/>
    <n v="0.44551203087788455"/>
    <n v="2026"/>
    <s v="Q1"/>
    <n v="3"/>
    <x v="2"/>
  </r>
  <r>
    <s v="04576"/>
    <x v="66"/>
    <x v="3"/>
    <x v="8"/>
    <x v="3"/>
    <x v="0"/>
    <x v="3"/>
    <x v="19"/>
    <n v="5"/>
    <n v="123.29"/>
    <n v="0"/>
    <n v="61.34"/>
    <n v="616.45000000000005"/>
    <n v="306.70000000000005"/>
    <n v="309.75"/>
    <n v="0.50247384216075919"/>
    <n v="2026"/>
    <s v="Q1"/>
    <n v="3"/>
    <x v="2"/>
  </r>
  <r>
    <s v="00718"/>
    <x v="67"/>
    <x v="1"/>
    <x v="12"/>
    <x v="0"/>
    <x v="1"/>
    <x v="4"/>
    <x v="10"/>
    <n v="1"/>
    <n v="41.15"/>
    <n v="0.05"/>
    <n v="14.4"/>
    <n v="39.092499999999994"/>
    <n v="14.4"/>
    <n v="24.692499999999995"/>
    <n v="0.63164289825414077"/>
    <n v="2026"/>
    <s v="Q1"/>
    <n v="3"/>
    <x v="2"/>
  </r>
  <r>
    <s v="01527"/>
    <x v="67"/>
    <x v="3"/>
    <x v="4"/>
    <x v="3"/>
    <x v="1"/>
    <x v="2"/>
    <x v="2"/>
    <n v="4"/>
    <n v="35.42"/>
    <n v="0"/>
    <n v="13.31"/>
    <n v="141.68"/>
    <n v="53.24"/>
    <n v="88.44"/>
    <n v="0.62422360248447195"/>
    <n v="2026"/>
    <s v="Q1"/>
    <n v="3"/>
    <x v="2"/>
  </r>
  <r>
    <s v="01797"/>
    <x v="67"/>
    <x v="1"/>
    <x v="12"/>
    <x v="0"/>
    <x v="2"/>
    <x v="0"/>
    <x v="8"/>
    <n v="1"/>
    <n v="103.74"/>
    <n v="0.1"/>
    <n v="51.32"/>
    <n v="93.366"/>
    <n v="51.32"/>
    <n v="42.045999999999999"/>
    <n v="0.45033523980892404"/>
    <n v="2026"/>
    <s v="Q1"/>
    <n v="3"/>
    <x v="2"/>
  </r>
  <r>
    <s v="02917"/>
    <x v="67"/>
    <x v="2"/>
    <x v="16"/>
    <x v="3"/>
    <x v="2"/>
    <x v="2"/>
    <x v="18"/>
    <n v="2"/>
    <n v="165.49"/>
    <n v="0.05"/>
    <n v="89.82"/>
    <n v="314.43099999999998"/>
    <n v="179.64"/>
    <n v="134.791"/>
    <n v="0.4286822864157796"/>
    <n v="2026"/>
    <s v="Q1"/>
    <n v="3"/>
    <x v="2"/>
  </r>
  <r>
    <s v="04095"/>
    <x v="67"/>
    <x v="1"/>
    <x v="6"/>
    <x v="3"/>
    <x v="1"/>
    <x v="1"/>
    <x v="17"/>
    <n v="1"/>
    <n v="72.87"/>
    <n v="0.05"/>
    <n v="32"/>
    <n v="69.226500000000001"/>
    <n v="32"/>
    <n v="37.226500000000001"/>
    <n v="0.53774927231623726"/>
    <n v="2026"/>
    <s v="Q1"/>
    <n v="3"/>
    <x v="2"/>
  </r>
  <r>
    <s v="05050"/>
    <x v="67"/>
    <x v="3"/>
    <x v="13"/>
    <x v="2"/>
    <x v="0"/>
    <x v="2"/>
    <x v="18"/>
    <n v="1"/>
    <n v="161.04"/>
    <n v="0"/>
    <n v="85.83"/>
    <n v="161.04"/>
    <n v="85.83"/>
    <n v="75.209999999999994"/>
    <n v="0.46702682563338299"/>
    <n v="2026"/>
    <s v="Q1"/>
    <n v="3"/>
    <x v="2"/>
  </r>
  <r>
    <s v="00709"/>
    <x v="68"/>
    <x v="0"/>
    <x v="0"/>
    <x v="0"/>
    <x v="1"/>
    <x v="2"/>
    <x v="15"/>
    <n v="3"/>
    <n v="130.6"/>
    <n v="0.05"/>
    <n v="65.62"/>
    <n v="372.20999999999992"/>
    <n v="196.86"/>
    <n v="175.34999999999991"/>
    <n v="0.47110502135891014"/>
    <n v="2026"/>
    <s v="Q1"/>
    <n v="3"/>
    <x v="2"/>
  </r>
  <r>
    <s v="01073"/>
    <x v="68"/>
    <x v="2"/>
    <x v="10"/>
    <x v="3"/>
    <x v="0"/>
    <x v="0"/>
    <x v="0"/>
    <n v="2"/>
    <n v="81.290000000000006"/>
    <n v="0"/>
    <n v="43.9"/>
    <n v="162.58000000000001"/>
    <n v="87.8"/>
    <n v="74.780000000000015"/>
    <n v="0.45995817443720022"/>
    <n v="2026"/>
    <s v="Q1"/>
    <n v="3"/>
    <x v="2"/>
  </r>
  <r>
    <s v="02623"/>
    <x v="68"/>
    <x v="1"/>
    <x v="12"/>
    <x v="3"/>
    <x v="1"/>
    <x v="0"/>
    <x v="8"/>
    <n v="2"/>
    <n v="103.33"/>
    <n v="0.05"/>
    <n v="51.58"/>
    <n v="196.327"/>
    <n v="103.16"/>
    <n v="93.167000000000002"/>
    <n v="0.47455011282197557"/>
    <n v="2026"/>
    <s v="Q1"/>
    <n v="3"/>
    <x v="2"/>
  </r>
  <r>
    <s v="02625"/>
    <x v="68"/>
    <x v="3"/>
    <x v="7"/>
    <x v="2"/>
    <x v="2"/>
    <x v="4"/>
    <x v="16"/>
    <n v="2"/>
    <n v="51.14"/>
    <n v="0"/>
    <n v="21.58"/>
    <n v="102.28"/>
    <n v="43.16"/>
    <n v="59.120000000000005"/>
    <n v="0.57802111849824012"/>
    <n v="2026"/>
    <s v="Q1"/>
    <n v="3"/>
    <x v="2"/>
  </r>
  <r>
    <s v="03304"/>
    <x v="68"/>
    <x v="1"/>
    <x v="12"/>
    <x v="3"/>
    <x v="0"/>
    <x v="0"/>
    <x v="4"/>
    <n v="2"/>
    <n v="49.7"/>
    <n v="0"/>
    <n v="23.14"/>
    <n v="99.4"/>
    <n v="46.28"/>
    <n v="53.120000000000005"/>
    <n v="0.53440643863179071"/>
    <n v="2026"/>
    <s v="Q1"/>
    <n v="3"/>
    <x v="2"/>
  </r>
  <r>
    <s v="04876"/>
    <x v="68"/>
    <x v="3"/>
    <x v="4"/>
    <x v="0"/>
    <x v="0"/>
    <x v="0"/>
    <x v="6"/>
    <n v="1"/>
    <n v="39.659999999999997"/>
    <n v="0.05"/>
    <n v="16.93"/>
    <n v="37.676999999999992"/>
    <n v="16.93"/>
    <n v="20.746999999999993"/>
    <n v="0.5506542452955383"/>
    <n v="2026"/>
    <s v="Q1"/>
    <n v="3"/>
    <x v="2"/>
  </r>
  <r>
    <s v="00083"/>
    <x v="69"/>
    <x v="1"/>
    <x v="12"/>
    <x v="1"/>
    <x v="2"/>
    <x v="4"/>
    <x v="16"/>
    <n v="4"/>
    <n v="50.65"/>
    <n v="0.15"/>
    <n v="22"/>
    <n v="172.20999999999998"/>
    <n v="88"/>
    <n v="84.20999999999998"/>
    <n v="0.48899599326403803"/>
    <n v="2026"/>
    <s v="Q1"/>
    <n v="3"/>
    <x v="2"/>
  </r>
  <r>
    <s v="00863"/>
    <x v="69"/>
    <x v="2"/>
    <x v="2"/>
    <x v="3"/>
    <x v="0"/>
    <x v="4"/>
    <x v="16"/>
    <n v="2"/>
    <n v="50.72"/>
    <n v="0"/>
    <n v="21.88"/>
    <n v="101.44"/>
    <n v="43.76"/>
    <n v="57.68"/>
    <n v="0.56861198738170349"/>
    <n v="2026"/>
    <s v="Q1"/>
    <n v="3"/>
    <x v="2"/>
  </r>
  <r>
    <s v="02323"/>
    <x v="69"/>
    <x v="1"/>
    <x v="12"/>
    <x v="2"/>
    <x v="1"/>
    <x v="2"/>
    <x v="2"/>
    <n v="2"/>
    <n v="36.08"/>
    <n v="0.05"/>
    <n v="13.19"/>
    <n v="68.551999999999992"/>
    <n v="26.38"/>
    <n v="42.171999999999997"/>
    <n v="0.61518263507993931"/>
    <n v="2026"/>
    <s v="Q1"/>
    <n v="3"/>
    <x v="2"/>
  </r>
  <r>
    <s v="03064"/>
    <x v="69"/>
    <x v="3"/>
    <x v="8"/>
    <x v="0"/>
    <x v="0"/>
    <x v="3"/>
    <x v="19"/>
    <n v="6"/>
    <n v="124.04"/>
    <n v="0.05"/>
    <n v="61.17"/>
    <n v="707.02800000000002"/>
    <n v="367.02"/>
    <n v="340.00800000000004"/>
    <n v="0.48089750335205966"/>
    <n v="2026"/>
    <s v="Q1"/>
    <n v="3"/>
    <x v="2"/>
  </r>
  <r>
    <s v="04995"/>
    <x v="69"/>
    <x v="1"/>
    <x v="12"/>
    <x v="3"/>
    <x v="1"/>
    <x v="1"/>
    <x v="1"/>
    <n v="3"/>
    <n v="90.31"/>
    <n v="0"/>
    <n v="44.58"/>
    <n v="270.93"/>
    <n v="133.74"/>
    <n v="137.19"/>
    <n v="0.50636695825489975"/>
    <n v="2026"/>
    <s v="Q1"/>
    <n v="3"/>
    <x v="2"/>
  </r>
  <r>
    <s v="00046"/>
    <x v="70"/>
    <x v="3"/>
    <x v="7"/>
    <x v="0"/>
    <x v="0"/>
    <x v="1"/>
    <x v="17"/>
    <n v="4"/>
    <n v="72.63"/>
    <n v="0.1"/>
    <n v="31.45"/>
    <n v="261.46800000000002"/>
    <n v="125.8"/>
    <n v="135.66800000000001"/>
    <n v="0.51887037801948999"/>
    <n v="2026"/>
    <s v="Q1"/>
    <n v="3"/>
    <x v="2"/>
  </r>
  <r>
    <s v="00443"/>
    <x v="70"/>
    <x v="1"/>
    <x v="14"/>
    <x v="0"/>
    <x v="0"/>
    <x v="4"/>
    <x v="10"/>
    <n v="3"/>
    <n v="39.9"/>
    <n v="0"/>
    <n v="14.49"/>
    <n v="119.69999999999999"/>
    <n v="43.47"/>
    <n v="76.22999999999999"/>
    <n v="0.63684210526315788"/>
    <n v="2026"/>
    <s v="Q1"/>
    <n v="3"/>
    <x v="2"/>
  </r>
  <r>
    <s v="00759"/>
    <x v="70"/>
    <x v="1"/>
    <x v="12"/>
    <x v="0"/>
    <x v="1"/>
    <x v="4"/>
    <x v="16"/>
    <n v="1"/>
    <n v="49.79"/>
    <n v="0.1"/>
    <n v="22.29"/>
    <n v="44.811"/>
    <n v="22.29"/>
    <n v="22.521000000000001"/>
    <n v="0.5025774921336279"/>
    <n v="2026"/>
    <s v="Q1"/>
    <n v="3"/>
    <x v="2"/>
  </r>
  <r>
    <s v="01097"/>
    <x v="70"/>
    <x v="2"/>
    <x v="2"/>
    <x v="3"/>
    <x v="1"/>
    <x v="0"/>
    <x v="6"/>
    <n v="1"/>
    <n v="41.24"/>
    <n v="0.05"/>
    <n v="16.64"/>
    <n v="39.177999999999997"/>
    <n v="16.64"/>
    <n v="22.537999999999997"/>
    <n v="0.57527183623462141"/>
    <n v="2026"/>
    <s v="Q1"/>
    <n v="3"/>
    <x v="2"/>
  </r>
  <r>
    <s v="02152"/>
    <x v="70"/>
    <x v="0"/>
    <x v="9"/>
    <x v="0"/>
    <x v="1"/>
    <x v="1"/>
    <x v="3"/>
    <n v="1"/>
    <n v="142.88999999999999"/>
    <n v="0"/>
    <n v="81.099999999999994"/>
    <n v="142.88999999999999"/>
    <n v="81.099999999999994"/>
    <n v="61.789999999999992"/>
    <n v="0.43243054097557559"/>
    <n v="2026"/>
    <s v="Q1"/>
    <n v="3"/>
    <x v="2"/>
  </r>
  <r>
    <s v="02512"/>
    <x v="70"/>
    <x v="1"/>
    <x v="1"/>
    <x v="0"/>
    <x v="1"/>
    <x v="3"/>
    <x v="7"/>
    <n v="2"/>
    <n v="192.76"/>
    <n v="0"/>
    <n v="103.08"/>
    <n v="385.52"/>
    <n v="206.16"/>
    <n v="179.35999999999999"/>
    <n v="0.46524175140070551"/>
    <n v="2026"/>
    <s v="Q1"/>
    <n v="3"/>
    <x v="2"/>
  </r>
  <r>
    <s v="02578"/>
    <x v="70"/>
    <x v="2"/>
    <x v="5"/>
    <x v="0"/>
    <x v="1"/>
    <x v="2"/>
    <x v="18"/>
    <n v="1"/>
    <n v="165.72"/>
    <n v="0"/>
    <n v="89.31"/>
    <n v="165.72"/>
    <n v="89.31"/>
    <n v="76.41"/>
    <n v="0.46107892831281677"/>
    <n v="2026"/>
    <s v="Q1"/>
    <n v="3"/>
    <x v="2"/>
  </r>
  <r>
    <s v="03302"/>
    <x v="70"/>
    <x v="3"/>
    <x v="7"/>
    <x v="2"/>
    <x v="2"/>
    <x v="2"/>
    <x v="18"/>
    <n v="2"/>
    <n v="164.33"/>
    <n v="0"/>
    <n v="86.07"/>
    <n v="328.66"/>
    <n v="172.14"/>
    <n v="156.52000000000004"/>
    <n v="0.47623684050386428"/>
    <n v="2026"/>
    <s v="Q1"/>
    <n v="3"/>
    <x v="2"/>
  </r>
  <r>
    <s v="03752"/>
    <x v="70"/>
    <x v="3"/>
    <x v="8"/>
    <x v="1"/>
    <x v="2"/>
    <x v="2"/>
    <x v="9"/>
    <n v="3"/>
    <n v="45.8"/>
    <n v="0.15"/>
    <n v="18.47"/>
    <n v="116.78999999999998"/>
    <n v="55.41"/>
    <n v="61.379999999999981"/>
    <n v="0.52555869509375797"/>
    <n v="2026"/>
    <s v="Q1"/>
    <n v="3"/>
    <x v="2"/>
  </r>
  <r>
    <s v="04839"/>
    <x v="70"/>
    <x v="1"/>
    <x v="1"/>
    <x v="0"/>
    <x v="1"/>
    <x v="0"/>
    <x v="8"/>
    <n v="2"/>
    <n v="103.08"/>
    <n v="0.05"/>
    <n v="49.27"/>
    <n v="195.85199999999998"/>
    <n v="98.54"/>
    <n v="97.311999999999969"/>
    <n v="0.49686497967853266"/>
    <n v="2026"/>
    <s v="Q1"/>
    <n v="3"/>
    <x v="2"/>
  </r>
  <r>
    <s v="00264"/>
    <x v="71"/>
    <x v="0"/>
    <x v="0"/>
    <x v="0"/>
    <x v="2"/>
    <x v="2"/>
    <x v="9"/>
    <n v="4"/>
    <n v="47.33"/>
    <n v="0"/>
    <n v="18.739999999999998"/>
    <n v="189.32"/>
    <n v="74.959999999999994"/>
    <n v="114.36"/>
    <n v="0.60405662370589475"/>
    <n v="2026"/>
    <s v="Q1"/>
    <n v="3"/>
    <x v="2"/>
  </r>
  <r>
    <s v="02498"/>
    <x v="71"/>
    <x v="2"/>
    <x v="3"/>
    <x v="2"/>
    <x v="1"/>
    <x v="0"/>
    <x v="4"/>
    <n v="1"/>
    <n v="50.04"/>
    <n v="0"/>
    <n v="22.64"/>
    <n v="50.04"/>
    <n v="22.64"/>
    <n v="27.4"/>
    <n v="0.54756195043964828"/>
    <n v="2026"/>
    <s v="Q1"/>
    <n v="3"/>
    <x v="2"/>
  </r>
  <r>
    <s v="03929"/>
    <x v="71"/>
    <x v="3"/>
    <x v="13"/>
    <x v="0"/>
    <x v="1"/>
    <x v="4"/>
    <x v="12"/>
    <n v="1"/>
    <n v="125.69"/>
    <n v="0"/>
    <n v="67.150000000000006"/>
    <n v="125.69"/>
    <n v="67.150000000000006"/>
    <n v="58.539999999999992"/>
    <n v="0.465749065160315"/>
    <n v="2026"/>
    <s v="Q1"/>
    <n v="3"/>
    <x v="2"/>
  </r>
  <r>
    <s v="04195"/>
    <x v="71"/>
    <x v="3"/>
    <x v="13"/>
    <x v="3"/>
    <x v="1"/>
    <x v="1"/>
    <x v="3"/>
    <n v="2"/>
    <n v="142.72999999999999"/>
    <n v="0.1"/>
    <n v="77.28"/>
    <n v="256.91399999999999"/>
    <n v="154.56"/>
    <n v="102.35399999999998"/>
    <n v="0.39839790747098247"/>
    <n v="2026"/>
    <s v="Q1"/>
    <n v="3"/>
    <x v="2"/>
  </r>
  <r>
    <s v="04684"/>
    <x v="71"/>
    <x v="1"/>
    <x v="12"/>
    <x v="0"/>
    <x v="0"/>
    <x v="4"/>
    <x v="12"/>
    <n v="4"/>
    <n v="124.36"/>
    <n v="0"/>
    <n v="68.790000000000006"/>
    <n v="497.44"/>
    <n v="275.16000000000003"/>
    <n v="222.27999999999997"/>
    <n v="0.44684786104856861"/>
    <n v="2026"/>
    <s v="Q1"/>
    <n v="3"/>
    <x v="2"/>
  </r>
  <r>
    <s v="00313"/>
    <x v="72"/>
    <x v="3"/>
    <x v="8"/>
    <x v="0"/>
    <x v="1"/>
    <x v="0"/>
    <x v="6"/>
    <n v="4"/>
    <n v="40.42"/>
    <n v="0.1"/>
    <n v="16.25"/>
    <n v="145.512"/>
    <n v="65"/>
    <n v="80.512"/>
    <n v="0.5533014459288581"/>
    <n v="2026"/>
    <s v="Q1"/>
    <n v="3"/>
    <x v="2"/>
  </r>
  <r>
    <s v="01056"/>
    <x v="72"/>
    <x v="0"/>
    <x v="15"/>
    <x v="0"/>
    <x v="0"/>
    <x v="3"/>
    <x v="7"/>
    <n v="1"/>
    <n v="192.86"/>
    <n v="0"/>
    <n v="101.13"/>
    <n v="192.86"/>
    <n v="101.13"/>
    <n v="91.730000000000018"/>
    <n v="0.475629990666805"/>
    <n v="2026"/>
    <s v="Q1"/>
    <n v="3"/>
    <x v="2"/>
  </r>
  <r>
    <s v="02189"/>
    <x v="72"/>
    <x v="3"/>
    <x v="4"/>
    <x v="3"/>
    <x v="1"/>
    <x v="1"/>
    <x v="17"/>
    <n v="2"/>
    <n v="72.34"/>
    <n v="0"/>
    <n v="33.29"/>
    <n v="144.68"/>
    <n v="66.58"/>
    <n v="78.100000000000009"/>
    <n v="0.53981199889411113"/>
    <n v="2026"/>
    <s v="Q1"/>
    <n v="3"/>
    <x v="2"/>
  </r>
  <r>
    <s v="02617"/>
    <x v="72"/>
    <x v="3"/>
    <x v="13"/>
    <x v="0"/>
    <x v="1"/>
    <x v="2"/>
    <x v="2"/>
    <n v="2"/>
    <n v="35.409999999999997"/>
    <n v="0"/>
    <n v="13.89"/>
    <n v="70.819999999999993"/>
    <n v="27.78"/>
    <n v="43.039999999999992"/>
    <n v="0.60773792713922614"/>
    <n v="2026"/>
    <s v="Q1"/>
    <n v="3"/>
    <x v="2"/>
  </r>
  <r>
    <s v="02901"/>
    <x v="72"/>
    <x v="3"/>
    <x v="8"/>
    <x v="1"/>
    <x v="2"/>
    <x v="0"/>
    <x v="8"/>
    <n v="12"/>
    <n v="102.25"/>
    <n v="0.1"/>
    <n v="51.07"/>
    <n v="1104.3"/>
    <n v="612.84"/>
    <n v="491.45999999999992"/>
    <n v="0.44504210812279266"/>
    <n v="2026"/>
    <s v="Q1"/>
    <n v="3"/>
    <x v="2"/>
  </r>
  <r>
    <s v="02952"/>
    <x v="72"/>
    <x v="1"/>
    <x v="1"/>
    <x v="0"/>
    <x v="1"/>
    <x v="0"/>
    <x v="4"/>
    <n v="1"/>
    <n v="51.86"/>
    <n v="0.1"/>
    <n v="22.34"/>
    <n v="46.673999999999999"/>
    <n v="22.34"/>
    <n v="24.334"/>
    <n v="0.52136092899687192"/>
    <n v="2026"/>
    <s v="Q1"/>
    <n v="3"/>
    <x v="2"/>
  </r>
  <r>
    <s v="03421"/>
    <x v="72"/>
    <x v="3"/>
    <x v="8"/>
    <x v="0"/>
    <x v="0"/>
    <x v="2"/>
    <x v="2"/>
    <n v="1"/>
    <n v="36.520000000000003"/>
    <n v="0.05"/>
    <n v="13.23"/>
    <n v="34.694000000000003"/>
    <n v="13.23"/>
    <n v="21.464000000000002"/>
    <n v="0.61866605176687617"/>
    <n v="2026"/>
    <s v="Q1"/>
    <n v="3"/>
    <x v="2"/>
  </r>
  <r>
    <s v="03536"/>
    <x v="72"/>
    <x v="2"/>
    <x v="10"/>
    <x v="0"/>
    <x v="1"/>
    <x v="1"/>
    <x v="11"/>
    <n v="2"/>
    <n v="153.66"/>
    <n v="0.1"/>
    <n v="78.430000000000007"/>
    <n v="276.58800000000002"/>
    <n v="156.86000000000001"/>
    <n v="119.72800000000001"/>
    <n v="0.43287488972768162"/>
    <n v="2026"/>
    <s v="Q1"/>
    <n v="3"/>
    <x v="2"/>
  </r>
  <r>
    <s v="03878"/>
    <x v="72"/>
    <x v="1"/>
    <x v="14"/>
    <x v="3"/>
    <x v="0"/>
    <x v="4"/>
    <x v="10"/>
    <n v="1"/>
    <n v="41.05"/>
    <n v="0.1"/>
    <n v="14.94"/>
    <n v="36.945"/>
    <n v="14.94"/>
    <n v="22.005000000000003"/>
    <n v="0.59561510353227776"/>
    <n v="2026"/>
    <s v="Q1"/>
    <n v="3"/>
    <x v="2"/>
  </r>
  <r>
    <s v="02027"/>
    <x v="73"/>
    <x v="2"/>
    <x v="2"/>
    <x v="0"/>
    <x v="0"/>
    <x v="2"/>
    <x v="15"/>
    <n v="4"/>
    <n v="136.21"/>
    <n v="0.05"/>
    <n v="68.55"/>
    <n v="517.59799999999996"/>
    <n v="274.2"/>
    <n v="243.39799999999997"/>
    <n v="0.4702452482428448"/>
    <n v="2026"/>
    <s v="Q1"/>
    <n v="3"/>
    <x v="2"/>
  </r>
  <r>
    <s v="03280"/>
    <x v="73"/>
    <x v="3"/>
    <x v="4"/>
    <x v="0"/>
    <x v="0"/>
    <x v="2"/>
    <x v="9"/>
    <n v="3"/>
    <n v="46.68"/>
    <n v="0"/>
    <n v="18.760000000000002"/>
    <n v="140.04"/>
    <n v="56.28"/>
    <n v="83.759999999999991"/>
    <n v="0.59811482433590402"/>
    <n v="2026"/>
    <s v="Q1"/>
    <n v="3"/>
    <x v="2"/>
  </r>
  <r>
    <s v="05149"/>
    <x v="73"/>
    <x v="1"/>
    <x v="12"/>
    <x v="2"/>
    <x v="1"/>
    <x v="2"/>
    <x v="2"/>
    <n v="1"/>
    <n v="35.340000000000003"/>
    <n v="0.05"/>
    <n v="13.37"/>
    <n v="33.573"/>
    <n v="13.37"/>
    <n v="20.203000000000003"/>
    <n v="0.60176332171685587"/>
    <n v="2026"/>
    <s v="Q1"/>
    <n v="3"/>
    <x v="2"/>
  </r>
  <r>
    <s v="00412"/>
    <x v="74"/>
    <x v="3"/>
    <x v="7"/>
    <x v="2"/>
    <x v="0"/>
    <x v="4"/>
    <x v="10"/>
    <n v="2"/>
    <n v="40.19"/>
    <n v="0"/>
    <n v="14.92"/>
    <n v="80.38"/>
    <n v="29.84"/>
    <n v="50.539999999999992"/>
    <n v="0.62876337397362525"/>
    <n v="2026"/>
    <s v="Q1"/>
    <n v="3"/>
    <x v="2"/>
  </r>
  <r>
    <s v="01161"/>
    <x v="74"/>
    <x v="1"/>
    <x v="12"/>
    <x v="0"/>
    <x v="1"/>
    <x v="0"/>
    <x v="8"/>
    <n v="2"/>
    <n v="101.73"/>
    <n v="0.05"/>
    <n v="51.56"/>
    <n v="193.28700000000001"/>
    <n v="103.12"/>
    <n v="90.167000000000002"/>
    <n v="0.46649283190281809"/>
    <n v="2026"/>
    <s v="Q1"/>
    <n v="3"/>
    <x v="2"/>
  </r>
  <r>
    <s v="01320"/>
    <x v="74"/>
    <x v="2"/>
    <x v="3"/>
    <x v="2"/>
    <x v="2"/>
    <x v="3"/>
    <x v="7"/>
    <n v="1"/>
    <n v="200.05"/>
    <n v="0"/>
    <n v="102.69"/>
    <n v="200.05"/>
    <n v="102.69"/>
    <n v="97.360000000000014"/>
    <n v="0.48667833041739567"/>
    <n v="2026"/>
    <s v="Q1"/>
    <n v="3"/>
    <x v="2"/>
  </r>
  <r>
    <s v="02528"/>
    <x v="74"/>
    <x v="3"/>
    <x v="7"/>
    <x v="0"/>
    <x v="1"/>
    <x v="1"/>
    <x v="1"/>
    <n v="1"/>
    <n v="90.06"/>
    <n v="0"/>
    <n v="44.49"/>
    <n v="90.06"/>
    <n v="44.49"/>
    <n v="45.57"/>
    <n v="0.50599600266489009"/>
    <n v="2026"/>
    <s v="Q1"/>
    <n v="3"/>
    <x v="2"/>
  </r>
  <r>
    <s v="02956"/>
    <x v="74"/>
    <x v="1"/>
    <x v="11"/>
    <x v="0"/>
    <x v="1"/>
    <x v="2"/>
    <x v="2"/>
    <n v="1"/>
    <n v="37.119999999999997"/>
    <n v="0.1"/>
    <n v="13.39"/>
    <n v="33.408000000000001"/>
    <n v="13.39"/>
    <n v="20.018000000000001"/>
    <n v="0.59919779693486586"/>
    <n v="2026"/>
    <s v="Q1"/>
    <n v="3"/>
    <x v="2"/>
  </r>
  <r>
    <s v="02973"/>
    <x v="74"/>
    <x v="0"/>
    <x v="0"/>
    <x v="2"/>
    <x v="0"/>
    <x v="1"/>
    <x v="11"/>
    <n v="2"/>
    <n v="156.09"/>
    <n v="0.1"/>
    <n v="79.72"/>
    <n v="280.96199999999999"/>
    <n v="159.44"/>
    <n v="121.52199999999999"/>
    <n v="0.43252112385304775"/>
    <n v="2026"/>
    <s v="Q1"/>
    <n v="3"/>
    <x v="2"/>
  </r>
  <r>
    <s v="03358"/>
    <x v="74"/>
    <x v="0"/>
    <x v="0"/>
    <x v="1"/>
    <x v="2"/>
    <x v="4"/>
    <x v="14"/>
    <n v="12"/>
    <n v="36.44"/>
    <n v="0.05"/>
    <n v="13.65"/>
    <n v="415.41599999999994"/>
    <n v="163.80000000000001"/>
    <n v="251.61599999999993"/>
    <n v="0.60569645848980291"/>
    <n v="2026"/>
    <s v="Q1"/>
    <n v="3"/>
    <x v="2"/>
  </r>
  <r>
    <s v="00164"/>
    <x v="75"/>
    <x v="0"/>
    <x v="15"/>
    <x v="3"/>
    <x v="2"/>
    <x v="3"/>
    <x v="19"/>
    <n v="5"/>
    <n v="123.95"/>
    <n v="0.05"/>
    <n v="59.23"/>
    <n v="588.76249999999993"/>
    <n v="296.14999999999998"/>
    <n v="292.61249999999995"/>
    <n v="0.49699581749856692"/>
    <n v="2026"/>
    <s v="Q1"/>
    <n v="3"/>
    <x v="2"/>
  </r>
  <r>
    <s v="00995"/>
    <x v="75"/>
    <x v="2"/>
    <x v="16"/>
    <x v="3"/>
    <x v="2"/>
    <x v="3"/>
    <x v="7"/>
    <n v="1"/>
    <n v="192.84"/>
    <n v="0.15"/>
    <n v="101.42"/>
    <n v="163.91399999999999"/>
    <n v="101.42"/>
    <n v="62.493999999999986"/>
    <n v="0.38126090510877647"/>
    <n v="2026"/>
    <s v="Q1"/>
    <n v="3"/>
    <x v="2"/>
  </r>
  <r>
    <s v="04912"/>
    <x v="75"/>
    <x v="1"/>
    <x v="11"/>
    <x v="0"/>
    <x v="1"/>
    <x v="1"/>
    <x v="11"/>
    <n v="1"/>
    <n v="152.57"/>
    <n v="0.1"/>
    <n v="80.319999999999993"/>
    <n v="137.31299999999999"/>
    <n v="80.319999999999993"/>
    <n v="56.992999999999995"/>
    <n v="0.41505902572953762"/>
    <n v="2026"/>
    <s v="Q1"/>
    <n v="3"/>
    <x v="2"/>
  </r>
  <r>
    <s v="00029"/>
    <x v="76"/>
    <x v="3"/>
    <x v="4"/>
    <x v="0"/>
    <x v="2"/>
    <x v="2"/>
    <x v="15"/>
    <n v="2"/>
    <n v="130.4"/>
    <n v="0"/>
    <n v="67.599999999999994"/>
    <n v="260.8"/>
    <n v="135.19999999999999"/>
    <n v="125.60000000000002"/>
    <n v="0.48159509202453993"/>
    <n v="2026"/>
    <s v="Q1"/>
    <n v="3"/>
    <x v="2"/>
  </r>
  <r>
    <s v="00891"/>
    <x v="76"/>
    <x v="2"/>
    <x v="3"/>
    <x v="0"/>
    <x v="1"/>
    <x v="1"/>
    <x v="1"/>
    <n v="2"/>
    <n v="94.25"/>
    <n v="0.1"/>
    <n v="44.99"/>
    <n v="169.65"/>
    <n v="89.98"/>
    <n v="79.67"/>
    <n v="0.46961391099322131"/>
    <n v="2026"/>
    <s v="Q1"/>
    <n v="3"/>
    <x v="2"/>
  </r>
  <r>
    <s v="01143"/>
    <x v="76"/>
    <x v="1"/>
    <x v="12"/>
    <x v="0"/>
    <x v="2"/>
    <x v="3"/>
    <x v="19"/>
    <n v="5"/>
    <n v="125.91"/>
    <n v="0"/>
    <n v="59.36"/>
    <n v="629.54999999999995"/>
    <n v="296.8"/>
    <n v="332.74999999999994"/>
    <n v="0.52855214041775866"/>
    <n v="2026"/>
    <s v="Q1"/>
    <n v="3"/>
    <x v="2"/>
  </r>
  <r>
    <s v="02478"/>
    <x v="76"/>
    <x v="3"/>
    <x v="7"/>
    <x v="2"/>
    <x v="0"/>
    <x v="4"/>
    <x v="10"/>
    <n v="2"/>
    <n v="39.619999999999997"/>
    <n v="0"/>
    <n v="14.78"/>
    <n v="79.239999999999995"/>
    <n v="29.56"/>
    <n v="49.679999999999993"/>
    <n v="0.62695608278647141"/>
    <n v="2026"/>
    <s v="Q1"/>
    <n v="3"/>
    <x v="2"/>
  </r>
  <r>
    <s v="03961"/>
    <x v="76"/>
    <x v="0"/>
    <x v="9"/>
    <x v="0"/>
    <x v="2"/>
    <x v="4"/>
    <x v="14"/>
    <n v="3"/>
    <n v="36.32"/>
    <n v="0"/>
    <n v="14.18"/>
    <n v="108.96000000000001"/>
    <n v="42.54"/>
    <n v="66.420000000000016"/>
    <n v="0.60958149779735693"/>
    <n v="2026"/>
    <s v="Q1"/>
    <n v="3"/>
    <x v="2"/>
  </r>
  <r>
    <s v="04724"/>
    <x v="76"/>
    <x v="0"/>
    <x v="15"/>
    <x v="2"/>
    <x v="1"/>
    <x v="4"/>
    <x v="16"/>
    <n v="1"/>
    <n v="51.16"/>
    <n v="0"/>
    <n v="22.39"/>
    <n v="51.16"/>
    <n v="22.39"/>
    <n v="28.769999999999996"/>
    <n v="0.56235340109460508"/>
    <n v="2026"/>
    <s v="Q1"/>
    <n v="3"/>
    <x v="2"/>
  </r>
  <r>
    <s v="02171"/>
    <x v="77"/>
    <x v="3"/>
    <x v="13"/>
    <x v="1"/>
    <x v="2"/>
    <x v="4"/>
    <x v="14"/>
    <n v="5"/>
    <n v="35.65"/>
    <n v="0.1"/>
    <n v="13.64"/>
    <n v="160.42500000000001"/>
    <n v="68.2"/>
    <n v="92.225000000000009"/>
    <n v="0.5748792270531401"/>
    <n v="2026"/>
    <s v="Q1"/>
    <n v="3"/>
    <x v="2"/>
  </r>
  <r>
    <s v="02311"/>
    <x v="77"/>
    <x v="3"/>
    <x v="8"/>
    <x v="0"/>
    <x v="1"/>
    <x v="1"/>
    <x v="3"/>
    <n v="1"/>
    <n v="145.19"/>
    <n v="0"/>
    <n v="80.67"/>
    <n v="145.19"/>
    <n v="80.67"/>
    <n v="64.52"/>
    <n v="0.44438322198498514"/>
    <n v="2026"/>
    <s v="Q1"/>
    <n v="3"/>
    <x v="2"/>
  </r>
  <r>
    <s v="03563"/>
    <x v="77"/>
    <x v="3"/>
    <x v="8"/>
    <x v="0"/>
    <x v="0"/>
    <x v="0"/>
    <x v="6"/>
    <n v="2"/>
    <n v="40.090000000000003"/>
    <n v="0"/>
    <n v="17.2"/>
    <n v="80.180000000000007"/>
    <n v="34.4"/>
    <n v="45.780000000000008"/>
    <n v="0.57096532801197308"/>
    <n v="2026"/>
    <s v="Q1"/>
    <n v="3"/>
    <x v="2"/>
  </r>
  <r>
    <s v="03587"/>
    <x v="77"/>
    <x v="3"/>
    <x v="7"/>
    <x v="0"/>
    <x v="0"/>
    <x v="4"/>
    <x v="10"/>
    <n v="1"/>
    <n v="39.47"/>
    <n v="0"/>
    <n v="15.02"/>
    <n v="39.47"/>
    <n v="15.02"/>
    <n v="24.45"/>
    <n v="0.61945781606283257"/>
    <n v="2026"/>
    <s v="Q1"/>
    <n v="3"/>
    <x v="2"/>
  </r>
  <r>
    <s v="03706"/>
    <x v="77"/>
    <x v="0"/>
    <x v="0"/>
    <x v="0"/>
    <x v="0"/>
    <x v="0"/>
    <x v="8"/>
    <n v="2"/>
    <n v="103.42"/>
    <n v="0"/>
    <n v="49.51"/>
    <n v="206.84"/>
    <n v="99.02"/>
    <n v="107.82000000000001"/>
    <n v="0.52127248114484626"/>
    <n v="2026"/>
    <s v="Q1"/>
    <n v="3"/>
    <x v="2"/>
  </r>
  <r>
    <s v="04121"/>
    <x v="77"/>
    <x v="0"/>
    <x v="0"/>
    <x v="0"/>
    <x v="0"/>
    <x v="2"/>
    <x v="18"/>
    <n v="4"/>
    <n v="161.93"/>
    <n v="0.15"/>
    <n v="88"/>
    <n v="550.56200000000001"/>
    <n v="352"/>
    <n v="198.56200000000001"/>
    <n v="0.36065329608654428"/>
    <n v="2026"/>
    <s v="Q1"/>
    <n v="3"/>
    <x v="2"/>
  </r>
  <r>
    <s v="01047"/>
    <x v="78"/>
    <x v="0"/>
    <x v="0"/>
    <x v="0"/>
    <x v="0"/>
    <x v="2"/>
    <x v="9"/>
    <n v="2"/>
    <n v="46.21"/>
    <n v="0.05"/>
    <n v="18.37"/>
    <n v="87.798999999999992"/>
    <n v="36.74"/>
    <n v="51.05899999999999"/>
    <n v="0.58154420893176451"/>
    <n v="2026"/>
    <s v="Q1"/>
    <n v="3"/>
    <x v="2"/>
  </r>
  <r>
    <s v="01142"/>
    <x v="78"/>
    <x v="1"/>
    <x v="11"/>
    <x v="0"/>
    <x v="1"/>
    <x v="3"/>
    <x v="19"/>
    <n v="3"/>
    <n v="125.85"/>
    <n v="0"/>
    <n v="59.19"/>
    <n v="377.54999999999995"/>
    <n v="177.57"/>
    <n v="199.97999999999996"/>
    <n v="0.52967818831942781"/>
    <n v="2026"/>
    <s v="Q1"/>
    <n v="3"/>
    <x v="2"/>
  </r>
  <r>
    <s v="02232"/>
    <x v="78"/>
    <x v="3"/>
    <x v="13"/>
    <x v="2"/>
    <x v="1"/>
    <x v="2"/>
    <x v="2"/>
    <n v="2"/>
    <n v="36.340000000000003"/>
    <n v="0"/>
    <n v="13.8"/>
    <n v="72.680000000000007"/>
    <n v="27.6"/>
    <n v="45.080000000000005"/>
    <n v="0.620253164556962"/>
    <n v="2026"/>
    <s v="Q1"/>
    <n v="3"/>
    <x v="2"/>
  </r>
  <r>
    <s v="02339"/>
    <x v="78"/>
    <x v="1"/>
    <x v="12"/>
    <x v="3"/>
    <x v="1"/>
    <x v="0"/>
    <x v="4"/>
    <n v="2"/>
    <n v="51.29"/>
    <n v="0"/>
    <n v="23.15"/>
    <n v="102.58"/>
    <n v="46.3"/>
    <n v="56.28"/>
    <n v="0.54864496003119523"/>
    <n v="2026"/>
    <s v="Q1"/>
    <n v="3"/>
    <x v="2"/>
  </r>
  <r>
    <s v="03611"/>
    <x v="78"/>
    <x v="1"/>
    <x v="1"/>
    <x v="1"/>
    <x v="2"/>
    <x v="0"/>
    <x v="6"/>
    <n v="6"/>
    <n v="40.89"/>
    <n v="0.1"/>
    <n v="16.84"/>
    <n v="220.80600000000001"/>
    <n v="101.03999999999999"/>
    <n v="119.76600000000002"/>
    <n v="0.54240373902883077"/>
    <n v="2026"/>
    <s v="Q1"/>
    <n v="3"/>
    <x v="2"/>
  </r>
  <r>
    <s v="03953"/>
    <x v="78"/>
    <x v="1"/>
    <x v="14"/>
    <x v="0"/>
    <x v="1"/>
    <x v="4"/>
    <x v="12"/>
    <n v="1"/>
    <n v="120.63"/>
    <n v="0"/>
    <n v="70.28"/>
    <n v="120.63"/>
    <n v="70.28"/>
    <n v="50.349999999999994"/>
    <n v="0.41739202520102792"/>
    <n v="2026"/>
    <s v="Q1"/>
    <n v="3"/>
    <x v="2"/>
  </r>
  <r>
    <s v="04253"/>
    <x v="78"/>
    <x v="3"/>
    <x v="13"/>
    <x v="1"/>
    <x v="1"/>
    <x v="0"/>
    <x v="0"/>
    <n v="5"/>
    <n v="82.64"/>
    <n v="0.1"/>
    <n v="43.52"/>
    <n v="371.88"/>
    <n v="217.60000000000002"/>
    <n v="154.27999999999997"/>
    <n v="0.41486501021834993"/>
    <n v="2026"/>
    <s v="Q1"/>
    <n v="3"/>
    <x v="2"/>
  </r>
  <r>
    <s v="04952"/>
    <x v="78"/>
    <x v="1"/>
    <x v="6"/>
    <x v="0"/>
    <x v="2"/>
    <x v="1"/>
    <x v="17"/>
    <n v="2"/>
    <n v="72.459999999999994"/>
    <n v="0"/>
    <n v="33.31"/>
    <n v="144.91999999999999"/>
    <n v="66.62"/>
    <n v="78.299999999999983"/>
    <n v="0.54029809550096597"/>
    <n v="2026"/>
    <s v="Q1"/>
    <n v="3"/>
    <x v="2"/>
  </r>
  <r>
    <s v="05016"/>
    <x v="78"/>
    <x v="1"/>
    <x v="12"/>
    <x v="3"/>
    <x v="1"/>
    <x v="4"/>
    <x v="10"/>
    <n v="2"/>
    <n v="40.659999999999997"/>
    <n v="0.1"/>
    <n v="14.63"/>
    <n v="73.188000000000002"/>
    <n v="29.26"/>
    <n v="43.927999999999997"/>
    <n v="0.60020768431983385"/>
    <n v="2026"/>
    <s v="Q1"/>
    <n v="3"/>
    <x v="2"/>
  </r>
  <r>
    <s v="00839"/>
    <x v="79"/>
    <x v="1"/>
    <x v="12"/>
    <x v="3"/>
    <x v="1"/>
    <x v="0"/>
    <x v="6"/>
    <n v="1"/>
    <n v="40.5"/>
    <n v="0.05"/>
    <n v="17.16"/>
    <n v="38.475000000000001"/>
    <n v="17.16"/>
    <n v="21.315000000000001"/>
    <n v="0.55399610136452238"/>
    <n v="2026"/>
    <s v="Q1"/>
    <n v="3"/>
    <x v="2"/>
  </r>
  <r>
    <s v="01382"/>
    <x v="79"/>
    <x v="2"/>
    <x v="2"/>
    <x v="0"/>
    <x v="2"/>
    <x v="1"/>
    <x v="17"/>
    <n v="1"/>
    <n v="72.16"/>
    <n v="0"/>
    <n v="33.11"/>
    <n v="72.16"/>
    <n v="33.11"/>
    <n v="39.049999999999997"/>
    <n v="0.54115853658536583"/>
    <n v="2026"/>
    <s v="Q1"/>
    <n v="3"/>
    <x v="2"/>
  </r>
  <r>
    <s v="01452"/>
    <x v="79"/>
    <x v="2"/>
    <x v="5"/>
    <x v="3"/>
    <x v="2"/>
    <x v="2"/>
    <x v="18"/>
    <n v="1"/>
    <n v="161.93"/>
    <n v="0.15"/>
    <n v="87.5"/>
    <n v="137.6405"/>
    <n v="87.5"/>
    <n v="50.140500000000003"/>
    <n v="0.36428594781332529"/>
    <n v="2026"/>
    <s v="Q1"/>
    <n v="3"/>
    <x v="2"/>
  </r>
  <r>
    <s v="01845"/>
    <x v="79"/>
    <x v="0"/>
    <x v="9"/>
    <x v="0"/>
    <x v="0"/>
    <x v="3"/>
    <x v="5"/>
    <n v="3"/>
    <n v="348.54"/>
    <n v="0.1"/>
    <n v="200.3"/>
    <n v="941.05800000000011"/>
    <n v="600.90000000000009"/>
    <n v="340.15800000000002"/>
    <n v="0.36146337420222768"/>
    <n v="2026"/>
    <s v="Q1"/>
    <n v="3"/>
    <x v="2"/>
  </r>
  <r>
    <s v="03560"/>
    <x v="79"/>
    <x v="2"/>
    <x v="16"/>
    <x v="0"/>
    <x v="0"/>
    <x v="4"/>
    <x v="16"/>
    <n v="3"/>
    <n v="50.46"/>
    <n v="0.1"/>
    <n v="21.9"/>
    <n v="136.24199999999999"/>
    <n v="65.699999999999989"/>
    <n v="70.542000000000002"/>
    <n v="0.51776985070683057"/>
    <n v="2026"/>
    <s v="Q1"/>
    <n v="3"/>
    <x v="2"/>
  </r>
  <r>
    <s v="04059"/>
    <x v="79"/>
    <x v="3"/>
    <x v="13"/>
    <x v="3"/>
    <x v="1"/>
    <x v="3"/>
    <x v="13"/>
    <n v="1"/>
    <n v="83.62"/>
    <n v="0"/>
    <n v="39.15"/>
    <n v="83.62"/>
    <n v="39.15"/>
    <n v="44.470000000000006"/>
    <n v="0.53181057163358048"/>
    <n v="2026"/>
    <s v="Q1"/>
    <n v="3"/>
    <x v="2"/>
  </r>
  <r>
    <s v="04731"/>
    <x v="79"/>
    <x v="1"/>
    <x v="12"/>
    <x v="1"/>
    <x v="2"/>
    <x v="0"/>
    <x v="4"/>
    <n v="6"/>
    <n v="51.07"/>
    <n v="0.1"/>
    <n v="22.68"/>
    <n v="275.77800000000002"/>
    <n v="136.07999999999998"/>
    <n v="139.69800000000004"/>
    <n v="0.50655962404542798"/>
    <n v="2026"/>
    <s v="Q1"/>
    <n v="3"/>
    <x v="2"/>
  </r>
  <r>
    <s v="00693"/>
    <x v="80"/>
    <x v="1"/>
    <x v="11"/>
    <x v="0"/>
    <x v="1"/>
    <x v="2"/>
    <x v="9"/>
    <n v="3"/>
    <n v="47.02"/>
    <n v="0.1"/>
    <n v="17.989999999999998"/>
    <n v="126.95400000000001"/>
    <n v="53.97"/>
    <n v="72.984000000000009"/>
    <n v="0.57488539155914742"/>
    <n v="2026"/>
    <s v="Q1"/>
    <n v="3"/>
    <x v="2"/>
  </r>
  <r>
    <s v="01672"/>
    <x v="80"/>
    <x v="2"/>
    <x v="5"/>
    <x v="3"/>
    <x v="0"/>
    <x v="2"/>
    <x v="9"/>
    <n v="1"/>
    <n v="47.1"/>
    <n v="0.05"/>
    <n v="18.48"/>
    <n v="44.744999999999997"/>
    <n v="18.48"/>
    <n v="26.264999999999997"/>
    <n v="0.58699296010727453"/>
    <n v="2026"/>
    <s v="Q1"/>
    <n v="3"/>
    <x v="2"/>
  </r>
  <r>
    <s v="02347"/>
    <x v="80"/>
    <x v="3"/>
    <x v="13"/>
    <x v="0"/>
    <x v="0"/>
    <x v="2"/>
    <x v="15"/>
    <n v="2"/>
    <n v="131.38999999999999"/>
    <n v="0"/>
    <n v="66.91"/>
    <n v="262.77999999999997"/>
    <n v="133.82"/>
    <n v="128.95999999999998"/>
    <n v="0.49075272090722277"/>
    <n v="2026"/>
    <s v="Q1"/>
    <n v="3"/>
    <x v="2"/>
  </r>
  <r>
    <s v="02582"/>
    <x v="80"/>
    <x v="1"/>
    <x v="1"/>
    <x v="3"/>
    <x v="1"/>
    <x v="4"/>
    <x v="12"/>
    <n v="1"/>
    <n v="120.16"/>
    <n v="0.15"/>
    <n v="68.33"/>
    <n v="102.136"/>
    <n v="68.33"/>
    <n v="33.805999999999997"/>
    <n v="0.33099005247904756"/>
    <n v="2026"/>
    <s v="Q1"/>
    <n v="3"/>
    <x v="2"/>
  </r>
  <r>
    <s v="02762"/>
    <x v="80"/>
    <x v="3"/>
    <x v="8"/>
    <x v="2"/>
    <x v="0"/>
    <x v="3"/>
    <x v="7"/>
    <n v="1"/>
    <n v="196.48"/>
    <n v="0"/>
    <n v="101.29"/>
    <n v="196.48"/>
    <n v="101.29"/>
    <n v="95.189999999999984"/>
    <n v="0.48447679153094458"/>
    <n v="2026"/>
    <s v="Q1"/>
    <n v="3"/>
    <x v="2"/>
  </r>
  <r>
    <s v="04090"/>
    <x v="80"/>
    <x v="1"/>
    <x v="11"/>
    <x v="3"/>
    <x v="2"/>
    <x v="2"/>
    <x v="2"/>
    <n v="1"/>
    <n v="36.520000000000003"/>
    <n v="0"/>
    <n v="13.96"/>
    <n v="36.520000000000003"/>
    <n v="13.96"/>
    <n v="22.560000000000002"/>
    <n v="0.61774370208105145"/>
    <n v="2026"/>
    <s v="Q1"/>
    <n v="3"/>
    <x v="2"/>
  </r>
  <r>
    <s v="04491"/>
    <x v="80"/>
    <x v="1"/>
    <x v="12"/>
    <x v="2"/>
    <x v="2"/>
    <x v="4"/>
    <x v="16"/>
    <n v="4"/>
    <n v="49.71"/>
    <n v="0.1"/>
    <n v="22.46"/>
    <n v="178.95600000000002"/>
    <n v="89.84"/>
    <n v="89.116000000000014"/>
    <n v="0.49797715639598561"/>
    <n v="2026"/>
    <s v="Q1"/>
    <n v="3"/>
    <x v="2"/>
  </r>
  <r>
    <s v="04678"/>
    <x v="80"/>
    <x v="0"/>
    <x v="0"/>
    <x v="0"/>
    <x v="0"/>
    <x v="3"/>
    <x v="13"/>
    <n v="1"/>
    <n v="81.209999999999994"/>
    <n v="0.05"/>
    <n v="40.44"/>
    <n v="77.149499999999989"/>
    <n v="40.44"/>
    <n v="36.709499999999991"/>
    <n v="0.47582291524896464"/>
    <n v="2026"/>
    <s v="Q1"/>
    <n v="3"/>
    <x v="2"/>
  </r>
  <r>
    <s v="01189"/>
    <x v="81"/>
    <x v="3"/>
    <x v="13"/>
    <x v="0"/>
    <x v="1"/>
    <x v="0"/>
    <x v="8"/>
    <n v="2"/>
    <n v="103.22"/>
    <n v="0"/>
    <n v="51.33"/>
    <n v="206.44"/>
    <n v="102.66"/>
    <n v="103.78"/>
    <n v="0.50271265258670805"/>
    <n v="2026"/>
    <s v="Q1"/>
    <n v="3"/>
    <x v="2"/>
  </r>
  <r>
    <s v="01590"/>
    <x v="81"/>
    <x v="0"/>
    <x v="15"/>
    <x v="3"/>
    <x v="1"/>
    <x v="1"/>
    <x v="11"/>
    <n v="1"/>
    <n v="153.47"/>
    <n v="0"/>
    <n v="78.19"/>
    <n v="153.47"/>
    <n v="78.19"/>
    <n v="75.28"/>
    <n v="0.49051931973675639"/>
    <n v="2026"/>
    <s v="Q1"/>
    <n v="3"/>
    <x v="2"/>
  </r>
  <r>
    <s v="02309"/>
    <x v="81"/>
    <x v="3"/>
    <x v="7"/>
    <x v="0"/>
    <x v="0"/>
    <x v="3"/>
    <x v="7"/>
    <n v="6"/>
    <n v="199.75"/>
    <n v="0"/>
    <n v="105.84"/>
    <n v="1198.5"/>
    <n v="635.04"/>
    <n v="563.46"/>
    <n v="0.47013767209011265"/>
    <n v="2026"/>
    <s v="Q1"/>
    <n v="3"/>
    <x v="2"/>
  </r>
  <r>
    <s v="03628"/>
    <x v="81"/>
    <x v="1"/>
    <x v="12"/>
    <x v="3"/>
    <x v="1"/>
    <x v="2"/>
    <x v="9"/>
    <n v="1"/>
    <n v="45.84"/>
    <n v="0"/>
    <n v="18.079999999999998"/>
    <n v="45.84"/>
    <n v="18.079999999999998"/>
    <n v="27.760000000000005"/>
    <n v="0.605584642233857"/>
    <n v="2026"/>
    <s v="Q1"/>
    <n v="3"/>
    <x v="2"/>
  </r>
  <r>
    <s v="03718"/>
    <x v="81"/>
    <x v="1"/>
    <x v="12"/>
    <x v="3"/>
    <x v="1"/>
    <x v="3"/>
    <x v="19"/>
    <n v="2"/>
    <n v="122.07"/>
    <n v="0.05"/>
    <n v="59.16"/>
    <n v="231.93299999999996"/>
    <n v="118.32"/>
    <n v="113.61299999999997"/>
    <n v="0.48985267297021118"/>
    <n v="2026"/>
    <s v="Q1"/>
    <n v="3"/>
    <x v="2"/>
  </r>
  <r>
    <s v="04198"/>
    <x v="81"/>
    <x v="1"/>
    <x v="14"/>
    <x v="3"/>
    <x v="1"/>
    <x v="4"/>
    <x v="12"/>
    <n v="3"/>
    <n v="122.4"/>
    <n v="0.15"/>
    <n v="71.150000000000006"/>
    <n v="312.12"/>
    <n v="213.45000000000002"/>
    <n v="98.669999999999987"/>
    <n v="0.31612841214917337"/>
    <n v="2026"/>
    <s v="Q1"/>
    <n v="3"/>
    <x v="2"/>
  </r>
  <r>
    <s v="04784"/>
    <x v="81"/>
    <x v="0"/>
    <x v="15"/>
    <x v="0"/>
    <x v="1"/>
    <x v="0"/>
    <x v="8"/>
    <n v="1"/>
    <n v="101.43"/>
    <n v="0"/>
    <n v="51.78"/>
    <n v="101.43"/>
    <n v="51.78"/>
    <n v="49.650000000000006"/>
    <n v="0.4895001478852411"/>
    <n v="2026"/>
    <s v="Q1"/>
    <n v="3"/>
    <x v="2"/>
  </r>
  <r>
    <s v="00086"/>
    <x v="82"/>
    <x v="1"/>
    <x v="12"/>
    <x v="1"/>
    <x v="2"/>
    <x v="0"/>
    <x v="8"/>
    <n v="8"/>
    <n v="104.7"/>
    <n v="0.05"/>
    <n v="49.91"/>
    <n v="795.72"/>
    <n v="399.28"/>
    <n v="396.44000000000005"/>
    <n v="0.49821545267179412"/>
    <n v="2026"/>
    <s v="Q1"/>
    <n v="3"/>
    <x v="2"/>
  </r>
  <r>
    <s v="01813"/>
    <x v="82"/>
    <x v="0"/>
    <x v="0"/>
    <x v="2"/>
    <x v="0"/>
    <x v="1"/>
    <x v="3"/>
    <n v="4"/>
    <n v="146.34"/>
    <n v="0"/>
    <n v="79.37"/>
    <n v="585.36"/>
    <n v="317.48"/>
    <n v="267.88"/>
    <n v="0.45763290966242992"/>
    <n v="2026"/>
    <s v="Q1"/>
    <n v="3"/>
    <x v="2"/>
  </r>
  <r>
    <s v="02212"/>
    <x v="82"/>
    <x v="1"/>
    <x v="6"/>
    <x v="0"/>
    <x v="0"/>
    <x v="4"/>
    <x v="12"/>
    <n v="2"/>
    <n v="122.92"/>
    <n v="0.05"/>
    <n v="70.31"/>
    <n v="233.548"/>
    <n v="140.62"/>
    <n v="92.927999999999997"/>
    <n v="0.39789679209413054"/>
    <n v="2026"/>
    <s v="Q1"/>
    <n v="3"/>
    <x v="2"/>
  </r>
  <r>
    <s v="04466"/>
    <x v="82"/>
    <x v="2"/>
    <x v="2"/>
    <x v="0"/>
    <x v="1"/>
    <x v="1"/>
    <x v="1"/>
    <n v="1"/>
    <n v="91.35"/>
    <n v="0.05"/>
    <n v="45.24"/>
    <n v="86.782499999999985"/>
    <n v="45.24"/>
    <n v="41.542499999999983"/>
    <n v="0.47869674185463645"/>
    <n v="2026"/>
    <s v="Q1"/>
    <n v="3"/>
    <x v="2"/>
  </r>
  <r>
    <s v="04483"/>
    <x v="82"/>
    <x v="1"/>
    <x v="12"/>
    <x v="0"/>
    <x v="1"/>
    <x v="0"/>
    <x v="4"/>
    <n v="3"/>
    <n v="51.01"/>
    <n v="0.15"/>
    <n v="22.84"/>
    <n v="130.07550000000001"/>
    <n v="68.52"/>
    <n v="61.555500000000009"/>
    <n v="0.47322900930613382"/>
    <n v="2026"/>
    <s v="Q1"/>
    <n v="3"/>
    <x v="2"/>
  </r>
  <r>
    <s v="00273"/>
    <x v="83"/>
    <x v="3"/>
    <x v="8"/>
    <x v="0"/>
    <x v="1"/>
    <x v="4"/>
    <x v="12"/>
    <n v="2"/>
    <n v="125.04"/>
    <n v="0.05"/>
    <n v="67.680000000000007"/>
    <n v="237.57599999999999"/>
    <n v="135.36000000000001"/>
    <n v="102.21599999999998"/>
    <n v="0.43024547934134755"/>
    <n v="2026"/>
    <s v="Q1"/>
    <n v="3"/>
    <x v="2"/>
  </r>
  <r>
    <s v="00578"/>
    <x v="83"/>
    <x v="2"/>
    <x v="5"/>
    <x v="3"/>
    <x v="0"/>
    <x v="0"/>
    <x v="4"/>
    <n v="2"/>
    <n v="50.22"/>
    <n v="0.05"/>
    <n v="23.16"/>
    <n v="95.417999999999992"/>
    <n v="46.32"/>
    <n v="49.097999999999992"/>
    <n v="0.51455700182355524"/>
    <n v="2026"/>
    <s v="Q1"/>
    <n v="3"/>
    <x v="2"/>
  </r>
  <r>
    <s v="01290"/>
    <x v="83"/>
    <x v="1"/>
    <x v="1"/>
    <x v="0"/>
    <x v="2"/>
    <x v="4"/>
    <x v="14"/>
    <n v="5"/>
    <n v="36.369999999999997"/>
    <n v="0.05"/>
    <n v="13.81"/>
    <n v="172.75749999999999"/>
    <n v="69.05"/>
    <n v="103.7075"/>
    <n v="0.60030678841729013"/>
    <n v="2026"/>
    <s v="Q1"/>
    <n v="3"/>
    <x v="2"/>
  </r>
  <r>
    <s v="01501"/>
    <x v="83"/>
    <x v="3"/>
    <x v="7"/>
    <x v="1"/>
    <x v="1"/>
    <x v="2"/>
    <x v="2"/>
    <n v="3"/>
    <n v="36.43"/>
    <n v="0.1"/>
    <n v="13.23"/>
    <n v="98.36099999999999"/>
    <n v="39.69"/>
    <n v="58.670999999999992"/>
    <n v="0.59648641229755694"/>
    <n v="2026"/>
    <s v="Q1"/>
    <n v="3"/>
    <x v="2"/>
  </r>
  <r>
    <s v="01540"/>
    <x v="83"/>
    <x v="1"/>
    <x v="12"/>
    <x v="1"/>
    <x v="2"/>
    <x v="0"/>
    <x v="4"/>
    <n v="10"/>
    <n v="49.7"/>
    <n v="0.1"/>
    <n v="21.96"/>
    <n v="447.3"/>
    <n v="219.60000000000002"/>
    <n v="227.7"/>
    <n v="0.50905432595573441"/>
    <n v="2026"/>
    <s v="Q1"/>
    <n v="3"/>
    <x v="2"/>
  </r>
  <r>
    <s v="02541"/>
    <x v="83"/>
    <x v="1"/>
    <x v="12"/>
    <x v="0"/>
    <x v="0"/>
    <x v="2"/>
    <x v="9"/>
    <n v="2"/>
    <n v="46.61"/>
    <n v="0"/>
    <n v="17.97"/>
    <n v="93.22"/>
    <n v="35.94"/>
    <n v="57.28"/>
    <n v="0.61446041621969538"/>
    <n v="2026"/>
    <s v="Q1"/>
    <n v="3"/>
    <x v="2"/>
  </r>
  <r>
    <s v="04264"/>
    <x v="83"/>
    <x v="2"/>
    <x v="5"/>
    <x v="0"/>
    <x v="1"/>
    <x v="2"/>
    <x v="9"/>
    <n v="1"/>
    <n v="47.61"/>
    <n v="0"/>
    <n v="18.89"/>
    <n v="47.61"/>
    <n v="18.89"/>
    <n v="28.72"/>
    <n v="0.60323461457676952"/>
    <n v="2026"/>
    <s v="Q1"/>
    <n v="3"/>
    <x v="2"/>
  </r>
  <r>
    <s v="04311"/>
    <x v="83"/>
    <x v="2"/>
    <x v="2"/>
    <x v="0"/>
    <x v="1"/>
    <x v="0"/>
    <x v="6"/>
    <n v="2"/>
    <n v="40.880000000000003"/>
    <n v="0.05"/>
    <n v="16.39"/>
    <n v="77.671999999999997"/>
    <n v="32.78"/>
    <n v="44.891999999999996"/>
    <n v="0.57796889483983926"/>
    <n v="2026"/>
    <s v="Q1"/>
    <n v="3"/>
    <x v="2"/>
  </r>
  <r>
    <s v="04796"/>
    <x v="83"/>
    <x v="1"/>
    <x v="12"/>
    <x v="0"/>
    <x v="1"/>
    <x v="4"/>
    <x v="10"/>
    <n v="2"/>
    <n v="39.409999999999997"/>
    <n v="0.15"/>
    <n v="14.91"/>
    <n v="66.996999999999986"/>
    <n v="29.82"/>
    <n v="37.176999999999985"/>
    <n v="0.55490544352732207"/>
    <n v="2026"/>
    <s v="Q1"/>
    <n v="3"/>
    <x v="2"/>
  </r>
  <r>
    <s v="00089"/>
    <x v="84"/>
    <x v="2"/>
    <x v="10"/>
    <x v="0"/>
    <x v="0"/>
    <x v="0"/>
    <x v="6"/>
    <n v="1"/>
    <n v="40.82"/>
    <n v="0.05"/>
    <n v="16.940000000000001"/>
    <n v="38.778999999999996"/>
    <n v="16.940000000000001"/>
    <n v="21.838999999999995"/>
    <n v="0.56316563088269411"/>
    <n v="2026"/>
    <s v="Q1"/>
    <n v="3"/>
    <x v="2"/>
  </r>
  <r>
    <s v="00487"/>
    <x v="84"/>
    <x v="3"/>
    <x v="8"/>
    <x v="2"/>
    <x v="2"/>
    <x v="2"/>
    <x v="2"/>
    <n v="3"/>
    <n v="36.979999999999997"/>
    <n v="0.1"/>
    <n v="13.65"/>
    <n v="99.846000000000004"/>
    <n v="40.950000000000003"/>
    <n v="58.896000000000001"/>
    <n v="0.58986839733189111"/>
    <n v="2026"/>
    <s v="Q1"/>
    <n v="3"/>
    <x v="2"/>
  </r>
  <r>
    <s v="01476"/>
    <x v="84"/>
    <x v="1"/>
    <x v="12"/>
    <x v="3"/>
    <x v="1"/>
    <x v="2"/>
    <x v="2"/>
    <n v="1"/>
    <n v="35.700000000000003"/>
    <n v="0.05"/>
    <n v="13.91"/>
    <n v="33.914999999999999"/>
    <n v="13.91"/>
    <n v="20.004999999999999"/>
    <n v="0.58985699542975079"/>
    <n v="2026"/>
    <s v="Q1"/>
    <n v="3"/>
    <x v="2"/>
  </r>
  <r>
    <s v="02145"/>
    <x v="84"/>
    <x v="3"/>
    <x v="8"/>
    <x v="2"/>
    <x v="0"/>
    <x v="0"/>
    <x v="6"/>
    <n v="1"/>
    <n v="39.53"/>
    <n v="0.05"/>
    <n v="17.170000000000002"/>
    <n v="37.5535"/>
    <n v="17.170000000000002"/>
    <n v="20.383499999999998"/>
    <n v="0.54278562584046752"/>
    <n v="2026"/>
    <s v="Q1"/>
    <n v="3"/>
    <x v="2"/>
  </r>
  <r>
    <s v="02999"/>
    <x v="84"/>
    <x v="2"/>
    <x v="3"/>
    <x v="2"/>
    <x v="0"/>
    <x v="2"/>
    <x v="2"/>
    <n v="2"/>
    <n v="35.75"/>
    <n v="0"/>
    <n v="13.28"/>
    <n v="71.5"/>
    <n v="26.56"/>
    <n v="44.94"/>
    <n v="0.62853146853146846"/>
    <n v="2026"/>
    <s v="Q1"/>
    <n v="3"/>
    <x v="2"/>
  </r>
  <r>
    <s v="04464"/>
    <x v="84"/>
    <x v="2"/>
    <x v="2"/>
    <x v="0"/>
    <x v="2"/>
    <x v="4"/>
    <x v="16"/>
    <n v="2"/>
    <n v="50.17"/>
    <n v="0"/>
    <n v="22.37"/>
    <n v="100.34"/>
    <n v="44.74"/>
    <n v="55.6"/>
    <n v="0.55411600558102447"/>
    <n v="2026"/>
    <s v="Q1"/>
    <n v="3"/>
    <x v="2"/>
  </r>
  <r>
    <s v="04978"/>
    <x v="84"/>
    <x v="0"/>
    <x v="9"/>
    <x v="0"/>
    <x v="1"/>
    <x v="4"/>
    <x v="10"/>
    <n v="5"/>
    <n v="41.32"/>
    <n v="0"/>
    <n v="15.09"/>
    <n v="206.6"/>
    <n v="75.45"/>
    <n v="131.14999999999998"/>
    <n v="0.63480154888673757"/>
    <n v="2026"/>
    <s v="Q1"/>
    <n v="3"/>
    <x v="2"/>
  </r>
  <r>
    <s v="00130"/>
    <x v="85"/>
    <x v="3"/>
    <x v="7"/>
    <x v="3"/>
    <x v="1"/>
    <x v="1"/>
    <x v="11"/>
    <n v="3"/>
    <n v="152.4"/>
    <n v="0.05"/>
    <n v="79.97"/>
    <n v="434.34000000000003"/>
    <n v="239.91"/>
    <n v="194.43000000000004"/>
    <n v="0.44764470230694853"/>
    <n v="2026"/>
    <s v="Q1"/>
    <n v="3"/>
    <x v="2"/>
  </r>
  <r>
    <s v="00848"/>
    <x v="85"/>
    <x v="0"/>
    <x v="0"/>
    <x v="0"/>
    <x v="1"/>
    <x v="4"/>
    <x v="14"/>
    <n v="1"/>
    <n v="36.299999999999997"/>
    <n v="0"/>
    <n v="14.1"/>
    <n v="36.299999999999997"/>
    <n v="14.1"/>
    <n v="22.199999999999996"/>
    <n v="0.61157024793388426"/>
    <n v="2026"/>
    <s v="Q1"/>
    <n v="3"/>
    <x v="2"/>
  </r>
  <r>
    <s v="01359"/>
    <x v="85"/>
    <x v="2"/>
    <x v="5"/>
    <x v="0"/>
    <x v="0"/>
    <x v="2"/>
    <x v="9"/>
    <n v="3"/>
    <n v="46.24"/>
    <n v="0.1"/>
    <n v="18.2"/>
    <n v="124.848"/>
    <n v="54.599999999999994"/>
    <n v="70.248000000000005"/>
    <n v="0.56266820453671673"/>
    <n v="2026"/>
    <s v="Q1"/>
    <n v="3"/>
    <x v="2"/>
  </r>
  <r>
    <s v="02379"/>
    <x v="85"/>
    <x v="0"/>
    <x v="0"/>
    <x v="2"/>
    <x v="0"/>
    <x v="2"/>
    <x v="18"/>
    <n v="2"/>
    <n v="165.58"/>
    <n v="0"/>
    <n v="86.16"/>
    <n v="331.16"/>
    <n v="172.32"/>
    <n v="158.84000000000003"/>
    <n v="0.47964730039859893"/>
    <n v="2026"/>
    <s v="Q1"/>
    <n v="3"/>
    <x v="2"/>
  </r>
  <r>
    <s v="02987"/>
    <x v="85"/>
    <x v="0"/>
    <x v="9"/>
    <x v="0"/>
    <x v="0"/>
    <x v="3"/>
    <x v="19"/>
    <n v="4"/>
    <n v="121.49"/>
    <n v="0"/>
    <n v="62.01"/>
    <n v="485.96"/>
    <n v="248.04"/>
    <n v="237.92"/>
    <n v="0.4895876203802782"/>
    <n v="2026"/>
    <s v="Q1"/>
    <n v="3"/>
    <x v="2"/>
  </r>
  <r>
    <s v="03121"/>
    <x v="85"/>
    <x v="1"/>
    <x v="12"/>
    <x v="2"/>
    <x v="1"/>
    <x v="0"/>
    <x v="0"/>
    <n v="5"/>
    <n v="81.84"/>
    <n v="0.1"/>
    <n v="42.7"/>
    <n v="368.28000000000003"/>
    <n v="213.5"/>
    <n v="154.78000000000003"/>
    <n v="0.42027804931030743"/>
    <n v="2026"/>
    <s v="Q1"/>
    <n v="3"/>
    <x v="2"/>
  </r>
  <r>
    <s v="04445"/>
    <x v="85"/>
    <x v="1"/>
    <x v="11"/>
    <x v="0"/>
    <x v="1"/>
    <x v="1"/>
    <x v="11"/>
    <n v="1"/>
    <n v="151.47999999999999"/>
    <n v="0"/>
    <n v="79.41"/>
    <n v="151.47999999999999"/>
    <n v="79.41"/>
    <n v="72.069999999999993"/>
    <n v="0.47577237919197252"/>
    <n v="2026"/>
    <s v="Q1"/>
    <n v="3"/>
    <x v="2"/>
  </r>
  <r>
    <s v="00441"/>
    <x v="86"/>
    <x v="0"/>
    <x v="15"/>
    <x v="2"/>
    <x v="1"/>
    <x v="4"/>
    <x v="16"/>
    <n v="1"/>
    <n v="51.02"/>
    <n v="0.05"/>
    <n v="21.94"/>
    <n v="48.469000000000001"/>
    <n v="21.94"/>
    <n v="26.529"/>
    <n v="0.54733953661102974"/>
    <n v="2026"/>
    <s v="Q1"/>
    <n v="3"/>
    <x v="2"/>
  </r>
  <r>
    <s v="04608"/>
    <x v="86"/>
    <x v="2"/>
    <x v="2"/>
    <x v="1"/>
    <x v="2"/>
    <x v="0"/>
    <x v="6"/>
    <n v="8"/>
    <n v="40.86"/>
    <n v="0.1"/>
    <n v="16.34"/>
    <n v="294.19200000000001"/>
    <n v="130.72"/>
    <n v="163.47200000000001"/>
    <n v="0.55566432805786703"/>
    <n v="2026"/>
    <s v="Q1"/>
    <n v="3"/>
    <x v="2"/>
  </r>
  <r>
    <s v="04914"/>
    <x v="86"/>
    <x v="0"/>
    <x v="9"/>
    <x v="0"/>
    <x v="1"/>
    <x v="2"/>
    <x v="18"/>
    <n v="5"/>
    <n v="163.33000000000001"/>
    <n v="0"/>
    <n v="87.05"/>
    <n v="816.65000000000009"/>
    <n v="435.25"/>
    <n v="381.40000000000009"/>
    <n v="0.46702993938651816"/>
    <n v="2026"/>
    <s v="Q1"/>
    <n v="3"/>
    <x v="2"/>
  </r>
  <r>
    <s v="00860"/>
    <x v="87"/>
    <x v="1"/>
    <x v="14"/>
    <x v="3"/>
    <x v="1"/>
    <x v="1"/>
    <x v="1"/>
    <n v="1"/>
    <n v="90.27"/>
    <n v="0"/>
    <n v="46.38"/>
    <n v="90.27"/>
    <n v="46.38"/>
    <n v="43.889999999999993"/>
    <n v="0.48620804253904948"/>
    <n v="2026"/>
    <s v="Q1"/>
    <n v="3"/>
    <x v="2"/>
  </r>
  <r>
    <s v="00920"/>
    <x v="87"/>
    <x v="0"/>
    <x v="9"/>
    <x v="1"/>
    <x v="2"/>
    <x v="2"/>
    <x v="15"/>
    <n v="12"/>
    <n v="131.31"/>
    <n v="0.05"/>
    <n v="68.459999999999994"/>
    <n v="1496.934"/>
    <n v="821.52"/>
    <n v="675.41399999999999"/>
    <n v="0.45119824922140855"/>
    <n v="2026"/>
    <s v="Q1"/>
    <n v="3"/>
    <x v="2"/>
  </r>
  <r>
    <s v="01700"/>
    <x v="87"/>
    <x v="1"/>
    <x v="12"/>
    <x v="3"/>
    <x v="1"/>
    <x v="2"/>
    <x v="18"/>
    <n v="1"/>
    <n v="167.27"/>
    <n v="0.05"/>
    <n v="88.19"/>
    <n v="158.90649999999999"/>
    <n v="88.19"/>
    <n v="70.716499999999996"/>
    <n v="0.44501955552478972"/>
    <n v="2026"/>
    <s v="Q1"/>
    <n v="3"/>
    <x v="2"/>
  </r>
  <r>
    <s v="01768"/>
    <x v="87"/>
    <x v="1"/>
    <x v="12"/>
    <x v="3"/>
    <x v="0"/>
    <x v="1"/>
    <x v="17"/>
    <n v="4"/>
    <n v="70.510000000000005"/>
    <n v="0"/>
    <n v="31.93"/>
    <n v="282.04000000000002"/>
    <n v="127.72"/>
    <n v="154.32000000000002"/>
    <n v="0.54715643171181394"/>
    <n v="2026"/>
    <s v="Q1"/>
    <n v="3"/>
    <x v="2"/>
  </r>
  <r>
    <s v="01876"/>
    <x v="87"/>
    <x v="1"/>
    <x v="6"/>
    <x v="1"/>
    <x v="1"/>
    <x v="0"/>
    <x v="8"/>
    <n v="12"/>
    <n v="101.06"/>
    <n v="0.1"/>
    <n v="50.59"/>
    <n v="1091.4480000000001"/>
    <n v="607.08000000000004"/>
    <n v="484.36800000000005"/>
    <n v="0.4437847703234602"/>
    <n v="2026"/>
    <s v="Q1"/>
    <n v="3"/>
    <x v="2"/>
  </r>
  <r>
    <s v="02453"/>
    <x v="87"/>
    <x v="3"/>
    <x v="8"/>
    <x v="0"/>
    <x v="2"/>
    <x v="0"/>
    <x v="0"/>
    <n v="2"/>
    <n v="79.849999999999994"/>
    <n v="0.05"/>
    <n v="43.78"/>
    <n v="151.71499999999997"/>
    <n v="87.56"/>
    <n v="64.154999999999973"/>
    <n v="0.42286524074745402"/>
    <n v="2026"/>
    <s v="Q1"/>
    <n v="3"/>
    <x v="2"/>
  </r>
  <r>
    <s v="02676"/>
    <x v="87"/>
    <x v="2"/>
    <x v="5"/>
    <x v="2"/>
    <x v="1"/>
    <x v="3"/>
    <x v="7"/>
    <n v="4"/>
    <n v="191.99"/>
    <n v="0"/>
    <n v="104.44"/>
    <n v="767.96"/>
    <n v="417.76"/>
    <n v="350.20000000000005"/>
    <n v="0.45601333402781397"/>
    <n v="2026"/>
    <s v="Q1"/>
    <n v="3"/>
    <x v="2"/>
  </r>
  <r>
    <s v="02800"/>
    <x v="87"/>
    <x v="1"/>
    <x v="11"/>
    <x v="0"/>
    <x v="1"/>
    <x v="0"/>
    <x v="4"/>
    <n v="1"/>
    <n v="49.81"/>
    <n v="0.05"/>
    <n v="23.12"/>
    <n v="47.319499999999998"/>
    <n v="23.12"/>
    <n v="24.199499999999997"/>
    <n v="0.51140650260463438"/>
    <n v="2026"/>
    <s v="Q1"/>
    <n v="3"/>
    <x v="2"/>
  </r>
  <r>
    <s v="02857"/>
    <x v="87"/>
    <x v="0"/>
    <x v="15"/>
    <x v="2"/>
    <x v="1"/>
    <x v="4"/>
    <x v="10"/>
    <n v="1"/>
    <n v="40.39"/>
    <n v="0.1"/>
    <n v="14.97"/>
    <n v="36.350999999999999"/>
    <n v="14.97"/>
    <n v="21.381"/>
    <n v="0.58818189320788972"/>
    <n v="2026"/>
    <s v="Q1"/>
    <n v="3"/>
    <x v="2"/>
  </r>
  <r>
    <s v="03584"/>
    <x v="87"/>
    <x v="0"/>
    <x v="0"/>
    <x v="0"/>
    <x v="0"/>
    <x v="2"/>
    <x v="2"/>
    <n v="1"/>
    <n v="35.700000000000003"/>
    <n v="0.05"/>
    <n v="13.85"/>
    <n v="33.914999999999999"/>
    <n v="13.85"/>
    <n v="20.064999999999998"/>
    <n v="0.59162612413386406"/>
    <n v="2026"/>
    <s v="Q1"/>
    <n v="3"/>
    <x v="2"/>
  </r>
  <r>
    <s v="03669"/>
    <x v="87"/>
    <x v="2"/>
    <x v="10"/>
    <x v="3"/>
    <x v="0"/>
    <x v="3"/>
    <x v="13"/>
    <n v="1"/>
    <n v="80.09"/>
    <n v="0"/>
    <n v="40.61"/>
    <n v="80.09"/>
    <n v="40.61"/>
    <n v="39.480000000000004"/>
    <n v="0.49294543638406796"/>
    <n v="2026"/>
    <s v="Q1"/>
    <n v="3"/>
    <x v="2"/>
  </r>
  <r>
    <s v="04787"/>
    <x v="87"/>
    <x v="3"/>
    <x v="13"/>
    <x v="3"/>
    <x v="1"/>
    <x v="1"/>
    <x v="3"/>
    <n v="1"/>
    <n v="142.87"/>
    <n v="0.1"/>
    <n v="77.33"/>
    <n v="128.583"/>
    <n v="77.33"/>
    <n v="51.253"/>
    <n v="0.39859857057309289"/>
    <n v="2026"/>
    <s v="Q1"/>
    <n v="3"/>
    <x v="2"/>
  </r>
  <r>
    <s v="00769"/>
    <x v="88"/>
    <x v="3"/>
    <x v="8"/>
    <x v="0"/>
    <x v="0"/>
    <x v="4"/>
    <x v="10"/>
    <n v="1"/>
    <n v="40.53"/>
    <n v="0"/>
    <n v="14.32"/>
    <n v="40.53"/>
    <n v="14.32"/>
    <n v="26.21"/>
    <n v="0.64668147051566738"/>
    <n v="2026"/>
    <s v="Q1"/>
    <n v="3"/>
    <x v="2"/>
  </r>
  <r>
    <s v="01184"/>
    <x v="88"/>
    <x v="3"/>
    <x v="8"/>
    <x v="0"/>
    <x v="0"/>
    <x v="0"/>
    <x v="4"/>
    <n v="1"/>
    <n v="49.46"/>
    <n v="0"/>
    <n v="23.04"/>
    <n v="49.46"/>
    <n v="23.04"/>
    <n v="26.42"/>
    <n v="0.53416902547513145"/>
    <n v="2026"/>
    <s v="Q1"/>
    <n v="3"/>
    <x v="2"/>
  </r>
  <r>
    <s v="01498"/>
    <x v="88"/>
    <x v="1"/>
    <x v="14"/>
    <x v="3"/>
    <x v="2"/>
    <x v="1"/>
    <x v="3"/>
    <n v="3"/>
    <n v="142.46"/>
    <n v="0"/>
    <n v="79.650000000000006"/>
    <n v="427.38"/>
    <n v="238.95000000000002"/>
    <n v="188.42999999999998"/>
    <n v="0.44089569001825069"/>
    <n v="2026"/>
    <s v="Q1"/>
    <n v="3"/>
    <x v="2"/>
  </r>
  <r>
    <s v="02054"/>
    <x v="88"/>
    <x v="3"/>
    <x v="13"/>
    <x v="1"/>
    <x v="2"/>
    <x v="1"/>
    <x v="3"/>
    <n v="6"/>
    <n v="142.18"/>
    <n v="0.05"/>
    <n v="80.94"/>
    <n v="810.42600000000004"/>
    <n v="485.64"/>
    <n v="324.78600000000006"/>
    <n v="0.40075960050640036"/>
    <n v="2026"/>
    <s v="Q1"/>
    <n v="3"/>
    <x v="2"/>
  </r>
  <r>
    <s v="02294"/>
    <x v="88"/>
    <x v="1"/>
    <x v="14"/>
    <x v="0"/>
    <x v="1"/>
    <x v="4"/>
    <x v="10"/>
    <n v="2"/>
    <n v="41.04"/>
    <n v="0"/>
    <n v="15.03"/>
    <n v="82.08"/>
    <n v="30.06"/>
    <n v="52.019999999999996"/>
    <n v="0.63377192982456132"/>
    <n v="2026"/>
    <s v="Q1"/>
    <n v="3"/>
    <x v="2"/>
  </r>
  <r>
    <s v="02892"/>
    <x v="88"/>
    <x v="1"/>
    <x v="12"/>
    <x v="0"/>
    <x v="0"/>
    <x v="1"/>
    <x v="3"/>
    <n v="2"/>
    <n v="145.06"/>
    <n v="0.15"/>
    <n v="77.08"/>
    <n v="246.602"/>
    <n v="154.16"/>
    <n v="92.442000000000007"/>
    <n v="0.37486313979610875"/>
    <n v="2026"/>
    <s v="Q1"/>
    <n v="3"/>
    <x v="2"/>
  </r>
  <r>
    <s v="03145"/>
    <x v="88"/>
    <x v="1"/>
    <x v="11"/>
    <x v="0"/>
    <x v="0"/>
    <x v="2"/>
    <x v="15"/>
    <n v="1"/>
    <n v="130.72999999999999"/>
    <n v="0"/>
    <n v="66.17"/>
    <n v="130.72999999999999"/>
    <n v="66.17"/>
    <n v="64.559999999999988"/>
    <n v="0.4938422703281572"/>
    <n v="2026"/>
    <s v="Q1"/>
    <n v="3"/>
    <x v="2"/>
  </r>
  <r>
    <s v="03925"/>
    <x v="88"/>
    <x v="3"/>
    <x v="13"/>
    <x v="0"/>
    <x v="2"/>
    <x v="4"/>
    <x v="14"/>
    <n v="2"/>
    <n v="36.630000000000003"/>
    <n v="0"/>
    <n v="14.31"/>
    <n v="73.260000000000005"/>
    <n v="28.62"/>
    <n v="44.64"/>
    <n v="0.60933660933660927"/>
    <n v="2026"/>
    <s v="Q1"/>
    <n v="3"/>
    <x v="2"/>
  </r>
  <r>
    <s v="02722"/>
    <x v="89"/>
    <x v="3"/>
    <x v="13"/>
    <x v="3"/>
    <x v="1"/>
    <x v="0"/>
    <x v="4"/>
    <n v="1"/>
    <n v="50.99"/>
    <n v="0.1"/>
    <n v="21.86"/>
    <n v="45.891000000000005"/>
    <n v="21.86"/>
    <n v="24.031000000000006"/>
    <n v="0.52365387548756848"/>
    <n v="2026"/>
    <s v="Q1"/>
    <n v="3"/>
    <x v="2"/>
  </r>
  <r>
    <s v="02767"/>
    <x v="89"/>
    <x v="1"/>
    <x v="6"/>
    <x v="0"/>
    <x v="0"/>
    <x v="2"/>
    <x v="15"/>
    <n v="4"/>
    <n v="134.18"/>
    <n v="0"/>
    <n v="66.430000000000007"/>
    <n v="536.72"/>
    <n v="265.72000000000003"/>
    <n v="271"/>
    <n v="0.5049187658369354"/>
    <n v="2026"/>
    <s v="Q1"/>
    <n v="3"/>
    <x v="2"/>
  </r>
  <r>
    <s v="03794"/>
    <x v="89"/>
    <x v="1"/>
    <x v="12"/>
    <x v="2"/>
    <x v="2"/>
    <x v="4"/>
    <x v="16"/>
    <n v="2"/>
    <n v="50.86"/>
    <n v="0.1"/>
    <n v="21.76"/>
    <n v="91.548000000000002"/>
    <n v="43.52"/>
    <n v="48.027999999999999"/>
    <n v="0.52462096386595003"/>
    <n v="2026"/>
    <s v="Q1"/>
    <n v="3"/>
    <x v="2"/>
  </r>
  <r>
    <s v="03880"/>
    <x v="89"/>
    <x v="1"/>
    <x v="12"/>
    <x v="1"/>
    <x v="2"/>
    <x v="3"/>
    <x v="19"/>
    <n v="12"/>
    <n v="124.86"/>
    <n v="0.1"/>
    <n v="60.82"/>
    <n v="1348.4880000000001"/>
    <n v="729.84"/>
    <n v="618.64800000000002"/>
    <n v="0.45877160197198641"/>
    <n v="2026"/>
    <s v="Q1"/>
    <n v="3"/>
    <x v="2"/>
  </r>
  <r>
    <s v="00422"/>
    <x v="90"/>
    <x v="3"/>
    <x v="4"/>
    <x v="0"/>
    <x v="2"/>
    <x v="0"/>
    <x v="0"/>
    <n v="1"/>
    <n v="81.760000000000005"/>
    <n v="0.1"/>
    <n v="42.78"/>
    <n v="73.584000000000003"/>
    <n v="42.78"/>
    <n v="30.804000000000002"/>
    <n v="0.4186236138290933"/>
    <n v="2026"/>
    <s v="Q2"/>
    <n v="4"/>
    <x v="3"/>
  </r>
  <r>
    <s v="00495"/>
    <x v="90"/>
    <x v="1"/>
    <x v="14"/>
    <x v="2"/>
    <x v="2"/>
    <x v="2"/>
    <x v="15"/>
    <n v="1"/>
    <n v="134.65"/>
    <n v="0"/>
    <n v="68.19"/>
    <n v="134.65"/>
    <n v="68.19"/>
    <n v="66.460000000000008"/>
    <n v="0.49357593761604163"/>
    <n v="2026"/>
    <s v="Q2"/>
    <n v="4"/>
    <x v="3"/>
  </r>
  <r>
    <s v="01517"/>
    <x v="90"/>
    <x v="2"/>
    <x v="16"/>
    <x v="0"/>
    <x v="2"/>
    <x v="0"/>
    <x v="6"/>
    <n v="1"/>
    <n v="41.21"/>
    <n v="0"/>
    <n v="16.34"/>
    <n v="41.21"/>
    <n v="16.34"/>
    <n v="24.87"/>
    <n v="0.60349429750060668"/>
    <n v="2026"/>
    <s v="Q2"/>
    <n v="4"/>
    <x v="3"/>
  </r>
  <r>
    <s v="02391"/>
    <x v="90"/>
    <x v="1"/>
    <x v="12"/>
    <x v="0"/>
    <x v="0"/>
    <x v="4"/>
    <x v="10"/>
    <n v="2"/>
    <n v="40.590000000000003"/>
    <n v="0"/>
    <n v="15.01"/>
    <n v="81.180000000000007"/>
    <n v="30.02"/>
    <n v="51.160000000000011"/>
    <n v="0.63020448386302053"/>
    <n v="2026"/>
    <s v="Q2"/>
    <n v="4"/>
    <x v="3"/>
  </r>
  <r>
    <s v="03809"/>
    <x v="90"/>
    <x v="0"/>
    <x v="15"/>
    <x v="0"/>
    <x v="1"/>
    <x v="3"/>
    <x v="19"/>
    <n v="3"/>
    <n v="124.08"/>
    <n v="0.05"/>
    <n v="62.41"/>
    <n v="353.62799999999999"/>
    <n v="187.23"/>
    <n v="166.398"/>
    <n v="0.47054531880959655"/>
    <n v="2026"/>
    <s v="Q2"/>
    <n v="4"/>
    <x v="3"/>
  </r>
  <r>
    <s v="03958"/>
    <x v="90"/>
    <x v="1"/>
    <x v="1"/>
    <x v="0"/>
    <x v="0"/>
    <x v="3"/>
    <x v="19"/>
    <n v="2"/>
    <n v="125.35"/>
    <n v="0.15"/>
    <n v="60.73"/>
    <n v="213.095"/>
    <n v="121.46"/>
    <n v="91.635000000000005"/>
    <n v="0.43001947488209485"/>
    <n v="2026"/>
    <s v="Q2"/>
    <n v="4"/>
    <x v="3"/>
  </r>
  <r>
    <s v="04418"/>
    <x v="90"/>
    <x v="1"/>
    <x v="14"/>
    <x v="3"/>
    <x v="1"/>
    <x v="4"/>
    <x v="14"/>
    <n v="3"/>
    <n v="36.090000000000003"/>
    <n v="0"/>
    <n v="14.03"/>
    <n v="108.27000000000001"/>
    <n v="42.089999999999996"/>
    <n v="66.180000000000007"/>
    <n v="0.61124965364366857"/>
    <n v="2026"/>
    <s v="Q2"/>
    <n v="4"/>
    <x v="3"/>
  </r>
  <r>
    <s v="04693"/>
    <x v="90"/>
    <x v="1"/>
    <x v="12"/>
    <x v="1"/>
    <x v="2"/>
    <x v="1"/>
    <x v="1"/>
    <n v="15"/>
    <n v="94.33"/>
    <n v="0.1"/>
    <n v="44.38"/>
    <n v="1273.4550000000002"/>
    <n v="665.7"/>
    <n v="607.75500000000011"/>
    <n v="0.47724890161018652"/>
    <n v="2026"/>
    <s v="Q2"/>
    <n v="4"/>
    <x v="3"/>
  </r>
  <r>
    <s v="00193"/>
    <x v="91"/>
    <x v="3"/>
    <x v="4"/>
    <x v="2"/>
    <x v="0"/>
    <x v="2"/>
    <x v="2"/>
    <n v="1"/>
    <n v="35.6"/>
    <n v="0.1"/>
    <n v="13.39"/>
    <n v="32.04"/>
    <n v="13.39"/>
    <n v="18.649999999999999"/>
    <n v="0.58208489388264661"/>
    <n v="2026"/>
    <s v="Q2"/>
    <n v="4"/>
    <x v="3"/>
  </r>
  <r>
    <s v="02246"/>
    <x v="91"/>
    <x v="1"/>
    <x v="12"/>
    <x v="3"/>
    <x v="0"/>
    <x v="0"/>
    <x v="4"/>
    <n v="1"/>
    <n v="50.17"/>
    <n v="0"/>
    <n v="21.95"/>
    <n v="50.17"/>
    <n v="21.95"/>
    <n v="28.220000000000002"/>
    <n v="0.56248754235598963"/>
    <n v="2026"/>
    <s v="Q2"/>
    <n v="4"/>
    <x v="3"/>
  </r>
  <r>
    <s v="02556"/>
    <x v="91"/>
    <x v="3"/>
    <x v="8"/>
    <x v="0"/>
    <x v="0"/>
    <x v="1"/>
    <x v="17"/>
    <n v="2"/>
    <n v="72.900000000000006"/>
    <n v="0"/>
    <n v="31.52"/>
    <n v="145.80000000000001"/>
    <n v="63.04"/>
    <n v="82.760000000000019"/>
    <n v="0.5676268861454048"/>
    <n v="2026"/>
    <s v="Q2"/>
    <n v="4"/>
    <x v="3"/>
  </r>
  <r>
    <s v="00169"/>
    <x v="92"/>
    <x v="2"/>
    <x v="16"/>
    <x v="0"/>
    <x v="1"/>
    <x v="1"/>
    <x v="1"/>
    <n v="2"/>
    <n v="93.48"/>
    <n v="0"/>
    <n v="45.15"/>
    <n v="186.96"/>
    <n v="90.3"/>
    <n v="96.660000000000011"/>
    <n v="0.51700898587933253"/>
    <n v="2026"/>
    <s v="Q2"/>
    <n v="4"/>
    <x v="3"/>
  </r>
  <r>
    <s v="00877"/>
    <x v="92"/>
    <x v="1"/>
    <x v="12"/>
    <x v="0"/>
    <x v="1"/>
    <x v="3"/>
    <x v="19"/>
    <n v="1"/>
    <n v="123.63"/>
    <n v="0"/>
    <n v="58.88"/>
    <n v="123.63"/>
    <n v="58.88"/>
    <n v="64.75"/>
    <n v="0.52374019250990866"/>
    <n v="2026"/>
    <s v="Q2"/>
    <n v="4"/>
    <x v="3"/>
  </r>
  <r>
    <s v="02023"/>
    <x v="92"/>
    <x v="1"/>
    <x v="12"/>
    <x v="0"/>
    <x v="1"/>
    <x v="2"/>
    <x v="18"/>
    <n v="3"/>
    <n v="168.37"/>
    <n v="0"/>
    <n v="87.15"/>
    <n v="505.11"/>
    <n v="261.45000000000005"/>
    <n v="243.65999999999997"/>
    <n v="0.4823899744610084"/>
    <n v="2026"/>
    <s v="Q2"/>
    <n v="4"/>
    <x v="3"/>
  </r>
  <r>
    <s v="02548"/>
    <x v="92"/>
    <x v="0"/>
    <x v="9"/>
    <x v="3"/>
    <x v="1"/>
    <x v="0"/>
    <x v="4"/>
    <n v="4"/>
    <n v="51.68"/>
    <n v="0.05"/>
    <n v="23.09"/>
    <n v="196.38399999999999"/>
    <n v="92.36"/>
    <n v="104.02399999999999"/>
    <n v="0.52969692031937421"/>
    <n v="2026"/>
    <s v="Q2"/>
    <n v="4"/>
    <x v="3"/>
  </r>
  <r>
    <s v="02602"/>
    <x v="92"/>
    <x v="1"/>
    <x v="12"/>
    <x v="3"/>
    <x v="1"/>
    <x v="0"/>
    <x v="6"/>
    <n v="1"/>
    <n v="40.159999999999997"/>
    <n v="0"/>
    <n v="16.77"/>
    <n v="40.159999999999997"/>
    <n v="16.77"/>
    <n v="23.389999999999997"/>
    <n v="0.58242031872509958"/>
    <n v="2026"/>
    <s v="Q2"/>
    <n v="4"/>
    <x v="3"/>
  </r>
  <r>
    <s v="03229"/>
    <x v="92"/>
    <x v="3"/>
    <x v="13"/>
    <x v="2"/>
    <x v="0"/>
    <x v="2"/>
    <x v="2"/>
    <n v="3"/>
    <n v="36.17"/>
    <n v="0.1"/>
    <n v="13.65"/>
    <n v="97.659000000000006"/>
    <n v="40.950000000000003"/>
    <n v="56.709000000000003"/>
    <n v="0.58068380794396834"/>
    <n v="2026"/>
    <s v="Q2"/>
    <n v="4"/>
    <x v="3"/>
  </r>
  <r>
    <s v="03261"/>
    <x v="92"/>
    <x v="2"/>
    <x v="10"/>
    <x v="0"/>
    <x v="1"/>
    <x v="2"/>
    <x v="15"/>
    <n v="4"/>
    <n v="130.55000000000001"/>
    <n v="0"/>
    <n v="67.66"/>
    <n v="522.20000000000005"/>
    <n v="270.64"/>
    <n v="251.56000000000006"/>
    <n v="0.48173113749521262"/>
    <n v="2026"/>
    <s v="Q2"/>
    <n v="4"/>
    <x v="3"/>
  </r>
  <r>
    <s v="03621"/>
    <x v="92"/>
    <x v="3"/>
    <x v="8"/>
    <x v="0"/>
    <x v="1"/>
    <x v="0"/>
    <x v="8"/>
    <n v="2"/>
    <n v="102.63"/>
    <n v="0"/>
    <n v="50.19"/>
    <n v="205.26"/>
    <n v="100.38"/>
    <n v="104.88"/>
    <n v="0.51096170710318622"/>
    <n v="2026"/>
    <s v="Q2"/>
    <n v="4"/>
    <x v="3"/>
  </r>
  <r>
    <s v="04681"/>
    <x v="92"/>
    <x v="3"/>
    <x v="13"/>
    <x v="3"/>
    <x v="0"/>
    <x v="0"/>
    <x v="0"/>
    <n v="6"/>
    <n v="81.239999999999995"/>
    <n v="0"/>
    <n v="43.28"/>
    <n v="487.43999999999994"/>
    <n v="259.68"/>
    <n v="227.75999999999993"/>
    <n v="0.46725750861644505"/>
    <n v="2026"/>
    <s v="Q2"/>
    <n v="4"/>
    <x v="3"/>
  </r>
  <r>
    <s v="04954"/>
    <x v="92"/>
    <x v="3"/>
    <x v="8"/>
    <x v="0"/>
    <x v="1"/>
    <x v="1"/>
    <x v="17"/>
    <n v="3"/>
    <n v="72.11"/>
    <n v="0.05"/>
    <n v="31.63"/>
    <n v="205.51349999999996"/>
    <n v="94.89"/>
    <n v="110.62349999999996"/>
    <n v="0.5382785072513484"/>
    <n v="2026"/>
    <s v="Q2"/>
    <n v="4"/>
    <x v="3"/>
  </r>
  <r>
    <s v="01153"/>
    <x v="93"/>
    <x v="2"/>
    <x v="16"/>
    <x v="2"/>
    <x v="1"/>
    <x v="1"/>
    <x v="1"/>
    <n v="4"/>
    <n v="90.15"/>
    <n v="0"/>
    <n v="44.9"/>
    <n v="360.6"/>
    <n v="179.6"/>
    <n v="181.00000000000003"/>
    <n v="0.50194120909595119"/>
    <n v="2026"/>
    <s v="Q2"/>
    <n v="4"/>
    <x v="3"/>
  </r>
  <r>
    <s v="01383"/>
    <x v="93"/>
    <x v="3"/>
    <x v="4"/>
    <x v="2"/>
    <x v="0"/>
    <x v="0"/>
    <x v="4"/>
    <n v="1"/>
    <n v="50.7"/>
    <n v="0.05"/>
    <n v="21.85"/>
    <n v="48.164999999999999"/>
    <n v="21.85"/>
    <n v="26.314999999999998"/>
    <n v="0.54635108481262329"/>
    <n v="2026"/>
    <s v="Q2"/>
    <n v="4"/>
    <x v="3"/>
  </r>
  <r>
    <s v="02583"/>
    <x v="93"/>
    <x v="0"/>
    <x v="0"/>
    <x v="0"/>
    <x v="0"/>
    <x v="4"/>
    <x v="10"/>
    <n v="1"/>
    <n v="41.13"/>
    <n v="0"/>
    <n v="15.04"/>
    <n v="41.13"/>
    <n v="15.04"/>
    <n v="26.090000000000003"/>
    <n v="0.63433017262338931"/>
    <n v="2026"/>
    <s v="Q2"/>
    <n v="4"/>
    <x v="3"/>
  </r>
  <r>
    <s v="04074"/>
    <x v="93"/>
    <x v="1"/>
    <x v="1"/>
    <x v="2"/>
    <x v="0"/>
    <x v="3"/>
    <x v="19"/>
    <n v="1"/>
    <n v="121.66"/>
    <n v="0"/>
    <n v="61.37"/>
    <n v="121.66"/>
    <n v="61.37"/>
    <n v="60.29"/>
    <n v="0.49556140062469178"/>
    <n v="2026"/>
    <s v="Q2"/>
    <n v="4"/>
    <x v="3"/>
  </r>
  <r>
    <s v="04301"/>
    <x v="93"/>
    <x v="2"/>
    <x v="16"/>
    <x v="2"/>
    <x v="1"/>
    <x v="4"/>
    <x v="12"/>
    <n v="1"/>
    <n v="122.77"/>
    <n v="0.1"/>
    <n v="70.59"/>
    <n v="110.49299999999999"/>
    <n v="70.59"/>
    <n v="39.902999999999992"/>
    <n v="0.36113599956558329"/>
    <n v="2026"/>
    <s v="Q2"/>
    <n v="4"/>
    <x v="3"/>
  </r>
  <r>
    <s v="04692"/>
    <x v="93"/>
    <x v="3"/>
    <x v="13"/>
    <x v="0"/>
    <x v="0"/>
    <x v="0"/>
    <x v="4"/>
    <n v="1"/>
    <n v="49.96"/>
    <n v="0"/>
    <n v="22.13"/>
    <n v="49.96"/>
    <n v="22.13"/>
    <n v="27.830000000000002"/>
    <n v="0.55704563650920735"/>
    <n v="2026"/>
    <s v="Q2"/>
    <n v="4"/>
    <x v="3"/>
  </r>
  <r>
    <s v="01951"/>
    <x v="94"/>
    <x v="3"/>
    <x v="8"/>
    <x v="3"/>
    <x v="0"/>
    <x v="1"/>
    <x v="11"/>
    <n v="2"/>
    <n v="155.13"/>
    <n v="0.15"/>
    <n v="80.959999999999994"/>
    <n v="263.721"/>
    <n v="161.91999999999999"/>
    <n v="101.80100000000002"/>
    <n v="0.38601779911345707"/>
    <n v="2026"/>
    <s v="Q2"/>
    <n v="4"/>
    <x v="3"/>
  </r>
  <r>
    <s v="02111"/>
    <x v="94"/>
    <x v="3"/>
    <x v="13"/>
    <x v="0"/>
    <x v="1"/>
    <x v="1"/>
    <x v="17"/>
    <n v="3"/>
    <n v="69.83"/>
    <n v="0.05"/>
    <n v="31.53"/>
    <n v="199.0155"/>
    <n v="94.59"/>
    <n v="104.4255"/>
    <n v="0.52471038687941396"/>
    <n v="2026"/>
    <s v="Q2"/>
    <n v="4"/>
    <x v="3"/>
  </r>
  <r>
    <s v="02933"/>
    <x v="94"/>
    <x v="1"/>
    <x v="6"/>
    <x v="2"/>
    <x v="0"/>
    <x v="2"/>
    <x v="2"/>
    <n v="1"/>
    <n v="35.4"/>
    <n v="0"/>
    <n v="13.37"/>
    <n v="35.4"/>
    <n v="13.37"/>
    <n v="22.03"/>
    <n v="0.62231638418079105"/>
    <n v="2026"/>
    <s v="Q2"/>
    <n v="4"/>
    <x v="3"/>
  </r>
  <r>
    <s v="03263"/>
    <x v="94"/>
    <x v="3"/>
    <x v="7"/>
    <x v="0"/>
    <x v="1"/>
    <x v="4"/>
    <x v="16"/>
    <n v="1"/>
    <n v="51.75"/>
    <n v="0.1"/>
    <n v="22.1"/>
    <n v="46.575000000000003"/>
    <n v="22.1"/>
    <n v="24.475000000000001"/>
    <n v="0.52549651100375738"/>
    <n v="2026"/>
    <s v="Q2"/>
    <n v="4"/>
    <x v="3"/>
  </r>
  <r>
    <s v="04764"/>
    <x v="94"/>
    <x v="3"/>
    <x v="13"/>
    <x v="3"/>
    <x v="1"/>
    <x v="0"/>
    <x v="6"/>
    <n v="6"/>
    <n v="39.6"/>
    <n v="0.15"/>
    <n v="17.010000000000002"/>
    <n v="201.96"/>
    <n v="102.06"/>
    <n v="99.9"/>
    <n v="0.49465240641711233"/>
    <n v="2026"/>
    <s v="Q2"/>
    <n v="4"/>
    <x v="3"/>
  </r>
  <r>
    <s v="00028"/>
    <x v="95"/>
    <x v="1"/>
    <x v="6"/>
    <x v="2"/>
    <x v="1"/>
    <x v="4"/>
    <x v="12"/>
    <n v="2"/>
    <n v="125.94"/>
    <n v="0.05"/>
    <n v="70.94"/>
    <n v="239.28599999999997"/>
    <n v="141.88"/>
    <n v="97.405999999999977"/>
    <n v="0.40706936469329585"/>
    <n v="2026"/>
    <s v="Q2"/>
    <n v="4"/>
    <x v="3"/>
  </r>
  <r>
    <s v="00581"/>
    <x v="95"/>
    <x v="1"/>
    <x v="1"/>
    <x v="0"/>
    <x v="0"/>
    <x v="3"/>
    <x v="19"/>
    <n v="3"/>
    <n v="124.67"/>
    <n v="0"/>
    <n v="61.46"/>
    <n v="374.01"/>
    <n v="184.38"/>
    <n v="189.63"/>
    <n v="0.50701852891633914"/>
    <n v="2026"/>
    <s v="Q2"/>
    <n v="4"/>
    <x v="3"/>
  </r>
  <r>
    <s v="00643"/>
    <x v="95"/>
    <x v="3"/>
    <x v="8"/>
    <x v="0"/>
    <x v="0"/>
    <x v="1"/>
    <x v="17"/>
    <n v="2"/>
    <n v="72.260000000000005"/>
    <n v="0"/>
    <n v="33.21"/>
    <n v="144.52000000000001"/>
    <n v="66.42"/>
    <n v="78.100000000000009"/>
    <n v="0.54040963188486024"/>
    <n v="2026"/>
    <s v="Q2"/>
    <n v="4"/>
    <x v="3"/>
  </r>
  <r>
    <s v="01907"/>
    <x v="95"/>
    <x v="1"/>
    <x v="12"/>
    <x v="1"/>
    <x v="2"/>
    <x v="0"/>
    <x v="4"/>
    <n v="10"/>
    <n v="50.64"/>
    <n v="0.2"/>
    <n v="22.99"/>
    <n v="405.12"/>
    <n v="229.89999999999998"/>
    <n v="175.22000000000003"/>
    <n v="0.43251382306477099"/>
    <n v="2026"/>
    <s v="Q2"/>
    <n v="4"/>
    <x v="3"/>
  </r>
  <r>
    <s v="01950"/>
    <x v="95"/>
    <x v="0"/>
    <x v="9"/>
    <x v="0"/>
    <x v="1"/>
    <x v="1"/>
    <x v="17"/>
    <n v="1"/>
    <n v="73"/>
    <n v="0"/>
    <n v="32.4"/>
    <n v="73"/>
    <n v="32.4"/>
    <n v="40.6"/>
    <n v="0.55616438356164388"/>
    <n v="2026"/>
    <s v="Q2"/>
    <n v="4"/>
    <x v="3"/>
  </r>
  <r>
    <s v="02443"/>
    <x v="95"/>
    <x v="0"/>
    <x v="15"/>
    <x v="0"/>
    <x v="0"/>
    <x v="2"/>
    <x v="2"/>
    <n v="1"/>
    <n v="35.700000000000003"/>
    <n v="0"/>
    <n v="13.8"/>
    <n v="35.700000000000003"/>
    <n v="13.8"/>
    <n v="21.900000000000002"/>
    <n v="0.61344537815126055"/>
    <n v="2026"/>
    <s v="Q2"/>
    <n v="4"/>
    <x v="3"/>
  </r>
  <r>
    <s v="02480"/>
    <x v="95"/>
    <x v="2"/>
    <x v="16"/>
    <x v="1"/>
    <x v="1"/>
    <x v="1"/>
    <x v="11"/>
    <n v="8"/>
    <n v="152.41999999999999"/>
    <n v="0.05"/>
    <n v="80.11"/>
    <n v="1158.3919999999998"/>
    <n v="640.88"/>
    <n v="517.51199999999983"/>
    <n v="0.44675032286134564"/>
    <n v="2026"/>
    <s v="Q2"/>
    <n v="4"/>
    <x v="3"/>
  </r>
  <r>
    <s v="02515"/>
    <x v="95"/>
    <x v="3"/>
    <x v="8"/>
    <x v="0"/>
    <x v="0"/>
    <x v="0"/>
    <x v="0"/>
    <n v="1"/>
    <n v="81.78"/>
    <n v="0"/>
    <n v="42.82"/>
    <n v="81.78"/>
    <n v="42.82"/>
    <n v="38.96"/>
    <n v="0.47640009782342874"/>
    <n v="2026"/>
    <s v="Q2"/>
    <n v="4"/>
    <x v="3"/>
  </r>
  <r>
    <s v="02829"/>
    <x v="95"/>
    <x v="1"/>
    <x v="6"/>
    <x v="0"/>
    <x v="2"/>
    <x v="0"/>
    <x v="8"/>
    <n v="6"/>
    <n v="102.59"/>
    <n v="0.1"/>
    <n v="49.6"/>
    <n v="553.98599999999999"/>
    <n v="297.60000000000002"/>
    <n v="256.38599999999997"/>
    <n v="0.46280230908362302"/>
    <n v="2026"/>
    <s v="Q2"/>
    <n v="4"/>
    <x v="3"/>
  </r>
  <r>
    <s v="04086"/>
    <x v="95"/>
    <x v="3"/>
    <x v="8"/>
    <x v="2"/>
    <x v="0"/>
    <x v="1"/>
    <x v="11"/>
    <n v="2"/>
    <n v="152.44"/>
    <n v="0.15"/>
    <n v="76.680000000000007"/>
    <n v="259.14799999999997"/>
    <n v="153.36000000000001"/>
    <n v="105.78799999999995"/>
    <n v="0.4082146109559015"/>
    <n v="2026"/>
    <s v="Q2"/>
    <n v="4"/>
    <x v="3"/>
  </r>
  <r>
    <s v="04512"/>
    <x v="95"/>
    <x v="1"/>
    <x v="1"/>
    <x v="0"/>
    <x v="1"/>
    <x v="2"/>
    <x v="15"/>
    <n v="6"/>
    <n v="136.29"/>
    <n v="0"/>
    <n v="68.209999999999994"/>
    <n v="817.74"/>
    <n v="409.26"/>
    <n v="408.48"/>
    <n v="0.49952307579426225"/>
    <n v="2026"/>
    <s v="Q2"/>
    <n v="4"/>
    <x v="3"/>
  </r>
  <r>
    <s v="04837"/>
    <x v="95"/>
    <x v="0"/>
    <x v="9"/>
    <x v="1"/>
    <x v="2"/>
    <x v="1"/>
    <x v="11"/>
    <n v="4"/>
    <n v="157.51"/>
    <n v="0.2"/>
    <n v="79.209999999999994"/>
    <n v="504.03199999999998"/>
    <n v="316.83999999999997"/>
    <n v="187.19200000000001"/>
    <n v="0.37138911815122855"/>
    <n v="2026"/>
    <s v="Q2"/>
    <n v="4"/>
    <x v="3"/>
  </r>
  <r>
    <s v="01580"/>
    <x v="96"/>
    <x v="2"/>
    <x v="3"/>
    <x v="0"/>
    <x v="1"/>
    <x v="3"/>
    <x v="19"/>
    <n v="2"/>
    <n v="120.5"/>
    <n v="0"/>
    <n v="61.42"/>
    <n v="241"/>
    <n v="122.84"/>
    <n v="118.16"/>
    <n v="0.49029045643153524"/>
    <n v="2026"/>
    <s v="Q2"/>
    <n v="4"/>
    <x v="3"/>
  </r>
  <r>
    <s v="01962"/>
    <x v="96"/>
    <x v="0"/>
    <x v="0"/>
    <x v="0"/>
    <x v="0"/>
    <x v="1"/>
    <x v="11"/>
    <n v="3"/>
    <n v="152.62"/>
    <n v="0.05"/>
    <n v="77.75"/>
    <n v="434.96699999999998"/>
    <n v="233.25"/>
    <n v="201.71699999999998"/>
    <n v="0.46375242259757637"/>
    <n v="2026"/>
    <s v="Q2"/>
    <n v="4"/>
    <x v="3"/>
  </r>
  <r>
    <s v="02381"/>
    <x v="96"/>
    <x v="1"/>
    <x v="11"/>
    <x v="0"/>
    <x v="0"/>
    <x v="2"/>
    <x v="15"/>
    <n v="2"/>
    <n v="134.16"/>
    <n v="0.05"/>
    <n v="67.08"/>
    <n v="254.90399999999997"/>
    <n v="134.16"/>
    <n v="120.74399999999997"/>
    <n v="0.47368421052631576"/>
    <n v="2026"/>
    <s v="Q2"/>
    <n v="4"/>
    <x v="3"/>
  </r>
  <r>
    <s v="02655"/>
    <x v="96"/>
    <x v="3"/>
    <x v="13"/>
    <x v="2"/>
    <x v="2"/>
    <x v="0"/>
    <x v="8"/>
    <n v="1"/>
    <n v="101.13"/>
    <n v="0"/>
    <n v="50.8"/>
    <n v="101.13"/>
    <n v="50.8"/>
    <n v="50.33"/>
    <n v="0.49767625828141998"/>
    <n v="2026"/>
    <s v="Q2"/>
    <n v="4"/>
    <x v="3"/>
  </r>
  <r>
    <s v="02944"/>
    <x v="96"/>
    <x v="1"/>
    <x v="14"/>
    <x v="2"/>
    <x v="1"/>
    <x v="4"/>
    <x v="16"/>
    <n v="1"/>
    <n v="51.36"/>
    <n v="0"/>
    <n v="22.21"/>
    <n v="51.36"/>
    <n v="22.21"/>
    <n v="29.15"/>
    <n v="0.56756230529595009"/>
    <n v="2026"/>
    <s v="Q2"/>
    <n v="4"/>
    <x v="3"/>
  </r>
  <r>
    <s v="04756"/>
    <x v="96"/>
    <x v="2"/>
    <x v="16"/>
    <x v="0"/>
    <x v="2"/>
    <x v="1"/>
    <x v="11"/>
    <n v="5"/>
    <n v="151.88"/>
    <n v="0"/>
    <n v="80.56"/>
    <n v="759.4"/>
    <n v="402.8"/>
    <n v="356.59999999999997"/>
    <n v="0.46958124835396364"/>
    <n v="2026"/>
    <s v="Q2"/>
    <n v="4"/>
    <x v="3"/>
  </r>
  <r>
    <s v="00052"/>
    <x v="97"/>
    <x v="1"/>
    <x v="12"/>
    <x v="0"/>
    <x v="1"/>
    <x v="2"/>
    <x v="15"/>
    <n v="2"/>
    <n v="133.59"/>
    <n v="0"/>
    <n v="66.83"/>
    <n v="267.18"/>
    <n v="133.66"/>
    <n v="133.52000000000001"/>
    <n v="0.49973800434164234"/>
    <n v="2026"/>
    <s v="Q2"/>
    <n v="4"/>
    <x v="3"/>
  </r>
  <r>
    <s v="00556"/>
    <x v="97"/>
    <x v="3"/>
    <x v="8"/>
    <x v="0"/>
    <x v="1"/>
    <x v="3"/>
    <x v="19"/>
    <n v="2"/>
    <n v="124.39"/>
    <n v="0"/>
    <n v="61.27"/>
    <n v="248.78"/>
    <n v="122.54"/>
    <n v="126.24"/>
    <n v="0.50743628909076288"/>
    <n v="2026"/>
    <s v="Q2"/>
    <n v="4"/>
    <x v="3"/>
  </r>
  <r>
    <s v="01233"/>
    <x v="97"/>
    <x v="0"/>
    <x v="15"/>
    <x v="0"/>
    <x v="1"/>
    <x v="0"/>
    <x v="4"/>
    <n v="5"/>
    <n v="50.22"/>
    <n v="0.1"/>
    <n v="22.31"/>
    <n v="225.99"/>
    <n v="111.55"/>
    <n v="114.44000000000001"/>
    <n v="0.50639408823399268"/>
    <n v="2026"/>
    <s v="Q2"/>
    <n v="4"/>
    <x v="3"/>
  </r>
  <r>
    <s v="01492"/>
    <x v="97"/>
    <x v="1"/>
    <x v="14"/>
    <x v="0"/>
    <x v="0"/>
    <x v="0"/>
    <x v="6"/>
    <n v="2"/>
    <n v="41.08"/>
    <n v="0"/>
    <n v="16.79"/>
    <n v="82.16"/>
    <n v="33.58"/>
    <n v="48.58"/>
    <n v="0.59128529698149956"/>
    <n v="2026"/>
    <s v="Q2"/>
    <n v="4"/>
    <x v="3"/>
  </r>
  <r>
    <s v="01619"/>
    <x v="97"/>
    <x v="3"/>
    <x v="8"/>
    <x v="2"/>
    <x v="1"/>
    <x v="2"/>
    <x v="9"/>
    <n v="5"/>
    <n v="46.11"/>
    <n v="0"/>
    <n v="18.88"/>
    <n v="230.55"/>
    <n v="94.399999999999991"/>
    <n v="136.15000000000003"/>
    <n v="0.5905443504662764"/>
    <n v="2026"/>
    <s v="Q2"/>
    <n v="4"/>
    <x v="3"/>
  </r>
  <r>
    <s v="01631"/>
    <x v="97"/>
    <x v="3"/>
    <x v="8"/>
    <x v="0"/>
    <x v="0"/>
    <x v="2"/>
    <x v="9"/>
    <n v="1"/>
    <n v="45.54"/>
    <n v="0"/>
    <n v="18.36"/>
    <n v="45.54"/>
    <n v="18.36"/>
    <n v="27.18"/>
    <n v="0.59683794466403162"/>
    <n v="2026"/>
    <s v="Q2"/>
    <n v="4"/>
    <x v="3"/>
  </r>
  <r>
    <s v="01844"/>
    <x v="97"/>
    <x v="1"/>
    <x v="14"/>
    <x v="2"/>
    <x v="1"/>
    <x v="4"/>
    <x v="14"/>
    <n v="2"/>
    <n v="37.1"/>
    <n v="0.1"/>
    <n v="14.17"/>
    <n v="66.78"/>
    <n v="28.34"/>
    <n v="38.44"/>
    <n v="0.57562144354597178"/>
    <n v="2026"/>
    <s v="Q2"/>
    <n v="4"/>
    <x v="3"/>
  </r>
  <r>
    <s v="04246"/>
    <x v="97"/>
    <x v="3"/>
    <x v="8"/>
    <x v="1"/>
    <x v="2"/>
    <x v="1"/>
    <x v="11"/>
    <n v="5"/>
    <n v="156.57"/>
    <n v="0.15"/>
    <n v="80.849999999999994"/>
    <n v="665.4224999999999"/>
    <n v="404.25"/>
    <n v="261.1724999999999"/>
    <n v="0.39249123677062309"/>
    <n v="2026"/>
    <s v="Q2"/>
    <n v="4"/>
    <x v="3"/>
  </r>
  <r>
    <s v="05139"/>
    <x v="97"/>
    <x v="0"/>
    <x v="15"/>
    <x v="0"/>
    <x v="0"/>
    <x v="4"/>
    <x v="16"/>
    <n v="2"/>
    <n v="51.4"/>
    <n v="0"/>
    <n v="21.99"/>
    <n v="102.8"/>
    <n v="43.98"/>
    <n v="58.82"/>
    <n v="0.57217898832684821"/>
    <n v="2026"/>
    <s v="Q2"/>
    <n v="4"/>
    <x v="3"/>
  </r>
  <r>
    <s v="00186"/>
    <x v="98"/>
    <x v="0"/>
    <x v="0"/>
    <x v="0"/>
    <x v="1"/>
    <x v="2"/>
    <x v="9"/>
    <n v="2"/>
    <n v="46.42"/>
    <n v="0.1"/>
    <n v="18.73"/>
    <n v="83.556000000000012"/>
    <n v="37.46"/>
    <n v="46.096000000000011"/>
    <n v="0.55167791660682663"/>
    <n v="2026"/>
    <s v="Q2"/>
    <n v="4"/>
    <x v="3"/>
  </r>
  <r>
    <s v="01742"/>
    <x v="98"/>
    <x v="3"/>
    <x v="4"/>
    <x v="3"/>
    <x v="0"/>
    <x v="3"/>
    <x v="19"/>
    <n v="2"/>
    <n v="120.75"/>
    <n v="0.05"/>
    <n v="60.31"/>
    <n v="229.42499999999998"/>
    <n v="120.62"/>
    <n v="108.80499999999998"/>
    <n v="0.47425084450256066"/>
    <n v="2026"/>
    <s v="Q2"/>
    <n v="4"/>
    <x v="3"/>
  </r>
  <r>
    <s v="03189"/>
    <x v="98"/>
    <x v="1"/>
    <x v="11"/>
    <x v="1"/>
    <x v="2"/>
    <x v="1"/>
    <x v="11"/>
    <n v="6"/>
    <n v="157.38999999999999"/>
    <n v="0.05"/>
    <n v="79.239999999999995"/>
    <n v="897.12299999999993"/>
    <n v="475.43999999999994"/>
    <n v="421.68299999999999"/>
    <n v="0.47003922539049831"/>
    <n v="2026"/>
    <s v="Q2"/>
    <n v="4"/>
    <x v="3"/>
  </r>
  <r>
    <s v="03747"/>
    <x v="98"/>
    <x v="3"/>
    <x v="7"/>
    <x v="2"/>
    <x v="0"/>
    <x v="3"/>
    <x v="19"/>
    <n v="2"/>
    <n v="122.36"/>
    <n v="0.05"/>
    <n v="59.06"/>
    <n v="232.48399999999998"/>
    <n v="118.12"/>
    <n v="114.36399999999998"/>
    <n v="0.49192202474148755"/>
    <n v="2026"/>
    <s v="Q2"/>
    <n v="4"/>
    <x v="3"/>
  </r>
  <r>
    <s v="03782"/>
    <x v="98"/>
    <x v="0"/>
    <x v="0"/>
    <x v="2"/>
    <x v="0"/>
    <x v="4"/>
    <x v="10"/>
    <n v="2"/>
    <n v="39.68"/>
    <n v="0.05"/>
    <n v="14.98"/>
    <n v="75.391999999999996"/>
    <n v="29.96"/>
    <n v="45.431999999999995"/>
    <n v="0.60261035653650252"/>
    <n v="2026"/>
    <s v="Q2"/>
    <n v="4"/>
    <x v="3"/>
  </r>
  <r>
    <s v="04344"/>
    <x v="98"/>
    <x v="2"/>
    <x v="5"/>
    <x v="2"/>
    <x v="2"/>
    <x v="3"/>
    <x v="19"/>
    <n v="3"/>
    <n v="121.56"/>
    <n v="0.15"/>
    <n v="61.31"/>
    <n v="309.97800000000001"/>
    <n v="183.93"/>
    <n v="126.048"/>
    <n v="0.40663530960261696"/>
    <n v="2026"/>
    <s v="Q2"/>
    <n v="4"/>
    <x v="3"/>
  </r>
  <r>
    <s v="04901"/>
    <x v="98"/>
    <x v="0"/>
    <x v="0"/>
    <x v="3"/>
    <x v="1"/>
    <x v="0"/>
    <x v="0"/>
    <n v="1"/>
    <n v="80.19"/>
    <n v="0.1"/>
    <n v="42.15"/>
    <n v="72.171000000000006"/>
    <n v="42.15"/>
    <n v="30.021000000000008"/>
    <n v="0.4159704036247247"/>
    <n v="2026"/>
    <s v="Q2"/>
    <n v="4"/>
    <x v="3"/>
  </r>
  <r>
    <s v="04969"/>
    <x v="98"/>
    <x v="3"/>
    <x v="7"/>
    <x v="3"/>
    <x v="2"/>
    <x v="0"/>
    <x v="0"/>
    <n v="2"/>
    <n v="81.14"/>
    <n v="0"/>
    <n v="43.43"/>
    <n v="162.28"/>
    <n v="86.86"/>
    <n v="75.42"/>
    <n v="0.46475228000985952"/>
    <n v="2026"/>
    <s v="Q2"/>
    <n v="4"/>
    <x v="3"/>
  </r>
  <r>
    <s v="00673"/>
    <x v="99"/>
    <x v="3"/>
    <x v="8"/>
    <x v="2"/>
    <x v="1"/>
    <x v="3"/>
    <x v="7"/>
    <n v="2"/>
    <n v="191.11"/>
    <n v="0"/>
    <n v="103.58"/>
    <n v="382.22"/>
    <n v="207.16"/>
    <n v="175.06000000000003"/>
    <n v="0.45800847679346979"/>
    <n v="2026"/>
    <s v="Q2"/>
    <n v="4"/>
    <x v="3"/>
  </r>
  <r>
    <s v="00888"/>
    <x v="99"/>
    <x v="3"/>
    <x v="7"/>
    <x v="2"/>
    <x v="1"/>
    <x v="0"/>
    <x v="6"/>
    <n v="2"/>
    <n v="40.58"/>
    <n v="0.05"/>
    <n v="17.149999999999999"/>
    <n v="77.10199999999999"/>
    <n v="34.299999999999997"/>
    <n v="42.801999999999992"/>
    <n v="0.55513475655625011"/>
    <n v="2026"/>
    <s v="Q2"/>
    <n v="4"/>
    <x v="3"/>
  </r>
  <r>
    <s v="01541"/>
    <x v="99"/>
    <x v="0"/>
    <x v="15"/>
    <x v="3"/>
    <x v="0"/>
    <x v="3"/>
    <x v="13"/>
    <n v="1"/>
    <n v="83.44"/>
    <n v="0"/>
    <n v="40.299999999999997"/>
    <n v="83.44"/>
    <n v="40.299999999999997"/>
    <n v="43.14"/>
    <n v="0.51701821668264625"/>
    <n v="2026"/>
    <s v="Q2"/>
    <n v="4"/>
    <x v="3"/>
  </r>
  <r>
    <s v="01881"/>
    <x v="99"/>
    <x v="3"/>
    <x v="7"/>
    <x v="3"/>
    <x v="1"/>
    <x v="4"/>
    <x v="16"/>
    <n v="1"/>
    <n v="49.61"/>
    <n v="0"/>
    <n v="21.92"/>
    <n v="49.61"/>
    <n v="21.92"/>
    <n v="27.689999999999998"/>
    <n v="0.55815359806490628"/>
    <n v="2026"/>
    <s v="Q2"/>
    <n v="4"/>
    <x v="3"/>
  </r>
  <r>
    <s v="02007"/>
    <x v="99"/>
    <x v="3"/>
    <x v="8"/>
    <x v="0"/>
    <x v="0"/>
    <x v="4"/>
    <x v="12"/>
    <n v="2"/>
    <n v="123.31"/>
    <n v="0"/>
    <n v="69.239999999999995"/>
    <n v="246.62"/>
    <n v="138.47999999999999"/>
    <n v="108.14000000000001"/>
    <n v="0.43848836266320662"/>
    <n v="2026"/>
    <s v="Q2"/>
    <n v="4"/>
    <x v="3"/>
  </r>
  <r>
    <s v="02312"/>
    <x v="99"/>
    <x v="0"/>
    <x v="15"/>
    <x v="2"/>
    <x v="1"/>
    <x v="1"/>
    <x v="1"/>
    <n v="1"/>
    <n v="93.35"/>
    <n v="0.1"/>
    <n v="45.54"/>
    <n v="84.015000000000001"/>
    <n v="45.54"/>
    <n v="38.475000000000001"/>
    <n v="0.45795393679700053"/>
    <n v="2026"/>
    <s v="Q2"/>
    <n v="4"/>
    <x v="3"/>
  </r>
  <r>
    <s v="04493"/>
    <x v="99"/>
    <x v="0"/>
    <x v="0"/>
    <x v="1"/>
    <x v="2"/>
    <x v="1"/>
    <x v="1"/>
    <n v="5"/>
    <n v="92.63"/>
    <n v="0.15"/>
    <n v="46.33"/>
    <n v="393.67749999999995"/>
    <n v="231.64999999999998"/>
    <n v="162.02749999999997"/>
    <n v="0.41157419461361139"/>
    <n v="2026"/>
    <s v="Q2"/>
    <n v="4"/>
    <x v="3"/>
  </r>
  <r>
    <s v="02072"/>
    <x v="100"/>
    <x v="0"/>
    <x v="9"/>
    <x v="0"/>
    <x v="1"/>
    <x v="3"/>
    <x v="19"/>
    <n v="4"/>
    <n v="124.87"/>
    <n v="0.1"/>
    <n v="62.03"/>
    <n v="449.53200000000004"/>
    <n v="248.12"/>
    <n v="201.41200000000003"/>
    <n v="0.44804819234225823"/>
    <n v="2026"/>
    <s v="Q2"/>
    <n v="4"/>
    <x v="3"/>
  </r>
  <r>
    <s v="02142"/>
    <x v="100"/>
    <x v="3"/>
    <x v="4"/>
    <x v="3"/>
    <x v="1"/>
    <x v="3"/>
    <x v="5"/>
    <n v="1"/>
    <n v="339.64"/>
    <n v="0.1"/>
    <n v="195.81"/>
    <n v="305.67599999999999"/>
    <n v="195.81"/>
    <n v="109.86599999999999"/>
    <n v="0.35941977780394924"/>
    <n v="2026"/>
    <s v="Q2"/>
    <n v="4"/>
    <x v="3"/>
  </r>
  <r>
    <s v="02911"/>
    <x v="100"/>
    <x v="2"/>
    <x v="2"/>
    <x v="2"/>
    <x v="1"/>
    <x v="0"/>
    <x v="4"/>
    <n v="1"/>
    <n v="50.86"/>
    <n v="0.05"/>
    <n v="22.1"/>
    <n v="48.317"/>
    <n v="22.1"/>
    <n v="26.216999999999999"/>
    <n v="0.54260405240391574"/>
    <n v="2026"/>
    <s v="Q2"/>
    <n v="4"/>
    <x v="3"/>
  </r>
  <r>
    <s v="04276"/>
    <x v="100"/>
    <x v="3"/>
    <x v="8"/>
    <x v="0"/>
    <x v="1"/>
    <x v="2"/>
    <x v="18"/>
    <n v="2"/>
    <n v="167.01"/>
    <n v="0"/>
    <n v="89.8"/>
    <n v="334.02"/>
    <n v="179.6"/>
    <n v="154.41999999999999"/>
    <n v="0.46230764624872761"/>
    <n v="2026"/>
    <s v="Q2"/>
    <n v="4"/>
    <x v="3"/>
  </r>
  <r>
    <s v="05077"/>
    <x v="100"/>
    <x v="3"/>
    <x v="8"/>
    <x v="3"/>
    <x v="0"/>
    <x v="1"/>
    <x v="1"/>
    <n v="2"/>
    <n v="92.63"/>
    <n v="0.15"/>
    <n v="44.96"/>
    <n v="157.47099999999998"/>
    <n v="89.92"/>
    <n v="67.550999999999974"/>
    <n v="0.42897422382533917"/>
    <n v="2026"/>
    <s v="Q2"/>
    <n v="4"/>
    <x v="3"/>
  </r>
  <r>
    <s v="01259"/>
    <x v="101"/>
    <x v="1"/>
    <x v="12"/>
    <x v="3"/>
    <x v="1"/>
    <x v="1"/>
    <x v="11"/>
    <n v="2"/>
    <n v="151.01"/>
    <n v="0"/>
    <n v="80.209999999999994"/>
    <n v="302.02"/>
    <n v="160.41999999999999"/>
    <n v="141.6"/>
    <n v="0.4688431229719886"/>
    <n v="2026"/>
    <s v="Q2"/>
    <n v="4"/>
    <x v="3"/>
  </r>
  <r>
    <s v="01720"/>
    <x v="101"/>
    <x v="0"/>
    <x v="15"/>
    <x v="0"/>
    <x v="1"/>
    <x v="1"/>
    <x v="1"/>
    <n v="2"/>
    <n v="92.07"/>
    <n v="0"/>
    <n v="44.1"/>
    <n v="184.14"/>
    <n v="88.2"/>
    <n v="95.939999999999984"/>
    <n v="0.52101661779081132"/>
    <n v="2026"/>
    <s v="Q2"/>
    <n v="4"/>
    <x v="3"/>
  </r>
  <r>
    <s v="01975"/>
    <x v="101"/>
    <x v="0"/>
    <x v="15"/>
    <x v="0"/>
    <x v="0"/>
    <x v="4"/>
    <x v="14"/>
    <n v="1"/>
    <n v="36.840000000000003"/>
    <n v="0.1"/>
    <n v="13.86"/>
    <n v="33.156000000000006"/>
    <n v="13.86"/>
    <n v="19.296000000000006"/>
    <n v="0.58197611292073836"/>
    <n v="2026"/>
    <s v="Q2"/>
    <n v="4"/>
    <x v="3"/>
  </r>
  <r>
    <s v="02848"/>
    <x v="101"/>
    <x v="1"/>
    <x v="6"/>
    <x v="0"/>
    <x v="1"/>
    <x v="1"/>
    <x v="17"/>
    <n v="1"/>
    <n v="71.64"/>
    <n v="0.05"/>
    <n v="32.729999999999997"/>
    <n v="68.057999999999993"/>
    <n v="32.729999999999997"/>
    <n v="35.327999999999996"/>
    <n v="0.51908666137706072"/>
    <n v="2026"/>
    <s v="Q2"/>
    <n v="4"/>
    <x v="3"/>
  </r>
  <r>
    <s v="02979"/>
    <x v="101"/>
    <x v="1"/>
    <x v="14"/>
    <x v="0"/>
    <x v="1"/>
    <x v="4"/>
    <x v="12"/>
    <n v="1"/>
    <n v="124.18"/>
    <n v="0"/>
    <n v="67.42"/>
    <n v="124.18"/>
    <n v="67.42"/>
    <n v="56.760000000000005"/>
    <n v="0.45707843453052022"/>
    <n v="2026"/>
    <s v="Q2"/>
    <n v="4"/>
    <x v="3"/>
  </r>
  <r>
    <s v="02996"/>
    <x v="101"/>
    <x v="1"/>
    <x v="12"/>
    <x v="2"/>
    <x v="1"/>
    <x v="2"/>
    <x v="15"/>
    <n v="1"/>
    <n v="134.94999999999999"/>
    <n v="0"/>
    <n v="67.849999999999994"/>
    <n v="134.94999999999999"/>
    <n v="67.849999999999994"/>
    <n v="67.099999999999994"/>
    <n v="0.49722119303445722"/>
    <n v="2026"/>
    <s v="Q2"/>
    <n v="4"/>
    <x v="3"/>
  </r>
  <r>
    <s v="00749"/>
    <x v="102"/>
    <x v="0"/>
    <x v="15"/>
    <x v="0"/>
    <x v="1"/>
    <x v="3"/>
    <x v="19"/>
    <n v="2"/>
    <n v="124"/>
    <n v="0"/>
    <n v="60.14"/>
    <n v="248"/>
    <n v="120.28"/>
    <n v="127.72"/>
    <n v="0.51500000000000001"/>
    <n v="2026"/>
    <s v="Q2"/>
    <n v="4"/>
    <x v="3"/>
  </r>
  <r>
    <s v="01928"/>
    <x v="102"/>
    <x v="3"/>
    <x v="13"/>
    <x v="3"/>
    <x v="0"/>
    <x v="4"/>
    <x v="16"/>
    <n v="2"/>
    <n v="50.2"/>
    <n v="0.1"/>
    <n v="21.48"/>
    <n v="90.360000000000014"/>
    <n v="42.96"/>
    <n v="47.400000000000013"/>
    <n v="0.5245683930942896"/>
    <n v="2026"/>
    <s v="Q2"/>
    <n v="4"/>
    <x v="3"/>
  </r>
  <r>
    <s v="02486"/>
    <x v="102"/>
    <x v="1"/>
    <x v="11"/>
    <x v="0"/>
    <x v="2"/>
    <x v="1"/>
    <x v="1"/>
    <n v="1"/>
    <n v="93.65"/>
    <n v="0"/>
    <n v="44.15"/>
    <n v="93.65"/>
    <n v="44.15"/>
    <n v="49.500000000000007"/>
    <n v="0.5285638013881474"/>
    <n v="2026"/>
    <s v="Q2"/>
    <n v="4"/>
    <x v="3"/>
  </r>
  <r>
    <s v="02688"/>
    <x v="102"/>
    <x v="2"/>
    <x v="16"/>
    <x v="3"/>
    <x v="1"/>
    <x v="2"/>
    <x v="9"/>
    <n v="5"/>
    <n v="47.25"/>
    <n v="0.1"/>
    <n v="17.93"/>
    <n v="212.625"/>
    <n v="89.65"/>
    <n v="122.97499999999999"/>
    <n v="0.57836566725455607"/>
    <n v="2026"/>
    <s v="Q2"/>
    <n v="4"/>
    <x v="3"/>
  </r>
  <r>
    <s v="02712"/>
    <x v="102"/>
    <x v="2"/>
    <x v="5"/>
    <x v="0"/>
    <x v="0"/>
    <x v="4"/>
    <x v="14"/>
    <n v="1"/>
    <n v="35.69"/>
    <n v="0.05"/>
    <n v="13.53"/>
    <n v="33.905499999999996"/>
    <n v="13.53"/>
    <n v="20.375499999999995"/>
    <n v="0.60094969842650892"/>
    <n v="2026"/>
    <s v="Q2"/>
    <n v="4"/>
    <x v="3"/>
  </r>
  <r>
    <s v="03853"/>
    <x v="102"/>
    <x v="3"/>
    <x v="13"/>
    <x v="0"/>
    <x v="0"/>
    <x v="2"/>
    <x v="15"/>
    <n v="3"/>
    <n v="136.12"/>
    <n v="0"/>
    <n v="66.58"/>
    <n v="408.36"/>
    <n v="199.74"/>
    <n v="208.62"/>
    <n v="0.51087275933000298"/>
    <n v="2026"/>
    <s v="Q2"/>
    <n v="4"/>
    <x v="3"/>
  </r>
  <r>
    <s v="04043"/>
    <x v="102"/>
    <x v="3"/>
    <x v="7"/>
    <x v="3"/>
    <x v="1"/>
    <x v="1"/>
    <x v="11"/>
    <n v="1"/>
    <n v="155.88999999999999"/>
    <n v="0"/>
    <n v="77.260000000000005"/>
    <n v="155.88999999999999"/>
    <n v="77.260000000000005"/>
    <n v="78.629999999999981"/>
    <n v="0.50439412406183837"/>
    <n v="2026"/>
    <s v="Q2"/>
    <n v="4"/>
    <x v="3"/>
  </r>
  <r>
    <s v="00290"/>
    <x v="103"/>
    <x v="0"/>
    <x v="15"/>
    <x v="0"/>
    <x v="2"/>
    <x v="2"/>
    <x v="15"/>
    <n v="1"/>
    <n v="130.81"/>
    <n v="0"/>
    <n v="67.86"/>
    <n v="130.81"/>
    <n v="67.86"/>
    <n v="62.95"/>
    <n v="0.48123232168794439"/>
    <n v="2026"/>
    <s v="Q2"/>
    <n v="4"/>
    <x v="3"/>
  </r>
  <r>
    <s v="02953"/>
    <x v="103"/>
    <x v="0"/>
    <x v="0"/>
    <x v="0"/>
    <x v="0"/>
    <x v="2"/>
    <x v="9"/>
    <n v="2"/>
    <n v="47.56"/>
    <n v="0.05"/>
    <n v="18.649999999999999"/>
    <n v="90.364000000000004"/>
    <n v="37.299999999999997"/>
    <n v="53.064000000000007"/>
    <n v="0.58722500110663545"/>
    <n v="2026"/>
    <s v="Q2"/>
    <n v="4"/>
    <x v="3"/>
  </r>
  <r>
    <s v="03179"/>
    <x v="103"/>
    <x v="1"/>
    <x v="14"/>
    <x v="0"/>
    <x v="1"/>
    <x v="1"/>
    <x v="3"/>
    <n v="2"/>
    <n v="140.65"/>
    <n v="0.05"/>
    <n v="78.900000000000006"/>
    <n v="267.23500000000001"/>
    <n v="157.80000000000001"/>
    <n v="109.435"/>
    <n v="0.40950848504125581"/>
    <n v="2026"/>
    <s v="Q2"/>
    <n v="4"/>
    <x v="3"/>
  </r>
  <r>
    <s v="03301"/>
    <x v="103"/>
    <x v="3"/>
    <x v="4"/>
    <x v="2"/>
    <x v="1"/>
    <x v="0"/>
    <x v="0"/>
    <n v="1"/>
    <n v="82.75"/>
    <n v="0"/>
    <n v="43.18"/>
    <n v="82.75"/>
    <n v="43.18"/>
    <n v="39.57"/>
    <n v="0.47818731117824775"/>
    <n v="2026"/>
    <s v="Q2"/>
    <n v="4"/>
    <x v="3"/>
  </r>
  <r>
    <s v="03349"/>
    <x v="103"/>
    <x v="3"/>
    <x v="8"/>
    <x v="0"/>
    <x v="0"/>
    <x v="4"/>
    <x v="10"/>
    <n v="2"/>
    <n v="40.909999999999997"/>
    <n v="0.1"/>
    <n v="14.95"/>
    <n v="73.637999999999991"/>
    <n v="29.9"/>
    <n v="43.737999999999992"/>
    <n v="0.59395964040305271"/>
    <n v="2026"/>
    <s v="Q2"/>
    <n v="4"/>
    <x v="3"/>
  </r>
  <r>
    <s v="04874"/>
    <x v="103"/>
    <x v="0"/>
    <x v="0"/>
    <x v="2"/>
    <x v="0"/>
    <x v="2"/>
    <x v="9"/>
    <n v="1"/>
    <n v="46.62"/>
    <n v="0"/>
    <n v="18.86"/>
    <n v="46.62"/>
    <n v="18.86"/>
    <n v="27.759999999999998"/>
    <n v="0.59545259545259543"/>
    <n v="2026"/>
    <s v="Q2"/>
    <n v="4"/>
    <x v="3"/>
  </r>
  <r>
    <s v="01045"/>
    <x v="104"/>
    <x v="0"/>
    <x v="15"/>
    <x v="0"/>
    <x v="0"/>
    <x v="3"/>
    <x v="7"/>
    <n v="2"/>
    <n v="196.57"/>
    <n v="0.05"/>
    <n v="106.2"/>
    <n v="373.48299999999995"/>
    <n v="212.4"/>
    <n v="161.08299999999994"/>
    <n v="0.43129941657317727"/>
    <n v="2026"/>
    <s v="Q2"/>
    <n v="4"/>
    <x v="3"/>
  </r>
  <r>
    <s v="01703"/>
    <x v="104"/>
    <x v="1"/>
    <x v="1"/>
    <x v="0"/>
    <x v="0"/>
    <x v="1"/>
    <x v="1"/>
    <n v="1"/>
    <n v="90.52"/>
    <n v="0"/>
    <n v="46.5"/>
    <n v="90.52"/>
    <n v="46.5"/>
    <n v="44.019999999999996"/>
    <n v="0.4863013698630137"/>
    <n v="2026"/>
    <s v="Q2"/>
    <n v="4"/>
    <x v="3"/>
  </r>
  <r>
    <s v="02107"/>
    <x v="104"/>
    <x v="0"/>
    <x v="15"/>
    <x v="0"/>
    <x v="0"/>
    <x v="2"/>
    <x v="18"/>
    <n v="5"/>
    <n v="165.35"/>
    <n v="0.05"/>
    <n v="89.38"/>
    <n v="785.41249999999991"/>
    <n v="446.9"/>
    <n v="338.51249999999993"/>
    <n v="0.43099963395031271"/>
    <n v="2026"/>
    <s v="Q2"/>
    <n v="4"/>
    <x v="3"/>
  </r>
  <r>
    <s v="02265"/>
    <x v="104"/>
    <x v="1"/>
    <x v="11"/>
    <x v="2"/>
    <x v="0"/>
    <x v="2"/>
    <x v="2"/>
    <n v="2"/>
    <n v="36.35"/>
    <n v="0"/>
    <n v="13.55"/>
    <n v="72.7"/>
    <n v="27.1"/>
    <n v="45.6"/>
    <n v="0.6272352132049519"/>
    <n v="2026"/>
    <s v="Q2"/>
    <n v="4"/>
    <x v="3"/>
  </r>
  <r>
    <s v="02839"/>
    <x v="104"/>
    <x v="1"/>
    <x v="14"/>
    <x v="2"/>
    <x v="1"/>
    <x v="2"/>
    <x v="9"/>
    <n v="1"/>
    <n v="47"/>
    <n v="0"/>
    <n v="18.64"/>
    <n v="47"/>
    <n v="18.64"/>
    <n v="28.36"/>
    <n v="0.60340425531914887"/>
    <n v="2026"/>
    <s v="Q2"/>
    <n v="4"/>
    <x v="3"/>
  </r>
  <r>
    <s v="04742"/>
    <x v="104"/>
    <x v="3"/>
    <x v="13"/>
    <x v="3"/>
    <x v="0"/>
    <x v="2"/>
    <x v="9"/>
    <n v="1"/>
    <n v="46.86"/>
    <n v="0"/>
    <n v="18.190000000000001"/>
    <n v="46.86"/>
    <n v="18.190000000000001"/>
    <n v="28.669999999999998"/>
    <n v="0.61182244985061884"/>
    <n v="2026"/>
    <s v="Q2"/>
    <n v="4"/>
    <x v="3"/>
  </r>
  <r>
    <s v="04899"/>
    <x v="104"/>
    <x v="0"/>
    <x v="9"/>
    <x v="0"/>
    <x v="1"/>
    <x v="3"/>
    <x v="13"/>
    <n v="2"/>
    <n v="82.13"/>
    <n v="0.05"/>
    <n v="39.909999999999997"/>
    <n v="156.047"/>
    <n v="79.819999999999993"/>
    <n v="76.227000000000004"/>
    <n v="0.48848744288579726"/>
    <n v="2026"/>
    <s v="Q2"/>
    <n v="4"/>
    <x v="3"/>
  </r>
  <r>
    <s v="05042"/>
    <x v="104"/>
    <x v="1"/>
    <x v="6"/>
    <x v="2"/>
    <x v="2"/>
    <x v="2"/>
    <x v="18"/>
    <n v="1"/>
    <n v="163.16"/>
    <n v="0"/>
    <n v="88.78"/>
    <n v="163.16"/>
    <n v="88.78"/>
    <n v="74.38"/>
    <n v="0.45587153714145623"/>
    <n v="2026"/>
    <s v="Q2"/>
    <n v="4"/>
    <x v="3"/>
  </r>
  <r>
    <s v="02248"/>
    <x v="105"/>
    <x v="0"/>
    <x v="15"/>
    <x v="2"/>
    <x v="1"/>
    <x v="2"/>
    <x v="2"/>
    <n v="2"/>
    <n v="36.68"/>
    <n v="0.1"/>
    <n v="13.92"/>
    <n v="66.024000000000001"/>
    <n v="27.84"/>
    <n v="38.183999999999997"/>
    <n v="0.57833515085423481"/>
    <n v="2026"/>
    <s v="Q2"/>
    <n v="4"/>
    <x v="3"/>
  </r>
  <r>
    <s v="02427"/>
    <x v="105"/>
    <x v="3"/>
    <x v="13"/>
    <x v="0"/>
    <x v="1"/>
    <x v="2"/>
    <x v="9"/>
    <n v="1"/>
    <n v="45.82"/>
    <n v="0.1"/>
    <n v="18.48"/>
    <n v="41.238"/>
    <n v="18.48"/>
    <n v="22.757999999999999"/>
    <n v="0.55186963480285167"/>
    <n v="2026"/>
    <s v="Q2"/>
    <n v="4"/>
    <x v="3"/>
  </r>
  <r>
    <s v="02445"/>
    <x v="105"/>
    <x v="0"/>
    <x v="15"/>
    <x v="0"/>
    <x v="0"/>
    <x v="1"/>
    <x v="17"/>
    <n v="1"/>
    <n v="70.95"/>
    <n v="0"/>
    <n v="31.43"/>
    <n v="70.95"/>
    <n v="31.43"/>
    <n v="39.520000000000003"/>
    <n v="0.55701198026779419"/>
    <n v="2026"/>
    <s v="Q2"/>
    <n v="4"/>
    <x v="3"/>
  </r>
  <r>
    <s v="03311"/>
    <x v="105"/>
    <x v="1"/>
    <x v="11"/>
    <x v="0"/>
    <x v="1"/>
    <x v="2"/>
    <x v="9"/>
    <n v="1"/>
    <n v="46.68"/>
    <n v="0.05"/>
    <n v="18.350000000000001"/>
    <n v="44.345999999999997"/>
    <n v="18.350000000000001"/>
    <n v="25.995999999999995"/>
    <n v="0.58620845172056102"/>
    <n v="2026"/>
    <s v="Q2"/>
    <n v="4"/>
    <x v="3"/>
  </r>
  <r>
    <s v="03320"/>
    <x v="105"/>
    <x v="2"/>
    <x v="16"/>
    <x v="0"/>
    <x v="2"/>
    <x v="2"/>
    <x v="18"/>
    <n v="5"/>
    <n v="164.31"/>
    <n v="0.05"/>
    <n v="85.41"/>
    <n v="780.47249999999997"/>
    <n v="427.04999999999995"/>
    <n v="353.42250000000001"/>
    <n v="0.45283145786686912"/>
    <n v="2026"/>
    <s v="Q2"/>
    <n v="4"/>
    <x v="3"/>
  </r>
  <r>
    <s v="03321"/>
    <x v="105"/>
    <x v="1"/>
    <x v="6"/>
    <x v="0"/>
    <x v="2"/>
    <x v="2"/>
    <x v="2"/>
    <n v="3"/>
    <n v="35.57"/>
    <n v="0"/>
    <n v="13.67"/>
    <n v="106.71000000000001"/>
    <n v="41.01"/>
    <n v="65.700000000000017"/>
    <n v="0.61568737700309262"/>
    <n v="2026"/>
    <s v="Q2"/>
    <n v="4"/>
    <x v="3"/>
  </r>
  <r>
    <s v="05181"/>
    <x v="105"/>
    <x v="0"/>
    <x v="0"/>
    <x v="3"/>
    <x v="1"/>
    <x v="2"/>
    <x v="9"/>
    <n v="2"/>
    <n v="45.51"/>
    <n v="0.1"/>
    <n v="18.809999999999999"/>
    <n v="81.917999999999992"/>
    <n v="37.619999999999997"/>
    <n v="44.297999999999995"/>
    <n v="0.54076027246758951"/>
    <n v="2026"/>
    <s v="Q2"/>
    <n v="4"/>
    <x v="3"/>
  </r>
  <r>
    <s v="05187"/>
    <x v="105"/>
    <x v="3"/>
    <x v="8"/>
    <x v="0"/>
    <x v="0"/>
    <x v="3"/>
    <x v="7"/>
    <n v="2"/>
    <n v="198.32"/>
    <n v="0"/>
    <n v="106.8"/>
    <n v="396.64"/>
    <n v="213.6"/>
    <n v="183.04"/>
    <n v="0.46147640177490923"/>
    <n v="2026"/>
    <s v="Q2"/>
    <n v="4"/>
    <x v="3"/>
  </r>
  <r>
    <s v="00605"/>
    <x v="106"/>
    <x v="3"/>
    <x v="8"/>
    <x v="3"/>
    <x v="2"/>
    <x v="2"/>
    <x v="15"/>
    <n v="2"/>
    <n v="130.94"/>
    <n v="0"/>
    <n v="67.459999999999994"/>
    <n v="261.88"/>
    <n v="134.91999999999999"/>
    <n v="126.96000000000001"/>
    <n v="0.48480219948067821"/>
    <n v="2026"/>
    <s v="Q2"/>
    <n v="4"/>
    <x v="3"/>
  </r>
  <r>
    <s v="03244"/>
    <x v="106"/>
    <x v="1"/>
    <x v="11"/>
    <x v="3"/>
    <x v="0"/>
    <x v="2"/>
    <x v="15"/>
    <n v="1"/>
    <n v="131.62"/>
    <n v="0"/>
    <n v="66.95"/>
    <n v="131.62"/>
    <n v="66.95"/>
    <n v="64.67"/>
    <n v="0.49133870232487464"/>
    <n v="2026"/>
    <s v="Q2"/>
    <n v="4"/>
    <x v="3"/>
  </r>
  <r>
    <s v="04047"/>
    <x v="106"/>
    <x v="0"/>
    <x v="0"/>
    <x v="1"/>
    <x v="2"/>
    <x v="2"/>
    <x v="18"/>
    <n v="8"/>
    <n v="168.34"/>
    <n v="0.15"/>
    <n v="88.7"/>
    <n v="1144.712"/>
    <n v="709.6"/>
    <n v="435.11199999999997"/>
    <n v="0.38010608781946897"/>
    <n v="2026"/>
    <s v="Q2"/>
    <n v="4"/>
    <x v="3"/>
  </r>
  <r>
    <s v="04101"/>
    <x v="106"/>
    <x v="1"/>
    <x v="6"/>
    <x v="0"/>
    <x v="0"/>
    <x v="3"/>
    <x v="13"/>
    <n v="1"/>
    <n v="81.040000000000006"/>
    <n v="0"/>
    <n v="39.97"/>
    <n v="81.040000000000006"/>
    <n v="39.97"/>
    <n v="41.070000000000007"/>
    <n v="0.50678677196446209"/>
    <n v="2026"/>
    <s v="Q2"/>
    <n v="4"/>
    <x v="3"/>
  </r>
  <r>
    <s v="04537"/>
    <x v="106"/>
    <x v="3"/>
    <x v="8"/>
    <x v="0"/>
    <x v="2"/>
    <x v="3"/>
    <x v="13"/>
    <n v="3"/>
    <n v="81.53"/>
    <n v="0.05"/>
    <n v="38.630000000000003"/>
    <n v="232.3605"/>
    <n v="115.89000000000001"/>
    <n v="116.47049999999999"/>
    <n v="0.50124913657872139"/>
    <n v="2026"/>
    <s v="Q2"/>
    <n v="4"/>
    <x v="3"/>
  </r>
  <r>
    <s v="00754"/>
    <x v="107"/>
    <x v="2"/>
    <x v="10"/>
    <x v="3"/>
    <x v="0"/>
    <x v="0"/>
    <x v="8"/>
    <n v="3"/>
    <n v="104.8"/>
    <n v="0.1"/>
    <n v="50.59"/>
    <n v="282.95999999999998"/>
    <n v="151.77000000000001"/>
    <n v="131.18999999999997"/>
    <n v="0.46363443596268017"/>
    <n v="2026"/>
    <s v="Q2"/>
    <n v="4"/>
    <x v="3"/>
  </r>
  <r>
    <s v="01340"/>
    <x v="107"/>
    <x v="3"/>
    <x v="8"/>
    <x v="0"/>
    <x v="1"/>
    <x v="4"/>
    <x v="16"/>
    <n v="2"/>
    <n v="51.24"/>
    <n v="0"/>
    <n v="22.52"/>
    <n v="102.48"/>
    <n v="45.04"/>
    <n v="57.440000000000005"/>
    <n v="0.56049960967993762"/>
    <n v="2026"/>
    <s v="Q2"/>
    <n v="4"/>
    <x v="3"/>
  </r>
  <r>
    <s v="01444"/>
    <x v="107"/>
    <x v="2"/>
    <x v="10"/>
    <x v="2"/>
    <x v="0"/>
    <x v="3"/>
    <x v="19"/>
    <n v="1"/>
    <n v="120.52"/>
    <n v="0.1"/>
    <n v="59.01"/>
    <n v="108.468"/>
    <n v="59.01"/>
    <n v="49.458000000000006"/>
    <n v="0.45596858059519862"/>
    <n v="2026"/>
    <s v="Q2"/>
    <n v="4"/>
    <x v="3"/>
  </r>
  <r>
    <s v="02390"/>
    <x v="107"/>
    <x v="3"/>
    <x v="8"/>
    <x v="2"/>
    <x v="0"/>
    <x v="3"/>
    <x v="13"/>
    <n v="1"/>
    <n v="80.98"/>
    <n v="0"/>
    <n v="40.19"/>
    <n v="80.98"/>
    <n v="40.19"/>
    <n v="40.790000000000006"/>
    <n v="0.50370461842430236"/>
    <n v="2026"/>
    <s v="Q2"/>
    <n v="4"/>
    <x v="3"/>
  </r>
  <r>
    <s v="03076"/>
    <x v="107"/>
    <x v="2"/>
    <x v="2"/>
    <x v="0"/>
    <x v="2"/>
    <x v="3"/>
    <x v="13"/>
    <n v="2"/>
    <n v="82.58"/>
    <n v="0.1"/>
    <n v="39.93"/>
    <n v="148.64400000000001"/>
    <n v="79.86"/>
    <n v="68.784000000000006"/>
    <n v="0.46274319851457174"/>
    <n v="2026"/>
    <s v="Q2"/>
    <n v="4"/>
    <x v="3"/>
  </r>
  <r>
    <s v="03157"/>
    <x v="107"/>
    <x v="3"/>
    <x v="8"/>
    <x v="0"/>
    <x v="1"/>
    <x v="3"/>
    <x v="7"/>
    <n v="2"/>
    <n v="200.36"/>
    <n v="0"/>
    <n v="105.12"/>
    <n v="400.72"/>
    <n v="210.24"/>
    <n v="190.48000000000002"/>
    <n v="0.47534438011579161"/>
    <n v="2026"/>
    <s v="Q2"/>
    <n v="4"/>
    <x v="3"/>
  </r>
  <r>
    <s v="04516"/>
    <x v="107"/>
    <x v="2"/>
    <x v="5"/>
    <x v="0"/>
    <x v="0"/>
    <x v="3"/>
    <x v="7"/>
    <n v="1"/>
    <n v="196.24"/>
    <n v="0"/>
    <n v="106.34"/>
    <n v="196.24"/>
    <n v="106.34"/>
    <n v="89.9"/>
    <n v="0.45811251528740321"/>
    <n v="2026"/>
    <s v="Q2"/>
    <n v="4"/>
    <x v="3"/>
  </r>
  <r>
    <s v="05119"/>
    <x v="107"/>
    <x v="0"/>
    <x v="15"/>
    <x v="0"/>
    <x v="2"/>
    <x v="1"/>
    <x v="1"/>
    <n v="1"/>
    <n v="93.32"/>
    <n v="0"/>
    <n v="44.82"/>
    <n v="93.32"/>
    <n v="44.82"/>
    <n v="48.499999999999993"/>
    <n v="0.51971710244320612"/>
    <n v="2026"/>
    <s v="Q2"/>
    <n v="4"/>
    <x v="3"/>
  </r>
  <r>
    <s v="00125"/>
    <x v="108"/>
    <x v="3"/>
    <x v="7"/>
    <x v="0"/>
    <x v="0"/>
    <x v="0"/>
    <x v="8"/>
    <n v="2"/>
    <n v="101.61"/>
    <n v="0"/>
    <n v="49.9"/>
    <n v="203.22"/>
    <n v="99.8"/>
    <n v="103.42"/>
    <n v="0.50890660368074014"/>
    <n v="2026"/>
    <s v="Q2"/>
    <n v="4"/>
    <x v="3"/>
  </r>
  <r>
    <s v="00728"/>
    <x v="108"/>
    <x v="1"/>
    <x v="14"/>
    <x v="0"/>
    <x v="0"/>
    <x v="0"/>
    <x v="8"/>
    <n v="1"/>
    <n v="104.91"/>
    <n v="0"/>
    <n v="51.68"/>
    <n v="104.91"/>
    <n v="51.68"/>
    <n v="53.23"/>
    <n v="0.50738728433895719"/>
    <n v="2026"/>
    <s v="Q2"/>
    <n v="4"/>
    <x v="3"/>
  </r>
  <r>
    <s v="01271"/>
    <x v="108"/>
    <x v="2"/>
    <x v="2"/>
    <x v="1"/>
    <x v="2"/>
    <x v="4"/>
    <x v="10"/>
    <n v="8"/>
    <n v="39.99"/>
    <n v="0.15"/>
    <n v="14.92"/>
    <n v="271.93200000000002"/>
    <n v="119.36"/>
    <n v="152.572"/>
    <n v="0.56106673727255341"/>
    <n v="2026"/>
    <s v="Q2"/>
    <n v="4"/>
    <x v="3"/>
  </r>
  <r>
    <s v="01284"/>
    <x v="108"/>
    <x v="1"/>
    <x v="12"/>
    <x v="2"/>
    <x v="1"/>
    <x v="2"/>
    <x v="15"/>
    <n v="1"/>
    <n v="136.01"/>
    <n v="0"/>
    <n v="66.59"/>
    <n v="136.01"/>
    <n v="66.59"/>
    <n v="69.419999999999987"/>
    <n v="0.51040364679067707"/>
    <n v="2026"/>
    <s v="Q2"/>
    <n v="4"/>
    <x v="3"/>
  </r>
  <r>
    <s v="01657"/>
    <x v="108"/>
    <x v="0"/>
    <x v="0"/>
    <x v="1"/>
    <x v="2"/>
    <x v="3"/>
    <x v="19"/>
    <n v="15"/>
    <n v="122.1"/>
    <n v="0.15"/>
    <n v="62.33"/>
    <n v="1556.7749999999999"/>
    <n v="934.94999999999993"/>
    <n v="621.82499999999993"/>
    <n v="0.39943151707857588"/>
    <n v="2026"/>
    <s v="Q2"/>
    <n v="4"/>
    <x v="3"/>
  </r>
  <r>
    <s v="02240"/>
    <x v="108"/>
    <x v="0"/>
    <x v="15"/>
    <x v="3"/>
    <x v="0"/>
    <x v="3"/>
    <x v="5"/>
    <n v="4"/>
    <n v="341.75"/>
    <n v="0.1"/>
    <n v="191.91"/>
    <n v="1230.3"/>
    <n v="767.64"/>
    <n v="462.65999999999997"/>
    <n v="0.37605462082418922"/>
    <n v="2026"/>
    <s v="Q2"/>
    <n v="4"/>
    <x v="3"/>
  </r>
  <r>
    <s v="03050"/>
    <x v="108"/>
    <x v="3"/>
    <x v="13"/>
    <x v="2"/>
    <x v="0"/>
    <x v="1"/>
    <x v="11"/>
    <n v="3"/>
    <n v="156.16"/>
    <n v="0.05"/>
    <n v="77.81"/>
    <n v="445.05599999999998"/>
    <n v="233.43"/>
    <n v="211.62599999999998"/>
    <n v="0.47550420621225192"/>
    <n v="2026"/>
    <s v="Q2"/>
    <n v="4"/>
    <x v="3"/>
  </r>
  <r>
    <s v="03213"/>
    <x v="108"/>
    <x v="0"/>
    <x v="15"/>
    <x v="0"/>
    <x v="0"/>
    <x v="2"/>
    <x v="15"/>
    <n v="2"/>
    <n v="132.53"/>
    <n v="0.05"/>
    <n v="66.39"/>
    <n v="251.80699999999999"/>
    <n v="132.78"/>
    <n v="119.02699999999999"/>
    <n v="0.47269138665724142"/>
    <n v="2026"/>
    <s v="Q2"/>
    <n v="4"/>
    <x v="3"/>
  </r>
  <r>
    <s v="03367"/>
    <x v="108"/>
    <x v="2"/>
    <x v="3"/>
    <x v="0"/>
    <x v="0"/>
    <x v="2"/>
    <x v="9"/>
    <n v="3"/>
    <n v="45.79"/>
    <n v="0"/>
    <n v="17.98"/>
    <n v="137.37"/>
    <n v="53.94"/>
    <n v="83.43"/>
    <n v="0.60733784669141733"/>
    <n v="2026"/>
    <s v="Q2"/>
    <n v="4"/>
    <x v="3"/>
  </r>
  <r>
    <s v="03885"/>
    <x v="108"/>
    <x v="0"/>
    <x v="15"/>
    <x v="0"/>
    <x v="1"/>
    <x v="2"/>
    <x v="15"/>
    <n v="2"/>
    <n v="133.97"/>
    <n v="0.15"/>
    <n v="67.36"/>
    <n v="227.749"/>
    <n v="134.72"/>
    <n v="93.028999999999996"/>
    <n v="0.40847160690057915"/>
    <n v="2026"/>
    <s v="Q2"/>
    <n v="4"/>
    <x v="3"/>
  </r>
  <r>
    <s v="04372"/>
    <x v="108"/>
    <x v="0"/>
    <x v="15"/>
    <x v="0"/>
    <x v="1"/>
    <x v="4"/>
    <x v="14"/>
    <n v="1"/>
    <n v="37.11"/>
    <n v="0.1"/>
    <n v="14.27"/>
    <n v="33.399000000000001"/>
    <n v="14.27"/>
    <n v="19.129000000000001"/>
    <n v="0.5727416988532591"/>
    <n v="2026"/>
    <s v="Q2"/>
    <n v="4"/>
    <x v="3"/>
  </r>
  <r>
    <s v="04417"/>
    <x v="108"/>
    <x v="3"/>
    <x v="8"/>
    <x v="2"/>
    <x v="1"/>
    <x v="3"/>
    <x v="5"/>
    <n v="3"/>
    <n v="334.01"/>
    <n v="0.15"/>
    <n v="192.17"/>
    <n v="851.72550000000001"/>
    <n v="576.51"/>
    <n v="275.21550000000002"/>
    <n v="0.32312699337990941"/>
    <n v="2026"/>
    <s v="Q2"/>
    <n v="4"/>
    <x v="3"/>
  </r>
  <r>
    <s v="01147"/>
    <x v="109"/>
    <x v="3"/>
    <x v="7"/>
    <x v="0"/>
    <x v="1"/>
    <x v="2"/>
    <x v="15"/>
    <n v="1"/>
    <n v="131.46"/>
    <n v="0"/>
    <n v="67.77"/>
    <n v="131.46"/>
    <n v="67.77"/>
    <n v="63.690000000000012"/>
    <n v="0.48448197170241902"/>
    <n v="2026"/>
    <s v="Q2"/>
    <n v="4"/>
    <x v="3"/>
  </r>
  <r>
    <s v="01514"/>
    <x v="109"/>
    <x v="2"/>
    <x v="3"/>
    <x v="2"/>
    <x v="0"/>
    <x v="1"/>
    <x v="17"/>
    <n v="3"/>
    <n v="72.48"/>
    <n v="0"/>
    <n v="32.36"/>
    <n v="217.44"/>
    <n v="97.08"/>
    <n v="120.36"/>
    <n v="0.55353200883002207"/>
    <n v="2026"/>
    <s v="Q2"/>
    <n v="4"/>
    <x v="3"/>
  </r>
  <r>
    <s v="01538"/>
    <x v="109"/>
    <x v="2"/>
    <x v="2"/>
    <x v="3"/>
    <x v="1"/>
    <x v="0"/>
    <x v="0"/>
    <n v="1"/>
    <n v="81.98"/>
    <n v="0"/>
    <n v="43.15"/>
    <n v="81.98"/>
    <n v="43.15"/>
    <n v="38.830000000000005"/>
    <n v="0.47365211027079779"/>
    <n v="2026"/>
    <s v="Q2"/>
    <n v="4"/>
    <x v="3"/>
  </r>
  <r>
    <s v="01679"/>
    <x v="109"/>
    <x v="3"/>
    <x v="13"/>
    <x v="3"/>
    <x v="0"/>
    <x v="2"/>
    <x v="9"/>
    <n v="1"/>
    <n v="46.71"/>
    <n v="0"/>
    <n v="18.18"/>
    <n v="46.71"/>
    <n v="18.18"/>
    <n v="28.53"/>
    <n v="0.61078998073217727"/>
    <n v="2026"/>
    <s v="Q2"/>
    <n v="4"/>
    <x v="3"/>
  </r>
  <r>
    <s v="01708"/>
    <x v="109"/>
    <x v="2"/>
    <x v="5"/>
    <x v="3"/>
    <x v="1"/>
    <x v="4"/>
    <x v="10"/>
    <n v="1"/>
    <n v="41.01"/>
    <n v="0"/>
    <n v="14.5"/>
    <n v="41.01"/>
    <n v="14.5"/>
    <n v="26.509999999999998"/>
    <n v="0.64642770056083876"/>
    <n v="2026"/>
    <s v="Q2"/>
    <n v="4"/>
    <x v="3"/>
  </r>
  <r>
    <s v="02686"/>
    <x v="109"/>
    <x v="1"/>
    <x v="12"/>
    <x v="0"/>
    <x v="0"/>
    <x v="1"/>
    <x v="17"/>
    <n v="1"/>
    <n v="70.45"/>
    <n v="0.05"/>
    <n v="31.98"/>
    <n v="66.927499999999995"/>
    <n v="31.98"/>
    <n v="34.947499999999991"/>
    <n v="0.52216951178514059"/>
    <n v="2026"/>
    <s v="Q2"/>
    <n v="4"/>
    <x v="3"/>
  </r>
  <r>
    <s v="03307"/>
    <x v="109"/>
    <x v="3"/>
    <x v="13"/>
    <x v="2"/>
    <x v="2"/>
    <x v="0"/>
    <x v="4"/>
    <n v="2"/>
    <n v="51.39"/>
    <n v="0.05"/>
    <n v="22.28"/>
    <n v="97.640999999999991"/>
    <n v="44.56"/>
    <n v="53.080999999999989"/>
    <n v="0.54363433393758764"/>
    <n v="2026"/>
    <s v="Q2"/>
    <n v="4"/>
    <x v="3"/>
  </r>
  <r>
    <s v="03772"/>
    <x v="109"/>
    <x v="0"/>
    <x v="15"/>
    <x v="2"/>
    <x v="0"/>
    <x v="3"/>
    <x v="19"/>
    <n v="2"/>
    <n v="122.03"/>
    <n v="0"/>
    <n v="59.43"/>
    <n v="244.06"/>
    <n v="118.86"/>
    <n v="125.2"/>
    <n v="0.51298860935835455"/>
    <n v="2026"/>
    <s v="Q2"/>
    <n v="4"/>
    <x v="3"/>
  </r>
  <r>
    <s v="03877"/>
    <x v="109"/>
    <x v="3"/>
    <x v="4"/>
    <x v="0"/>
    <x v="1"/>
    <x v="2"/>
    <x v="15"/>
    <n v="3"/>
    <n v="132.07"/>
    <n v="0.05"/>
    <n v="66.41"/>
    <n v="376.39949999999999"/>
    <n v="199.23"/>
    <n v="177.1695"/>
    <n v="0.47069536489819991"/>
    <n v="2026"/>
    <s v="Q2"/>
    <n v="4"/>
    <x v="3"/>
  </r>
  <r>
    <s v="04117"/>
    <x v="109"/>
    <x v="3"/>
    <x v="7"/>
    <x v="3"/>
    <x v="0"/>
    <x v="0"/>
    <x v="6"/>
    <n v="1"/>
    <n v="41.04"/>
    <n v="0.1"/>
    <n v="17.02"/>
    <n v="36.936"/>
    <n v="17.02"/>
    <n v="19.916"/>
    <n v="0.53920294563569415"/>
    <n v="2026"/>
    <s v="Q2"/>
    <n v="4"/>
    <x v="3"/>
  </r>
  <r>
    <s v="04562"/>
    <x v="109"/>
    <x v="1"/>
    <x v="1"/>
    <x v="2"/>
    <x v="1"/>
    <x v="4"/>
    <x v="10"/>
    <n v="2"/>
    <n v="40.56"/>
    <n v="0"/>
    <n v="15.09"/>
    <n v="81.12"/>
    <n v="30.18"/>
    <n v="50.940000000000005"/>
    <n v="0.62795857988165682"/>
    <n v="2026"/>
    <s v="Q2"/>
    <n v="4"/>
    <x v="3"/>
  </r>
  <r>
    <s v="04683"/>
    <x v="109"/>
    <x v="2"/>
    <x v="16"/>
    <x v="0"/>
    <x v="2"/>
    <x v="4"/>
    <x v="16"/>
    <n v="3"/>
    <n v="51.36"/>
    <n v="0"/>
    <n v="22.05"/>
    <n v="154.07999999999998"/>
    <n v="66.150000000000006"/>
    <n v="87.929999999999978"/>
    <n v="0.57067757009345788"/>
    <n v="2026"/>
    <s v="Q2"/>
    <n v="4"/>
    <x v="3"/>
  </r>
  <r>
    <s v="00308"/>
    <x v="110"/>
    <x v="3"/>
    <x v="7"/>
    <x v="0"/>
    <x v="0"/>
    <x v="1"/>
    <x v="1"/>
    <n v="6"/>
    <n v="93.58"/>
    <n v="0"/>
    <n v="46.68"/>
    <n v="561.48"/>
    <n v="280.08"/>
    <n v="281.40000000000003"/>
    <n v="0.5011754648429152"/>
    <n v="2026"/>
    <s v="Q2"/>
    <n v="4"/>
    <x v="3"/>
  </r>
  <r>
    <s v="00773"/>
    <x v="110"/>
    <x v="3"/>
    <x v="7"/>
    <x v="0"/>
    <x v="2"/>
    <x v="0"/>
    <x v="0"/>
    <n v="5"/>
    <n v="80.16"/>
    <n v="0.1"/>
    <n v="42.5"/>
    <n v="360.71999999999997"/>
    <n v="212.5"/>
    <n v="148.21999999999997"/>
    <n v="0.41090042137946325"/>
    <n v="2026"/>
    <s v="Q2"/>
    <n v="4"/>
    <x v="3"/>
  </r>
  <r>
    <s v="01303"/>
    <x v="110"/>
    <x v="1"/>
    <x v="12"/>
    <x v="0"/>
    <x v="1"/>
    <x v="1"/>
    <x v="3"/>
    <n v="1"/>
    <n v="142.22999999999999"/>
    <n v="0.05"/>
    <n v="77.66"/>
    <n v="135.11849999999998"/>
    <n v="77.66"/>
    <n v="57.458499999999987"/>
    <n v="0.42524524768999061"/>
    <n v="2026"/>
    <s v="Q2"/>
    <n v="4"/>
    <x v="3"/>
  </r>
  <r>
    <s v="01348"/>
    <x v="110"/>
    <x v="1"/>
    <x v="14"/>
    <x v="0"/>
    <x v="0"/>
    <x v="1"/>
    <x v="17"/>
    <n v="2"/>
    <n v="71.77"/>
    <n v="0"/>
    <n v="32.450000000000003"/>
    <n v="143.54"/>
    <n v="64.900000000000006"/>
    <n v="78.639999999999986"/>
    <n v="0.54786122335237553"/>
    <n v="2026"/>
    <s v="Q2"/>
    <n v="4"/>
    <x v="3"/>
  </r>
  <r>
    <s v="01496"/>
    <x v="110"/>
    <x v="0"/>
    <x v="0"/>
    <x v="3"/>
    <x v="0"/>
    <x v="1"/>
    <x v="17"/>
    <n v="1"/>
    <n v="71.23"/>
    <n v="0.05"/>
    <n v="33.28"/>
    <n v="67.668499999999995"/>
    <n v="33.28"/>
    <n v="34.388499999999993"/>
    <n v="0.50819066478494423"/>
    <n v="2026"/>
    <s v="Q2"/>
    <n v="4"/>
    <x v="3"/>
  </r>
  <r>
    <s v="01695"/>
    <x v="110"/>
    <x v="0"/>
    <x v="0"/>
    <x v="2"/>
    <x v="0"/>
    <x v="1"/>
    <x v="17"/>
    <n v="1"/>
    <n v="71.239999999999995"/>
    <n v="0.1"/>
    <n v="33.07"/>
    <n v="64.116"/>
    <n v="33.07"/>
    <n v="31.045999999999999"/>
    <n v="0.48421610830369954"/>
    <n v="2026"/>
    <s v="Q2"/>
    <n v="4"/>
    <x v="3"/>
  </r>
  <r>
    <s v="02812"/>
    <x v="110"/>
    <x v="1"/>
    <x v="6"/>
    <x v="0"/>
    <x v="1"/>
    <x v="0"/>
    <x v="4"/>
    <n v="1"/>
    <n v="51.39"/>
    <n v="0"/>
    <n v="22.08"/>
    <n v="51.39"/>
    <n v="22.08"/>
    <n v="29.310000000000002"/>
    <n v="0.57034442498540572"/>
    <n v="2026"/>
    <s v="Q2"/>
    <n v="4"/>
    <x v="3"/>
  </r>
  <r>
    <s v="03017"/>
    <x v="110"/>
    <x v="1"/>
    <x v="12"/>
    <x v="0"/>
    <x v="0"/>
    <x v="0"/>
    <x v="8"/>
    <n v="1"/>
    <n v="102.64"/>
    <n v="0"/>
    <n v="51.86"/>
    <n v="102.64"/>
    <n v="51.86"/>
    <n v="50.78"/>
    <n v="0.49473889321901793"/>
    <n v="2026"/>
    <s v="Q2"/>
    <n v="4"/>
    <x v="3"/>
  </r>
  <r>
    <s v="03719"/>
    <x v="110"/>
    <x v="2"/>
    <x v="2"/>
    <x v="0"/>
    <x v="1"/>
    <x v="4"/>
    <x v="14"/>
    <n v="2"/>
    <n v="35.56"/>
    <n v="0.1"/>
    <n v="13.85"/>
    <n v="64.00800000000001"/>
    <n v="27.7"/>
    <n v="36.308000000000007"/>
    <n v="0.56724159480064995"/>
    <n v="2026"/>
    <s v="Q2"/>
    <n v="4"/>
    <x v="3"/>
  </r>
  <r>
    <s v="03920"/>
    <x v="110"/>
    <x v="1"/>
    <x v="11"/>
    <x v="0"/>
    <x v="0"/>
    <x v="0"/>
    <x v="8"/>
    <n v="2"/>
    <n v="100.39"/>
    <n v="0"/>
    <n v="49.05"/>
    <n v="200.78"/>
    <n v="98.1"/>
    <n v="102.68"/>
    <n v="0.51140551847793603"/>
    <n v="2026"/>
    <s v="Q2"/>
    <n v="4"/>
    <x v="3"/>
  </r>
  <r>
    <s v="04654"/>
    <x v="110"/>
    <x v="0"/>
    <x v="15"/>
    <x v="2"/>
    <x v="0"/>
    <x v="3"/>
    <x v="7"/>
    <n v="2"/>
    <n v="191.51"/>
    <n v="0.1"/>
    <n v="101.25"/>
    <n v="344.71800000000002"/>
    <n v="202.5"/>
    <n v="142.21800000000002"/>
    <n v="0.41256331262075091"/>
    <n v="2026"/>
    <s v="Q2"/>
    <n v="4"/>
    <x v="3"/>
  </r>
  <r>
    <s v="04920"/>
    <x v="110"/>
    <x v="1"/>
    <x v="12"/>
    <x v="2"/>
    <x v="1"/>
    <x v="1"/>
    <x v="3"/>
    <n v="2"/>
    <n v="147.30000000000001"/>
    <n v="0"/>
    <n v="81.2"/>
    <n v="294.60000000000002"/>
    <n v="162.4"/>
    <n v="132.20000000000002"/>
    <n v="0.44874405974202308"/>
    <n v="2026"/>
    <s v="Q2"/>
    <n v="4"/>
    <x v="3"/>
  </r>
  <r>
    <s v="05191"/>
    <x v="110"/>
    <x v="1"/>
    <x v="11"/>
    <x v="2"/>
    <x v="0"/>
    <x v="0"/>
    <x v="0"/>
    <n v="1"/>
    <n v="79.92"/>
    <n v="0.1"/>
    <n v="43.13"/>
    <n v="71.927999999999997"/>
    <n v="43.13"/>
    <n v="28.797999999999995"/>
    <n v="0.40037259481703918"/>
    <n v="2026"/>
    <s v="Q2"/>
    <n v="4"/>
    <x v="3"/>
  </r>
  <r>
    <s v="00413"/>
    <x v="111"/>
    <x v="1"/>
    <x v="1"/>
    <x v="0"/>
    <x v="0"/>
    <x v="3"/>
    <x v="5"/>
    <n v="2"/>
    <n v="344.29"/>
    <n v="0.1"/>
    <n v="192.66"/>
    <n v="619.72200000000009"/>
    <n v="385.32"/>
    <n v="234.4020000000001"/>
    <n v="0.37823733867766524"/>
    <n v="2026"/>
    <s v="Q2"/>
    <n v="4"/>
    <x v="3"/>
  </r>
  <r>
    <s v="01658"/>
    <x v="111"/>
    <x v="2"/>
    <x v="5"/>
    <x v="0"/>
    <x v="0"/>
    <x v="1"/>
    <x v="11"/>
    <n v="1"/>
    <n v="151.15"/>
    <n v="0"/>
    <n v="77.680000000000007"/>
    <n v="151.15"/>
    <n v="77.680000000000007"/>
    <n v="73.47"/>
    <n v="0.48607343698312933"/>
    <n v="2026"/>
    <s v="Q2"/>
    <n v="4"/>
    <x v="3"/>
  </r>
  <r>
    <s v="02024"/>
    <x v="111"/>
    <x v="1"/>
    <x v="6"/>
    <x v="2"/>
    <x v="1"/>
    <x v="3"/>
    <x v="13"/>
    <n v="1"/>
    <n v="81.73"/>
    <n v="0.05"/>
    <n v="39.979999999999997"/>
    <n v="77.643500000000003"/>
    <n v="39.979999999999997"/>
    <n v="37.663500000000006"/>
    <n v="0.48508246021882068"/>
    <n v="2026"/>
    <s v="Q2"/>
    <n v="4"/>
    <x v="3"/>
  </r>
  <r>
    <s v="03980"/>
    <x v="111"/>
    <x v="3"/>
    <x v="4"/>
    <x v="2"/>
    <x v="1"/>
    <x v="1"/>
    <x v="3"/>
    <n v="1"/>
    <n v="142.53"/>
    <n v="0.05"/>
    <n v="77.77"/>
    <n v="135.40350000000001"/>
    <n v="77.77"/>
    <n v="57.633500000000012"/>
    <n v="0.4256426163282338"/>
    <n v="2026"/>
    <s v="Q2"/>
    <n v="4"/>
    <x v="3"/>
  </r>
  <r>
    <s v="04239"/>
    <x v="111"/>
    <x v="1"/>
    <x v="1"/>
    <x v="0"/>
    <x v="1"/>
    <x v="3"/>
    <x v="13"/>
    <n v="2"/>
    <n v="83.24"/>
    <n v="0"/>
    <n v="40.03"/>
    <n v="166.48"/>
    <n v="80.06"/>
    <n v="86.419999999999987"/>
    <n v="0.51910139356078799"/>
    <n v="2026"/>
    <s v="Q2"/>
    <n v="4"/>
    <x v="3"/>
  </r>
  <r>
    <s v="04761"/>
    <x v="111"/>
    <x v="0"/>
    <x v="0"/>
    <x v="3"/>
    <x v="1"/>
    <x v="1"/>
    <x v="3"/>
    <n v="1"/>
    <n v="141.99"/>
    <n v="0.05"/>
    <n v="79.7"/>
    <n v="134.8905"/>
    <n v="79.7"/>
    <n v="55.1905"/>
    <n v="0.40915038494186023"/>
    <n v="2026"/>
    <s v="Q2"/>
    <n v="4"/>
    <x v="3"/>
  </r>
  <r>
    <s v="05160"/>
    <x v="111"/>
    <x v="1"/>
    <x v="12"/>
    <x v="0"/>
    <x v="1"/>
    <x v="4"/>
    <x v="14"/>
    <n v="2"/>
    <n v="35.94"/>
    <n v="0.05"/>
    <n v="14.17"/>
    <n v="68.285999999999987"/>
    <n v="28.34"/>
    <n v="39.945999999999984"/>
    <n v="0.5849808159798493"/>
    <n v="2026"/>
    <s v="Q2"/>
    <n v="4"/>
    <x v="3"/>
  </r>
  <r>
    <s v="02224"/>
    <x v="112"/>
    <x v="1"/>
    <x v="1"/>
    <x v="0"/>
    <x v="1"/>
    <x v="4"/>
    <x v="16"/>
    <n v="3"/>
    <n v="49.55"/>
    <n v="0"/>
    <n v="22.55"/>
    <n v="148.64999999999998"/>
    <n v="67.650000000000006"/>
    <n v="80.999999999999972"/>
    <n v="0.54490413723511588"/>
    <n v="2026"/>
    <s v="Q2"/>
    <n v="4"/>
    <x v="3"/>
  </r>
  <r>
    <s v="02832"/>
    <x v="112"/>
    <x v="3"/>
    <x v="8"/>
    <x v="3"/>
    <x v="0"/>
    <x v="4"/>
    <x v="10"/>
    <n v="1"/>
    <n v="39.89"/>
    <n v="0.05"/>
    <n v="15.06"/>
    <n v="37.895499999999998"/>
    <n v="15.06"/>
    <n v="22.835499999999996"/>
    <n v="0.60259133670224685"/>
    <n v="2026"/>
    <s v="Q2"/>
    <n v="4"/>
    <x v="3"/>
  </r>
  <r>
    <s v="03000"/>
    <x v="112"/>
    <x v="3"/>
    <x v="7"/>
    <x v="3"/>
    <x v="1"/>
    <x v="4"/>
    <x v="10"/>
    <n v="1"/>
    <n v="40.630000000000003"/>
    <n v="0.1"/>
    <n v="14.67"/>
    <n v="36.567"/>
    <n v="14.67"/>
    <n v="21.896999999999998"/>
    <n v="0.59881860694068423"/>
    <n v="2026"/>
    <s v="Q2"/>
    <n v="4"/>
    <x v="3"/>
  </r>
  <r>
    <s v="03206"/>
    <x v="112"/>
    <x v="3"/>
    <x v="8"/>
    <x v="3"/>
    <x v="0"/>
    <x v="0"/>
    <x v="6"/>
    <n v="4"/>
    <n v="39.78"/>
    <n v="0.05"/>
    <n v="16.7"/>
    <n v="151.16399999999999"/>
    <n v="66.8"/>
    <n v="84.36399999999999"/>
    <n v="0.55809584292556425"/>
    <n v="2026"/>
    <s v="Q2"/>
    <n v="4"/>
    <x v="3"/>
  </r>
  <r>
    <s v="03777"/>
    <x v="112"/>
    <x v="3"/>
    <x v="4"/>
    <x v="3"/>
    <x v="2"/>
    <x v="1"/>
    <x v="1"/>
    <n v="1"/>
    <n v="92.74"/>
    <n v="0"/>
    <n v="46.1"/>
    <n v="92.74"/>
    <n v="46.1"/>
    <n v="46.639999999999993"/>
    <n v="0.50291136510675005"/>
    <n v="2026"/>
    <s v="Q2"/>
    <n v="4"/>
    <x v="3"/>
  </r>
  <r>
    <s v="04980"/>
    <x v="112"/>
    <x v="1"/>
    <x v="6"/>
    <x v="2"/>
    <x v="0"/>
    <x v="3"/>
    <x v="19"/>
    <n v="2"/>
    <n v="120.49"/>
    <n v="0.1"/>
    <n v="62.23"/>
    <n v="216.88200000000001"/>
    <n v="124.46"/>
    <n v="92.422000000000011"/>
    <n v="0.42613955976060719"/>
    <n v="2026"/>
    <s v="Q2"/>
    <n v="4"/>
    <x v="3"/>
  </r>
  <r>
    <s v="01102"/>
    <x v="113"/>
    <x v="1"/>
    <x v="6"/>
    <x v="0"/>
    <x v="2"/>
    <x v="1"/>
    <x v="17"/>
    <n v="2"/>
    <n v="70.53"/>
    <n v="0"/>
    <n v="32.229999999999997"/>
    <n v="141.06"/>
    <n v="64.459999999999994"/>
    <n v="76.600000000000009"/>
    <n v="0.54303133418403526"/>
    <n v="2026"/>
    <s v="Q2"/>
    <n v="4"/>
    <x v="3"/>
  </r>
  <r>
    <s v="01333"/>
    <x v="113"/>
    <x v="1"/>
    <x v="14"/>
    <x v="0"/>
    <x v="1"/>
    <x v="1"/>
    <x v="1"/>
    <n v="1"/>
    <n v="90.87"/>
    <n v="0.1"/>
    <n v="44.4"/>
    <n v="81.783000000000001"/>
    <n v="44.4"/>
    <n v="37.383000000000003"/>
    <n v="0.45709988628443565"/>
    <n v="2026"/>
    <s v="Q2"/>
    <n v="4"/>
    <x v="3"/>
  </r>
  <r>
    <s v="01369"/>
    <x v="113"/>
    <x v="1"/>
    <x v="14"/>
    <x v="1"/>
    <x v="0"/>
    <x v="4"/>
    <x v="12"/>
    <n v="3"/>
    <n v="124.31"/>
    <n v="0.2"/>
    <n v="67.97"/>
    <n v="298.34399999999999"/>
    <n v="203.91"/>
    <n v="94.433999999999997"/>
    <n v="0.31652723031131846"/>
    <n v="2026"/>
    <s v="Q2"/>
    <n v="4"/>
    <x v="3"/>
  </r>
  <r>
    <s v="01712"/>
    <x v="113"/>
    <x v="1"/>
    <x v="1"/>
    <x v="1"/>
    <x v="0"/>
    <x v="0"/>
    <x v="6"/>
    <n v="15"/>
    <n v="41.21"/>
    <n v="0.15"/>
    <n v="16.760000000000002"/>
    <n v="525.42750000000001"/>
    <n v="251.40000000000003"/>
    <n v="274.02749999999997"/>
    <n v="0.52153246642020068"/>
    <n v="2026"/>
    <s v="Q2"/>
    <n v="4"/>
    <x v="3"/>
  </r>
  <r>
    <s v="02229"/>
    <x v="113"/>
    <x v="0"/>
    <x v="0"/>
    <x v="0"/>
    <x v="1"/>
    <x v="1"/>
    <x v="3"/>
    <n v="2"/>
    <n v="145.75"/>
    <n v="0.1"/>
    <n v="78.900000000000006"/>
    <n v="262.35000000000002"/>
    <n v="157.80000000000001"/>
    <n v="104.55000000000001"/>
    <n v="0.39851343624928531"/>
    <n v="2026"/>
    <s v="Q2"/>
    <n v="4"/>
    <x v="3"/>
  </r>
  <r>
    <s v="03458"/>
    <x v="113"/>
    <x v="2"/>
    <x v="3"/>
    <x v="0"/>
    <x v="1"/>
    <x v="2"/>
    <x v="15"/>
    <n v="1"/>
    <n v="134.86000000000001"/>
    <n v="0"/>
    <n v="66.040000000000006"/>
    <n v="134.86000000000001"/>
    <n v="66.040000000000006"/>
    <n v="68.820000000000007"/>
    <n v="0.51030698502150373"/>
    <n v="2026"/>
    <s v="Q2"/>
    <n v="4"/>
    <x v="3"/>
  </r>
  <r>
    <s v="04637"/>
    <x v="113"/>
    <x v="3"/>
    <x v="13"/>
    <x v="2"/>
    <x v="1"/>
    <x v="2"/>
    <x v="15"/>
    <n v="1"/>
    <n v="136.07"/>
    <n v="0"/>
    <n v="65.17"/>
    <n v="136.07"/>
    <n v="65.17"/>
    <n v="70.899999999999991"/>
    <n v="0.52105533916366575"/>
    <n v="2026"/>
    <s v="Q2"/>
    <n v="4"/>
    <x v="3"/>
  </r>
  <r>
    <s v="04726"/>
    <x v="113"/>
    <x v="0"/>
    <x v="15"/>
    <x v="2"/>
    <x v="2"/>
    <x v="2"/>
    <x v="9"/>
    <n v="1"/>
    <n v="47.25"/>
    <n v="0.1"/>
    <n v="18.25"/>
    <n v="42.524999999999999"/>
    <n v="18.25"/>
    <n v="24.274999999999999"/>
    <n v="0.57084068195179305"/>
    <n v="2026"/>
    <s v="Q2"/>
    <n v="4"/>
    <x v="3"/>
  </r>
  <r>
    <s v="04838"/>
    <x v="113"/>
    <x v="0"/>
    <x v="0"/>
    <x v="0"/>
    <x v="2"/>
    <x v="0"/>
    <x v="6"/>
    <n v="2"/>
    <n v="41.32"/>
    <n v="0.1"/>
    <n v="16.66"/>
    <n v="74.376000000000005"/>
    <n v="33.32"/>
    <n v="41.056000000000004"/>
    <n v="0.5520060234484242"/>
    <n v="2026"/>
    <s v="Q2"/>
    <n v="4"/>
    <x v="3"/>
  </r>
  <r>
    <s v="05075"/>
    <x v="113"/>
    <x v="0"/>
    <x v="15"/>
    <x v="3"/>
    <x v="1"/>
    <x v="0"/>
    <x v="0"/>
    <n v="2"/>
    <n v="81.75"/>
    <n v="0"/>
    <n v="41.92"/>
    <n v="163.5"/>
    <n v="83.84"/>
    <n v="79.66"/>
    <n v="0.48721712538226297"/>
    <n v="2026"/>
    <s v="Q2"/>
    <n v="4"/>
    <x v="3"/>
  </r>
  <r>
    <s v="00149"/>
    <x v="114"/>
    <x v="1"/>
    <x v="12"/>
    <x v="0"/>
    <x v="0"/>
    <x v="2"/>
    <x v="2"/>
    <n v="1"/>
    <n v="36.020000000000003"/>
    <n v="0.05"/>
    <n v="13.72"/>
    <n v="34.219000000000001"/>
    <n v="13.72"/>
    <n v="20.499000000000002"/>
    <n v="0.59905315760250155"/>
    <n v="2026"/>
    <s v="Q2"/>
    <n v="4"/>
    <x v="3"/>
  </r>
  <r>
    <s v="00449"/>
    <x v="114"/>
    <x v="2"/>
    <x v="5"/>
    <x v="0"/>
    <x v="2"/>
    <x v="2"/>
    <x v="2"/>
    <n v="1"/>
    <n v="36.68"/>
    <n v="0"/>
    <n v="13.27"/>
    <n v="36.68"/>
    <n v="13.27"/>
    <n v="23.41"/>
    <n v="0.63822246455834242"/>
    <n v="2026"/>
    <s v="Q2"/>
    <n v="4"/>
    <x v="3"/>
  </r>
  <r>
    <s v="01422"/>
    <x v="114"/>
    <x v="3"/>
    <x v="8"/>
    <x v="1"/>
    <x v="2"/>
    <x v="3"/>
    <x v="5"/>
    <n v="6"/>
    <n v="348.16"/>
    <n v="0.1"/>
    <n v="198.24"/>
    <n v="1880.0640000000001"/>
    <n v="1189.44"/>
    <n v="690.62400000000002"/>
    <n v="0.36734068627450978"/>
    <n v="2026"/>
    <s v="Q2"/>
    <n v="4"/>
    <x v="3"/>
  </r>
  <r>
    <s v="03248"/>
    <x v="114"/>
    <x v="2"/>
    <x v="16"/>
    <x v="0"/>
    <x v="0"/>
    <x v="0"/>
    <x v="6"/>
    <n v="2"/>
    <n v="39.799999999999997"/>
    <n v="0.05"/>
    <n v="16.23"/>
    <n v="75.61999999999999"/>
    <n v="32.46"/>
    <n v="43.159999999999989"/>
    <n v="0.57074847923829664"/>
    <n v="2026"/>
    <s v="Q2"/>
    <n v="4"/>
    <x v="3"/>
  </r>
  <r>
    <s v="03445"/>
    <x v="114"/>
    <x v="0"/>
    <x v="15"/>
    <x v="0"/>
    <x v="0"/>
    <x v="0"/>
    <x v="6"/>
    <n v="5"/>
    <n v="39.369999999999997"/>
    <n v="0.05"/>
    <n v="16.760000000000002"/>
    <n v="187.00749999999999"/>
    <n v="83.800000000000011"/>
    <n v="103.20749999999998"/>
    <n v="0.55188963009504954"/>
    <n v="2026"/>
    <s v="Q2"/>
    <n v="4"/>
    <x v="3"/>
  </r>
  <r>
    <s v="03930"/>
    <x v="114"/>
    <x v="1"/>
    <x v="12"/>
    <x v="3"/>
    <x v="0"/>
    <x v="4"/>
    <x v="10"/>
    <n v="2"/>
    <n v="40.85"/>
    <n v="0"/>
    <n v="14.99"/>
    <n v="81.7"/>
    <n v="29.98"/>
    <n v="51.72"/>
    <n v="0.633047735618115"/>
    <n v="2026"/>
    <s v="Q2"/>
    <n v="4"/>
    <x v="3"/>
  </r>
  <r>
    <s v="03969"/>
    <x v="114"/>
    <x v="3"/>
    <x v="8"/>
    <x v="3"/>
    <x v="0"/>
    <x v="1"/>
    <x v="1"/>
    <n v="1"/>
    <n v="92.91"/>
    <n v="0.05"/>
    <n v="46"/>
    <n v="88.264499999999998"/>
    <n v="46"/>
    <n v="42.264499999999998"/>
    <n v="0.4788391709010984"/>
    <n v="2026"/>
    <s v="Q2"/>
    <n v="4"/>
    <x v="3"/>
  </r>
  <r>
    <s v="04190"/>
    <x v="114"/>
    <x v="3"/>
    <x v="13"/>
    <x v="0"/>
    <x v="1"/>
    <x v="1"/>
    <x v="11"/>
    <n v="1"/>
    <n v="152.01"/>
    <n v="0"/>
    <n v="80.33"/>
    <n v="152.01"/>
    <n v="80.33"/>
    <n v="71.679999999999993"/>
    <n v="0.47154792447865268"/>
    <n v="2026"/>
    <s v="Q2"/>
    <n v="4"/>
    <x v="3"/>
  </r>
  <r>
    <s v="04442"/>
    <x v="114"/>
    <x v="1"/>
    <x v="6"/>
    <x v="3"/>
    <x v="1"/>
    <x v="2"/>
    <x v="2"/>
    <n v="1"/>
    <n v="36.65"/>
    <n v="0"/>
    <n v="13.28"/>
    <n v="36.65"/>
    <n v="13.28"/>
    <n v="23.369999999999997"/>
    <n v="0.63765347885402446"/>
    <n v="2026"/>
    <s v="Q2"/>
    <n v="4"/>
    <x v="3"/>
  </r>
  <r>
    <s v="00228"/>
    <x v="115"/>
    <x v="3"/>
    <x v="8"/>
    <x v="0"/>
    <x v="0"/>
    <x v="3"/>
    <x v="13"/>
    <n v="5"/>
    <n v="80.819999999999993"/>
    <n v="0"/>
    <n v="40.47"/>
    <n v="404.09999999999997"/>
    <n v="202.35"/>
    <n v="201.74999999999997"/>
    <n v="0.49925760950259834"/>
    <n v="2026"/>
    <s v="Q2"/>
    <n v="4"/>
    <x v="3"/>
  </r>
  <r>
    <s v="02101"/>
    <x v="115"/>
    <x v="3"/>
    <x v="4"/>
    <x v="0"/>
    <x v="1"/>
    <x v="1"/>
    <x v="3"/>
    <n v="4"/>
    <n v="144.69999999999999"/>
    <n v="0"/>
    <n v="79.41"/>
    <n v="578.79999999999995"/>
    <n v="317.64"/>
    <n v="261.15999999999997"/>
    <n v="0.45120939875604699"/>
    <n v="2026"/>
    <s v="Q2"/>
    <n v="4"/>
    <x v="3"/>
  </r>
  <r>
    <s v="02590"/>
    <x v="115"/>
    <x v="1"/>
    <x v="6"/>
    <x v="2"/>
    <x v="1"/>
    <x v="4"/>
    <x v="14"/>
    <n v="2"/>
    <n v="36.51"/>
    <n v="0.1"/>
    <n v="14.18"/>
    <n v="65.718000000000004"/>
    <n v="28.36"/>
    <n v="37.358000000000004"/>
    <n v="0.56845917404668433"/>
    <n v="2026"/>
    <s v="Q2"/>
    <n v="4"/>
    <x v="3"/>
  </r>
  <r>
    <s v="02957"/>
    <x v="115"/>
    <x v="3"/>
    <x v="7"/>
    <x v="3"/>
    <x v="1"/>
    <x v="2"/>
    <x v="2"/>
    <n v="3"/>
    <n v="36.58"/>
    <n v="0.05"/>
    <n v="13.71"/>
    <n v="104.25299999999999"/>
    <n v="41.13"/>
    <n v="63.122999999999983"/>
    <n v="0.60547897902218628"/>
    <n v="2026"/>
    <s v="Q2"/>
    <n v="4"/>
    <x v="3"/>
  </r>
  <r>
    <s v="04270"/>
    <x v="115"/>
    <x v="3"/>
    <x v="7"/>
    <x v="2"/>
    <x v="2"/>
    <x v="3"/>
    <x v="7"/>
    <n v="2"/>
    <n v="191.59"/>
    <n v="0"/>
    <n v="102.52"/>
    <n v="383.18"/>
    <n v="205.04"/>
    <n v="178.14000000000001"/>
    <n v="0.46489900307949272"/>
    <n v="2026"/>
    <s v="Q2"/>
    <n v="4"/>
    <x v="3"/>
  </r>
  <r>
    <s v="04324"/>
    <x v="115"/>
    <x v="3"/>
    <x v="8"/>
    <x v="1"/>
    <x v="2"/>
    <x v="3"/>
    <x v="5"/>
    <n v="6"/>
    <n v="337.24"/>
    <n v="0.05"/>
    <n v="198.63"/>
    <n v="1922.268"/>
    <n v="1191.78"/>
    <n v="730.48800000000006"/>
    <n v="0.38001360892445801"/>
    <n v="2026"/>
    <s v="Q2"/>
    <n v="4"/>
    <x v="3"/>
  </r>
  <r>
    <s v="05010"/>
    <x v="115"/>
    <x v="3"/>
    <x v="7"/>
    <x v="1"/>
    <x v="2"/>
    <x v="2"/>
    <x v="9"/>
    <n v="3"/>
    <n v="46.2"/>
    <n v="0.1"/>
    <n v="18.149999999999999"/>
    <n v="124.74000000000002"/>
    <n v="54.449999999999996"/>
    <n v="70.29000000000002"/>
    <n v="0.5634920634920636"/>
    <n v="2026"/>
    <s v="Q2"/>
    <n v="4"/>
    <x v="3"/>
  </r>
  <r>
    <s v="05092"/>
    <x v="115"/>
    <x v="1"/>
    <x v="1"/>
    <x v="3"/>
    <x v="2"/>
    <x v="4"/>
    <x v="16"/>
    <n v="4"/>
    <n v="50.84"/>
    <n v="0.05"/>
    <n v="22.63"/>
    <n v="193.19200000000001"/>
    <n v="90.52"/>
    <n v="102.67200000000001"/>
    <n v="0.53145057766367143"/>
    <n v="2026"/>
    <s v="Q2"/>
    <n v="4"/>
    <x v="3"/>
  </r>
  <r>
    <s v="01061"/>
    <x v="116"/>
    <x v="3"/>
    <x v="13"/>
    <x v="0"/>
    <x v="0"/>
    <x v="2"/>
    <x v="18"/>
    <n v="1"/>
    <n v="166.5"/>
    <n v="0"/>
    <n v="85.55"/>
    <n v="166.5"/>
    <n v="85.55"/>
    <n v="80.95"/>
    <n v="0.4861861861861862"/>
    <n v="2026"/>
    <s v="Q2"/>
    <n v="4"/>
    <x v="3"/>
  </r>
  <r>
    <s v="01099"/>
    <x v="116"/>
    <x v="3"/>
    <x v="4"/>
    <x v="3"/>
    <x v="1"/>
    <x v="1"/>
    <x v="17"/>
    <n v="1"/>
    <n v="70.2"/>
    <n v="0"/>
    <n v="32.06"/>
    <n v="70.2"/>
    <n v="32.06"/>
    <n v="38.14"/>
    <n v="0.5433048433048433"/>
    <n v="2026"/>
    <s v="Q2"/>
    <n v="4"/>
    <x v="3"/>
  </r>
  <r>
    <s v="03500"/>
    <x v="116"/>
    <x v="1"/>
    <x v="12"/>
    <x v="0"/>
    <x v="1"/>
    <x v="4"/>
    <x v="16"/>
    <n v="4"/>
    <n v="50.67"/>
    <n v="0"/>
    <n v="22.62"/>
    <n v="202.68"/>
    <n v="90.48"/>
    <n v="112.2"/>
    <n v="0.55358200118413259"/>
    <n v="2026"/>
    <s v="Q2"/>
    <n v="4"/>
    <x v="3"/>
  </r>
  <r>
    <s v="03856"/>
    <x v="116"/>
    <x v="1"/>
    <x v="11"/>
    <x v="2"/>
    <x v="1"/>
    <x v="2"/>
    <x v="18"/>
    <n v="3"/>
    <n v="161.05000000000001"/>
    <n v="0.05"/>
    <n v="87.43"/>
    <n v="458.99250000000001"/>
    <n v="262.29000000000002"/>
    <n v="196.70249999999999"/>
    <n v="0.4285527541299694"/>
    <n v="2026"/>
    <s v="Q2"/>
    <n v="4"/>
    <x v="3"/>
  </r>
  <r>
    <s v="04044"/>
    <x v="116"/>
    <x v="1"/>
    <x v="6"/>
    <x v="1"/>
    <x v="1"/>
    <x v="4"/>
    <x v="12"/>
    <n v="10"/>
    <n v="124.59"/>
    <n v="0.15"/>
    <n v="67.14"/>
    <n v="1059.0150000000001"/>
    <n v="671.4"/>
    <n v="387.61500000000012"/>
    <n v="0.36601464568490538"/>
    <n v="2026"/>
    <s v="Q2"/>
    <n v="4"/>
    <x v="3"/>
  </r>
  <r>
    <s v="04235"/>
    <x v="116"/>
    <x v="2"/>
    <x v="16"/>
    <x v="0"/>
    <x v="2"/>
    <x v="4"/>
    <x v="16"/>
    <n v="1"/>
    <n v="50.18"/>
    <n v="0"/>
    <n v="22.05"/>
    <n v="50.18"/>
    <n v="22.05"/>
    <n v="28.13"/>
    <n v="0.56058190514149064"/>
    <n v="2026"/>
    <s v="Q2"/>
    <n v="4"/>
    <x v="3"/>
  </r>
  <r>
    <s v="00122"/>
    <x v="117"/>
    <x v="1"/>
    <x v="11"/>
    <x v="0"/>
    <x v="1"/>
    <x v="3"/>
    <x v="13"/>
    <n v="1"/>
    <n v="83.38"/>
    <n v="0"/>
    <n v="38.979999999999997"/>
    <n v="83.38"/>
    <n v="38.979999999999997"/>
    <n v="44.4"/>
    <n v="0.53250179899256422"/>
    <n v="2026"/>
    <s v="Q2"/>
    <n v="4"/>
    <x v="3"/>
  </r>
  <r>
    <s v="00239"/>
    <x v="117"/>
    <x v="3"/>
    <x v="7"/>
    <x v="0"/>
    <x v="0"/>
    <x v="2"/>
    <x v="2"/>
    <n v="1"/>
    <n v="35.549999999999997"/>
    <n v="0.05"/>
    <n v="13.25"/>
    <n v="33.772499999999994"/>
    <n v="13.25"/>
    <n v="20.522499999999994"/>
    <n v="0.60766896143311855"/>
    <n v="2026"/>
    <s v="Q2"/>
    <n v="4"/>
    <x v="3"/>
  </r>
  <r>
    <s v="00356"/>
    <x v="117"/>
    <x v="3"/>
    <x v="8"/>
    <x v="2"/>
    <x v="1"/>
    <x v="1"/>
    <x v="11"/>
    <n v="1"/>
    <n v="154.36000000000001"/>
    <n v="0"/>
    <n v="77.760000000000005"/>
    <n v="154.36000000000001"/>
    <n v="77.760000000000005"/>
    <n v="76.600000000000009"/>
    <n v="0.49624254988338951"/>
    <n v="2026"/>
    <s v="Q2"/>
    <n v="4"/>
    <x v="3"/>
  </r>
  <r>
    <s v="00785"/>
    <x v="117"/>
    <x v="0"/>
    <x v="9"/>
    <x v="3"/>
    <x v="1"/>
    <x v="1"/>
    <x v="11"/>
    <n v="1"/>
    <n v="155.68"/>
    <n v="0"/>
    <n v="77.97"/>
    <n v="155.68"/>
    <n v="77.97"/>
    <n v="77.710000000000008"/>
    <n v="0.49916495375128472"/>
    <n v="2026"/>
    <s v="Q2"/>
    <n v="4"/>
    <x v="3"/>
  </r>
  <r>
    <s v="02325"/>
    <x v="117"/>
    <x v="0"/>
    <x v="0"/>
    <x v="0"/>
    <x v="0"/>
    <x v="4"/>
    <x v="10"/>
    <n v="1"/>
    <n v="40.950000000000003"/>
    <n v="0.15"/>
    <n v="14.89"/>
    <n v="34.807500000000005"/>
    <n v="14.89"/>
    <n v="19.917500000000004"/>
    <n v="0.57221863104216053"/>
    <n v="2026"/>
    <s v="Q2"/>
    <n v="4"/>
    <x v="3"/>
  </r>
  <r>
    <s v="02566"/>
    <x v="117"/>
    <x v="3"/>
    <x v="13"/>
    <x v="3"/>
    <x v="0"/>
    <x v="2"/>
    <x v="9"/>
    <n v="3"/>
    <n v="47.28"/>
    <n v="0.05"/>
    <n v="18.52"/>
    <n v="134.74799999999999"/>
    <n v="55.56"/>
    <n v="79.187999999999988"/>
    <n v="0.58767477068305274"/>
    <n v="2026"/>
    <s v="Q2"/>
    <n v="4"/>
    <x v="3"/>
  </r>
  <r>
    <s v="03105"/>
    <x v="117"/>
    <x v="3"/>
    <x v="7"/>
    <x v="0"/>
    <x v="0"/>
    <x v="4"/>
    <x v="16"/>
    <n v="4"/>
    <n v="51.57"/>
    <n v="0.1"/>
    <n v="22.58"/>
    <n v="185.65200000000002"/>
    <n v="90.32"/>
    <n v="95.332000000000022"/>
    <n v="0.51349837330058401"/>
    <n v="2026"/>
    <s v="Q2"/>
    <n v="4"/>
    <x v="3"/>
  </r>
  <r>
    <s v="03167"/>
    <x v="117"/>
    <x v="3"/>
    <x v="8"/>
    <x v="0"/>
    <x v="2"/>
    <x v="0"/>
    <x v="4"/>
    <n v="1"/>
    <n v="51.61"/>
    <n v="0"/>
    <n v="23"/>
    <n v="51.61"/>
    <n v="23"/>
    <n v="28.61"/>
    <n v="0.55434993218368533"/>
    <n v="2026"/>
    <s v="Q2"/>
    <n v="4"/>
    <x v="3"/>
  </r>
  <r>
    <s v="04396"/>
    <x v="117"/>
    <x v="0"/>
    <x v="15"/>
    <x v="2"/>
    <x v="0"/>
    <x v="4"/>
    <x v="16"/>
    <n v="1"/>
    <n v="50.56"/>
    <n v="0.05"/>
    <n v="22.06"/>
    <n v="48.031999999999996"/>
    <n v="22.06"/>
    <n v="25.971999999999998"/>
    <n v="0.54072285143237842"/>
    <n v="2026"/>
    <s v="Q2"/>
    <n v="4"/>
    <x v="3"/>
  </r>
  <r>
    <s v="04475"/>
    <x v="117"/>
    <x v="2"/>
    <x v="5"/>
    <x v="3"/>
    <x v="2"/>
    <x v="2"/>
    <x v="18"/>
    <n v="2"/>
    <n v="165.74"/>
    <n v="0"/>
    <n v="87.73"/>
    <n v="331.48"/>
    <n v="175.46"/>
    <n v="156.02000000000001"/>
    <n v="0.47067696391939184"/>
    <n v="2026"/>
    <s v="Q2"/>
    <n v="4"/>
    <x v="3"/>
  </r>
  <r>
    <s v="04482"/>
    <x v="117"/>
    <x v="2"/>
    <x v="2"/>
    <x v="0"/>
    <x v="2"/>
    <x v="4"/>
    <x v="14"/>
    <n v="3"/>
    <n v="36.770000000000003"/>
    <n v="0"/>
    <n v="13.63"/>
    <n v="110.31"/>
    <n v="40.89"/>
    <n v="69.42"/>
    <n v="0.62931737829752521"/>
    <n v="2026"/>
    <s v="Q2"/>
    <n v="4"/>
    <x v="3"/>
  </r>
  <r>
    <s v="05022"/>
    <x v="117"/>
    <x v="3"/>
    <x v="7"/>
    <x v="0"/>
    <x v="2"/>
    <x v="3"/>
    <x v="7"/>
    <n v="2"/>
    <n v="196.37"/>
    <n v="0"/>
    <n v="101.73"/>
    <n v="392.74"/>
    <n v="203.46"/>
    <n v="189.28"/>
    <n v="0.48194734429902736"/>
    <n v="2026"/>
    <s v="Q2"/>
    <n v="4"/>
    <x v="3"/>
  </r>
  <r>
    <s v="01304"/>
    <x v="118"/>
    <x v="0"/>
    <x v="0"/>
    <x v="3"/>
    <x v="0"/>
    <x v="2"/>
    <x v="2"/>
    <n v="2"/>
    <n v="35.33"/>
    <n v="0"/>
    <n v="13.69"/>
    <n v="70.66"/>
    <n v="27.38"/>
    <n v="43.28"/>
    <n v="0.61251061420888764"/>
    <n v="2026"/>
    <s v="Q2"/>
    <n v="4"/>
    <x v="3"/>
  </r>
  <r>
    <s v="03008"/>
    <x v="118"/>
    <x v="2"/>
    <x v="2"/>
    <x v="1"/>
    <x v="2"/>
    <x v="2"/>
    <x v="9"/>
    <n v="4"/>
    <n v="46.43"/>
    <n v="0.1"/>
    <n v="18.04"/>
    <n v="167.148"/>
    <n v="72.16"/>
    <n v="94.988"/>
    <n v="0.56828678775695796"/>
    <n v="2026"/>
    <s v="Q2"/>
    <n v="4"/>
    <x v="3"/>
  </r>
  <r>
    <s v="04140"/>
    <x v="118"/>
    <x v="3"/>
    <x v="7"/>
    <x v="3"/>
    <x v="1"/>
    <x v="4"/>
    <x v="12"/>
    <n v="1"/>
    <n v="125.25"/>
    <n v="0"/>
    <n v="70.88"/>
    <n v="125.25"/>
    <n v="70.88"/>
    <n v="54.370000000000005"/>
    <n v="0.43409181636726552"/>
    <n v="2026"/>
    <s v="Q2"/>
    <n v="4"/>
    <x v="3"/>
  </r>
  <r>
    <s v="04151"/>
    <x v="118"/>
    <x v="1"/>
    <x v="14"/>
    <x v="0"/>
    <x v="0"/>
    <x v="3"/>
    <x v="5"/>
    <n v="1"/>
    <n v="341.98"/>
    <n v="0"/>
    <n v="192.43"/>
    <n v="341.98"/>
    <n v="192.43"/>
    <n v="149.55000000000001"/>
    <n v="0.43730627522077314"/>
    <n v="2026"/>
    <s v="Q2"/>
    <n v="4"/>
    <x v="3"/>
  </r>
  <r>
    <s v="04650"/>
    <x v="118"/>
    <x v="1"/>
    <x v="6"/>
    <x v="3"/>
    <x v="2"/>
    <x v="4"/>
    <x v="10"/>
    <n v="1"/>
    <n v="40.04"/>
    <n v="0"/>
    <n v="14.72"/>
    <n v="40.04"/>
    <n v="14.72"/>
    <n v="25.32"/>
    <n v="0.63236763236763238"/>
    <n v="2026"/>
    <s v="Q2"/>
    <n v="4"/>
    <x v="3"/>
  </r>
  <r>
    <s v="04897"/>
    <x v="118"/>
    <x v="3"/>
    <x v="13"/>
    <x v="0"/>
    <x v="0"/>
    <x v="0"/>
    <x v="6"/>
    <n v="3"/>
    <n v="40.47"/>
    <n v="0.05"/>
    <n v="17.14"/>
    <n v="115.33949999999999"/>
    <n v="51.42"/>
    <n v="63.919499999999985"/>
    <n v="0.5541856866034619"/>
    <n v="2026"/>
    <s v="Q2"/>
    <n v="4"/>
    <x v="3"/>
  </r>
  <r>
    <s v="00792"/>
    <x v="119"/>
    <x v="3"/>
    <x v="8"/>
    <x v="1"/>
    <x v="0"/>
    <x v="3"/>
    <x v="13"/>
    <n v="6"/>
    <n v="83.7"/>
    <n v="0.2"/>
    <n v="38.58"/>
    <n v="401.76000000000005"/>
    <n v="231.48"/>
    <n v="170.28000000000006"/>
    <n v="0.42383512544802876"/>
    <n v="2026"/>
    <s v="Q2"/>
    <n v="4"/>
    <x v="3"/>
  </r>
  <r>
    <s v="01796"/>
    <x v="119"/>
    <x v="0"/>
    <x v="15"/>
    <x v="0"/>
    <x v="0"/>
    <x v="3"/>
    <x v="13"/>
    <n v="4"/>
    <n v="83.27"/>
    <n v="0"/>
    <n v="39.979999999999997"/>
    <n v="333.08"/>
    <n v="159.91999999999999"/>
    <n v="173.16"/>
    <n v="0.51987510507986068"/>
    <n v="2026"/>
    <s v="Q2"/>
    <n v="4"/>
    <x v="3"/>
  </r>
  <r>
    <s v="03222"/>
    <x v="119"/>
    <x v="2"/>
    <x v="16"/>
    <x v="1"/>
    <x v="2"/>
    <x v="3"/>
    <x v="19"/>
    <n v="3"/>
    <n v="126.03"/>
    <n v="0.1"/>
    <n v="61.75"/>
    <n v="340.28100000000006"/>
    <n v="185.25"/>
    <n v="155.03100000000006"/>
    <n v="0.45559699189787273"/>
    <n v="2026"/>
    <s v="Q2"/>
    <n v="4"/>
    <x v="3"/>
  </r>
  <r>
    <s v="03237"/>
    <x v="119"/>
    <x v="1"/>
    <x v="14"/>
    <x v="0"/>
    <x v="1"/>
    <x v="3"/>
    <x v="19"/>
    <n v="1"/>
    <n v="122.86"/>
    <n v="0.05"/>
    <n v="59.22"/>
    <n v="116.717"/>
    <n v="59.22"/>
    <n v="57.497"/>
    <n v="0.49261889870370212"/>
    <n v="2026"/>
    <s v="Q2"/>
    <n v="4"/>
    <x v="3"/>
  </r>
  <r>
    <s v="03695"/>
    <x v="119"/>
    <x v="2"/>
    <x v="2"/>
    <x v="0"/>
    <x v="1"/>
    <x v="0"/>
    <x v="6"/>
    <n v="1"/>
    <n v="39.44"/>
    <n v="0.1"/>
    <n v="16.63"/>
    <n v="35.496000000000002"/>
    <n v="16.63"/>
    <n v="18.866000000000003"/>
    <n v="0.53149650664863657"/>
    <n v="2026"/>
    <s v="Q2"/>
    <n v="4"/>
    <x v="3"/>
  </r>
  <r>
    <s v="05148"/>
    <x v="119"/>
    <x v="2"/>
    <x v="10"/>
    <x v="0"/>
    <x v="0"/>
    <x v="2"/>
    <x v="15"/>
    <n v="1"/>
    <n v="130.34"/>
    <n v="0.1"/>
    <n v="66.680000000000007"/>
    <n v="117.30600000000001"/>
    <n v="66.680000000000007"/>
    <n v="50.626000000000005"/>
    <n v="0.43157212759790631"/>
    <n v="2026"/>
    <s v="Q2"/>
    <n v="4"/>
    <x v="3"/>
  </r>
  <r>
    <s v="00534"/>
    <x v="120"/>
    <x v="1"/>
    <x v="12"/>
    <x v="0"/>
    <x v="2"/>
    <x v="1"/>
    <x v="11"/>
    <n v="1"/>
    <n v="154.86000000000001"/>
    <n v="0"/>
    <n v="78.37"/>
    <n v="154.86000000000001"/>
    <n v="78.37"/>
    <n v="76.490000000000009"/>
    <n v="0.49393000129148912"/>
    <n v="2026"/>
    <s v="Q2"/>
    <n v="5"/>
    <x v="4"/>
  </r>
  <r>
    <s v="00551"/>
    <x v="120"/>
    <x v="3"/>
    <x v="8"/>
    <x v="2"/>
    <x v="0"/>
    <x v="0"/>
    <x v="8"/>
    <n v="4"/>
    <n v="103.64"/>
    <n v="0"/>
    <n v="50.59"/>
    <n v="414.56"/>
    <n v="202.36"/>
    <n v="212.2"/>
    <n v="0.51186800463141646"/>
    <n v="2026"/>
    <s v="Q2"/>
    <n v="5"/>
    <x v="4"/>
  </r>
  <r>
    <s v="02110"/>
    <x v="120"/>
    <x v="0"/>
    <x v="15"/>
    <x v="0"/>
    <x v="0"/>
    <x v="2"/>
    <x v="18"/>
    <n v="1"/>
    <n v="164.49"/>
    <n v="0.05"/>
    <n v="87.81"/>
    <n v="156.2655"/>
    <n v="87.81"/>
    <n v="68.455500000000001"/>
    <n v="0.43807174328306631"/>
    <n v="2026"/>
    <s v="Q2"/>
    <n v="5"/>
    <x v="4"/>
  </r>
  <r>
    <s v="02217"/>
    <x v="120"/>
    <x v="3"/>
    <x v="8"/>
    <x v="1"/>
    <x v="0"/>
    <x v="2"/>
    <x v="18"/>
    <n v="3"/>
    <n v="163.44999999999999"/>
    <n v="0.05"/>
    <n v="87.54"/>
    <n v="465.83249999999992"/>
    <n v="262.62"/>
    <n v="203.21249999999992"/>
    <n v="0.4362351274331438"/>
    <n v="2026"/>
    <s v="Q2"/>
    <n v="5"/>
    <x v="4"/>
  </r>
  <r>
    <s v="02544"/>
    <x v="120"/>
    <x v="3"/>
    <x v="4"/>
    <x v="0"/>
    <x v="0"/>
    <x v="1"/>
    <x v="17"/>
    <n v="1"/>
    <n v="71.87"/>
    <n v="0.05"/>
    <n v="31.97"/>
    <n v="68.276499999999999"/>
    <n v="31.97"/>
    <n v="36.3065"/>
    <n v="0.53175690025118449"/>
    <n v="2026"/>
    <s v="Q2"/>
    <n v="5"/>
    <x v="4"/>
  </r>
  <r>
    <s v="03678"/>
    <x v="120"/>
    <x v="1"/>
    <x v="14"/>
    <x v="3"/>
    <x v="0"/>
    <x v="3"/>
    <x v="7"/>
    <n v="2"/>
    <n v="194.97"/>
    <n v="0"/>
    <n v="101.14"/>
    <n v="389.94"/>
    <n v="202.28"/>
    <n v="187.66"/>
    <n v="0.48125352618351541"/>
    <n v="2026"/>
    <s v="Q2"/>
    <n v="5"/>
    <x v="4"/>
  </r>
  <r>
    <s v="03726"/>
    <x v="120"/>
    <x v="3"/>
    <x v="8"/>
    <x v="3"/>
    <x v="0"/>
    <x v="0"/>
    <x v="4"/>
    <n v="2"/>
    <n v="49.53"/>
    <n v="0"/>
    <n v="22.91"/>
    <n v="99.06"/>
    <n v="45.82"/>
    <n v="53.24"/>
    <n v="0.53745204926307288"/>
    <n v="2026"/>
    <s v="Q2"/>
    <n v="5"/>
    <x v="4"/>
  </r>
  <r>
    <s v="03897"/>
    <x v="120"/>
    <x v="3"/>
    <x v="8"/>
    <x v="1"/>
    <x v="2"/>
    <x v="4"/>
    <x v="14"/>
    <n v="4"/>
    <n v="35.619999999999997"/>
    <n v="0.15"/>
    <n v="13.76"/>
    <n v="121.10799999999999"/>
    <n v="55.04"/>
    <n v="66.067999999999984"/>
    <n v="0.54552960993493405"/>
    <n v="2026"/>
    <s v="Q2"/>
    <n v="5"/>
    <x v="4"/>
  </r>
  <r>
    <s v="01262"/>
    <x v="121"/>
    <x v="3"/>
    <x v="7"/>
    <x v="2"/>
    <x v="0"/>
    <x v="2"/>
    <x v="9"/>
    <n v="2"/>
    <n v="45.47"/>
    <n v="0"/>
    <n v="18.37"/>
    <n v="90.94"/>
    <n v="36.74"/>
    <n v="54.199999999999996"/>
    <n v="0.59599736089729494"/>
    <n v="2026"/>
    <s v="Q2"/>
    <n v="5"/>
    <x v="4"/>
  </r>
  <r>
    <s v="02657"/>
    <x v="121"/>
    <x v="0"/>
    <x v="0"/>
    <x v="2"/>
    <x v="1"/>
    <x v="1"/>
    <x v="3"/>
    <n v="1"/>
    <n v="145.68"/>
    <n v="0"/>
    <n v="77.8"/>
    <n v="145.68"/>
    <n v="77.8"/>
    <n v="67.88000000000001"/>
    <n v="0.46595277320153766"/>
    <n v="2026"/>
    <s v="Q2"/>
    <n v="5"/>
    <x v="4"/>
  </r>
  <r>
    <s v="03238"/>
    <x v="121"/>
    <x v="3"/>
    <x v="8"/>
    <x v="3"/>
    <x v="0"/>
    <x v="3"/>
    <x v="13"/>
    <n v="2"/>
    <n v="82.65"/>
    <n v="0.05"/>
    <n v="40.46"/>
    <n v="157.035"/>
    <n v="80.92"/>
    <n v="76.114999999999995"/>
    <n v="0.48470086286496639"/>
    <n v="2026"/>
    <s v="Q2"/>
    <n v="5"/>
    <x v="4"/>
  </r>
  <r>
    <s v="03607"/>
    <x v="121"/>
    <x v="1"/>
    <x v="6"/>
    <x v="0"/>
    <x v="2"/>
    <x v="2"/>
    <x v="2"/>
    <n v="1"/>
    <n v="36.270000000000003"/>
    <n v="0"/>
    <n v="13.8"/>
    <n v="36.270000000000003"/>
    <n v="13.8"/>
    <n v="22.470000000000002"/>
    <n v="0.61952026468155497"/>
    <n v="2026"/>
    <s v="Q2"/>
    <n v="5"/>
    <x v="4"/>
  </r>
  <r>
    <s v="05070"/>
    <x v="121"/>
    <x v="2"/>
    <x v="16"/>
    <x v="2"/>
    <x v="1"/>
    <x v="3"/>
    <x v="13"/>
    <n v="1"/>
    <n v="80.819999999999993"/>
    <n v="0"/>
    <n v="39.950000000000003"/>
    <n v="80.819999999999993"/>
    <n v="39.950000000000003"/>
    <n v="40.86999999999999"/>
    <n v="0.50569166048007907"/>
    <n v="2026"/>
    <s v="Q2"/>
    <n v="5"/>
    <x v="4"/>
  </r>
  <r>
    <s v="05171"/>
    <x v="121"/>
    <x v="1"/>
    <x v="1"/>
    <x v="2"/>
    <x v="1"/>
    <x v="1"/>
    <x v="11"/>
    <n v="2"/>
    <n v="157.84"/>
    <n v="0.1"/>
    <n v="79.28"/>
    <n v="284.11200000000002"/>
    <n v="158.56"/>
    <n v="125.55200000000002"/>
    <n v="0.44191023258433298"/>
    <n v="2026"/>
    <s v="Q2"/>
    <n v="5"/>
    <x v="4"/>
  </r>
  <r>
    <s v="00617"/>
    <x v="122"/>
    <x v="1"/>
    <x v="14"/>
    <x v="3"/>
    <x v="0"/>
    <x v="4"/>
    <x v="14"/>
    <n v="4"/>
    <n v="36.909999999999997"/>
    <n v="0.1"/>
    <n v="13.85"/>
    <n v="132.876"/>
    <n v="55.4"/>
    <n v="77.475999999999999"/>
    <n v="0.58306992985941775"/>
    <n v="2026"/>
    <s v="Q2"/>
    <n v="5"/>
    <x v="4"/>
  </r>
  <r>
    <s v="00849"/>
    <x v="122"/>
    <x v="1"/>
    <x v="14"/>
    <x v="1"/>
    <x v="2"/>
    <x v="3"/>
    <x v="7"/>
    <n v="3"/>
    <n v="193.18"/>
    <n v="0.1"/>
    <n v="102.31"/>
    <n v="521.58600000000001"/>
    <n v="306.93"/>
    <n v="214.65600000000001"/>
    <n v="0.41154478839539405"/>
    <n v="2026"/>
    <s v="Q2"/>
    <n v="5"/>
    <x v="4"/>
  </r>
  <r>
    <s v="00956"/>
    <x v="122"/>
    <x v="0"/>
    <x v="15"/>
    <x v="0"/>
    <x v="2"/>
    <x v="1"/>
    <x v="11"/>
    <n v="1"/>
    <n v="157.59"/>
    <n v="0.05"/>
    <n v="77.599999999999994"/>
    <n v="149.7105"/>
    <n v="77.599999999999994"/>
    <n v="72.110500000000002"/>
    <n v="0.48166628259206939"/>
    <n v="2026"/>
    <s v="Q2"/>
    <n v="5"/>
    <x v="4"/>
  </r>
  <r>
    <s v="01896"/>
    <x v="122"/>
    <x v="1"/>
    <x v="12"/>
    <x v="3"/>
    <x v="1"/>
    <x v="4"/>
    <x v="16"/>
    <n v="2"/>
    <n v="49.97"/>
    <n v="0"/>
    <n v="22.63"/>
    <n v="99.94"/>
    <n v="45.26"/>
    <n v="54.68"/>
    <n v="0.54712827696617972"/>
    <n v="2026"/>
    <s v="Q2"/>
    <n v="5"/>
    <x v="4"/>
  </r>
  <r>
    <s v="02317"/>
    <x v="122"/>
    <x v="0"/>
    <x v="15"/>
    <x v="1"/>
    <x v="2"/>
    <x v="1"/>
    <x v="11"/>
    <n v="5"/>
    <n v="155.54"/>
    <n v="0.1"/>
    <n v="78.02"/>
    <n v="699.93"/>
    <n v="390.09999999999997"/>
    <n v="309.83"/>
    <n v="0.44265855156944267"/>
    <n v="2026"/>
    <s v="Q2"/>
    <n v="5"/>
    <x v="4"/>
  </r>
  <r>
    <s v="02542"/>
    <x v="122"/>
    <x v="3"/>
    <x v="8"/>
    <x v="2"/>
    <x v="1"/>
    <x v="2"/>
    <x v="15"/>
    <n v="1"/>
    <n v="131.13"/>
    <n v="0.05"/>
    <n v="67.010000000000005"/>
    <n v="124.5735"/>
    <n v="67.010000000000005"/>
    <n v="57.563499999999991"/>
    <n v="0.46208463276700096"/>
    <n v="2026"/>
    <s v="Q2"/>
    <n v="5"/>
    <x v="4"/>
  </r>
  <r>
    <s v="04535"/>
    <x v="122"/>
    <x v="2"/>
    <x v="5"/>
    <x v="0"/>
    <x v="1"/>
    <x v="2"/>
    <x v="2"/>
    <n v="1"/>
    <n v="36.82"/>
    <n v="0.1"/>
    <n v="13.4"/>
    <n v="33.137999999999998"/>
    <n v="13.4"/>
    <n v="19.738"/>
    <n v="0.5956303941094816"/>
    <n v="2026"/>
    <s v="Q2"/>
    <n v="5"/>
    <x v="4"/>
  </r>
  <r>
    <s v="04988"/>
    <x v="122"/>
    <x v="2"/>
    <x v="10"/>
    <x v="2"/>
    <x v="1"/>
    <x v="4"/>
    <x v="12"/>
    <n v="1"/>
    <n v="122.28"/>
    <n v="0"/>
    <n v="67.28"/>
    <n v="122.28"/>
    <n v="67.28"/>
    <n v="55"/>
    <n v="0.44978737324174028"/>
    <n v="2026"/>
    <s v="Q2"/>
    <n v="5"/>
    <x v="4"/>
  </r>
  <r>
    <s v="00253"/>
    <x v="123"/>
    <x v="2"/>
    <x v="10"/>
    <x v="2"/>
    <x v="2"/>
    <x v="1"/>
    <x v="1"/>
    <n v="1"/>
    <n v="90.92"/>
    <n v="0.15"/>
    <n v="44.93"/>
    <n v="77.281999999999996"/>
    <n v="44.93"/>
    <n v="32.351999999999997"/>
    <n v="0.41862270645169636"/>
    <n v="2026"/>
    <s v="Q2"/>
    <n v="5"/>
    <x v="4"/>
  </r>
  <r>
    <s v="01743"/>
    <x v="123"/>
    <x v="1"/>
    <x v="12"/>
    <x v="0"/>
    <x v="1"/>
    <x v="4"/>
    <x v="16"/>
    <n v="1"/>
    <n v="51.02"/>
    <n v="0"/>
    <n v="21.83"/>
    <n v="51.02"/>
    <n v="21.83"/>
    <n v="29.190000000000005"/>
    <n v="0.5721285770286163"/>
    <n v="2026"/>
    <s v="Q2"/>
    <n v="5"/>
    <x v="4"/>
  </r>
  <r>
    <s v="01801"/>
    <x v="123"/>
    <x v="2"/>
    <x v="2"/>
    <x v="0"/>
    <x v="2"/>
    <x v="2"/>
    <x v="2"/>
    <n v="2"/>
    <n v="36.299999999999997"/>
    <n v="0.05"/>
    <n v="13.9"/>
    <n v="68.969999999999985"/>
    <n v="27.8"/>
    <n v="41.169999999999987"/>
    <n v="0.59692619979701311"/>
    <n v="2026"/>
    <s v="Q2"/>
    <n v="5"/>
    <x v="4"/>
  </r>
  <r>
    <s v="02511"/>
    <x v="123"/>
    <x v="2"/>
    <x v="10"/>
    <x v="1"/>
    <x v="2"/>
    <x v="3"/>
    <x v="7"/>
    <n v="8"/>
    <n v="195.03"/>
    <n v="0.15"/>
    <n v="101.13"/>
    <n v="1326.204"/>
    <n v="809.04"/>
    <n v="517.16399999999999"/>
    <n v="0.38995810599274322"/>
    <n v="2026"/>
    <s v="Q2"/>
    <n v="5"/>
    <x v="4"/>
  </r>
  <r>
    <s v="03186"/>
    <x v="123"/>
    <x v="1"/>
    <x v="6"/>
    <x v="0"/>
    <x v="1"/>
    <x v="1"/>
    <x v="3"/>
    <n v="1"/>
    <n v="143.66"/>
    <n v="0.1"/>
    <n v="79.25"/>
    <n v="129.29400000000001"/>
    <n v="79.25"/>
    <n v="50.044000000000011"/>
    <n v="0.38705585719368268"/>
    <n v="2026"/>
    <s v="Q2"/>
    <n v="5"/>
    <x v="4"/>
  </r>
  <r>
    <s v="03378"/>
    <x v="123"/>
    <x v="0"/>
    <x v="0"/>
    <x v="1"/>
    <x v="2"/>
    <x v="4"/>
    <x v="12"/>
    <n v="3"/>
    <n v="120.28"/>
    <n v="0.2"/>
    <n v="69.23"/>
    <n v="288.67200000000003"/>
    <n v="207.69"/>
    <n v="80.982000000000028"/>
    <n v="0.28053292317924849"/>
    <n v="2026"/>
    <s v="Q2"/>
    <n v="5"/>
    <x v="4"/>
  </r>
  <r>
    <s v="04255"/>
    <x v="123"/>
    <x v="3"/>
    <x v="7"/>
    <x v="3"/>
    <x v="0"/>
    <x v="2"/>
    <x v="2"/>
    <n v="6"/>
    <n v="36.04"/>
    <n v="0"/>
    <n v="13.38"/>
    <n v="216.24"/>
    <n v="80.28"/>
    <n v="135.96"/>
    <n v="0.62874583795782468"/>
    <n v="2026"/>
    <s v="Q2"/>
    <n v="5"/>
    <x v="4"/>
  </r>
  <r>
    <s v="04587"/>
    <x v="123"/>
    <x v="2"/>
    <x v="2"/>
    <x v="3"/>
    <x v="0"/>
    <x v="1"/>
    <x v="1"/>
    <n v="2"/>
    <n v="91.72"/>
    <n v="0"/>
    <n v="45.67"/>
    <n v="183.44"/>
    <n v="91.34"/>
    <n v="92.1"/>
    <n v="0.50207152202354988"/>
    <n v="2026"/>
    <s v="Q2"/>
    <n v="5"/>
    <x v="4"/>
  </r>
  <r>
    <s v="00830"/>
    <x v="124"/>
    <x v="3"/>
    <x v="8"/>
    <x v="0"/>
    <x v="2"/>
    <x v="0"/>
    <x v="4"/>
    <n v="2"/>
    <n v="50.4"/>
    <n v="0"/>
    <n v="22.21"/>
    <n v="100.8"/>
    <n v="44.42"/>
    <n v="56.379999999999995"/>
    <n v="0.55932539682539684"/>
    <n v="2026"/>
    <s v="Q2"/>
    <n v="5"/>
    <x v="4"/>
  </r>
  <r>
    <s v="04320"/>
    <x v="124"/>
    <x v="1"/>
    <x v="6"/>
    <x v="0"/>
    <x v="0"/>
    <x v="2"/>
    <x v="18"/>
    <n v="2"/>
    <n v="165.17"/>
    <n v="0"/>
    <n v="87.78"/>
    <n v="330.34"/>
    <n v="175.56"/>
    <n v="154.77999999999997"/>
    <n v="0.46854755706242052"/>
    <n v="2026"/>
    <s v="Q2"/>
    <n v="5"/>
    <x v="4"/>
  </r>
  <r>
    <s v="04386"/>
    <x v="124"/>
    <x v="0"/>
    <x v="15"/>
    <x v="0"/>
    <x v="0"/>
    <x v="1"/>
    <x v="17"/>
    <n v="1"/>
    <n v="69.819999999999993"/>
    <n v="0.05"/>
    <n v="33.29"/>
    <n v="66.328999999999994"/>
    <n v="33.29"/>
    <n v="33.038999999999994"/>
    <n v="0.49810791659756665"/>
    <n v="2026"/>
    <s v="Q2"/>
    <n v="5"/>
    <x v="4"/>
  </r>
  <r>
    <s v="04602"/>
    <x v="124"/>
    <x v="1"/>
    <x v="12"/>
    <x v="3"/>
    <x v="1"/>
    <x v="2"/>
    <x v="15"/>
    <n v="2"/>
    <n v="131.36000000000001"/>
    <n v="0.1"/>
    <n v="65.3"/>
    <n v="236.44800000000004"/>
    <n v="130.6"/>
    <n v="105.84800000000004"/>
    <n v="0.4476586818243336"/>
    <n v="2026"/>
    <s v="Q2"/>
    <n v="5"/>
    <x v="4"/>
  </r>
  <r>
    <s v="05190"/>
    <x v="124"/>
    <x v="3"/>
    <x v="8"/>
    <x v="1"/>
    <x v="0"/>
    <x v="1"/>
    <x v="1"/>
    <n v="15"/>
    <n v="93.65"/>
    <n v="0.1"/>
    <n v="44.89"/>
    <n v="1264.2750000000001"/>
    <n v="673.35"/>
    <n v="590.92500000000007"/>
    <n v="0.46740226612089936"/>
    <n v="2026"/>
    <s v="Q2"/>
    <n v="5"/>
    <x v="4"/>
  </r>
  <r>
    <s v="00393"/>
    <x v="125"/>
    <x v="1"/>
    <x v="12"/>
    <x v="3"/>
    <x v="1"/>
    <x v="3"/>
    <x v="7"/>
    <n v="3"/>
    <n v="199.93"/>
    <n v="0"/>
    <n v="104.86"/>
    <n v="599.79"/>
    <n v="314.58"/>
    <n v="285.20999999999998"/>
    <n v="0.47551643075076278"/>
    <n v="2026"/>
    <s v="Q2"/>
    <n v="5"/>
    <x v="4"/>
  </r>
  <r>
    <s v="00812"/>
    <x v="125"/>
    <x v="0"/>
    <x v="0"/>
    <x v="0"/>
    <x v="1"/>
    <x v="1"/>
    <x v="17"/>
    <n v="5"/>
    <n v="70.150000000000006"/>
    <n v="0"/>
    <n v="32.700000000000003"/>
    <n v="350.75"/>
    <n v="163.5"/>
    <n v="187.25"/>
    <n v="0.53385602280826805"/>
    <n v="2026"/>
    <s v="Q2"/>
    <n v="5"/>
    <x v="4"/>
  </r>
  <r>
    <s v="01297"/>
    <x v="125"/>
    <x v="2"/>
    <x v="2"/>
    <x v="2"/>
    <x v="1"/>
    <x v="4"/>
    <x v="14"/>
    <n v="2"/>
    <n v="35.86"/>
    <n v="0"/>
    <n v="13.9"/>
    <n v="71.72"/>
    <n v="27.8"/>
    <n v="43.92"/>
    <n v="0.61238148354712774"/>
    <n v="2026"/>
    <s v="Q2"/>
    <n v="5"/>
    <x v="4"/>
  </r>
  <r>
    <s v="01574"/>
    <x v="125"/>
    <x v="1"/>
    <x v="6"/>
    <x v="0"/>
    <x v="0"/>
    <x v="1"/>
    <x v="1"/>
    <n v="1"/>
    <n v="92.27"/>
    <n v="0"/>
    <n v="46.5"/>
    <n v="92.27"/>
    <n v="46.5"/>
    <n v="45.769999999999996"/>
    <n v="0.49604421805570603"/>
    <n v="2026"/>
    <s v="Q2"/>
    <n v="5"/>
    <x v="4"/>
  </r>
  <r>
    <s v="03060"/>
    <x v="125"/>
    <x v="1"/>
    <x v="6"/>
    <x v="1"/>
    <x v="2"/>
    <x v="1"/>
    <x v="11"/>
    <n v="6"/>
    <n v="157.31"/>
    <n v="0.15"/>
    <n v="80.34"/>
    <n v="802.28099999999995"/>
    <n v="482.04"/>
    <n v="320.24099999999993"/>
    <n v="0.3991631361081715"/>
    <n v="2026"/>
    <s v="Q2"/>
    <n v="5"/>
    <x v="4"/>
  </r>
  <r>
    <s v="03490"/>
    <x v="125"/>
    <x v="1"/>
    <x v="11"/>
    <x v="0"/>
    <x v="1"/>
    <x v="2"/>
    <x v="9"/>
    <n v="2"/>
    <n v="46.18"/>
    <n v="0.05"/>
    <n v="17.899999999999999"/>
    <n v="87.74199999999999"/>
    <n v="35.799999999999997"/>
    <n v="51.941999999999993"/>
    <n v="0.59198559412823959"/>
    <n v="2026"/>
    <s v="Q2"/>
    <n v="5"/>
    <x v="4"/>
  </r>
  <r>
    <s v="03654"/>
    <x v="125"/>
    <x v="2"/>
    <x v="10"/>
    <x v="0"/>
    <x v="2"/>
    <x v="0"/>
    <x v="4"/>
    <n v="1"/>
    <n v="51.44"/>
    <n v="0.1"/>
    <n v="22.88"/>
    <n v="46.295999999999999"/>
    <n v="22.88"/>
    <n v="23.416"/>
    <n v="0.50578883704855715"/>
    <n v="2026"/>
    <s v="Q2"/>
    <n v="5"/>
    <x v="4"/>
  </r>
  <r>
    <s v="04209"/>
    <x v="125"/>
    <x v="1"/>
    <x v="1"/>
    <x v="0"/>
    <x v="1"/>
    <x v="4"/>
    <x v="16"/>
    <n v="2"/>
    <n v="50.97"/>
    <n v="0.05"/>
    <n v="21.67"/>
    <n v="96.842999999999989"/>
    <n v="43.34"/>
    <n v="53.502999999999986"/>
    <n v="0.55247152607829153"/>
    <n v="2026"/>
    <s v="Q2"/>
    <n v="5"/>
    <x v="4"/>
  </r>
  <r>
    <s v="04227"/>
    <x v="125"/>
    <x v="1"/>
    <x v="1"/>
    <x v="0"/>
    <x v="1"/>
    <x v="0"/>
    <x v="6"/>
    <n v="2"/>
    <n v="40.549999999999997"/>
    <n v="0"/>
    <n v="16.52"/>
    <n v="81.099999999999994"/>
    <n v="33.04"/>
    <n v="48.059999999999995"/>
    <n v="0.59260172626387175"/>
    <n v="2026"/>
    <s v="Q2"/>
    <n v="5"/>
    <x v="4"/>
  </r>
  <r>
    <s v="04247"/>
    <x v="125"/>
    <x v="2"/>
    <x v="16"/>
    <x v="0"/>
    <x v="1"/>
    <x v="0"/>
    <x v="4"/>
    <n v="2"/>
    <n v="51.3"/>
    <n v="0"/>
    <n v="23.12"/>
    <n v="102.6"/>
    <n v="46.24"/>
    <n v="56.359999999999992"/>
    <n v="0.54931773879142298"/>
    <n v="2026"/>
    <s v="Q2"/>
    <n v="5"/>
    <x v="4"/>
  </r>
  <r>
    <s v="05196"/>
    <x v="125"/>
    <x v="3"/>
    <x v="8"/>
    <x v="0"/>
    <x v="1"/>
    <x v="3"/>
    <x v="13"/>
    <n v="3"/>
    <n v="82.56"/>
    <n v="0"/>
    <n v="39.99"/>
    <n v="247.68"/>
    <n v="119.97"/>
    <n v="127.71000000000001"/>
    <n v="0.515625"/>
    <n v="2026"/>
    <s v="Q2"/>
    <n v="5"/>
    <x v="4"/>
  </r>
  <r>
    <s v="00400"/>
    <x v="126"/>
    <x v="1"/>
    <x v="12"/>
    <x v="1"/>
    <x v="2"/>
    <x v="1"/>
    <x v="1"/>
    <n v="6"/>
    <n v="92.66"/>
    <n v="0.15"/>
    <n v="44.71"/>
    <n v="472.56600000000003"/>
    <n v="268.26"/>
    <n v="204.30600000000004"/>
    <n v="0.43233326138571126"/>
    <n v="2026"/>
    <s v="Q2"/>
    <n v="5"/>
    <x v="4"/>
  </r>
  <r>
    <s v="00829"/>
    <x v="126"/>
    <x v="2"/>
    <x v="16"/>
    <x v="3"/>
    <x v="1"/>
    <x v="4"/>
    <x v="10"/>
    <n v="1"/>
    <n v="39.42"/>
    <n v="0"/>
    <n v="14.86"/>
    <n v="39.42"/>
    <n v="14.86"/>
    <n v="24.560000000000002"/>
    <n v="0.62303399289700667"/>
    <n v="2026"/>
    <s v="Q2"/>
    <n v="5"/>
    <x v="4"/>
  </r>
  <r>
    <s v="01236"/>
    <x v="126"/>
    <x v="0"/>
    <x v="9"/>
    <x v="2"/>
    <x v="0"/>
    <x v="4"/>
    <x v="12"/>
    <n v="2"/>
    <n v="124.25"/>
    <n v="0"/>
    <n v="69.510000000000005"/>
    <n v="248.5"/>
    <n v="139.02000000000001"/>
    <n v="109.47999999999999"/>
    <n v="0.44056338028169012"/>
    <n v="2026"/>
    <s v="Q2"/>
    <n v="5"/>
    <x v="4"/>
  </r>
  <r>
    <s v="01364"/>
    <x v="126"/>
    <x v="1"/>
    <x v="14"/>
    <x v="0"/>
    <x v="1"/>
    <x v="1"/>
    <x v="11"/>
    <n v="2"/>
    <n v="156.43"/>
    <n v="0"/>
    <n v="78.569999999999993"/>
    <n v="312.86"/>
    <n v="157.13999999999999"/>
    <n v="155.72000000000003"/>
    <n v="0.49773061433228927"/>
    <n v="2026"/>
    <s v="Q2"/>
    <n v="5"/>
    <x v="4"/>
  </r>
  <r>
    <s v="02105"/>
    <x v="126"/>
    <x v="1"/>
    <x v="14"/>
    <x v="2"/>
    <x v="1"/>
    <x v="3"/>
    <x v="13"/>
    <n v="1"/>
    <n v="80.3"/>
    <n v="0"/>
    <n v="40.020000000000003"/>
    <n v="80.3"/>
    <n v="40.020000000000003"/>
    <n v="40.279999999999994"/>
    <n v="0.50161892901618921"/>
    <n v="2026"/>
    <s v="Q2"/>
    <n v="5"/>
    <x v="4"/>
  </r>
  <r>
    <s v="04706"/>
    <x v="126"/>
    <x v="3"/>
    <x v="13"/>
    <x v="2"/>
    <x v="1"/>
    <x v="3"/>
    <x v="13"/>
    <n v="1"/>
    <n v="79.89"/>
    <n v="0"/>
    <n v="39.549999999999997"/>
    <n v="79.89"/>
    <n v="39.549999999999997"/>
    <n v="40.340000000000003"/>
    <n v="0.50494429841031419"/>
    <n v="2026"/>
    <s v="Q2"/>
    <n v="5"/>
    <x v="4"/>
  </r>
  <r>
    <s v="00068"/>
    <x v="127"/>
    <x v="3"/>
    <x v="7"/>
    <x v="2"/>
    <x v="1"/>
    <x v="4"/>
    <x v="10"/>
    <n v="1"/>
    <n v="39.5"/>
    <n v="0"/>
    <n v="14.68"/>
    <n v="39.5"/>
    <n v="14.68"/>
    <n v="24.82"/>
    <n v="0.62835443037974681"/>
    <n v="2026"/>
    <s v="Q2"/>
    <n v="5"/>
    <x v="4"/>
  </r>
  <r>
    <s v="01352"/>
    <x v="127"/>
    <x v="3"/>
    <x v="7"/>
    <x v="0"/>
    <x v="0"/>
    <x v="0"/>
    <x v="0"/>
    <n v="1"/>
    <n v="80.7"/>
    <n v="0"/>
    <n v="41.88"/>
    <n v="80.7"/>
    <n v="41.88"/>
    <n v="38.82"/>
    <n v="0.48104089219330853"/>
    <n v="2026"/>
    <s v="Q2"/>
    <n v="5"/>
    <x v="4"/>
  </r>
  <r>
    <s v="02526"/>
    <x v="127"/>
    <x v="1"/>
    <x v="14"/>
    <x v="0"/>
    <x v="1"/>
    <x v="3"/>
    <x v="13"/>
    <n v="1"/>
    <n v="80.86"/>
    <n v="0"/>
    <n v="38.44"/>
    <n v="80.86"/>
    <n v="38.44"/>
    <n v="42.42"/>
    <n v="0.52461043779371752"/>
    <n v="2026"/>
    <s v="Q2"/>
    <n v="5"/>
    <x v="4"/>
  </r>
  <r>
    <s v="03298"/>
    <x v="127"/>
    <x v="1"/>
    <x v="14"/>
    <x v="3"/>
    <x v="1"/>
    <x v="3"/>
    <x v="5"/>
    <n v="2"/>
    <n v="337.7"/>
    <n v="0.1"/>
    <n v="192.16"/>
    <n v="607.86"/>
    <n v="384.32"/>
    <n v="223.54000000000002"/>
    <n v="0.36774915276543946"/>
    <n v="2026"/>
    <s v="Q2"/>
    <n v="5"/>
    <x v="4"/>
  </r>
  <r>
    <s v="03510"/>
    <x v="127"/>
    <x v="2"/>
    <x v="2"/>
    <x v="0"/>
    <x v="0"/>
    <x v="3"/>
    <x v="19"/>
    <n v="4"/>
    <n v="121.81"/>
    <n v="0"/>
    <n v="58.95"/>
    <n v="487.24"/>
    <n v="235.8"/>
    <n v="251.44"/>
    <n v="0.5160495854199163"/>
    <n v="2026"/>
    <s v="Q2"/>
    <n v="5"/>
    <x v="4"/>
  </r>
  <r>
    <s v="03638"/>
    <x v="127"/>
    <x v="3"/>
    <x v="7"/>
    <x v="1"/>
    <x v="2"/>
    <x v="2"/>
    <x v="18"/>
    <n v="10"/>
    <n v="168.55"/>
    <n v="0.1"/>
    <n v="88.85"/>
    <n v="1516.95"/>
    <n v="888.5"/>
    <n v="628.45000000000005"/>
    <n v="0.41428524341606515"/>
    <n v="2026"/>
    <s v="Q2"/>
    <n v="5"/>
    <x v="4"/>
  </r>
  <r>
    <s v="03754"/>
    <x v="127"/>
    <x v="1"/>
    <x v="12"/>
    <x v="0"/>
    <x v="0"/>
    <x v="0"/>
    <x v="6"/>
    <n v="1"/>
    <n v="39.42"/>
    <n v="0.05"/>
    <n v="16.77"/>
    <n v="37.448999999999998"/>
    <n v="16.77"/>
    <n v="20.678999999999998"/>
    <n v="0.55219097973243614"/>
    <n v="2026"/>
    <s v="Q2"/>
    <n v="5"/>
    <x v="4"/>
  </r>
  <r>
    <s v="04029"/>
    <x v="127"/>
    <x v="3"/>
    <x v="13"/>
    <x v="2"/>
    <x v="1"/>
    <x v="2"/>
    <x v="18"/>
    <n v="1"/>
    <n v="161.36000000000001"/>
    <n v="0"/>
    <n v="87"/>
    <n v="161.36000000000001"/>
    <n v="87"/>
    <n v="74.360000000000014"/>
    <n v="0.46083292017848293"/>
    <n v="2026"/>
    <s v="Q2"/>
    <n v="5"/>
    <x v="4"/>
  </r>
  <r>
    <s v="04651"/>
    <x v="127"/>
    <x v="1"/>
    <x v="11"/>
    <x v="0"/>
    <x v="2"/>
    <x v="3"/>
    <x v="19"/>
    <n v="1"/>
    <n v="123.68"/>
    <n v="0"/>
    <n v="59.26"/>
    <n v="123.68"/>
    <n v="59.26"/>
    <n v="64.420000000000016"/>
    <n v="0.52086028460543343"/>
    <n v="2026"/>
    <s v="Q2"/>
    <n v="5"/>
    <x v="4"/>
  </r>
  <r>
    <s v="04886"/>
    <x v="127"/>
    <x v="3"/>
    <x v="8"/>
    <x v="3"/>
    <x v="0"/>
    <x v="1"/>
    <x v="3"/>
    <n v="1"/>
    <n v="146.29"/>
    <n v="0"/>
    <n v="81.16"/>
    <n v="146.29"/>
    <n v="81.16"/>
    <n v="65.13"/>
    <n v="0.44521156606740037"/>
    <n v="2026"/>
    <s v="Q2"/>
    <n v="5"/>
    <x v="4"/>
  </r>
  <r>
    <s v="00162"/>
    <x v="128"/>
    <x v="0"/>
    <x v="0"/>
    <x v="0"/>
    <x v="1"/>
    <x v="2"/>
    <x v="18"/>
    <n v="2"/>
    <n v="164.95"/>
    <n v="0.1"/>
    <n v="86.27"/>
    <n v="296.90999999999997"/>
    <n v="172.54"/>
    <n v="124.36999999999998"/>
    <n v="0.41888114243373409"/>
    <n v="2026"/>
    <s v="Q2"/>
    <n v="5"/>
    <x v="4"/>
  </r>
  <r>
    <s v="00184"/>
    <x v="128"/>
    <x v="0"/>
    <x v="15"/>
    <x v="2"/>
    <x v="2"/>
    <x v="1"/>
    <x v="1"/>
    <n v="2"/>
    <n v="91.59"/>
    <n v="0"/>
    <n v="44.97"/>
    <n v="183.18"/>
    <n v="89.94"/>
    <n v="93.240000000000009"/>
    <n v="0.50900753357353423"/>
    <n v="2026"/>
    <s v="Q2"/>
    <n v="5"/>
    <x v="4"/>
  </r>
  <r>
    <s v="00328"/>
    <x v="128"/>
    <x v="3"/>
    <x v="13"/>
    <x v="0"/>
    <x v="0"/>
    <x v="4"/>
    <x v="16"/>
    <n v="1"/>
    <n v="51.78"/>
    <n v="0.1"/>
    <n v="21.63"/>
    <n v="46.602000000000004"/>
    <n v="21.63"/>
    <n v="24.972000000000005"/>
    <n v="0.53585683017896235"/>
    <n v="2026"/>
    <s v="Q2"/>
    <n v="5"/>
    <x v="4"/>
  </r>
  <r>
    <s v="00908"/>
    <x v="128"/>
    <x v="3"/>
    <x v="8"/>
    <x v="2"/>
    <x v="0"/>
    <x v="2"/>
    <x v="9"/>
    <n v="2"/>
    <n v="46.25"/>
    <n v="0"/>
    <n v="18.12"/>
    <n v="92.5"/>
    <n v="36.24"/>
    <n v="56.26"/>
    <n v="0.60821621621621624"/>
    <n v="2026"/>
    <s v="Q2"/>
    <n v="5"/>
    <x v="4"/>
  </r>
  <r>
    <s v="03159"/>
    <x v="128"/>
    <x v="0"/>
    <x v="0"/>
    <x v="0"/>
    <x v="0"/>
    <x v="3"/>
    <x v="7"/>
    <n v="3"/>
    <n v="198.5"/>
    <n v="0"/>
    <n v="102.23"/>
    <n v="595.5"/>
    <n v="306.69"/>
    <n v="288.81"/>
    <n v="0.48498740554156172"/>
    <n v="2026"/>
    <s v="Q2"/>
    <n v="5"/>
    <x v="4"/>
  </r>
  <r>
    <s v="04509"/>
    <x v="128"/>
    <x v="3"/>
    <x v="8"/>
    <x v="0"/>
    <x v="1"/>
    <x v="1"/>
    <x v="11"/>
    <n v="1"/>
    <n v="152.80000000000001"/>
    <n v="0.1"/>
    <n v="77.67"/>
    <n v="137.52000000000001"/>
    <n v="77.67"/>
    <n v="59.850000000000009"/>
    <n v="0.43520942408376967"/>
    <n v="2026"/>
    <s v="Q2"/>
    <n v="5"/>
    <x v="4"/>
  </r>
  <r>
    <s v="04677"/>
    <x v="128"/>
    <x v="1"/>
    <x v="14"/>
    <x v="0"/>
    <x v="2"/>
    <x v="2"/>
    <x v="18"/>
    <n v="2"/>
    <n v="161.47999999999999"/>
    <n v="0"/>
    <n v="85.03"/>
    <n v="322.95999999999998"/>
    <n v="170.06"/>
    <n v="152.89999999999998"/>
    <n v="0.47343324250681196"/>
    <n v="2026"/>
    <s v="Q2"/>
    <n v="5"/>
    <x v="4"/>
  </r>
  <r>
    <s v="04867"/>
    <x v="128"/>
    <x v="1"/>
    <x v="6"/>
    <x v="2"/>
    <x v="0"/>
    <x v="0"/>
    <x v="0"/>
    <n v="1"/>
    <n v="82.86"/>
    <n v="0"/>
    <n v="42.67"/>
    <n v="82.86"/>
    <n v="42.67"/>
    <n v="40.19"/>
    <n v="0.48503499879314504"/>
    <n v="2026"/>
    <s v="Q2"/>
    <n v="5"/>
    <x v="4"/>
  </r>
  <r>
    <s v="01615"/>
    <x v="129"/>
    <x v="3"/>
    <x v="4"/>
    <x v="0"/>
    <x v="1"/>
    <x v="4"/>
    <x v="16"/>
    <n v="1"/>
    <n v="51.15"/>
    <n v="0"/>
    <n v="21.39"/>
    <n v="51.15"/>
    <n v="21.39"/>
    <n v="29.759999999999998"/>
    <n v="0.58181818181818179"/>
    <n v="2026"/>
    <s v="Q2"/>
    <n v="5"/>
    <x v="4"/>
  </r>
  <r>
    <s v="01812"/>
    <x v="129"/>
    <x v="2"/>
    <x v="2"/>
    <x v="1"/>
    <x v="2"/>
    <x v="4"/>
    <x v="16"/>
    <n v="12"/>
    <n v="50.53"/>
    <n v="0.1"/>
    <n v="22.09"/>
    <n v="545.72400000000005"/>
    <n v="265.08"/>
    <n v="280.64400000000006"/>
    <n v="0.5142599555819426"/>
    <n v="2026"/>
    <s v="Q2"/>
    <n v="5"/>
    <x v="4"/>
  </r>
  <r>
    <s v="03645"/>
    <x v="129"/>
    <x v="1"/>
    <x v="1"/>
    <x v="3"/>
    <x v="0"/>
    <x v="0"/>
    <x v="4"/>
    <n v="2"/>
    <n v="50.93"/>
    <n v="0"/>
    <n v="22.91"/>
    <n v="101.86"/>
    <n v="45.82"/>
    <n v="56.04"/>
    <n v="0.55016689573924993"/>
    <n v="2026"/>
    <s v="Q2"/>
    <n v="5"/>
    <x v="4"/>
  </r>
  <r>
    <s v="03804"/>
    <x v="129"/>
    <x v="2"/>
    <x v="5"/>
    <x v="0"/>
    <x v="0"/>
    <x v="4"/>
    <x v="16"/>
    <n v="2"/>
    <n v="50.79"/>
    <n v="0.05"/>
    <n v="21.83"/>
    <n v="96.500999999999991"/>
    <n v="43.66"/>
    <n v="52.840999999999994"/>
    <n v="0.54756945523880585"/>
    <n v="2026"/>
    <s v="Q2"/>
    <n v="5"/>
    <x v="4"/>
  </r>
  <r>
    <s v="04367"/>
    <x v="129"/>
    <x v="3"/>
    <x v="8"/>
    <x v="0"/>
    <x v="2"/>
    <x v="2"/>
    <x v="18"/>
    <n v="5"/>
    <n v="160.94"/>
    <n v="0.1"/>
    <n v="88.89"/>
    <n v="724.23"/>
    <n v="444.45"/>
    <n v="279.78000000000003"/>
    <n v="0.38631374011018604"/>
    <n v="2026"/>
    <s v="Q2"/>
    <n v="5"/>
    <x v="4"/>
  </r>
  <r>
    <s v="04746"/>
    <x v="129"/>
    <x v="1"/>
    <x v="1"/>
    <x v="0"/>
    <x v="0"/>
    <x v="4"/>
    <x v="14"/>
    <n v="2"/>
    <n v="36.409999999999997"/>
    <n v="0"/>
    <n v="13.92"/>
    <n v="72.819999999999993"/>
    <n v="27.84"/>
    <n v="44.97999999999999"/>
    <n v="0.61768744850315838"/>
    <n v="2026"/>
    <s v="Q2"/>
    <n v="5"/>
    <x v="4"/>
  </r>
  <r>
    <s v="04795"/>
    <x v="129"/>
    <x v="3"/>
    <x v="4"/>
    <x v="3"/>
    <x v="0"/>
    <x v="1"/>
    <x v="17"/>
    <n v="2"/>
    <n v="72.25"/>
    <n v="0"/>
    <n v="32.25"/>
    <n v="144.5"/>
    <n v="64.5"/>
    <n v="80"/>
    <n v="0.55363321799307963"/>
    <n v="2026"/>
    <s v="Q2"/>
    <n v="5"/>
    <x v="4"/>
  </r>
  <r>
    <s v="04800"/>
    <x v="129"/>
    <x v="3"/>
    <x v="8"/>
    <x v="2"/>
    <x v="1"/>
    <x v="0"/>
    <x v="8"/>
    <n v="4"/>
    <n v="103.36"/>
    <n v="0"/>
    <n v="51.59"/>
    <n v="413.44"/>
    <n v="206.36"/>
    <n v="207.07999999999998"/>
    <n v="0.50087074303405565"/>
    <n v="2026"/>
    <s v="Q2"/>
    <n v="5"/>
    <x v="4"/>
  </r>
  <r>
    <s v="05018"/>
    <x v="129"/>
    <x v="2"/>
    <x v="2"/>
    <x v="1"/>
    <x v="2"/>
    <x v="1"/>
    <x v="3"/>
    <n v="4"/>
    <n v="145.85"/>
    <n v="0.15"/>
    <n v="79.69"/>
    <n v="495.89"/>
    <n v="318.76"/>
    <n v="177.13"/>
    <n v="0.35719615237250196"/>
    <n v="2026"/>
    <s v="Q2"/>
    <n v="5"/>
    <x v="4"/>
  </r>
  <r>
    <s v="00474"/>
    <x v="130"/>
    <x v="1"/>
    <x v="12"/>
    <x v="0"/>
    <x v="0"/>
    <x v="0"/>
    <x v="8"/>
    <n v="2"/>
    <n v="100.49"/>
    <n v="0.1"/>
    <n v="50.11"/>
    <n v="180.88200000000001"/>
    <n v="100.22"/>
    <n v="80.662000000000006"/>
    <n v="0.44593713028383147"/>
    <n v="2026"/>
    <s v="Q2"/>
    <n v="5"/>
    <x v="4"/>
  </r>
  <r>
    <s v="01175"/>
    <x v="130"/>
    <x v="2"/>
    <x v="16"/>
    <x v="1"/>
    <x v="0"/>
    <x v="3"/>
    <x v="5"/>
    <n v="4"/>
    <n v="332.89"/>
    <n v="0.1"/>
    <n v="198.06"/>
    <n v="1198.404"/>
    <n v="792.24"/>
    <n v="406.16399999999999"/>
    <n v="0.33892076461694054"/>
    <n v="2026"/>
    <s v="Q2"/>
    <n v="5"/>
    <x v="4"/>
  </r>
  <r>
    <s v="02015"/>
    <x v="130"/>
    <x v="1"/>
    <x v="12"/>
    <x v="0"/>
    <x v="1"/>
    <x v="1"/>
    <x v="11"/>
    <n v="1"/>
    <n v="154.6"/>
    <n v="0"/>
    <n v="80.05"/>
    <n v="154.6"/>
    <n v="80.05"/>
    <n v="74.55"/>
    <n v="0.48221216041397152"/>
    <n v="2026"/>
    <s v="Q2"/>
    <n v="5"/>
    <x v="4"/>
  </r>
  <r>
    <s v="02196"/>
    <x v="130"/>
    <x v="3"/>
    <x v="4"/>
    <x v="3"/>
    <x v="0"/>
    <x v="0"/>
    <x v="0"/>
    <n v="1"/>
    <n v="83.23"/>
    <n v="0.05"/>
    <n v="43.82"/>
    <n v="79.0685"/>
    <n v="43.82"/>
    <n v="35.2485"/>
    <n v="0.44579699880483376"/>
    <n v="2026"/>
    <s v="Q2"/>
    <n v="5"/>
    <x v="4"/>
  </r>
  <r>
    <s v="03508"/>
    <x v="130"/>
    <x v="1"/>
    <x v="12"/>
    <x v="3"/>
    <x v="0"/>
    <x v="2"/>
    <x v="9"/>
    <n v="3"/>
    <n v="46.23"/>
    <n v="0"/>
    <n v="18.47"/>
    <n v="138.69"/>
    <n v="55.41"/>
    <n v="83.28"/>
    <n v="0.60047588146225395"/>
    <n v="2026"/>
    <s v="Q2"/>
    <n v="5"/>
    <x v="4"/>
  </r>
  <r>
    <s v="03516"/>
    <x v="130"/>
    <x v="3"/>
    <x v="7"/>
    <x v="3"/>
    <x v="0"/>
    <x v="3"/>
    <x v="19"/>
    <n v="1"/>
    <n v="125.3"/>
    <n v="0.05"/>
    <n v="59.62"/>
    <n v="119.035"/>
    <n v="59.62"/>
    <n v="59.414999999999999"/>
    <n v="0.49913890872432476"/>
    <n v="2026"/>
    <s v="Q2"/>
    <n v="5"/>
    <x v="4"/>
  </r>
  <r>
    <s v="03570"/>
    <x v="130"/>
    <x v="1"/>
    <x v="12"/>
    <x v="0"/>
    <x v="2"/>
    <x v="2"/>
    <x v="2"/>
    <n v="1"/>
    <n v="36.159999999999997"/>
    <n v="0.1"/>
    <n v="13.38"/>
    <n v="32.543999999999997"/>
    <n v="13.38"/>
    <n v="19.163999999999994"/>
    <n v="0.58886430678466062"/>
    <n v="2026"/>
    <s v="Q2"/>
    <n v="5"/>
    <x v="4"/>
  </r>
  <r>
    <s v="04799"/>
    <x v="130"/>
    <x v="3"/>
    <x v="13"/>
    <x v="0"/>
    <x v="0"/>
    <x v="3"/>
    <x v="19"/>
    <n v="1"/>
    <n v="121.41"/>
    <n v="0.05"/>
    <n v="60.75"/>
    <n v="115.33949999999999"/>
    <n v="60.75"/>
    <n v="54.589499999999987"/>
    <n v="0.47329405797666879"/>
    <n v="2026"/>
    <s v="Q2"/>
    <n v="5"/>
    <x v="4"/>
  </r>
  <r>
    <s v="05156"/>
    <x v="130"/>
    <x v="0"/>
    <x v="0"/>
    <x v="2"/>
    <x v="1"/>
    <x v="2"/>
    <x v="15"/>
    <n v="3"/>
    <n v="132.58000000000001"/>
    <n v="0.1"/>
    <n v="67.88"/>
    <n v="357.96600000000001"/>
    <n v="203.64"/>
    <n v="154.32600000000002"/>
    <n v="0.43111915656794225"/>
    <n v="2026"/>
    <s v="Q2"/>
    <n v="5"/>
    <x v="4"/>
  </r>
  <r>
    <s v="00526"/>
    <x v="131"/>
    <x v="1"/>
    <x v="1"/>
    <x v="2"/>
    <x v="0"/>
    <x v="3"/>
    <x v="13"/>
    <n v="2"/>
    <n v="81.11"/>
    <n v="0.05"/>
    <n v="40.049999999999997"/>
    <n v="154.10899999999998"/>
    <n v="80.099999999999994"/>
    <n v="74.008999999999986"/>
    <n v="0.48023801335418437"/>
    <n v="2026"/>
    <s v="Q2"/>
    <n v="5"/>
    <x v="4"/>
  </r>
  <r>
    <s v="00712"/>
    <x v="131"/>
    <x v="1"/>
    <x v="14"/>
    <x v="3"/>
    <x v="2"/>
    <x v="0"/>
    <x v="8"/>
    <n v="3"/>
    <n v="104.54"/>
    <n v="0"/>
    <n v="51.45"/>
    <n v="313.62"/>
    <n v="154.35000000000002"/>
    <n v="159.26999999999998"/>
    <n v="0.50784388750717424"/>
    <n v="2026"/>
    <s v="Q2"/>
    <n v="5"/>
    <x v="4"/>
  </r>
  <r>
    <s v="01533"/>
    <x v="131"/>
    <x v="2"/>
    <x v="16"/>
    <x v="2"/>
    <x v="1"/>
    <x v="1"/>
    <x v="3"/>
    <n v="3"/>
    <n v="143.87"/>
    <n v="0"/>
    <n v="79.2"/>
    <n v="431.61"/>
    <n v="237.60000000000002"/>
    <n v="194.01"/>
    <n v="0.44950302356293875"/>
    <n v="2026"/>
    <s v="Q2"/>
    <n v="5"/>
    <x v="4"/>
  </r>
  <r>
    <s v="01933"/>
    <x v="131"/>
    <x v="3"/>
    <x v="13"/>
    <x v="0"/>
    <x v="0"/>
    <x v="2"/>
    <x v="2"/>
    <n v="1"/>
    <n v="36.950000000000003"/>
    <n v="0.1"/>
    <n v="13.26"/>
    <n v="33.255000000000003"/>
    <n v="13.26"/>
    <n v="19.995000000000005"/>
    <n v="0.60126296797474077"/>
    <n v="2026"/>
    <s v="Q2"/>
    <n v="5"/>
    <x v="4"/>
  </r>
  <r>
    <s v="03128"/>
    <x v="131"/>
    <x v="2"/>
    <x v="5"/>
    <x v="0"/>
    <x v="1"/>
    <x v="3"/>
    <x v="19"/>
    <n v="1"/>
    <n v="121.38"/>
    <n v="0"/>
    <n v="59.68"/>
    <n v="121.38"/>
    <n v="59.68"/>
    <n v="61.699999999999996"/>
    <n v="0.50832097544900312"/>
    <n v="2026"/>
    <s v="Q2"/>
    <n v="5"/>
    <x v="4"/>
  </r>
  <r>
    <s v="04922"/>
    <x v="131"/>
    <x v="3"/>
    <x v="8"/>
    <x v="0"/>
    <x v="0"/>
    <x v="4"/>
    <x v="10"/>
    <n v="2"/>
    <n v="39.79"/>
    <n v="0.1"/>
    <n v="14.33"/>
    <n v="71.622"/>
    <n v="28.66"/>
    <n v="42.962000000000003"/>
    <n v="0.59984362346764963"/>
    <n v="2026"/>
    <s v="Q2"/>
    <n v="5"/>
    <x v="4"/>
  </r>
  <r>
    <s v="05051"/>
    <x v="131"/>
    <x v="0"/>
    <x v="15"/>
    <x v="2"/>
    <x v="0"/>
    <x v="0"/>
    <x v="4"/>
    <n v="4"/>
    <n v="51.31"/>
    <n v="0"/>
    <n v="22.19"/>
    <n v="205.24"/>
    <n v="88.76"/>
    <n v="116.48"/>
    <n v="0.56753069577080495"/>
    <n v="2026"/>
    <s v="Q2"/>
    <n v="5"/>
    <x v="4"/>
  </r>
  <r>
    <s v="05182"/>
    <x v="131"/>
    <x v="3"/>
    <x v="7"/>
    <x v="0"/>
    <x v="0"/>
    <x v="4"/>
    <x v="16"/>
    <n v="2"/>
    <n v="51.15"/>
    <n v="0"/>
    <n v="22.53"/>
    <n v="102.3"/>
    <n v="45.06"/>
    <n v="57.239999999999995"/>
    <n v="0.55953079178885623"/>
    <n v="2026"/>
    <s v="Q2"/>
    <n v="5"/>
    <x v="4"/>
  </r>
  <r>
    <s v="01071"/>
    <x v="132"/>
    <x v="1"/>
    <x v="12"/>
    <x v="2"/>
    <x v="2"/>
    <x v="4"/>
    <x v="16"/>
    <n v="1"/>
    <n v="50.83"/>
    <n v="0.1"/>
    <n v="21.82"/>
    <n v="45.747"/>
    <n v="21.82"/>
    <n v="23.927"/>
    <n v="0.52302883249174803"/>
    <n v="2026"/>
    <s v="Q2"/>
    <n v="5"/>
    <x v="4"/>
  </r>
  <r>
    <s v="01210"/>
    <x v="132"/>
    <x v="2"/>
    <x v="2"/>
    <x v="1"/>
    <x v="2"/>
    <x v="1"/>
    <x v="3"/>
    <n v="6"/>
    <n v="141.9"/>
    <n v="0.1"/>
    <n v="79.64"/>
    <n v="766.2600000000001"/>
    <n v="477.84000000000003"/>
    <n v="288.42000000000007"/>
    <n v="0.37639965546942294"/>
    <n v="2026"/>
    <s v="Q2"/>
    <n v="5"/>
    <x v="4"/>
  </r>
  <r>
    <s v="01244"/>
    <x v="132"/>
    <x v="3"/>
    <x v="8"/>
    <x v="0"/>
    <x v="0"/>
    <x v="3"/>
    <x v="19"/>
    <n v="1"/>
    <n v="122.11"/>
    <n v="0"/>
    <n v="59.86"/>
    <n v="122.11"/>
    <n v="59.86"/>
    <n v="62.25"/>
    <n v="0.50978625829170421"/>
    <n v="2026"/>
    <s v="Q2"/>
    <n v="5"/>
    <x v="4"/>
  </r>
  <r>
    <s v="01403"/>
    <x v="132"/>
    <x v="1"/>
    <x v="11"/>
    <x v="0"/>
    <x v="0"/>
    <x v="0"/>
    <x v="8"/>
    <n v="1"/>
    <n v="102.38"/>
    <n v="0"/>
    <n v="50.82"/>
    <n v="102.38"/>
    <n v="50.82"/>
    <n v="51.559999999999995"/>
    <n v="0.50361398710685679"/>
    <n v="2026"/>
    <s v="Q2"/>
    <n v="5"/>
    <x v="4"/>
  </r>
  <r>
    <s v="01592"/>
    <x v="132"/>
    <x v="2"/>
    <x v="16"/>
    <x v="2"/>
    <x v="0"/>
    <x v="4"/>
    <x v="14"/>
    <n v="5"/>
    <n v="37.119999999999997"/>
    <n v="0.1"/>
    <n v="13.96"/>
    <n v="167.04"/>
    <n v="69.800000000000011"/>
    <n v="97.239999999999981"/>
    <n v="0.58213601532567039"/>
    <n v="2026"/>
    <s v="Q2"/>
    <n v="5"/>
    <x v="4"/>
  </r>
  <r>
    <s v="02581"/>
    <x v="132"/>
    <x v="1"/>
    <x v="12"/>
    <x v="0"/>
    <x v="1"/>
    <x v="1"/>
    <x v="1"/>
    <n v="2"/>
    <n v="91.76"/>
    <n v="0.05"/>
    <n v="46.31"/>
    <n v="174.34399999999999"/>
    <n v="92.62"/>
    <n v="81.72399999999999"/>
    <n v="0.46875143394668006"/>
    <n v="2026"/>
    <s v="Q2"/>
    <n v="5"/>
    <x v="4"/>
  </r>
  <r>
    <s v="03428"/>
    <x v="132"/>
    <x v="3"/>
    <x v="4"/>
    <x v="0"/>
    <x v="0"/>
    <x v="1"/>
    <x v="3"/>
    <n v="1"/>
    <n v="144.51"/>
    <n v="0"/>
    <n v="79.22"/>
    <n v="144.51"/>
    <n v="79.22"/>
    <n v="65.289999999999992"/>
    <n v="0.45180264341568055"/>
    <n v="2026"/>
    <s v="Q2"/>
    <n v="5"/>
    <x v="4"/>
  </r>
  <r>
    <s v="00765"/>
    <x v="133"/>
    <x v="1"/>
    <x v="6"/>
    <x v="1"/>
    <x v="2"/>
    <x v="4"/>
    <x v="16"/>
    <n v="3"/>
    <n v="49.7"/>
    <n v="0.1"/>
    <n v="21.84"/>
    <n v="134.19000000000003"/>
    <n v="65.52"/>
    <n v="68.67000000000003"/>
    <n v="0.5117370892018781"/>
    <n v="2026"/>
    <s v="Q2"/>
    <n v="5"/>
    <x v="4"/>
  </r>
  <r>
    <s v="00854"/>
    <x v="133"/>
    <x v="0"/>
    <x v="0"/>
    <x v="0"/>
    <x v="0"/>
    <x v="3"/>
    <x v="19"/>
    <n v="1"/>
    <n v="120.9"/>
    <n v="0"/>
    <n v="59.31"/>
    <n v="120.9"/>
    <n v="59.31"/>
    <n v="61.59"/>
    <n v="0.50942928039702229"/>
    <n v="2026"/>
    <s v="Q2"/>
    <n v="5"/>
    <x v="4"/>
  </r>
  <r>
    <s v="01087"/>
    <x v="133"/>
    <x v="2"/>
    <x v="10"/>
    <x v="0"/>
    <x v="0"/>
    <x v="3"/>
    <x v="7"/>
    <n v="1"/>
    <n v="195.72"/>
    <n v="0.05"/>
    <n v="105.73"/>
    <n v="185.934"/>
    <n v="105.73"/>
    <n v="80.203999999999994"/>
    <n v="0.43135736336549524"/>
    <n v="2026"/>
    <s v="Q2"/>
    <n v="5"/>
    <x v="4"/>
  </r>
  <r>
    <s v="01150"/>
    <x v="133"/>
    <x v="0"/>
    <x v="0"/>
    <x v="1"/>
    <x v="0"/>
    <x v="0"/>
    <x v="6"/>
    <n v="8"/>
    <n v="40.15"/>
    <n v="0.15"/>
    <n v="16.91"/>
    <n v="273.02"/>
    <n v="135.28"/>
    <n v="137.73999999999998"/>
    <n v="0.50450516445681637"/>
    <n v="2026"/>
    <s v="Q2"/>
    <n v="5"/>
    <x v="4"/>
  </r>
  <r>
    <s v="01902"/>
    <x v="133"/>
    <x v="1"/>
    <x v="14"/>
    <x v="2"/>
    <x v="2"/>
    <x v="2"/>
    <x v="15"/>
    <n v="4"/>
    <n v="130.83000000000001"/>
    <n v="0"/>
    <n v="66.959999999999994"/>
    <n v="523.32000000000005"/>
    <n v="267.83999999999997"/>
    <n v="255.48000000000008"/>
    <n v="0.48819078193074994"/>
    <n v="2026"/>
    <s v="Q2"/>
    <n v="5"/>
    <x v="4"/>
  </r>
  <r>
    <s v="03913"/>
    <x v="133"/>
    <x v="1"/>
    <x v="12"/>
    <x v="0"/>
    <x v="1"/>
    <x v="0"/>
    <x v="4"/>
    <n v="1"/>
    <n v="50.34"/>
    <n v="0.05"/>
    <n v="22.23"/>
    <n v="47.823"/>
    <n v="22.23"/>
    <n v="25.593"/>
    <n v="0.53516090584028608"/>
    <n v="2026"/>
    <s v="Q2"/>
    <n v="5"/>
    <x v="4"/>
  </r>
  <r>
    <s v="04378"/>
    <x v="133"/>
    <x v="2"/>
    <x v="10"/>
    <x v="0"/>
    <x v="0"/>
    <x v="0"/>
    <x v="8"/>
    <n v="2"/>
    <n v="103.37"/>
    <n v="0"/>
    <n v="50.49"/>
    <n v="206.74"/>
    <n v="100.98"/>
    <n v="105.76"/>
    <n v="0.51156041404662866"/>
    <n v="2026"/>
    <s v="Q2"/>
    <n v="5"/>
    <x v="4"/>
  </r>
  <r>
    <s v="04551"/>
    <x v="133"/>
    <x v="1"/>
    <x v="14"/>
    <x v="2"/>
    <x v="2"/>
    <x v="4"/>
    <x v="12"/>
    <n v="3"/>
    <n v="122.31"/>
    <n v="0.05"/>
    <n v="71.11"/>
    <n v="348.58350000000002"/>
    <n v="213.32999999999998"/>
    <n v="135.25350000000003"/>
    <n v="0.38800889887214979"/>
    <n v="2026"/>
    <s v="Q2"/>
    <n v="5"/>
    <x v="4"/>
  </r>
  <r>
    <s v="00787"/>
    <x v="134"/>
    <x v="0"/>
    <x v="9"/>
    <x v="0"/>
    <x v="2"/>
    <x v="2"/>
    <x v="18"/>
    <n v="1"/>
    <n v="166.48"/>
    <n v="0"/>
    <n v="89.42"/>
    <n v="166.48"/>
    <n v="89.42"/>
    <n v="77.059999999999988"/>
    <n v="0.4628784238346948"/>
    <n v="2026"/>
    <s v="Q2"/>
    <n v="5"/>
    <x v="4"/>
  </r>
  <r>
    <s v="01133"/>
    <x v="134"/>
    <x v="0"/>
    <x v="15"/>
    <x v="2"/>
    <x v="1"/>
    <x v="3"/>
    <x v="7"/>
    <n v="3"/>
    <n v="192.21"/>
    <n v="0"/>
    <n v="103.51"/>
    <n v="576.63"/>
    <n v="310.53000000000003"/>
    <n v="266.09999999999997"/>
    <n v="0.46147442900993701"/>
    <n v="2026"/>
    <s v="Q2"/>
    <n v="5"/>
    <x v="4"/>
  </r>
  <r>
    <s v="02075"/>
    <x v="134"/>
    <x v="0"/>
    <x v="9"/>
    <x v="1"/>
    <x v="2"/>
    <x v="3"/>
    <x v="13"/>
    <n v="6"/>
    <n v="81.13"/>
    <n v="0.05"/>
    <n v="39.409999999999997"/>
    <n v="462.44099999999997"/>
    <n v="236.45999999999998"/>
    <n v="225.98099999999999"/>
    <n v="0.48866990599881932"/>
    <n v="2026"/>
    <s v="Q2"/>
    <n v="5"/>
    <x v="4"/>
  </r>
  <r>
    <s v="02172"/>
    <x v="134"/>
    <x v="2"/>
    <x v="10"/>
    <x v="1"/>
    <x v="2"/>
    <x v="2"/>
    <x v="2"/>
    <n v="6"/>
    <n v="37.1"/>
    <n v="0.1"/>
    <n v="13.63"/>
    <n v="200.34000000000003"/>
    <n v="81.78"/>
    <n v="118.56000000000003"/>
    <n v="0.59179395028451642"/>
    <n v="2026"/>
    <s v="Q2"/>
    <n v="5"/>
    <x v="4"/>
  </r>
  <r>
    <s v="02977"/>
    <x v="134"/>
    <x v="1"/>
    <x v="14"/>
    <x v="1"/>
    <x v="2"/>
    <x v="2"/>
    <x v="2"/>
    <n v="6"/>
    <n v="35.92"/>
    <n v="0.15"/>
    <n v="13.3"/>
    <n v="183.19200000000001"/>
    <n v="79.800000000000011"/>
    <n v="103.392"/>
    <n v="0.56439145814227687"/>
    <n v="2026"/>
    <s v="Q2"/>
    <n v="5"/>
    <x v="4"/>
  </r>
  <r>
    <s v="03531"/>
    <x v="134"/>
    <x v="3"/>
    <x v="13"/>
    <x v="2"/>
    <x v="2"/>
    <x v="4"/>
    <x v="14"/>
    <n v="4"/>
    <n v="36.21"/>
    <n v="0"/>
    <n v="14.3"/>
    <n v="144.84"/>
    <n v="57.2"/>
    <n v="87.64"/>
    <n v="0.60508146920740125"/>
    <n v="2026"/>
    <s v="Q2"/>
    <n v="5"/>
    <x v="4"/>
  </r>
  <r>
    <s v="03881"/>
    <x v="134"/>
    <x v="2"/>
    <x v="10"/>
    <x v="0"/>
    <x v="2"/>
    <x v="1"/>
    <x v="17"/>
    <n v="3"/>
    <n v="73.03"/>
    <n v="0.05"/>
    <n v="33.200000000000003"/>
    <n v="208.13550000000001"/>
    <n v="99.600000000000009"/>
    <n v="108.5355"/>
    <n v="0.52146558371829888"/>
    <n v="2026"/>
    <s v="Q2"/>
    <n v="5"/>
    <x v="4"/>
  </r>
  <r>
    <s v="04469"/>
    <x v="134"/>
    <x v="2"/>
    <x v="5"/>
    <x v="2"/>
    <x v="0"/>
    <x v="0"/>
    <x v="0"/>
    <n v="2"/>
    <n v="80.81"/>
    <n v="0"/>
    <n v="42.53"/>
    <n v="161.62"/>
    <n v="85.06"/>
    <n v="76.56"/>
    <n v="0.47370374953594852"/>
    <n v="2026"/>
    <s v="Q2"/>
    <n v="5"/>
    <x v="4"/>
  </r>
  <r>
    <s v="05037"/>
    <x v="134"/>
    <x v="1"/>
    <x v="11"/>
    <x v="0"/>
    <x v="1"/>
    <x v="0"/>
    <x v="4"/>
    <n v="1"/>
    <n v="51.53"/>
    <n v="0.1"/>
    <n v="23.06"/>
    <n v="46.377000000000002"/>
    <n v="23.06"/>
    <n v="23.317000000000004"/>
    <n v="0.50277076999374692"/>
    <n v="2026"/>
    <s v="Q2"/>
    <n v="5"/>
    <x v="4"/>
  </r>
  <r>
    <s v="00035"/>
    <x v="135"/>
    <x v="3"/>
    <x v="13"/>
    <x v="1"/>
    <x v="2"/>
    <x v="3"/>
    <x v="13"/>
    <n v="5"/>
    <n v="81.75"/>
    <n v="0.05"/>
    <n v="39.159999999999997"/>
    <n v="388.3125"/>
    <n v="195.79999999999998"/>
    <n v="192.51250000000002"/>
    <n v="0.49576694028649609"/>
    <n v="2026"/>
    <s v="Q2"/>
    <n v="5"/>
    <x v="4"/>
  </r>
  <r>
    <s v="00226"/>
    <x v="135"/>
    <x v="2"/>
    <x v="10"/>
    <x v="0"/>
    <x v="1"/>
    <x v="2"/>
    <x v="18"/>
    <n v="1"/>
    <n v="165.99"/>
    <n v="0.1"/>
    <n v="89.9"/>
    <n v="149.39100000000002"/>
    <n v="89.9"/>
    <n v="59.491000000000014"/>
    <n v="0.3982234538894579"/>
    <n v="2026"/>
    <s v="Q2"/>
    <n v="5"/>
    <x v="4"/>
  </r>
  <r>
    <s v="01713"/>
    <x v="135"/>
    <x v="0"/>
    <x v="15"/>
    <x v="2"/>
    <x v="1"/>
    <x v="3"/>
    <x v="19"/>
    <n v="2"/>
    <n v="121.22"/>
    <n v="0"/>
    <n v="60.38"/>
    <n v="242.44"/>
    <n v="120.76"/>
    <n v="121.67999999999999"/>
    <n v="0.50189737667051637"/>
    <n v="2026"/>
    <s v="Q2"/>
    <n v="5"/>
    <x v="4"/>
  </r>
  <r>
    <s v="02320"/>
    <x v="135"/>
    <x v="1"/>
    <x v="12"/>
    <x v="2"/>
    <x v="2"/>
    <x v="2"/>
    <x v="15"/>
    <n v="2"/>
    <n v="131.1"/>
    <n v="0"/>
    <n v="65.55"/>
    <n v="262.2"/>
    <n v="131.1"/>
    <n v="131.1"/>
    <n v="0.5"/>
    <n v="2026"/>
    <s v="Q2"/>
    <n v="5"/>
    <x v="4"/>
  </r>
  <r>
    <s v="02496"/>
    <x v="135"/>
    <x v="1"/>
    <x v="6"/>
    <x v="0"/>
    <x v="0"/>
    <x v="2"/>
    <x v="9"/>
    <n v="2"/>
    <n v="46.44"/>
    <n v="0"/>
    <n v="18.63"/>
    <n v="92.88"/>
    <n v="37.26"/>
    <n v="55.62"/>
    <n v="0.59883720930232553"/>
    <n v="2026"/>
    <s v="Q2"/>
    <n v="5"/>
    <x v="4"/>
  </r>
  <r>
    <s v="02504"/>
    <x v="135"/>
    <x v="3"/>
    <x v="7"/>
    <x v="0"/>
    <x v="1"/>
    <x v="2"/>
    <x v="2"/>
    <n v="1"/>
    <n v="36.659999999999997"/>
    <n v="0"/>
    <n v="13.61"/>
    <n v="36.659999999999997"/>
    <n v="13.61"/>
    <n v="23.049999999999997"/>
    <n v="0.62875068194217132"/>
    <n v="2026"/>
    <s v="Q2"/>
    <n v="5"/>
    <x v="4"/>
  </r>
  <r>
    <s v="02598"/>
    <x v="135"/>
    <x v="3"/>
    <x v="8"/>
    <x v="0"/>
    <x v="1"/>
    <x v="1"/>
    <x v="11"/>
    <n v="5"/>
    <n v="156.16999999999999"/>
    <n v="0.1"/>
    <n v="80.59"/>
    <n v="702.76499999999999"/>
    <n v="402.95000000000005"/>
    <n v="299.81499999999994"/>
    <n v="0.42662198601239382"/>
    <n v="2026"/>
    <s v="Q2"/>
    <n v="5"/>
    <x v="4"/>
  </r>
  <r>
    <s v="02600"/>
    <x v="135"/>
    <x v="1"/>
    <x v="12"/>
    <x v="2"/>
    <x v="1"/>
    <x v="2"/>
    <x v="2"/>
    <n v="1"/>
    <n v="35.97"/>
    <n v="0.1"/>
    <n v="13.54"/>
    <n v="32.372999999999998"/>
    <n v="13.54"/>
    <n v="18.832999999999998"/>
    <n v="0.58175022395205878"/>
    <n v="2026"/>
    <s v="Q2"/>
    <n v="5"/>
    <x v="4"/>
  </r>
  <r>
    <s v="02856"/>
    <x v="135"/>
    <x v="1"/>
    <x v="11"/>
    <x v="1"/>
    <x v="2"/>
    <x v="4"/>
    <x v="12"/>
    <n v="4"/>
    <n v="125.11"/>
    <n v="0.15"/>
    <n v="70.010000000000005"/>
    <n v="425.37399999999997"/>
    <n v="280.04000000000002"/>
    <n v="145.33399999999995"/>
    <n v="0.34166169065340135"/>
    <n v="2026"/>
    <s v="Q2"/>
    <n v="5"/>
    <x v="4"/>
  </r>
  <r>
    <s v="03478"/>
    <x v="135"/>
    <x v="3"/>
    <x v="8"/>
    <x v="0"/>
    <x v="1"/>
    <x v="4"/>
    <x v="14"/>
    <n v="4"/>
    <n v="36.29"/>
    <n v="0.1"/>
    <n v="13.77"/>
    <n v="130.64400000000001"/>
    <n v="55.08"/>
    <n v="75.564000000000007"/>
    <n v="0.57839625241113257"/>
    <n v="2026"/>
    <s v="Q2"/>
    <n v="5"/>
    <x v="4"/>
  </r>
  <r>
    <s v="03599"/>
    <x v="135"/>
    <x v="1"/>
    <x v="6"/>
    <x v="0"/>
    <x v="1"/>
    <x v="1"/>
    <x v="3"/>
    <n v="4"/>
    <n v="143.34"/>
    <n v="0"/>
    <n v="80.55"/>
    <n v="573.36"/>
    <n v="322.2"/>
    <n v="251.16000000000003"/>
    <n v="0.43804939305148599"/>
    <n v="2026"/>
    <s v="Q2"/>
    <n v="5"/>
    <x v="4"/>
  </r>
  <r>
    <s v="00282"/>
    <x v="136"/>
    <x v="1"/>
    <x v="12"/>
    <x v="3"/>
    <x v="1"/>
    <x v="0"/>
    <x v="4"/>
    <n v="3"/>
    <n v="51.68"/>
    <n v="0"/>
    <n v="22.4"/>
    <n v="155.04"/>
    <n v="67.199999999999989"/>
    <n v="87.84"/>
    <n v="0.56656346749226016"/>
    <n v="2026"/>
    <s v="Q2"/>
    <n v="5"/>
    <x v="4"/>
  </r>
  <r>
    <s v="00980"/>
    <x v="136"/>
    <x v="3"/>
    <x v="7"/>
    <x v="0"/>
    <x v="0"/>
    <x v="2"/>
    <x v="9"/>
    <n v="1"/>
    <n v="46.84"/>
    <n v="0"/>
    <n v="17.93"/>
    <n v="46.84"/>
    <n v="17.93"/>
    <n v="28.910000000000004"/>
    <n v="0.61720751494449189"/>
    <n v="2026"/>
    <s v="Q2"/>
    <n v="5"/>
    <x v="4"/>
  </r>
  <r>
    <s v="01155"/>
    <x v="136"/>
    <x v="2"/>
    <x v="2"/>
    <x v="3"/>
    <x v="1"/>
    <x v="1"/>
    <x v="17"/>
    <n v="5"/>
    <n v="72.900000000000006"/>
    <n v="0.05"/>
    <n v="31.57"/>
    <n v="346.27499999999998"/>
    <n v="157.85"/>
    <n v="188.42499999999998"/>
    <n v="0.54414843693596127"/>
    <n v="2026"/>
    <s v="Q2"/>
    <n v="5"/>
    <x v="4"/>
  </r>
  <r>
    <s v="01816"/>
    <x v="136"/>
    <x v="3"/>
    <x v="7"/>
    <x v="0"/>
    <x v="1"/>
    <x v="1"/>
    <x v="1"/>
    <n v="1"/>
    <n v="91.07"/>
    <n v="0"/>
    <n v="45.3"/>
    <n v="91.07"/>
    <n v="45.3"/>
    <n v="45.769999999999996"/>
    <n v="0.50258043263423735"/>
    <n v="2026"/>
    <s v="Q2"/>
    <n v="5"/>
    <x v="4"/>
  </r>
  <r>
    <s v="02128"/>
    <x v="136"/>
    <x v="2"/>
    <x v="10"/>
    <x v="2"/>
    <x v="1"/>
    <x v="0"/>
    <x v="0"/>
    <n v="1"/>
    <n v="81.86"/>
    <n v="0"/>
    <n v="43.14"/>
    <n v="81.86"/>
    <n v="43.14"/>
    <n v="38.72"/>
    <n v="0.47300268751526997"/>
    <n v="2026"/>
    <s v="Q2"/>
    <n v="5"/>
    <x v="4"/>
  </r>
  <r>
    <s v="02296"/>
    <x v="136"/>
    <x v="3"/>
    <x v="8"/>
    <x v="0"/>
    <x v="0"/>
    <x v="2"/>
    <x v="9"/>
    <n v="1"/>
    <n v="45.45"/>
    <n v="0"/>
    <n v="17.93"/>
    <n v="45.45"/>
    <n v="17.93"/>
    <n v="27.520000000000003"/>
    <n v="0.60550055005500558"/>
    <n v="2026"/>
    <s v="Q2"/>
    <n v="5"/>
    <x v="4"/>
  </r>
  <r>
    <s v="02322"/>
    <x v="136"/>
    <x v="2"/>
    <x v="10"/>
    <x v="2"/>
    <x v="2"/>
    <x v="1"/>
    <x v="17"/>
    <n v="1"/>
    <n v="70.62"/>
    <n v="0"/>
    <n v="32.53"/>
    <n v="70.62"/>
    <n v="32.53"/>
    <n v="38.090000000000003"/>
    <n v="0.53936561880487111"/>
    <n v="2026"/>
    <s v="Q2"/>
    <n v="5"/>
    <x v="4"/>
  </r>
  <r>
    <s v="03480"/>
    <x v="136"/>
    <x v="3"/>
    <x v="8"/>
    <x v="0"/>
    <x v="1"/>
    <x v="4"/>
    <x v="16"/>
    <n v="2"/>
    <n v="51.56"/>
    <n v="0"/>
    <n v="22.46"/>
    <n v="103.12"/>
    <n v="44.92"/>
    <n v="58.2"/>
    <n v="0.56439100077579518"/>
    <n v="2026"/>
    <s v="Q2"/>
    <n v="5"/>
    <x v="4"/>
  </r>
  <r>
    <s v="04426"/>
    <x v="136"/>
    <x v="3"/>
    <x v="8"/>
    <x v="0"/>
    <x v="1"/>
    <x v="1"/>
    <x v="3"/>
    <n v="2"/>
    <n v="146.22"/>
    <n v="0"/>
    <n v="81.069999999999993"/>
    <n v="292.44"/>
    <n v="162.13999999999999"/>
    <n v="130.30000000000001"/>
    <n v="0.4455614826973055"/>
    <n v="2026"/>
    <s v="Q2"/>
    <n v="5"/>
    <x v="4"/>
  </r>
  <r>
    <s v="04938"/>
    <x v="136"/>
    <x v="3"/>
    <x v="13"/>
    <x v="2"/>
    <x v="0"/>
    <x v="4"/>
    <x v="16"/>
    <n v="2"/>
    <n v="51.34"/>
    <n v="0"/>
    <n v="22.17"/>
    <n v="102.68"/>
    <n v="44.34"/>
    <n v="58.34"/>
    <n v="0.56817296455005839"/>
    <n v="2026"/>
    <s v="Q2"/>
    <n v="5"/>
    <x v="4"/>
  </r>
  <r>
    <s v="00915"/>
    <x v="137"/>
    <x v="3"/>
    <x v="8"/>
    <x v="0"/>
    <x v="1"/>
    <x v="1"/>
    <x v="11"/>
    <n v="1"/>
    <n v="153.61000000000001"/>
    <n v="0.05"/>
    <n v="79.94"/>
    <n v="145.92950000000002"/>
    <n v="79.94"/>
    <n v="65.989500000000021"/>
    <n v="0.45220123415758989"/>
    <n v="2026"/>
    <s v="Q2"/>
    <n v="5"/>
    <x v="4"/>
  </r>
  <r>
    <s v="01188"/>
    <x v="137"/>
    <x v="1"/>
    <x v="6"/>
    <x v="0"/>
    <x v="0"/>
    <x v="3"/>
    <x v="13"/>
    <n v="1"/>
    <n v="82.44"/>
    <n v="0.15"/>
    <n v="39.380000000000003"/>
    <n v="70.073999999999998"/>
    <n v="39.380000000000003"/>
    <n v="30.693999999999996"/>
    <n v="0.43802266175757054"/>
    <n v="2026"/>
    <s v="Q2"/>
    <n v="5"/>
    <x v="4"/>
  </r>
  <r>
    <s v="01594"/>
    <x v="137"/>
    <x v="0"/>
    <x v="0"/>
    <x v="1"/>
    <x v="2"/>
    <x v="1"/>
    <x v="1"/>
    <n v="10"/>
    <n v="92.09"/>
    <n v="0.15"/>
    <n v="45.13"/>
    <n v="782.7650000000001"/>
    <n v="451.3"/>
    <n v="331.46500000000009"/>
    <n v="0.42345403792964686"/>
    <n v="2026"/>
    <s v="Q2"/>
    <n v="5"/>
    <x v="4"/>
  </r>
  <r>
    <s v="03022"/>
    <x v="137"/>
    <x v="3"/>
    <x v="8"/>
    <x v="3"/>
    <x v="1"/>
    <x v="2"/>
    <x v="2"/>
    <n v="1"/>
    <n v="36.72"/>
    <n v="0"/>
    <n v="13.67"/>
    <n v="36.72"/>
    <n v="13.67"/>
    <n v="23.049999999999997"/>
    <n v="0.62772331154684091"/>
    <n v="2026"/>
    <s v="Q2"/>
    <n v="5"/>
    <x v="4"/>
  </r>
  <r>
    <s v="00588"/>
    <x v="138"/>
    <x v="1"/>
    <x v="1"/>
    <x v="1"/>
    <x v="2"/>
    <x v="2"/>
    <x v="15"/>
    <n v="3"/>
    <n v="132.41999999999999"/>
    <n v="0.05"/>
    <n v="67.09"/>
    <n v="377.39699999999999"/>
    <n v="201.27"/>
    <n v="176.12699999999998"/>
    <n v="0.46668892439526544"/>
    <n v="2026"/>
    <s v="Q2"/>
    <n v="5"/>
    <x v="4"/>
  </r>
  <r>
    <s v="01016"/>
    <x v="138"/>
    <x v="3"/>
    <x v="13"/>
    <x v="2"/>
    <x v="0"/>
    <x v="3"/>
    <x v="7"/>
    <n v="2"/>
    <n v="192.1"/>
    <n v="0.05"/>
    <n v="106.07"/>
    <n v="364.98999999999995"/>
    <n v="212.14"/>
    <n v="152.84999999999997"/>
    <n v="0.41877859667388145"/>
    <n v="2026"/>
    <s v="Q2"/>
    <n v="5"/>
    <x v="4"/>
  </r>
  <r>
    <s v="01930"/>
    <x v="138"/>
    <x v="2"/>
    <x v="16"/>
    <x v="2"/>
    <x v="1"/>
    <x v="2"/>
    <x v="2"/>
    <n v="4"/>
    <n v="36.94"/>
    <n v="0"/>
    <n v="13.63"/>
    <n v="147.76"/>
    <n v="54.52"/>
    <n v="93.239999999999981"/>
    <n v="0.63102328099620997"/>
    <n v="2026"/>
    <s v="Q2"/>
    <n v="5"/>
    <x v="4"/>
  </r>
  <r>
    <s v="02658"/>
    <x v="138"/>
    <x v="0"/>
    <x v="15"/>
    <x v="0"/>
    <x v="2"/>
    <x v="1"/>
    <x v="11"/>
    <n v="1"/>
    <n v="153.16999999999999"/>
    <n v="0"/>
    <n v="78.489999999999995"/>
    <n v="153.16999999999999"/>
    <n v="78.489999999999995"/>
    <n v="74.679999999999993"/>
    <n v="0.48756283867598094"/>
    <n v="2026"/>
    <s v="Q2"/>
    <n v="5"/>
    <x v="4"/>
  </r>
  <r>
    <s v="02951"/>
    <x v="138"/>
    <x v="0"/>
    <x v="0"/>
    <x v="0"/>
    <x v="2"/>
    <x v="0"/>
    <x v="0"/>
    <n v="2"/>
    <n v="82.85"/>
    <n v="0"/>
    <n v="42.53"/>
    <n v="165.7"/>
    <n v="85.06"/>
    <n v="80.639999999999986"/>
    <n v="0.48666264333132164"/>
    <n v="2026"/>
    <s v="Q2"/>
    <n v="5"/>
    <x v="4"/>
  </r>
  <r>
    <s v="04328"/>
    <x v="138"/>
    <x v="2"/>
    <x v="5"/>
    <x v="3"/>
    <x v="1"/>
    <x v="1"/>
    <x v="3"/>
    <n v="1"/>
    <n v="143.52000000000001"/>
    <n v="0"/>
    <n v="81.040000000000006"/>
    <n v="143.52000000000001"/>
    <n v="81.040000000000006"/>
    <n v="62.480000000000004"/>
    <n v="0.435340022296544"/>
    <n v="2026"/>
    <s v="Q2"/>
    <n v="5"/>
    <x v="4"/>
  </r>
  <r>
    <s v="04591"/>
    <x v="138"/>
    <x v="2"/>
    <x v="16"/>
    <x v="2"/>
    <x v="1"/>
    <x v="3"/>
    <x v="7"/>
    <n v="1"/>
    <n v="192.94"/>
    <n v="0"/>
    <n v="105.15"/>
    <n v="192.94"/>
    <n v="105.15"/>
    <n v="87.789999999999992"/>
    <n v="0.45501192080439512"/>
    <n v="2026"/>
    <s v="Q2"/>
    <n v="5"/>
    <x v="4"/>
  </r>
  <r>
    <s v="00280"/>
    <x v="139"/>
    <x v="3"/>
    <x v="8"/>
    <x v="2"/>
    <x v="2"/>
    <x v="2"/>
    <x v="18"/>
    <n v="1"/>
    <n v="168.56"/>
    <n v="0"/>
    <n v="85.46"/>
    <n v="168.56"/>
    <n v="85.46"/>
    <n v="83.100000000000009"/>
    <n v="0.49299952539155201"/>
    <n v="2026"/>
    <s v="Q2"/>
    <n v="5"/>
    <x v="4"/>
  </r>
  <r>
    <s v="00409"/>
    <x v="139"/>
    <x v="0"/>
    <x v="0"/>
    <x v="0"/>
    <x v="1"/>
    <x v="3"/>
    <x v="19"/>
    <n v="2"/>
    <n v="123.9"/>
    <n v="0"/>
    <n v="58.95"/>
    <n v="247.8"/>
    <n v="117.9"/>
    <n v="129.9"/>
    <n v="0.52421307506053272"/>
    <n v="2026"/>
    <s v="Q2"/>
    <n v="5"/>
    <x v="4"/>
  </r>
  <r>
    <s v="01372"/>
    <x v="139"/>
    <x v="0"/>
    <x v="9"/>
    <x v="0"/>
    <x v="1"/>
    <x v="1"/>
    <x v="3"/>
    <n v="2"/>
    <n v="140.93"/>
    <n v="0"/>
    <n v="81.040000000000006"/>
    <n v="281.86"/>
    <n v="162.08000000000001"/>
    <n v="119.78"/>
    <n v="0.42496274746327961"/>
    <n v="2026"/>
    <s v="Q2"/>
    <n v="5"/>
    <x v="4"/>
  </r>
  <r>
    <s v="02327"/>
    <x v="139"/>
    <x v="2"/>
    <x v="5"/>
    <x v="2"/>
    <x v="0"/>
    <x v="1"/>
    <x v="17"/>
    <n v="1"/>
    <n v="73.150000000000006"/>
    <n v="0"/>
    <n v="32.950000000000003"/>
    <n v="73.150000000000006"/>
    <n v="32.950000000000003"/>
    <n v="40.200000000000003"/>
    <n v="0.54955570745044424"/>
    <n v="2026"/>
    <s v="Q2"/>
    <n v="5"/>
    <x v="4"/>
  </r>
  <r>
    <s v="02703"/>
    <x v="139"/>
    <x v="3"/>
    <x v="8"/>
    <x v="2"/>
    <x v="2"/>
    <x v="3"/>
    <x v="7"/>
    <n v="2"/>
    <n v="197.35"/>
    <n v="0.05"/>
    <n v="102.63"/>
    <n v="374.96499999999997"/>
    <n v="205.26"/>
    <n v="169.70499999999998"/>
    <n v="0.45258890829810783"/>
    <n v="2026"/>
    <s v="Q2"/>
    <n v="5"/>
    <x v="4"/>
  </r>
  <r>
    <s v="02776"/>
    <x v="139"/>
    <x v="3"/>
    <x v="4"/>
    <x v="0"/>
    <x v="2"/>
    <x v="2"/>
    <x v="2"/>
    <n v="3"/>
    <n v="36.74"/>
    <n v="0.05"/>
    <n v="13.97"/>
    <n v="104.70899999999999"/>
    <n v="41.910000000000004"/>
    <n v="62.798999999999985"/>
    <n v="0.59974787267570118"/>
    <n v="2026"/>
    <s v="Q2"/>
    <n v="5"/>
    <x v="4"/>
  </r>
  <r>
    <s v="03411"/>
    <x v="139"/>
    <x v="1"/>
    <x v="11"/>
    <x v="0"/>
    <x v="0"/>
    <x v="1"/>
    <x v="11"/>
    <n v="2"/>
    <n v="151.35"/>
    <n v="0.05"/>
    <n v="77.150000000000006"/>
    <n v="287.565"/>
    <n v="154.30000000000001"/>
    <n v="133.26499999999999"/>
    <n v="0.46342566028550064"/>
    <n v="2026"/>
    <s v="Q2"/>
    <n v="5"/>
    <x v="4"/>
  </r>
  <r>
    <s v="03841"/>
    <x v="139"/>
    <x v="0"/>
    <x v="15"/>
    <x v="2"/>
    <x v="1"/>
    <x v="0"/>
    <x v="4"/>
    <n v="2"/>
    <n v="50.09"/>
    <n v="0.05"/>
    <n v="23.16"/>
    <n v="95.171000000000006"/>
    <n v="46.32"/>
    <n v="48.851000000000006"/>
    <n v="0.51329711781950382"/>
    <n v="2026"/>
    <s v="Q2"/>
    <n v="5"/>
    <x v="4"/>
  </r>
  <r>
    <s v="05121"/>
    <x v="139"/>
    <x v="0"/>
    <x v="9"/>
    <x v="0"/>
    <x v="1"/>
    <x v="4"/>
    <x v="12"/>
    <n v="2"/>
    <n v="121.96"/>
    <n v="0.05"/>
    <n v="71.2"/>
    <n v="231.72399999999999"/>
    <n v="142.4"/>
    <n v="89.323999999999984"/>
    <n v="0.38547582468799085"/>
    <n v="2026"/>
    <s v="Q2"/>
    <n v="5"/>
    <x v="4"/>
  </r>
  <r>
    <s v="00053"/>
    <x v="140"/>
    <x v="3"/>
    <x v="13"/>
    <x v="0"/>
    <x v="2"/>
    <x v="2"/>
    <x v="15"/>
    <n v="1"/>
    <n v="134.28"/>
    <n v="0.05"/>
    <n v="65.44"/>
    <n v="127.56599999999999"/>
    <n v="65.44"/>
    <n v="62.125999999999991"/>
    <n v="0.487010645469796"/>
    <n v="2026"/>
    <s v="Q2"/>
    <n v="5"/>
    <x v="4"/>
  </r>
  <r>
    <s v="00127"/>
    <x v="140"/>
    <x v="3"/>
    <x v="7"/>
    <x v="0"/>
    <x v="2"/>
    <x v="0"/>
    <x v="8"/>
    <n v="3"/>
    <n v="100.48"/>
    <n v="0.05"/>
    <n v="50.68"/>
    <n v="286.36799999999999"/>
    <n v="152.04"/>
    <n v="134.328"/>
    <n v="0.46907475695608447"/>
    <n v="2026"/>
    <s v="Q2"/>
    <n v="5"/>
    <x v="4"/>
  </r>
  <r>
    <s v="01092"/>
    <x v="140"/>
    <x v="3"/>
    <x v="8"/>
    <x v="0"/>
    <x v="1"/>
    <x v="4"/>
    <x v="14"/>
    <n v="3"/>
    <n v="36.229999999999997"/>
    <n v="0"/>
    <n v="13.55"/>
    <n v="108.69"/>
    <n v="40.650000000000006"/>
    <n v="68.039999999999992"/>
    <n v="0.62600055202870541"/>
    <n v="2026"/>
    <s v="Q2"/>
    <n v="5"/>
    <x v="4"/>
  </r>
  <r>
    <s v="01213"/>
    <x v="140"/>
    <x v="2"/>
    <x v="2"/>
    <x v="3"/>
    <x v="0"/>
    <x v="3"/>
    <x v="19"/>
    <n v="3"/>
    <n v="120.61"/>
    <n v="0"/>
    <n v="60.17"/>
    <n v="361.83"/>
    <n v="180.51"/>
    <n v="181.32"/>
    <n v="0.50111931017328581"/>
    <n v="2026"/>
    <s v="Q2"/>
    <n v="5"/>
    <x v="4"/>
  </r>
  <r>
    <s v="01849"/>
    <x v="140"/>
    <x v="2"/>
    <x v="5"/>
    <x v="3"/>
    <x v="0"/>
    <x v="2"/>
    <x v="9"/>
    <n v="3"/>
    <n v="46.46"/>
    <n v="0"/>
    <n v="18.71"/>
    <n v="139.38"/>
    <n v="56.13"/>
    <n v="83.25"/>
    <n v="0.59728798966853214"/>
    <n v="2026"/>
    <s v="Q2"/>
    <n v="5"/>
    <x v="4"/>
  </r>
  <r>
    <s v="02395"/>
    <x v="140"/>
    <x v="1"/>
    <x v="12"/>
    <x v="0"/>
    <x v="2"/>
    <x v="4"/>
    <x v="14"/>
    <n v="1"/>
    <n v="36.9"/>
    <n v="0.05"/>
    <n v="13.89"/>
    <n v="35.055"/>
    <n v="13.89"/>
    <n v="21.164999999999999"/>
    <n v="0.60376551133932388"/>
    <n v="2026"/>
    <s v="Q2"/>
    <n v="5"/>
    <x v="4"/>
  </r>
  <r>
    <s v="04166"/>
    <x v="140"/>
    <x v="2"/>
    <x v="3"/>
    <x v="0"/>
    <x v="1"/>
    <x v="4"/>
    <x v="10"/>
    <n v="6"/>
    <n v="40.61"/>
    <n v="0.05"/>
    <n v="15.14"/>
    <n v="231.47699999999998"/>
    <n v="90.84"/>
    <n v="140.63699999999997"/>
    <n v="0.607563602431343"/>
    <n v="2026"/>
    <s v="Q2"/>
    <n v="5"/>
    <x v="4"/>
  </r>
  <r>
    <s v="01004"/>
    <x v="141"/>
    <x v="3"/>
    <x v="13"/>
    <x v="0"/>
    <x v="2"/>
    <x v="2"/>
    <x v="2"/>
    <n v="2"/>
    <n v="36.86"/>
    <n v="0.05"/>
    <n v="13.85"/>
    <n v="70.033999999999992"/>
    <n v="27.7"/>
    <n v="42.333999999999989"/>
    <n v="0.60447782505640113"/>
    <n v="2026"/>
    <s v="Q2"/>
    <n v="5"/>
    <x v="4"/>
  </r>
  <r>
    <s v="01012"/>
    <x v="141"/>
    <x v="1"/>
    <x v="6"/>
    <x v="0"/>
    <x v="1"/>
    <x v="1"/>
    <x v="11"/>
    <n v="3"/>
    <n v="156.74"/>
    <n v="0"/>
    <n v="79.819999999999993"/>
    <n v="470.22"/>
    <n v="239.45999999999998"/>
    <n v="230.76000000000005"/>
    <n v="0.49074901110118674"/>
    <n v="2026"/>
    <s v="Q2"/>
    <n v="5"/>
    <x v="4"/>
  </r>
  <r>
    <s v="02180"/>
    <x v="141"/>
    <x v="0"/>
    <x v="9"/>
    <x v="1"/>
    <x v="0"/>
    <x v="0"/>
    <x v="4"/>
    <n v="3"/>
    <n v="51.04"/>
    <n v="0.2"/>
    <n v="22.32"/>
    <n v="122.49600000000001"/>
    <n v="66.960000000000008"/>
    <n v="55.536000000000001"/>
    <n v="0.45336990595611282"/>
    <n v="2026"/>
    <s v="Q2"/>
    <n v="5"/>
    <x v="4"/>
  </r>
  <r>
    <s v="03659"/>
    <x v="141"/>
    <x v="3"/>
    <x v="13"/>
    <x v="2"/>
    <x v="1"/>
    <x v="1"/>
    <x v="1"/>
    <n v="2"/>
    <n v="93.55"/>
    <n v="0"/>
    <n v="44.31"/>
    <n v="187.1"/>
    <n v="88.62"/>
    <n v="98.47999999999999"/>
    <n v="0.52634954569748793"/>
    <n v="2026"/>
    <s v="Q2"/>
    <n v="5"/>
    <x v="4"/>
  </r>
  <r>
    <s v="03775"/>
    <x v="141"/>
    <x v="2"/>
    <x v="2"/>
    <x v="0"/>
    <x v="2"/>
    <x v="2"/>
    <x v="15"/>
    <n v="1"/>
    <n v="131.74"/>
    <n v="0"/>
    <n v="66.650000000000006"/>
    <n v="131.74"/>
    <n v="66.650000000000006"/>
    <n v="65.09"/>
    <n v="0.49407924700166994"/>
    <n v="2026"/>
    <s v="Q2"/>
    <n v="5"/>
    <x v="4"/>
  </r>
  <r>
    <s v="04071"/>
    <x v="141"/>
    <x v="3"/>
    <x v="8"/>
    <x v="0"/>
    <x v="1"/>
    <x v="1"/>
    <x v="1"/>
    <n v="5"/>
    <n v="91.79"/>
    <n v="0.05"/>
    <n v="44.48"/>
    <n v="436.0025"/>
    <n v="222.39999999999998"/>
    <n v="213.60250000000002"/>
    <n v="0.48991118170193981"/>
    <n v="2026"/>
    <s v="Q2"/>
    <n v="5"/>
    <x v="4"/>
  </r>
  <r>
    <s v="05137"/>
    <x v="141"/>
    <x v="3"/>
    <x v="13"/>
    <x v="0"/>
    <x v="2"/>
    <x v="1"/>
    <x v="11"/>
    <n v="4"/>
    <n v="155.4"/>
    <n v="0.05"/>
    <n v="77.31"/>
    <n v="590.52"/>
    <n v="309.24"/>
    <n v="281.27999999999997"/>
    <n v="0.47632595001016048"/>
    <n v="2026"/>
    <s v="Q2"/>
    <n v="5"/>
    <x v="4"/>
  </r>
  <r>
    <s v="00133"/>
    <x v="142"/>
    <x v="1"/>
    <x v="1"/>
    <x v="0"/>
    <x v="1"/>
    <x v="2"/>
    <x v="2"/>
    <n v="1"/>
    <n v="36.57"/>
    <n v="0.05"/>
    <n v="13.33"/>
    <n v="34.741500000000002"/>
    <n v="13.33"/>
    <n v="21.411500000000004"/>
    <n v="0.61630902522919284"/>
    <n v="2026"/>
    <s v="Q2"/>
    <n v="5"/>
    <x v="4"/>
  </r>
  <r>
    <s v="01385"/>
    <x v="142"/>
    <x v="2"/>
    <x v="16"/>
    <x v="0"/>
    <x v="1"/>
    <x v="0"/>
    <x v="6"/>
    <n v="2"/>
    <n v="41.19"/>
    <n v="0"/>
    <n v="17.190000000000001"/>
    <n v="82.38"/>
    <n v="34.380000000000003"/>
    <n v="47.999999999999993"/>
    <n v="0.58266569555717407"/>
    <n v="2026"/>
    <s v="Q2"/>
    <n v="5"/>
    <x v="4"/>
  </r>
  <r>
    <s v="01597"/>
    <x v="142"/>
    <x v="3"/>
    <x v="8"/>
    <x v="0"/>
    <x v="0"/>
    <x v="2"/>
    <x v="15"/>
    <n v="1"/>
    <n v="136.66999999999999"/>
    <n v="0.05"/>
    <n v="67.099999999999994"/>
    <n v="129.83649999999997"/>
    <n v="67.099999999999994"/>
    <n v="62.736499999999978"/>
    <n v="0.48319617364916639"/>
    <n v="2026"/>
    <s v="Q2"/>
    <n v="5"/>
    <x v="4"/>
  </r>
  <r>
    <s v="02273"/>
    <x v="142"/>
    <x v="2"/>
    <x v="2"/>
    <x v="2"/>
    <x v="1"/>
    <x v="4"/>
    <x v="14"/>
    <n v="2"/>
    <n v="35.700000000000003"/>
    <n v="0"/>
    <n v="13.52"/>
    <n v="71.400000000000006"/>
    <n v="27.04"/>
    <n v="44.360000000000007"/>
    <n v="0.62128851540616248"/>
    <n v="2026"/>
    <s v="Q2"/>
    <n v="5"/>
    <x v="4"/>
  </r>
  <r>
    <s v="02931"/>
    <x v="142"/>
    <x v="0"/>
    <x v="0"/>
    <x v="0"/>
    <x v="0"/>
    <x v="0"/>
    <x v="8"/>
    <n v="1"/>
    <n v="100.87"/>
    <n v="0"/>
    <n v="50.4"/>
    <n v="100.87"/>
    <n v="50.4"/>
    <n v="50.470000000000006"/>
    <n v="0.5003469812630118"/>
    <n v="2026"/>
    <s v="Q2"/>
    <n v="5"/>
    <x v="4"/>
  </r>
  <r>
    <s v="04143"/>
    <x v="142"/>
    <x v="2"/>
    <x v="16"/>
    <x v="2"/>
    <x v="0"/>
    <x v="2"/>
    <x v="15"/>
    <n v="1"/>
    <n v="130.80000000000001"/>
    <n v="0"/>
    <n v="68.7"/>
    <n v="130.80000000000001"/>
    <n v="68.7"/>
    <n v="62.100000000000009"/>
    <n v="0.4747706422018349"/>
    <n v="2026"/>
    <s v="Q2"/>
    <n v="5"/>
    <x v="4"/>
  </r>
  <r>
    <s v="04504"/>
    <x v="142"/>
    <x v="0"/>
    <x v="9"/>
    <x v="3"/>
    <x v="0"/>
    <x v="1"/>
    <x v="11"/>
    <n v="1"/>
    <n v="153.88999999999999"/>
    <n v="0"/>
    <n v="79.64"/>
    <n v="153.88999999999999"/>
    <n v="79.64"/>
    <n v="74.249999999999986"/>
    <n v="0.4824874910650464"/>
    <n v="2026"/>
    <s v="Q2"/>
    <n v="5"/>
    <x v="4"/>
  </r>
  <r>
    <s v="00656"/>
    <x v="143"/>
    <x v="3"/>
    <x v="7"/>
    <x v="0"/>
    <x v="1"/>
    <x v="3"/>
    <x v="19"/>
    <n v="1"/>
    <n v="122.51"/>
    <n v="0.15"/>
    <n v="62.2"/>
    <n v="104.1335"/>
    <n v="62.2"/>
    <n v="41.933499999999995"/>
    <n v="0.40268981643755369"/>
    <n v="2026"/>
    <s v="Q2"/>
    <n v="5"/>
    <x v="4"/>
  </r>
  <r>
    <s v="00979"/>
    <x v="143"/>
    <x v="3"/>
    <x v="4"/>
    <x v="1"/>
    <x v="0"/>
    <x v="0"/>
    <x v="0"/>
    <n v="8"/>
    <n v="79.94"/>
    <n v="0.15"/>
    <n v="41.65"/>
    <n v="543.59199999999998"/>
    <n v="333.2"/>
    <n v="210.392"/>
    <n v="0.38704028021015763"/>
    <n v="2026"/>
    <s v="Q2"/>
    <n v="5"/>
    <x v="4"/>
  </r>
  <r>
    <s v="01510"/>
    <x v="143"/>
    <x v="3"/>
    <x v="7"/>
    <x v="0"/>
    <x v="1"/>
    <x v="0"/>
    <x v="4"/>
    <n v="2"/>
    <n v="50.78"/>
    <n v="0.05"/>
    <n v="23.03"/>
    <n v="96.481999999999999"/>
    <n v="46.06"/>
    <n v="50.421999999999997"/>
    <n v="0.52260525279326708"/>
    <n v="2026"/>
    <s v="Q2"/>
    <n v="5"/>
    <x v="4"/>
  </r>
  <r>
    <s v="01959"/>
    <x v="143"/>
    <x v="0"/>
    <x v="15"/>
    <x v="3"/>
    <x v="2"/>
    <x v="0"/>
    <x v="0"/>
    <n v="2"/>
    <n v="80.59"/>
    <n v="0.05"/>
    <n v="41.44"/>
    <n v="153.12100000000001"/>
    <n v="82.88"/>
    <n v="70.241000000000014"/>
    <n v="0.45872871781140412"/>
    <n v="2026"/>
    <s v="Q2"/>
    <n v="5"/>
    <x v="4"/>
  </r>
  <r>
    <s v="02089"/>
    <x v="143"/>
    <x v="0"/>
    <x v="15"/>
    <x v="3"/>
    <x v="1"/>
    <x v="4"/>
    <x v="14"/>
    <n v="3"/>
    <n v="35.75"/>
    <n v="0.15"/>
    <n v="13.54"/>
    <n v="91.162499999999994"/>
    <n v="40.619999999999997"/>
    <n v="50.542499999999997"/>
    <n v="0.55442204853969557"/>
    <n v="2026"/>
    <s v="Q2"/>
    <n v="5"/>
    <x v="4"/>
  </r>
  <r>
    <s v="02446"/>
    <x v="143"/>
    <x v="1"/>
    <x v="12"/>
    <x v="0"/>
    <x v="1"/>
    <x v="3"/>
    <x v="7"/>
    <n v="5"/>
    <n v="195.78"/>
    <n v="0.1"/>
    <n v="101.98"/>
    <n v="881.01"/>
    <n v="509.90000000000003"/>
    <n v="371.10999999999996"/>
    <n v="0.4212324491208953"/>
    <n v="2026"/>
    <s v="Q2"/>
    <n v="5"/>
    <x v="4"/>
  </r>
  <r>
    <s v="02847"/>
    <x v="143"/>
    <x v="3"/>
    <x v="13"/>
    <x v="0"/>
    <x v="0"/>
    <x v="3"/>
    <x v="19"/>
    <n v="2"/>
    <n v="125.95"/>
    <n v="0.05"/>
    <n v="61.74"/>
    <n v="239.30500000000001"/>
    <n v="123.48"/>
    <n v="115.825"/>
    <n v="0.48400576669940032"/>
    <n v="2026"/>
    <s v="Q2"/>
    <n v="5"/>
    <x v="4"/>
  </r>
  <r>
    <s v="03454"/>
    <x v="143"/>
    <x v="3"/>
    <x v="7"/>
    <x v="0"/>
    <x v="1"/>
    <x v="4"/>
    <x v="10"/>
    <n v="2"/>
    <n v="41.32"/>
    <n v="0"/>
    <n v="14.91"/>
    <n v="82.64"/>
    <n v="29.82"/>
    <n v="52.82"/>
    <n v="0.63915779283639884"/>
    <n v="2026"/>
    <s v="Q2"/>
    <n v="5"/>
    <x v="4"/>
  </r>
  <r>
    <s v="04472"/>
    <x v="143"/>
    <x v="3"/>
    <x v="8"/>
    <x v="3"/>
    <x v="1"/>
    <x v="1"/>
    <x v="3"/>
    <n v="2"/>
    <n v="144.01"/>
    <n v="0"/>
    <n v="79.37"/>
    <n v="288.02"/>
    <n v="158.74"/>
    <n v="129.27999999999997"/>
    <n v="0.44885771821401282"/>
    <n v="2026"/>
    <s v="Q2"/>
    <n v="5"/>
    <x v="4"/>
  </r>
  <r>
    <s v="04852"/>
    <x v="143"/>
    <x v="0"/>
    <x v="15"/>
    <x v="0"/>
    <x v="2"/>
    <x v="0"/>
    <x v="4"/>
    <n v="2"/>
    <n v="51.17"/>
    <n v="0.05"/>
    <n v="21.97"/>
    <n v="97.222999999999999"/>
    <n v="43.94"/>
    <n v="53.283000000000001"/>
    <n v="0.54804932989107513"/>
    <n v="2026"/>
    <s v="Q2"/>
    <n v="5"/>
    <x v="4"/>
  </r>
  <r>
    <s v="04959"/>
    <x v="143"/>
    <x v="0"/>
    <x v="0"/>
    <x v="1"/>
    <x v="2"/>
    <x v="3"/>
    <x v="13"/>
    <n v="6"/>
    <n v="83.58"/>
    <n v="0.2"/>
    <n v="40.5"/>
    <n v="401.18400000000003"/>
    <n v="243"/>
    <n v="158.18400000000003"/>
    <n v="0.39429289303661169"/>
    <n v="2026"/>
    <s v="Q2"/>
    <n v="5"/>
    <x v="4"/>
  </r>
  <r>
    <s v="05056"/>
    <x v="143"/>
    <x v="2"/>
    <x v="16"/>
    <x v="3"/>
    <x v="0"/>
    <x v="3"/>
    <x v="13"/>
    <n v="2"/>
    <n v="80.010000000000005"/>
    <n v="0"/>
    <n v="38.54"/>
    <n v="160.02000000000001"/>
    <n v="77.08"/>
    <n v="82.940000000000012"/>
    <n v="0.51831021122359711"/>
    <n v="2026"/>
    <s v="Q2"/>
    <n v="5"/>
    <x v="4"/>
  </r>
  <r>
    <s v="01152"/>
    <x v="144"/>
    <x v="3"/>
    <x v="7"/>
    <x v="0"/>
    <x v="1"/>
    <x v="1"/>
    <x v="1"/>
    <n v="2"/>
    <n v="94.4"/>
    <n v="0"/>
    <n v="46.39"/>
    <n v="188.8"/>
    <n v="92.78"/>
    <n v="96.02000000000001"/>
    <n v="0.50858050847457625"/>
    <n v="2026"/>
    <s v="Q2"/>
    <n v="5"/>
    <x v="4"/>
  </r>
  <r>
    <s v="03919"/>
    <x v="144"/>
    <x v="2"/>
    <x v="2"/>
    <x v="2"/>
    <x v="2"/>
    <x v="1"/>
    <x v="11"/>
    <n v="6"/>
    <n v="157.33000000000001"/>
    <n v="0"/>
    <n v="78.849999999999994"/>
    <n v="943.98"/>
    <n v="473.09999999999997"/>
    <n v="470.88000000000005"/>
    <n v="0.4988241276298227"/>
    <n v="2026"/>
    <s v="Q2"/>
    <n v="5"/>
    <x v="4"/>
  </r>
  <r>
    <s v="04202"/>
    <x v="144"/>
    <x v="2"/>
    <x v="3"/>
    <x v="0"/>
    <x v="1"/>
    <x v="3"/>
    <x v="19"/>
    <n v="1"/>
    <n v="125.44"/>
    <n v="0"/>
    <n v="59.92"/>
    <n v="125.44"/>
    <n v="59.92"/>
    <n v="65.52"/>
    <n v="0.5223214285714286"/>
    <n v="2026"/>
    <s v="Q2"/>
    <n v="5"/>
    <x v="4"/>
  </r>
  <r>
    <s v="04274"/>
    <x v="144"/>
    <x v="1"/>
    <x v="12"/>
    <x v="3"/>
    <x v="0"/>
    <x v="4"/>
    <x v="14"/>
    <n v="2"/>
    <n v="36.18"/>
    <n v="0"/>
    <n v="13.71"/>
    <n v="72.36"/>
    <n v="27.42"/>
    <n v="44.94"/>
    <n v="0.62106135986733002"/>
    <n v="2026"/>
    <s v="Q2"/>
    <n v="5"/>
    <x v="4"/>
  </r>
  <r>
    <s v="04364"/>
    <x v="144"/>
    <x v="0"/>
    <x v="15"/>
    <x v="2"/>
    <x v="0"/>
    <x v="4"/>
    <x v="10"/>
    <n v="1"/>
    <n v="41"/>
    <n v="0.05"/>
    <n v="14.51"/>
    <n v="38.949999999999996"/>
    <n v="14.51"/>
    <n v="24.439999999999998"/>
    <n v="0.62747111681643131"/>
    <n v="2026"/>
    <s v="Q2"/>
    <n v="5"/>
    <x v="4"/>
  </r>
  <r>
    <s v="04896"/>
    <x v="144"/>
    <x v="2"/>
    <x v="5"/>
    <x v="0"/>
    <x v="0"/>
    <x v="1"/>
    <x v="17"/>
    <n v="1"/>
    <n v="72.33"/>
    <n v="0.1"/>
    <n v="32.61"/>
    <n v="65.096999999999994"/>
    <n v="32.61"/>
    <n v="32.486999999999995"/>
    <n v="0.49905525600258072"/>
    <n v="2026"/>
    <s v="Q2"/>
    <n v="5"/>
    <x v="4"/>
  </r>
  <r>
    <s v="05109"/>
    <x v="144"/>
    <x v="3"/>
    <x v="4"/>
    <x v="0"/>
    <x v="2"/>
    <x v="3"/>
    <x v="19"/>
    <n v="2"/>
    <n v="125.42"/>
    <n v="0"/>
    <n v="62.28"/>
    <n v="250.84"/>
    <n v="124.56"/>
    <n v="126.28"/>
    <n v="0.50342848030617127"/>
    <n v="2026"/>
    <s v="Q2"/>
    <n v="5"/>
    <x v="4"/>
  </r>
  <r>
    <s v="00289"/>
    <x v="145"/>
    <x v="0"/>
    <x v="15"/>
    <x v="0"/>
    <x v="2"/>
    <x v="0"/>
    <x v="6"/>
    <n v="2"/>
    <n v="41.29"/>
    <n v="0.15"/>
    <n v="16.43"/>
    <n v="70.192999999999998"/>
    <n v="32.86"/>
    <n v="37.332999999999998"/>
    <n v="0.531862151496588"/>
    <n v="2026"/>
    <s v="Q2"/>
    <n v="5"/>
    <x v="4"/>
  </r>
  <r>
    <s v="04092"/>
    <x v="145"/>
    <x v="3"/>
    <x v="8"/>
    <x v="1"/>
    <x v="2"/>
    <x v="2"/>
    <x v="15"/>
    <n v="8"/>
    <n v="131.4"/>
    <n v="0.05"/>
    <n v="66.489999999999995"/>
    <n v="998.64"/>
    <n v="531.91999999999996"/>
    <n v="466.72"/>
    <n v="0.46735560362092449"/>
    <n v="2026"/>
    <s v="Q2"/>
    <n v="5"/>
    <x v="4"/>
  </r>
  <r>
    <s v="04727"/>
    <x v="145"/>
    <x v="2"/>
    <x v="16"/>
    <x v="0"/>
    <x v="1"/>
    <x v="1"/>
    <x v="3"/>
    <n v="4"/>
    <n v="140.66999999999999"/>
    <n v="0"/>
    <n v="80.72"/>
    <n v="562.67999999999995"/>
    <n v="322.88"/>
    <n v="239.79999999999995"/>
    <n v="0.42617473519584842"/>
    <n v="2026"/>
    <s v="Q2"/>
    <n v="5"/>
    <x v="4"/>
  </r>
  <r>
    <s v="04753"/>
    <x v="145"/>
    <x v="3"/>
    <x v="8"/>
    <x v="0"/>
    <x v="0"/>
    <x v="4"/>
    <x v="14"/>
    <n v="1"/>
    <n v="36.659999999999997"/>
    <n v="0.05"/>
    <n v="13.51"/>
    <n v="34.826999999999998"/>
    <n v="13.51"/>
    <n v="21.317"/>
    <n v="0.61208257960777557"/>
    <n v="2026"/>
    <s v="Q2"/>
    <n v="5"/>
    <x v="4"/>
  </r>
  <r>
    <s v="00942"/>
    <x v="146"/>
    <x v="3"/>
    <x v="4"/>
    <x v="0"/>
    <x v="0"/>
    <x v="2"/>
    <x v="9"/>
    <n v="1"/>
    <n v="46.28"/>
    <n v="0.05"/>
    <n v="17.95"/>
    <n v="43.966000000000001"/>
    <n v="17.95"/>
    <n v="26.016000000000002"/>
    <n v="0.591729973161079"/>
    <n v="2026"/>
    <s v="Q2"/>
    <n v="5"/>
    <x v="4"/>
  </r>
  <r>
    <s v="01755"/>
    <x v="146"/>
    <x v="3"/>
    <x v="13"/>
    <x v="3"/>
    <x v="0"/>
    <x v="1"/>
    <x v="1"/>
    <n v="2"/>
    <n v="92.12"/>
    <n v="0"/>
    <n v="46.64"/>
    <n v="184.24"/>
    <n v="93.28"/>
    <n v="90.960000000000008"/>
    <n v="0.49370386452453324"/>
    <n v="2026"/>
    <s v="Q2"/>
    <n v="5"/>
    <x v="4"/>
  </r>
  <r>
    <s v="03073"/>
    <x v="146"/>
    <x v="3"/>
    <x v="13"/>
    <x v="0"/>
    <x v="0"/>
    <x v="4"/>
    <x v="10"/>
    <n v="3"/>
    <n v="39.549999999999997"/>
    <n v="0"/>
    <n v="14.87"/>
    <n v="118.64999999999999"/>
    <n v="44.61"/>
    <n v="74.039999999999992"/>
    <n v="0.6240202275600506"/>
    <n v="2026"/>
    <s v="Q2"/>
    <n v="5"/>
    <x v="4"/>
  </r>
  <r>
    <s v="04230"/>
    <x v="146"/>
    <x v="0"/>
    <x v="0"/>
    <x v="2"/>
    <x v="1"/>
    <x v="0"/>
    <x v="0"/>
    <n v="1"/>
    <n v="83.3"/>
    <n v="0"/>
    <n v="41.93"/>
    <n v="83.3"/>
    <n v="41.93"/>
    <n v="41.37"/>
    <n v="0.49663865546218489"/>
    <n v="2026"/>
    <s v="Q2"/>
    <n v="5"/>
    <x v="4"/>
  </r>
  <r>
    <s v="00644"/>
    <x v="147"/>
    <x v="3"/>
    <x v="13"/>
    <x v="2"/>
    <x v="1"/>
    <x v="1"/>
    <x v="1"/>
    <n v="2"/>
    <n v="93.84"/>
    <n v="0"/>
    <n v="44.72"/>
    <n v="187.68"/>
    <n v="89.44"/>
    <n v="98.240000000000009"/>
    <n v="0.52344416027280483"/>
    <n v="2026"/>
    <s v="Q2"/>
    <n v="5"/>
    <x v="4"/>
  </r>
  <r>
    <s v="01122"/>
    <x v="147"/>
    <x v="2"/>
    <x v="16"/>
    <x v="0"/>
    <x v="0"/>
    <x v="0"/>
    <x v="4"/>
    <n v="2"/>
    <n v="51.25"/>
    <n v="0"/>
    <n v="22.57"/>
    <n v="102.5"/>
    <n v="45.14"/>
    <n v="57.36"/>
    <n v="0.55960975609756092"/>
    <n v="2026"/>
    <s v="Q2"/>
    <n v="5"/>
    <x v="4"/>
  </r>
  <r>
    <s v="02019"/>
    <x v="147"/>
    <x v="3"/>
    <x v="13"/>
    <x v="1"/>
    <x v="2"/>
    <x v="0"/>
    <x v="0"/>
    <n v="8"/>
    <n v="80.13"/>
    <n v="0.1"/>
    <n v="43.8"/>
    <n v="576.93600000000004"/>
    <n v="350.4"/>
    <n v="226.53600000000006"/>
    <n v="0.39265360455925796"/>
    <n v="2026"/>
    <s v="Q2"/>
    <n v="5"/>
    <x v="4"/>
  </r>
  <r>
    <s v="02432"/>
    <x v="147"/>
    <x v="1"/>
    <x v="12"/>
    <x v="0"/>
    <x v="0"/>
    <x v="4"/>
    <x v="10"/>
    <n v="1"/>
    <n v="41.13"/>
    <n v="0"/>
    <n v="14.8"/>
    <n v="41.13"/>
    <n v="14.8"/>
    <n v="26.330000000000002"/>
    <n v="0.64016532944322879"/>
    <n v="2026"/>
    <s v="Q2"/>
    <n v="5"/>
    <x v="4"/>
  </r>
  <r>
    <s v="02989"/>
    <x v="147"/>
    <x v="3"/>
    <x v="13"/>
    <x v="0"/>
    <x v="0"/>
    <x v="3"/>
    <x v="13"/>
    <n v="1"/>
    <n v="81.28"/>
    <n v="0.15"/>
    <n v="39.020000000000003"/>
    <n v="69.087999999999994"/>
    <n v="39.020000000000003"/>
    <n v="30.067999999999991"/>
    <n v="0.43521306160259371"/>
    <n v="2026"/>
    <s v="Q2"/>
    <n v="5"/>
    <x v="4"/>
  </r>
  <r>
    <s v="03019"/>
    <x v="147"/>
    <x v="2"/>
    <x v="3"/>
    <x v="0"/>
    <x v="2"/>
    <x v="2"/>
    <x v="9"/>
    <n v="1"/>
    <n v="46.19"/>
    <n v="0"/>
    <n v="18.329999999999998"/>
    <n v="46.19"/>
    <n v="18.329999999999998"/>
    <n v="27.86"/>
    <n v="0.60316085732842606"/>
    <n v="2026"/>
    <s v="Q2"/>
    <n v="5"/>
    <x v="4"/>
  </r>
  <r>
    <s v="03798"/>
    <x v="147"/>
    <x v="3"/>
    <x v="8"/>
    <x v="0"/>
    <x v="0"/>
    <x v="1"/>
    <x v="11"/>
    <n v="3"/>
    <n v="156.58000000000001"/>
    <n v="0"/>
    <n v="79.099999999999994"/>
    <n v="469.74"/>
    <n v="237.29999999999998"/>
    <n v="232.44000000000003"/>
    <n v="0.49482692553327379"/>
    <n v="2026"/>
    <s v="Q2"/>
    <n v="5"/>
    <x v="4"/>
  </r>
  <r>
    <s v="03862"/>
    <x v="147"/>
    <x v="3"/>
    <x v="13"/>
    <x v="3"/>
    <x v="1"/>
    <x v="4"/>
    <x v="12"/>
    <n v="1"/>
    <n v="123.91"/>
    <n v="0"/>
    <n v="68.89"/>
    <n v="123.91"/>
    <n v="68.89"/>
    <n v="55.019999999999996"/>
    <n v="0.44403195867968687"/>
    <n v="2026"/>
    <s v="Q2"/>
    <n v="5"/>
    <x v="4"/>
  </r>
  <r>
    <s v="04281"/>
    <x v="147"/>
    <x v="2"/>
    <x v="2"/>
    <x v="3"/>
    <x v="1"/>
    <x v="0"/>
    <x v="4"/>
    <n v="1"/>
    <n v="50.64"/>
    <n v="0"/>
    <n v="22.97"/>
    <n v="50.64"/>
    <n v="22.97"/>
    <n v="27.67"/>
    <n v="0.54640600315955767"/>
    <n v="2026"/>
    <s v="Q2"/>
    <n v="5"/>
    <x v="4"/>
  </r>
  <r>
    <s v="00191"/>
    <x v="148"/>
    <x v="2"/>
    <x v="5"/>
    <x v="0"/>
    <x v="0"/>
    <x v="1"/>
    <x v="17"/>
    <n v="2"/>
    <n v="70.48"/>
    <n v="0.1"/>
    <n v="33.229999999999997"/>
    <n v="126.864"/>
    <n v="66.459999999999994"/>
    <n v="60.404000000000011"/>
    <n v="0.47613192079707412"/>
    <n v="2026"/>
    <s v="Q2"/>
    <n v="5"/>
    <x v="4"/>
  </r>
  <r>
    <s v="01039"/>
    <x v="148"/>
    <x v="1"/>
    <x v="11"/>
    <x v="3"/>
    <x v="1"/>
    <x v="0"/>
    <x v="6"/>
    <n v="1"/>
    <n v="41.27"/>
    <n v="0.05"/>
    <n v="17.149999999999999"/>
    <n v="39.206499999999998"/>
    <n v="17.149999999999999"/>
    <n v="22.0565"/>
    <n v="0.56257253261576523"/>
    <n v="2026"/>
    <s v="Q2"/>
    <n v="5"/>
    <x v="4"/>
  </r>
  <r>
    <s v="02641"/>
    <x v="148"/>
    <x v="0"/>
    <x v="15"/>
    <x v="3"/>
    <x v="0"/>
    <x v="4"/>
    <x v="14"/>
    <n v="2"/>
    <n v="36.9"/>
    <n v="0"/>
    <n v="14.07"/>
    <n v="73.8"/>
    <n v="28.14"/>
    <n v="45.66"/>
    <n v="0.61869918699186988"/>
    <n v="2026"/>
    <s v="Q2"/>
    <n v="5"/>
    <x v="4"/>
  </r>
  <r>
    <s v="03058"/>
    <x v="148"/>
    <x v="1"/>
    <x v="11"/>
    <x v="0"/>
    <x v="0"/>
    <x v="3"/>
    <x v="7"/>
    <n v="1"/>
    <n v="196.91"/>
    <n v="0"/>
    <n v="106.31"/>
    <n v="196.91"/>
    <n v="106.31"/>
    <n v="90.6"/>
    <n v="0.46010867909197095"/>
    <n v="2026"/>
    <s v="Q2"/>
    <n v="5"/>
    <x v="4"/>
  </r>
  <r>
    <s v="03110"/>
    <x v="148"/>
    <x v="1"/>
    <x v="6"/>
    <x v="2"/>
    <x v="2"/>
    <x v="4"/>
    <x v="14"/>
    <n v="3"/>
    <n v="35.79"/>
    <n v="0"/>
    <n v="13.67"/>
    <n v="107.37"/>
    <n v="41.01"/>
    <n v="66.360000000000014"/>
    <n v="0.61804973456272716"/>
    <n v="2026"/>
    <s v="Q2"/>
    <n v="5"/>
    <x v="4"/>
  </r>
  <r>
    <s v="03981"/>
    <x v="148"/>
    <x v="3"/>
    <x v="13"/>
    <x v="0"/>
    <x v="1"/>
    <x v="0"/>
    <x v="0"/>
    <n v="2"/>
    <n v="82.22"/>
    <n v="0.05"/>
    <n v="42.35"/>
    <n v="156.21799999999999"/>
    <n v="84.7"/>
    <n v="71.517999999999986"/>
    <n v="0.45780895927485943"/>
    <n v="2026"/>
    <s v="Q2"/>
    <n v="5"/>
    <x v="4"/>
  </r>
  <r>
    <s v="04663"/>
    <x v="148"/>
    <x v="2"/>
    <x v="5"/>
    <x v="0"/>
    <x v="1"/>
    <x v="0"/>
    <x v="6"/>
    <n v="1"/>
    <n v="40.57"/>
    <n v="0"/>
    <n v="16.809999999999999"/>
    <n v="40.57"/>
    <n v="16.809999999999999"/>
    <n v="23.76"/>
    <n v="0.58565442445156524"/>
    <n v="2026"/>
    <s v="Q2"/>
    <n v="5"/>
    <x v="4"/>
  </r>
  <r>
    <s v="05021"/>
    <x v="148"/>
    <x v="2"/>
    <x v="10"/>
    <x v="2"/>
    <x v="0"/>
    <x v="3"/>
    <x v="7"/>
    <n v="1"/>
    <n v="191.62"/>
    <n v="0.05"/>
    <n v="106.15"/>
    <n v="182.03899999999999"/>
    <n v="106.15"/>
    <n v="75.888999999999982"/>
    <n v="0.41688319535923613"/>
    <n v="2026"/>
    <s v="Q2"/>
    <n v="5"/>
    <x v="4"/>
  </r>
  <r>
    <s v="05107"/>
    <x v="148"/>
    <x v="1"/>
    <x v="6"/>
    <x v="3"/>
    <x v="0"/>
    <x v="1"/>
    <x v="11"/>
    <n v="1"/>
    <n v="154.07"/>
    <n v="0.05"/>
    <n v="78.400000000000006"/>
    <n v="146.36649999999997"/>
    <n v="78.400000000000006"/>
    <n v="67.966499999999968"/>
    <n v="0.46435830603314271"/>
    <n v="2026"/>
    <s v="Q2"/>
    <n v="5"/>
    <x v="4"/>
  </r>
  <r>
    <s v="00454"/>
    <x v="149"/>
    <x v="2"/>
    <x v="10"/>
    <x v="3"/>
    <x v="0"/>
    <x v="3"/>
    <x v="19"/>
    <n v="1"/>
    <n v="120.8"/>
    <n v="0"/>
    <n v="61.4"/>
    <n v="120.8"/>
    <n v="61.4"/>
    <n v="59.4"/>
    <n v="0.49172185430463577"/>
    <n v="2026"/>
    <s v="Q2"/>
    <n v="5"/>
    <x v="4"/>
  </r>
  <r>
    <s v="00873"/>
    <x v="149"/>
    <x v="2"/>
    <x v="10"/>
    <x v="0"/>
    <x v="2"/>
    <x v="0"/>
    <x v="6"/>
    <n v="1"/>
    <n v="40.15"/>
    <n v="0"/>
    <n v="16.82"/>
    <n v="40.15"/>
    <n v="16.82"/>
    <n v="23.33"/>
    <n v="0.58107098381070976"/>
    <n v="2026"/>
    <s v="Q2"/>
    <n v="5"/>
    <x v="4"/>
  </r>
  <r>
    <s v="01116"/>
    <x v="149"/>
    <x v="1"/>
    <x v="12"/>
    <x v="1"/>
    <x v="2"/>
    <x v="2"/>
    <x v="15"/>
    <n v="5"/>
    <n v="134.4"/>
    <n v="0.15"/>
    <n v="67.709999999999994"/>
    <n v="571.19999999999993"/>
    <n v="338.54999999999995"/>
    <n v="232.64999999999998"/>
    <n v="0.40730042016806722"/>
    <n v="2026"/>
    <s v="Q2"/>
    <n v="5"/>
    <x v="4"/>
  </r>
  <r>
    <s v="01206"/>
    <x v="149"/>
    <x v="3"/>
    <x v="13"/>
    <x v="0"/>
    <x v="0"/>
    <x v="2"/>
    <x v="2"/>
    <n v="2"/>
    <n v="37.130000000000003"/>
    <n v="0.05"/>
    <n v="13.44"/>
    <n v="70.546999999999997"/>
    <n v="26.88"/>
    <n v="43.667000000000002"/>
    <n v="0.6189774193091131"/>
    <n v="2026"/>
    <s v="Q2"/>
    <n v="5"/>
    <x v="4"/>
  </r>
  <r>
    <s v="01576"/>
    <x v="149"/>
    <x v="1"/>
    <x v="1"/>
    <x v="0"/>
    <x v="2"/>
    <x v="3"/>
    <x v="19"/>
    <n v="6"/>
    <n v="123.82"/>
    <n v="0"/>
    <n v="61.91"/>
    <n v="742.92"/>
    <n v="371.46"/>
    <n v="371.46"/>
    <n v="0.5"/>
    <n v="2026"/>
    <s v="Q2"/>
    <n v="5"/>
    <x v="4"/>
  </r>
  <r>
    <s v="02634"/>
    <x v="149"/>
    <x v="2"/>
    <x v="16"/>
    <x v="3"/>
    <x v="0"/>
    <x v="2"/>
    <x v="2"/>
    <n v="2"/>
    <n v="36.94"/>
    <n v="0.05"/>
    <n v="13.82"/>
    <n v="70.185999999999993"/>
    <n v="27.64"/>
    <n v="42.545999999999992"/>
    <n v="0.60618926851508848"/>
    <n v="2026"/>
    <s v="Q2"/>
    <n v="5"/>
    <x v="4"/>
  </r>
  <r>
    <s v="02649"/>
    <x v="149"/>
    <x v="0"/>
    <x v="0"/>
    <x v="0"/>
    <x v="1"/>
    <x v="3"/>
    <x v="7"/>
    <n v="3"/>
    <n v="199.17"/>
    <n v="0.05"/>
    <n v="105.24"/>
    <n v="567.6345"/>
    <n v="315.71999999999997"/>
    <n v="251.91450000000003"/>
    <n v="0.4437970207941907"/>
    <n v="2026"/>
    <s v="Q2"/>
    <n v="5"/>
    <x v="4"/>
  </r>
  <r>
    <s v="02774"/>
    <x v="149"/>
    <x v="0"/>
    <x v="9"/>
    <x v="0"/>
    <x v="0"/>
    <x v="3"/>
    <x v="13"/>
    <n v="3"/>
    <n v="83.17"/>
    <n v="0"/>
    <n v="40.520000000000003"/>
    <n v="249.51"/>
    <n v="121.56"/>
    <n v="127.94999999999999"/>
    <n v="0.51280509799206442"/>
    <n v="2026"/>
    <s v="Q2"/>
    <n v="5"/>
    <x v="4"/>
  </r>
  <r>
    <s v="03037"/>
    <x v="149"/>
    <x v="1"/>
    <x v="6"/>
    <x v="0"/>
    <x v="2"/>
    <x v="2"/>
    <x v="9"/>
    <n v="1"/>
    <n v="45.8"/>
    <n v="0.05"/>
    <n v="17.88"/>
    <n v="43.51"/>
    <n v="17.88"/>
    <n v="25.63"/>
    <n v="0.58905998621006661"/>
    <n v="2026"/>
    <s v="Q2"/>
    <n v="5"/>
    <x v="4"/>
  </r>
  <r>
    <s v="03138"/>
    <x v="149"/>
    <x v="2"/>
    <x v="2"/>
    <x v="3"/>
    <x v="0"/>
    <x v="1"/>
    <x v="11"/>
    <n v="1"/>
    <n v="154.85"/>
    <n v="0"/>
    <n v="80.17"/>
    <n v="154.85"/>
    <n v="80.17"/>
    <n v="74.679999999999993"/>
    <n v="0.48227316758153049"/>
    <n v="2026"/>
    <s v="Q2"/>
    <n v="5"/>
    <x v="4"/>
  </r>
  <r>
    <s v="03228"/>
    <x v="149"/>
    <x v="3"/>
    <x v="13"/>
    <x v="0"/>
    <x v="2"/>
    <x v="3"/>
    <x v="7"/>
    <n v="1"/>
    <n v="194.99"/>
    <n v="0"/>
    <n v="101.21"/>
    <n v="194.99"/>
    <n v="101.21"/>
    <n v="93.780000000000015"/>
    <n v="0.48094774090979031"/>
    <n v="2026"/>
    <s v="Q2"/>
    <n v="5"/>
    <x v="4"/>
  </r>
  <r>
    <s v="03401"/>
    <x v="149"/>
    <x v="2"/>
    <x v="10"/>
    <x v="0"/>
    <x v="0"/>
    <x v="4"/>
    <x v="14"/>
    <n v="1"/>
    <n v="36.31"/>
    <n v="0"/>
    <n v="13.93"/>
    <n v="36.31"/>
    <n v="13.93"/>
    <n v="22.380000000000003"/>
    <n v="0.61635912971633167"/>
    <n v="2026"/>
    <s v="Q2"/>
    <n v="5"/>
    <x v="4"/>
  </r>
  <r>
    <s v="03511"/>
    <x v="149"/>
    <x v="0"/>
    <x v="0"/>
    <x v="0"/>
    <x v="0"/>
    <x v="2"/>
    <x v="9"/>
    <n v="1"/>
    <n v="47.19"/>
    <n v="0"/>
    <n v="18.54"/>
    <n v="47.19"/>
    <n v="18.54"/>
    <n v="28.65"/>
    <n v="0.60712015257469798"/>
    <n v="2026"/>
    <s v="Q2"/>
    <n v="5"/>
    <x v="4"/>
  </r>
  <r>
    <s v="04485"/>
    <x v="149"/>
    <x v="3"/>
    <x v="8"/>
    <x v="0"/>
    <x v="1"/>
    <x v="4"/>
    <x v="12"/>
    <n v="1"/>
    <n v="124.14"/>
    <n v="0"/>
    <n v="70.900000000000006"/>
    <n v="124.14"/>
    <n v="70.900000000000006"/>
    <n v="53.239999999999995"/>
    <n v="0.42887062993394548"/>
    <n v="2026"/>
    <s v="Q2"/>
    <n v="5"/>
    <x v="4"/>
  </r>
  <r>
    <s v="00447"/>
    <x v="150"/>
    <x v="3"/>
    <x v="8"/>
    <x v="0"/>
    <x v="0"/>
    <x v="2"/>
    <x v="15"/>
    <n v="1"/>
    <n v="131.94999999999999"/>
    <n v="0"/>
    <n v="65.17"/>
    <n v="131.94999999999999"/>
    <n v="65.17"/>
    <n v="66.779999999999987"/>
    <n v="0.50610079575596811"/>
    <n v="2026"/>
    <s v="Q2"/>
    <n v="5"/>
    <x v="4"/>
  </r>
  <r>
    <s v="01208"/>
    <x v="150"/>
    <x v="3"/>
    <x v="8"/>
    <x v="3"/>
    <x v="1"/>
    <x v="0"/>
    <x v="8"/>
    <n v="1"/>
    <n v="102.24"/>
    <n v="0"/>
    <n v="50.75"/>
    <n v="102.24"/>
    <n v="50.75"/>
    <n v="51.489999999999995"/>
    <n v="0.50361893583724571"/>
    <n v="2026"/>
    <s v="Q2"/>
    <n v="5"/>
    <x v="4"/>
  </r>
  <r>
    <s v="01355"/>
    <x v="150"/>
    <x v="3"/>
    <x v="13"/>
    <x v="3"/>
    <x v="1"/>
    <x v="1"/>
    <x v="11"/>
    <n v="2"/>
    <n v="152.07"/>
    <n v="0"/>
    <n v="76.849999999999994"/>
    <n v="304.14"/>
    <n v="153.69999999999999"/>
    <n v="150.44"/>
    <n v="0.49464062602748737"/>
    <n v="2026"/>
    <s v="Q2"/>
    <n v="5"/>
    <x v="4"/>
  </r>
  <r>
    <s v="01474"/>
    <x v="150"/>
    <x v="2"/>
    <x v="3"/>
    <x v="0"/>
    <x v="1"/>
    <x v="3"/>
    <x v="19"/>
    <n v="2"/>
    <n v="123.34"/>
    <n v="0.05"/>
    <n v="58.96"/>
    <n v="234.346"/>
    <n v="117.92"/>
    <n v="116.426"/>
    <n v="0.49681240558831813"/>
    <n v="2026"/>
    <s v="Q2"/>
    <n v="5"/>
    <x v="4"/>
  </r>
  <r>
    <s v="01625"/>
    <x v="150"/>
    <x v="2"/>
    <x v="2"/>
    <x v="2"/>
    <x v="0"/>
    <x v="1"/>
    <x v="11"/>
    <n v="1"/>
    <n v="155.81"/>
    <n v="0"/>
    <n v="80.31"/>
    <n v="155.81"/>
    <n v="80.31"/>
    <n v="75.5"/>
    <n v="0.48456453372697517"/>
    <n v="2026"/>
    <s v="Q2"/>
    <n v="5"/>
    <x v="4"/>
  </r>
  <r>
    <s v="01877"/>
    <x v="150"/>
    <x v="2"/>
    <x v="16"/>
    <x v="0"/>
    <x v="0"/>
    <x v="2"/>
    <x v="18"/>
    <n v="1"/>
    <n v="163.19"/>
    <n v="0.05"/>
    <n v="87.95"/>
    <n v="155.03049999999999"/>
    <n v="87.95"/>
    <n v="67.080499999999986"/>
    <n v="0.4326922766810401"/>
    <n v="2026"/>
    <s v="Q2"/>
    <n v="5"/>
    <x v="4"/>
  </r>
  <r>
    <s v="01978"/>
    <x v="150"/>
    <x v="1"/>
    <x v="12"/>
    <x v="0"/>
    <x v="0"/>
    <x v="1"/>
    <x v="3"/>
    <n v="1"/>
    <n v="147.30000000000001"/>
    <n v="0.05"/>
    <n v="81.510000000000005"/>
    <n v="139.935"/>
    <n v="81.510000000000005"/>
    <n v="58.424999999999997"/>
    <n v="0.41751527494908347"/>
    <n v="2026"/>
    <s v="Q2"/>
    <n v="5"/>
    <x v="4"/>
  </r>
  <r>
    <s v="03616"/>
    <x v="150"/>
    <x v="2"/>
    <x v="2"/>
    <x v="0"/>
    <x v="0"/>
    <x v="4"/>
    <x v="12"/>
    <n v="5"/>
    <n v="126.16"/>
    <n v="0"/>
    <n v="68.59"/>
    <n v="630.79999999999995"/>
    <n v="342.95000000000005"/>
    <n v="287.84999999999991"/>
    <n v="0.45632530120481918"/>
    <n v="2026"/>
    <s v="Q2"/>
    <n v="5"/>
    <x v="4"/>
  </r>
  <r>
    <s v="03992"/>
    <x v="150"/>
    <x v="3"/>
    <x v="8"/>
    <x v="0"/>
    <x v="1"/>
    <x v="2"/>
    <x v="18"/>
    <n v="2"/>
    <n v="163.57"/>
    <n v="0"/>
    <n v="85.72"/>
    <n v="327.14"/>
    <n v="171.44"/>
    <n v="155.69999999999999"/>
    <n v="0.47594302133643085"/>
    <n v="2026"/>
    <s v="Q2"/>
    <n v="5"/>
    <x v="4"/>
  </r>
  <r>
    <s v="04091"/>
    <x v="150"/>
    <x v="2"/>
    <x v="16"/>
    <x v="0"/>
    <x v="1"/>
    <x v="1"/>
    <x v="3"/>
    <n v="1"/>
    <n v="142.06"/>
    <n v="0"/>
    <n v="77.36"/>
    <n v="142.06"/>
    <n v="77.36"/>
    <n v="64.7"/>
    <n v="0.45544136280444886"/>
    <n v="2026"/>
    <s v="Q2"/>
    <n v="5"/>
    <x v="4"/>
  </r>
  <r>
    <s v="04204"/>
    <x v="150"/>
    <x v="1"/>
    <x v="11"/>
    <x v="0"/>
    <x v="1"/>
    <x v="0"/>
    <x v="0"/>
    <n v="1"/>
    <n v="81.37"/>
    <n v="0"/>
    <n v="42.01"/>
    <n v="81.37"/>
    <n v="42.01"/>
    <n v="39.360000000000007"/>
    <n v="0.48371635737986979"/>
    <n v="2026"/>
    <s v="Q2"/>
    <n v="5"/>
    <x v="4"/>
  </r>
  <r>
    <s v="04234"/>
    <x v="150"/>
    <x v="3"/>
    <x v="8"/>
    <x v="2"/>
    <x v="1"/>
    <x v="3"/>
    <x v="19"/>
    <n v="1"/>
    <n v="120.75"/>
    <n v="0"/>
    <n v="61.21"/>
    <n v="120.75"/>
    <n v="61.21"/>
    <n v="59.54"/>
    <n v="0.49308488612836437"/>
    <n v="2026"/>
    <s v="Q2"/>
    <n v="5"/>
    <x v="4"/>
  </r>
  <r>
    <s v="04696"/>
    <x v="150"/>
    <x v="1"/>
    <x v="14"/>
    <x v="0"/>
    <x v="1"/>
    <x v="0"/>
    <x v="0"/>
    <n v="4"/>
    <n v="81.790000000000006"/>
    <n v="0"/>
    <n v="42.96"/>
    <n v="327.16000000000003"/>
    <n v="171.84"/>
    <n v="155.32000000000002"/>
    <n v="0.47475241472062601"/>
    <n v="2026"/>
    <s v="Q2"/>
    <n v="5"/>
    <x v="4"/>
  </r>
  <r>
    <s v="04755"/>
    <x v="150"/>
    <x v="0"/>
    <x v="15"/>
    <x v="0"/>
    <x v="1"/>
    <x v="3"/>
    <x v="13"/>
    <n v="1"/>
    <n v="81.2"/>
    <n v="0.1"/>
    <n v="40.270000000000003"/>
    <n v="73.08"/>
    <n v="40.270000000000003"/>
    <n v="32.809999999999995"/>
    <n v="0.44896004378762994"/>
    <n v="2026"/>
    <s v="Q2"/>
    <n v="5"/>
    <x v="4"/>
  </r>
  <r>
    <s v="05090"/>
    <x v="150"/>
    <x v="1"/>
    <x v="1"/>
    <x v="3"/>
    <x v="1"/>
    <x v="2"/>
    <x v="9"/>
    <n v="2"/>
    <n v="46.52"/>
    <n v="0.05"/>
    <n v="18.739999999999998"/>
    <n v="88.388000000000005"/>
    <n v="37.479999999999997"/>
    <n v="50.908000000000008"/>
    <n v="0.57596053762954258"/>
    <n v="2026"/>
    <s v="Q2"/>
    <n v="5"/>
    <x v="4"/>
  </r>
  <r>
    <s v="00027"/>
    <x v="151"/>
    <x v="3"/>
    <x v="13"/>
    <x v="0"/>
    <x v="0"/>
    <x v="3"/>
    <x v="7"/>
    <n v="1"/>
    <n v="195.22"/>
    <n v="0"/>
    <n v="105.91"/>
    <n v="195.22"/>
    <n v="105.91"/>
    <n v="89.31"/>
    <n v="0.45748386435816002"/>
    <n v="2026"/>
    <s v="Q2"/>
    <n v="6"/>
    <x v="5"/>
  </r>
  <r>
    <s v="00463"/>
    <x v="151"/>
    <x v="3"/>
    <x v="4"/>
    <x v="0"/>
    <x v="1"/>
    <x v="0"/>
    <x v="6"/>
    <n v="1"/>
    <n v="40.71"/>
    <n v="0.05"/>
    <n v="16.559999999999999"/>
    <n v="38.674500000000002"/>
    <n v="16.559999999999999"/>
    <n v="22.114500000000003"/>
    <n v="0.57181088314005357"/>
    <n v="2026"/>
    <s v="Q2"/>
    <n v="6"/>
    <x v="5"/>
  </r>
  <r>
    <s v="00653"/>
    <x v="151"/>
    <x v="1"/>
    <x v="11"/>
    <x v="0"/>
    <x v="0"/>
    <x v="4"/>
    <x v="10"/>
    <n v="1"/>
    <n v="41.26"/>
    <n v="0.05"/>
    <n v="14.32"/>
    <n v="39.196999999999996"/>
    <n v="14.32"/>
    <n v="24.876999999999995"/>
    <n v="0.63466591831007468"/>
    <n v="2026"/>
    <s v="Q2"/>
    <n v="6"/>
    <x v="5"/>
  </r>
  <r>
    <s v="01485"/>
    <x v="151"/>
    <x v="1"/>
    <x v="11"/>
    <x v="2"/>
    <x v="1"/>
    <x v="4"/>
    <x v="10"/>
    <n v="2"/>
    <n v="40.840000000000003"/>
    <n v="0"/>
    <n v="14.48"/>
    <n v="81.680000000000007"/>
    <n v="28.96"/>
    <n v="52.720000000000006"/>
    <n v="0.64544564152791384"/>
    <n v="2026"/>
    <s v="Q2"/>
    <n v="6"/>
    <x v="5"/>
  </r>
  <r>
    <s v="01925"/>
    <x v="151"/>
    <x v="3"/>
    <x v="4"/>
    <x v="0"/>
    <x v="0"/>
    <x v="1"/>
    <x v="3"/>
    <n v="1"/>
    <n v="143.32"/>
    <n v="0"/>
    <n v="80.36"/>
    <n v="143.32"/>
    <n v="80.36"/>
    <n v="62.959999999999994"/>
    <n v="0.43929667876081496"/>
    <n v="2026"/>
    <s v="Q2"/>
    <n v="6"/>
    <x v="5"/>
  </r>
  <r>
    <s v="01952"/>
    <x v="151"/>
    <x v="0"/>
    <x v="15"/>
    <x v="0"/>
    <x v="1"/>
    <x v="1"/>
    <x v="11"/>
    <n v="2"/>
    <n v="156.31"/>
    <n v="0"/>
    <n v="79.87"/>
    <n v="312.62"/>
    <n v="159.74"/>
    <n v="152.88"/>
    <n v="0.4890282131661442"/>
    <n v="2026"/>
    <s v="Q2"/>
    <n v="6"/>
    <x v="5"/>
  </r>
  <r>
    <s v="02010"/>
    <x v="151"/>
    <x v="3"/>
    <x v="8"/>
    <x v="0"/>
    <x v="1"/>
    <x v="0"/>
    <x v="8"/>
    <n v="3"/>
    <n v="100.69"/>
    <n v="0.1"/>
    <n v="51.31"/>
    <n v="271.863"/>
    <n v="153.93"/>
    <n v="117.93299999999999"/>
    <n v="0.43379569856876438"/>
    <n v="2026"/>
    <s v="Q2"/>
    <n v="6"/>
    <x v="5"/>
  </r>
  <r>
    <s v="02114"/>
    <x v="151"/>
    <x v="3"/>
    <x v="13"/>
    <x v="2"/>
    <x v="2"/>
    <x v="2"/>
    <x v="9"/>
    <n v="2"/>
    <n v="45.54"/>
    <n v="0.1"/>
    <n v="18.309999999999999"/>
    <n v="81.971999999999994"/>
    <n v="36.619999999999997"/>
    <n v="45.351999999999997"/>
    <n v="0.5532620894939736"/>
    <n v="2026"/>
    <s v="Q2"/>
    <n v="6"/>
    <x v="5"/>
  </r>
  <r>
    <s v="03104"/>
    <x v="151"/>
    <x v="2"/>
    <x v="3"/>
    <x v="1"/>
    <x v="2"/>
    <x v="1"/>
    <x v="11"/>
    <n v="5"/>
    <n v="153.97"/>
    <n v="0.15"/>
    <n v="79.81"/>
    <n v="654.37249999999995"/>
    <n v="399.05"/>
    <n v="255.32249999999993"/>
    <n v="0.39017914108554369"/>
    <n v="2026"/>
    <s v="Q2"/>
    <n v="6"/>
    <x v="5"/>
  </r>
  <r>
    <s v="03230"/>
    <x v="151"/>
    <x v="2"/>
    <x v="16"/>
    <x v="2"/>
    <x v="0"/>
    <x v="4"/>
    <x v="12"/>
    <n v="1"/>
    <n v="124.17"/>
    <n v="0"/>
    <n v="71.040000000000006"/>
    <n v="124.17"/>
    <n v="71.040000000000006"/>
    <n v="53.129999999999995"/>
    <n v="0.4278811307079004"/>
    <n v="2026"/>
    <s v="Q2"/>
    <n v="6"/>
    <x v="5"/>
  </r>
  <r>
    <s v="03415"/>
    <x v="151"/>
    <x v="2"/>
    <x v="5"/>
    <x v="2"/>
    <x v="0"/>
    <x v="1"/>
    <x v="11"/>
    <n v="1"/>
    <n v="152.94999999999999"/>
    <n v="0.05"/>
    <n v="76.97"/>
    <n v="145.30249999999998"/>
    <n v="76.97"/>
    <n v="68.332499999999982"/>
    <n v="0.47027752447480248"/>
    <n v="2026"/>
    <s v="Q2"/>
    <n v="6"/>
    <x v="5"/>
  </r>
  <r>
    <s v="04130"/>
    <x v="151"/>
    <x v="3"/>
    <x v="13"/>
    <x v="0"/>
    <x v="1"/>
    <x v="0"/>
    <x v="0"/>
    <n v="3"/>
    <n v="80.099999999999994"/>
    <n v="0"/>
    <n v="43.51"/>
    <n v="240.29999999999998"/>
    <n v="130.53"/>
    <n v="109.76999999999998"/>
    <n v="0.45680399500624214"/>
    <n v="2026"/>
    <s v="Q2"/>
    <n v="6"/>
    <x v="5"/>
  </r>
  <r>
    <s v="04314"/>
    <x v="151"/>
    <x v="3"/>
    <x v="4"/>
    <x v="2"/>
    <x v="1"/>
    <x v="4"/>
    <x v="14"/>
    <n v="2"/>
    <n v="36.61"/>
    <n v="0"/>
    <n v="14.15"/>
    <n v="73.22"/>
    <n v="28.3"/>
    <n v="44.92"/>
    <n v="0.61349358098880091"/>
    <n v="2026"/>
    <s v="Q2"/>
    <n v="6"/>
    <x v="5"/>
  </r>
  <r>
    <s v="00998"/>
    <x v="152"/>
    <x v="1"/>
    <x v="11"/>
    <x v="0"/>
    <x v="0"/>
    <x v="2"/>
    <x v="15"/>
    <n v="2"/>
    <n v="131.81"/>
    <n v="0.05"/>
    <n v="66.09"/>
    <n v="250.43899999999999"/>
    <n v="132.18"/>
    <n v="118.25899999999999"/>
    <n v="0.47220680485068217"/>
    <n v="2026"/>
    <s v="Q2"/>
    <n v="6"/>
    <x v="5"/>
  </r>
  <r>
    <s v="01172"/>
    <x v="152"/>
    <x v="0"/>
    <x v="15"/>
    <x v="0"/>
    <x v="0"/>
    <x v="1"/>
    <x v="11"/>
    <n v="1"/>
    <n v="153.43"/>
    <n v="0.05"/>
    <n v="78.16"/>
    <n v="145.7585"/>
    <n v="78.16"/>
    <n v="67.598500000000001"/>
    <n v="0.46377055197467043"/>
    <n v="2026"/>
    <s v="Q2"/>
    <n v="6"/>
    <x v="5"/>
  </r>
  <r>
    <s v="01261"/>
    <x v="152"/>
    <x v="1"/>
    <x v="14"/>
    <x v="0"/>
    <x v="1"/>
    <x v="0"/>
    <x v="0"/>
    <n v="2"/>
    <n v="80.06"/>
    <n v="0"/>
    <n v="42.87"/>
    <n v="160.12"/>
    <n v="85.74"/>
    <n v="74.38000000000001"/>
    <n v="0.4645266050462154"/>
    <n v="2026"/>
    <s v="Q2"/>
    <n v="6"/>
    <x v="5"/>
  </r>
  <r>
    <s v="01762"/>
    <x v="152"/>
    <x v="3"/>
    <x v="13"/>
    <x v="2"/>
    <x v="2"/>
    <x v="4"/>
    <x v="10"/>
    <n v="1"/>
    <n v="40.549999999999997"/>
    <n v="0"/>
    <n v="15.16"/>
    <n v="40.549999999999997"/>
    <n v="15.16"/>
    <n v="25.389999999999997"/>
    <n v="0.62614056720098643"/>
    <n v="2026"/>
    <s v="Q2"/>
    <n v="6"/>
    <x v="5"/>
  </r>
  <r>
    <s v="01851"/>
    <x v="152"/>
    <x v="1"/>
    <x v="6"/>
    <x v="0"/>
    <x v="1"/>
    <x v="2"/>
    <x v="9"/>
    <n v="3"/>
    <n v="45.43"/>
    <n v="0.15"/>
    <n v="17.850000000000001"/>
    <n v="115.84649999999999"/>
    <n v="53.550000000000004"/>
    <n v="62.296499999999988"/>
    <n v="0.53775038520801222"/>
    <n v="2026"/>
    <s v="Q2"/>
    <n v="6"/>
    <x v="5"/>
  </r>
  <r>
    <s v="03205"/>
    <x v="152"/>
    <x v="3"/>
    <x v="4"/>
    <x v="1"/>
    <x v="2"/>
    <x v="1"/>
    <x v="3"/>
    <n v="6"/>
    <n v="146.85"/>
    <n v="0.15"/>
    <n v="80.45"/>
    <n v="748.93499999999995"/>
    <n v="482.70000000000005"/>
    <n v="266.2349999999999"/>
    <n v="0.35548478839952724"/>
    <n v="2026"/>
    <s v="Q2"/>
    <n v="6"/>
    <x v="5"/>
  </r>
  <r>
    <s v="01396"/>
    <x v="153"/>
    <x v="2"/>
    <x v="3"/>
    <x v="0"/>
    <x v="2"/>
    <x v="3"/>
    <x v="7"/>
    <n v="1"/>
    <n v="192.33"/>
    <n v="0.1"/>
    <n v="105.15"/>
    <n v="173.09700000000001"/>
    <n v="105.15"/>
    <n v="67.947000000000003"/>
    <n v="0.39253713235931298"/>
    <n v="2026"/>
    <s v="Q2"/>
    <n v="6"/>
    <x v="5"/>
  </r>
  <r>
    <s v="01441"/>
    <x v="153"/>
    <x v="2"/>
    <x v="10"/>
    <x v="3"/>
    <x v="1"/>
    <x v="2"/>
    <x v="15"/>
    <n v="3"/>
    <n v="135.4"/>
    <n v="0"/>
    <n v="65.16"/>
    <n v="406.20000000000005"/>
    <n v="195.48"/>
    <n v="210.72000000000006"/>
    <n v="0.51875923190546536"/>
    <n v="2026"/>
    <s v="Q2"/>
    <n v="6"/>
    <x v="5"/>
  </r>
  <r>
    <s v="01511"/>
    <x v="153"/>
    <x v="2"/>
    <x v="5"/>
    <x v="0"/>
    <x v="1"/>
    <x v="4"/>
    <x v="14"/>
    <n v="2"/>
    <n v="36.08"/>
    <n v="0.05"/>
    <n v="13.73"/>
    <n v="68.551999999999992"/>
    <n v="27.46"/>
    <n v="41.091999999999992"/>
    <n v="0.59942817131520587"/>
    <n v="2026"/>
    <s v="Q2"/>
    <n v="6"/>
    <x v="5"/>
  </r>
  <r>
    <s v="01701"/>
    <x v="153"/>
    <x v="0"/>
    <x v="9"/>
    <x v="0"/>
    <x v="1"/>
    <x v="2"/>
    <x v="9"/>
    <n v="1"/>
    <n v="46.16"/>
    <n v="0"/>
    <n v="18.36"/>
    <n v="46.16"/>
    <n v="18.36"/>
    <n v="27.799999999999997"/>
    <n v="0.60225303292894283"/>
    <n v="2026"/>
    <s v="Q2"/>
    <n v="6"/>
    <x v="5"/>
  </r>
  <r>
    <s v="01984"/>
    <x v="153"/>
    <x v="1"/>
    <x v="1"/>
    <x v="0"/>
    <x v="0"/>
    <x v="0"/>
    <x v="4"/>
    <n v="2"/>
    <n v="50.77"/>
    <n v="0"/>
    <n v="22.93"/>
    <n v="101.54"/>
    <n v="45.86"/>
    <n v="55.680000000000007"/>
    <n v="0.54835532794957653"/>
    <n v="2026"/>
    <s v="Q2"/>
    <n v="6"/>
    <x v="5"/>
  </r>
  <r>
    <s v="02572"/>
    <x v="153"/>
    <x v="3"/>
    <x v="8"/>
    <x v="3"/>
    <x v="2"/>
    <x v="1"/>
    <x v="17"/>
    <n v="2"/>
    <n v="70.97"/>
    <n v="0.05"/>
    <n v="32.54"/>
    <n v="134.84299999999999"/>
    <n v="65.08"/>
    <n v="69.762999999999991"/>
    <n v="0.51736463887632278"/>
    <n v="2026"/>
    <s v="Q2"/>
    <n v="6"/>
    <x v="5"/>
  </r>
  <r>
    <s v="02833"/>
    <x v="153"/>
    <x v="3"/>
    <x v="13"/>
    <x v="0"/>
    <x v="0"/>
    <x v="1"/>
    <x v="3"/>
    <n v="3"/>
    <n v="141.6"/>
    <n v="0"/>
    <n v="78.02"/>
    <n v="424.79999999999995"/>
    <n v="234.06"/>
    <n v="190.73999999999995"/>
    <n v="0.44901129943502821"/>
    <n v="2026"/>
    <s v="Q2"/>
    <n v="6"/>
    <x v="5"/>
  </r>
  <r>
    <s v="03522"/>
    <x v="153"/>
    <x v="3"/>
    <x v="13"/>
    <x v="0"/>
    <x v="1"/>
    <x v="0"/>
    <x v="6"/>
    <n v="1"/>
    <n v="40.57"/>
    <n v="0"/>
    <n v="16.329999999999998"/>
    <n v="40.57"/>
    <n v="16.329999999999998"/>
    <n v="24.240000000000002"/>
    <n v="0.59748582696573826"/>
    <n v="2026"/>
    <s v="Q2"/>
    <n v="6"/>
    <x v="5"/>
  </r>
  <r>
    <s v="00146"/>
    <x v="154"/>
    <x v="1"/>
    <x v="14"/>
    <x v="3"/>
    <x v="0"/>
    <x v="0"/>
    <x v="0"/>
    <n v="2"/>
    <n v="81.81"/>
    <n v="0"/>
    <n v="42.54"/>
    <n v="163.62"/>
    <n v="85.08"/>
    <n v="78.540000000000006"/>
    <n v="0.48001466813348004"/>
    <n v="2026"/>
    <s v="Q2"/>
    <n v="6"/>
    <x v="5"/>
  </r>
  <r>
    <s v="00161"/>
    <x v="154"/>
    <x v="0"/>
    <x v="0"/>
    <x v="3"/>
    <x v="0"/>
    <x v="0"/>
    <x v="4"/>
    <n v="2"/>
    <n v="50.09"/>
    <n v="0"/>
    <n v="22.91"/>
    <n v="100.18"/>
    <n v="45.82"/>
    <n v="54.360000000000007"/>
    <n v="0.54262327809942112"/>
    <n v="2026"/>
    <s v="Q2"/>
    <n v="6"/>
    <x v="5"/>
  </r>
  <r>
    <s v="00819"/>
    <x v="154"/>
    <x v="3"/>
    <x v="8"/>
    <x v="0"/>
    <x v="0"/>
    <x v="1"/>
    <x v="17"/>
    <n v="1"/>
    <n v="72.38"/>
    <n v="0"/>
    <n v="32.68"/>
    <n v="72.38"/>
    <n v="32.68"/>
    <n v="39.699999999999996"/>
    <n v="0.54849405913235694"/>
    <n v="2026"/>
    <s v="Q2"/>
    <n v="6"/>
    <x v="5"/>
  </r>
  <r>
    <s v="02104"/>
    <x v="154"/>
    <x v="1"/>
    <x v="1"/>
    <x v="0"/>
    <x v="1"/>
    <x v="1"/>
    <x v="1"/>
    <n v="1"/>
    <n v="92.31"/>
    <n v="0"/>
    <n v="45.58"/>
    <n v="92.31"/>
    <n v="45.58"/>
    <n v="46.730000000000004"/>
    <n v="0.50622901094139316"/>
    <n v="2026"/>
    <s v="Q2"/>
    <n v="6"/>
    <x v="5"/>
  </r>
  <r>
    <s v="02678"/>
    <x v="154"/>
    <x v="3"/>
    <x v="8"/>
    <x v="1"/>
    <x v="0"/>
    <x v="2"/>
    <x v="9"/>
    <n v="12"/>
    <n v="47.6"/>
    <n v="0.15"/>
    <n v="18.670000000000002"/>
    <n v="485.52000000000004"/>
    <n v="224.04000000000002"/>
    <n v="261.48"/>
    <n v="0.53855659911023235"/>
    <n v="2026"/>
    <s v="Q2"/>
    <n v="6"/>
    <x v="5"/>
  </r>
  <r>
    <s v="03015"/>
    <x v="154"/>
    <x v="1"/>
    <x v="14"/>
    <x v="0"/>
    <x v="0"/>
    <x v="2"/>
    <x v="9"/>
    <n v="1"/>
    <n v="45.5"/>
    <n v="0.05"/>
    <n v="18.89"/>
    <n v="43.225000000000001"/>
    <n v="18.89"/>
    <n v="24.335000000000001"/>
    <n v="0.56298438403701567"/>
    <n v="2026"/>
    <s v="Q2"/>
    <n v="6"/>
    <x v="5"/>
  </r>
  <r>
    <s v="03243"/>
    <x v="154"/>
    <x v="2"/>
    <x v="5"/>
    <x v="0"/>
    <x v="0"/>
    <x v="4"/>
    <x v="14"/>
    <n v="1"/>
    <n v="35.99"/>
    <n v="0"/>
    <n v="14.05"/>
    <n v="35.99"/>
    <n v="14.05"/>
    <n v="21.94"/>
    <n v="0.60961378160600166"/>
    <n v="2026"/>
    <s v="Q2"/>
    <n v="6"/>
    <x v="5"/>
  </r>
  <r>
    <s v="03283"/>
    <x v="154"/>
    <x v="1"/>
    <x v="12"/>
    <x v="3"/>
    <x v="0"/>
    <x v="4"/>
    <x v="12"/>
    <n v="1"/>
    <n v="122.55"/>
    <n v="0"/>
    <n v="68.97"/>
    <n v="122.55"/>
    <n v="68.97"/>
    <n v="53.58"/>
    <n v="0.43720930232558142"/>
    <n v="2026"/>
    <s v="Q2"/>
    <n v="6"/>
    <x v="5"/>
  </r>
  <r>
    <s v="03966"/>
    <x v="154"/>
    <x v="3"/>
    <x v="8"/>
    <x v="0"/>
    <x v="1"/>
    <x v="4"/>
    <x v="12"/>
    <n v="3"/>
    <n v="126.22"/>
    <n v="0"/>
    <n v="69.599999999999994"/>
    <n v="378.65999999999997"/>
    <n v="208.79999999999998"/>
    <n v="169.85999999999999"/>
    <n v="0.4485818412295991"/>
    <n v="2026"/>
    <s v="Q2"/>
    <n v="6"/>
    <x v="5"/>
  </r>
  <r>
    <s v="01349"/>
    <x v="155"/>
    <x v="0"/>
    <x v="15"/>
    <x v="2"/>
    <x v="0"/>
    <x v="1"/>
    <x v="1"/>
    <n v="6"/>
    <n v="91.98"/>
    <n v="0.05"/>
    <n v="46.46"/>
    <n v="524.28599999999994"/>
    <n v="278.76"/>
    <n v="245.52599999999995"/>
    <n v="0.46830546686350577"/>
    <n v="2026"/>
    <s v="Q2"/>
    <n v="6"/>
    <x v="5"/>
  </r>
  <r>
    <s v="02333"/>
    <x v="155"/>
    <x v="2"/>
    <x v="5"/>
    <x v="0"/>
    <x v="2"/>
    <x v="3"/>
    <x v="19"/>
    <n v="1"/>
    <n v="125.32"/>
    <n v="0"/>
    <n v="59.03"/>
    <n v="125.32"/>
    <n v="59.03"/>
    <n v="66.289999999999992"/>
    <n v="0.52896584743057773"/>
    <n v="2026"/>
    <s v="Q2"/>
    <n v="6"/>
    <x v="5"/>
  </r>
  <r>
    <s v="02628"/>
    <x v="155"/>
    <x v="3"/>
    <x v="8"/>
    <x v="3"/>
    <x v="0"/>
    <x v="2"/>
    <x v="18"/>
    <n v="2"/>
    <n v="167.26"/>
    <n v="0"/>
    <n v="89.65"/>
    <n v="334.52"/>
    <n v="179.3"/>
    <n v="155.21999999999997"/>
    <n v="0.46400813105344968"/>
    <n v="2026"/>
    <s v="Q2"/>
    <n v="6"/>
    <x v="5"/>
  </r>
  <r>
    <s v="02718"/>
    <x v="155"/>
    <x v="0"/>
    <x v="0"/>
    <x v="3"/>
    <x v="0"/>
    <x v="0"/>
    <x v="0"/>
    <n v="1"/>
    <n v="80.19"/>
    <n v="0"/>
    <n v="42.18"/>
    <n v="80.19"/>
    <n v="42.18"/>
    <n v="38.01"/>
    <n v="0.47399925177702956"/>
    <n v="2026"/>
    <s v="Q2"/>
    <n v="6"/>
    <x v="5"/>
  </r>
  <r>
    <s v="03185"/>
    <x v="155"/>
    <x v="0"/>
    <x v="15"/>
    <x v="0"/>
    <x v="1"/>
    <x v="0"/>
    <x v="4"/>
    <n v="1"/>
    <n v="49.86"/>
    <n v="0"/>
    <n v="22.72"/>
    <n v="49.86"/>
    <n v="22.72"/>
    <n v="27.14"/>
    <n v="0.5443241075010028"/>
    <n v="2026"/>
    <s v="Q2"/>
    <n v="6"/>
    <x v="5"/>
  </r>
  <r>
    <s v="04495"/>
    <x v="155"/>
    <x v="2"/>
    <x v="10"/>
    <x v="2"/>
    <x v="1"/>
    <x v="3"/>
    <x v="7"/>
    <n v="2"/>
    <n v="195.51"/>
    <n v="0"/>
    <n v="102.97"/>
    <n v="391.02"/>
    <n v="205.94"/>
    <n v="185.07999999999998"/>
    <n v="0.47332617257429288"/>
    <n v="2026"/>
    <s v="Q2"/>
    <n v="6"/>
    <x v="5"/>
  </r>
  <r>
    <s v="00815"/>
    <x v="156"/>
    <x v="0"/>
    <x v="0"/>
    <x v="2"/>
    <x v="1"/>
    <x v="4"/>
    <x v="10"/>
    <n v="1"/>
    <n v="39.61"/>
    <n v="0"/>
    <n v="14.75"/>
    <n v="39.61"/>
    <n v="14.75"/>
    <n v="24.86"/>
    <n v="0.62761928805857103"/>
    <n v="2026"/>
    <s v="Q2"/>
    <n v="6"/>
    <x v="5"/>
  </r>
  <r>
    <s v="01140"/>
    <x v="156"/>
    <x v="1"/>
    <x v="1"/>
    <x v="2"/>
    <x v="0"/>
    <x v="1"/>
    <x v="17"/>
    <n v="1"/>
    <n v="70.86"/>
    <n v="0"/>
    <n v="31.47"/>
    <n v="70.86"/>
    <n v="31.47"/>
    <n v="39.39"/>
    <n v="0.55588484335309063"/>
    <n v="2026"/>
    <s v="Q2"/>
    <n v="6"/>
    <x v="5"/>
  </r>
  <r>
    <s v="01544"/>
    <x v="156"/>
    <x v="3"/>
    <x v="7"/>
    <x v="1"/>
    <x v="0"/>
    <x v="4"/>
    <x v="10"/>
    <n v="8"/>
    <n v="40.46"/>
    <n v="0.2"/>
    <n v="14.7"/>
    <n v="258.94400000000002"/>
    <n v="117.6"/>
    <n v="141.34400000000002"/>
    <n v="0.54584775086505199"/>
    <n v="2026"/>
    <s v="Q2"/>
    <n v="6"/>
    <x v="5"/>
  </r>
  <r>
    <s v="02420"/>
    <x v="156"/>
    <x v="2"/>
    <x v="5"/>
    <x v="0"/>
    <x v="1"/>
    <x v="2"/>
    <x v="15"/>
    <n v="1"/>
    <n v="131.79"/>
    <n v="0"/>
    <n v="68.22"/>
    <n v="131.79"/>
    <n v="68.22"/>
    <n v="63.569999999999993"/>
    <n v="0.48235829729114499"/>
    <n v="2026"/>
    <s v="Q2"/>
    <n v="6"/>
    <x v="5"/>
  </r>
  <r>
    <s v="02805"/>
    <x v="156"/>
    <x v="2"/>
    <x v="10"/>
    <x v="1"/>
    <x v="0"/>
    <x v="3"/>
    <x v="5"/>
    <n v="12"/>
    <n v="338.45"/>
    <n v="0.1"/>
    <n v="196.78"/>
    <n v="3655.2599999999998"/>
    <n v="2361.36"/>
    <n v="1293.8999999999996"/>
    <n v="0.35398302719915947"/>
    <n v="2026"/>
    <s v="Q2"/>
    <n v="6"/>
    <x v="5"/>
  </r>
  <r>
    <s v="03160"/>
    <x v="156"/>
    <x v="2"/>
    <x v="3"/>
    <x v="2"/>
    <x v="0"/>
    <x v="4"/>
    <x v="10"/>
    <n v="2"/>
    <n v="40.99"/>
    <n v="0"/>
    <n v="14.53"/>
    <n v="81.98"/>
    <n v="29.06"/>
    <n v="52.92"/>
    <n v="0.64552329836545497"/>
    <n v="2026"/>
    <s v="Q2"/>
    <n v="6"/>
    <x v="5"/>
  </r>
  <r>
    <s v="03278"/>
    <x v="156"/>
    <x v="1"/>
    <x v="12"/>
    <x v="2"/>
    <x v="0"/>
    <x v="0"/>
    <x v="8"/>
    <n v="1"/>
    <n v="101.85"/>
    <n v="0"/>
    <n v="51.59"/>
    <n v="101.85"/>
    <n v="51.59"/>
    <n v="50.259999999999991"/>
    <n v="0.49347079037800679"/>
    <n v="2026"/>
    <s v="Q2"/>
    <n v="6"/>
    <x v="5"/>
  </r>
  <r>
    <s v="03555"/>
    <x v="156"/>
    <x v="2"/>
    <x v="2"/>
    <x v="1"/>
    <x v="2"/>
    <x v="3"/>
    <x v="5"/>
    <n v="4"/>
    <n v="346.14"/>
    <n v="0.05"/>
    <n v="198.97"/>
    <n v="1315.3319999999999"/>
    <n v="795.88"/>
    <n v="519.45199999999988"/>
    <n v="0.39492082607280893"/>
    <n v="2026"/>
    <s v="Q2"/>
    <n v="6"/>
    <x v="5"/>
  </r>
  <r>
    <s v="03702"/>
    <x v="156"/>
    <x v="0"/>
    <x v="9"/>
    <x v="2"/>
    <x v="2"/>
    <x v="0"/>
    <x v="0"/>
    <n v="2"/>
    <n v="83.28"/>
    <n v="0"/>
    <n v="43.56"/>
    <n v="166.56"/>
    <n v="87.12"/>
    <n v="79.44"/>
    <n v="0.47694524495677232"/>
    <n v="2026"/>
    <s v="Q2"/>
    <n v="6"/>
    <x v="5"/>
  </r>
  <r>
    <s v="04349"/>
    <x v="156"/>
    <x v="3"/>
    <x v="7"/>
    <x v="2"/>
    <x v="2"/>
    <x v="0"/>
    <x v="0"/>
    <n v="1"/>
    <n v="80.349999999999994"/>
    <n v="0.15"/>
    <n v="43.51"/>
    <n v="68.297499999999999"/>
    <n v="43.51"/>
    <n v="24.787500000000001"/>
    <n v="0.3629342216040119"/>
    <n v="2026"/>
    <s v="Q2"/>
    <n v="6"/>
    <x v="5"/>
  </r>
  <r>
    <s v="04989"/>
    <x v="156"/>
    <x v="1"/>
    <x v="1"/>
    <x v="0"/>
    <x v="0"/>
    <x v="0"/>
    <x v="6"/>
    <n v="1"/>
    <n v="40.86"/>
    <n v="0.05"/>
    <n v="16.899999999999999"/>
    <n v="38.817"/>
    <n v="16.899999999999999"/>
    <n v="21.917000000000002"/>
    <n v="0.564623747327202"/>
    <n v="2026"/>
    <s v="Q2"/>
    <n v="6"/>
    <x v="5"/>
  </r>
  <r>
    <s v="00713"/>
    <x v="157"/>
    <x v="1"/>
    <x v="6"/>
    <x v="2"/>
    <x v="0"/>
    <x v="2"/>
    <x v="2"/>
    <n v="4"/>
    <n v="36.299999999999997"/>
    <n v="0.05"/>
    <n v="13.16"/>
    <n v="137.93999999999997"/>
    <n v="52.64"/>
    <n v="85.299999999999969"/>
    <n v="0.61838480498767567"/>
    <n v="2026"/>
    <s v="Q2"/>
    <n v="6"/>
    <x v="5"/>
  </r>
  <r>
    <s v="03355"/>
    <x v="157"/>
    <x v="0"/>
    <x v="15"/>
    <x v="1"/>
    <x v="1"/>
    <x v="3"/>
    <x v="5"/>
    <n v="10"/>
    <n v="338.26"/>
    <n v="0.05"/>
    <n v="197.42"/>
    <n v="3213.47"/>
    <n v="1974.1999999999998"/>
    <n v="1239.27"/>
    <n v="0.38564853569505864"/>
    <n v="2026"/>
    <s v="Q2"/>
    <n v="6"/>
    <x v="5"/>
  </r>
  <r>
    <s v="03879"/>
    <x v="157"/>
    <x v="0"/>
    <x v="9"/>
    <x v="3"/>
    <x v="0"/>
    <x v="0"/>
    <x v="6"/>
    <n v="2"/>
    <n v="41.25"/>
    <n v="0"/>
    <n v="17.13"/>
    <n v="82.5"/>
    <n v="34.26"/>
    <n v="48.24"/>
    <n v="0.58472727272727276"/>
    <n v="2026"/>
    <s v="Q2"/>
    <n v="6"/>
    <x v="5"/>
  </r>
  <r>
    <s v="03989"/>
    <x v="157"/>
    <x v="1"/>
    <x v="12"/>
    <x v="0"/>
    <x v="0"/>
    <x v="1"/>
    <x v="1"/>
    <n v="2"/>
    <n v="92"/>
    <n v="0"/>
    <n v="44.27"/>
    <n v="184"/>
    <n v="88.54"/>
    <n v="95.46"/>
    <n v="0.51880434782608698"/>
    <n v="2026"/>
    <s v="Q2"/>
    <n v="6"/>
    <x v="5"/>
  </r>
  <r>
    <s v="04193"/>
    <x v="157"/>
    <x v="1"/>
    <x v="6"/>
    <x v="0"/>
    <x v="1"/>
    <x v="3"/>
    <x v="13"/>
    <n v="1"/>
    <n v="80.89"/>
    <n v="0.1"/>
    <n v="40.32"/>
    <n v="72.801000000000002"/>
    <n v="40.32"/>
    <n v="32.481000000000002"/>
    <n v="0.44616145382618372"/>
    <n v="2026"/>
    <s v="Q2"/>
    <n v="6"/>
    <x v="5"/>
  </r>
  <r>
    <s v="04413"/>
    <x v="157"/>
    <x v="0"/>
    <x v="0"/>
    <x v="2"/>
    <x v="1"/>
    <x v="3"/>
    <x v="7"/>
    <n v="1"/>
    <n v="194.73"/>
    <n v="0"/>
    <n v="101.91"/>
    <n v="194.73"/>
    <n v="101.91"/>
    <n v="92.82"/>
    <n v="0.47665999075643195"/>
    <n v="2026"/>
    <s v="Q2"/>
    <n v="6"/>
    <x v="5"/>
  </r>
  <r>
    <s v="04598"/>
    <x v="157"/>
    <x v="3"/>
    <x v="4"/>
    <x v="1"/>
    <x v="2"/>
    <x v="1"/>
    <x v="1"/>
    <n v="5"/>
    <n v="93.82"/>
    <n v="0.15"/>
    <n v="46.06"/>
    <n v="398.73499999999996"/>
    <n v="230.3"/>
    <n v="168.43499999999995"/>
    <n v="0.4224234140469233"/>
    <n v="2026"/>
    <s v="Q2"/>
    <n v="6"/>
    <x v="5"/>
  </r>
  <r>
    <s v="00072"/>
    <x v="158"/>
    <x v="2"/>
    <x v="10"/>
    <x v="2"/>
    <x v="1"/>
    <x v="1"/>
    <x v="3"/>
    <n v="3"/>
    <n v="142.53"/>
    <n v="0"/>
    <n v="80.67"/>
    <n v="427.59000000000003"/>
    <n v="242.01"/>
    <n v="185.58000000000004"/>
    <n v="0.43401389181225014"/>
    <n v="2026"/>
    <s v="Q2"/>
    <n v="6"/>
    <x v="5"/>
  </r>
  <r>
    <s v="00176"/>
    <x v="158"/>
    <x v="1"/>
    <x v="14"/>
    <x v="0"/>
    <x v="0"/>
    <x v="3"/>
    <x v="7"/>
    <n v="1"/>
    <n v="196.33"/>
    <n v="0"/>
    <n v="103.27"/>
    <n v="196.33"/>
    <n v="103.27"/>
    <n v="93.060000000000016"/>
    <n v="0.47399786074466466"/>
    <n v="2026"/>
    <s v="Q2"/>
    <n v="6"/>
    <x v="5"/>
  </r>
  <r>
    <s v="00205"/>
    <x v="158"/>
    <x v="3"/>
    <x v="7"/>
    <x v="0"/>
    <x v="1"/>
    <x v="0"/>
    <x v="6"/>
    <n v="2"/>
    <n v="41.05"/>
    <n v="0"/>
    <n v="16.690000000000001"/>
    <n v="82.1"/>
    <n v="33.380000000000003"/>
    <n v="48.719999999999992"/>
    <n v="0.59342265529841653"/>
    <n v="2026"/>
    <s v="Q2"/>
    <n v="6"/>
    <x v="5"/>
  </r>
  <r>
    <s v="00896"/>
    <x v="158"/>
    <x v="3"/>
    <x v="8"/>
    <x v="0"/>
    <x v="1"/>
    <x v="4"/>
    <x v="12"/>
    <n v="1"/>
    <n v="123.09"/>
    <n v="0"/>
    <n v="68.03"/>
    <n v="123.09"/>
    <n v="68.03"/>
    <n v="55.06"/>
    <n v="0.44731497278414167"/>
    <n v="2026"/>
    <s v="Q2"/>
    <n v="6"/>
    <x v="5"/>
  </r>
  <r>
    <s v="01697"/>
    <x v="158"/>
    <x v="1"/>
    <x v="12"/>
    <x v="0"/>
    <x v="2"/>
    <x v="1"/>
    <x v="3"/>
    <n v="2"/>
    <n v="141.09"/>
    <n v="0"/>
    <n v="81.69"/>
    <n v="282.18"/>
    <n v="163.38"/>
    <n v="118.80000000000001"/>
    <n v="0.42100786731873274"/>
    <n v="2026"/>
    <s v="Q2"/>
    <n v="6"/>
    <x v="5"/>
  </r>
  <r>
    <s v="02159"/>
    <x v="158"/>
    <x v="2"/>
    <x v="10"/>
    <x v="2"/>
    <x v="1"/>
    <x v="1"/>
    <x v="11"/>
    <n v="1"/>
    <n v="157.04"/>
    <n v="0"/>
    <n v="77.540000000000006"/>
    <n v="157.04"/>
    <n v="77.540000000000006"/>
    <n v="79.499999999999986"/>
    <n v="0.5062404482934284"/>
    <n v="2026"/>
    <s v="Q2"/>
    <n v="6"/>
    <x v="5"/>
  </r>
  <r>
    <s v="02772"/>
    <x v="158"/>
    <x v="3"/>
    <x v="7"/>
    <x v="2"/>
    <x v="1"/>
    <x v="2"/>
    <x v="15"/>
    <n v="6"/>
    <n v="136.46"/>
    <n v="0"/>
    <n v="68.61"/>
    <n v="818.76"/>
    <n v="411.65999999999997"/>
    <n v="407.1"/>
    <n v="0.49721530118716112"/>
    <n v="2026"/>
    <s v="Q2"/>
    <n v="6"/>
    <x v="5"/>
  </r>
  <r>
    <s v="03091"/>
    <x v="158"/>
    <x v="0"/>
    <x v="0"/>
    <x v="0"/>
    <x v="1"/>
    <x v="4"/>
    <x v="14"/>
    <n v="1"/>
    <n v="36.1"/>
    <n v="0"/>
    <n v="13.65"/>
    <n v="36.1"/>
    <n v="13.65"/>
    <n v="22.450000000000003"/>
    <n v="0.62188365650969535"/>
    <n v="2026"/>
    <s v="Q2"/>
    <n v="6"/>
    <x v="5"/>
  </r>
  <r>
    <s v="04241"/>
    <x v="158"/>
    <x v="3"/>
    <x v="13"/>
    <x v="0"/>
    <x v="1"/>
    <x v="1"/>
    <x v="1"/>
    <n v="3"/>
    <n v="92.73"/>
    <n v="0"/>
    <n v="44.68"/>
    <n v="278.19"/>
    <n v="134.04"/>
    <n v="144.15"/>
    <n v="0.51817103418526911"/>
    <n v="2026"/>
    <s v="Q2"/>
    <n v="6"/>
    <x v="5"/>
  </r>
  <r>
    <s v="05185"/>
    <x v="158"/>
    <x v="1"/>
    <x v="12"/>
    <x v="0"/>
    <x v="1"/>
    <x v="2"/>
    <x v="18"/>
    <n v="3"/>
    <n v="164.31"/>
    <n v="0.05"/>
    <n v="86"/>
    <n v="468.2835"/>
    <n v="258"/>
    <n v="210.2835"/>
    <n v="0.44905169624810615"/>
    <n v="2026"/>
    <s v="Q2"/>
    <n v="6"/>
    <x v="5"/>
  </r>
  <r>
    <s v="01437"/>
    <x v="159"/>
    <x v="3"/>
    <x v="8"/>
    <x v="3"/>
    <x v="1"/>
    <x v="2"/>
    <x v="2"/>
    <n v="2"/>
    <n v="36.85"/>
    <n v="0.1"/>
    <n v="13.92"/>
    <n v="66.33"/>
    <n v="27.84"/>
    <n v="38.489999999999995"/>
    <n v="0.58028041610131154"/>
    <n v="2026"/>
    <s v="Q2"/>
    <n v="6"/>
    <x v="5"/>
  </r>
  <r>
    <s v="02316"/>
    <x v="159"/>
    <x v="1"/>
    <x v="11"/>
    <x v="3"/>
    <x v="1"/>
    <x v="4"/>
    <x v="14"/>
    <n v="1"/>
    <n v="35.619999999999997"/>
    <n v="0"/>
    <n v="14.05"/>
    <n v="35.619999999999997"/>
    <n v="14.05"/>
    <n v="21.569999999999997"/>
    <n v="0.60555867490174053"/>
    <n v="2026"/>
    <s v="Q2"/>
    <n v="6"/>
    <x v="5"/>
  </r>
  <r>
    <s v="02329"/>
    <x v="159"/>
    <x v="3"/>
    <x v="8"/>
    <x v="0"/>
    <x v="1"/>
    <x v="1"/>
    <x v="11"/>
    <n v="3"/>
    <n v="157.43"/>
    <n v="0.15"/>
    <n v="77.56"/>
    <n v="401.44650000000001"/>
    <n v="232.68"/>
    <n v="168.76650000000001"/>
    <n v="0.42039599299034863"/>
    <n v="2026"/>
    <s v="Q2"/>
    <n v="6"/>
    <x v="5"/>
  </r>
  <r>
    <s v="03036"/>
    <x v="159"/>
    <x v="1"/>
    <x v="12"/>
    <x v="2"/>
    <x v="1"/>
    <x v="0"/>
    <x v="0"/>
    <n v="1"/>
    <n v="81.2"/>
    <n v="0.1"/>
    <n v="41.64"/>
    <n v="73.08"/>
    <n v="41.64"/>
    <n v="31.439999999999998"/>
    <n v="0.43021346469622329"/>
    <n v="2026"/>
    <s v="Q2"/>
    <n v="6"/>
    <x v="5"/>
  </r>
  <r>
    <s v="03429"/>
    <x v="159"/>
    <x v="3"/>
    <x v="13"/>
    <x v="0"/>
    <x v="0"/>
    <x v="1"/>
    <x v="1"/>
    <n v="4"/>
    <n v="93.58"/>
    <n v="0.1"/>
    <n v="44.56"/>
    <n v="336.88799999999998"/>
    <n v="178.24"/>
    <n v="158.64799999999997"/>
    <n v="0.4709220868656645"/>
    <n v="2026"/>
    <s v="Q2"/>
    <n v="6"/>
    <x v="5"/>
  </r>
  <r>
    <s v="03615"/>
    <x v="159"/>
    <x v="1"/>
    <x v="14"/>
    <x v="0"/>
    <x v="1"/>
    <x v="1"/>
    <x v="11"/>
    <n v="4"/>
    <n v="155.22"/>
    <n v="0"/>
    <n v="77.209999999999994"/>
    <n v="620.88"/>
    <n v="308.83999999999997"/>
    <n v="312.04000000000002"/>
    <n v="0.50257698750161062"/>
    <n v="2026"/>
    <s v="Q2"/>
    <n v="6"/>
    <x v="5"/>
  </r>
  <r>
    <s v="03661"/>
    <x v="159"/>
    <x v="3"/>
    <x v="8"/>
    <x v="0"/>
    <x v="1"/>
    <x v="0"/>
    <x v="8"/>
    <n v="4"/>
    <n v="100.33"/>
    <n v="0"/>
    <n v="49.99"/>
    <n v="401.32"/>
    <n v="199.96"/>
    <n v="201.35999999999999"/>
    <n v="0.5017442439948171"/>
    <n v="2026"/>
    <s v="Q2"/>
    <n v="6"/>
    <x v="5"/>
  </r>
  <r>
    <s v="03831"/>
    <x v="159"/>
    <x v="2"/>
    <x v="3"/>
    <x v="0"/>
    <x v="2"/>
    <x v="2"/>
    <x v="15"/>
    <n v="2"/>
    <n v="134.28"/>
    <n v="0"/>
    <n v="69.12"/>
    <n v="268.56"/>
    <n v="138.24"/>
    <n v="130.32"/>
    <n v="0.48525469168900803"/>
    <n v="2026"/>
    <s v="Q2"/>
    <n v="6"/>
    <x v="5"/>
  </r>
  <r>
    <s v="04394"/>
    <x v="159"/>
    <x v="2"/>
    <x v="2"/>
    <x v="0"/>
    <x v="1"/>
    <x v="4"/>
    <x v="16"/>
    <n v="2"/>
    <n v="51.16"/>
    <n v="0"/>
    <n v="21.57"/>
    <n v="102.32"/>
    <n v="43.14"/>
    <n v="59.179999999999993"/>
    <n v="0.57838154808444098"/>
    <n v="2026"/>
    <s v="Q2"/>
    <n v="6"/>
    <x v="5"/>
  </r>
  <r>
    <s v="00372"/>
    <x v="160"/>
    <x v="1"/>
    <x v="12"/>
    <x v="0"/>
    <x v="0"/>
    <x v="4"/>
    <x v="14"/>
    <n v="3"/>
    <n v="35.94"/>
    <n v="0.1"/>
    <n v="14.04"/>
    <n v="97.037999999999997"/>
    <n v="42.12"/>
    <n v="54.917999999999999"/>
    <n v="0.56594323873121866"/>
    <n v="2026"/>
    <s v="Q2"/>
    <n v="6"/>
    <x v="5"/>
  </r>
  <r>
    <s v="00532"/>
    <x v="160"/>
    <x v="2"/>
    <x v="10"/>
    <x v="2"/>
    <x v="0"/>
    <x v="1"/>
    <x v="3"/>
    <n v="1"/>
    <n v="145.34"/>
    <n v="0.05"/>
    <n v="77.89"/>
    <n v="138.07300000000001"/>
    <n v="77.89"/>
    <n v="60.183000000000007"/>
    <n v="0.43587812244247609"/>
    <n v="2026"/>
    <s v="Q2"/>
    <n v="6"/>
    <x v="5"/>
  </r>
  <r>
    <s v="00910"/>
    <x v="160"/>
    <x v="2"/>
    <x v="16"/>
    <x v="0"/>
    <x v="2"/>
    <x v="2"/>
    <x v="2"/>
    <n v="1"/>
    <n v="35.950000000000003"/>
    <n v="0.1"/>
    <n v="13.63"/>
    <n v="32.355000000000004"/>
    <n v="13.63"/>
    <n v="18.725000000000001"/>
    <n v="0.57873589862463293"/>
    <n v="2026"/>
    <s v="Q2"/>
    <n v="6"/>
    <x v="5"/>
  </r>
  <r>
    <s v="00938"/>
    <x v="160"/>
    <x v="3"/>
    <x v="13"/>
    <x v="2"/>
    <x v="2"/>
    <x v="4"/>
    <x v="16"/>
    <n v="1"/>
    <n v="51.09"/>
    <n v="0"/>
    <n v="22.4"/>
    <n v="51.09"/>
    <n v="22.4"/>
    <n v="28.690000000000005"/>
    <n v="0.56155803484047762"/>
    <n v="2026"/>
    <s v="Q2"/>
    <n v="6"/>
    <x v="5"/>
  </r>
  <r>
    <s v="01079"/>
    <x v="160"/>
    <x v="1"/>
    <x v="14"/>
    <x v="2"/>
    <x v="0"/>
    <x v="3"/>
    <x v="7"/>
    <n v="2"/>
    <n v="198.69"/>
    <n v="0.15"/>
    <n v="104.25"/>
    <n v="337.77299999999997"/>
    <n v="208.5"/>
    <n v="129.27299999999997"/>
    <n v="0.38272153191640534"/>
    <n v="2026"/>
    <s v="Q2"/>
    <n v="6"/>
    <x v="5"/>
  </r>
  <r>
    <s v="01662"/>
    <x v="160"/>
    <x v="1"/>
    <x v="6"/>
    <x v="2"/>
    <x v="1"/>
    <x v="0"/>
    <x v="0"/>
    <n v="3"/>
    <n v="83.45"/>
    <n v="0"/>
    <n v="43.73"/>
    <n v="250.35000000000002"/>
    <n v="131.19"/>
    <n v="119.16000000000003"/>
    <n v="0.47597363690832839"/>
    <n v="2026"/>
    <s v="Q2"/>
    <n v="6"/>
    <x v="5"/>
  </r>
  <r>
    <s v="02748"/>
    <x v="160"/>
    <x v="2"/>
    <x v="2"/>
    <x v="0"/>
    <x v="1"/>
    <x v="4"/>
    <x v="10"/>
    <n v="2"/>
    <n v="40.86"/>
    <n v="0"/>
    <n v="14.59"/>
    <n v="81.72"/>
    <n v="29.18"/>
    <n v="52.54"/>
    <n v="0.64292706803720023"/>
    <n v="2026"/>
    <s v="Q2"/>
    <n v="6"/>
    <x v="5"/>
  </r>
  <r>
    <s v="03354"/>
    <x v="160"/>
    <x v="1"/>
    <x v="6"/>
    <x v="2"/>
    <x v="1"/>
    <x v="3"/>
    <x v="13"/>
    <n v="1"/>
    <n v="82.21"/>
    <n v="0.05"/>
    <n v="39.04"/>
    <n v="78.099499999999992"/>
    <n v="39.04"/>
    <n v="39.059499999999993"/>
    <n v="0.50012484074802011"/>
    <n v="2026"/>
    <s v="Q2"/>
    <n v="6"/>
    <x v="5"/>
  </r>
  <r>
    <s v="03532"/>
    <x v="160"/>
    <x v="2"/>
    <x v="10"/>
    <x v="3"/>
    <x v="2"/>
    <x v="4"/>
    <x v="14"/>
    <n v="1"/>
    <n v="35.93"/>
    <n v="0.1"/>
    <n v="13.52"/>
    <n v="32.337000000000003"/>
    <n v="13.52"/>
    <n v="18.817000000000004"/>
    <n v="0.58190308315551853"/>
    <n v="2026"/>
    <s v="Q2"/>
    <n v="6"/>
    <x v="5"/>
  </r>
  <r>
    <s v="03636"/>
    <x v="160"/>
    <x v="0"/>
    <x v="0"/>
    <x v="3"/>
    <x v="1"/>
    <x v="2"/>
    <x v="18"/>
    <n v="2"/>
    <n v="164.77"/>
    <n v="0"/>
    <n v="89.07"/>
    <n v="329.54"/>
    <n v="178.14"/>
    <n v="151.40000000000003"/>
    <n v="0.45942829398555568"/>
    <n v="2026"/>
    <s v="Q2"/>
    <n v="6"/>
    <x v="5"/>
  </r>
  <r>
    <s v="03810"/>
    <x v="160"/>
    <x v="2"/>
    <x v="2"/>
    <x v="1"/>
    <x v="2"/>
    <x v="2"/>
    <x v="9"/>
    <n v="4"/>
    <n v="47.36"/>
    <n v="0.1"/>
    <n v="18.87"/>
    <n v="170.49600000000001"/>
    <n v="75.48"/>
    <n v="95.016000000000005"/>
    <n v="0.55729166666666663"/>
    <n v="2026"/>
    <s v="Q2"/>
    <n v="6"/>
    <x v="5"/>
  </r>
  <r>
    <s v="04137"/>
    <x v="160"/>
    <x v="3"/>
    <x v="8"/>
    <x v="0"/>
    <x v="0"/>
    <x v="1"/>
    <x v="1"/>
    <n v="1"/>
    <n v="90.7"/>
    <n v="0"/>
    <n v="44.18"/>
    <n v="90.7"/>
    <n v="44.18"/>
    <n v="46.52"/>
    <n v="0.51289966923925034"/>
    <n v="2026"/>
    <s v="Q2"/>
    <n v="6"/>
    <x v="5"/>
  </r>
  <r>
    <s v="04303"/>
    <x v="160"/>
    <x v="2"/>
    <x v="10"/>
    <x v="3"/>
    <x v="0"/>
    <x v="2"/>
    <x v="9"/>
    <n v="1"/>
    <n v="45.59"/>
    <n v="0"/>
    <n v="18.57"/>
    <n v="45.59"/>
    <n v="18.57"/>
    <n v="27.020000000000003"/>
    <n v="0.59267383198069756"/>
    <n v="2026"/>
    <s v="Q2"/>
    <n v="6"/>
    <x v="5"/>
  </r>
  <r>
    <s v="04991"/>
    <x v="160"/>
    <x v="3"/>
    <x v="4"/>
    <x v="0"/>
    <x v="1"/>
    <x v="1"/>
    <x v="3"/>
    <n v="3"/>
    <n v="146.55000000000001"/>
    <n v="0.1"/>
    <n v="79.59"/>
    <n v="395.68500000000006"/>
    <n v="238.77"/>
    <n v="156.91500000000005"/>
    <n v="0.39656544978960545"/>
    <n v="2026"/>
    <s v="Q2"/>
    <n v="6"/>
    <x v="5"/>
  </r>
  <r>
    <s v="00039"/>
    <x v="161"/>
    <x v="3"/>
    <x v="8"/>
    <x v="3"/>
    <x v="2"/>
    <x v="0"/>
    <x v="6"/>
    <n v="4"/>
    <n v="40.33"/>
    <n v="0.1"/>
    <n v="17.170000000000002"/>
    <n v="145.18799999999999"/>
    <n v="68.680000000000007"/>
    <n v="76.507999999999981"/>
    <n v="0.52695815081136177"/>
    <n v="2026"/>
    <s v="Q2"/>
    <n v="6"/>
    <x v="5"/>
  </r>
  <r>
    <s v="00206"/>
    <x v="161"/>
    <x v="0"/>
    <x v="0"/>
    <x v="2"/>
    <x v="1"/>
    <x v="0"/>
    <x v="4"/>
    <n v="2"/>
    <n v="51.83"/>
    <n v="0.1"/>
    <n v="23.1"/>
    <n v="93.293999999999997"/>
    <n v="46.2"/>
    <n v="47.093999999999994"/>
    <n v="0.50479130490706792"/>
    <n v="2026"/>
    <s v="Q2"/>
    <n v="6"/>
    <x v="5"/>
  </r>
  <r>
    <s v="00397"/>
    <x v="161"/>
    <x v="3"/>
    <x v="8"/>
    <x v="0"/>
    <x v="2"/>
    <x v="3"/>
    <x v="19"/>
    <n v="2"/>
    <n v="121.19"/>
    <n v="0.05"/>
    <n v="58.91"/>
    <n v="230.261"/>
    <n v="117.82"/>
    <n v="112.441"/>
    <n v="0.48831977625390321"/>
    <n v="2026"/>
    <s v="Q2"/>
    <n v="6"/>
    <x v="5"/>
  </r>
  <r>
    <s v="00763"/>
    <x v="161"/>
    <x v="3"/>
    <x v="13"/>
    <x v="2"/>
    <x v="1"/>
    <x v="1"/>
    <x v="11"/>
    <n v="1"/>
    <n v="154.09"/>
    <n v="0"/>
    <n v="77.37"/>
    <n v="154.09"/>
    <n v="77.37"/>
    <n v="76.72"/>
    <n v="0.49789084301382308"/>
    <n v="2026"/>
    <s v="Q2"/>
    <n v="6"/>
    <x v="5"/>
  </r>
  <r>
    <s v="01059"/>
    <x v="161"/>
    <x v="0"/>
    <x v="0"/>
    <x v="0"/>
    <x v="1"/>
    <x v="0"/>
    <x v="0"/>
    <n v="1"/>
    <n v="80.64"/>
    <n v="0.05"/>
    <n v="43.85"/>
    <n v="76.60799999999999"/>
    <n v="43.85"/>
    <n v="32.757999999999988"/>
    <n v="0.42760547201336668"/>
    <n v="2026"/>
    <s v="Q2"/>
    <n v="6"/>
    <x v="5"/>
  </r>
  <r>
    <s v="01332"/>
    <x v="161"/>
    <x v="1"/>
    <x v="12"/>
    <x v="3"/>
    <x v="0"/>
    <x v="1"/>
    <x v="1"/>
    <n v="1"/>
    <n v="94.01"/>
    <n v="0.15"/>
    <n v="46.12"/>
    <n v="79.908500000000004"/>
    <n v="46.12"/>
    <n v="33.788500000000006"/>
    <n v="0.42283987310486376"/>
    <n v="2026"/>
    <s v="Q2"/>
    <n v="6"/>
    <x v="5"/>
  </r>
  <r>
    <s v="01447"/>
    <x v="161"/>
    <x v="1"/>
    <x v="6"/>
    <x v="0"/>
    <x v="0"/>
    <x v="0"/>
    <x v="4"/>
    <n v="1"/>
    <n v="51.09"/>
    <n v="0"/>
    <n v="22.78"/>
    <n v="51.09"/>
    <n v="22.78"/>
    <n v="28.310000000000002"/>
    <n v="0.55412018007437858"/>
    <n v="2026"/>
    <s v="Q2"/>
    <n v="6"/>
    <x v="5"/>
  </r>
  <r>
    <s v="02990"/>
    <x v="161"/>
    <x v="1"/>
    <x v="6"/>
    <x v="3"/>
    <x v="0"/>
    <x v="1"/>
    <x v="3"/>
    <n v="1"/>
    <n v="146.66"/>
    <n v="0"/>
    <n v="78.709999999999994"/>
    <n v="146.66"/>
    <n v="78.709999999999994"/>
    <n v="67.95"/>
    <n v="0.4633165143870176"/>
    <n v="2026"/>
    <s v="Q2"/>
    <n v="6"/>
    <x v="5"/>
  </r>
  <r>
    <s v="03769"/>
    <x v="161"/>
    <x v="1"/>
    <x v="12"/>
    <x v="2"/>
    <x v="1"/>
    <x v="3"/>
    <x v="7"/>
    <n v="2"/>
    <n v="199.03"/>
    <n v="0"/>
    <n v="104.7"/>
    <n v="398.06"/>
    <n v="209.4"/>
    <n v="188.66"/>
    <n v="0.47394865095714211"/>
    <n v="2026"/>
    <s v="Q2"/>
    <n v="6"/>
    <x v="5"/>
  </r>
  <r>
    <s v="04152"/>
    <x v="161"/>
    <x v="2"/>
    <x v="2"/>
    <x v="0"/>
    <x v="0"/>
    <x v="0"/>
    <x v="6"/>
    <n v="5"/>
    <n v="41.18"/>
    <n v="0.05"/>
    <n v="16.87"/>
    <n v="195.60499999999999"/>
    <n v="84.350000000000009"/>
    <n v="111.25499999999998"/>
    <n v="0.56877380435060443"/>
    <n v="2026"/>
    <s v="Q2"/>
    <n v="6"/>
    <x v="5"/>
  </r>
  <r>
    <s v="04242"/>
    <x v="161"/>
    <x v="1"/>
    <x v="12"/>
    <x v="2"/>
    <x v="2"/>
    <x v="1"/>
    <x v="3"/>
    <n v="2"/>
    <n v="141.18"/>
    <n v="0"/>
    <n v="78.66"/>
    <n v="282.36"/>
    <n v="157.32"/>
    <n v="125.04000000000002"/>
    <n v="0.44283892902677441"/>
    <n v="2026"/>
    <s v="Q2"/>
    <n v="6"/>
    <x v="5"/>
  </r>
  <r>
    <s v="04780"/>
    <x v="161"/>
    <x v="1"/>
    <x v="12"/>
    <x v="2"/>
    <x v="0"/>
    <x v="0"/>
    <x v="0"/>
    <n v="1"/>
    <n v="82.47"/>
    <n v="0.1"/>
    <n v="42.73"/>
    <n v="74.222999999999999"/>
    <n v="42.73"/>
    <n v="31.493000000000002"/>
    <n v="0.42430243994449163"/>
    <n v="2026"/>
    <s v="Q2"/>
    <n v="6"/>
    <x v="5"/>
  </r>
  <r>
    <s v="00063"/>
    <x v="162"/>
    <x v="1"/>
    <x v="1"/>
    <x v="3"/>
    <x v="0"/>
    <x v="2"/>
    <x v="18"/>
    <n v="1"/>
    <n v="166.91"/>
    <n v="0"/>
    <n v="85.58"/>
    <n v="166.91"/>
    <n v="85.58"/>
    <n v="81.33"/>
    <n v="0.48726858786172189"/>
    <n v="2026"/>
    <s v="Q2"/>
    <n v="6"/>
    <x v="5"/>
  </r>
  <r>
    <s v="00190"/>
    <x v="162"/>
    <x v="0"/>
    <x v="0"/>
    <x v="2"/>
    <x v="2"/>
    <x v="2"/>
    <x v="9"/>
    <n v="1"/>
    <n v="45.99"/>
    <n v="0"/>
    <n v="18.579999999999998"/>
    <n v="45.99"/>
    <n v="18.579999999999998"/>
    <n v="27.410000000000004"/>
    <n v="0.59599913024570561"/>
    <n v="2026"/>
    <s v="Q2"/>
    <n v="6"/>
    <x v="5"/>
  </r>
  <r>
    <s v="00268"/>
    <x v="162"/>
    <x v="3"/>
    <x v="13"/>
    <x v="2"/>
    <x v="2"/>
    <x v="4"/>
    <x v="14"/>
    <n v="1"/>
    <n v="37.01"/>
    <n v="0.05"/>
    <n v="14.18"/>
    <n v="35.159499999999994"/>
    <n v="14.18"/>
    <n v="20.979499999999994"/>
    <n v="0.59669506107879799"/>
    <n v="2026"/>
    <s v="Q2"/>
    <n v="6"/>
    <x v="5"/>
  </r>
  <r>
    <s v="00691"/>
    <x v="162"/>
    <x v="3"/>
    <x v="8"/>
    <x v="3"/>
    <x v="2"/>
    <x v="1"/>
    <x v="3"/>
    <n v="5"/>
    <n v="140.9"/>
    <n v="0"/>
    <n v="80.16"/>
    <n v="704.5"/>
    <n v="400.79999999999995"/>
    <n v="303.70000000000005"/>
    <n v="0.43108587650816188"/>
    <n v="2026"/>
    <s v="Q2"/>
    <n v="6"/>
    <x v="5"/>
  </r>
  <r>
    <s v="00810"/>
    <x v="162"/>
    <x v="1"/>
    <x v="12"/>
    <x v="2"/>
    <x v="1"/>
    <x v="4"/>
    <x v="14"/>
    <n v="3"/>
    <n v="36.659999999999997"/>
    <n v="0"/>
    <n v="13.55"/>
    <n v="109.97999999999999"/>
    <n v="40.650000000000006"/>
    <n v="69.329999999999984"/>
    <n v="0.63038734315330047"/>
    <n v="2026"/>
    <s v="Q2"/>
    <n v="6"/>
    <x v="5"/>
  </r>
  <r>
    <s v="00855"/>
    <x v="162"/>
    <x v="1"/>
    <x v="6"/>
    <x v="0"/>
    <x v="2"/>
    <x v="2"/>
    <x v="2"/>
    <n v="1"/>
    <n v="36.299999999999997"/>
    <n v="0.1"/>
    <n v="13.69"/>
    <n v="32.67"/>
    <n v="13.69"/>
    <n v="18.980000000000004"/>
    <n v="0.58096112641567199"/>
    <n v="2026"/>
    <s v="Q2"/>
    <n v="6"/>
    <x v="5"/>
  </r>
  <r>
    <s v="01612"/>
    <x v="162"/>
    <x v="2"/>
    <x v="16"/>
    <x v="0"/>
    <x v="1"/>
    <x v="3"/>
    <x v="19"/>
    <n v="2"/>
    <n v="120.64"/>
    <n v="0"/>
    <n v="61.66"/>
    <n v="241.28"/>
    <n v="123.32"/>
    <n v="117.96000000000001"/>
    <n v="0.48889257294429711"/>
    <n v="2026"/>
    <s v="Q2"/>
    <n v="6"/>
    <x v="5"/>
  </r>
  <r>
    <s v="01704"/>
    <x v="162"/>
    <x v="2"/>
    <x v="16"/>
    <x v="0"/>
    <x v="0"/>
    <x v="2"/>
    <x v="9"/>
    <n v="1"/>
    <n v="47.07"/>
    <n v="0"/>
    <n v="18.7"/>
    <n v="47.07"/>
    <n v="18.7"/>
    <n v="28.37"/>
    <n v="0.60271935415338862"/>
    <n v="2026"/>
    <s v="Q2"/>
    <n v="6"/>
    <x v="5"/>
  </r>
  <r>
    <s v="01857"/>
    <x v="162"/>
    <x v="2"/>
    <x v="3"/>
    <x v="3"/>
    <x v="2"/>
    <x v="1"/>
    <x v="11"/>
    <n v="2"/>
    <n v="154.94"/>
    <n v="0.05"/>
    <n v="77.260000000000005"/>
    <n v="294.38599999999997"/>
    <n v="154.52000000000001"/>
    <n v="139.86599999999996"/>
    <n v="0.47511090880680457"/>
    <n v="2026"/>
    <s v="Q2"/>
    <n v="6"/>
    <x v="5"/>
  </r>
  <r>
    <s v="01888"/>
    <x v="162"/>
    <x v="1"/>
    <x v="12"/>
    <x v="0"/>
    <x v="0"/>
    <x v="2"/>
    <x v="9"/>
    <n v="1"/>
    <n v="45.97"/>
    <n v="0.05"/>
    <n v="18.41"/>
    <n v="43.671499999999995"/>
    <n v="18.41"/>
    <n v="25.261499999999995"/>
    <n v="0.57844360738696854"/>
    <n v="2026"/>
    <s v="Q2"/>
    <n v="6"/>
    <x v="5"/>
  </r>
  <r>
    <s v="02683"/>
    <x v="162"/>
    <x v="3"/>
    <x v="8"/>
    <x v="0"/>
    <x v="0"/>
    <x v="3"/>
    <x v="7"/>
    <n v="1"/>
    <n v="198.64"/>
    <n v="0.05"/>
    <n v="101.89"/>
    <n v="188.70799999999997"/>
    <n v="101.89"/>
    <n v="86.817999999999969"/>
    <n v="0.46006528605040581"/>
    <n v="2026"/>
    <s v="Q2"/>
    <n v="6"/>
    <x v="5"/>
  </r>
  <r>
    <s v="04211"/>
    <x v="162"/>
    <x v="2"/>
    <x v="3"/>
    <x v="0"/>
    <x v="1"/>
    <x v="2"/>
    <x v="18"/>
    <n v="5"/>
    <n v="168.57"/>
    <n v="0"/>
    <n v="88.65"/>
    <n v="842.84999999999991"/>
    <n v="443.25"/>
    <n v="399.59999999999991"/>
    <n v="0.47410571276027758"/>
    <n v="2026"/>
    <s v="Q2"/>
    <n v="6"/>
    <x v="5"/>
  </r>
  <r>
    <s v="04353"/>
    <x v="162"/>
    <x v="1"/>
    <x v="6"/>
    <x v="2"/>
    <x v="1"/>
    <x v="2"/>
    <x v="2"/>
    <n v="1"/>
    <n v="36.65"/>
    <n v="0"/>
    <n v="13.97"/>
    <n v="36.65"/>
    <n v="13.97"/>
    <n v="22.68"/>
    <n v="0.61882673942701227"/>
    <n v="2026"/>
    <s v="Q2"/>
    <n v="6"/>
    <x v="5"/>
  </r>
  <r>
    <s v="05020"/>
    <x v="162"/>
    <x v="2"/>
    <x v="5"/>
    <x v="2"/>
    <x v="0"/>
    <x v="2"/>
    <x v="2"/>
    <n v="2"/>
    <n v="35.450000000000003"/>
    <n v="0.05"/>
    <n v="13.39"/>
    <n v="67.355000000000004"/>
    <n v="26.78"/>
    <n v="40.575000000000003"/>
    <n v="0.60240516665429444"/>
    <n v="2026"/>
    <s v="Q2"/>
    <n v="6"/>
    <x v="5"/>
  </r>
  <r>
    <s v="00564"/>
    <x v="163"/>
    <x v="2"/>
    <x v="5"/>
    <x v="2"/>
    <x v="1"/>
    <x v="2"/>
    <x v="9"/>
    <n v="3"/>
    <n v="45.82"/>
    <n v="0.1"/>
    <n v="18.61"/>
    <n v="123.71400000000001"/>
    <n v="55.83"/>
    <n v="67.884000000000015"/>
    <n v="0.54871720258014456"/>
    <n v="2026"/>
    <s v="Q2"/>
    <n v="6"/>
    <x v="5"/>
  </r>
  <r>
    <s v="00736"/>
    <x v="163"/>
    <x v="3"/>
    <x v="13"/>
    <x v="2"/>
    <x v="2"/>
    <x v="1"/>
    <x v="11"/>
    <n v="1"/>
    <n v="152.78"/>
    <n v="0"/>
    <n v="78.540000000000006"/>
    <n v="152.78"/>
    <n v="78.540000000000006"/>
    <n v="74.239999999999995"/>
    <n v="0.48592747741851022"/>
    <n v="2026"/>
    <s v="Q2"/>
    <n v="6"/>
    <x v="5"/>
  </r>
  <r>
    <s v="01300"/>
    <x v="163"/>
    <x v="1"/>
    <x v="6"/>
    <x v="0"/>
    <x v="1"/>
    <x v="0"/>
    <x v="4"/>
    <n v="1"/>
    <n v="49.76"/>
    <n v="0.05"/>
    <n v="22.58"/>
    <n v="47.271999999999998"/>
    <n v="22.58"/>
    <n v="24.692"/>
    <n v="0.52233880521238796"/>
    <n v="2026"/>
    <s v="Q2"/>
    <n v="6"/>
    <x v="5"/>
  </r>
  <r>
    <s v="01948"/>
    <x v="163"/>
    <x v="3"/>
    <x v="8"/>
    <x v="2"/>
    <x v="1"/>
    <x v="1"/>
    <x v="11"/>
    <n v="1"/>
    <n v="157.6"/>
    <n v="0.05"/>
    <n v="79.34"/>
    <n v="149.72"/>
    <n v="79.34"/>
    <n v="70.38"/>
    <n v="0.47007747795885652"/>
    <n v="2026"/>
    <s v="Q2"/>
    <n v="6"/>
    <x v="5"/>
  </r>
  <r>
    <s v="02272"/>
    <x v="163"/>
    <x v="3"/>
    <x v="8"/>
    <x v="0"/>
    <x v="0"/>
    <x v="4"/>
    <x v="12"/>
    <n v="1"/>
    <n v="125.01"/>
    <n v="0.15"/>
    <n v="70.39"/>
    <n v="106.2585"/>
    <n v="70.39"/>
    <n v="35.868499999999997"/>
    <n v="0.33755887764272974"/>
    <n v="2026"/>
    <s v="Q2"/>
    <n v="6"/>
    <x v="5"/>
  </r>
  <r>
    <s v="02680"/>
    <x v="163"/>
    <x v="1"/>
    <x v="14"/>
    <x v="0"/>
    <x v="0"/>
    <x v="1"/>
    <x v="1"/>
    <n v="1"/>
    <n v="93.59"/>
    <n v="0.15"/>
    <n v="46.48"/>
    <n v="79.551500000000004"/>
    <n v="46.48"/>
    <n v="33.071500000000007"/>
    <n v="0.41572440494522422"/>
    <n v="2026"/>
    <s v="Q2"/>
    <n v="6"/>
    <x v="5"/>
  </r>
  <r>
    <s v="04178"/>
    <x v="163"/>
    <x v="2"/>
    <x v="2"/>
    <x v="2"/>
    <x v="0"/>
    <x v="1"/>
    <x v="3"/>
    <n v="4"/>
    <n v="143.9"/>
    <n v="0.05"/>
    <n v="79.709999999999994"/>
    <n v="546.82000000000005"/>
    <n v="318.83999999999997"/>
    <n v="227.98000000000008"/>
    <n v="0.41691964448996022"/>
    <n v="2026"/>
    <s v="Q2"/>
    <n v="6"/>
    <x v="5"/>
  </r>
  <r>
    <s v="04272"/>
    <x v="163"/>
    <x v="3"/>
    <x v="7"/>
    <x v="3"/>
    <x v="0"/>
    <x v="3"/>
    <x v="7"/>
    <n v="4"/>
    <n v="190.97"/>
    <n v="0"/>
    <n v="103.36"/>
    <n v="763.88"/>
    <n v="413.44"/>
    <n v="350.44"/>
    <n v="0.45876315651673039"/>
    <n v="2026"/>
    <s v="Q2"/>
    <n v="6"/>
    <x v="5"/>
  </r>
  <r>
    <s v="04713"/>
    <x v="163"/>
    <x v="3"/>
    <x v="13"/>
    <x v="2"/>
    <x v="2"/>
    <x v="4"/>
    <x v="14"/>
    <n v="1"/>
    <n v="35.78"/>
    <n v="0"/>
    <n v="14"/>
    <n v="35.78"/>
    <n v="14"/>
    <n v="21.78"/>
    <n v="0.60871995528228062"/>
    <n v="2026"/>
    <s v="Q2"/>
    <n v="6"/>
    <x v="5"/>
  </r>
  <r>
    <s v="05166"/>
    <x v="163"/>
    <x v="3"/>
    <x v="7"/>
    <x v="3"/>
    <x v="1"/>
    <x v="3"/>
    <x v="19"/>
    <n v="3"/>
    <n v="125.25"/>
    <n v="0.05"/>
    <n v="58.95"/>
    <n v="356.96249999999998"/>
    <n v="176.85000000000002"/>
    <n v="180.11249999999995"/>
    <n v="0.50456980775291516"/>
    <n v="2026"/>
    <s v="Q2"/>
    <n v="6"/>
    <x v="5"/>
  </r>
  <r>
    <s v="00486"/>
    <x v="164"/>
    <x v="0"/>
    <x v="9"/>
    <x v="1"/>
    <x v="2"/>
    <x v="1"/>
    <x v="17"/>
    <n v="8"/>
    <n v="72.36"/>
    <n v="0.1"/>
    <n v="32.229999999999997"/>
    <n v="520.99199999999996"/>
    <n v="257.83999999999997"/>
    <n v="263.15199999999999"/>
    <n v="0.5050979669553467"/>
    <n v="2026"/>
    <s v="Q2"/>
    <n v="6"/>
    <x v="5"/>
  </r>
  <r>
    <s v="01507"/>
    <x v="164"/>
    <x v="0"/>
    <x v="15"/>
    <x v="2"/>
    <x v="0"/>
    <x v="2"/>
    <x v="18"/>
    <n v="1"/>
    <n v="162.51"/>
    <n v="0"/>
    <n v="88.29"/>
    <n v="162.51"/>
    <n v="88.29"/>
    <n v="74.219999999999985"/>
    <n v="0.45671035628576695"/>
    <n v="2026"/>
    <s v="Q2"/>
    <n v="6"/>
    <x v="5"/>
  </r>
  <r>
    <s v="01821"/>
    <x v="164"/>
    <x v="0"/>
    <x v="15"/>
    <x v="2"/>
    <x v="2"/>
    <x v="1"/>
    <x v="17"/>
    <n v="3"/>
    <n v="70.52"/>
    <n v="0"/>
    <n v="33.119999999999997"/>
    <n v="211.56"/>
    <n v="99.359999999999985"/>
    <n v="112.20000000000002"/>
    <n v="0.53034600113442998"/>
    <n v="2026"/>
    <s v="Q2"/>
    <n v="6"/>
    <x v="5"/>
  </r>
  <r>
    <s v="02588"/>
    <x v="164"/>
    <x v="3"/>
    <x v="8"/>
    <x v="3"/>
    <x v="0"/>
    <x v="1"/>
    <x v="1"/>
    <n v="1"/>
    <n v="90.28"/>
    <n v="0"/>
    <n v="46.04"/>
    <n v="90.28"/>
    <n v="46.04"/>
    <n v="44.24"/>
    <n v="0.4900310146211786"/>
    <n v="2026"/>
    <s v="Q2"/>
    <n v="6"/>
    <x v="5"/>
  </r>
  <r>
    <s v="02815"/>
    <x v="164"/>
    <x v="3"/>
    <x v="13"/>
    <x v="3"/>
    <x v="1"/>
    <x v="3"/>
    <x v="5"/>
    <n v="2"/>
    <n v="342.25"/>
    <n v="0"/>
    <n v="196.86"/>
    <n v="684.5"/>
    <n v="393.72"/>
    <n v="290.77999999999997"/>
    <n v="0.42480642804967128"/>
    <n v="2026"/>
    <s v="Q2"/>
    <n v="6"/>
    <x v="5"/>
  </r>
  <r>
    <s v="03258"/>
    <x v="164"/>
    <x v="1"/>
    <x v="1"/>
    <x v="0"/>
    <x v="2"/>
    <x v="0"/>
    <x v="4"/>
    <n v="6"/>
    <n v="50.92"/>
    <n v="0.05"/>
    <n v="22.87"/>
    <n v="290.24399999999997"/>
    <n v="137.22"/>
    <n v="153.02399999999997"/>
    <n v="0.52722536899987593"/>
    <n v="2026"/>
    <s v="Q2"/>
    <n v="6"/>
    <x v="5"/>
  </r>
  <r>
    <s v="03361"/>
    <x v="164"/>
    <x v="0"/>
    <x v="0"/>
    <x v="2"/>
    <x v="0"/>
    <x v="2"/>
    <x v="2"/>
    <n v="5"/>
    <n v="36.72"/>
    <n v="0.15"/>
    <n v="13.2"/>
    <n v="156.06"/>
    <n v="66"/>
    <n v="90.06"/>
    <n v="0.57708573625528647"/>
    <n v="2026"/>
    <s v="Q2"/>
    <n v="6"/>
    <x v="5"/>
  </r>
  <r>
    <s v="03629"/>
    <x v="164"/>
    <x v="0"/>
    <x v="15"/>
    <x v="0"/>
    <x v="1"/>
    <x v="3"/>
    <x v="5"/>
    <n v="4"/>
    <n v="348.96"/>
    <n v="0.15"/>
    <n v="197.02"/>
    <n v="1186.4639999999999"/>
    <n v="788.08"/>
    <n v="398.3839999999999"/>
    <n v="0.3357741996385899"/>
    <n v="2026"/>
    <s v="Q2"/>
    <n v="6"/>
    <x v="5"/>
  </r>
  <r>
    <s v="03750"/>
    <x v="164"/>
    <x v="0"/>
    <x v="0"/>
    <x v="0"/>
    <x v="0"/>
    <x v="1"/>
    <x v="17"/>
    <n v="1"/>
    <n v="71.28"/>
    <n v="0"/>
    <n v="31.92"/>
    <n v="71.28"/>
    <n v="31.92"/>
    <n v="39.36"/>
    <n v="0.55218855218855212"/>
    <n v="2026"/>
    <s v="Q2"/>
    <n v="6"/>
    <x v="5"/>
  </r>
  <r>
    <s v="05088"/>
    <x v="164"/>
    <x v="1"/>
    <x v="12"/>
    <x v="0"/>
    <x v="1"/>
    <x v="2"/>
    <x v="18"/>
    <n v="1"/>
    <n v="160.99"/>
    <n v="0.05"/>
    <n v="89.15"/>
    <n v="152.94050000000001"/>
    <n v="89.15"/>
    <n v="63.790500000000009"/>
    <n v="0.41709357560619981"/>
    <n v="2026"/>
    <s v="Q2"/>
    <n v="6"/>
    <x v="5"/>
  </r>
  <r>
    <s v="01450"/>
    <x v="165"/>
    <x v="1"/>
    <x v="14"/>
    <x v="0"/>
    <x v="0"/>
    <x v="4"/>
    <x v="12"/>
    <n v="1"/>
    <n v="124.19"/>
    <n v="0.05"/>
    <n v="67.209999999999994"/>
    <n v="117.98049999999999"/>
    <n v="67.209999999999994"/>
    <n v="50.770499999999998"/>
    <n v="0.43032958836417884"/>
    <n v="2026"/>
    <s v="Q2"/>
    <n v="6"/>
    <x v="5"/>
  </r>
  <r>
    <s v="02330"/>
    <x v="165"/>
    <x v="1"/>
    <x v="1"/>
    <x v="0"/>
    <x v="1"/>
    <x v="2"/>
    <x v="2"/>
    <n v="2"/>
    <n v="36.11"/>
    <n v="0.05"/>
    <n v="13.29"/>
    <n v="68.608999999999995"/>
    <n v="26.58"/>
    <n v="42.028999999999996"/>
    <n v="0.6125872698917052"/>
    <n v="2026"/>
    <s v="Q2"/>
    <n v="6"/>
    <x v="5"/>
  </r>
  <r>
    <s v="04655"/>
    <x v="165"/>
    <x v="0"/>
    <x v="0"/>
    <x v="1"/>
    <x v="2"/>
    <x v="4"/>
    <x v="10"/>
    <n v="4"/>
    <n v="40.909999999999997"/>
    <n v="0.05"/>
    <n v="14.42"/>
    <n v="155.45799999999997"/>
    <n v="57.68"/>
    <n v="97.777999999999963"/>
    <n v="0.62896730949838531"/>
    <n v="2026"/>
    <s v="Q2"/>
    <n v="6"/>
    <x v="5"/>
  </r>
  <r>
    <s v="00137"/>
    <x v="166"/>
    <x v="1"/>
    <x v="6"/>
    <x v="0"/>
    <x v="0"/>
    <x v="1"/>
    <x v="3"/>
    <n v="5"/>
    <n v="141.66999999999999"/>
    <n v="0.1"/>
    <n v="80.59"/>
    <n v="637.51499999999999"/>
    <n v="402.95000000000005"/>
    <n v="234.56499999999994"/>
    <n v="0.36793644071119885"/>
    <n v="2026"/>
    <s v="Q2"/>
    <n v="6"/>
    <x v="5"/>
  </r>
  <r>
    <s v="00141"/>
    <x v="166"/>
    <x v="3"/>
    <x v="7"/>
    <x v="0"/>
    <x v="0"/>
    <x v="2"/>
    <x v="9"/>
    <n v="1"/>
    <n v="47.53"/>
    <n v="0.05"/>
    <n v="18.5"/>
    <n v="45.153500000000001"/>
    <n v="18.5"/>
    <n v="26.653500000000001"/>
    <n v="0.59028646727274736"/>
    <n v="2026"/>
    <s v="Q2"/>
    <n v="6"/>
    <x v="5"/>
  </r>
  <r>
    <s v="00335"/>
    <x v="166"/>
    <x v="3"/>
    <x v="8"/>
    <x v="0"/>
    <x v="0"/>
    <x v="2"/>
    <x v="18"/>
    <n v="3"/>
    <n v="163.65"/>
    <n v="0.15"/>
    <n v="85.8"/>
    <n v="417.3075"/>
    <n v="257.39999999999998"/>
    <n v="159.90750000000003"/>
    <n v="0.38318865584730688"/>
    <n v="2026"/>
    <s v="Q2"/>
    <n v="6"/>
    <x v="5"/>
  </r>
  <r>
    <s v="00498"/>
    <x v="166"/>
    <x v="0"/>
    <x v="15"/>
    <x v="1"/>
    <x v="2"/>
    <x v="2"/>
    <x v="15"/>
    <n v="5"/>
    <n v="130.94999999999999"/>
    <n v="0.15"/>
    <n v="68.47"/>
    <n v="556.53750000000002"/>
    <n v="342.35"/>
    <n v="214.1875"/>
    <n v="0.38485726478449339"/>
    <n v="2026"/>
    <s v="Q2"/>
    <n v="6"/>
    <x v="5"/>
  </r>
  <r>
    <s v="02611"/>
    <x v="166"/>
    <x v="3"/>
    <x v="13"/>
    <x v="0"/>
    <x v="0"/>
    <x v="2"/>
    <x v="18"/>
    <n v="5"/>
    <n v="160.82"/>
    <n v="0"/>
    <n v="90.14"/>
    <n v="804.09999999999991"/>
    <n v="450.7"/>
    <n v="353.39999999999992"/>
    <n v="0.43949757492849145"/>
    <n v="2026"/>
    <s v="Q2"/>
    <n v="6"/>
    <x v="5"/>
  </r>
  <r>
    <s v="03197"/>
    <x v="166"/>
    <x v="1"/>
    <x v="12"/>
    <x v="2"/>
    <x v="1"/>
    <x v="0"/>
    <x v="6"/>
    <n v="3"/>
    <n v="40.51"/>
    <n v="0"/>
    <n v="16.940000000000001"/>
    <n v="121.53"/>
    <n v="50.820000000000007"/>
    <n v="70.709999999999994"/>
    <n v="0.58183164650703523"/>
    <n v="2026"/>
    <s v="Q2"/>
    <n v="6"/>
    <x v="5"/>
  </r>
  <r>
    <s v="04668"/>
    <x v="166"/>
    <x v="1"/>
    <x v="11"/>
    <x v="0"/>
    <x v="2"/>
    <x v="0"/>
    <x v="0"/>
    <n v="1"/>
    <n v="81.08"/>
    <n v="0"/>
    <n v="41.52"/>
    <n v="81.08"/>
    <n v="41.52"/>
    <n v="39.559999999999995"/>
    <n v="0.48791317217562896"/>
    <n v="2026"/>
    <s v="Q2"/>
    <n v="6"/>
    <x v="5"/>
  </r>
  <r>
    <s v="04994"/>
    <x v="166"/>
    <x v="2"/>
    <x v="10"/>
    <x v="1"/>
    <x v="2"/>
    <x v="1"/>
    <x v="11"/>
    <n v="4"/>
    <n v="150.43"/>
    <n v="0.1"/>
    <n v="77.650000000000006"/>
    <n v="541.548"/>
    <n v="310.60000000000002"/>
    <n v="230.94799999999998"/>
    <n v="0.42645896577957998"/>
    <n v="2026"/>
    <s v="Q2"/>
    <n v="6"/>
    <x v="5"/>
  </r>
  <r>
    <s v="00512"/>
    <x v="167"/>
    <x v="1"/>
    <x v="12"/>
    <x v="3"/>
    <x v="0"/>
    <x v="3"/>
    <x v="7"/>
    <n v="1"/>
    <n v="192.42"/>
    <n v="0"/>
    <n v="103.31"/>
    <n v="192.42"/>
    <n v="103.31"/>
    <n v="89.109999999999985"/>
    <n v="0.46310154869556175"/>
    <n v="2026"/>
    <s v="Q2"/>
    <n v="6"/>
    <x v="5"/>
  </r>
  <r>
    <s v="00717"/>
    <x v="167"/>
    <x v="3"/>
    <x v="7"/>
    <x v="1"/>
    <x v="2"/>
    <x v="3"/>
    <x v="5"/>
    <n v="10"/>
    <n v="333.14"/>
    <n v="0.15"/>
    <n v="194.52"/>
    <n v="2831.6899999999996"/>
    <n v="1945.2"/>
    <n v="886.48999999999955"/>
    <n v="0.31306039856057677"/>
    <n v="2026"/>
    <s v="Q2"/>
    <n v="6"/>
    <x v="5"/>
  </r>
  <r>
    <s v="00952"/>
    <x v="167"/>
    <x v="0"/>
    <x v="0"/>
    <x v="0"/>
    <x v="2"/>
    <x v="3"/>
    <x v="13"/>
    <n v="1"/>
    <n v="79.900000000000006"/>
    <n v="0.05"/>
    <n v="40.19"/>
    <n v="75.905000000000001"/>
    <n v="40.19"/>
    <n v="35.715000000000003"/>
    <n v="0.47052236348066667"/>
    <n v="2026"/>
    <s v="Q2"/>
    <n v="6"/>
    <x v="5"/>
  </r>
  <r>
    <s v="01081"/>
    <x v="167"/>
    <x v="3"/>
    <x v="13"/>
    <x v="0"/>
    <x v="0"/>
    <x v="0"/>
    <x v="4"/>
    <n v="1"/>
    <n v="51.12"/>
    <n v="0"/>
    <n v="22.43"/>
    <n v="51.12"/>
    <n v="22.43"/>
    <n v="28.689999999999998"/>
    <n v="0.56122848200312991"/>
    <n v="2026"/>
    <s v="Q2"/>
    <n v="6"/>
    <x v="5"/>
  </r>
  <r>
    <s v="02043"/>
    <x v="167"/>
    <x v="1"/>
    <x v="6"/>
    <x v="0"/>
    <x v="1"/>
    <x v="1"/>
    <x v="1"/>
    <n v="2"/>
    <n v="90.33"/>
    <n v="0"/>
    <n v="46.3"/>
    <n v="180.66"/>
    <n v="92.6"/>
    <n v="88.06"/>
    <n v="0.48743496069965686"/>
    <n v="2026"/>
    <s v="Q2"/>
    <n v="6"/>
    <x v="5"/>
  </r>
  <r>
    <s v="04040"/>
    <x v="167"/>
    <x v="3"/>
    <x v="7"/>
    <x v="0"/>
    <x v="2"/>
    <x v="2"/>
    <x v="2"/>
    <n v="2"/>
    <n v="36.799999999999997"/>
    <n v="0.05"/>
    <n v="13.94"/>
    <n v="69.919999999999987"/>
    <n v="27.88"/>
    <n v="42.039999999999992"/>
    <n v="0.60125858123569798"/>
    <n v="2026"/>
    <s v="Q2"/>
    <n v="6"/>
    <x v="5"/>
  </r>
  <r>
    <s v="02295"/>
    <x v="168"/>
    <x v="1"/>
    <x v="11"/>
    <x v="3"/>
    <x v="1"/>
    <x v="2"/>
    <x v="9"/>
    <n v="1"/>
    <n v="45.7"/>
    <n v="0.1"/>
    <n v="18.600000000000001"/>
    <n v="41.13"/>
    <n v="18.600000000000001"/>
    <n v="22.53"/>
    <n v="0.5477753464624362"/>
    <n v="2026"/>
    <s v="Q2"/>
    <n v="6"/>
    <x v="5"/>
  </r>
  <r>
    <s v="02670"/>
    <x v="168"/>
    <x v="2"/>
    <x v="5"/>
    <x v="3"/>
    <x v="0"/>
    <x v="2"/>
    <x v="18"/>
    <n v="3"/>
    <n v="162.30000000000001"/>
    <n v="0.1"/>
    <n v="86.43"/>
    <n v="438.21000000000004"/>
    <n v="259.29000000000002"/>
    <n v="178.92000000000002"/>
    <n v="0.40829739166153217"/>
    <n v="2026"/>
    <s v="Q2"/>
    <n v="6"/>
    <x v="5"/>
  </r>
  <r>
    <s v="02777"/>
    <x v="168"/>
    <x v="1"/>
    <x v="14"/>
    <x v="1"/>
    <x v="2"/>
    <x v="1"/>
    <x v="17"/>
    <n v="5"/>
    <n v="72.37"/>
    <n v="0.2"/>
    <n v="32.840000000000003"/>
    <n v="289.48"/>
    <n v="164.20000000000002"/>
    <n v="125.28"/>
    <n v="0.43277601215973466"/>
    <n v="2026"/>
    <s v="Q2"/>
    <n v="6"/>
    <x v="5"/>
  </r>
  <r>
    <s v="02780"/>
    <x v="168"/>
    <x v="2"/>
    <x v="3"/>
    <x v="0"/>
    <x v="1"/>
    <x v="4"/>
    <x v="14"/>
    <n v="2"/>
    <n v="35.61"/>
    <n v="0.15"/>
    <n v="13.96"/>
    <n v="60.536999999999999"/>
    <n v="27.92"/>
    <n v="32.616999999999997"/>
    <n v="0.53879445628293432"/>
    <n v="2026"/>
    <s v="Q2"/>
    <n v="6"/>
    <x v="5"/>
  </r>
  <r>
    <s v="03209"/>
    <x v="168"/>
    <x v="3"/>
    <x v="13"/>
    <x v="0"/>
    <x v="0"/>
    <x v="2"/>
    <x v="15"/>
    <n v="2"/>
    <n v="133.12"/>
    <n v="0"/>
    <n v="67.02"/>
    <n v="266.24"/>
    <n v="134.04"/>
    <n v="132.20000000000002"/>
    <n v="0.4965444711538462"/>
    <n v="2026"/>
    <s v="Q2"/>
    <n v="6"/>
    <x v="5"/>
  </r>
  <r>
    <s v="03414"/>
    <x v="168"/>
    <x v="0"/>
    <x v="15"/>
    <x v="3"/>
    <x v="0"/>
    <x v="0"/>
    <x v="4"/>
    <n v="1"/>
    <n v="51.23"/>
    <n v="0.05"/>
    <n v="23.12"/>
    <n v="48.668499999999995"/>
    <n v="23.12"/>
    <n v="25.548499999999994"/>
    <n v="0.5249494025909982"/>
    <n v="2026"/>
    <s v="Q2"/>
    <n v="6"/>
    <x v="5"/>
  </r>
  <r>
    <s v="03846"/>
    <x v="168"/>
    <x v="1"/>
    <x v="12"/>
    <x v="0"/>
    <x v="2"/>
    <x v="1"/>
    <x v="1"/>
    <n v="1"/>
    <n v="93.5"/>
    <n v="0"/>
    <n v="46.63"/>
    <n v="93.5"/>
    <n v="46.63"/>
    <n v="46.87"/>
    <n v="0.50128342245989299"/>
    <n v="2026"/>
    <s v="Q2"/>
    <n v="6"/>
    <x v="5"/>
  </r>
  <r>
    <s v="04120"/>
    <x v="168"/>
    <x v="3"/>
    <x v="4"/>
    <x v="2"/>
    <x v="0"/>
    <x v="4"/>
    <x v="10"/>
    <n v="3"/>
    <n v="41.16"/>
    <n v="0"/>
    <n v="14.79"/>
    <n v="123.47999999999999"/>
    <n v="44.37"/>
    <n v="79.109999999999985"/>
    <n v="0.64067055393586003"/>
    <n v="2026"/>
    <s v="Q2"/>
    <n v="6"/>
    <x v="5"/>
  </r>
  <r>
    <s v="04217"/>
    <x v="168"/>
    <x v="1"/>
    <x v="12"/>
    <x v="3"/>
    <x v="1"/>
    <x v="4"/>
    <x v="10"/>
    <n v="1"/>
    <n v="39.74"/>
    <n v="0.05"/>
    <n v="14.39"/>
    <n v="37.753"/>
    <n v="14.39"/>
    <n v="23.363"/>
    <n v="0.6188382380208195"/>
    <n v="2026"/>
    <s v="Q2"/>
    <n v="6"/>
    <x v="5"/>
  </r>
  <r>
    <s v="04786"/>
    <x v="168"/>
    <x v="3"/>
    <x v="7"/>
    <x v="0"/>
    <x v="0"/>
    <x v="2"/>
    <x v="9"/>
    <n v="3"/>
    <n v="46.79"/>
    <n v="0.1"/>
    <n v="18.25"/>
    <n v="126.33300000000001"/>
    <n v="54.75"/>
    <n v="71.583000000000013"/>
    <n v="0.56662154781411034"/>
    <n v="2026"/>
    <s v="Q2"/>
    <n v="6"/>
    <x v="5"/>
  </r>
  <r>
    <s v="00023"/>
    <x v="169"/>
    <x v="3"/>
    <x v="13"/>
    <x v="1"/>
    <x v="2"/>
    <x v="1"/>
    <x v="1"/>
    <n v="4"/>
    <n v="91.74"/>
    <n v="0.2"/>
    <n v="44.74"/>
    <n v="293.56799999999998"/>
    <n v="178.96"/>
    <n v="114.60799999999998"/>
    <n v="0.39039677349029861"/>
    <n v="2026"/>
    <s v="Q2"/>
    <n v="6"/>
    <x v="5"/>
  </r>
  <r>
    <s v="00099"/>
    <x v="169"/>
    <x v="3"/>
    <x v="13"/>
    <x v="0"/>
    <x v="1"/>
    <x v="4"/>
    <x v="14"/>
    <n v="1"/>
    <n v="36.28"/>
    <n v="0.1"/>
    <n v="13.8"/>
    <n v="32.652000000000001"/>
    <n v="13.8"/>
    <n v="18.852"/>
    <n v="0.5773612642410878"/>
    <n v="2026"/>
    <s v="Q2"/>
    <n v="6"/>
    <x v="5"/>
  </r>
  <r>
    <s v="00269"/>
    <x v="169"/>
    <x v="3"/>
    <x v="13"/>
    <x v="1"/>
    <x v="0"/>
    <x v="1"/>
    <x v="17"/>
    <n v="3"/>
    <n v="73.02"/>
    <n v="0.1"/>
    <n v="32.69"/>
    <n v="197.154"/>
    <n v="98.07"/>
    <n v="99.084000000000003"/>
    <n v="0.50257159377948202"/>
    <n v="2026"/>
    <s v="Q2"/>
    <n v="6"/>
    <x v="5"/>
  </r>
  <r>
    <s v="01772"/>
    <x v="169"/>
    <x v="3"/>
    <x v="4"/>
    <x v="0"/>
    <x v="1"/>
    <x v="1"/>
    <x v="11"/>
    <n v="4"/>
    <n v="153.38"/>
    <n v="0"/>
    <n v="76.92"/>
    <n v="613.52"/>
    <n v="307.68"/>
    <n v="305.83999999999997"/>
    <n v="0.49850045638283996"/>
    <n v="2026"/>
    <s v="Q2"/>
    <n v="6"/>
    <x v="5"/>
  </r>
  <r>
    <s v="01906"/>
    <x v="169"/>
    <x v="3"/>
    <x v="8"/>
    <x v="3"/>
    <x v="0"/>
    <x v="3"/>
    <x v="19"/>
    <n v="2"/>
    <n v="125.5"/>
    <n v="0"/>
    <n v="61.67"/>
    <n v="251"/>
    <n v="123.34"/>
    <n v="127.66"/>
    <n v="0.50860557768924297"/>
    <n v="2026"/>
    <s v="Q2"/>
    <n v="6"/>
    <x v="5"/>
  </r>
  <r>
    <s v="02473"/>
    <x v="169"/>
    <x v="0"/>
    <x v="0"/>
    <x v="1"/>
    <x v="0"/>
    <x v="0"/>
    <x v="0"/>
    <n v="3"/>
    <n v="80.75"/>
    <n v="0.15"/>
    <n v="42.81"/>
    <n v="205.91249999999999"/>
    <n v="128.43"/>
    <n v="77.482499999999987"/>
    <n v="0.37628847204516475"/>
    <n v="2026"/>
    <s v="Q2"/>
    <n v="6"/>
    <x v="5"/>
  </r>
  <r>
    <s v="02549"/>
    <x v="169"/>
    <x v="3"/>
    <x v="13"/>
    <x v="1"/>
    <x v="0"/>
    <x v="4"/>
    <x v="14"/>
    <n v="8"/>
    <n v="36.15"/>
    <n v="0.05"/>
    <n v="13.55"/>
    <n v="274.73999999999995"/>
    <n v="108.4"/>
    <n v="166.33999999999995"/>
    <n v="0.60544514814005956"/>
    <n v="2026"/>
    <s v="Q2"/>
    <n v="6"/>
    <x v="5"/>
  </r>
  <r>
    <s v="03341"/>
    <x v="169"/>
    <x v="0"/>
    <x v="15"/>
    <x v="0"/>
    <x v="1"/>
    <x v="1"/>
    <x v="3"/>
    <n v="2"/>
    <n v="143.1"/>
    <n v="0"/>
    <n v="78.11"/>
    <n v="286.2"/>
    <n v="156.22"/>
    <n v="129.97999999999999"/>
    <n v="0.45415793151642209"/>
    <n v="2026"/>
    <s v="Q2"/>
    <n v="6"/>
    <x v="5"/>
  </r>
  <r>
    <s v="03351"/>
    <x v="169"/>
    <x v="1"/>
    <x v="1"/>
    <x v="3"/>
    <x v="1"/>
    <x v="3"/>
    <x v="19"/>
    <n v="4"/>
    <n v="123.89"/>
    <n v="0"/>
    <n v="59.42"/>
    <n v="495.56"/>
    <n v="237.68"/>
    <n v="257.88"/>
    <n v="0.5203809831301961"/>
    <n v="2026"/>
    <s v="Q2"/>
    <n v="6"/>
    <x v="5"/>
  </r>
  <r>
    <s v="03366"/>
    <x v="169"/>
    <x v="1"/>
    <x v="11"/>
    <x v="0"/>
    <x v="2"/>
    <x v="2"/>
    <x v="15"/>
    <n v="1"/>
    <n v="135.41999999999999"/>
    <n v="0.05"/>
    <n v="68.180000000000007"/>
    <n v="128.64899999999997"/>
    <n v="68.180000000000007"/>
    <n v="60.468999999999966"/>
    <n v="0.47003085915941811"/>
    <n v="2026"/>
    <s v="Q2"/>
    <n v="6"/>
    <x v="5"/>
  </r>
  <r>
    <s v="03691"/>
    <x v="169"/>
    <x v="1"/>
    <x v="6"/>
    <x v="2"/>
    <x v="0"/>
    <x v="1"/>
    <x v="1"/>
    <n v="1"/>
    <n v="93.48"/>
    <n v="0.05"/>
    <n v="44.31"/>
    <n v="88.805999999999997"/>
    <n v="44.31"/>
    <n v="44.495999999999995"/>
    <n v="0.50104722653874734"/>
    <n v="2026"/>
    <s v="Q2"/>
    <n v="6"/>
    <x v="5"/>
  </r>
  <r>
    <s v="03909"/>
    <x v="169"/>
    <x v="1"/>
    <x v="1"/>
    <x v="3"/>
    <x v="0"/>
    <x v="1"/>
    <x v="11"/>
    <n v="1"/>
    <n v="156.05000000000001"/>
    <n v="0.05"/>
    <n v="81.28"/>
    <n v="148.2475"/>
    <n v="81.28"/>
    <n v="66.967500000000001"/>
    <n v="0.45172768512116562"/>
    <n v="2026"/>
    <s v="Q2"/>
    <n v="6"/>
    <x v="5"/>
  </r>
  <r>
    <s v="04862"/>
    <x v="169"/>
    <x v="1"/>
    <x v="6"/>
    <x v="0"/>
    <x v="0"/>
    <x v="4"/>
    <x v="14"/>
    <n v="1"/>
    <n v="36.74"/>
    <n v="0"/>
    <n v="14.15"/>
    <n v="36.74"/>
    <n v="14.15"/>
    <n v="22.590000000000003"/>
    <n v="0.61486118671747425"/>
    <n v="2026"/>
    <s v="Q2"/>
    <n v="6"/>
    <x v="5"/>
  </r>
  <r>
    <s v="05096"/>
    <x v="169"/>
    <x v="0"/>
    <x v="15"/>
    <x v="0"/>
    <x v="0"/>
    <x v="3"/>
    <x v="7"/>
    <n v="2"/>
    <n v="199.28"/>
    <n v="0"/>
    <n v="102.85"/>
    <n v="398.56"/>
    <n v="205.7"/>
    <n v="192.86"/>
    <n v="0.48389201124046571"/>
    <n v="2026"/>
    <s v="Q2"/>
    <n v="6"/>
    <x v="5"/>
  </r>
  <r>
    <s v="05112"/>
    <x v="169"/>
    <x v="0"/>
    <x v="0"/>
    <x v="3"/>
    <x v="0"/>
    <x v="4"/>
    <x v="14"/>
    <n v="2"/>
    <n v="37.04"/>
    <n v="0.05"/>
    <n v="13.76"/>
    <n v="70.375999999999991"/>
    <n v="27.52"/>
    <n v="42.855999999999995"/>
    <n v="0.60895759918153913"/>
    <n v="2026"/>
    <s v="Q2"/>
    <n v="6"/>
    <x v="5"/>
  </r>
  <r>
    <s v="00501"/>
    <x v="170"/>
    <x v="3"/>
    <x v="4"/>
    <x v="0"/>
    <x v="1"/>
    <x v="3"/>
    <x v="13"/>
    <n v="2"/>
    <n v="80.95"/>
    <n v="0.1"/>
    <n v="39.44"/>
    <n v="145.71"/>
    <n v="78.88"/>
    <n v="66.830000000000013"/>
    <n v="0.45865074462974409"/>
    <n v="2026"/>
    <s v="Q2"/>
    <n v="6"/>
    <x v="5"/>
  </r>
  <r>
    <s v="00540"/>
    <x v="170"/>
    <x v="0"/>
    <x v="9"/>
    <x v="3"/>
    <x v="0"/>
    <x v="1"/>
    <x v="11"/>
    <n v="1"/>
    <n v="151.46"/>
    <n v="0.05"/>
    <n v="77.98"/>
    <n v="143.887"/>
    <n v="77.98"/>
    <n v="65.906999999999996"/>
    <n v="0.45804693961233467"/>
    <n v="2026"/>
    <s v="Q2"/>
    <n v="6"/>
    <x v="5"/>
  </r>
  <r>
    <s v="02255"/>
    <x v="170"/>
    <x v="0"/>
    <x v="9"/>
    <x v="0"/>
    <x v="2"/>
    <x v="1"/>
    <x v="1"/>
    <n v="5"/>
    <n v="90.1"/>
    <n v="0"/>
    <n v="44.32"/>
    <n v="450.5"/>
    <n v="221.6"/>
    <n v="228.9"/>
    <n v="0.50810210876803552"/>
    <n v="2026"/>
    <s v="Q2"/>
    <n v="6"/>
    <x v="5"/>
  </r>
  <r>
    <s v="03126"/>
    <x v="170"/>
    <x v="0"/>
    <x v="0"/>
    <x v="3"/>
    <x v="2"/>
    <x v="1"/>
    <x v="11"/>
    <n v="1"/>
    <n v="155.69"/>
    <n v="0.1"/>
    <n v="79.42"/>
    <n v="140.12100000000001"/>
    <n v="79.42"/>
    <n v="60.701000000000008"/>
    <n v="0.43320415926235184"/>
    <n v="2026"/>
    <s v="Q2"/>
    <n v="6"/>
    <x v="5"/>
  </r>
  <r>
    <s v="03223"/>
    <x v="170"/>
    <x v="1"/>
    <x v="14"/>
    <x v="2"/>
    <x v="0"/>
    <x v="4"/>
    <x v="16"/>
    <n v="1"/>
    <n v="50.11"/>
    <n v="0.05"/>
    <n v="21.38"/>
    <n v="47.604499999999994"/>
    <n v="21.38"/>
    <n v="26.224499999999995"/>
    <n v="0.55088279469377888"/>
    <n v="2026"/>
    <s v="Q2"/>
    <n v="6"/>
    <x v="5"/>
  </r>
  <r>
    <s v="03260"/>
    <x v="170"/>
    <x v="2"/>
    <x v="2"/>
    <x v="2"/>
    <x v="0"/>
    <x v="1"/>
    <x v="3"/>
    <n v="1"/>
    <n v="142.55000000000001"/>
    <n v="0.1"/>
    <n v="79.709999999999994"/>
    <n v="128.29500000000002"/>
    <n v="79.709999999999994"/>
    <n v="48.585000000000022"/>
    <n v="0.37869753302934656"/>
    <n v="2026"/>
    <s v="Q2"/>
    <n v="6"/>
    <x v="5"/>
  </r>
  <r>
    <s v="03404"/>
    <x v="170"/>
    <x v="3"/>
    <x v="8"/>
    <x v="0"/>
    <x v="1"/>
    <x v="3"/>
    <x v="7"/>
    <n v="3"/>
    <n v="191.11"/>
    <n v="0.05"/>
    <n v="102.82"/>
    <n v="544.6635"/>
    <n v="308.45999999999998"/>
    <n v="236.20350000000002"/>
    <n v="0.43366867800026992"/>
    <n v="2026"/>
    <s v="Q2"/>
    <n v="6"/>
    <x v="5"/>
  </r>
  <r>
    <s v="04267"/>
    <x v="170"/>
    <x v="3"/>
    <x v="13"/>
    <x v="1"/>
    <x v="2"/>
    <x v="0"/>
    <x v="6"/>
    <n v="6"/>
    <n v="40.229999999999997"/>
    <n v="0.15"/>
    <n v="17.079999999999998"/>
    <n v="205.173"/>
    <n v="102.47999999999999"/>
    <n v="102.69300000000001"/>
    <n v="0.50051907414718322"/>
    <n v="2026"/>
    <s v="Q2"/>
    <n v="6"/>
    <x v="5"/>
  </r>
  <r>
    <s v="05082"/>
    <x v="170"/>
    <x v="1"/>
    <x v="11"/>
    <x v="0"/>
    <x v="2"/>
    <x v="0"/>
    <x v="0"/>
    <n v="2"/>
    <n v="81.489999999999995"/>
    <n v="0"/>
    <n v="42.15"/>
    <n v="162.97999999999999"/>
    <n v="84.3"/>
    <n v="78.679999999999993"/>
    <n v="0.48275862068965514"/>
    <n v="2026"/>
    <s v="Q2"/>
    <n v="6"/>
    <x v="5"/>
  </r>
  <r>
    <s v="05108"/>
    <x v="170"/>
    <x v="1"/>
    <x v="6"/>
    <x v="1"/>
    <x v="2"/>
    <x v="2"/>
    <x v="18"/>
    <n v="8"/>
    <n v="162.71"/>
    <n v="0.2"/>
    <n v="85.27"/>
    <n v="1041.3440000000001"/>
    <n v="682.16"/>
    <n v="359.18400000000008"/>
    <n v="0.34492348349824847"/>
    <n v="2026"/>
    <s v="Q2"/>
    <n v="6"/>
    <x v="5"/>
  </r>
  <r>
    <s v="01105"/>
    <x v="171"/>
    <x v="2"/>
    <x v="5"/>
    <x v="3"/>
    <x v="0"/>
    <x v="2"/>
    <x v="2"/>
    <n v="1"/>
    <n v="36.479999999999997"/>
    <n v="0.1"/>
    <n v="13.9"/>
    <n v="32.832000000000001"/>
    <n v="13.9"/>
    <n v="18.932000000000002"/>
    <n v="0.57663255360623789"/>
    <n v="2026"/>
    <s v="Q2"/>
    <n v="6"/>
    <x v="5"/>
  </r>
  <r>
    <s v="02757"/>
    <x v="171"/>
    <x v="1"/>
    <x v="6"/>
    <x v="1"/>
    <x v="2"/>
    <x v="2"/>
    <x v="15"/>
    <n v="6"/>
    <n v="136.65"/>
    <n v="0.15"/>
    <n v="68.56"/>
    <n v="696.91500000000008"/>
    <n v="411.36"/>
    <n v="285.55500000000006"/>
    <n v="0.4097415036266977"/>
    <n v="2026"/>
    <s v="Q2"/>
    <n v="6"/>
    <x v="5"/>
  </r>
  <r>
    <s v="03325"/>
    <x v="171"/>
    <x v="2"/>
    <x v="2"/>
    <x v="0"/>
    <x v="1"/>
    <x v="0"/>
    <x v="4"/>
    <n v="4"/>
    <n v="50.57"/>
    <n v="0"/>
    <n v="21.85"/>
    <n v="202.28"/>
    <n v="87.4"/>
    <n v="114.88"/>
    <n v="0.56792564761716435"/>
    <n v="2026"/>
    <s v="Q2"/>
    <n v="6"/>
    <x v="5"/>
  </r>
  <r>
    <s v="04070"/>
    <x v="171"/>
    <x v="3"/>
    <x v="8"/>
    <x v="0"/>
    <x v="1"/>
    <x v="0"/>
    <x v="8"/>
    <n v="3"/>
    <n v="103.72"/>
    <n v="0"/>
    <n v="50.34"/>
    <n v="311.15999999999997"/>
    <n v="151.02000000000001"/>
    <n v="160.13999999999996"/>
    <n v="0.51465483995372152"/>
    <n v="2026"/>
    <s v="Q2"/>
    <n v="6"/>
    <x v="5"/>
  </r>
  <r>
    <s v="04339"/>
    <x v="171"/>
    <x v="2"/>
    <x v="16"/>
    <x v="3"/>
    <x v="0"/>
    <x v="2"/>
    <x v="15"/>
    <n v="1"/>
    <n v="132.49"/>
    <n v="0"/>
    <n v="67.09"/>
    <n v="132.49"/>
    <n v="67.09"/>
    <n v="65.400000000000006"/>
    <n v="0.49362216016303118"/>
    <n v="2026"/>
    <s v="Q2"/>
    <n v="6"/>
    <x v="5"/>
  </r>
  <r>
    <s v="00731"/>
    <x v="172"/>
    <x v="2"/>
    <x v="3"/>
    <x v="0"/>
    <x v="1"/>
    <x v="3"/>
    <x v="13"/>
    <n v="2"/>
    <n v="80.650000000000006"/>
    <n v="0"/>
    <n v="39.18"/>
    <n v="161.30000000000001"/>
    <n v="78.36"/>
    <n v="82.940000000000012"/>
    <n v="0.51419714817110973"/>
    <n v="2026"/>
    <s v="Q2"/>
    <n v="6"/>
    <x v="5"/>
  </r>
  <r>
    <s v="01362"/>
    <x v="172"/>
    <x v="1"/>
    <x v="1"/>
    <x v="2"/>
    <x v="1"/>
    <x v="4"/>
    <x v="14"/>
    <n v="1"/>
    <n v="35.409999999999997"/>
    <n v="0.05"/>
    <n v="13.9"/>
    <n v="33.639499999999998"/>
    <n v="13.9"/>
    <n v="19.7395"/>
    <n v="0.58679528530447833"/>
    <n v="2026"/>
    <s v="Q2"/>
    <n v="6"/>
    <x v="5"/>
  </r>
  <r>
    <s v="01512"/>
    <x v="172"/>
    <x v="0"/>
    <x v="0"/>
    <x v="3"/>
    <x v="0"/>
    <x v="4"/>
    <x v="10"/>
    <n v="3"/>
    <n v="41.01"/>
    <n v="0"/>
    <n v="14.33"/>
    <n v="123.03"/>
    <n v="42.99"/>
    <n v="80.039999999999992"/>
    <n v="0.65057303096805652"/>
    <n v="2026"/>
    <s v="Q2"/>
    <n v="6"/>
    <x v="5"/>
  </r>
  <r>
    <s v="01647"/>
    <x v="172"/>
    <x v="3"/>
    <x v="8"/>
    <x v="0"/>
    <x v="2"/>
    <x v="2"/>
    <x v="2"/>
    <n v="1"/>
    <n v="36.01"/>
    <n v="0"/>
    <n v="13.23"/>
    <n v="36.01"/>
    <n v="13.23"/>
    <n v="22.779999999999998"/>
    <n v="0.63260205498472644"/>
    <n v="2026"/>
    <s v="Q2"/>
    <n v="6"/>
    <x v="5"/>
  </r>
  <r>
    <s v="02358"/>
    <x v="172"/>
    <x v="0"/>
    <x v="0"/>
    <x v="3"/>
    <x v="0"/>
    <x v="4"/>
    <x v="16"/>
    <n v="2"/>
    <n v="50.21"/>
    <n v="0.05"/>
    <n v="21.74"/>
    <n v="95.399000000000001"/>
    <n v="43.48"/>
    <n v="51.919000000000004"/>
    <n v="0.54423002337550708"/>
    <n v="2026"/>
    <s v="Q2"/>
    <n v="6"/>
    <x v="5"/>
  </r>
  <r>
    <s v="02366"/>
    <x v="172"/>
    <x v="2"/>
    <x v="10"/>
    <x v="3"/>
    <x v="0"/>
    <x v="0"/>
    <x v="8"/>
    <n v="3"/>
    <n v="100.3"/>
    <n v="0"/>
    <n v="49.26"/>
    <n v="300.89999999999998"/>
    <n v="147.78"/>
    <n v="153.11999999999998"/>
    <n v="0.5088733798604187"/>
    <n v="2026"/>
    <s v="Q2"/>
    <n v="6"/>
    <x v="5"/>
  </r>
  <r>
    <s v="03481"/>
    <x v="172"/>
    <x v="3"/>
    <x v="8"/>
    <x v="2"/>
    <x v="1"/>
    <x v="2"/>
    <x v="9"/>
    <n v="1"/>
    <n v="47.7"/>
    <n v="0.1"/>
    <n v="18.760000000000002"/>
    <n v="42.930000000000007"/>
    <n v="18.760000000000002"/>
    <n v="24.170000000000005"/>
    <n v="0.56300955043093415"/>
    <n v="2026"/>
    <s v="Q2"/>
    <n v="6"/>
    <x v="5"/>
  </r>
  <r>
    <s v="03595"/>
    <x v="172"/>
    <x v="1"/>
    <x v="14"/>
    <x v="0"/>
    <x v="1"/>
    <x v="0"/>
    <x v="6"/>
    <n v="2"/>
    <n v="40.94"/>
    <n v="0.1"/>
    <n v="16.88"/>
    <n v="73.691999999999993"/>
    <n v="33.76"/>
    <n v="39.931999999999995"/>
    <n v="0.54187700157411933"/>
    <n v="2026"/>
    <s v="Q2"/>
    <n v="6"/>
    <x v="5"/>
  </r>
  <r>
    <s v="03766"/>
    <x v="172"/>
    <x v="3"/>
    <x v="8"/>
    <x v="2"/>
    <x v="0"/>
    <x v="1"/>
    <x v="1"/>
    <n v="1"/>
    <n v="93.78"/>
    <n v="0"/>
    <n v="46.62"/>
    <n v="93.78"/>
    <n v="46.62"/>
    <n v="47.160000000000004"/>
    <n v="0.50287907869481774"/>
    <n v="2026"/>
    <s v="Q2"/>
    <n v="6"/>
    <x v="5"/>
  </r>
  <r>
    <s v="03933"/>
    <x v="172"/>
    <x v="3"/>
    <x v="4"/>
    <x v="2"/>
    <x v="1"/>
    <x v="4"/>
    <x v="16"/>
    <n v="2"/>
    <n v="51.42"/>
    <n v="0"/>
    <n v="22.19"/>
    <n v="102.84"/>
    <n v="44.38"/>
    <n v="58.46"/>
    <n v="0.56845585375340335"/>
    <n v="2026"/>
    <s v="Q2"/>
    <n v="6"/>
    <x v="5"/>
  </r>
  <r>
    <s v="03951"/>
    <x v="172"/>
    <x v="2"/>
    <x v="2"/>
    <x v="2"/>
    <x v="1"/>
    <x v="2"/>
    <x v="18"/>
    <n v="1"/>
    <n v="164.99"/>
    <n v="0.1"/>
    <n v="86.6"/>
    <n v="148.49100000000001"/>
    <n v="86.6"/>
    <n v="61.89100000000002"/>
    <n v="0.41679967136055396"/>
    <n v="2026"/>
    <s v="Q2"/>
    <n v="6"/>
    <x v="5"/>
  </r>
  <r>
    <s v="04078"/>
    <x v="172"/>
    <x v="2"/>
    <x v="5"/>
    <x v="3"/>
    <x v="0"/>
    <x v="1"/>
    <x v="3"/>
    <n v="1"/>
    <n v="145.65"/>
    <n v="0"/>
    <n v="79.87"/>
    <n v="145.65"/>
    <n v="79.87"/>
    <n v="65.78"/>
    <n v="0.45163062135255749"/>
    <n v="2026"/>
    <s v="Q2"/>
    <n v="6"/>
    <x v="5"/>
  </r>
  <r>
    <s v="04182"/>
    <x v="172"/>
    <x v="1"/>
    <x v="11"/>
    <x v="0"/>
    <x v="1"/>
    <x v="4"/>
    <x v="12"/>
    <n v="4"/>
    <n v="120.94"/>
    <n v="0.05"/>
    <n v="70.84"/>
    <n v="459.57199999999995"/>
    <n v="283.36"/>
    <n v="176.21199999999993"/>
    <n v="0.38342631840059871"/>
    <n v="2026"/>
    <s v="Q2"/>
    <n v="6"/>
    <x v="5"/>
  </r>
  <r>
    <s v="00323"/>
    <x v="173"/>
    <x v="3"/>
    <x v="13"/>
    <x v="0"/>
    <x v="0"/>
    <x v="2"/>
    <x v="2"/>
    <n v="1"/>
    <n v="36.94"/>
    <n v="0"/>
    <n v="13.25"/>
    <n v="36.94"/>
    <n v="13.25"/>
    <n v="23.689999999999998"/>
    <n v="0.64131023280996213"/>
    <n v="2026"/>
    <s v="Q2"/>
    <n v="6"/>
    <x v="5"/>
  </r>
  <r>
    <s v="00544"/>
    <x v="173"/>
    <x v="0"/>
    <x v="15"/>
    <x v="0"/>
    <x v="2"/>
    <x v="1"/>
    <x v="1"/>
    <n v="1"/>
    <n v="90.3"/>
    <n v="0.05"/>
    <n v="45.07"/>
    <n v="85.784999999999997"/>
    <n v="45.07"/>
    <n v="40.714999999999996"/>
    <n v="0.47461677449437545"/>
    <n v="2026"/>
    <s v="Q2"/>
    <n v="6"/>
    <x v="5"/>
  </r>
  <r>
    <s v="01570"/>
    <x v="173"/>
    <x v="3"/>
    <x v="13"/>
    <x v="3"/>
    <x v="0"/>
    <x v="3"/>
    <x v="5"/>
    <n v="1"/>
    <n v="335.05"/>
    <n v="0"/>
    <n v="191.67"/>
    <n v="335.05"/>
    <n v="191.67"/>
    <n v="143.38000000000002"/>
    <n v="0.42793612893597976"/>
    <n v="2026"/>
    <s v="Q2"/>
    <n v="6"/>
    <x v="5"/>
  </r>
  <r>
    <s v="01932"/>
    <x v="173"/>
    <x v="3"/>
    <x v="8"/>
    <x v="0"/>
    <x v="1"/>
    <x v="2"/>
    <x v="2"/>
    <n v="1"/>
    <n v="35.9"/>
    <n v="0.05"/>
    <n v="13.81"/>
    <n v="34.104999999999997"/>
    <n v="13.81"/>
    <n v="20.294999999999995"/>
    <n v="0.59507403606509301"/>
    <n v="2026"/>
    <s v="Q2"/>
    <n v="6"/>
    <x v="5"/>
  </r>
  <r>
    <s v="04352"/>
    <x v="173"/>
    <x v="3"/>
    <x v="13"/>
    <x v="0"/>
    <x v="0"/>
    <x v="0"/>
    <x v="4"/>
    <n v="6"/>
    <n v="51.34"/>
    <n v="0.1"/>
    <n v="22.47"/>
    <n v="277.23600000000005"/>
    <n v="134.82"/>
    <n v="142.41600000000005"/>
    <n v="0.51369951954291659"/>
    <n v="2026"/>
    <s v="Q2"/>
    <n v="6"/>
    <x v="5"/>
  </r>
  <r>
    <s v="04561"/>
    <x v="173"/>
    <x v="0"/>
    <x v="0"/>
    <x v="2"/>
    <x v="0"/>
    <x v="1"/>
    <x v="11"/>
    <n v="1"/>
    <n v="157.91"/>
    <n v="0"/>
    <n v="77.12"/>
    <n v="157.91"/>
    <n v="77.12"/>
    <n v="80.789999999999992"/>
    <n v="0.51162054334747642"/>
    <n v="2026"/>
    <s v="Q2"/>
    <n v="6"/>
    <x v="5"/>
  </r>
  <r>
    <s v="04741"/>
    <x v="173"/>
    <x v="3"/>
    <x v="13"/>
    <x v="0"/>
    <x v="1"/>
    <x v="0"/>
    <x v="6"/>
    <n v="3"/>
    <n v="41.09"/>
    <n v="0.05"/>
    <n v="16.809999999999999"/>
    <n v="117.10650000000001"/>
    <n v="50.429999999999993"/>
    <n v="66.676500000000019"/>
    <n v="0.569366346018368"/>
    <n v="2026"/>
    <s v="Q2"/>
    <n v="6"/>
    <x v="5"/>
  </r>
  <r>
    <s v="04882"/>
    <x v="173"/>
    <x v="1"/>
    <x v="12"/>
    <x v="0"/>
    <x v="0"/>
    <x v="3"/>
    <x v="19"/>
    <n v="2"/>
    <n v="120.18"/>
    <n v="0.05"/>
    <n v="59.4"/>
    <n v="228.34200000000001"/>
    <n v="118.8"/>
    <n v="109.54200000000002"/>
    <n v="0.47972777675591882"/>
    <n v="2026"/>
    <s v="Q2"/>
    <n v="6"/>
    <x v="5"/>
  </r>
  <r>
    <s v="04885"/>
    <x v="173"/>
    <x v="3"/>
    <x v="13"/>
    <x v="3"/>
    <x v="1"/>
    <x v="3"/>
    <x v="7"/>
    <n v="1"/>
    <n v="198.1"/>
    <n v="0.1"/>
    <n v="103.46"/>
    <n v="178.29"/>
    <n v="103.46"/>
    <n v="74.83"/>
    <n v="0.41970946211228899"/>
    <n v="2026"/>
    <s v="Q2"/>
    <n v="6"/>
    <x v="5"/>
  </r>
  <r>
    <s v="04982"/>
    <x v="173"/>
    <x v="2"/>
    <x v="10"/>
    <x v="0"/>
    <x v="0"/>
    <x v="2"/>
    <x v="2"/>
    <n v="1"/>
    <n v="36.700000000000003"/>
    <n v="0.15"/>
    <n v="13.59"/>
    <n v="31.195"/>
    <n v="13.59"/>
    <n v="17.605"/>
    <n v="0.56435326174066358"/>
    <n v="2026"/>
    <s v="Q2"/>
    <n v="6"/>
    <x v="5"/>
  </r>
  <r>
    <s v="00040"/>
    <x v="174"/>
    <x v="3"/>
    <x v="7"/>
    <x v="2"/>
    <x v="1"/>
    <x v="2"/>
    <x v="18"/>
    <n v="1"/>
    <n v="167.23"/>
    <n v="0.05"/>
    <n v="85.14"/>
    <n v="158.86849999999998"/>
    <n v="85.14"/>
    <n v="73.728499999999983"/>
    <n v="0.46408507665144438"/>
    <n v="2026"/>
    <s v="Q2"/>
    <n v="6"/>
    <x v="5"/>
  </r>
  <r>
    <s v="00110"/>
    <x v="174"/>
    <x v="1"/>
    <x v="12"/>
    <x v="2"/>
    <x v="2"/>
    <x v="1"/>
    <x v="17"/>
    <n v="2"/>
    <n v="72.97"/>
    <n v="0"/>
    <n v="31.57"/>
    <n v="145.94"/>
    <n v="63.14"/>
    <n v="82.8"/>
    <n v="0.56735644785528294"/>
    <n v="2026"/>
    <s v="Q2"/>
    <n v="6"/>
    <x v="5"/>
  </r>
  <r>
    <s v="01169"/>
    <x v="174"/>
    <x v="1"/>
    <x v="11"/>
    <x v="2"/>
    <x v="1"/>
    <x v="0"/>
    <x v="0"/>
    <n v="3"/>
    <n v="82.91"/>
    <n v="0"/>
    <n v="42.29"/>
    <n v="248.73"/>
    <n v="126.87"/>
    <n v="121.85999999999999"/>
    <n v="0.4899288384995778"/>
    <n v="2026"/>
    <s v="Q2"/>
    <n v="6"/>
    <x v="5"/>
  </r>
  <r>
    <s v="02211"/>
    <x v="174"/>
    <x v="2"/>
    <x v="10"/>
    <x v="3"/>
    <x v="1"/>
    <x v="4"/>
    <x v="10"/>
    <n v="2"/>
    <n v="41.25"/>
    <n v="0"/>
    <n v="14.72"/>
    <n v="82.5"/>
    <n v="29.44"/>
    <n v="53.06"/>
    <n v="0.64315151515151514"/>
    <n v="2026"/>
    <s v="Q2"/>
    <n v="6"/>
    <x v="5"/>
  </r>
  <r>
    <s v="03494"/>
    <x v="174"/>
    <x v="3"/>
    <x v="8"/>
    <x v="1"/>
    <x v="2"/>
    <x v="3"/>
    <x v="7"/>
    <n v="6"/>
    <n v="194.79"/>
    <n v="0.15"/>
    <n v="106.78"/>
    <n v="993.42899999999997"/>
    <n v="640.68000000000006"/>
    <n v="352.74899999999991"/>
    <n v="0.3550822454347517"/>
    <n v="2026"/>
    <s v="Q2"/>
    <n v="6"/>
    <x v="5"/>
  </r>
  <r>
    <s v="03586"/>
    <x v="174"/>
    <x v="0"/>
    <x v="15"/>
    <x v="1"/>
    <x v="2"/>
    <x v="3"/>
    <x v="7"/>
    <n v="6"/>
    <n v="193.13"/>
    <n v="0.15"/>
    <n v="106.49"/>
    <n v="984.96299999999997"/>
    <n v="638.93999999999994"/>
    <n v="346.02300000000002"/>
    <n v="0.35130558203709178"/>
    <n v="2026"/>
    <s v="Q2"/>
    <n v="6"/>
    <x v="5"/>
  </r>
  <r>
    <s v="03660"/>
    <x v="174"/>
    <x v="2"/>
    <x v="3"/>
    <x v="0"/>
    <x v="1"/>
    <x v="0"/>
    <x v="0"/>
    <n v="1"/>
    <n v="82.7"/>
    <n v="0.05"/>
    <n v="42.16"/>
    <n v="78.564999999999998"/>
    <n v="42.16"/>
    <n v="36.405000000000001"/>
    <n v="0.46337427607713361"/>
    <n v="2026"/>
    <s v="Q2"/>
    <n v="6"/>
    <x v="5"/>
  </r>
  <r>
    <s v="04307"/>
    <x v="174"/>
    <x v="3"/>
    <x v="8"/>
    <x v="0"/>
    <x v="2"/>
    <x v="0"/>
    <x v="6"/>
    <n v="1"/>
    <n v="40.33"/>
    <n v="0"/>
    <n v="16.48"/>
    <n v="40.33"/>
    <n v="16.48"/>
    <n v="23.849999999999998"/>
    <n v="0.59137118770146291"/>
    <n v="2026"/>
    <s v="Q2"/>
    <n v="6"/>
    <x v="5"/>
  </r>
  <r>
    <s v="05133"/>
    <x v="174"/>
    <x v="0"/>
    <x v="0"/>
    <x v="0"/>
    <x v="2"/>
    <x v="3"/>
    <x v="13"/>
    <n v="1"/>
    <n v="81.99"/>
    <n v="0.15"/>
    <n v="40.29"/>
    <n v="69.691499999999991"/>
    <n v="40.29"/>
    <n v="29.401499999999992"/>
    <n v="0.4218807171606293"/>
    <n v="2026"/>
    <s v="Q2"/>
    <n v="6"/>
    <x v="5"/>
  </r>
  <r>
    <s v="00472"/>
    <x v="175"/>
    <x v="1"/>
    <x v="6"/>
    <x v="2"/>
    <x v="2"/>
    <x v="2"/>
    <x v="9"/>
    <n v="3"/>
    <n v="46.29"/>
    <n v="0"/>
    <n v="18.309999999999999"/>
    <n v="138.87"/>
    <n v="54.929999999999993"/>
    <n v="83.940000000000012"/>
    <n v="0.60445020522791104"/>
    <n v="2026"/>
    <s v="Q2"/>
    <n v="6"/>
    <x v="5"/>
  </r>
  <r>
    <s v="00689"/>
    <x v="175"/>
    <x v="3"/>
    <x v="7"/>
    <x v="0"/>
    <x v="1"/>
    <x v="0"/>
    <x v="6"/>
    <n v="1"/>
    <n v="39.729999999999997"/>
    <n v="0"/>
    <n v="16.55"/>
    <n v="39.729999999999997"/>
    <n v="16.55"/>
    <n v="23.179999999999996"/>
    <n v="0.58343820790334755"/>
    <n v="2026"/>
    <s v="Q2"/>
    <n v="6"/>
    <x v="5"/>
  </r>
  <r>
    <s v="00864"/>
    <x v="175"/>
    <x v="3"/>
    <x v="8"/>
    <x v="0"/>
    <x v="1"/>
    <x v="2"/>
    <x v="15"/>
    <n v="4"/>
    <n v="131.02000000000001"/>
    <n v="0.05"/>
    <n v="67.42"/>
    <n v="497.87600000000003"/>
    <n v="269.68"/>
    <n v="228.19600000000003"/>
    <n v="0.45833902417469413"/>
    <n v="2026"/>
    <s v="Q2"/>
    <n v="6"/>
    <x v="5"/>
  </r>
  <r>
    <s v="01163"/>
    <x v="175"/>
    <x v="1"/>
    <x v="12"/>
    <x v="0"/>
    <x v="1"/>
    <x v="2"/>
    <x v="9"/>
    <n v="2"/>
    <n v="46.69"/>
    <n v="0.05"/>
    <n v="18.23"/>
    <n v="88.710999999999999"/>
    <n v="36.46"/>
    <n v="52.250999999999998"/>
    <n v="0.58900249123558523"/>
    <n v="2026"/>
    <s v="Q2"/>
    <n v="6"/>
    <x v="5"/>
  </r>
  <r>
    <s v="01323"/>
    <x v="175"/>
    <x v="1"/>
    <x v="12"/>
    <x v="0"/>
    <x v="0"/>
    <x v="4"/>
    <x v="10"/>
    <n v="2"/>
    <n v="39.57"/>
    <n v="0.1"/>
    <n v="14.64"/>
    <n v="71.225999999999999"/>
    <n v="29.28"/>
    <n v="41.945999999999998"/>
    <n v="0.58891416055934631"/>
    <n v="2026"/>
    <s v="Q2"/>
    <n v="6"/>
    <x v="5"/>
  </r>
  <r>
    <s v="02098"/>
    <x v="175"/>
    <x v="2"/>
    <x v="2"/>
    <x v="0"/>
    <x v="0"/>
    <x v="1"/>
    <x v="3"/>
    <n v="1"/>
    <n v="146.46"/>
    <n v="0.15"/>
    <n v="80.760000000000005"/>
    <n v="124.491"/>
    <n v="80.760000000000005"/>
    <n v="43.730999999999995"/>
    <n v="0.35127840566787955"/>
    <n v="2026"/>
    <s v="Q2"/>
    <n v="6"/>
    <x v="5"/>
  </r>
  <r>
    <s v="02190"/>
    <x v="175"/>
    <x v="1"/>
    <x v="6"/>
    <x v="2"/>
    <x v="2"/>
    <x v="0"/>
    <x v="4"/>
    <n v="5"/>
    <n v="50.78"/>
    <n v="0"/>
    <n v="22.68"/>
    <n v="253.9"/>
    <n v="113.4"/>
    <n v="140.5"/>
    <n v="0.55336746750689247"/>
    <n v="2026"/>
    <s v="Q2"/>
    <n v="6"/>
    <x v="5"/>
  </r>
  <r>
    <s v="02664"/>
    <x v="175"/>
    <x v="2"/>
    <x v="10"/>
    <x v="3"/>
    <x v="0"/>
    <x v="2"/>
    <x v="9"/>
    <n v="3"/>
    <n v="47.61"/>
    <n v="0"/>
    <n v="18.21"/>
    <n v="142.82999999999998"/>
    <n v="54.63"/>
    <n v="88.199999999999989"/>
    <n v="0.61751732829237549"/>
    <n v="2026"/>
    <s v="Q2"/>
    <n v="6"/>
    <x v="5"/>
  </r>
  <r>
    <s v="02992"/>
    <x v="175"/>
    <x v="2"/>
    <x v="16"/>
    <x v="0"/>
    <x v="1"/>
    <x v="0"/>
    <x v="4"/>
    <n v="1"/>
    <n v="50.75"/>
    <n v="0.1"/>
    <n v="22.94"/>
    <n v="45.675000000000004"/>
    <n v="22.94"/>
    <n v="22.735000000000003"/>
    <n v="0.49775588396278053"/>
    <n v="2026"/>
    <s v="Q2"/>
    <n v="6"/>
    <x v="5"/>
  </r>
  <r>
    <s v="03120"/>
    <x v="175"/>
    <x v="2"/>
    <x v="5"/>
    <x v="3"/>
    <x v="0"/>
    <x v="4"/>
    <x v="16"/>
    <n v="1"/>
    <n v="50.33"/>
    <n v="0"/>
    <n v="21.66"/>
    <n v="50.33"/>
    <n v="21.66"/>
    <n v="28.669999999999998"/>
    <n v="0.56964037353467112"/>
    <n v="2026"/>
    <s v="Q2"/>
    <n v="6"/>
    <x v="5"/>
  </r>
  <r>
    <s v="00189"/>
    <x v="176"/>
    <x v="2"/>
    <x v="10"/>
    <x v="0"/>
    <x v="2"/>
    <x v="2"/>
    <x v="9"/>
    <n v="1"/>
    <n v="47.5"/>
    <n v="0.1"/>
    <n v="18.8"/>
    <n v="42.75"/>
    <n v="18.8"/>
    <n v="23.95"/>
    <n v="0.56023391812865497"/>
    <n v="2026"/>
    <s v="Q2"/>
    <n v="6"/>
    <x v="5"/>
  </r>
  <r>
    <s v="00927"/>
    <x v="176"/>
    <x v="2"/>
    <x v="10"/>
    <x v="3"/>
    <x v="0"/>
    <x v="2"/>
    <x v="15"/>
    <n v="2"/>
    <n v="130.33000000000001"/>
    <n v="0.1"/>
    <n v="67.319999999999993"/>
    <n v="234.59400000000002"/>
    <n v="134.63999999999999"/>
    <n v="99.954000000000036"/>
    <n v="0.42607227806337772"/>
    <n v="2026"/>
    <s v="Q2"/>
    <n v="6"/>
    <x v="5"/>
  </r>
  <r>
    <s v="01388"/>
    <x v="176"/>
    <x v="1"/>
    <x v="14"/>
    <x v="0"/>
    <x v="0"/>
    <x v="1"/>
    <x v="11"/>
    <n v="3"/>
    <n v="156.76"/>
    <n v="0.05"/>
    <n v="78.63"/>
    <n v="446.76599999999996"/>
    <n v="235.89"/>
    <n v="210.87599999999998"/>
    <n v="0.47200547937846654"/>
    <n v="2026"/>
    <s v="Q2"/>
    <n v="6"/>
    <x v="5"/>
  </r>
  <r>
    <s v="03932"/>
    <x v="176"/>
    <x v="2"/>
    <x v="10"/>
    <x v="0"/>
    <x v="1"/>
    <x v="4"/>
    <x v="14"/>
    <n v="4"/>
    <n v="35.770000000000003"/>
    <n v="0"/>
    <n v="13.75"/>
    <n v="143.08000000000001"/>
    <n v="55"/>
    <n v="88.080000000000013"/>
    <n v="0.61559966452334358"/>
    <n v="2026"/>
    <s v="Q2"/>
    <n v="6"/>
    <x v="5"/>
  </r>
  <r>
    <s v="04008"/>
    <x v="176"/>
    <x v="1"/>
    <x v="14"/>
    <x v="0"/>
    <x v="0"/>
    <x v="0"/>
    <x v="8"/>
    <n v="2"/>
    <n v="102.49"/>
    <n v="0"/>
    <n v="50.07"/>
    <n v="204.98"/>
    <n v="100.14"/>
    <n v="104.83999999999999"/>
    <n v="0.51146453312518292"/>
    <n v="2026"/>
    <s v="Q2"/>
    <n v="6"/>
    <x v="5"/>
  </r>
  <r>
    <s v="04701"/>
    <x v="176"/>
    <x v="0"/>
    <x v="0"/>
    <x v="1"/>
    <x v="2"/>
    <x v="0"/>
    <x v="0"/>
    <n v="8"/>
    <n v="82.47"/>
    <n v="0.15"/>
    <n v="42.58"/>
    <n v="560.79599999999994"/>
    <n v="340.64"/>
    <n v="220.15599999999995"/>
    <n v="0.39257769313618496"/>
    <n v="2026"/>
    <s v="Q2"/>
    <n v="6"/>
    <x v="5"/>
  </r>
  <r>
    <s v="04805"/>
    <x v="176"/>
    <x v="2"/>
    <x v="10"/>
    <x v="0"/>
    <x v="0"/>
    <x v="3"/>
    <x v="19"/>
    <n v="1"/>
    <n v="121.44"/>
    <n v="0"/>
    <n v="62.34"/>
    <n v="121.44"/>
    <n v="62.34"/>
    <n v="59.099999999999994"/>
    <n v="0.48666007905138337"/>
    <n v="2026"/>
    <s v="Q2"/>
    <n v="6"/>
    <x v="5"/>
  </r>
  <r>
    <s v="00912"/>
    <x v="177"/>
    <x v="0"/>
    <x v="0"/>
    <x v="3"/>
    <x v="1"/>
    <x v="2"/>
    <x v="9"/>
    <n v="4"/>
    <n v="46.44"/>
    <n v="0.05"/>
    <n v="18.2"/>
    <n v="176.47199999999998"/>
    <n v="72.8"/>
    <n v="103.67199999999998"/>
    <n v="0.58746996690693143"/>
    <n v="2026"/>
    <s v="Q2"/>
    <n v="6"/>
    <x v="5"/>
  </r>
  <r>
    <s v="01837"/>
    <x v="177"/>
    <x v="0"/>
    <x v="0"/>
    <x v="3"/>
    <x v="2"/>
    <x v="3"/>
    <x v="7"/>
    <n v="2"/>
    <n v="194.13"/>
    <n v="0.1"/>
    <n v="106.51"/>
    <n v="349.43400000000003"/>
    <n v="213.02"/>
    <n v="136.41400000000002"/>
    <n v="0.39038559499075648"/>
    <n v="2026"/>
    <s v="Q2"/>
    <n v="6"/>
    <x v="5"/>
  </r>
  <r>
    <s v="02216"/>
    <x v="177"/>
    <x v="0"/>
    <x v="9"/>
    <x v="0"/>
    <x v="2"/>
    <x v="0"/>
    <x v="0"/>
    <n v="4"/>
    <n v="81.86"/>
    <n v="0.05"/>
    <n v="42.22"/>
    <n v="311.06799999999998"/>
    <n v="168.88"/>
    <n v="142.18799999999999"/>
    <n v="0.45709619761595532"/>
    <n v="2026"/>
    <s v="Q2"/>
    <n v="6"/>
    <x v="5"/>
  </r>
  <r>
    <s v="02451"/>
    <x v="177"/>
    <x v="0"/>
    <x v="9"/>
    <x v="1"/>
    <x v="2"/>
    <x v="2"/>
    <x v="18"/>
    <n v="4"/>
    <n v="162.61000000000001"/>
    <n v="0.05"/>
    <n v="88.64"/>
    <n v="617.91800000000001"/>
    <n v="354.56"/>
    <n v="263.358"/>
    <n v="0.4262021821665658"/>
    <n v="2026"/>
    <s v="Q2"/>
    <n v="6"/>
    <x v="5"/>
  </r>
  <r>
    <s v="02874"/>
    <x v="177"/>
    <x v="1"/>
    <x v="12"/>
    <x v="2"/>
    <x v="1"/>
    <x v="0"/>
    <x v="6"/>
    <n v="1"/>
    <n v="40.26"/>
    <n v="0"/>
    <n v="16.62"/>
    <n v="40.26"/>
    <n v="16.62"/>
    <n v="23.639999999999997"/>
    <n v="0.58718330849478384"/>
    <n v="2026"/>
    <s v="Q2"/>
    <n v="6"/>
    <x v="5"/>
  </r>
  <r>
    <s v="02885"/>
    <x v="177"/>
    <x v="0"/>
    <x v="0"/>
    <x v="0"/>
    <x v="2"/>
    <x v="2"/>
    <x v="9"/>
    <n v="1"/>
    <n v="47.23"/>
    <n v="0.1"/>
    <n v="17.829999999999998"/>
    <n v="42.506999999999998"/>
    <n v="17.829999999999998"/>
    <n v="24.677"/>
    <n v="0.58053967581810062"/>
    <n v="2026"/>
    <s v="Q2"/>
    <n v="6"/>
    <x v="5"/>
  </r>
  <r>
    <s v="03014"/>
    <x v="177"/>
    <x v="2"/>
    <x v="10"/>
    <x v="0"/>
    <x v="1"/>
    <x v="4"/>
    <x v="16"/>
    <n v="1"/>
    <n v="50.13"/>
    <n v="0.15"/>
    <n v="22.22"/>
    <n v="42.610500000000002"/>
    <n v="22.22"/>
    <n v="20.390500000000003"/>
    <n v="0.47853228664296366"/>
    <n v="2026"/>
    <s v="Q2"/>
    <n v="6"/>
    <x v="5"/>
  </r>
  <r>
    <s v="03273"/>
    <x v="177"/>
    <x v="2"/>
    <x v="3"/>
    <x v="0"/>
    <x v="2"/>
    <x v="3"/>
    <x v="5"/>
    <n v="2"/>
    <n v="345.82"/>
    <n v="0.05"/>
    <n v="196.24"/>
    <n v="657.05799999999999"/>
    <n v="392.48"/>
    <n v="264.57799999999997"/>
    <n v="0.40267069269379563"/>
    <n v="2026"/>
    <s v="Q2"/>
    <n v="6"/>
    <x v="5"/>
  </r>
  <r>
    <s v="05041"/>
    <x v="177"/>
    <x v="0"/>
    <x v="15"/>
    <x v="2"/>
    <x v="1"/>
    <x v="3"/>
    <x v="19"/>
    <n v="1"/>
    <n v="126.12"/>
    <n v="0"/>
    <n v="62.18"/>
    <n v="126.12"/>
    <n v="62.18"/>
    <n v="63.940000000000005"/>
    <n v="0.50697748176339996"/>
    <n v="2026"/>
    <s v="Q2"/>
    <n v="6"/>
    <x v="5"/>
  </r>
  <r>
    <s v="00312"/>
    <x v="178"/>
    <x v="3"/>
    <x v="7"/>
    <x v="3"/>
    <x v="0"/>
    <x v="4"/>
    <x v="14"/>
    <n v="1"/>
    <n v="36"/>
    <n v="0"/>
    <n v="13.95"/>
    <n v="36"/>
    <n v="13.95"/>
    <n v="22.05"/>
    <n v="0.61250000000000004"/>
    <n v="2026"/>
    <s v="Q2"/>
    <n v="6"/>
    <x v="5"/>
  </r>
  <r>
    <s v="00647"/>
    <x v="178"/>
    <x v="0"/>
    <x v="0"/>
    <x v="0"/>
    <x v="0"/>
    <x v="2"/>
    <x v="18"/>
    <n v="1"/>
    <n v="162.25"/>
    <n v="0.05"/>
    <n v="89.28"/>
    <n v="154.13749999999999"/>
    <n v="89.28"/>
    <n v="64.857499999999987"/>
    <n v="0.42077690373854509"/>
    <n v="2026"/>
    <s v="Q2"/>
    <n v="6"/>
    <x v="5"/>
  </r>
  <r>
    <s v="00708"/>
    <x v="178"/>
    <x v="1"/>
    <x v="11"/>
    <x v="0"/>
    <x v="0"/>
    <x v="1"/>
    <x v="11"/>
    <n v="1"/>
    <n v="150.44"/>
    <n v="0"/>
    <n v="80.5"/>
    <n v="150.44"/>
    <n v="80.5"/>
    <n v="69.94"/>
    <n v="0.46490295134272797"/>
    <n v="2026"/>
    <s v="Q2"/>
    <n v="6"/>
    <x v="5"/>
  </r>
  <r>
    <s v="00886"/>
    <x v="178"/>
    <x v="0"/>
    <x v="0"/>
    <x v="2"/>
    <x v="2"/>
    <x v="3"/>
    <x v="19"/>
    <n v="2"/>
    <n v="126.17"/>
    <n v="0.05"/>
    <n v="61.13"/>
    <n v="239.72299999999998"/>
    <n v="122.26"/>
    <n v="117.46299999999998"/>
    <n v="0.48999470221881081"/>
    <n v="2026"/>
    <s v="Q2"/>
    <n v="6"/>
    <x v="5"/>
  </r>
  <r>
    <s v="00944"/>
    <x v="178"/>
    <x v="3"/>
    <x v="7"/>
    <x v="3"/>
    <x v="0"/>
    <x v="3"/>
    <x v="13"/>
    <n v="2"/>
    <n v="83.72"/>
    <n v="0"/>
    <n v="38.96"/>
    <n v="167.44"/>
    <n v="77.92"/>
    <n v="89.52"/>
    <n v="0.53463927376970855"/>
    <n v="2026"/>
    <s v="Q2"/>
    <n v="6"/>
    <x v="5"/>
  </r>
  <r>
    <s v="01050"/>
    <x v="178"/>
    <x v="3"/>
    <x v="8"/>
    <x v="3"/>
    <x v="1"/>
    <x v="1"/>
    <x v="17"/>
    <n v="1"/>
    <n v="70.58"/>
    <n v="0"/>
    <n v="32.78"/>
    <n v="70.58"/>
    <n v="32.78"/>
    <n v="37.799999999999997"/>
    <n v="0.53556248228960046"/>
    <n v="2026"/>
    <s v="Q2"/>
    <n v="6"/>
    <x v="5"/>
  </r>
  <r>
    <s v="01677"/>
    <x v="178"/>
    <x v="3"/>
    <x v="13"/>
    <x v="1"/>
    <x v="2"/>
    <x v="3"/>
    <x v="13"/>
    <n v="5"/>
    <n v="81.96"/>
    <n v="0.05"/>
    <n v="39.130000000000003"/>
    <n v="389.30999999999995"/>
    <n v="195.65"/>
    <n v="193.65999999999994"/>
    <n v="0.497444196141892"/>
    <n v="2026"/>
    <s v="Q2"/>
    <n v="6"/>
    <x v="5"/>
  </r>
  <r>
    <s v="02109"/>
    <x v="178"/>
    <x v="1"/>
    <x v="14"/>
    <x v="0"/>
    <x v="1"/>
    <x v="0"/>
    <x v="6"/>
    <n v="1"/>
    <n v="40.67"/>
    <n v="0"/>
    <n v="16.5"/>
    <n v="40.67"/>
    <n v="16.5"/>
    <n v="24.17"/>
    <n v="0.59429554954511932"/>
    <n v="2026"/>
    <s v="Q2"/>
    <n v="6"/>
    <x v="5"/>
  </r>
  <r>
    <s v="03688"/>
    <x v="178"/>
    <x v="2"/>
    <x v="16"/>
    <x v="2"/>
    <x v="1"/>
    <x v="4"/>
    <x v="10"/>
    <n v="1"/>
    <n v="40.94"/>
    <n v="0"/>
    <n v="14.47"/>
    <n v="40.94"/>
    <n v="14.47"/>
    <n v="26.47"/>
    <n v="0.64655593551538837"/>
    <n v="2026"/>
    <s v="Q2"/>
    <n v="6"/>
    <x v="5"/>
  </r>
  <r>
    <s v="00521"/>
    <x v="179"/>
    <x v="3"/>
    <x v="8"/>
    <x v="1"/>
    <x v="2"/>
    <x v="0"/>
    <x v="8"/>
    <n v="3"/>
    <n v="100.89"/>
    <n v="0.05"/>
    <n v="49.08"/>
    <n v="287.53649999999999"/>
    <n v="147.24"/>
    <n v="140.29649999999998"/>
    <n v="0.48792588071427451"/>
    <n v="2026"/>
    <s v="Q2"/>
    <n v="6"/>
    <x v="5"/>
  </r>
  <r>
    <s v="00557"/>
    <x v="179"/>
    <x v="1"/>
    <x v="12"/>
    <x v="1"/>
    <x v="2"/>
    <x v="0"/>
    <x v="6"/>
    <n v="3"/>
    <n v="39.78"/>
    <n v="0.15"/>
    <n v="16.850000000000001"/>
    <n v="101.43900000000001"/>
    <n v="50.550000000000004"/>
    <n v="50.889000000000003"/>
    <n v="0.50167095495815217"/>
    <n v="2026"/>
    <s v="Q2"/>
    <n v="6"/>
    <x v="5"/>
  </r>
  <r>
    <s v="00929"/>
    <x v="179"/>
    <x v="0"/>
    <x v="0"/>
    <x v="0"/>
    <x v="0"/>
    <x v="4"/>
    <x v="10"/>
    <n v="1"/>
    <n v="40.299999999999997"/>
    <n v="0.05"/>
    <n v="14.79"/>
    <n v="38.284999999999997"/>
    <n v="14.79"/>
    <n v="23.494999999999997"/>
    <n v="0.61368682251534545"/>
    <n v="2026"/>
    <s v="Q2"/>
    <n v="6"/>
    <x v="5"/>
  </r>
  <r>
    <s v="01089"/>
    <x v="179"/>
    <x v="1"/>
    <x v="11"/>
    <x v="2"/>
    <x v="0"/>
    <x v="1"/>
    <x v="1"/>
    <n v="1"/>
    <n v="90.91"/>
    <n v="0.05"/>
    <n v="45.9"/>
    <n v="86.364499999999992"/>
    <n v="45.9"/>
    <n v="40.464499999999994"/>
    <n v="0.46853163047316893"/>
    <n v="2026"/>
    <s v="Q2"/>
    <n v="6"/>
    <x v="5"/>
  </r>
  <r>
    <s v="01655"/>
    <x v="179"/>
    <x v="0"/>
    <x v="0"/>
    <x v="1"/>
    <x v="2"/>
    <x v="2"/>
    <x v="18"/>
    <n v="5"/>
    <n v="162.29"/>
    <n v="0.15"/>
    <n v="86.66"/>
    <n v="689.73249999999996"/>
    <n v="433.29999999999995"/>
    <n v="256.4325"/>
    <n v="0.37178543855770174"/>
    <n v="2026"/>
    <s v="Q2"/>
    <n v="6"/>
    <x v="5"/>
  </r>
  <r>
    <s v="01897"/>
    <x v="179"/>
    <x v="1"/>
    <x v="11"/>
    <x v="0"/>
    <x v="2"/>
    <x v="0"/>
    <x v="4"/>
    <n v="2"/>
    <n v="51.03"/>
    <n v="0"/>
    <n v="22.59"/>
    <n v="102.06"/>
    <n v="45.18"/>
    <n v="56.88"/>
    <n v="0.55731922398589062"/>
    <n v="2026"/>
    <s v="Q2"/>
    <n v="6"/>
    <x v="5"/>
  </r>
  <r>
    <s v="02417"/>
    <x v="179"/>
    <x v="1"/>
    <x v="12"/>
    <x v="0"/>
    <x v="2"/>
    <x v="4"/>
    <x v="16"/>
    <n v="1"/>
    <n v="50.67"/>
    <n v="0"/>
    <n v="22.18"/>
    <n v="50.67"/>
    <n v="22.18"/>
    <n v="28.490000000000002"/>
    <n v="0.56226564041839355"/>
    <n v="2026"/>
    <s v="Q2"/>
    <n v="6"/>
    <x v="5"/>
  </r>
  <r>
    <s v="03474"/>
    <x v="179"/>
    <x v="3"/>
    <x v="8"/>
    <x v="1"/>
    <x v="0"/>
    <x v="2"/>
    <x v="15"/>
    <n v="10"/>
    <n v="130.62"/>
    <n v="0.05"/>
    <n v="67.05"/>
    <n v="1240.8899999999999"/>
    <n v="670.5"/>
    <n v="570.38999999999987"/>
    <n v="0.45966201677828006"/>
    <n v="2026"/>
    <s v="Q2"/>
    <n v="6"/>
    <x v="5"/>
  </r>
  <r>
    <s v="04079"/>
    <x v="179"/>
    <x v="2"/>
    <x v="5"/>
    <x v="0"/>
    <x v="1"/>
    <x v="3"/>
    <x v="7"/>
    <n v="4"/>
    <n v="194.6"/>
    <n v="0"/>
    <n v="104.64"/>
    <n v="778.4"/>
    <n v="418.56"/>
    <n v="359.84"/>
    <n v="0.46228160328879753"/>
    <n v="2026"/>
    <s v="Q2"/>
    <n v="6"/>
    <x v="5"/>
  </r>
  <r>
    <s v="00045"/>
    <x v="180"/>
    <x v="2"/>
    <x v="2"/>
    <x v="2"/>
    <x v="1"/>
    <x v="1"/>
    <x v="1"/>
    <n v="1"/>
    <n v="94"/>
    <n v="0"/>
    <n v="45.62"/>
    <n v="94"/>
    <n v="45.62"/>
    <n v="48.38"/>
    <n v="0.51468085106382977"/>
    <n v="2026"/>
    <s v="Q2"/>
    <n v="6"/>
    <x v="5"/>
  </r>
  <r>
    <s v="02895"/>
    <x v="180"/>
    <x v="3"/>
    <x v="8"/>
    <x v="0"/>
    <x v="0"/>
    <x v="4"/>
    <x v="10"/>
    <n v="2"/>
    <n v="40.46"/>
    <n v="0"/>
    <n v="15.15"/>
    <n v="80.92"/>
    <n v="30.3"/>
    <n v="50.620000000000005"/>
    <n v="0.62555610479485912"/>
    <n v="2026"/>
    <s v="Q2"/>
    <n v="6"/>
    <x v="5"/>
  </r>
  <r>
    <s v="05158"/>
    <x v="180"/>
    <x v="1"/>
    <x v="6"/>
    <x v="2"/>
    <x v="1"/>
    <x v="1"/>
    <x v="11"/>
    <n v="1"/>
    <n v="156.11000000000001"/>
    <n v="0"/>
    <n v="79.52"/>
    <n v="156.11000000000001"/>
    <n v="79.52"/>
    <n v="76.590000000000018"/>
    <n v="0.49061559157004681"/>
    <n v="2026"/>
    <s v="Q2"/>
    <n v="6"/>
    <x v="5"/>
  </r>
  <r>
    <s v="01217"/>
    <x v="181"/>
    <x v="2"/>
    <x v="3"/>
    <x v="0"/>
    <x v="0"/>
    <x v="3"/>
    <x v="19"/>
    <n v="2"/>
    <n v="121.78"/>
    <n v="0.1"/>
    <n v="59.62"/>
    <n v="219.20400000000001"/>
    <n v="119.24"/>
    <n v="99.964000000000013"/>
    <n v="0.45603182423678407"/>
    <n v="2026"/>
    <s v="Q3"/>
    <n v="7"/>
    <x v="6"/>
  </r>
  <r>
    <s v="02249"/>
    <x v="181"/>
    <x v="0"/>
    <x v="15"/>
    <x v="3"/>
    <x v="1"/>
    <x v="4"/>
    <x v="14"/>
    <n v="3"/>
    <n v="36.22"/>
    <n v="0.1"/>
    <n v="13.83"/>
    <n v="97.793999999999997"/>
    <n v="41.49"/>
    <n v="56.303999999999995"/>
    <n v="0.57574084299650286"/>
    <n v="2026"/>
    <s v="Q3"/>
    <n v="7"/>
    <x v="6"/>
  </r>
  <r>
    <s v="02650"/>
    <x v="181"/>
    <x v="3"/>
    <x v="7"/>
    <x v="1"/>
    <x v="2"/>
    <x v="2"/>
    <x v="18"/>
    <n v="10"/>
    <n v="161.78"/>
    <n v="0.1"/>
    <n v="85.11"/>
    <n v="1456.02"/>
    <n v="851.1"/>
    <n v="604.91999999999996"/>
    <n v="0.4154613260806857"/>
    <n v="2026"/>
    <s v="Q3"/>
    <n v="7"/>
    <x v="6"/>
  </r>
  <r>
    <s v="03937"/>
    <x v="181"/>
    <x v="3"/>
    <x v="7"/>
    <x v="0"/>
    <x v="2"/>
    <x v="3"/>
    <x v="19"/>
    <n v="3"/>
    <n v="126.23"/>
    <n v="0.05"/>
    <n v="61.81"/>
    <n v="359.75549999999998"/>
    <n v="185.43"/>
    <n v="174.32549999999998"/>
    <n v="0.4845666014835075"/>
    <n v="2026"/>
    <s v="Q3"/>
    <n v="7"/>
    <x v="6"/>
  </r>
  <r>
    <s v="04122"/>
    <x v="181"/>
    <x v="3"/>
    <x v="8"/>
    <x v="0"/>
    <x v="0"/>
    <x v="0"/>
    <x v="0"/>
    <n v="4"/>
    <n v="79.97"/>
    <n v="0.1"/>
    <n v="43.36"/>
    <n v="287.892"/>
    <n v="173.44"/>
    <n v="114.452"/>
    <n v="0.39755185972517471"/>
    <n v="2026"/>
    <s v="Q3"/>
    <n v="7"/>
    <x v="6"/>
  </r>
  <r>
    <s v="04589"/>
    <x v="181"/>
    <x v="3"/>
    <x v="8"/>
    <x v="2"/>
    <x v="1"/>
    <x v="0"/>
    <x v="8"/>
    <n v="2"/>
    <n v="102.37"/>
    <n v="0"/>
    <n v="50.25"/>
    <n v="204.74"/>
    <n v="100.5"/>
    <n v="104.24000000000001"/>
    <n v="0.50913353521539517"/>
    <n v="2026"/>
    <s v="Q3"/>
    <n v="7"/>
    <x v="6"/>
  </r>
  <r>
    <s v="04873"/>
    <x v="181"/>
    <x v="3"/>
    <x v="13"/>
    <x v="0"/>
    <x v="1"/>
    <x v="0"/>
    <x v="8"/>
    <n v="1"/>
    <n v="102.13"/>
    <n v="0"/>
    <n v="49.17"/>
    <n v="102.13"/>
    <n v="49.17"/>
    <n v="52.959999999999994"/>
    <n v="0.5185547831195535"/>
    <n v="2026"/>
    <s v="Q3"/>
    <n v="7"/>
    <x v="6"/>
  </r>
  <r>
    <s v="00729"/>
    <x v="182"/>
    <x v="2"/>
    <x v="2"/>
    <x v="0"/>
    <x v="0"/>
    <x v="2"/>
    <x v="18"/>
    <n v="1"/>
    <n v="161.82"/>
    <n v="0"/>
    <n v="87.15"/>
    <n v="161.82"/>
    <n v="87.15"/>
    <n v="74.669999999999987"/>
    <n v="0.46143863552094916"/>
    <n v="2026"/>
    <s v="Q3"/>
    <n v="7"/>
    <x v="6"/>
  </r>
  <r>
    <s v="00906"/>
    <x v="182"/>
    <x v="3"/>
    <x v="8"/>
    <x v="0"/>
    <x v="1"/>
    <x v="0"/>
    <x v="0"/>
    <n v="2"/>
    <n v="83.29"/>
    <n v="0"/>
    <n v="42.45"/>
    <n v="166.58"/>
    <n v="84.9"/>
    <n v="81.680000000000007"/>
    <n v="0.49033497418657701"/>
    <n v="2026"/>
    <s v="Q3"/>
    <n v="7"/>
    <x v="6"/>
  </r>
  <r>
    <s v="01531"/>
    <x v="182"/>
    <x v="2"/>
    <x v="16"/>
    <x v="0"/>
    <x v="1"/>
    <x v="2"/>
    <x v="15"/>
    <n v="2"/>
    <n v="136.72999999999999"/>
    <n v="0"/>
    <n v="66.03"/>
    <n v="273.45999999999998"/>
    <n v="132.06"/>
    <n v="141.39999999999998"/>
    <n v="0.5170774519125283"/>
    <n v="2026"/>
    <s v="Q3"/>
    <n v="7"/>
    <x v="6"/>
  </r>
  <r>
    <s v="01683"/>
    <x v="182"/>
    <x v="2"/>
    <x v="2"/>
    <x v="3"/>
    <x v="0"/>
    <x v="1"/>
    <x v="11"/>
    <n v="2"/>
    <n v="152.44"/>
    <n v="0"/>
    <n v="81.23"/>
    <n v="304.88"/>
    <n v="162.46"/>
    <n v="142.41999999999999"/>
    <n v="0.46713461033849379"/>
    <n v="2026"/>
    <s v="Q3"/>
    <n v="7"/>
    <x v="6"/>
  </r>
  <r>
    <s v="02363"/>
    <x v="182"/>
    <x v="3"/>
    <x v="7"/>
    <x v="0"/>
    <x v="1"/>
    <x v="1"/>
    <x v="17"/>
    <n v="2"/>
    <n v="71.28"/>
    <n v="0.1"/>
    <n v="32.67"/>
    <n v="128.304"/>
    <n v="65.34"/>
    <n v="62.963999999999999"/>
    <n v="0.4907407407407407"/>
    <n v="2026"/>
    <s v="Q3"/>
    <n v="7"/>
    <x v="6"/>
  </r>
  <r>
    <s v="03858"/>
    <x v="182"/>
    <x v="2"/>
    <x v="3"/>
    <x v="3"/>
    <x v="0"/>
    <x v="0"/>
    <x v="0"/>
    <n v="1"/>
    <n v="80.290000000000006"/>
    <n v="0.1"/>
    <n v="43.47"/>
    <n v="72.26100000000001"/>
    <n v="43.47"/>
    <n v="28.791000000000011"/>
    <n v="0.39843068875326948"/>
    <n v="2026"/>
    <s v="Q3"/>
    <n v="7"/>
    <x v="6"/>
  </r>
  <r>
    <s v="04233"/>
    <x v="182"/>
    <x v="1"/>
    <x v="6"/>
    <x v="3"/>
    <x v="1"/>
    <x v="1"/>
    <x v="3"/>
    <n v="1"/>
    <n v="142.38"/>
    <n v="0.05"/>
    <n v="77.17"/>
    <n v="135.261"/>
    <n v="77.17"/>
    <n v="58.090999999999994"/>
    <n v="0.42947338848596417"/>
    <n v="2026"/>
    <s v="Q3"/>
    <n v="7"/>
    <x v="6"/>
  </r>
  <r>
    <s v="05071"/>
    <x v="182"/>
    <x v="3"/>
    <x v="7"/>
    <x v="0"/>
    <x v="1"/>
    <x v="1"/>
    <x v="1"/>
    <n v="3"/>
    <n v="91.47"/>
    <n v="0.05"/>
    <n v="45.6"/>
    <n v="260.68949999999995"/>
    <n v="136.80000000000001"/>
    <n v="123.88949999999994"/>
    <n v="0.47523778287963253"/>
    <n v="2026"/>
    <s v="Q3"/>
    <n v="7"/>
    <x v="6"/>
  </r>
  <r>
    <s v="05174"/>
    <x v="182"/>
    <x v="1"/>
    <x v="11"/>
    <x v="2"/>
    <x v="1"/>
    <x v="2"/>
    <x v="9"/>
    <n v="1"/>
    <n v="45.92"/>
    <n v="0.05"/>
    <n v="17.91"/>
    <n v="43.624000000000002"/>
    <n v="17.91"/>
    <n v="25.714000000000002"/>
    <n v="0.58944617641665142"/>
    <n v="2026"/>
    <s v="Q3"/>
    <n v="7"/>
    <x v="6"/>
  </r>
  <r>
    <s v="00727"/>
    <x v="183"/>
    <x v="3"/>
    <x v="4"/>
    <x v="2"/>
    <x v="1"/>
    <x v="4"/>
    <x v="14"/>
    <n v="1"/>
    <n v="36.01"/>
    <n v="0"/>
    <n v="14.11"/>
    <n v="36.01"/>
    <n v="14.11"/>
    <n v="21.9"/>
    <n v="0.60816439877811723"/>
    <n v="2026"/>
    <s v="Q3"/>
    <n v="7"/>
    <x v="6"/>
  </r>
  <r>
    <s v="01546"/>
    <x v="183"/>
    <x v="3"/>
    <x v="13"/>
    <x v="0"/>
    <x v="2"/>
    <x v="2"/>
    <x v="18"/>
    <n v="1"/>
    <n v="165.8"/>
    <n v="0.1"/>
    <n v="88.32"/>
    <n v="149.22000000000003"/>
    <n v="88.32"/>
    <n v="60.900000000000034"/>
    <n v="0.40812223562525146"/>
    <n v="2026"/>
    <s v="Q3"/>
    <n v="7"/>
    <x v="6"/>
  </r>
  <r>
    <s v="03610"/>
    <x v="183"/>
    <x v="2"/>
    <x v="2"/>
    <x v="1"/>
    <x v="2"/>
    <x v="4"/>
    <x v="10"/>
    <n v="5"/>
    <n v="40.36"/>
    <n v="0.15"/>
    <n v="14.57"/>
    <n v="171.53"/>
    <n v="72.849999999999994"/>
    <n v="98.68"/>
    <n v="0.57529295167026184"/>
    <n v="2026"/>
    <s v="Q3"/>
    <n v="7"/>
    <x v="6"/>
  </r>
  <r>
    <s v="03931"/>
    <x v="183"/>
    <x v="2"/>
    <x v="16"/>
    <x v="1"/>
    <x v="2"/>
    <x v="1"/>
    <x v="3"/>
    <n v="12"/>
    <n v="143.77000000000001"/>
    <n v="0.1"/>
    <n v="81.680000000000007"/>
    <n v="1552.7160000000003"/>
    <n v="980.16000000000008"/>
    <n v="572.55600000000027"/>
    <n v="0.3687448316369511"/>
    <n v="2026"/>
    <s v="Q3"/>
    <n v="7"/>
    <x v="6"/>
  </r>
  <r>
    <s v="03942"/>
    <x v="183"/>
    <x v="1"/>
    <x v="12"/>
    <x v="0"/>
    <x v="1"/>
    <x v="1"/>
    <x v="17"/>
    <n v="2"/>
    <n v="70.5"/>
    <n v="0"/>
    <n v="32.51"/>
    <n v="141"/>
    <n v="65.02"/>
    <n v="75.98"/>
    <n v="0.53886524822695037"/>
    <n v="2026"/>
    <s v="Q3"/>
    <n v="7"/>
    <x v="6"/>
  </r>
  <r>
    <s v="04165"/>
    <x v="183"/>
    <x v="1"/>
    <x v="14"/>
    <x v="0"/>
    <x v="1"/>
    <x v="1"/>
    <x v="11"/>
    <n v="2"/>
    <n v="152.88999999999999"/>
    <n v="0"/>
    <n v="81.34"/>
    <n v="305.77999999999997"/>
    <n v="162.68"/>
    <n v="143.09999999999997"/>
    <n v="0.46798351756164558"/>
    <n v="2026"/>
    <s v="Q3"/>
    <n v="7"/>
    <x v="6"/>
  </r>
  <r>
    <s v="01149"/>
    <x v="184"/>
    <x v="0"/>
    <x v="15"/>
    <x v="0"/>
    <x v="1"/>
    <x v="0"/>
    <x v="0"/>
    <n v="2"/>
    <n v="81.900000000000006"/>
    <n v="0"/>
    <n v="42.61"/>
    <n v="163.80000000000001"/>
    <n v="85.22"/>
    <n v="78.580000000000013"/>
    <n v="0.47973137973137975"/>
    <n v="2026"/>
    <s v="Q3"/>
    <n v="7"/>
    <x v="6"/>
  </r>
  <r>
    <s v="01310"/>
    <x v="184"/>
    <x v="2"/>
    <x v="10"/>
    <x v="2"/>
    <x v="1"/>
    <x v="0"/>
    <x v="8"/>
    <n v="1"/>
    <n v="103.58"/>
    <n v="0"/>
    <n v="51.94"/>
    <n v="103.58"/>
    <n v="51.94"/>
    <n v="51.64"/>
    <n v="0.49855184398532537"/>
    <n v="2026"/>
    <s v="Q3"/>
    <n v="7"/>
    <x v="6"/>
  </r>
  <r>
    <s v="02352"/>
    <x v="184"/>
    <x v="2"/>
    <x v="3"/>
    <x v="1"/>
    <x v="0"/>
    <x v="1"/>
    <x v="17"/>
    <n v="4"/>
    <n v="69.7"/>
    <n v="0.1"/>
    <n v="32.799999999999997"/>
    <n v="250.92000000000002"/>
    <n v="131.19999999999999"/>
    <n v="119.72000000000003"/>
    <n v="0.47712418300653603"/>
    <n v="2026"/>
    <s v="Q3"/>
    <n v="7"/>
    <x v="6"/>
  </r>
  <r>
    <s v="02547"/>
    <x v="184"/>
    <x v="1"/>
    <x v="12"/>
    <x v="0"/>
    <x v="2"/>
    <x v="4"/>
    <x v="10"/>
    <n v="1"/>
    <n v="40.549999999999997"/>
    <n v="0.05"/>
    <n v="14.44"/>
    <n v="38.522499999999994"/>
    <n v="14.44"/>
    <n v="24.082499999999996"/>
    <n v="0.62515413070283599"/>
    <n v="2026"/>
    <s v="Q3"/>
    <n v="7"/>
    <x v="6"/>
  </r>
  <r>
    <s v="02720"/>
    <x v="184"/>
    <x v="3"/>
    <x v="8"/>
    <x v="0"/>
    <x v="1"/>
    <x v="1"/>
    <x v="3"/>
    <n v="2"/>
    <n v="145.88999999999999"/>
    <n v="0"/>
    <n v="80.709999999999994"/>
    <n v="291.77999999999997"/>
    <n v="161.41999999999999"/>
    <n v="130.35999999999999"/>
    <n v="0.4467749674412228"/>
    <n v="2026"/>
    <s v="Q3"/>
    <n v="7"/>
    <x v="6"/>
  </r>
  <r>
    <s v="03591"/>
    <x v="184"/>
    <x v="3"/>
    <x v="13"/>
    <x v="0"/>
    <x v="0"/>
    <x v="2"/>
    <x v="18"/>
    <n v="1"/>
    <n v="163.25"/>
    <n v="0"/>
    <n v="89.71"/>
    <n v="163.25"/>
    <n v="89.71"/>
    <n v="73.540000000000006"/>
    <n v="0.45047473200612559"/>
    <n v="2026"/>
    <s v="Q3"/>
    <n v="7"/>
    <x v="6"/>
  </r>
  <r>
    <s v="03819"/>
    <x v="184"/>
    <x v="1"/>
    <x v="1"/>
    <x v="0"/>
    <x v="0"/>
    <x v="4"/>
    <x v="10"/>
    <n v="1"/>
    <n v="40.39"/>
    <n v="0.1"/>
    <n v="14.38"/>
    <n v="36.350999999999999"/>
    <n v="14.38"/>
    <n v="21.970999999999997"/>
    <n v="0.60441253335534095"/>
    <n v="2026"/>
    <s v="Q3"/>
    <n v="7"/>
    <x v="6"/>
  </r>
  <r>
    <s v="04869"/>
    <x v="184"/>
    <x v="0"/>
    <x v="15"/>
    <x v="2"/>
    <x v="0"/>
    <x v="3"/>
    <x v="7"/>
    <n v="1"/>
    <n v="200.22"/>
    <n v="0"/>
    <n v="104.38"/>
    <n v="200.22"/>
    <n v="104.38"/>
    <n v="95.84"/>
    <n v="0.47867345919488563"/>
    <n v="2026"/>
    <s v="Q3"/>
    <n v="7"/>
    <x v="6"/>
  </r>
  <r>
    <s v="04940"/>
    <x v="184"/>
    <x v="1"/>
    <x v="6"/>
    <x v="0"/>
    <x v="0"/>
    <x v="2"/>
    <x v="18"/>
    <n v="1"/>
    <n v="164.78"/>
    <n v="0.1"/>
    <n v="88.72"/>
    <n v="148.30199999999999"/>
    <n v="88.72"/>
    <n v="59.581999999999994"/>
    <n v="0.4017612709201494"/>
    <n v="2026"/>
    <s v="Q3"/>
    <n v="7"/>
    <x v="6"/>
  </r>
  <r>
    <s v="05164"/>
    <x v="184"/>
    <x v="1"/>
    <x v="14"/>
    <x v="0"/>
    <x v="0"/>
    <x v="1"/>
    <x v="3"/>
    <n v="4"/>
    <n v="142.86000000000001"/>
    <n v="0"/>
    <n v="81.62"/>
    <n v="571.44000000000005"/>
    <n v="326.48"/>
    <n v="244.96000000000004"/>
    <n v="0.42867142657146862"/>
    <n v="2026"/>
    <s v="Q3"/>
    <n v="7"/>
    <x v="6"/>
  </r>
  <r>
    <s v="00659"/>
    <x v="185"/>
    <x v="3"/>
    <x v="13"/>
    <x v="3"/>
    <x v="2"/>
    <x v="0"/>
    <x v="6"/>
    <n v="1"/>
    <n v="41.18"/>
    <n v="0"/>
    <n v="16.25"/>
    <n v="41.18"/>
    <n v="16.25"/>
    <n v="24.93"/>
    <n v="0.6053909664885867"/>
    <n v="2026"/>
    <s v="Q3"/>
    <n v="7"/>
    <x v="6"/>
  </r>
  <r>
    <s v="00969"/>
    <x v="185"/>
    <x v="1"/>
    <x v="11"/>
    <x v="1"/>
    <x v="2"/>
    <x v="4"/>
    <x v="14"/>
    <n v="12"/>
    <n v="35.81"/>
    <n v="0.15"/>
    <n v="14.29"/>
    <n v="365.262"/>
    <n v="171.48"/>
    <n v="193.78200000000001"/>
    <n v="0.53052877112866936"/>
    <n v="2026"/>
    <s v="Q3"/>
    <n v="7"/>
    <x v="6"/>
  </r>
  <r>
    <s v="01096"/>
    <x v="185"/>
    <x v="1"/>
    <x v="14"/>
    <x v="2"/>
    <x v="1"/>
    <x v="3"/>
    <x v="5"/>
    <n v="3"/>
    <n v="345.42"/>
    <n v="0"/>
    <n v="198.69"/>
    <n v="1036.26"/>
    <n v="596.06999999999994"/>
    <n v="440.19000000000005"/>
    <n v="0.42478721556366167"/>
    <n v="2026"/>
    <s v="Q3"/>
    <n v="7"/>
    <x v="6"/>
  </r>
  <r>
    <s v="01440"/>
    <x v="185"/>
    <x v="3"/>
    <x v="8"/>
    <x v="0"/>
    <x v="0"/>
    <x v="0"/>
    <x v="8"/>
    <n v="4"/>
    <n v="101.66"/>
    <n v="0.1"/>
    <n v="51.55"/>
    <n v="365.976"/>
    <n v="206.2"/>
    <n v="159.77600000000001"/>
    <n v="0.43657507596126527"/>
    <n v="2026"/>
    <s v="Q3"/>
    <n v="7"/>
    <x v="6"/>
  </r>
  <r>
    <s v="02052"/>
    <x v="185"/>
    <x v="3"/>
    <x v="13"/>
    <x v="0"/>
    <x v="2"/>
    <x v="1"/>
    <x v="3"/>
    <n v="3"/>
    <n v="146.88999999999999"/>
    <n v="0"/>
    <n v="77.650000000000006"/>
    <n v="440.66999999999996"/>
    <n v="232.95000000000002"/>
    <n v="207.71999999999994"/>
    <n v="0.47137313636054179"/>
    <n v="2026"/>
    <s v="Q3"/>
    <n v="7"/>
    <x v="6"/>
  </r>
  <r>
    <s v="02096"/>
    <x v="185"/>
    <x v="3"/>
    <x v="13"/>
    <x v="3"/>
    <x v="0"/>
    <x v="2"/>
    <x v="18"/>
    <n v="2"/>
    <n v="161.21"/>
    <n v="0"/>
    <n v="85.2"/>
    <n v="322.42"/>
    <n v="170.4"/>
    <n v="152.02000000000001"/>
    <n v="0.47149680540909372"/>
    <n v="2026"/>
    <s v="Q3"/>
    <n v="7"/>
    <x v="6"/>
  </r>
  <r>
    <s v="02488"/>
    <x v="185"/>
    <x v="3"/>
    <x v="8"/>
    <x v="2"/>
    <x v="1"/>
    <x v="1"/>
    <x v="17"/>
    <n v="2"/>
    <n v="71.27"/>
    <n v="0.05"/>
    <n v="32.85"/>
    <n v="135.41299999999998"/>
    <n v="65.7"/>
    <n v="69.71299999999998"/>
    <n v="0.5148176319851121"/>
    <n v="2026"/>
    <s v="Q3"/>
    <n v="7"/>
    <x v="6"/>
  </r>
  <r>
    <s v="03220"/>
    <x v="185"/>
    <x v="0"/>
    <x v="9"/>
    <x v="2"/>
    <x v="0"/>
    <x v="4"/>
    <x v="16"/>
    <n v="3"/>
    <n v="50.16"/>
    <n v="0.05"/>
    <n v="22.24"/>
    <n v="142.95599999999999"/>
    <n v="66.72"/>
    <n v="76.23599999999999"/>
    <n v="0.53328296818601528"/>
    <n v="2026"/>
    <s v="Q3"/>
    <n v="7"/>
    <x v="6"/>
  </r>
  <r>
    <s v="03711"/>
    <x v="185"/>
    <x v="3"/>
    <x v="4"/>
    <x v="3"/>
    <x v="1"/>
    <x v="1"/>
    <x v="3"/>
    <n v="1"/>
    <n v="145.37"/>
    <n v="0.05"/>
    <n v="81.02"/>
    <n v="138.10149999999999"/>
    <n v="81.02"/>
    <n v="57.081499999999991"/>
    <n v="0.41333005072356199"/>
    <n v="2026"/>
    <s v="Q3"/>
    <n v="7"/>
    <x v="6"/>
  </r>
  <r>
    <s v="03823"/>
    <x v="185"/>
    <x v="3"/>
    <x v="7"/>
    <x v="2"/>
    <x v="1"/>
    <x v="2"/>
    <x v="9"/>
    <n v="2"/>
    <n v="47.1"/>
    <n v="0"/>
    <n v="17.920000000000002"/>
    <n v="94.2"/>
    <n v="35.840000000000003"/>
    <n v="58.36"/>
    <n v="0.6195329087048832"/>
    <n v="2026"/>
    <s v="Q3"/>
    <n v="7"/>
    <x v="6"/>
  </r>
  <r>
    <s v="04058"/>
    <x v="185"/>
    <x v="3"/>
    <x v="13"/>
    <x v="1"/>
    <x v="2"/>
    <x v="1"/>
    <x v="11"/>
    <n v="5"/>
    <n v="155.09"/>
    <n v="0.1"/>
    <n v="78.52"/>
    <n v="697.90500000000009"/>
    <n v="392.59999999999997"/>
    <n v="305.30500000000012"/>
    <n v="0.43745925305020034"/>
    <n v="2026"/>
    <s v="Q3"/>
    <n v="7"/>
    <x v="6"/>
  </r>
  <r>
    <s v="04126"/>
    <x v="185"/>
    <x v="3"/>
    <x v="13"/>
    <x v="0"/>
    <x v="1"/>
    <x v="0"/>
    <x v="0"/>
    <n v="3"/>
    <n v="82.89"/>
    <n v="0"/>
    <n v="42.31"/>
    <n v="248.67000000000002"/>
    <n v="126.93"/>
    <n v="121.74000000000001"/>
    <n v="0.48956448304982508"/>
    <n v="2026"/>
    <s v="Q3"/>
    <n v="7"/>
    <x v="6"/>
  </r>
  <r>
    <s v="05080"/>
    <x v="185"/>
    <x v="2"/>
    <x v="3"/>
    <x v="2"/>
    <x v="1"/>
    <x v="0"/>
    <x v="0"/>
    <n v="2"/>
    <n v="80.8"/>
    <n v="0"/>
    <n v="42.21"/>
    <n v="161.6"/>
    <n v="84.42"/>
    <n v="77.179999999999993"/>
    <n v="0.47759900990099008"/>
    <n v="2026"/>
    <s v="Q3"/>
    <n v="7"/>
    <x v="6"/>
  </r>
  <r>
    <s v="00923"/>
    <x v="186"/>
    <x v="2"/>
    <x v="5"/>
    <x v="0"/>
    <x v="1"/>
    <x v="4"/>
    <x v="10"/>
    <n v="2"/>
    <n v="39.54"/>
    <n v="0.05"/>
    <n v="14.68"/>
    <n v="75.125999999999991"/>
    <n v="29.36"/>
    <n v="45.765999999999991"/>
    <n v="0.60918989431089099"/>
    <n v="2026"/>
    <s v="Q3"/>
    <n v="7"/>
    <x v="6"/>
  </r>
  <r>
    <s v="01549"/>
    <x v="186"/>
    <x v="2"/>
    <x v="2"/>
    <x v="0"/>
    <x v="1"/>
    <x v="4"/>
    <x v="12"/>
    <n v="2"/>
    <n v="121.35"/>
    <n v="0"/>
    <n v="71.06"/>
    <n v="242.7"/>
    <n v="142.12"/>
    <n v="100.57999999999998"/>
    <n v="0.41442109600329619"/>
    <n v="2026"/>
    <s v="Q3"/>
    <n v="7"/>
    <x v="6"/>
  </r>
  <r>
    <s v="01839"/>
    <x v="186"/>
    <x v="3"/>
    <x v="8"/>
    <x v="2"/>
    <x v="0"/>
    <x v="4"/>
    <x v="10"/>
    <n v="1"/>
    <n v="41.37"/>
    <n v="0"/>
    <n v="15.12"/>
    <n v="41.37"/>
    <n v="15.12"/>
    <n v="26.25"/>
    <n v="0.63451776649746194"/>
    <n v="2026"/>
    <s v="Q3"/>
    <n v="7"/>
    <x v="6"/>
  </r>
  <r>
    <s v="02053"/>
    <x v="186"/>
    <x v="1"/>
    <x v="12"/>
    <x v="0"/>
    <x v="1"/>
    <x v="0"/>
    <x v="0"/>
    <n v="5"/>
    <n v="81.63"/>
    <n v="0.05"/>
    <n v="42.36"/>
    <n v="387.74249999999995"/>
    <n v="211.8"/>
    <n v="175.94249999999994"/>
    <n v="0.45376119460724568"/>
    <n v="2026"/>
    <s v="Q3"/>
    <n v="7"/>
    <x v="6"/>
  </r>
  <r>
    <s v="02342"/>
    <x v="186"/>
    <x v="1"/>
    <x v="1"/>
    <x v="0"/>
    <x v="0"/>
    <x v="4"/>
    <x v="14"/>
    <n v="1"/>
    <n v="36.19"/>
    <n v="0"/>
    <n v="13.91"/>
    <n v="36.19"/>
    <n v="13.91"/>
    <n v="22.279999999999998"/>
    <n v="0.61563967946946663"/>
    <n v="2026"/>
    <s v="Q3"/>
    <n v="7"/>
    <x v="6"/>
  </r>
  <r>
    <s v="02465"/>
    <x v="186"/>
    <x v="1"/>
    <x v="1"/>
    <x v="3"/>
    <x v="1"/>
    <x v="1"/>
    <x v="3"/>
    <n v="1"/>
    <n v="142.04"/>
    <n v="0"/>
    <n v="81.67"/>
    <n v="142.04"/>
    <n v="81.67"/>
    <n v="60.36999999999999"/>
    <n v="0.4250211208110391"/>
    <n v="2026"/>
    <s v="Q3"/>
    <n v="7"/>
    <x v="6"/>
  </r>
  <r>
    <s v="03990"/>
    <x v="186"/>
    <x v="2"/>
    <x v="5"/>
    <x v="0"/>
    <x v="2"/>
    <x v="2"/>
    <x v="15"/>
    <n v="1"/>
    <n v="133.66999999999999"/>
    <n v="0"/>
    <n v="68.25"/>
    <n v="133.66999999999999"/>
    <n v="68.25"/>
    <n v="65.419999999999987"/>
    <n v="0.48941422907159415"/>
    <n v="2026"/>
    <s v="Q3"/>
    <n v="7"/>
    <x v="6"/>
  </r>
  <r>
    <s v="04370"/>
    <x v="186"/>
    <x v="2"/>
    <x v="10"/>
    <x v="0"/>
    <x v="1"/>
    <x v="2"/>
    <x v="18"/>
    <n v="6"/>
    <n v="166.6"/>
    <n v="0"/>
    <n v="88.14"/>
    <n v="999.59999999999991"/>
    <n v="528.84"/>
    <n v="470.75999999999988"/>
    <n v="0.47094837935174061"/>
    <n v="2026"/>
    <s v="Q3"/>
    <n v="7"/>
    <x v="6"/>
  </r>
  <r>
    <s v="04856"/>
    <x v="186"/>
    <x v="1"/>
    <x v="12"/>
    <x v="0"/>
    <x v="0"/>
    <x v="0"/>
    <x v="8"/>
    <n v="2"/>
    <n v="99.93"/>
    <n v="0.1"/>
    <n v="51.96"/>
    <n v="179.87400000000002"/>
    <n v="103.92"/>
    <n v="75.954000000000022"/>
    <n v="0.422262250241836"/>
    <n v="2026"/>
    <s v="Q3"/>
    <n v="7"/>
    <x v="6"/>
  </r>
  <r>
    <s v="00337"/>
    <x v="187"/>
    <x v="0"/>
    <x v="15"/>
    <x v="2"/>
    <x v="0"/>
    <x v="0"/>
    <x v="8"/>
    <n v="6"/>
    <n v="100.56"/>
    <n v="0"/>
    <n v="49.47"/>
    <n v="603.36"/>
    <n v="296.82"/>
    <n v="306.54000000000002"/>
    <n v="0.508054892601432"/>
    <n v="2026"/>
    <s v="Q3"/>
    <n v="7"/>
    <x v="6"/>
  </r>
  <r>
    <s v="01001"/>
    <x v="187"/>
    <x v="0"/>
    <x v="9"/>
    <x v="0"/>
    <x v="0"/>
    <x v="3"/>
    <x v="7"/>
    <n v="1"/>
    <n v="200.48"/>
    <n v="0.05"/>
    <n v="104.11"/>
    <n v="190.45599999999999"/>
    <n v="104.11"/>
    <n v="86.345999999999989"/>
    <n v="0.45336455664300412"/>
    <n v="2026"/>
    <s v="Q3"/>
    <n v="7"/>
    <x v="6"/>
  </r>
  <r>
    <s v="02424"/>
    <x v="187"/>
    <x v="3"/>
    <x v="8"/>
    <x v="0"/>
    <x v="1"/>
    <x v="0"/>
    <x v="4"/>
    <n v="1"/>
    <n v="51.06"/>
    <n v="0.15"/>
    <n v="22.56"/>
    <n v="43.401000000000003"/>
    <n v="22.56"/>
    <n v="20.841000000000005"/>
    <n v="0.48019630884081022"/>
    <n v="2026"/>
    <s v="Q3"/>
    <n v="7"/>
    <x v="6"/>
  </r>
  <r>
    <s v="02751"/>
    <x v="187"/>
    <x v="0"/>
    <x v="15"/>
    <x v="2"/>
    <x v="1"/>
    <x v="4"/>
    <x v="12"/>
    <n v="2"/>
    <n v="125.9"/>
    <n v="0.15"/>
    <n v="70.27"/>
    <n v="214.03"/>
    <n v="140.54"/>
    <n v="73.490000000000009"/>
    <n v="0.34336307994206422"/>
    <n v="2026"/>
    <s v="Q3"/>
    <n v="7"/>
    <x v="6"/>
  </r>
  <r>
    <s v="00375"/>
    <x v="188"/>
    <x v="1"/>
    <x v="12"/>
    <x v="2"/>
    <x v="0"/>
    <x v="3"/>
    <x v="7"/>
    <n v="2"/>
    <n v="192.24"/>
    <n v="0.05"/>
    <n v="103.65"/>
    <n v="365.25599999999997"/>
    <n v="207.3"/>
    <n v="157.95599999999996"/>
    <n v="0.43245285498390162"/>
    <n v="2026"/>
    <s v="Q3"/>
    <n v="7"/>
    <x v="6"/>
  </r>
  <r>
    <s v="00650"/>
    <x v="188"/>
    <x v="0"/>
    <x v="0"/>
    <x v="0"/>
    <x v="2"/>
    <x v="4"/>
    <x v="10"/>
    <n v="2"/>
    <n v="40.79"/>
    <n v="0"/>
    <n v="14.61"/>
    <n v="81.58"/>
    <n v="29.22"/>
    <n v="52.36"/>
    <n v="0.64182397646481981"/>
    <n v="2026"/>
    <s v="Q3"/>
    <n v="7"/>
    <x v="6"/>
  </r>
  <r>
    <s v="00941"/>
    <x v="188"/>
    <x v="0"/>
    <x v="9"/>
    <x v="2"/>
    <x v="1"/>
    <x v="3"/>
    <x v="19"/>
    <n v="2"/>
    <n v="125.73"/>
    <n v="0.15"/>
    <n v="61.75"/>
    <n v="213.74100000000001"/>
    <n v="123.5"/>
    <n v="90.241000000000014"/>
    <n v="0.42219789371248384"/>
    <n v="2026"/>
    <s v="Q3"/>
    <n v="7"/>
    <x v="6"/>
  </r>
  <r>
    <s v="02719"/>
    <x v="188"/>
    <x v="0"/>
    <x v="15"/>
    <x v="0"/>
    <x v="2"/>
    <x v="2"/>
    <x v="18"/>
    <n v="1"/>
    <n v="164.92"/>
    <n v="0"/>
    <n v="89.47"/>
    <n v="164.92"/>
    <n v="89.47"/>
    <n v="75.449999999999989"/>
    <n v="0.45749454280863444"/>
    <n v="2026"/>
    <s v="Q3"/>
    <n v="7"/>
    <x v="6"/>
  </r>
  <r>
    <s v="03833"/>
    <x v="188"/>
    <x v="1"/>
    <x v="6"/>
    <x v="2"/>
    <x v="1"/>
    <x v="0"/>
    <x v="8"/>
    <n v="5"/>
    <n v="103.91"/>
    <n v="0"/>
    <n v="51.19"/>
    <n v="519.54999999999995"/>
    <n v="255.95"/>
    <n v="263.59999999999997"/>
    <n v="0.50736214031373306"/>
    <n v="2026"/>
    <s v="Q3"/>
    <n v="7"/>
    <x v="6"/>
  </r>
  <r>
    <s v="00211"/>
    <x v="189"/>
    <x v="2"/>
    <x v="16"/>
    <x v="1"/>
    <x v="2"/>
    <x v="0"/>
    <x v="4"/>
    <n v="10"/>
    <n v="49.69"/>
    <n v="0.1"/>
    <n v="21.82"/>
    <n v="447.21"/>
    <n v="218.2"/>
    <n v="229.01"/>
    <n v="0.51208604458755391"/>
    <n v="2026"/>
    <s v="Q3"/>
    <n v="7"/>
    <x v="6"/>
  </r>
  <r>
    <s v="00392"/>
    <x v="189"/>
    <x v="3"/>
    <x v="7"/>
    <x v="2"/>
    <x v="0"/>
    <x v="1"/>
    <x v="1"/>
    <n v="3"/>
    <n v="94.19"/>
    <n v="0"/>
    <n v="44.1"/>
    <n v="282.57"/>
    <n v="132.30000000000001"/>
    <n v="150.26999999999998"/>
    <n v="0.53179743072512997"/>
    <n v="2026"/>
    <s v="Q3"/>
    <n v="7"/>
    <x v="6"/>
  </r>
  <r>
    <s v="01302"/>
    <x v="189"/>
    <x v="1"/>
    <x v="14"/>
    <x v="2"/>
    <x v="0"/>
    <x v="2"/>
    <x v="9"/>
    <n v="1"/>
    <n v="46.87"/>
    <n v="0"/>
    <n v="18.649999999999999"/>
    <n v="46.87"/>
    <n v="18.649999999999999"/>
    <n v="28.22"/>
    <n v="0.60209088969490077"/>
    <n v="2026"/>
    <s v="Q3"/>
    <n v="7"/>
    <x v="6"/>
  </r>
  <r>
    <s v="01366"/>
    <x v="189"/>
    <x v="2"/>
    <x v="16"/>
    <x v="0"/>
    <x v="0"/>
    <x v="2"/>
    <x v="2"/>
    <n v="1"/>
    <n v="36.99"/>
    <n v="0.1"/>
    <n v="13.2"/>
    <n v="33.291000000000004"/>
    <n v="13.2"/>
    <n v="20.091000000000005"/>
    <n v="0.60349644047940887"/>
    <n v="2026"/>
    <s v="Q3"/>
    <n v="7"/>
    <x v="6"/>
  </r>
  <r>
    <s v="01974"/>
    <x v="189"/>
    <x v="0"/>
    <x v="15"/>
    <x v="0"/>
    <x v="0"/>
    <x v="2"/>
    <x v="15"/>
    <n v="1"/>
    <n v="135.44"/>
    <n v="0"/>
    <n v="65.48"/>
    <n v="135.44"/>
    <n v="65.48"/>
    <n v="69.959999999999994"/>
    <n v="0.51653868871825159"/>
    <n v="2026"/>
    <s v="Q3"/>
    <n v="7"/>
    <x v="6"/>
  </r>
  <r>
    <s v="02716"/>
    <x v="189"/>
    <x v="1"/>
    <x v="1"/>
    <x v="0"/>
    <x v="1"/>
    <x v="1"/>
    <x v="1"/>
    <n v="3"/>
    <n v="92.25"/>
    <n v="0"/>
    <n v="46.27"/>
    <n v="276.75"/>
    <n v="138.81"/>
    <n v="137.94"/>
    <n v="0.49842818428184282"/>
    <n v="2026"/>
    <s v="Q3"/>
    <n v="7"/>
    <x v="6"/>
  </r>
  <r>
    <s v="03161"/>
    <x v="189"/>
    <x v="2"/>
    <x v="5"/>
    <x v="0"/>
    <x v="1"/>
    <x v="3"/>
    <x v="7"/>
    <n v="2"/>
    <n v="192.6"/>
    <n v="0"/>
    <n v="104.89"/>
    <n v="385.2"/>
    <n v="209.78"/>
    <n v="175.42"/>
    <n v="0.45539979231568017"/>
    <n v="2026"/>
    <s v="Q3"/>
    <n v="7"/>
    <x v="6"/>
  </r>
  <r>
    <s v="03240"/>
    <x v="189"/>
    <x v="3"/>
    <x v="8"/>
    <x v="0"/>
    <x v="0"/>
    <x v="0"/>
    <x v="6"/>
    <n v="1"/>
    <n v="39.94"/>
    <n v="0"/>
    <n v="16.89"/>
    <n v="39.94"/>
    <n v="16.89"/>
    <n v="23.049999999999997"/>
    <n v="0.57711567351026538"/>
    <n v="2026"/>
    <s v="Q3"/>
    <n v="7"/>
    <x v="6"/>
  </r>
  <r>
    <s v="03682"/>
    <x v="189"/>
    <x v="2"/>
    <x v="2"/>
    <x v="0"/>
    <x v="0"/>
    <x v="1"/>
    <x v="11"/>
    <n v="3"/>
    <n v="150.61000000000001"/>
    <n v="0"/>
    <n v="79.900000000000006"/>
    <n v="451.83000000000004"/>
    <n v="239.70000000000002"/>
    <n v="212.13000000000002"/>
    <n v="0.46949073766682159"/>
    <n v="2026"/>
    <s v="Q3"/>
    <n v="7"/>
    <x v="6"/>
  </r>
  <r>
    <s v="04725"/>
    <x v="189"/>
    <x v="3"/>
    <x v="13"/>
    <x v="0"/>
    <x v="0"/>
    <x v="1"/>
    <x v="17"/>
    <n v="2"/>
    <n v="71.069999999999993"/>
    <n v="0"/>
    <n v="31.57"/>
    <n v="142.13999999999999"/>
    <n v="63.14"/>
    <n v="78.999999999999986"/>
    <n v="0.55579006613198245"/>
    <n v="2026"/>
    <s v="Q3"/>
    <n v="7"/>
    <x v="6"/>
  </r>
  <r>
    <s v="00758"/>
    <x v="190"/>
    <x v="0"/>
    <x v="0"/>
    <x v="2"/>
    <x v="1"/>
    <x v="0"/>
    <x v="4"/>
    <n v="1"/>
    <n v="50.78"/>
    <n v="0"/>
    <n v="22.29"/>
    <n v="50.78"/>
    <n v="22.29"/>
    <n v="28.490000000000002"/>
    <n v="0.56104765655769995"/>
    <n v="2026"/>
    <s v="Q3"/>
    <n v="7"/>
    <x v="6"/>
  </r>
  <r>
    <s v="01910"/>
    <x v="190"/>
    <x v="0"/>
    <x v="15"/>
    <x v="0"/>
    <x v="0"/>
    <x v="1"/>
    <x v="3"/>
    <n v="2"/>
    <n v="141.51"/>
    <n v="0.05"/>
    <n v="77.040000000000006"/>
    <n v="268.86899999999997"/>
    <n v="154.08000000000001"/>
    <n v="114.78899999999996"/>
    <n v="0.42693281858451504"/>
    <n v="2026"/>
    <s v="Q3"/>
    <n v="7"/>
    <x v="6"/>
  </r>
  <r>
    <s v="01941"/>
    <x v="190"/>
    <x v="1"/>
    <x v="12"/>
    <x v="3"/>
    <x v="0"/>
    <x v="1"/>
    <x v="11"/>
    <n v="1"/>
    <n v="156.44"/>
    <n v="0.1"/>
    <n v="80.72"/>
    <n v="140.79599999999999"/>
    <n v="80.72"/>
    <n v="60.075999999999993"/>
    <n v="0.42668825818915307"/>
    <n v="2026"/>
    <s v="Q3"/>
    <n v="7"/>
    <x v="6"/>
  </r>
  <r>
    <s v="02324"/>
    <x v="190"/>
    <x v="1"/>
    <x v="12"/>
    <x v="0"/>
    <x v="1"/>
    <x v="4"/>
    <x v="16"/>
    <n v="2"/>
    <n v="51.75"/>
    <n v="0"/>
    <n v="21.4"/>
    <n v="103.5"/>
    <n v="42.8"/>
    <n v="60.7"/>
    <n v="0.58647342995169083"/>
    <n v="2026"/>
    <s v="Q3"/>
    <n v="7"/>
    <x v="6"/>
  </r>
  <r>
    <s v="02869"/>
    <x v="190"/>
    <x v="2"/>
    <x v="5"/>
    <x v="3"/>
    <x v="1"/>
    <x v="3"/>
    <x v="13"/>
    <n v="1"/>
    <n v="82.23"/>
    <n v="0.1"/>
    <n v="38.340000000000003"/>
    <n v="74.007000000000005"/>
    <n v="38.340000000000003"/>
    <n v="35.667000000000002"/>
    <n v="0.48194089748267055"/>
    <n v="2026"/>
    <s v="Q3"/>
    <n v="7"/>
    <x v="6"/>
  </r>
  <r>
    <s v="03236"/>
    <x v="190"/>
    <x v="1"/>
    <x v="6"/>
    <x v="0"/>
    <x v="1"/>
    <x v="1"/>
    <x v="3"/>
    <n v="1"/>
    <n v="144.16999999999999"/>
    <n v="0.1"/>
    <n v="78.13"/>
    <n v="129.75299999999999"/>
    <n v="78.13"/>
    <n v="51.62299999999999"/>
    <n v="0.39785592625989374"/>
    <n v="2026"/>
    <s v="Q3"/>
    <n v="7"/>
    <x v="6"/>
  </r>
  <r>
    <s v="03582"/>
    <x v="190"/>
    <x v="1"/>
    <x v="12"/>
    <x v="0"/>
    <x v="0"/>
    <x v="3"/>
    <x v="13"/>
    <n v="4"/>
    <n v="82.47"/>
    <n v="0"/>
    <n v="40.22"/>
    <n v="329.88"/>
    <n v="160.88"/>
    <n v="169"/>
    <n v="0.51230750575967021"/>
    <n v="2026"/>
    <s v="Q3"/>
    <n v="7"/>
    <x v="6"/>
  </r>
  <r>
    <s v="03715"/>
    <x v="190"/>
    <x v="3"/>
    <x v="8"/>
    <x v="0"/>
    <x v="1"/>
    <x v="3"/>
    <x v="19"/>
    <n v="1"/>
    <n v="122.14"/>
    <n v="0.15"/>
    <n v="59.87"/>
    <n v="103.819"/>
    <n v="59.87"/>
    <n v="43.949000000000005"/>
    <n v="0.42332328379198414"/>
    <n v="2026"/>
    <s v="Q3"/>
    <n v="7"/>
    <x v="6"/>
  </r>
  <r>
    <s v="03940"/>
    <x v="190"/>
    <x v="2"/>
    <x v="16"/>
    <x v="2"/>
    <x v="0"/>
    <x v="1"/>
    <x v="3"/>
    <n v="3"/>
    <n v="143.59"/>
    <n v="0"/>
    <n v="78.91"/>
    <n v="430.77"/>
    <n v="236.73"/>
    <n v="194.04"/>
    <n v="0.45044919562643637"/>
    <n v="2026"/>
    <s v="Q3"/>
    <n v="7"/>
    <x v="6"/>
  </r>
  <r>
    <s v="04760"/>
    <x v="190"/>
    <x v="3"/>
    <x v="13"/>
    <x v="0"/>
    <x v="2"/>
    <x v="1"/>
    <x v="11"/>
    <n v="2"/>
    <n v="157.66"/>
    <n v="0"/>
    <n v="78.760000000000005"/>
    <n v="315.32"/>
    <n v="157.52000000000001"/>
    <n v="157.79999999999998"/>
    <n v="0.50044399340352652"/>
    <n v="2026"/>
    <s v="Q3"/>
    <n v="7"/>
    <x v="6"/>
  </r>
  <r>
    <s v="04768"/>
    <x v="190"/>
    <x v="1"/>
    <x v="1"/>
    <x v="0"/>
    <x v="2"/>
    <x v="0"/>
    <x v="8"/>
    <n v="1"/>
    <n v="101.58"/>
    <n v="0"/>
    <n v="49.83"/>
    <n v="101.58"/>
    <n v="49.83"/>
    <n v="51.75"/>
    <n v="0.50945067926757237"/>
    <n v="2026"/>
    <s v="Q3"/>
    <n v="7"/>
    <x v="6"/>
  </r>
  <r>
    <s v="05025"/>
    <x v="190"/>
    <x v="2"/>
    <x v="3"/>
    <x v="0"/>
    <x v="0"/>
    <x v="2"/>
    <x v="18"/>
    <n v="4"/>
    <n v="166.71"/>
    <n v="0"/>
    <n v="86.55"/>
    <n v="666.84"/>
    <n v="346.2"/>
    <n v="320.64000000000004"/>
    <n v="0.48083498290444487"/>
    <n v="2026"/>
    <s v="Q3"/>
    <n v="7"/>
    <x v="6"/>
  </r>
  <r>
    <s v="00165"/>
    <x v="191"/>
    <x v="1"/>
    <x v="12"/>
    <x v="2"/>
    <x v="1"/>
    <x v="0"/>
    <x v="0"/>
    <n v="2"/>
    <n v="83.33"/>
    <n v="0"/>
    <n v="42.11"/>
    <n v="166.66"/>
    <n v="84.22"/>
    <n v="82.44"/>
    <n v="0.49465978639145564"/>
    <n v="2026"/>
    <s v="Q3"/>
    <n v="7"/>
    <x v="6"/>
  </r>
  <r>
    <s v="00198"/>
    <x v="191"/>
    <x v="0"/>
    <x v="15"/>
    <x v="0"/>
    <x v="1"/>
    <x v="1"/>
    <x v="17"/>
    <n v="2"/>
    <n v="71.77"/>
    <n v="0.05"/>
    <n v="32.9"/>
    <n v="136.363"/>
    <n v="65.8"/>
    <n v="70.563000000000002"/>
    <n v="0.5174644148339359"/>
    <n v="2026"/>
    <s v="Q3"/>
    <n v="7"/>
    <x v="6"/>
  </r>
  <r>
    <s v="01480"/>
    <x v="191"/>
    <x v="0"/>
    <x v="15"/>
    <x v="0"/>
    <x v="1"/>
    <x v="2"/>
    <x v="18"/>
    <n v="3"/>
    <n v="164.5"/>
    <n v="0"/>
    <n v="87.06"/>
    <n v="493.5"/>
    <n v="261.18"/>
    <n v="232.32"/>
    <n v="0.47075987841945288"/>
    <n v="2026"/>
    <s v="Q3"/>
    <n v="7"/>
    <x v="6"/>
  </r>
  <r>
    <s v="01990"/>
    <x v="191"/>
    <x v="0"/>
    <x v="15"/>
    <x v="0"/>
    <x v="0"/>
    <x v="3"/>
    <x v="13"/>
    <n v="3"/>
    <n v="82.28"/>
    <n v="0.1"/>
    <n v="39.51"/>
    <n v="222.15600000000001"/>
    <n v="118.53"/>
    <n v="103.626"/>
    <n v="0.46645600388915898"/>
    <n v="2026"/>
    <s v="Q3"/>
    <n v="7"/>
    <x v="6"/>
  </r>
  <r>
    <s v="02298"/>
    <x v="191"/>
    <x v="2"/>
    <x v="2"/>
    <x v="2"/>
    <x v="1"/>
    <x v="0"/>
    <x v="8"/>
    <n v="2"/>
    <n v="103.17"/>
    <n v="0"/>
    <n v="50.49"/>
    <n v="206.34"/>
    <n v="100.98"/>
    <n v="105.36"/>
    <n v="0.51061355045071244"/>
    <n v="2026"/>
    <s v="Q3"/>
    <n v="7"/>
    <x v="6"/>
  </r>
  <r>
    <s v="02886"/>
    <x v="191"/>
    <x v="0"/>
    <x v="15"/>
    <x v="0"/>
    <x v="1"/>
    <x v="0"/>
    <x v="4"/>
    <n v="1"/>
    <n v="50.33"/>
    <n v="0.05"/>
    <n v="22.06"/>
    <n v="47.813499999999998"/>
    <n v="22.06"/>
    <n v="25.753499999999999"/>
    <n v="0.53862402877848303"/>
    <n v="2026"/>
    <s v="Q3"/>
    <n v="7"/>
    <x v="6"/>
  </r>
  <r>
    <s v="02893"/>
    <x v="191"/>
    <x v="1"/>
    <x v="11"/>
    <x v="1"/>
    <x v="2"/>
    <x v="1"/>
    <x v="3"/>
    <n v="6"/>
    <n v="142.78"/>
    <n v="0.15"/>
    <n v="80.38"/>
    <n v="728.178"/>
    <n v="482.28"/>
    <n v="245.89800000000002"/>
    <n v="0.33768941110552642"/>
    <n v="2026"/>
    <s v="Q3"/>
    <n v="7"/>
    <x v="6"/>
  </r>
  <r>
    <s v="02939"/>
    <x v="191"/>
    <x v="1"/>
    <x v="6"/>
    <x v="0"/>
    <x v="1"/>
    <x v="3"/>
    <x v="7"/>
    <n v="1"/>
    <n v="195.38"/>
    <n v="0.05"/>
    <n v="101.67"/>
    <n v="185.61099999999999"/>
    <n v="101.67"/>
    <n v="83.940999999999988"/>
    <n v="0.45224151585843508"/>
    <n v="2026"/>
    <s v="Q3"/>
    <n v="7"/>
    <x v="6"/>
  </r>
  <r>
    <s v="03249"/>
    <x v="191"/>
    <x v="3"/>
    <x v="4"/>
    <x v="2"/>
    <x v="0"/>
    <x v="0"/>
    <x v="8"/>
    <n v="5"/>
    <n v="104.8"/>
    <n v="0"/>
    <n v="50.94"/>
    <n v="524"/>
    <n v="254.7"/>
    <n v="269.3"/>
    <n v="0.51393129770992374"/>
    <n v="2026"/>
    <s v="Q3"/>
    <n v="7"/>
    <x v="6"/>
  </r>
  <r>
    <s v="03832"/>
    <x v="191"/>
    <x v="3"/>
    <x v="7"/>
    <x v="0"/>
    <x v="0"/>
    <x v="3"/>
    <x v="13"/>
    <n v="3"/>
    <n v="82.26"/>
    <n v="0"/>
    <n v="40.020000000000003"/>
    <n v="246.78000000000003"/>
    <n v="120.06"/>
    <n v="126.72000000000003"/>
    <n v="0.51349380014587898"/>
    <n v="2026"/>
    <s v="Q3"/>
    <n v="7"/>
    <x v="6"/>
  </r>
  <r>
    <s v="03868"/>
    <x v="191"/>
    <x v="2"/>
    <x v="10"/>
    <x v="0"/>
    <x v="2"/>
    <x v="1"/>
    <x v="1"/>
    <n v="1"/>
    <n v="90.79"/>
    <n v="0"/>
    <n v="46.39"/>
    <n v="90.79"/>
    <n v="46.39"/>
    <n v="44.400000000000006"/>
    <n v="0.4890406432426479"/>
    <n v="2026"/>
    <s v="Q3"/>
    <n v="7"/>
    <x v="6"/>
  </r>
  <r>
    <s v="04365"/>
    <x v="191"/>
    <x v="1"/>
    <x v="11"/>
    <x v="0"/>
    <x v="0"/>
    <x v="0"/>
    <x v="6"/>
    <n v="1"/>
    <n v="41.33"/>
    <n v="0"/>
    <n v="17.2"/>
    <n v="41.33"/>
    <n v="17.2"/>
    <n v="24.13"/>
    <n v="0.58383740624243896"/>
    <n v="2026"/>
    <s v="Q3"/>
    <n v="7"/>
    <x v="6"/>
  </r>
  <r>
    <s v="00314"/>
    <x v="192"/>
    <x v="2"/>
    <x v="2"/>
    <x v="0"/>
    <x v="0"/>
    <x v="4"/>
    <x v="10"/>
    <n v="2"/>
    <n v="41.09"/>
    <n v="0.05"/>
    <n v="14.54"/>
    <n v="78.070999999999998"/>
    <n v="29.08"/>
    <n v="48.991"/>
    <n v="0.62751854081541159"/>
    <n v="2026"/>
    <s v="Q3"/>
    <n v="7"/>
    <x v="6"/>
  </r>
  <r>
    <s v="00552"/>
    <x v="192"/>
    <x v="1"/>
    <x v="12"/>
    <x v="1"/>
    <x v="2"/>
    <x v="3"/>
    <x v="13"/>
    <n v="5"/>
    <n v="82.39"/>
    <n v="0.05"/>
    <n v="39.479999999999997"/>
    <n v="391.35249999999996"/>
    <n v="197.39999999999998"/>
    <n v="193.95249999999999"/>
    <n v="0.49559540312122702"/>
    <n v="2026"/>
    <s v="Q3"/>
    <n v="7"/>
    <x v="6"/>
  </r>
  <r>
    <s v="01317"/>
    <x v="192"/>
    <x v="1"/>
    <x v="14"/>
    <x v="0"/>
    <x v="2"/>
    <x v="4"/>
    <x v="14"/>
    <n v="3"/>
    <n v="37"/>
    <n v="0"/>
    <n v="13.69"/>
    <n v="111"/>
    <n v="41.07"/>
    <n v="69.930000000000007"/>
    <n v="0.63000000000000012"/>
    <n v="2026"/>
    <s v="Q3"/>
    <n v="7"/>
    <x v="6"/>
  </r>
  <r>
    <s v="01515"/>
    <x v="192"/>
    <x v="3"/>
    <x v="8"/>
    <x v="2"/>
    <x v="1"/>
    <x v="4"/>
    <x v="10"/>
    <n v="2"/>
    <n v="40.9"/>
    <n v="0"/>
    <n v="14.81"/>
    <n v="81.8"/>
    <n v="29.62"/>
    <n v="52.179999999999993"/>
    <n v="0.63789731051344734"/>
    <n v="2026"/>
    <s v="Q3"/>
    <n v="7"/>
    <x v="6"/>
  </r>
  <r>
    <s v="01674"/>
    <x v="192"/>
    <x v="0"/>
    <x v="0"/>
    <x v="0"/>
    <x v="1"/>
    <x v="4"/>
    <x v="12"/>
    <n v="1"/>
    <n v="123.33"/>
    <n v="0.1"/>
    <n v="70.900000000000006"/>
    <n v="110.997"/>
    <n v="70.900000000000006"/>
    <n v="40.096999999999994"/>
    <n v="0.36124399758552028"/>
    <n v="2026"/>
    <s v="Q3"/>
    <n v="7"/>
    <x v="6"/>
  </r>
  <r>
    <s v="02407"/>
    <x v="192"/>
    <x v="1"/>
    <x v="12"/>
    <x v="3"/>
    <x v="2"/>
    <x v="1"/>
    <x v="11"/>
    <n v="1"/>
    <n v="153.25"/>
    <n v="0.15"/>
    <n v="78.28"/>
    <n v="130.26249999999999"/>
    <n v="78.28"/>
    <n v="51.982499999999987"/>
    <n v="0.39905959121005657"/>
    <n v="2026"/>
    <s v="Q3"/>
    <n v="7"/>
    <x v="6"/>
  </r>
  <r>
    <s v="02817"/>
    <x v="192"/>
    <x v="3"/>
    <x v="7"/>
    <x v="3"/>
    <x v="1"/>
    <x v="2"/>
    <x v="15"/>
    <n v="3"/>
    <n v="134.43"/>
    <n v="0.1"/>
    <n v="65.78"/>
    <n v="362.96100000000001"/>
    <n v="197.34"/>
    <n v="165.62100000000001"/>
    <n v="0.45630522287518493"/>
    <n v="2026"/>
    <s v="Q3"/>
    <n v="7"/>
    <x v="6"/>
  </r>
  <r>
    <s v="03059"/>
    <x v="192"/>
    <x v="0"/>
    <x v="0"/>
    <x v="0"/>
    <x v="0"/>
    <x v="1"/>
    <x v="1"/>
    <n v="1"/>
    <n v="93.73"/>
    <n v="0.05"/>
    <n v="44.51"/>
    <n v="89.043499999999995"/>
    <n v="44.51"/>
    <n v="44.533499999999997"/>
    <n v="0.50013195797559618"/>
    <n v="2026"/>
    <s v="Q3"/>
    <n v="7"/>
    <x v="6"/>
  </r>
  <r>
    <s v="03210"/>
    <x v="192"/>
    <x v="0"/>
    <x v="0"/>
    <x v="0"/>
    <x v="0"/>
    <x v="2"/>
    <x v="2"/>
    <n v="1"/>
    <n v="37.090000000000003"/>
    <n v="0"/>
    <n v="13.43"/>
    <n v="37.090000000000003"/>
    <n v="13.43"/>
    <n v="23.660000000000004"/>
    <n v="0.63790779185764357"/>
    <n v="2026"/>
    <s v="Q3"/>
    <n v="7"/>
    <x v="6"/>
  </r>
  <r>
    <s v="03670"/>
    <x v="192"/>
    <x v="0"/>
    <x v="0"/>
    <x v="2"/>
    <x v="1"/>
    <x v="2"/>
    <x v="9"/>
    <n v="1"/>
    <n v="45.43"/>
    <n v="0"/>
    <n v="18.66"/>
    <n v="45.43"/>
    <n v="18.66"/>
    <n v="26.77"/>
    <n v="0.58925819942769098"/>
    <n v="2026"/>
    <s v="Q3"/>
    <n v="7"/>
    <x v="6"/>
  </r>
  <r>
    <s v="04017"/>
    <x v="192"/>
    <x v="3"/>
    <x v="8"/>
    <x v="3"/>
    <x v="1"/>
    <x v="4"/>
    <x v="10"/>
    <n v="1"/>
    <n v="39.5"/>
    <n v="0.1"/>
    <n v="14.86"/>
    <n v="35.550000000000004"/>
    <n v="14.86"/>
    <n v="20.690000000000005"/>
    <n v="0.58199718706047832"/>
    <n v="2026"/>
    <s v="Q3"/>
    <n v="7"/>
    <x v="6"/>
  </r>
  <r>
    <s v="05012"/>
    <x v="192"/>
    <x v="2"/>
    <x v="16"/>
    <x v="2"/>
    <x v="0"/>
    <x v="4"/>
    <x v="12"/>
    <n v="2"/>
    <n v="123.58"/>
    <n v="0.1"/>
    <n v="68.739999999999995"/>
    <n v="222.44399999999999"/>
    <n v="137.47999999999999"/>
    <n v="84.963999999999999"/>
    <n v="0.3819568071065077"/>
    <n v="2026"/>
    <s v="Q3"/>
    <n v="7"/>
    <x v="6"/>
  </r>
  <r>
    <s v="00884"/>
    <x v="193"/>
    <x v="3"/>
    <x v="13"/>
    <x v="2"/>
    <x v="0"/>
    <x v="0"/>
    <x v="8"/>
    <n v="1"/>
    <n v="103.61"/>
    <n v="0"/>
    <n v="51.84"/>
    <n v="103.61"/>
    <n v="51.84"/>
    <n v="51.769999999999996"/>
    <n v="0.49966219476884466"/>
    <n v="2026"/>
    <s v="Q3"/>
    <n v="7"/>
    <x v="6"/>
  </r>
  <r>
    <s v="01025"/>
    <x v="193"/>
    <x v="2"/>
    <x v="2"/>
    <x v="2"/>
    <x v="0"/>
    <x v="1"/>
    <x v="3"/>
    <n v="2"/>
    <n v="145.75"/>
    <n v="0.05"/>
    <n v="79.319999999999993"/>
    <n v="276.92500000000001"/>
    <n v="158.63999999999999"/>
    <n v="118.28500000000003"/>
    <n v="0.42713731154644768"/>
    <n v="2026"/>
    <s v="Q3"/>
    <n v="7"/>
    <x v="6"/>
  </r>
  <r>
    <s v="01279"/>
    <x v="193"/>
    <x v="3"/>
    <x v="8"/>
    <x v="3"/>
    <x v="1"/>
    <x v="3"/>
    <x v="7"/>
    <n v="2"/>
    <n v="193.76"/>
    <n v="0.1"/>
    <n v="104.66"/>
    <n v="348.76799999999997"/>
    <n v="209.32"/>
    <n v="139.44799999999998"/>
    <n v="0.39983025965684921"/>
    <n v="2026"/>
    <s v="Q3"/>
    <n v="7"/>
    <x v="6"/>
  </r>
  <r>
    <s v="01534"/>
    <x v="193"/>
    <x v="2"/>
    <x v="16"/>
    <x v="0"/>
    <x v="0"/>
    <x v="1"/>
    <x v="3"/>
    <n v="2"/>
    <n v="146.09"/>
    <n v="0.1"/>
    <n v="79.36"/>
    <n v="262.96199999999999"/>
    <n v="158.72"/>
    <n v="104.24199999999999"/>
    <n v="0.39641469109605187"/>
    <n v="2026"/>
    <s v="Q3"/>
    <n v="7"/>
    <x v="6"/>
  </r>
  <r>
    <s v="02147"/>
    <x v="193"/>
    <x v="1"/>
    <x v="14"/>
    <x v="2"/>
    <x v="1"/>
    <x v="2"/>
    <x v="15"/>
    <n v="1"/>
    <n v="131.91999999999999"/>
    <n v="0"/>
    <n v="66.19"/>
    <n v="131.91999999999999"/>
    <n v="66.19"/>
    <n v="65.72999999999999"/>
    <n v="0.49825651910248631"/>
    <n v="2026"/>
    <s v="Q3"/>
    <n v="7"/>
    <x v="6"/>
  </r>
  <r>
    <s v="02385"/>
    <x v="193"/>
    <x v="1"/>
    <x v="11"/>
    <x v="1"/>
    <x v="2"/>
    <x v="3"/>
    <x v="13"/>
    <n v="6"/>
    <n v="83.28"/>
    <n v="0.15"/>
    <n v="38.76"/>
    <n v="424.72800000000001"/>
    <n v="232.56"/>
    <n v="192.16800000000001"/>
    <n v="0.45244956772334294"/>
    <n v="2026"/>
    <s v="Q3"/>
    <n v="7"/>
    <x v="6"/>
  </r>
  <r>
    <s v="02517"/>
    <x v="193"/>
    <x v="1"/>
    <x v="6"/>
    <x v="0"/>
    <x v="1"/>
    <x v="2"/>
    <x v="2"/>
    <n v="1"/>
    <n v="36.479999999999997"/>
    <n v="0.05"/>
    <n v="13.22"/>
    <n v="34.655999999999999"/>
    <n v="13.22"/>
    <n v="21.436"/>
    <n v="0.61853647276084955"/>
    <n v="2026"/>
    <s v="Q3"/>
    <n v="7"/>
    <x v="6"/>
  </r>
  <r>
    <s v="02746"/>
    <x v="193"/>
    <x v="0"/>
    <x v="0"/>
    <x v="2"/>
    <x v="1"/>
    <x v="1"/>
    <x v="11"/>
    <n v="3"/>
    <n v="155.44"/>
    <n v="0.05"/>
    <n v="79.95"/>
    <n v="443.00399999999996"/>
    <n v="239.85000000000002"/>
    <n v="203.15399999999994"/>
    <n v="0.45858276674702703"/>
    <n v="2026"/>
    <s v="Q3"/>
    <n v="7"/>
    <x v="6"/>
  </r>
  <r>
    <s v="03297"/>
    <x v="193"/>
    <x v="0"/>
    <x v="15"/>
    <x v="1"/>
    <x v="0"/>
    <x v="4"/>
    <x v="10"/>
    <n v="6"/>
    <n v="40.58"/>
    <n v="0.15"/>
    <n v="15.06"/>
    <n v="206.958"/>
    <n v="90.36"/>
    <n v="116.598"/>
    <n v="0.5633896732670397"/>
    <n v="2026"/>
    <s v="Q3"/>
    <n v="7"/>
    <x v="6"/>
  </r>
  <r>
    <s v="00772"/>
    <x v="194"/>
    <x v="3"/>
    <x v="13"/>
    <x v="0"/>
    <x v="0"/>
    <x v="0"/>
    <x v="8"/>
    <n v="2"/>
    <n v="101.03"/>
    <n v="0.1"/>
    <n v="50.98"/>
    <n v="181.85400000000001"/>
    <n v="101.96"/>
    <n v="79.89400000000002"/>
    <n v="0.43933045190097558"/>
    <n v="2026"/>
    <s v="Q3"/>
    <n v="7"/>
    <x v="6"/>
  </r>
  <r>
    <s v="00838"/>
    <x v="194"/>
    <x v="0"/>
    <x v="9"/>
    <x v="2"/>
    <x v="0"/>
    <x v="3"/>
    <x v="13"/>
    <n v="1"/>
    <n v="80.150000000000006"/>
    <n v="0.05"/>
    <n v="38.89"/>
    <n v="76.142499999999998"/>
    <n v="38.89"/>
    <n v="37.252499999999998"/>
    <n v="0.48924713530551267"/>
    <n v="2026"/>
    <s v="Q3"/>
    <n v="7"/>
    <x v="6"/>
  </r>
  <r>
    <s v="01144"/>
    <x v="194"/>
    <x v="2"/>
    <x v="2"/>
    <x v="2"/>
    <x v="1"/>
    <x v="3"/>
    <x v="13"/>
    <n v="1"/>
    <n v="83.74"/>
    <n v="0"/>
    <n v="38.96"/>
    <n v="83.74"/>
    <n v="38.96"/>
    <n v="44.779999999999994"/>
    <n v="0.53475041796035339"/>
    <n v="2026"/>
    <s v="Q3"/>
    <n v="7"/>
    <x v="6"/>
  </r>
  <r>
    <s v="01686"/>
    <x v="194"/>
    <x v="2"/>
    <x v="5"/>
    <x v="1"/>
    <x v="0"/>
    <x v="2"/>
    <x v="2"/>
    <n v="8"/>
    <n v="35.75"/>
    <n v="0.15"/>
    <n v="13.56"/>
    <n v="243.1"/>
    <n v="108.48"/>
    <n v="134.62"/>
    <n v="0.55376388317564795"/>
    <n v="2026"/>
    <s v="Q3"/>
    <n v="7"/>
    <x v="6"/>
  </r>
  <r>
    <s v="02823"/>
    <x v="194"/>
    <x v="0"/>
    <x v="15"/>
    <x v="0"/>
    <x v="1"/>
    <x v="0"/>
    <x v="0"/>
    <n v="3"/>
    <n v="81.39"/>
    <n v="0"/>
    <n v="43.54"/>
    <n v="244.17000000000002"/>
    <n v="130.62"/>
    <n v="113.55000000000001"/>
    <n v="0.46504484580415284"/>
    <n v="2026"/>
    <s v="Q3"/>
    <n v="7"/>
    <x v="6"/>
  </r>
  <r>
    <s v="02883"/>
    <x v="194"/>
    <x v="2"/>
    <x v="10"/>
    <x v="3"/>
    <x v="1"/>
    <x v="2"/>
    <x v="2"/>
    <n v="1"/>
    <n v="36.799999999999997"/>
    <n v="0"/>
    <n v="13.91"/>
    <n v="36.799999999999997"/>
    <n v="13.91"/>
    <n v="22.889999999999997"/>
    <n v="0.62201086956521734"/>
    <n v="2026"/>
    <s v="Q3"/>
    <n v="7"/>
    <x v="6"/>
  </r>
  <r>
    <s v="03259"/>
    <x v="194"/>
    <x v="2"/>
    <x v="16"/>
    <x v="1"/>
    <x v="0"/>
    <x v="3"/>
    <x v="7"/>
    <n v="6"/>
    <n v="194.15"/>
    <n v="0.1"/>
    <n v="105.12"/>
    <n v="1048.4100000000001"/>
    <n v="630.72"/>
    <n v="417.69000000000005"/>
    <n v="0.3984032964202936"/>
    <n v="2026"/>
    <s v="Q3"/>
    <n v="7"/>
    <x v="6"/>
  </r>
  <r>
    <s v="03709"/>
    <x v="194"/>
    <x v="0"/>
    <x v="9"/>
    <x v="0"/>
    <x v="1"/>
    <x v="4"/>
    <x v="16"/>
    <n v="1"/>
    <n v="50.94"/>
    <n v="0"/>
    <n v="22.28"/>
    <n v="50.94"/>
    <n v="22.28"/>
    <n v="28.659999999999997"/>
    <n v="0.5626226933647428"/>
    <n v="2026"/>
    <s v="Q3"/>
    <n v="7"/>
    <x v="6"/>
  </r>
  <r>
    <s v="00061"/>
    <x v="195"/>
    <x v="3"/>
    <x v="8"/>
    <x v="0"/>
    <x v="0"/>
    <x v="4"/>
    <x v="12"/>
    <n v="2"/>
    <n v="125.89"/>
    <n v="0"/>
    <n v="70.8"/>
    <n v="251.78"/>
    <n v="141.6"/>
    <n v="110.18"/>
    <n v="0.43760425768528083"/>
    <n v="2026"/>
    <s v="Q3"/>
    <n v="7"/>
    <x v="6"/>
  </r>
  <r>
    <s v="00357"/>
    <x v="195"/>
    <x v="0"/>
    <x v="9"/>
    <x v="0"/>
    <x v="1"/>
    <x v="4"/>
    <x v="16"/>
    <n v="2"/>
    <n v="51.9"/>
    <n v="0"/>
    <n v="21.82"/>
    <n v="103.8"/>
    <n v="43.64"/>
    <n v="60.16"/>
    <n v="0.57957610789980729"/>
    <n v="2026"/>
    <s v="Q3"/>
    <n v="7"/>
    <x v="6"/>
  </r>
  <r>
    <s v="01607"/>
    <x v="195"/>
    <x v="0"/>
    <x v="0"/>
    <x v="2"/>
    <x v="1"/>
    <x v="4"/>
    <x v="10"/>
    <n v="2"/>
    <n v="39.75"/>
    <n v="0"/>
    <n v="14.78"/>
    <n v="79.5"/>
    <n v="29.56"/>
    <n v="49.94"/>
    <n v="0.62817610062893081"/>
    <n v="2026"/>
    <s v="Q3"/>
    <n v="7"/>
    <x v="6"/>
  </r>
  <r>
    <s v="03295"/>
    <x v="195"/>
    <x v="1"/>
    <x v="12"/>
    <x v="3"/>
    <x v="0"/>
    <x v="1"/>
    <x v="1"/>
    <n v="1"/>
    <n v="93.46"/>
    <n v="0.15"/>
    <n v="46.65"/>
    <n v="79.440999999999988"/>
    <n v="46.65"/>
    <n v="32.79099999999999"/>
    <n v="0.41277174255107557"/>
    <n v="2026"/>
    <s v="Q3"/>
    <n v="7"/>
    <x v="6"/>
  </r>
  <r>
    <s v="04048"/>
    <x v="195"/>
    <x v="3"/>
    <x v="13"/>
    <x v="1"/>
    <x v="2"/>
    <x v="0"/>
    <x v="0"/>
    <n v="3"/>
    <n v="82.79"/>
    <n v="0.1"/>
    <n v="43.07"/>
    <n v="223.53300000000002"/>
    <n v="129.21"/>
    <n v="94.323000000000008"/>
    <n v="0.42196454214813922"/>
    <n v="2026"/>
    <s v="Q3"/>
    <n v="7"/>
    <x v="6"/>
  </r>
  <r>
    <s v="04424"/>
    <x v="195"/>
    <x v="2"/>
    <x v="2"/>
    <x v="2"/>
    <x v="2"/>
    <x v="1"/>
    <x v="1"/>
    <n v="1"/>
    <n v="92.54"/>
    <n v="0"/>
    <n v="44.48"/>
    <n v="92.54"/>
    <n v="44.48"/>
    <n v="48.060000000000009"/>
    <n v="0.51934298681651181"/>
    <n v="2026"/>
    <s v="Q3"/>
    <n v="7"/>
    <x v="6"/>
  </r>
  <r>
    <s v="04732"/>
    <x v="195"/>
    <x v="1"/>
    <x v="14"/>
    <x v="2"/>
    <x v="1"/>
    <x v="2"/>
    <x v="9"/>
    <n v="1"/>
    <n v="46.53"/>
    <n v="0"/>
    <n v="18.829999999999998"/>
    <n v="46.53"/>
    <n v="18.829999999999998"/>
    <n v="27.700000000000003"/>
    <n v="0.59531485063399958"/>
    <n v="2026"/>
    <s v="Q3"/>
    <n v="7"/>
    <x v="6"/>
  </r>
  <r>
    <s v="00194"/>
    <x v="196"/>
    <x v="1"/>
    <x v="12"/>
    <x v="0"/>
    <x v="0"/>
    <x v="0"/>
    <x v="4"/>
    <n v="2"/>
    <n v="49.69"/>
    <n v="0"/>
    <n v="21.97"/>
    <n v="99.38"/>
    <n v="43.94"/>
    <n v="55.44"/>
    <n v="0.557858724089354"/>
    <n v="2026"/>
    <s v="Q3"/>
    <n v="7"/>
    <x v="6"/>
  </r>
  <r>
    <s v="00258"/>
    <x v="196"/>
    <x v="3"/>
    <x v="8"/>
    <x v="3"/>
    <x v="1"/>
    <x v="1"/>
    <x v="17"/>
    <n v="3"/>
    <n v="71.34"/>
    <n v="0.1"/>
    <n v="31.71"/>
    <n v="192.61800000000002"/>
    <n v="95.13"/>
    <n v="97.488000000000028"/>
    <n v="0.50612092327819835"/>
    <n v="2026"/>
    <s v="Q3"/>
    <n v="7"/>
    <x v="6"/>
  </r>
  <r>
    <s v="00543"/>
    <x v="196"/>
    <x v="1"/>
    <x v="14"/>
    <x v="3"/>
    <x v="0"/>
    <x v="0"/>
    <x v="0"/>
    <n v="1"/>
    <n v="83.03"/>
    <n v="0"/>
    <n v="42.41"/>
    <n v="83.03"/>
    <n v="42.41"/>
    <n v="40.620000000000005"/>
    <n v="0.48922076357942917"/>
    <n v="2026"/>
    <s v="Q3"/>
    <n v="7"/>
    <x v="6"/>
  </r>
  <r>
    <s v="00972"/>
    <x v="196"/>
    <x v="3"/>
    <x v="4"/>
    <x v="0"/>
    <x v="0"/>
    <x v="4"/>
    <x v="10"/>
    <n v="1"/>
    <n v="40.799999999999997"/>
    <n v="0"/>
    <n v="14.42"/>
    <n v="40.799999999999997"/>
    <n v="14.42"/>
    <n v="26.379999999999995"/>
    <n v="0.64656862745098032"/>
    <n v="2026"/>
    <s v="Q3"/>
    <n v="7"/>
    <x v="6"/>
  </r>
  <r>
    <s v="01146"/>
    <x v="196"/>
    <x v="1"/>
    <x v="6"/>
    <x v="3"/>
    <x v="0"/>
    <x v="3"/>
    <x v="19"/>
    <n v="2"/>
    <n v="125.34"/>
    <n v="0.15"/>
    <n v="59.04"/>
    <n v="213.078"/>
    <n v="118.08"/>
    <n v="94.998000000000005"/>
    <n v="0.44583673584321237"/>
    <n v="2026"/>
    <s v="Q3"/>
    <n v="7"/>
    <x v="6"/>
  </r>
  <r>
    <s v="01464"/>
    <x v="196"/>
    <x v="0"/>
    <x v="9"/>
    <x v="0"/>
    <x v="0"/>
    <x v="4"/>
    <x v="12"/>
    <n v="1"/>
    <n v="122.73"/>
    <n v="0.1"/>
    <n v="70.540000000000006"/>
    <n v="110.45700000000001"/>
    <n v="70.540000000000006"/>
    <n v="39.917000000000002"/>
    <n v="0.36138044668966202"/>
    <n v="2026"/>
    <s v="Q3"/>
    <n v="7"/>
    <x v="6"/>
  </r>
  <r>
    <s v="01581"/>
    <x v="196"/>
    <x v="2"/>
    <x v="5"/>
    <x v="2"/>
    <x v="1"/>
    <x v="1"/>
    <x v="1"/>
    <n v="5"/>
    <n v="92.72"/>
    <n v="0.1"/>
    <n v="46.2"/>
    <n v="417.24"/>
    <n v="231"/>
    <n v="186.24"/>
    <n v="0.44636180615473109"/>
    <n v="2026"/>
    <s v="Q3"/>
    <n v="7"/>
    <x v="6"/>
  </r>
  <r>
    <s v="01894"/>
    <x v="196"/>
    <x v="3"/>
    <x v="7"/>
    <x v="1"/>
    <x v="2"/>
    <x v="4"/>
    <x v="14"/>
    <n v="5"/>
    <n v="36.29"/>
    <n v="0.05"/>
    <n v="13.52"/>
    <n v="172.37749999999997"/>
    <n v="67.599999999999994"/>
    <n v="104.77749999999997"/>
    <n v="0.60783744978317933"/>
    <n v="2026"/>
    <s v="Q3"/>
    <n v="7"/>
    <x v="6"/>
  </r>
  <r>
    <s v="02100"/>
    <x v="196"/>
    <x v="2"/>
    <x v="2"/>
    <x v="0"/>
    <x v="2"/>
    <x v="0"/>
    <x v="4"/>
    <n v="2"/>
    <n v="49.84"/>
    <n v="0.1"/>
    <n v="23.06"/>
    <n v="89.712000000000003"/>
    <n v="46.12"/>
    <n v="43.592000000000006"/>
    <n v="0.48591046905653651"/>
    <n v="2026"/>
    <s v="Q3"/>
    <n v="7"/>
    <x v="6"/>
  </r>
  <r>
    <s v="02902"/>
    <x v="196"/>
    <x v="1"/>
    <x v="12"/>
    <x v="3"/>
    <x v="2"/>
    <x v="4"/>
    <x v="14"/>
    <n v="1"/>
    <n v="35.799999999999997"/>
    <n v="0"/>
    <n v="14.05"/>
    <n v="35.799999999999997"/>
    <n v="14.05"/>
    <n v="21.749999999999996"/>
    <n v="0.60754189944134074"/>
    <n v="2026"/>
    <s v="Q3"/>
    <n v="7"/>
    <x v="6"/>
  </r>
  <r>
    <s v="03115"/>
    <x v="196"/>
    <x v="3"/>
    <x v="13"/>
    <x v="0"/>
    <x v="1"/>
    <x v="3"/>
    <x v="7"/>
    <n v="1"/>
    <n v="195.12"/>
    <n v="0"/>
    <n v="101.14"/>
    <n v="195.12"/>
    <n v="101.14"/>
    <n v="93.98"/>
    <n v="0.48165231652316526"/>
    <n v="2026"/>
    <s v="Q3"/>
    <n v="7"/>
    <x v="6"/>
  </r>
  <r>
    <s v="03546"/>
    <x v="196"/>
    <x v="0"/>
    <x v="15"/>
    <x v="0"/>
    <x v="1"/>
    <x v="0"/>
    <x v="6"/>
    <n v="2"/>
    <n v="39.69"/>
    <n v="0.05"/>
    <n v="16.88"/>
    <n v="75.410999999999987"/>
    <n v="33.76"/>
    <n v="41.650999999999989"/>
    <n v="0.55231995332245953"/>
    <n v="2026"/>
    <s v="Q3"/>
    <n v="7"/>
    <x v="6"/>
  </r>
  <r>
    <s v="04224"/>
    <x v="196"/>
    <x v="2"/>
    <x v="3"/>
    <x v="2"/>
    <x v="0"/>
    <x v="3"/>
    <x v="5"/>
    <n v="1"/>
    <n v="348.73"/>
    <n v="0.15"/>
    <n v="190.33"/>
    <n v="296.4205"/>
    <n v="190.33"/>
    <n v="106.09049999999999"/>
    <n v="0.35790540802677273"/>
    <n v="2026"/>
    <s v="Q3"/>
    <n v="7"/>
    <x v="6"/>
  </r>
  <r>
    <s v="04858"/>
    <x v="196"/>
    <x v="1"/>
    <x v="12"/>
    <x v="2"/>
    <x v="0"/>
    <x v="2"/>
    <x v="2"/>
    <n v="1"/>
    <n v="35.5"/>
    <n v="0"/>
    <n v="13.26"/>
    <n v="35.5"/>
    <n v="13.26"/>
    <n v="22.240000000000002"/>
    <n v="0.62647887323943663"/>
    <n v="2026"/>
    <s v="Q3"/>
    <n v="7"/>
    <x v="6"/>
  </r>
  <r>
    <s v="00768"/>
    <x v="197"/>
    <x v="0"/>
    <x v="9"/>
    <x v="0"/>
    <x v="2"/>
    <x v="2"/>
    <x v="9"/>
    <n v="1"/>
    <n v="46.44"/>
    <n v="0"/>
    <n v="18.47"/>
    <n v="46.44"/>
    <n v="18.47"/>
    <n v="27.97"/>
    <n v="0.60228251507321273"/>
    <n v="2026"/>
    <s v="Q3"/>
    <n v="7"/>
    <x v="6"/>
  </r>
  <r>
    <s v="01901"/>
    <x v="197"/>
    <x v="1"/>
    <x v="14"/>
    <x v="0"/>
    <x v="1"/>
    <x v="1"/>
    <x v="17"/>
    <n v="1"/>
    <n v="70.44"/>
    <n v="0.05"/>
    <n v="32.229999999999997"/>
    <n v="66.917999999999992"/>
    <n v="32.229999999999997"/>
    <n v="34.687999999999995"/>
    <n v="0.51836576108072563"/>
    <n v="2026"/>
    <s v="Q3"/>
    <n v="7"/>
    <x v="6"/>
  </r>
  <r>
    <s v="02226"/>
    <x v="197"/>
    <x v="0"/>
    <x v="15"/>
    <x v="2"/>
    <x v="1"/>
    <x v="1"/>
    <x v="17"/>
    <n v="1"/>
    <n v="69.78"/>
    <n v="0.05"/>
    <n v="32.83"/>
    <n v="66.290999999999997"/>
    <n v="32.83"/>
    <n v="33.460999999999999"/>
    <n v="0.50475931876121949"/>
    <n v="2026"/>
    <s v="Q3"/>
    <n v="7"/>
    <x v="6"/>
  </r>
  <r>
    <s v="02660"/>
    <x v="197"/>
    <x v="2"/>
    <x v="5"/>
    <x v="2"/>
    <x v="1"/>
    <x v="2"/>
    <x v="2"/>
    <n v="4"/>
    <n v="35.450000000000003"/>
    <n v="0.1"/>
    <n v="13.83"/>
    <n v="127.62000000000002"/>
    <n v="55.32"/>
    <n v="72.300000000000011"/>
    <n v="0.56652562294311237"/>
    <n v="2026"/>
    <s v="Q3"/>
    <n v="7"/>
    <x v="6"/>
  </r>
  <r>
    <s v="03004"/>
    <x v="197"/>
    <x v="3"/>
    <x v="8"/>
    <x v="0"/>
    <x v="0"/>
    <x v="0"/>
    <x v="4"/>
    <n v="1"/>
    <n v="50.82"/>
    <n v="0.05"/>
    <n v="22.36"/>
    <n v="48.278999999999996"/>
    <n v="22.36"/>
    <n v="25.918999999999997"/>
    <n v="0.5368586756146565"/>
    <n v="2026"/>
    <s v="Q3"/>
    <n v="7"/>
    <x v="6"/>
  </r>
  <r>
    <s v="04020"/>
    <x v="197"/>
    <x v="2"/>
    <x v="2"/>
    <x v="0"/>
    <x v="0"/>
    <x v="3"/>
    <x v="19"/>
    <n v="1"/>
    <n v="126.13"/>
    <n v="0.15"/>
    <n v="60.43"/>
    <n v="107.2105"/>
    <n v="60.43"/>
    <n v="46.780499999999996"/>
    <n v="0.43634252242084498"/>
    <n v="2026"/>
    <s v="Q3"/>
    <n v="7"/>
    <x v="6"/>
  </r>
  <r>
    <s v="04154"/>
    <x v="197"/>
    <x v="2"/>
    <x v="10"/>
    <x v="0"/>
    <x v="0"/>
    <x v="1"/>
    <x v="17"/>
    <n v="3"/>
    <n v="72.150000000000006"/>
    <n v="0"/>
    <n v="33.01"/>
    <n v="216.45000000000002"/>
    <n v="99.03"/>
    <n v="117.42000000000002"/>
    <n v="0.54248094248094247"/>
    <n v="2026"/>
    <s v="Q3"/>
    <n v="7"/>
    <x v="6"/>
  </r>
  <r>
    <s v="04957"/>
    <x v="197"/>
    <x v="1"/>
    <x v="1"/>
    <x v="0"/>
    <x v="0"/>
    <x v="4"/>
    <x v="14"/>
    <n v="1"/>
    <n v="35.58"/>
    <n v="0"/>
    <n v="13.68"/>
    <n v="35.58"/>
    <n v="13.68"/>
    <n v="21.9"/>
    <n v="0.61551433389544685"/>
    <n v="2026"/>
    <s v="Q3"/>
    <n v="7"/>
    <x v="6"/>
  </r>
  <r>
    <s v="00945"/>
    <x v="198"/>
    <x v="2"/>
    <x v="3"/>
    <x v="0"/>
    <x v="1"/>
    <x v="1"/>
    <x v="11"/>
    <n v="1"/>
    <n v="154.9"/>
    <n v="0.05"/>
    <n v="77.819999999999993"/>
    <n v="147.155"/>
    <n v="77.819999999999993"/>
    <n v="69.335000000000008"/>
    <n v="0.47116985491488572"/>
    <n v="2026"/>
    <s v="Q3"/>
    <n v="7"/>
    <x v="6"/>
  </r>
  <r>
    <s v="01726"/>
    <x v="198"/>
    <x v="1"/>
    <x v="14"/>
    <x v="2"/>
    <x v="2"/>
    <x v="3"/>
    <x v="13"/>
    <n v="2"/>
    <n v="80.98"/>
    <n v="0.05"/>
    <n v="39.85"/>
    <n v="153.86199999999999"/>
    <n v="79.7"/>
    <n v="74.161999999999992"/>
    <n v="0.48200335365457353"/>
    <n v="2026"/>
    <s v="Q3"/>
    <n v="7"/>
    <x v="6"/>
  </r>
  <r>
    <s v="01790"/>
    <x v="198"/>
    <x v="1"/>
    <x v="12"/>
    <x v="0"/>
    <x v="1"/>
    <x v="1"/>
    <x v="1"/>
    <n v="1"/>
    <n v="91.36"/>
    <n v="0"/>
    <n v="44.86"/>
    <n v="91.36"/>
    <n v="44.86"/>
    <n v="46.5"/>
    <n v="0.50897548161120842"/>
    <n v="2026"/>
    <s v="Q3"/>
    <n v="7"/>
    <x v="6"/>
  </r>
  <r>
    <s v="02193"/>
    <x v="198"/>
    <x v="2"/>
    <x v="2"/>
    <x v="0"/>
    <x v="0"/>
    <x v="0"/>
    <x v="6"/>
    <n v="2"/>
    <n v="39.409999999999997"/>
    <n v="0"/>
    <n v="16.8"/>
    <n v="78.819999999999993"/>
    <n v="33.6"/>
    <n v="45.219999999999992"/>
    <n v="0.57371225577264651"/>
    <n v="2026"/>
    <s v="Q3"/>
    <n v="7"/>
    <x v="6"/>
  </r>
  <r>
    <s v="02781"/>
    <x v="198"/>
    <x v="0"/>
    <x v="0"/>
    <x v="0"/>
    <x v="0"/>
    <x v="2"/>
    <x v="15"/>
    <n v="2"/>
    <n v="134.99"/>
    <n v="0"/>
    <n v="68.77"/>
    <n v="269.98"/>
    <n v="137.54"/>
    <n v="132.44000000000003"/>
    <n v="0.49055485591525305"/>
    <n v="2026"/>
    <s v="Q3"/>
    <n v="7"/>
    <x v="6"/>
  </r>
  <r>
    <s v="03043"/>
    <x v="198"/>
    <x v="1"/>
    <x v="12"/>
    <x v="3"/>
    <x v="1"/>
    <x v="0"/>
    <x v="6"/>
    <n v="2"/>
    <n v="40.93"/>
    <n v="0.05"/>
    <n v="16.89"/>
    <n v="77.766999999999996"/>
    <n v="33.78"/>
    <n v="43.986999999999995"/>
    <n v="0.56562552239381736"/>
    <n v="2026"/>
    <s v="Q3"/>
    <n v="7"/>
    <x v="6"/>
  </r>
  <r>
    <s v="03102"/>
    <x v="198"/>
    <x v="3"/>
    <x v="13"/>
    <x v="3"/>
    <x v="0"/>
    <x v="1"/>
    <x v="1"/>
    <n v="1"/>
    <n v="90.02"/>
    <n v="0.05"/>
    <n v="45.83"/>
    <n v="85.518999999999991"/>
    <n v="45.83"/>
    <n v="39.688999999999993"/>
    <n v="0.46409569803201622"/>
    <n v="2026"/>
    <s v="Q3"/>
    <n v="7"/>
    <x v="6"/>
  </r>
  <r>
    <s v="03156"/>
    <x v="198"/>
    <x v="0"/>
    <x v="0"/>
    <x v="2"/>
    <x v="0"/>
    <x v="4"/>
    <x v="16"/>
    <n v="2"/>
    <n v="50.73"/>
    <n v="0"/>
    <n v="21.87"/>
    <n v="101.46"/>
    <n v="43.74"/>
    <n v="57.719999999999992"/>
    <n v="0.56889414547604966"/>
    <n v="2026"/>
    <s v="Q3"/>
    <n v="7"/>
    <x v="6"/>
  </r>
  <r>
    <s v="03308"/>
    <x v="198"/>
    <x v="3"/>
    <x v="13"/>
    <x v="2"/>
    <x v="1"/>
    <x v="4"/>
    <x v="12"/>
    <n v="3"/>
    <n v="121.05"/>
    <n v="0.05"/>
    <n v="68.56"/>
    <n v="344.99249999999995"/>
    <n v="205.68"/>
    <n v="139.31249999999994"/>
    <n v="0.40381312637231231"/>
    <n v="2026"/>
    <s v="Q3"/>
    <n v="7"/>
    <x v="6"/>
  </r>
  <r>
    <s v="03329"/>
    <x v="198"/>
    <x v="1"/>
    <x v="11"/>
    <x v="0"/>
    <x v="1"/>
    <x v="0"/>
    <x v="0"/>
    <n v="2"/>
    <n v="81.739999999999995"/>
    <n v="0"/>
    <n v="42.75"/>
    <n v="163.47999999999999"/>
    <n v="85.5"/>
    <n v="77.97999999999999"/>
    <n v="0.47700024467824809"/>
    <n v="2026"/>
    <s v="Q3"/>
    <n v="7"/>
    <x v="6"/>
  </r>
  <r>
    <s v="04102"/>
    <x v="198"/>
    <x v="1"/>
    <x v="12"/>
    <x v="0"/>
    <x v="0"/>
    <x v="1"/>
    <x v="11"/>
    <n v="3"/>
    <n v="154.01"/>
    <n v="0.1"/>
    <n v="78.78"/>
    <n v="415.827"/>
    <n v="236.34"/>
    <n v="179.48699999999999"/>
    <n v="0.43163863818366771"/>
    <n v="2026"/>
    <s v="Q3"/>
    <n v="7"/>
    <x v="6"/>
  </r>
  <r>
    <s v="04109"/>
    <x v="198"/>
    <x v="1"/>
    <x v="12"/>
    <x v="3"/>
    <x v="1"/>
    <x v="0"/>
    <x v="8"/>
    <n v="4"/>
    <n v="101.61"/>
    <n v="0"/>
    <n v="51.68"/>
    <n v="406.44"/>
    <n v="206.72"/>
    <n v="199.72"/>
    <n v="0.49138864285011319"/>
    <n v="2026"/>
    <s v="Q3"/>
    <n v="7"/>
    <x v="6"/>
  </r>
  <r>
    <s v="04813"/>
    <x v="198"/>
    <x v="2"/>
    <x v="10"/>
    <x v="2"/>
    <x v="0"/>
    <x v="4"/>
    <x v="14"/>
    <n v="2"/>
    <n v="36.869999999999997"/>
    <n v="0.15"/>
    <n v="13.94"/>
    <n v="62.678999999999995"/>
    <n v="27.88"/>
    <n v="34.798999999999992"/>
    <n v="0.55519392459994565"/>
    <n v="2026"/>
    <s v="Q3"/>
    <n v="7"/>
    <x v="6"/>
  </r>
  <r>
    <s v="05054"/>
    <x v="198"/>
    <x v="3"/>
    <x v="8"/>
    <x v="0"/>
    <x v="1"/>
    <x v="3"/>
    <x v="19"/>
    <n v="2"/>
    <n v="121.06"/>
    <n v="0"/>
    <n v="59.62"/>
    <n v="242.12"/>
    <n v="119.24"/>
    <n v="122.88000000000001"/>
    <n v="0.50751693375185858"/>
    <n v="2026"/>
    <s v="Q3"/>
    <n v="7"/>
    <x v="6"/>
  </r>
  <r>
    <s v="00138"/>
    <x v="199"/>
    <x v="1"/>
    <x v="12"/>
    <x v="0"/>
    <x v="1"/>
    <x v="1"/>
    <x v="17"/>
    <n v="2"/>
    <n v="71.81"/>
    <n v="0"/>
    <n v="32.35"/>
    <n v="143.62"/>
    <n v="64.7"/>
    <n v="78.92"/>
    <n v="0.54950563988302459"/>
    <n v="2026"/>
    <s v="Q3"/>
    <n v="7"/>
    <x v="6"/>
  </r>
  <r>
    <s v="00433"/>
    <x v="199"/>
    <x v="1"/>
    <x v="12"/>
    <x v="0"/>
    <x v="1"/>
    <x v="1"/>
    <x v="3"/>
    <n v="4"/>
    <n v="145.18"/>
    <n v="0"/>
    <n v="79.540000000000006"/>
    <n v="580.72"/>
    <n v="318.16000000000003"/>
    <n v="262.56"/>
    <n v="0.45212839234054275"/>
    <n v="2026"/>
    <s v="Q3"/>
    <n v="7"/>
    <x v="6"/>
  </r>
  <r>
    <s v="00484"/>
    <x v="199"/>
    <x v="1"/>
    <x v="12"/>
    <x v="0"/>
    <x v="1"/>
    <x v="4"/>
    <x v="14"/>
    <n v="2"/>
    <n v="36.07"/>
    <n v="0"/>
    <n v="13.6"/>
    <n v="72.14"/>
    <n v="27.2"/>
    <n v="44.94"/>
    <n v="0.62295536456889378"/>
    <n v="2026"/>
    <s v="Q3"/>
    <n v="7"/>
    <x v="6"/>
  </r>
  <r>
    <s v="00492"/>
    <x v="199"/>
    <x v="1"/>
    <x v="14"/>
    <x v="2"/>
    <x v="1"/>
    <x v="1"/>
    <x v="17"/>
    <n v="3"/>
    <n v="72.23"/>
    <n v="0.1"/>
    <n v="31.67"/>
    <n v="195.02100000000002"/>
    <n v="95.01"/>
    <n v="100.01100000000001"/>
    <n v="0.5128216961250327"/>
    <n v="2026"/>
    <s v="Q3"/>
    <n v="7"/>
    <x v="6"/>
  </r>
  <r>
    <s v="00626"/>
    <x v="199"/>
    <x v="1"/>
    <x v="14"/>
    <x v="2"/>
    <x v="0"/>
    <x v="2"/>
    <x v="2"/>
    <n v="1"/>
    <n v="36.549999999999997"/>
    <n v="0.1"/>
    <n v="13.2"/>
    <n v="32.894999999999996"/>
    <n v="13.2"/>
    <n v="19.694999999999997"/>
    <n v="0.59872321021431829"/>
    <n v="2026"/>
    <s v="Q3"/>
    <n v="7"/>
    <x v="6"/>
  </r>
  <r>
    <s v="01409"/>
    <x v="199"/>
    <x v="1"/>
    <x v="14"/>
    <x v="0"/>
    <x v="1"/>
    <x v="3"/>
    <x v="19"/>
    <n v="5"/>
    <n v="124.68"/>
    <n v="0.05"/>
    <n v="60.61"/>
    <n v="592.23"/>
    <n v="303.05"/>
    <n v="289.18"/>
    <n v="0.48829002245749115"/>
    <n v="2026"/>
    <s v="Q3"/>
    <n v="7"/>
    <x v="6"/>
  </r>
  <r>
    <s v="01486"/>
    <x v="199"/>
    <x v="3"/>
    <x v="8"/>
    <x v="0"/>
    <x v="0"/>
    <x v="0"/>
    <x v="8"/>
    <n v="1"/>
    <n v="101.7"/>
    <n v="0.05"/>
    <n v="49.92"/>
    <n v="96.614999999999995"/>
    <n v="49.92"/>
    <n v="46.694999999999993"/>
    <n v="0.48331004502406455"/>
    <n v="2026"/>
    <s v="Q3"/>
    <n v="7"/>
    <x v="6"/>
  </r>
  <r>
    <s v="01940"/>
    <x v="199"/>
    <x v="2"/>
    <x v="16"/>
    <x v="0"/>
    <x v="1"/>
    <x v="4"/>
    <x v="16"/>
    <n v="2"/>
    <n v="50.24"/>
    <n v="0.05"/>
    <n v="21.88"/>
    <n v="95.456000000000003"/>
    <n v="43.76"/>
    <n v="51.696000000000005"/>
    <n v="0.54156889037881328"/>
    <n v="2026"/>
    <s v="Q3"/>
    <n v="7"/>
    <x v="6"/>
  </r>
  <r>
    <s v="02215"/>
    <x v="199"/>
    <x v="3"/>
    <x v="13"/>
    <x v="2"/>
    <x v="0"/>
    <x v="4"/>
    <x v="14"/>
    <n v="3"/>
    <n v="35.53"/>
    <n v="0"/>
    <n v="14"/>
    <n v="106.59"/>
    <n v="42"/>
    <n v="64.59"/>
    <n v="0.60596678862932729"/>
    <n v="2026"/>
    <s v="Q3"/>
    <n v="7"/>
    <x v="6"/>
  </r>
  <r>
    <s v="02555"/>
    <x v="199"/>
    <x v="2"/>
    <x v="2"/>
    <x v="3"/>
    <x v="1"/>
    <x v="2"/>
    <x v="9"/>
    <n v="2"/>
    <n v="46.89"/>
    <n v="0.1"/>
    <n v="18.53"/>
    <n v="84.402000000000001"/>
    <n v="37.06"/>
    <n v="47.341999999999999"/>
    <n v="0.56091087888912583"/>
    <n v="2026"/>
    <s v="Q3"/>
    <n v="7"/>
    <x v="6"/>
  </r>
  <r>
    <s v="04710"/>
    <x v="199"/>
    <x v="0"/>
    <x v="0"/>
    <x v="2"/>
    <x v="0"/>
    <x v="3"/>
    <x v="7"/>
    <n v="1"/>
    <n v="197.29"/>
    <n v="0.1"/>
    <n v="104.7"/>
    <n v="177.56100000000001"/>
    <n v="104.7"/>
    <n v="72.861000000000004"/>
    <n v="0.4103434875901803"/>
    <n v="2026"/>
    <s v="Q3"/>
    <n v="7"/>
    <x v="6"/>
  </r>
  <r>
    <s v="04974"/>
    <x v="199"/>
    <x v="0"/>
    <x v="9"/>
    <x v="2"/>
    <x v="2"/>
    <x v="1"/>
    <x v="17"/>
    <n v="1"/>
    <n v="70.52"/>
    <n v="0.1"/>
    <n v="33.28"/>
    <n v="63.467999999999996"/>
    <n v="33.28"/>
    <n v="30.187999999999995"/>
    <n v="0.47564126804058732"/>
    <n v="2026"/>
    <s v="Q3"/>
    <n v="7"/>
    <x v="6"/>
  </r>
  <r>
    <s v="05048"/>
    <x v="199"/>
    <x v="1"/>
    <x v="12"/>
    <x v="3"/>
    <x v="1"/>
    <x v="4"/>
    <x v="16"/>
    <n v="3"/>
    <n v="49.9"/>
    <n v="0.05"/>
    <n v="22.27"/>
    <n v="142.21499999999997"/>
    <n v="66.81"/>
    <n v="75.404999999999973"/>
    <n v="0.53021833139964125"/>
    <n v="2026"/>
    <s v="Q3"/>
    <n v="7"/>
    <x v="6"/>
  </r>
  <r>
    <s v="00001"/>
    <x v="200"/>
    <x v="3"/>
    <x v="7"/>
    <x v="2"/>
    <x v="1"/>
    <x v="1"/>
    <x v="11"/>
    <n v="3"/>
    <n v="156.25"/>
    <n v="0"/>
    <n v="79.900000000000006"/>
    <n v="468.75"/>
    <n v="239.70000000000002"/>
    <n v="229.04999999999998"/>
    <n v="0.48863999999999996"/>
    <n v="2026"/>
    <s v="Q3"/>
    <n v="7"/>
    <x v="6"/>
  </r>
  <r>
    <s v="00270"/>
    <x v="200"/>
    <x v="2"/>
    <x v="2"/>
    <x v="3"/>
    <x v="0"/>
    <x v="3"/>
    <x v="19"/>
    <n v="3"/>
    <n v="120.14"/>
    <n v="0"/>
    <n v="58.9"/>
    <n v="360.42"/>
    <n v="176.7"/>
    <n v="183.72000000000003"/>
    <n v="0.5097386382553688"/>
    <n v="2026"/>
    <s v="Q3"/>
    <n v="7"/>
    <x v="6"/>
  </r>
  <r>
    <s v="02130"/>
    <x v="200"/>
    <x v="1"/>
    <x v="14"/>
    <x v="2"/>
    <x v="0"/>
    <x v="1"/>
    <x v="3"/>
    <n v="1"/>
    <n v="145.21"/>
    <n v="0"/>
    <n v="80.52"/>
    <n v="145.21"/>
    <n v="80.52"/>
    <n v="64.690000000000012"/>
    <n v="0.44549273466014744"/>
    <n v="2026"/>
    <s v="Q3"/>
    <n v="7"/>
    <x v="6"/>
  </r>
  <r>
    <s v="02474"/>
    <x v="200"/>
    <x v="2"/>
    <x v="2"/>
    <x v="2"/>
    <x v="0"/>
    <x v="0"/>
    <x v="6"/>
    <n v="2"/>
    <n v="39.78"/>
    <n v="0.1"/>
    <n v="16.260000000000002"/>
    <n v="71.603999999999999"/>
    <n v="32.520000000000003"/>
    <n v="39.083999999999996"/>
    <n v="0.54583542818836928"/>
    <n v="2026"/>
    <s v="Q3"/>
    <n v="7"/>
    <x v="6"/>
  </r>
  <r>
    <s v="02514"/>
    <x v="200"/>
    <x v="1"/>
    <x v="6"/>
    <x v="0"/>
    <x v="1"/>
    <x v="2"/>
    <x v="18"/>
    <n v="2"/>
    <n v="161.97"/>
    <n v="0.1"/>
    <n v="88.57"/>
    <n v="291.54599999999999"/>
    <n v="177.14"/>
    <n v="114.40600000000001"/>
    <n v="0.39241148909606033"/>
    <n v="2026"/>
    <s v="Q3"/>
    <n v="7"/>
    <x v="6"/>
  </r>
  <r>
    <s v="02616"/>
    <x v="200"/>
    <x v="2"/>
    <x v="3"/>
    <x v="2"/>
    <x v="1"/>
    <x v="4"/>
    <x v="12"/>
    <n v="2"/>
    <n v="125.37"/>
    <n v="0"/>
    <n v="68.040000000000006"/>
    <n v="250.74"/>
    <n v="136.08000000000001"/>
    <n v="114.66"/>
    <n v="0.457286432160804"/>
    <n v="2026"/>
    <s v="Q3"/>
    <n v="7"/>
    <x v="6"/>
  </r>
  <r>
    <s v="02632"/>
    <x v="200"/>
    <x v="0"/>
    <x v="15"/>
    <x v="0"/>
    <x v="1"/>
    <x v="3"/>
    <x v="7"/>
    <n v="1"/>
    <n v="196.57"/>
    <n v="0"/>
    <n v="104.78"/>
    <n v="196.57"/>
    <n v="104.78"/>
    <n v="91.789999999999992"/>
    <n v="0.46695833545301924"/>
    <n v="2026"/>
    <s v="Q3"/>
    <n v="7"/>
    <x v="6"/>
  </r>
  <r>
    <s v="03725"/>
    <x v="200"/>
    <x v="2"/>
    <x v="16"/>
    <x v="0"/>
    <x v="0"/>
    <x v="3"/>
    <x v="7"/>
    <n v="2"/>
    <n v="195.74"/>
    <n v="0.05"/>
    <n v="107.17"/>
    <n v="371.90600000000001"/>
    <n v="214.34"/>
    <n v="157.566"/>
    <n v="0.4236715729243411"/>
    <n v="2026"/>
    <s v="Q3"/>
    <n v="7"/>
    <x v="6"/>
  </r>
  <r>
    <s v="03834"/>
    <x v="200"/>
    <x v="1"/>
    <x v="14"/>
    <x v="2"/>
    <x v="1"/>
    <x v="3"/>
    <x v="7"/>
    <n v="3"/>
    <n v="192.28"/>
    <n v="0"/>
    <n v="104.3"/>
    <n v="576.84"/>
    <n v="312.89999999999998"/>
    <n v="263.94000000000005"/>
    <n v="0.45756188891200339"/>
    <n v="2026"/>
    <s v="Q3"/>
    <n v="7"/>
    <x v="6"/>
  </r>
  <r>
    <s v="00159"/>
    <x v="201"/>
    <x v="1"/>
    <x v="1"/>
    <x v="0"/>
    <x v="0"/>
    <x v="1"/>
    <x v="17"/>
    <n v="2"/>
    <n v="70.150000000000006"/>
    <n v="0.05"/>
    <n v="32.950000000000003"/>
    <n v="133.285"/>
    <n v="65.900000000000006"/>
    <n v="67.384999999999991"/>
    <n v="0.50557076940390888"/>
    <n v="2026"/>
    <s v="Q3"/>
    <n v="7"/>
    <x v="6"/>
  </r>
  <r>
    <s v="00435"/>
    <x v="201"/>
    <x v="2"/>
    <x v="2"/>
    <x v="0"/>
    <x v="0"/>
    <x v="3"/>
    <x v="5"/>
    <n v="2"/>
    <n v="342.38"/>
    <n v="0.05"/>
    <n v="192.01"/>
    <n v="650.52199999999993"/>
    <n v="384.02"/>
    <n v="266.50199999999995"/>
    <n v="0.40967407712575438"/>
    <n v="2026"/>
    <s v="Q3"/>
    <n v="7"/>
    <x v="6"/>
  </r>
  <r>
    <s v="01467"/>
    <x v="201"/>
    <x v="1"/>
    <x v="14"/>
    <x v="3"/>
    <x v="1"/>
    <x v="4"/>
    <x v="16"/>
    <n v="1"/>
    <n v="50.59"/>
    <n v="0.05"/>
    <n v="22.04"/>
    <n v="48.060499999999998"/>
    <n v="22.04"/>
    <n v="26.020499999999998"/>
    <n v="0.54141134611583319"/>
    <n v="2026"/>
    <s v="Q3"/>
    <n v="7"/>
    <x v="6"/>
  </r>
  <r>
    <s v="01552"/>
    <x v="201"/>
    <x v="3"/>
    <x v="4"/>
    <x v="2"/>
    <x v="1"/>
    <x v="2"/>
    <x v="9"/>
    <n v="2"/>
    <n v="46.34"/>
    <n v="0.1"/>
    <n v="18.41"/>
    <n v="83.412000000000006"/>
    <n v="36.82"/>
    <n v="46.592000000000006"/>
    <n v="0.55857670359180933"/>
    <n v="2026"/>
    <s v="Q3"/>
    <n v="7"/>
    <x v="6"/>
  </r>
  <r>
    <s v="01745"/>
    <x v="201"/>
    <x v="1"/>
    <x v="6"/>
    <x v="3"/>
    <x v="1"/>
    <x v="1"/>
    <x v="1"/>
    <n v="1"/>
    <n v="91.45"/>
    <n v="0"/>
    <n v="44.16"/>
    <n v="91.45"/>
    <n v="44.16"/>
    <n v="47.290000000000006"/>
    <n v="0.51711317659923461"/>
    <n v="2026"/>
    <s v="Q3"/>
    <n v="7"/>
    <x v="6"/>
  </r>
  <r>
    <s v="02174"/>
    <x v="201"/>
    <x v="3"/>
    <x v="8"/>
    <x v="3"/>
    <x v="0"/>
    <x v="0"/>
    <x v="6"/>
    <n v="3"/>
    <n v="40.28"/>
    <n v="0"/>
    <n v="17.12"/>
    <n v="120.84"/>
    <n v="51.36"/>
    <n v="69.48"/>
    <n v="0.57497517378351537"/>
    <n v="2026"/>
    <s v="Q3"/>
    <n v="7"/>
    <x v="6"/>
  </r>
  <r>
    <s v="03444"/>
    <x v="201"/>
    <x v="1"/>
    <x v="14"/>
    <x v="0"/>
    <x v="0"/>
    <x v="4"/>
    <x v="14"/>
    <n v="2"/>
    <n v="36.93"/>
    <n v="0"/>
    <n v="13.63"/>
    <n v="73.86"/>
    <n v="27.26"/>
    <n v="46.599999999999994"/>
    <n v="0.63092336853506625"/>
    <n v="2026"/>
    <s v="Q3"/>
    <n v="7"/>
    <x v="6"/>
  </r>
  <r>
    <s v="03646"/>
    <x v="201"/>
    <x v="2"/>
    <x v="2"/>
    <x v="3"/>
    <x v="0"/>
    <x v="1"/>
    <x v="3"/>
    <n v="1"/>
    <n v="143.69"/>
    <n v="0"/>
    <n v="80.87"/>
    <n v="143.69"/>
    <n v="80.87"/>
    <n v="62.819999999999993"/>
    <n v="0.43719117544714309"/>
    <n v="2026"/>
    <s v="Q3"/>
    <n v="7"/>
    <x v="6"/>
  </r>
  <r>
    <s v="04558"/>
    <x v="201"/>
    <x v="1"/>
    <x v="14"/>
    <x v="3"/>
    <x v="1"/>
    <x v="1"/>
    <x v="3"/>
    <n v="2"/>
    <n v="147.09"/>
    <n v="0"/>
    <n v="81.58"/>
    <n v="294.18"/>
    <n v="163.16"/>
    <n v="131.02000000000001"/>
    <n v="0.44537358080087025"/>
    <n v="2026"/>
    <s v="Q3"/>
    <n v="7"/>
    <x v="6"/>
  </r>
  <r>
    <s v="04564"/>
    <x v="201"/>
    <x v="2"/>
    <x v="5"/>
    <x v="0"/>
    <x v="1"/>
    <x v="1"/>
    <x v="11"/>
    <n v="1"/>
    <n v="153.88"/>
    <n v="0"/>
    <n v="80.98"/>
    <n v="153.88"/>
    <n v="80.98"/>
    <n v="72.899999999999991"/>
    <n v="0.47374577592929551"/>
    <n v="2026"/>
    <s v="Q3"/>
    <n v="7"/>
    <x v="6"/>
  </r>
  <r>
    <s v="04616"/>
    <x v="201"/>
    <x v="3"/>
    <x v="13"/>
    <x v="3"/>
    <x v="1"/>
    <x v="1"/>
    <x v="17"/>
    <n v="3"/>
    <n v="72.2"/>
    <n v="0"/>
    <n v="31.45"/>
    <n v="216.60000000000002"/>
    <n v="94.35"/>
    <n v="122.25000000000003"/>
    <n v="0.5644044321329641"/>
    <n v="2026"/>
    <s v="Q3"/>
    <n v="7"/>
    <x v="6"/>
  </r>
  <r>
    <s v="00536"/>
    <x v="202"/>
    <x v="3"/>
    <x v="13"/>
    <x v="2"/>
    <x v="2"/>
    <x v="4"/>
    <x v="10"/>
    <n v="1"/>
    <n v="40.67"/>
    <n v="0"/>
    <n v="14.28"/>
    <n v="40.67"/>
    <n v="14.28"/>
    <n v="26.39"/>
    <n v="0.64888123924268504"/>
    <n v="2026"/>
    <s v="Q3"/>
    <n v="7"/>
    <x v="6"/>
  </r>
  <r>
    <s v="00571"/>
    <x v="202"/>
    <x v="0"/>
    <x v="0"/>
    <x v="0"/>
    <x v="1"/>
    <x v="1"/>
    <x v="11"/>
    <n v="3"/>
    <n v="152.53"/>
    <n v="0"/>
    <n v="80.88"/>
    <n v="457.59000000000003"/>
    <n v="242.64"/>
    <n v="214.95000000000005"/>
    <n v="0.46974365698551113"/>
    <n v="2026"/>
    <s v="Q3"/>
    <n v="7"/>
    <x v="6"/>
  </r>
  <r>
    <s v="00965"/>
    <x v="202"/>
    <x v="1"/>
    <x v="11"/>
    <x v="2"/>
    <x v="0"/>
    <x v="2"/>
    <x v="2"/>
    <n v="2"/>
    <n v="35.39"/>
    <n v="0.05"/>
    <n v="13.39"/>
    <n v="67.241"/>
    <n v="26.78"/>
    <n v="40.460999999999999"/>
    <n v="0.60173108668818132"/>
    <n v="2026"/>
    <s v="Q3"/>
    <n v="7"/>
    <x v="6"/>
  </r>
  <r>
    <s v="01504"/>
    <x v="202"/>
    <x v="3"/>
    <x v="4"/>
    <x v="0"/>
    <x v="0"/>
    <x v="1"/>
    <x v="1"/>
    <n v="5"/>
    <n v="93.35"/>
    <n v="0"/>
    <n v="46.31"/>
    <n v="466.75"/>
    <n v="231.55"/>
    <n v="235.2"/>
    <n v="0.50391001606855912"/>
    <n v="2026"/>
    <s v="Q3"/>
    <n v="7"/>
    <x v="6"/>
  </r>
  <r>
    <s v="02560"/>
    <x v="202"/>
    <x v="1"/>
    <x v="12"/>
    <x v="0"/>
    <x v="0"/>
    <x v="0"/>
    <x v="4"/>
    <n v="2"/>
    <n v="51.71"/>
    <n v="0"/>
    <n v="22.75"/>
    <n v="103.42"/>
    <n v="45.5"/>
    <n v="57.92"/>
    <n v="0.5600464126861342"/>
    <n v="2026"/>
    <s v="Q3"/>
    <n v="7"/>
    <x v="6"/>
  </r>
  <r>
    <s v="02758"/>
    <x v="202"/>
    <x v="0"/>
    <x v="0"/>
    <x v="0"/>
    <x v="1"/>
    <x v="0"/>
    <x v="6"/>
    <n v="1"/>
    <n v="39.86"/>
    <n v="0"/>
    <n v="16.53"/>
    <n v="39.86"/>
    <n v="16.53"/>
    <n v="23.33"/>
    <n v="0.58529854490717503"/>
    <n v="2026"/>
    <s v="Q3"/>
    <n v="7"/>
    <x v="6"/>
  </r>
  <r>
    <s v="04030"/>
    <x v="202"/>
    <x v="3"/>
    <x v="8"/>
    <x v="0"/>
    <x v="1"/>
    <x v="3"/>
    <x v="13"/>
    <n v="2"/>
    <n v="83.71"/>
    <n v="0"/>
    <n v="39.29"/>
    <n v="167.42"/>
    <n v="78.58"/>
    <n v="88.839999999999989"/>
    <n v="0.53064150041811009"/>
    <n v="2026"/>
    <s v="Q3"/>
    <n v="7"/>
    <x v="6"/>
  </r>
  <r>
    <s v="04337"/>
    <x v="202"/>
    <x v="1"/>
    <x v="14"/>
    <x v="2"/>
    <x v="1"/>
    <x v="2"/>
    <x v="9"/>
    <n v="1"/>
    <n v="47.62"/>
    <n v="0"/>
    <n v="17.82"/>
    <n v="47.62"/>
    <n v="17.82"/>
    <n v="29.799999999999997"/>
    <n v="0.62578748425031494"/>
    <n v="2026"/>
    <s v="Q3"/>
    <n v="7"/>
    <x v="6"/>
  </r>
  <r>
    <s v="05129"/>
    <x v="202"/>
    <x v="1"/>
    <x v="12"/>
    <x v="0"/>
    <x v="0"/>
    <x v="0"/>
    <x v="0"/>
    <n v="1"/>
    <n v="80.05"/>
    <n v="0.05"/>
    <n v="43.81"/>
    <n v="76.047499999999999"/>
    <n v="43.81"/>
    <n v="32.237499999999997"/>
    <n v="0.42391268615010352"/>
    <n v="2026"/>
    <s v="Q3"/>
    <n v="7"/>
    <x v="6"/>
  </r>
  <r>
    <s v="00081"/>
    <x v="203"/>
    <x v="3"/>
    <x v="8"/>
    <x v="2"/>
    <x v="0"/>
    <x v="4"/>
    <x v="16"/>
    <n v="1"/>
    <n v="51.82"/>
    <n v="0"/>
    <n v="21.43"/>
    <n v="51.82"/>
    <n v="21.43"/>
    <n v="30.39"/>
    <n v="0.58645310690852959"/>
    <n v="2026"/>
    <s v="Q3"/>
    <n v="7"/>
    <x v="6"/>
  </r>
  <r>
    <s v="00493"/>
    <x v="203"/>
    <x v="1"/>
    <x v="11"/>
    <x v="0"/>
    <x v="2"/>
    <x v="2"/>
    <x v="18"/>
    <n v="4"/>
    <n v="161.28"/>
    <n v="0.15"/>
    <n v="89.2"/>
    <n v="548.35199999999998"/>
    <n v="356.8"/>
    <n v="191.55199999999996"/>
    <n v="0.3493230625583566"/>
    <n v="2026"/>
    <s v="Q3"/>
    <n v="7"/>
    <x v="6"/>
  </r>
  <r>
    <s v="00613"/>
    <x v="203"/>
    <x v="0"/>
    <x v="0"/>
    <x v="0"/>
    <x v="1"/>
    <x v="0"/>
    <x v="6"/>
    <n v="1"/>
    <n v="39.86"/>
    <n v="0.05"/>
    <n v="16.989999999999998"/>
    <n v="37.866999999999997"/>
    <n v="16.989999999999998"/>
    <n v="20.876999999999999"/>
    <n v="0.55132437214461139"/>
    <n v="2026"/>
    <s v="Q3"/>
    <n v="7"/>
    <x v="6"/>
  </r>
  <r>
    <s v="00958"/>
    <x v="203"/>
    <x v="3"/>
    <x v="8"/>
    <x v="3"/>
    <x v="1"/>
    <x v="0"/>
    <x v="8"/>
    <n v="6"/>
    <n v="102.96"/>
    <n v="0.05"/>
    <n v="51.74"/>
    <n v="586.87199999999996"/>
    <n v="310.44"/>
    <n v="276.43199999999996"/>
    <n v="0.47102604997341835"/>
    <n v="2026"/>
    <s v="Q3"/>
    <n v="7"/>
    <x v="6"/>
  </r>
  <r>
    <s v="01270"/>
    <x v="203"/>
    <x v="1"/>
    <x v="12"/>
    <x v="3"/>
    <x v="0"/>
    <x v="1"/>
    <x v="1"/>
    <n v="1"/>
    <n v="94.04"/>
    <n v="0"/>
    <n v="44.88"/>
    <n v="94.04"/>
    <n v="44.88"/>
    <n v="49.160000000000004"/>
    <n v="0.52275627392598889"/>
    <n v="2026"/>
    <s v="Q3"/>
    <n v="7"/>
    <x v="6"/>
  </r>
  <r>
    <s v="01513"/>
    <x v="203"/>
    <x v="3"/>
    <x v="8"/>
    <x v="0"/>
    <x v="1"/>
    <x v="1"/>
    <x v="17"/>
    <n v="2"/>
    <n v="70.790000000000006"/>
    <n v="0"/>
    <n v="32.44"/>
    <n v="141.58000000000001"/>
    <n v="64.88"/>
    <n v="76.700000000000017"/>
    <n v="0.541743184065546"/>
    <n v="2026"/>
    <s v="Q3"/>
    <n v="7"/>
    <x v="6"/>
  </r>
  <r>
    <s v="02009"/>
    <x v="203"/>
    <x v="2"/>
    <x v="10"/>
    <x v="0"/>
    <x v="1"/>
    <x v="2"/>
    <x v="9"/>
    <n v="2"/>
    <n v="46.41"/>
    <n v="0"/>
    <n v="18.600000000000001"/>
    <n v="92.82"/>
    <n v="37.200000000000003"/>
    <n v="55.61999999999999"/>
    <n v="0.59922430510665803"/>
    <n v="2026"/>
    <s v="Q3"/>
    <n v="7"/>
    <x v="6"/>
  </r>
  <r>
    <s v="02838"/>
    <x v="203"/>
    <x v="3"/>
    <x v="13"/>
    <x v="3"/>
    <x v="1"/>
    <x v="1"/>
    <x v="17"/>
    <n v="1"/>
    <n v="69.75"/>
    <n v="0"/>
    <n v="33.299999999999997"/>
    <n v="69.75"/>
    <n v="33.299999999999997"/>
    <n v="36.450000000000003"/>
    <n v="0.52258064516129032"/>
    <n v="2026"/>
    <s v="Q3"/>
    <n v="7"/>
    <x v="6"/>
  </r>
  <r>
    <s v="03730"/>
    <x v="203"/>
    <x v="0"/>
    <x v="15"/>
    <x v="2"/>
    <x v="2"/>
    <x v="0"/>
    <x v="6"/>
    <n v="3"/>
    <n v="40.81"/>
    <n v="0"/>
    <n v="16.86"/>
    <n v="122.43"/>
    <n v="50.58"/>
    <n v="71.850000000000009"/>
    <n v="0.58686596422445481"/>
    <n v="2026"/>
    <s v="Q3"/>
    <n v="7"/>
    <x v="6"/>
  </r>
  <r>
    <s v="04287"/>
    <x v="203"/>
    <x v="3"/>
    <x v="8"/>
    <x v="3"/>
    <x v="0"/>
    <x v="1"/>
    <x v="11"/>
    <n v="5"/>
    <n v="156.69"/>
    <n v="0"/>
    <n v="80.489999999999995"/>
    <n v="783.45"/>
    <n v="402.45"/>
    <n v="381.00000000000006"/>
    <n v="0.48631054949262881"/>
    <n v="2026"/>
    <s v="Q3"/>
    <n v="7"/>
    <x v="6"/>
  </r>
  <r>
    <s v="04297"/>
    <x v="203"/>
    <x v="1"/>
    <x v="6"/>
    <x v="3"/>
    <x v="0"/>
    <x v="2"/>
    <x v="18"/>
    <n v="1"/>
    <n v="168.59"/>
    <n v="0.1"/>
    <n v="88.8"/>
    <n v="151.73099999999999"/>
    <n v="88.8"/>
    <n v="62.930999999999997"/>
    <n v="0.41475374181940405"/>
    <n v="2026"/>
    <s v="Q3"/>
    <n v="7"/>
    <x v="6"/>
  </r>
  <r>
    <s v="05118"/>
    <x v="203"/>
    <x v="1"/>
    <x v="12"/>
    <x v="0"/>
    <x v="2"/>
    <x v="2"/>
    <x v="2"/>
    <n v="5"/>
    <n v="36.880000000000003"/>
    <n v="0.1"/>
    <n v="13.76"/>
    <n v="165.96"/>
    <n v="68.8"/>
    <n v="97.160000000000011"/>
    <n v="0.58544227524704751"/>
    <n v="2026"/>
    <s v="Q3"/>
    <n v="7"/>
    <x v="6"/>
  </r>
  <r>
    <s v="00363"/>
    <x v="204"/>
    <x v="0"/>
    <x v="0"/>
    <x v="1"/>
    <x v="2"/>
    <x v="2"/>
    <x v="15"/>
    <n v="8"/>
    <n v="136.13"/>
    <n v="0.1"/>
    <n v="66.55"/>
    <n v="980.13599999999997"/>
    <n v="532.4"/>
    <n v="447.73599999999999"/>
    <n v="0.45681007533648393"/>
    <n v="2026"/>
    <s v="Q3"/>
    <n v="7"/>
    <x v="6"/>
  </r>
  <r>
    <s v="04243"/>
    <x v="204"/>
    <x v="1"/>
    <x v="14"/>
    <x v="3"/>
    <x v="0"/>
    <x v="0"/>
    <x v="6"/>
    <n v="2"/>
    <n v="40.479999999999997"/>
    <n v="0.05"/>
    <n v="16.93"/>
    <n v="76.911999999999992"/>
    <n v="33.86"/>
    <n v="43.051999999999992"/>
    <n v="0.5597566049511129"/>
    <n v="2026"/>
    <s v="Q3"/>
    <n v="7"/>
    <x v="6"/>
  </r>
  <r>
    <s v="04348"/>
    <x v="204"/>
    <x v="0"/>
    <x v="0"/>
    <x v="0"/>
    <x v="1"/>
    <x v="0"/>
    <x v="4"/>
    <n v="4"/>
    <n v="50.09"/>
    <n v="0"/>
    <n v="22.11"/>
    <n v="200.36"/>
    <n v="88.44"/>
    <n v="111.92000000000002"/>
    <n v="0.55859452984627678"/>
    <n v="2026"/>
    <s v="Q3"/>
    <n v="7"/>
    <x v="6"/>
  </r>
  <r>
    <s v="04405"/>
    <x v="204"/>
    <x v="3"/>
    <x v="8"/>
    <x v="0"/>
    <x v="0"/>
    <x v="1"/>
    <x v="11"/>
    <n v="1"/>
    <n v="156.54"/>
    <n v="0.1"/>
    <n v="77.38"/>
    <n v="140.886"/>
    <n v="77.38"/>
    <n v="63.506"/>
    <n v="0.4507616086765186"/>
    <n v="2026"/>
    <s v="Q3"/>
    <n v="7"/>
    <x v="6"/>
  </r>
  <r>
    <s v="04857"/>
    <x v="204"/>
    <x v="1"/>
    <x v="6"/>
    <x v="2"/>
    <x v="0"/>
    <x v="1"/>
    <x v="11"/>
    <n v="1"/>
    <n v="152.1"/>
    <n v="0.1"/>
    <n v="80.459999999999994"/>
    <n v="136.88999999999999"/>
    <n v="80.459999999999994"/>
    <n v="56.429999999999993"/>
    <n v="0.41222879684418146"/>
    <n v="2026"/>
    <s v="Q3"/>
    <n v="7"/>
    <x v="6"/>
  </r>
  <r>
    <s v="00087"/>
    <x v="205"/>
    <x v="1"/>
    <x v="11"/>
    <x v="0"/>
    <x v="0"/>
    <x v="1"/>
    <x v="11"/>
    <n v="1"/>
    <n v="155.35"/>
    <n v="0"/>
    <n v="80.47"/>
    <n v="155.35"/>
    <n v="80.47"/>
    <n v="74.88"/>
    <n v="0.48200836820083681"/>
    <n v="2026"/>
    <s v="Q3"/>
    <n v="7"/>
    <x v="6"/>
  </r>
  <r>
    <s v="00315"/>
    <x v="205"/>
    <x v="2"/>
    <x v="3"/>
    <x v="3"/>
    <x v="1"/>
    <x v="0"/>
    <x v="0"/>
    <n v="1"/>
    <n v="81.13"/>
    <n v="0.05"/>
    <n v="42.41"/>
    <n v="77.073499999999996"/>
    <n v="42.41"/>
    <n v="34.663499999999999"/>
    <n v="0.44974602165465433"/>
    <n v="2026"/>
    <s v="Q3"/>
    <n v="7"/>
    <x v="6"/>
  </r>
  <r>
    <s v="00970"/>
    <x v="205"/>
    <x v="1"/>
    <x v="11"/>
    <x v="0"/>
    <x v="1"/>
    <x v="1"/>
    <x v="3"/>
    <n v="1"/>
    <n v="145.87"/>
    <n v="0"/>
    <n v="81.430000000000007"/>
    <n v="145.87"/>
    <n v="81.430000000000007"/>
    <n v="64.44"/>
    <n v="0.44176321382052508"/>
    <n v="2026"/>
    <s v="Q3"/>
    <n v="7"/>
    <x v="6"/>
  </r>
  <r>
    <s v="01891"/>
    <x v="205"/>
    <x v="1"/>
    <x v="12"/>
    <x v="0"/>
    <x v="1"/>
    <x v="1"/>
    <x v="11"/>
    <n v="6"/>
    <n v="151.88999999999999"/>
    <n v="0.15"/>
    <n v="76.83"/>
    <n v="774.6389999999999"/>
    <n v="460.98"/>
    <n v="313.65899999999988"/>
    <n v="0.40490989996630677"/>
    <n v="2026"/>
    <s v="Q3"/>
    <n v="7"/>
    <x v="6"/>
  </r>
  <r>
    <s v="02148"/>
    <x v="205"/>
    <x v="2"/>
    <x v="10"/>
    <x v="0"/>
    <x v="1"/>
    <x v="4"/>
    <x v="10"/>
    <n v="2"/>
    <n v="41.14"/>
    <n v="0.1"/>
    <n v="14.84"/>
    <n v="74.052000000000007"/>
    <n v="29.68"/>
    <n v="44.372000000000007"/>
    <n v="0.59920056176740677"/>
    <n v="2026"/>
    <s v="Q3"/>
    <n v="7"/>
    <x v="6"/>
  </r>
  <r>
    <s v="02467"/>
    <x v="205"/>
    <x v="3"/>
    <x v="4"/>
    <x v="2"/>
    <x v="0"/>
    <x v="0"/>
    <x v="4"/>
    <n v="1"/>
    <n v="49.5"/>
    <n v="0"/>
    <n v="21.83"/>
    <n v="49.5"/>
    <n v="21.83"/>
    <n v="27.67"/>
    <n v="0.55898989898989904"/>
    <n v="2026"/>
    <s v="Q3"/>
    <n v="7"/>
    <x v="6"/>
  </r>
  <r>
    <s v="03710"/>
    <x v="205"/>
    <x v="3"/>
    <x v="7"/>
    <x v="0"/>
    <x v="1"/>
    <x v="2"/>
    <x v="9"/>
    <n v="2"/>
    <n v="46.48"/>
    <n v="0.05"/>
    <n v="18.760000000000002"/>
    <n v="88.311999999999983"/>
    <n v="37.520000000000003"/>
    <n v="50.79199999999998"/>
    <n v="0.57514267596702584"/>
    <n v="2026"/>
    <s v="Q3"/>
    <n v="7"/>
    <x v="6"/>
  </r>
  <r>
    <s v="03714"/>
    <x v="205"/>
    <x v="2"/>
    <x v="2"/>
    <x v="3"/>
    <x v="0"/>
    <x v="2"/>
    <x v="2"/>
    <n v="1"/>
    <n v="36.909999999999997"/>
    <n v="0"/>
    <n v="13.56"/>
    <n v="36.909999999999997"/>
    <n v="13.56"/>
    <n v="23.349999999999994"/>
    <n v="0.63261988620969922"/>
    <n v="2026"/>
    <s v="Q3"/>
    <n v="7"/>
    <x v="6"/>
  </r>
  <r>
    <s v="03893"/>
    <x v="205"/>
    <x v="0"/>
    <x v="0"/>
    <x v="0"/>
    <x v="0"/>
    <x v="2"/>
    <x v="2"/>
    <n v="1"/>
    <n v="35.6"/>
    <n v="0"/>
    <n v="13.91"/>
    <n v="35.6"/>
    <n v="13.91"/>
    <n v="21.69"/>
    <n v="0.60926966292134832"/>
    <n v="2026"/>
    <s v="Q3"/>
    <n v="7"/>
    <x v="6"/>
  </r>
  <r>
    <s v="04136"/>
    <x v="205"/>
    <x v="1"/>
    <x v="11"/>
    <x v="2"/>
    <x v="1"/>
    <x v="0"/>
    <x v="0"/>
    <n v="2"/>
    <n v="80.25"/>
    <n v="0.05"/>
    <n v="42.39"/>
    <n v="152.47499999999999"/>
    <n v="84.78"/>
    <n v="67.694999999999993"/>
    <n v="0.44397442203639936"/>
    <n v="2026"/>
    <s v="Q3"/>
    <n v="7"/>
    <x v="6"/>
  </r>
  <r>
    <s v="04212"/>
    <x v="205"/>
    <x v="0"/>
    <x v="0"/>
    <x v="3"/>
    <x v="0"/>
    <x v="2"/>
    <x v="9"/>
    <n v="2"/>
    <n v="47.52"/>
    <n v="0.1"/>
    <n v="17.86"/>
    <n v="85.536000000000001"/>
    <n v="35.72"/>
    <n v="49.816000000000003"/>
    <n v="0.58239805462027683"/>
    <n v="2026"/>
    <s v="Q3"/>
    <n v="7"/>
    <x v="6"/>
  </r>
  <r>
    <s v="04332"/>
    <x v="205"/>
    <x v="3"/>
    <x v="13"/>
    <x v="0"/>
    <x v="1"/>
    <x v="2"/>
    <x v="18"/>
    <n v="2"/>
    <n v="164.58"/>
    <n v="0.1"/>
    <n v="86.55"/>
    <n v="296.24400000000003"/>
    <n v="173.1"/>
    <n v="123.14400000000003"/>
    <n v="0.41568436829100341"/>
    <n v="2026"/>
    <s v="Q3"/>
    <n v="7"/>
    <x v="6"/>
  </r>
  <r>
    <s v="00702"/>
    <x v="206"/>
    <x v="0"/>
    <x v="9"/>
    <x v="0"/>
    <x v="1"/>
    <x v="0"/>
    <x v="6"/>
    <n v="1"/>
    <n v="39.99"/>
    <n v="0.05"/>
    <n v="16.739999999999998"/>
    <n v="37.990499999999997"/>
    <n v="16.739999999999998"/>
    <n v="21.250499999999999"/>
    <n v="0.55936352509179932"/>
    <n v="2026"/>
    <s v="Q3"/>
    <n v="7"/>
    <x v="6"/>
  </r>
  <r>
    <s v="01223"/>
    <x v="206"/>
    <x v="1"/>
    <x v="12"/>
    <x v="2"/>
    <x v="1"/>
    <x v="1"/>
    <x v="3"/>
    <n v="1"/>
    <n v="140.44"/>
    <n v="0"/>
    <n v="77.08"/>
    <n v="140.44"/>
    <n v="77.08"/>
    <n v="63.36"/>
    <n v="0.45115351751637711"/>
    <n v="2026"/>
    <s v="Q3"/>
    <n v="7"/>
    <x v="6"/>
  </r>
  <r>
    <s v="01370"/>
    <x v="206"/>
    <x v="2"/>
    <x v="10"/>
    <x v="3"/>
    <x v="1"/>
    <x v="4"/>
    <x v="12"/>
    <n v="2"/>
    <n v="123.73"/>
    <n v="0.05"/>
    <n v="68.22"/>
    <n v="235.08699999999999"/>
    <n v="136.44"/>
    <n v="98.646999999999991"/>
    <n v="0.41961911973014243"/>
    <n v="2026"/>
    <s v="Q3"/>
    <n v="7"/>
    <x v="6"/>
  </r>
  <r>
    <s v="03476"/>
    <x v="206"/>
    <x v="3"/>
    <x v="13"/>
    <x v="1"/>
    <x v="1"/>
    <x v="2"/>
    <x v="15"/>
    <n v="3"/>
    <n v="132.68"/>
    <n v="0.15"/>
    <n v="67.38"/>
    <n v="338.334"/>
    <n v="202.14"/>
    <n v="136.19400000000002"/>
    <n v="0.40254304917625783"/>
    <n v="2026"/>
    <s v="Q3"/>
    <n v="7"/>
    <x v="6"/>
  </r>
  <r>
    <s v="04066"/>
    <x v="206"/>
    <x v="3"/>
    <x v="7"/>
    <x v="2"/>
    <x v="1"/>
    <x v="4"/>
    <x v="14"/>
    <n v="1"/>
    <n v="35.479999999999997"/>
    <n v="0.05"/>
    <n v="14.15"/>
    <n v="33.705999999999996"/>
    <n v="14.15"/>
    <n v="19.555999999999997"/>
    <n v="0.58019343737020113"/>
    <n v="2026"/>
    <s v="Q3"/>
    <n v="7"/>
    <x v="6"/>
  </r>
  <r>
    <s v="04153"/>
    <x v="206"/>
    <x v="3"/>
    <x v="7"/>
    <x v="0"/>
    <x v="2"/>
    <x v="2"/>
    <x v="15"/>
    <n v="3"/>
    <n v="134.63"/>
    <n v="0"/>
    <n v="67.2"/>
    <n v="403.89"/>
    <n v="201.60000000000002"/>
    <n v="202.28999999999996"/>
    <n v="0.50085419297333422"/>
    <n v="2026"/>
    <s v="Q3"/>
    <n v="7"/>
    <x v="6"/>
  </r>
  <r>
    <s v="00379"/>
    <x v="207"/>
    <x v="0"/>
    <x v="9"/>
    <x v="3"/>
    <x v="1"/>
    <x v="1"/>
    <x v="17"/>
    <n v="3"/>
    <n v="72.03"/>
    <n v="0"/>
    <n v="32.46"/>
    <n v="216.09"/>
    <n v="97.38"/>
    <n v="118.71000000000001"/>
    <n v="0.54935443565181175"/>
    <n v="2026"/>
    <s v="Q3"/>
    <n v="7"/>
    <x v="6"/>
  </r>
  <r>
    <s v="00820"/>
    <x v="207"/>
    <x v="3"/>
    <x v="7"/>
    <x v="3"/>
    <x v="0"/>
    <x v="4"/>
    <x v="10"/>
    <n v="1"/>
    <n v="40.24"/>
    <n v="0"/>
    <n v="15.05"/>
    <n v="40.24"/>
    <n v="15.05"/>
    <n v="25.19"/>
    <n v="0.62599403578528823"/>
    <n v="2026"/>
    <s v="Q3"/>
    <n v="7"/>
    <x v="6"/>
  </r>
  <r>
    <s v="02003"/>
    <x v="207"/>
    <x v="2"/>
    <x v="5"/>
    <x v="2"/>
    <x v="0"/>
    <x v="2"/>
    <x v="2"/>
    <n v="1"/>
    <n v="36.14"/>
    <n v="0"/>
    <n v="13.52"/>
    <n v="36.14"/>
    <n v="13.52"/>
    <n v="22.62"/>
    <n v="0.62589928057553956"/>
    <n v="2026"/>
    <s v="Q3"/>
    <n v="7"/>
    <x v="6"/>
  </r>
  <r>
    <s v="02682"/>
    <x v="207"/>
    <x v="1"/>
    <x v="11"/>
    <x v="0"/>
    <x v="1"/>
    <x v="4"/>
    <x v="10"/>
    <n v="2"/>
    <n v="40.22"/>
    <n v="0.05"/>
    <n v="14.72"/>
    <n v="76.417999999999992"/>
    <n v="29.44"/>
    <n v="46.977999999999994"/>
    <n v="0.61475045146431473"/>
    <n v="2026"/>
    <s v="Q3"/>
    <n v="7"/>
    <x v="6"/>
  </r>
  <r>
    <s v="03860"/>
    <x v="207"/>
    <x v="3"/>
    <x v="7"/>
    <x v="0"/>
    <x v="0"/>
    <x v="4"/>
    <x v="14"/>
    <n v="3"/>
    <n v="37.130000000000003"/>
    <n v="0.05"/>
    <n v="14.29"/>
    <n v="105.82050000000001"/>
    <n v="42.87"/>
    <n v="62.950500000000012"/>
    <n v="0.59488000907196625"/>
    <n v="2026"/>
    <s v="Q3"/>
    <n v="7"/>
    <x v="6"/>
  </r>
  <r>
    <s v="04063"/>
    <x v="207"/>
    <x v="0"/>
    <x v="9"/>
    <x v="0"/>
    <x v="1"/>
    <x v="3"/>
    <x v="19"/>
    <n v="4"/>
    <n v="125.07"/>
    <n v="0.05"/>
    <n v="60"/>
    <n v="475.26599999999996"/>
    <n v="240"/>
    <n v="235.26599999999996"/>
    <n v="0.4950196311118405"/>
    <n v="2026"/>
    <s v="Q3"/>
    <n v="7"/>
    <x v="6"/>
  </r>
  <r>
    <s v="04474"/>
    <x v="207"/>
    <x v="3"/>
    <x v="13"/>
    <x v="1"/>
    <x v="0"/>
    <x v="4"/>
    <x v="12"/>
    <n v="5"/>
    <n v="122.14"/>
    <n v="0.05"/>
    <n v="70.64"/>
    <n v="580.16499999999996"/>
    <n v="353.2"/>
    <n v="226.96499999999997"/>
    <n v="0.39120767367903958"/>
    <n v="2026"/>
    <s v="Q3"/>
    <n v="7"/>
    <x v="6"/>
  </r>
  <r>
    <s v="00021"/>
    <x v="208"/>
    <x v="1"/>
    <x v="11"/>
    <x v="0"/>
    <x v="2"/>
    <x v="3"/>
    <x v="19"/>
    <n v="1"/>
    <n v="120.09"/>
    <n v="0"/>
    <n v="62.18"/>
    <n v="120.09"/>
    <n v="62.18"/>
    <n v="57.910000000000004"/>
    <n v="0.48222166708302111"/>
    <n v="2026"/>
    <s v="Q3"/>
    <n v="7"/>
    <x v="6"/>
  </r>
  <r>
    <s v="00368"/>
    <x v="208"/>
    <x v="3"/>
    <x v="4"/>
    <x v="3"/>
    <x v="0"/>
    <x v="0"/>
    <x v="8"/>
    <n v="6"/>
    <n v="102.75"/>
    <n v="0"/>
    <n v="51.55"/>
    <n v="616.5"/>
    <n v="309.29999999999995"/>
    <n v="307.20000000000005"/>
    <n v="0.49829683698296845"/>
    <n v="2026"/>
    <s v="Q3"/>
    <n v="7"/>
    <x v="6"/>
  </r>
  <r>
    <s v="00457"/>
    <x v="208"/>
    <x v="2"/>
    <x v="2"/>
    <x v="0"/>
    <x v="0"/>
    <x v="3"/>
    <x v="7"/>
    <n v="4"/>
    <n v="191.15"/>
    <n v="0"/>
    <n v="105.01"/>
    <n v="764.6"/>
    <n v="420.04"/>
    <n v="344.56"/>
    <n v="0.45064085796494896"/>
    <n v="2026"/>
    <s v="Q3"/>
    <n v="7"/>
    <x v="6"/>
  </r>
  <r>
    <s v="01516"/>
    <x v="208"/>
    <x v="0"/>
    <x v="9"/>
    <x v="0"/>
    <x v="2"/>
    <x v="4"/>
    <x v="10"/>
    <n v="2"/>
    <n v="40.15"/>
    <n v="0.1"/>
    <n v="14.86"/>
    <n v="72.27"/>
    <n v="29.72"/>
    <n v="42.55"/>
    <n v="0.58876435588764353"/>
    <n v="2026"/>
    <s v="Q3"/>
    <n v="7"/>
    <x v="6"/>
  </r>
  <r>
    <s v="02266"/>
    <x v="208"/>
    <x v="1"/>
    <x v="11"/>
    <x v="3"/>
    <x v="2"/>
    <x v="3"/>
    <x v="13"/>
    <n v="1"/>
    <n v="83.05"/>
    <n v="0"/>
    <n v="38.86"/>
    <n v="83.05"/>
    <n v="38.86"/>
    <n v="44.19"/>
    <n v="0.53208910295003009"/>
    <n v="2026"/>
    <s v="Q3"/>
    <n v="7"/>
    <x v="6"/>
  </r>
  <r>
    <s v="02802"/>
    <x v="208"/>
    <x v="0"/>
    <x v="9"/>
    <x v="0"/>
    <x v="0"/>
    <x v="1"/>
    <x v="3"/>
    <n v="2"/>
    <n v="146.22999999999999"/>
    <n v="0"/>
    <n v="79.040000000000006"/>
    <n v="292.45999999999998"/>
    <n v="158.08000000000001"/>
    <n v="134.37999999999997"/>
    <n v="0.45948163851466861"/>
    <n v="2026"/>
    <s v="Q3"/>
    <n v="7"/>
    <x v="6"/>
  </r>
  <r>
    <s v="03604"/>
    <x v="208"/>
    <x v="1"/>
    <x v="14"/>
    <x v="0"/>
    <x v="0"/>
    <x v="1"/>
    <x v="3"/>
    <n v="2"/>
    <n v="144.09"/>
    <n v="0"/>
    <n v="77.67"/>
    <n v="288.18"/>
    <n v="155.34"/>
    <n v="132.84"/>
    <n v="0.46096189881324173"/>
    <n v="2026"/>
    <s v="Q3"/>
    <n v="7"/>
    <x v="6"/>
  </r>
  <r>
    <s v="03644"/>
    <x v="208"/>
    <x v="2"/>
    <x v="10"/>
    <x v="2"/>
    <x v="2"/>
    <x v="1"/>
    <x v="1"/>
    <n v="3"/>
    <n v="93.01"/>
    <n v="0.15"/>
    <n v="46.68"/>
    <n v="237.17550000000003"/>
    <n v="140.04"/>
    <n v="97.135500000000036"/>
    <n v="0.4095511551572571"/>
    <n v="2026"/>
    <s v="Q3"/>
    <n v="7"/>
    <x v="6"/>
  </r>
  <r>
    <s v="04271"/>
    <x v="208"/>
    <x v="0"/>
    <x v="0"/>
    <x v="2"/>
    <x v="1"/>
    <x v="3"/>
    <x v="19"/>
    <n v="1"/>
    <n v="121.61"/>
    <n v="0.1"/>
    <n v="60.58"/>
    <n v="109.449"/>
    <n v="60.58"/>
    <n v="48.869"/>
    <n v="0.4465001964385239"/>
    <n v="2026"/>
    <s v="Q3"/>
    <n v="7"/>
    <x v="6"/>
  </r>
  <r>
    <s v="00272"/>
    <x v="209"/>
    <x v="3"/>
    <x v="4"/>
    <x v="0"/>
    <x v="2"/>
    <x v="3"/>
    <x v="7"/>
    <n v="2"/>
    <n v="195.09"/>
    <n v="0"/>
    <n v="106.82"/>
    <n v="390.18"/>
    <n v="213.64"/>
    <n v="176.54000000000002"/>
    <n v="0.45245783997129535"/>
    <n v="2026"/>
    <s v="Q3"/>
    <n v="7"/>
    <x v="6"/>
  </r>
  <r>
    <s v="01469"/>
    <x v="209"/>
    <x v="2"/>
    <x v="10"/>
    <x v="2"/>
    <x v="0"/>
    <x v="2"/>
    <x v="18"/>
    <n v="3"/>
    <n v="167.52"/>
    <n v="0"/>
    <n v="87.26"/>
    <n v="502.56000000000006"/>
    <n v="261.78000000000003"/>
    <n v="240.78000000000003"/>
    <n v="0.4791069723018147"/>
    <n v="2026"/>
    <s v="Q3"/>
    <n v="7"/>
    <x v="6"/>
  </r>
  <r>
    <s v="02253"/>
    <x v="209"/>
    <x v="1"/>
    <x v="14"/>
    <x v="3"/>
    <x v="1"/>
    <x v="0"/>
    <x v="4"/>
    <n v="3"/>
    <n v="50.98"/>
    <n v="0"/>
    <n v="22.63"/>
    <n v="152.94"/>
    <n v="67.89"/>
    <n v="85.05"/>
    <n v="0.55610043154178113"/>
    <n v="2026"/>
    <s v="Q3"/>
    <n v="7"/>
    <x v="6"/>
  </r>
  <r>
    <s v="02554"/>
    <x v="209"/>
    <x v="1"/>
    <x v="11"/>
    <x v="3"/>
    <x v="1"/>
    <x v="4"/>
    <x v="16"/>
    <n v="2"/>
    <n v="49.98"/>
    <n v="0.1"/>
    <n v="21.91"/>
    <n v="89.963999999999999"/>
    <n v="43.82"/>
    <n v="46.143999999999998"/>
    <n v="0.51291627762215997"/>
    <n v="2026"/>
    <s v="Q3"/>
    <n v="7"/>
    <x v="6"/>
  </r>
  <r>
    <s v="02624"/>
    <x v="209"/>
    <x v="3"/>
    <x v="4"/>
    <x v="1"/>
    <x v="2"/>
    <x v="2"/>
    <x v="2"/>
    <n v="4"/>
    <n v="36.44"/>
    <n v="0.15"/>
    <n v="13.32"/>
    <n v="123.89599999999999"/>
    <n v="53.28"/>
    <n v="70.615999999999985"/>
    <n v="0.5699619035319945"/>
    <n v="2026"/>
    <s v="Q3"/>
    <n v="7"/>
    <x v="6"/>
  </r>
  <r>
    <s v="03338"/>
    <x v="209"/>
    <x v="0"/>
    <x v="0"/>
    <x v="0"/>
    <x v="0"/>
    <x v="3"/>
    <x v="7"/>
    <n v="1"/>
    <n v="195.34"/>
    <n v="0.05"/>
    <n v="106.6"/>
    <n v="185.57300000000001"/>
    <n v="106.6"/>
    <n v="78.973000000000013"/>
    <n v="0.42556298599472991"/>
    <n v="2026"/>
    <s v="Q3"/>
    <n v="7"/>
    <x v="6"/>
  </r>
  <r>
    <s v="04575"/>
    <x v="209"/>
    <x v="2"/>
    <x v="5"/>
    <x v="0"/>
    <x v="2"/>
    <x v="0"/>
    <x v="8"/>
    <n v="1"/>
    <n v="103.31"/>
    <n v="0"/>
    <n v="50.93"/>
    <n v="103.31"/>
    <n v="50.93"/>
    <n v="52.38"/>
    <n v="0.50701771367728199"/>
    <n v="2026"/>
    <s v="Q3"/>
    <n v="7"/>
    <x v="6"/>
  </r>
  <r>
    <s v="04871"/>
    <x v="209"/>
    <x v="0"/>
    <x v="0"/>
    <x v="0"/>
    <x v="1"/>
    <x v="3"/>
    <x v="19"/>
    <n v="3"/>
    <n v="123.31"/>
    <n v="0"/>
    <n v="59.16"/>
    <n v="369.93"/>
    <n v="177.48"/>
    <n v="192.45000000000002"/>
    <n v="0.52023355770010549"/>
    <n v="2026"/>
    <s v="Q3"/>
    <n v="7"/>
    <x v="6"/>
  </r>
  <r>
    <s v="04931"/>
    <x v="209"/>
    <x v="0"/>
    <x v="15"/>
    <x v="0"/>
    <x v="1"/>
    <x v="4"/>
    <x v="10"/>
    <n v="1"/>
    <n v="40.36"/>
    <n v="0.1"/>
    <n v="14.82"/>
    <n v="36.323999999999998"/>
    <n v="14.82"/>
    <n v="21.503999999999998"/>
    <n v="0.59200528576148004"/>
    <n v="2026"/>
    <s v="Q3"/>
    <n v="7"/>
    <x v="6"/>
  </r>
  <r>
    <s v="04962"/>
    <x v="209"/>
    <x v="0"/>
    <x v="15"/>
    <x v="2"/>
    <x v="1"/>
    <x v="3"/>
    <x v="13"/>
    <n v="2"/>
    <n v="83.06"/>
    <n v="0"/>
    <n v="38.74"/>
    <n v="166.12"/>
    <n v="77.48"/>
    <n v="88.64"/>
    <n v="0.5335901757765471"/>
    <n v="2026"/>
    <s v="Q3"/>
    <n v="7"/>
    <x v="6"/>
  </r>
  <r>
    <s v="05006"/>
    <x v="209"/>
    <x v="2"/>
    <x v="3"/>
    <x v="0"/>
    <x v="0"/>
    <x v="1"/>
    <x v="11"/>
    <n v="2"/>
    <n v="151.72999999999999"/>
    <n v="0"/>
    <n v="81.209999999999994"/>
    <n v="303.45999999999998"/>
    <n v="162.41999999999999"/>
    <n v="141.04"/>
    <n v="0.46477295195412904"/>
    <n v="2026"/>
    <s v="Q3"/>
    <n v="7"/>
    <x v="6"/>
  </r>
  <r>
    <s v="05033"/>
    <x v="209"/>
    <x v="3"/>
    <x v="8"/>
    <x v="0"/>
    <x v="1"/>
    <x v="1"/>
    <x v="17"/>
    <n v="4"/>
    <n v="72.010000000000005"/>
    <n v="0.05"/>
    <n v="32.36"/>
    <n v="273.63800000000003"/>
    <n v="129.44"/>
    <n v="144.19800000000004"/>
    <n v="0.52696628392255473"/>
    <n v="2026"/>
    <s v="Q3"/>
    <n v="7"/>
    <x v="6"/>
  </r>
  <r>
    <s v="05117"/>
    <x v="209"/>
    <x v="1"/>
    <x v="11"/>
    <x v="0"/>
    <x v="2"/>
    <x v="1"/>
    <x v="11"/>
    <n v="1"/>
    <n v="154.87"/>
    <n v="0"/>
    <n v="80.459999999999994"/>
    <n v="154.87"/>
    <n v="80.459999999999994"/>
    <n v="74.410000000000011"/>
    <n v="0.48046748886162594"/>
    <n v="2026"/>
    <s v="Q3"/>
    <n v="7"/>
    <x v="6"/>
  </r>
  <r>
    <s v="00954"/>
    <x v="210"/>
    <x v="1"/>
    <x v="1"/>
    <x v="0"/>
    <x v="1"/>
    <x v="2"/>
    <x v="15"/>
    <n v="3"/>
    <n v="134.61000000000001"/>
    <n v="0.1"/>
    <n v="65.77"/>
    <n v="363.44700000000006"/>
    <n v="197.31"/>
    <n v="166.13700000000006"/>
    <n v="0.45711479252820914"/>
    <n v="2026"/>
    <s v="Q3"/>
    <n v="7"/>
    <x v="6"/>
  </r>
  <r>
    <s v="01644"/>
    <x v="210"/>
    <x v="3"/>
    <x v="13"/>
    <x v="0"/>
    <x v="0"/>
    <x v="0"/>
    <x v="0"/>
    <n v="3"/>
    <n v="81.5"/>
    <n v="0.05"/>
    <n v="43.85"/>
    <n v="232.27499999999998"/>
    <n v="131.55000000000001"/>
    <n v="100.72499999999997"/>
    <n v="0.43364546335163051"/>
    <n v="2026"/>
    <s v="Q3"/>
    <n v="7"/>
    <x v="6"/>
  </r>
  <r>
    <s v="02030"/>
    <x v="210"/>
    <x v="0"/>
    <x v="0"/>
    <x v="3"/>
    <x v="2"/>
    <x v="2"/>
    <x v="15"/>
    <n v="2"/>
    <n v="135.63"/>
    <n v="0"/>
    <n v="66.63"/>
    <n v="271.26"/>
    <n v="133.26"/>
    <n v="138"/>
    <n v="0.50873700508737008"/>
    <n v="2026"/>
    <s v="Q3"/>
    <n v="7"/>
    <x v="6"/>
  </r>
  <r>
    <s v="02595"/>
    <x v="210"/>
    <x v="0"/>
    <x v="9"/>
    <x v="1"/>
    <x v="2"/>
    <x v="2"/>
    <x v="15"/>
    <n v="15"/>
    <n v="133.44999999999999"/>
    <n v="0.2"/>
    <n v="65.819999999999993"/>
    <n v="1601.3999999999999"/>
    <n v="987.3"/>
    <n v="614.09999999999991"/>
    <n v="0.3834769576620457"/>
    <n v="2026"/>
    <s v="Q3"/>
    <n v="7"/>
    <x v="6"/>
  </r>
  <r>
    <s v="02763"/>
    <x v="210"/>
    <x v="0"/>
    <x v="15"/>
    <x v="0"/>
    <x v="2"/>
    <x v="3"/>
    <x v="19"/>
    <n v="1"/>
    <n v="120.94"/>
    <n v="0"/>
    <n v="62.24"/>
    <n v="120.94"/>
    <n v="62.24"/>
    <n v="58.699999999999996"/>
    <n v="0.48536464362493797"/>
    <n v="2026"/>
    <s v="Q3"/>
    <n v="7"/>
    <x v="6"/>
  </r>
  <r>
    <s v="03537"/>
    <x v="210"/>
    <x v="1"/>
    <x v="11"/>
    <x v="0"/>
    <x v="0"/>
    <x v="3"/>
    <x v="5"/>
    <n v="2"/>
    <n v="332.99"/>
    <n v="0.15"/>
    <n v="199.09"/>
    <n v="566.08299999999997"/>
    <n v="398.18"/>
    <n v="167.90299999999996"/>
    <n v="0.29660491482697759"/>
    <n v="2026"/>
    <s v="Q3"/>
    <n v="7"/>
    <x v="6"/>
  </r>
  <r>
    <s v="03550"/>
    <x v="210"/>
    <x v="0"/>
    <x v="15"/>
    <x v="0"/>
    <x v="0"/>
    <x v="3"/>
    <x v="19"/>
    <n v="3"/>
    <n v="120.88"/>
    <n v="0"/>
    <n v="60.97"/>
    <n v="362.64"/>
    <n v="182.91"/>
    <n v="179.73"/>
    <n v="0.49561548643282594"/>
    <n v="2026"/>
    <s v="Q3"/>
    <n v="7"/>
    <x v="6"/>
  </r>
  <r>
    <s v="03875"/>
    <x v="210"/>
    <x v="3"/>
    <x v="8"/>
    <x v="0"/>
    <x v="0"/>
    <x v="0"/>
    <x v="8"/>
    <n v="1"/>
    <n v="101.73"/>
    <n v="0.05"/>
    <n v="51.63"/>
    <n v="96.643500000000003"/>
    <n v="51.63"/>
    <n v="45.013500000000001"/>
    <n v="0.46576852038678235"/>
    <n v="2026"/>
    <s v="Q3"/>
    <n v="7"/>
    <x v="6"/>
  </r>
  <r>
    <s v="04467"/>
    <x v="210"/>
    <x v="3"/>
    <x v="7"/>
    <x v="0"/>
    <x v="0"/>
    <x v="2"/>
    <x v="2"/>
    <n v="2"/>
    <n v="36.21"/>
    <n v="0"/>
    <n v="13.5"/>
    <n v="72.42"/>
    <n v="27"/>
    <n v="45.42"/>
    <n v="0.62717481358740679"/>
    <n v="2026"/>
    <s v="Q3"/>
    <n v="7"/>
    <x v="6"/>
  </r>
  <r>
    <s v="00739"/>
    <x v="211"/>
    <x v="3"/>
    <x v="7"/>
    <x v="0"/>
    <x v="2"/>
    <x v="0"/>
    <x v="8"/>
    <n v="5"/>
    <n v="104.65"/>
    <n v="0"/>
    <n v="49.2"/>
    <n v="523.25"/>
    <n v="246"/>
    <n v="277.25"/>
    <n v="0.52986144290492121"/>
    <n v="2026"/>
    <s v="Q3"/>
    <n v="7"/>
    <x v="6"/>
  </r>
  <r>
    <s v="02376"/>
    <x v="211"/>
    <x v="2"/>
    <x v="5"/>
    <x v="1"/>
    <x v="0"/>
    <x v="3"/>
    <x v="7"/>
    <n v="5"/>
    <n v="198.35"/>
    <n v="0.05"/>
    <n v="104.96"/>
    <n v="942.16249999999991"/>
    <n v="524.79999999999995"/>
    <n v="417.36249999999995"/>
    <n v="0.44298356175288234"/>
    <n v="2026"/>
    <s v="Q3"/>
    <n v="7"/>
    <x v="6"/>
  </r>
  <r>
    <s v="03109"/>
    <x v="211"/>
    <x v="0"/>
    <x v="0"/>
    <x v="3"/>
    <x v="0"/>
    <x v="4"/>
    <x v="14"/>
    <n v="2"/>
    <n v="36.56"/>
    <n v="0.05"/>
    <n v="13.76"/>
    <n v="69.463999999999999"/>
    <n v="27.52"/>
    <n v="41.944000000000003"/>
    <n v="0.60382356328457909"/>
    <n v="2026"/>
    <s v="Q3"/>
    <n v="7"/>
    <x v="6"/>
  </r>
  <r>
    <s v="04362"/>
    <x v="211"/>
    <x v="1"/>
    <x v="14"/>
    <x v="0"/>
    <x v="0"/>
    <x v="1"/>
    <x v="1"/>
    <n v="5"/>
    <n v="92.41"/>
    <n v="0"/>
    <n v="44.29"/>
    <n v="462.04999999999995"/>
    <n v="221.45"/>
    <n v="240.59999999999997"/>
    <n v="0.52072286549074775"/>
    <n v="2026"/>
    <s v="Q3"/>
    <n v="7"/>
    <x v="6"/>
  </r>
  <r>
    <s v="00777"/>
    <x v="212"/>
    <x v="3"/>
    <x v="13"/>
    <x v="0"/>
    <x v="0"/>
    <x v="3"/>
    <x v="19"/>
    <n v="4"/>
    <n v="121.87"/>
    <n v="0"/>
    <n v="59.89"/>
    <n v="487.48"/>
    <n v="239.56"/>
    <n v="247.92000000000002"/>
    <n v="0.50857471075736438"/>
    <n v="2026"/>
    <s v="Q3"/>
    <n v="8"/>
    <x v="7"/>
  </r>
  <r>
    <s v="00831"/>
    <x v="212"/>
    <x v="3"/>
    <x v="8"/>
    <x v="0"/>
    <x v="0"/>
    <x v="2"/>
    <x v="15"/>
    <n v="2"/>
    <n v="130.9"/>
    <n v="0.05"/>
    <n v="67.959999999999994"/>
    <n v="248.71"/>
    <n v="135.91999999999999"/>
    <n v="112.79000000000002"/>
    <n v="0.45350006031120588"/>
    <n v="2026"/>
    <s v="Q3"/>
    <n v="8"/>
    <x v="7"/>
  </r>
  <r>
    <s v="02059"/>
    <x v="212"/>
    <x v="2"/>
    <x v="2"/>
    <x v="2"/>
    <x v="1"/>
    <x v="0"/>
    <x v="4"/>
    <n v="1"/>
    <n v="50.98"/>
    <n v="0"/>
    <n v="22.92"/>
    <n v="50.98"/>
    <n v="22.92"/>
    <n v="28.059999999999995"/>
    <n v="0.55041192624558644"/>
    <n v="2026"/>
    <s v="Q3"/>
    <n v="8"/>
    <x v="7"/>
  </r>
  <r>
    <s v="02519"/>
    <x v="212"/>
    <x v="2"/>
    <x v="2"/>
    <x v="0"/>
    <x v="0"/>
    <x v="1"/>
    <x v="1"/>
    <n v="2"/>
    <n v="91.11"/>
    <n v="0"/>
    <n v="44.19"/>
    <n v="182.22"/>
    <n v="88.38"/>
    <n v="93.84"/>
    <n v="0.51498189002304906"/>
    <n v="2026"/>
    <s v="Q3"/>
    <n v="8"/>
    <x v="7"/>
  </r>
  <r>
    <s v="02644"/>
    <x v="212"/>
    <x v="0"/>
    <x v="0"/>
    <x v="3"/>
    <x v="0"/>
    <x v="2"/>
    <x v="2"/>
    <n v="3"/>
    <n v="35.619999999999997"/>
    <n v="0.05"/>
    <n v="13.47"/>
    <n v="101.51699999999998"/>
    <n v="40.410000000000004"/>
    <n v="61.106999999999978"/>
    <n v="0.60193859156594454"/>
    <n v="2026"/>
    <s v="Q3"/>
    <n v="8"/>
    <x v="7"/>
  </r>
  <r>
    <s v="04141"/>
    <x v="212"/>
    <x v="3"/>
    <x v="13"/>
    <x v="0"/>
    <x v="1"/>
    <x v="1"/>
    <x v="1"/>
    <n v="1"/>
    <n v="91.95"/>
    <n v="0.05"/>
    <n v="46.47"/>
    <n v="87.352499999999992"/>
    <n v="46.47"/>
    <n v="40.882499999999993"/>
    <n v="0.46801751523997592"/>
    <n v="2026"/>
    <s v="Q3"/>
    <n v="8"/>
    <x v="7"/>
  </r>
  <r>
    <s v="04804"/>
    <x v="212"/>
    <x v="0"/>
    <x v="9"/>
    <x v="0"/>
    <x v="0"/>
    <x v="4"/>
    <x v="16"/>
    <n v="1"/>
    <n v="49.46"/>
    <n v="0"/>
    <n v="21.47"/>
    <n v="49.46"/>
    <n v="21.47"/>
    <n v="27.990000000000002"/>
    <n v="0.5659118479579458"/>
    <n v="2026"/>
    <s v="Q3"/>
    <n v="8"/>
    <x v="7"/>
  </r>
  <r>
    <s v="05161"/>
    <x v="212"/>
    <x v="0"/>
    <x v="15"/>
    <x v="0"/>
    <x v="1"/>
    <x v="0"/>
    <x v="6"/>
    <n v="1"/>
    <n v="41.25"/>
    <n v="0.05"/>
    <n v="16.98"/>
    <n v="39.1875"/>
    <n v="16.98"/>
    <n v="22.2075"/>
    <n v="0.56669856459330148"/>
    <n v="2026"/>
    <s v="Q3"/>
    <n v="8"/>
    <x v="7"/>
  </r>
  <r>
    <s v="00590"/>
    <x v="213"/>
    <x v="2"/>
    <x v="5"/>
    <x v="0"/>
    <x v="0"/>
    <x v="2"/>
    <x v="15"/>
    <n v="4"/>
    <n v="133.65"/>
    <n v="0"/>
    <n v="66"/>
    <n v="534.6"/>
    <n v="264"/>
    <n v="270.60000000000002"/>
    <n v="0.50617283950617287"/>
    <n v="2026"/>
    <s v="Q3"/>
    <n v="8"/>
    <x v="7"/>
  </r>
  <r>
    <s v="01599"/>
    <x v="213"/>
    <x v="3"/>
    <x v="4"/>
    <x v="0"/>
    <x v="0"/>
    <x v="3"/>
    <x v="7"/>
    <n v="2"/>
    <n v="200.45"/>
    <n v="0.05"/>
    <n v="105.42"/>
    <n v="380.85499999999996"/>
    <n v="210.84"/>
    <n v="170.01499999999996"/>
    <n v="0.44640348689133652"/>
    <n v="2026"/>
    <s v="Q3"/>
    <n v="8"/>
    <x v="7"/>
  </r>
  <r>
    <s v="01665"/>
    <x v="213"/>
    <x v="0"/>
    <x v="0"/>
    <x v="3"/>
    <x v="0"/>
    <x v="0"/>
    <x v="4"/>
    <n v="2"/>
    <n v="51.87"/>
    <n v="0.05"/>
    <n v="21.98"/>
    <n v="98.552999999999997"/>
    <n v="43.96"/>
    <n v="54.592999999999996"/>
    <n v="0.55394559272675614"/>
    <n v="2026"/>
    <s v="Q3"/>
    <n v="8"/>
    <x v="7"/>
  </r>
  <r>
    <s v="02409"/>
    <x v="213"/>
    <x v="3"/>
    <x v="13"/>
    <x v="0"/>
    <x v="0"/>
    <x v="3"/>
    <x v="13"/>
    <n v="1"/>
    <n v="83.6"/>
    <n v="0.05"/>
    <n v="38.51"/>
    <n v="79.419999999999987"/>
    <n v="38.51"/>
    <n v="40.909999999999989"/>
    <n v="0.51510954419541677"/>
    <n v="2026"/>
    <s v="Q3"/>
    <n v="8"/>
    <x v="7"/>
  </r>
  <r>
    <s v="02936"/>
    <x v="213"/>
    <x v="2"/>
    <x v="16"/>
    <x v="0"/>
    <x v="1"/>
    <x v="2"/>
    <x v="2"/>
    <n v="1"/>
    <n v="35.74"/>
    <n v="0"/>
    <n v="13.49"/>
    <n v="35.74"/>
    <n v="13.49"/>
    <n v="22.25"/>
    <n v="0.62255176273083379"/>
    <n v="2026"/>
    <s v="Q3"/>
    <n v="8"/>
    <x v="7"/>
  </r>
  <r>
    <s v="03397"/>
    <x v="213"/>
    <x v="3"/>
    <x v="4"/>
    <x v="0"/>
    <x v="0"/>
    <x v="0"/>
    <x v="0"/>
    <n v="1"/>
    <n v="79.849999999999994"/>
    <n v="0.1"/>
    <n v="43.11"/>
    <n v="71.864999999999995"/>
    <n v="43.11"/>
    <n v="28.754999999999995"/>
    <n v="0.40012523481527862"/>
    <n v="2026"/>
    <s v="Q3"/>
    <n v="8"/>
    <x v="7"/>
  </r>
  <r>
    <s v="04556"/>
    <x v="213"/>
    <x v="0"/>
    <x v="15"/>
    <x v="0"/>
    <x v="0"/>
    <x v="2"/>
    <x v="9"/>
    <n v="2"/>
    <n v="46.44"/>
    <n v="0"/>
    <n v="18.489999999999998"/>
    <n v="92.88"/>
    <n v="36.979999999999997"/>
    <n v="55.9"/>
    <n v="0.60185185185185186"/>
    <n v="2026"/>
    <s v="Q3"/>
    <n v="8"/>
    <x v="7"/>
  </r>
  <r>
    <s v="04614"/>
    <x v="213"/>
    <x v="3"/>
    <x v="8"/>
    <x v="2"/>
    <x v="0"/>
    <x v="0"/>
    <x v="4"/>
    <n v="2"/>
    <n v="50.44"/>
    <n v="0"/>
    <n v="22.99"/>
    <n v="100.88"/>
    <n v="45.98"/>
    <n v="54.9"/>
    <n v="0.54421094369547984"/>
    <n v="2026"/>
    <s v="Q3"/>
    <n v="8"/>
    <x v="7"/>
  </r>
  <r>
    <s v="04999"/>
    <x v="213"/>
    <x v="3"/>
    <x v="8"/>
    <x v="0"/>
    <x v="0"/>
    <x v="0"/>
    <x v="0"/>
    <n v="2"/>
    <n v="81.38"/>
    <n v="0"/>
    <n v="42.19"/>
    <n v="162.76"/>
    <n v="84.38"/>
    <n v="78.38"/>
    <n v="0.4815679528139592"/>
    <n v="2026"/>
    <s v="Q3"/>
    <n v="8"/>
    <x v="7"/>
  </r>
  <r>
    <s v="00207"/>
    <x v="214"/>
    <x v="2"/>
    <x v="16"/>
    <x v="0"/>
    <x v="0"/>
    <x v="4"/>
    <x v="10"/>
    <n v="1"/>
    <n v="41.3"/>
    <n v="0"/>
    <n v="14.52"/>
    <n v="41.3"/>
    <n v="14.52"/>
    <n v="26.779999999999998"/>
    <n v="0.64842615012106541"/>
    <n v="2026"/>
    <s v="Q3"/>
    <n v="8"/>
    <x v="7"/>
  </r>
  <r>
    <s v="00295"/>
    <x v="214"/>
    <x v="3"/>
    <x v="8"/>
    <x v="3"/>
    <x v="0"/>
    <x v="2"/>
    <x v="2"/>
    <n v="2"/>
    <n v="36.15"/>
    <n v="0.1"/>
    <n v="13.19"/>
    <n v="65.069999999999993"/>
    <n v="26.38"/>
    <n v="38.69"/>
    <n v="0.59459044106347014"/>
    <n v="2026"/>
    <s v="Q3"/>
    <n v="8"/>
    <x v="7"/>
  </r>
  <r>
    <s v="00657"/>
    <x v="214"/>
    <x v="1"/>
    <x v="12"/>
    <x v="0"/>
    <x v="0"/>
    <x v="2"/>
    <x v="15"/>
    <n v="3"/>
    <n v="132.59"/>
    <n v="0.1"/>
    <n v="66.040000000000006"/>
    <n v="357.99299999999999"/>
    <n v="198.12"/>
    <n v="159.87299999999999"/>
    <n v="0.44658135773604507"/>
    <n v="2026"/>
    <s v="Q3"/>
    <n v="8"/>
    <x v="7"/>
  </r>
  <r>
    <s v="00694"/>
    <x v="214"/>
    <x v="2"/>
    <x v="3"/>
    <x v="0"/>
    <x v="1"/>
    <x v="1"/>
    <x v="3"/>
    <n v="3"/>
    <n v="144"/>
    <n v="0"/>
    <n v="78.89"/>
    <n v="432"/>
    <n v="236.67000000000002"/>
    <n v="195.32999999999998"/>
    <n v="0.45215277777777774"/>
    <n v="2026"/>
    <s v="Q3"/>
    <n v="8"/>
    <x v="7"/>
  </r>
  <r>
    <s v="01187"/>
    <x v="214"/>
    <x v="0"/>
    <x v="0"/>
    <x v="0"/>
    <x v="0"/>
    <x v="2"/>
    <x v="9"/>
    <n v="2"/>
    <n v="45.45"/>
    <n v="0.05"/>
    <n v="18.829999999999998"/>
    <n v="86.355000000000004"/>
    <n v="37.659999999999997"/>
    <n v="48.695000000000007"/>
    <n v="0.56389323142840608"/>
    <n v="2026"/>
    <s v="Q3"/>
    <n v="8"/>
    <x v="7"/>
  </r>
  <r>
    <s v="01915"/>
    <x v="214"/>
    <x v="1"/>
    <x v="6"/>
    <x v="0"/>
    <x v="0"/>
    <x v="0"/>
    <x v="6"/>
    <n v="1"/>
    <n v="41.16"/>
    <n v="0.05"/>
    <n v="16.66"/>
    <n v="39.101999999999997"/>
    <n v="16.66"/>
    <n v="22.441999999999997"/>
    <n v="0.57393483709273174"/>
    <n v="2026"/>
    <s v="Q3"/>
    <n v="8"/>
    <x v="7"/>
  </r>
  <r>
    <s v="02156"/>
    <x v="214"/>
    <x v="0"/>
    <x v="0"/>
    <x v="2"/>
    <x v="0"/>
    <x v="2"/>
    <x v="18"/>
    <n v="1"/>
    <n v="162.78"/>
    <n v="0"/>
    <n v="85.08"/>
    <n v="162.78"/>
    <n v="85.08"/>
    <n v="77.7"/>
    <n v="0.47733136748986366"/>
    <n v="2026"/>
    <s v="Q3"/>
    <n v="8"/>
    <x v="7"/>
  </r>
  <r>
    <s v="02539"/>
    <x v="214"/>
    <x v="2"/>
    <x v="16"/>
    <x v="2"/>
    <x v="1"/>
    <x v="0"/>
    <x v="0"/>
    <n v="1"/>
    <n v="80.040000000000006"/>
    <n v="0.1"/>
    <n v="41.88"/>
    <n v="72.036000000000001"/>
    <n v="41.88"/>
    <n v="30.155999999999999"/>
    <n v="0.41862402132267196"/>
    <n v="2026"/>
    <s v="Q3"/>
    <n v="8"/>
    <x v="7"/>
  </r>
  <r>
    <s v="03803"/>
    <x v="214"/>
    <x v="2"/>
    <x v="5"/>
    <x v="0"/>
    <x v="1"/>
    <x v="1"/>
    <x v="1"/>
    <n v="1"/>
    <n v="90.21"/>
    <n v="0"/>
    <n v="46.31"/>
    <n v="90.21"/>
    <n v="46.31"/>
    <n v="43.899999999999991"/>
    <n v="0.48664227912648261"/>
    <n v="2026"/>
    <s v="Q3"/>
    <n v="8"/>
    <x v="7"/>
  </r>
  <r>
    <s v="00100"/>
    <x v="215"/>
    <x v="0"/>
    <x v="9"/>
    <x v="2"/>
    <x v="2"/>
    <x v="2"/>
    <x v="15"/>
    <n v="1"/>
    <n v="133.6"/>
    <n v="0.1"/>
    <n v="67.3"/>
    <n v="120.24"/>
    <n v="67.3"/>
    <n v="52.94"/>
    <n v="0.44028609447771122"/>
    <n v="2026"/>
    <s v="Q3"/>
    <n v="8"/>
    <x v="7"/>
  </r>
  <r>
    <s v="00118"/>
    <x v="215"/>
    <x v="3"/>
    <x v="4"/>
    <x v="0"/>
    <x v="0"/>
    <x v="2"/>
    <x v="9"/>
    <n v="1"/>
    <n v="47.53"/>
    <n v="0"/>
    <n v="18.04"/>
    <n v="47.53"/>
    <n v="18.04"/>
    <n v="29.490000000000002"/>
    <n v="0.62045024195245113"/>
    <n v="2026"/>
    <s v="Q3"/>
    <n v="8"/>
    <x v="7"/>
  </r>
  <r>
    <s v="00220"/>
    <x v="215"/>
    <x v="0"/>
    <x v="15"/>
    <x v="0"/>
    <x v="0"/>
    <x v="2"/>
    <x v="9"/>
    <n v="2"/>
    <n v="46.71"/>
    <n v="0"/>
    <n v="18.41"/>
    <n v="93.42"/>
    <n v="36.82"/>
    <n v="56.6"/>
    <n v="0.60586598158852489"/>
    <n v="2026"/>
    <s v="Q3"/>
    <n v="8"/>
    <x v="7"/>
  </r>
  <r>
    <s v="01145"/>
    <x v="215"/>
    <x v="2"/>
    <x v="16"/>
    <x v="3"/>
    <x v="1"/>
    <x v="3"/>
    <x v="7"/>
    <n v="1"/>
    <n v="197.26"/>
    <n v="0"/>
    <n v="104.09"/>
    <n v="197.26"/>
    <n v="104.09"/>
    <n v="93.169999999999987"/>
    <n v="0.47232079488999285"/>
    <n v="2026"/>
    <s v="Q3"/>
    <n v="8"/>
    <x v="7"/>
  </r>
  <r>
    <s v="01289"/>
    <x v="215"/>
    <x v="2"/>
    <x v="16"/>
    <x v="3"/>
    <x v="1"/>
    <x v="1"/>
    <x v="17"/>
    <n v="1"/>
    <n v="70.56"/>
    <n v="0"/>
    <n v="32.11"/>
    <n v="70.56"/>
    <n v="32.11"/>
    <n v="38.450000000000003"/>
    <n v="0.54492630385487528"/>
    <n v="2026"/>
    <s v="Q3"/>
    <n v="8"/>
    <x v="7"/>
  </r>
  <r>
    <s v="01411"/>
    <x v="215"/>
    <x v="1"/>
    <x v="12"/>
    <x v="0"/>
    <x v="2"/>
    <x v="4"/>
    <x v="14"/>
    <n v="1"/>
    <n v="36.58"/>
    <n v="0"/>
    <n v="13.98"/>
    <n v="36.58"/>
    <n v="13.98"/>
    <n v="22.599999999999998"/>
    <n v="0.61782394751230174"/>
    <n v="2026"/>
    <s v="Q3"/>
    <n v="8"/>
    <x v="7"/>
  </r>
  <r>
    <s v="01799"/>
    <x v="215"/>
    <x v="3"/>
    <x v="13"/>
    <x v="1"/>
    <x v="2"/>
    <x v="0"/>
    <x v="0"/>
    <n v="4"/>
    <n v="82.98"/>
    <n v="0.05"/>
    <n v="43.79"/>
    <n v="315.32400000000001"/>
    <n v="175.16"/>
    <n v="140.16400000000002"/>
    <n v="0.44450787126891711"/>
    <n v="2026"/>
    <s v="Q3"/>
    <n v="8"/>
    <x v="7"/>
  </r>
  <r>
    <s v="01871"/>
    <x v="215"/>
    <x v="0"/>
    <x v="0"/>
    <x v="0"/>
    <x v="1"/>
    <x v="0"/>
    <x v="6"/>
    <n v="1"/>
    <n v="41.25"/>
    <n v="0"/>
    <n v="17.02"/>
    <n v="41.25"/>
    <n v="17.02"/>
    <n v="24.23"/>
    <n v="0.58739393939393936"/>
    <n v="2026"/>
    <s v="Q3"/>
    <n v="8"/>
    <x v="7"/>
  </r>
  <r>
    <s v="04180"/>
    <x v="215"/>
    <x v="2"/>
    <x v="3"/>
    <x v="0"/>
    <x v="0"/>
    <x v="0"/>
    <x v="8"/>
    <n v="1"/>
    <n v="101.37"/>
    <n v="0"/>
    <n v="51.56"/>
    <n v="101.37"/>
    <n v="51.56"/>
    <n v="49.81"/>
    <n v="0.49136825490776365"/>
    <n v="2026"/>
    <s v="Q3"/>
    <n v="8"/>
    <x v="7"/>
  </r>
  <r>
    <s v="04338"/>
    <x v="215"/>
    <x v="2"/>
    <x v="16"/>
    <x v="0"/>
    <x v="0"/>
    <x v="3"/>
    <x v="5"/>
    <n v="1"/>
    <n v="340.66"/>
    <n v="0.05"/>
    <n v="194.13"/>
    <n v="323.62700000000001"/>
    <n v="194.13"/>
    <n v="129.49700000000001"/>
    <n v="0.40014275693931595"/>
    <n v="2026"/>
    <s v="Q3"/>
    <n v="8"/>
    <x v="7"/>
  </r>
  <r>
    <s v="04463"/>
    <x v="215"/>
    <x v="2"/>
    <x v="2"/>
    <x v="3"/>
    <x v="2"/>
    <x v="0"/>
    <x v="4"/>
    <n v="1"/>
    <n v="50.43"/>
    <n v="0.15"/>
    <n v="22.94"/>
    <n v="42.865499999999997"/>
    <n v="22.94"/>
    <n v="19.925499999999996"/>
    <n v="0.46483768998378644"/>
    <n v="2026"/>
    <s v="Q3"/>
    <n v="8"/>
    <x v="7"/>
  </r>
  <r>
    <s v="00382"/>
    <x v="216"/>
    <x v="3"/>
    <x v="8"/>
    <x v="0"/>
    <x v="1"/>
    <x v="4"/>
    <x v="10"/>
    <n v="1"/>
    <n v="40.42"/>
    <n v="0.05"/>
    <n v="14.33"/>
    <n v="38.399000000000001"/>
    <n v="14.33"/>
    <n v="24.069000000000003"/>
    <n v="0.62681319826037141"/>
    <n v="2026"/>
    <s v="Q3"/>
    <n v="8"/>
    <x v="7"/>
  </r>
  <r>
    <s v="01011"/>
    <x v="216"/>
    <x v="0"/>
    <x v="0"/>
    <x v="0"/>
    <x v="1"/>
    <x v="0"/>
    <x v="4"/>
    <n v="1"/>
    <n v="51.81"/>
    <n v="0.05"/>
    <n v="22.28"/>
    <n v="49.219499999999996"/>
    <n v="22.28"/>
    <n v="26.939499999999995"/>
    <n v="0.54733388189640275"/>
    <n v="2026"/>
    <s v="Q3"/>
    <n v="8"/>
    <x v="7"/>
  </r>
  <r>
    <s v="01148"/>
    <x v="216"/>
    <x v="2"/>
    <x v="2"/>
    <x v="2"/>
    <x v="1"/>
    <x v="4"/>
    <x v="14"/>
    <n v="3"/>
    <n v="35.9"/>
    <n v="0"/>
    <n v="14.11"/>
    <n v="107.69999999999999"/>
    <n v="42.33"/>
    <n v="65.36999999999999"/>
    <n v="0.60696378830083564"/>
    <n v="2026"/>
    <s v="Q3"/>
    <n v="8"/>
    <x v="7"/>
  </r>
  <r>
    <s v="01397"/>
    <x v="216"/>
    <x v="1"/>
    <x v="14"/>
    <x v="2"/>
    <x v="2"/>
    <x v="1"/>
    <x v="1"/>
    <n v="2"/>
    <n v="90.27"/>
    <n v="0.05"/>
    <n v="46.38"/>
    <n v="171.51299999999998"/>
    <n v="92.76"/>
    <n v="78.752999999999972"/>
    <n v="0.45916636056742044"/>
    <n v="2026"/>
    <s v="Q3"/>
    <n v="8"/>
    <x v="7"/>
  </r>
  <r>
    <s v="02252"/>
    <x v="216"/>
    <x v="1"/>
    <x v="11"/>
    <x v="0"/>
    <x v="1"/>
    <x v="0"/>
    <x v="4"/>
    <n v="1"/>
    <n v="49.68"/>
    <n v="0.05"/>
    <n v="22.02"/>
    <n v="47.195999999999998"/>
    <n v="22.02"/>
    <n v="25.175999999999998"/>
    <n v="0.53343503686753113"/>
    <n v="2026"/>
    <s v="Q3"/>
    <n v="8"/>
    <x v="7"/>
  </r>
  <r>
    <s v="02415"/>
    <x v="216"/>
    <x v="1"/>
    <x v="12"/>
    <x v="0"/>
    <x v="1"/>
    <x v="2"/>
    <x v="15"/>
    <n v="2"/>
    <n v="131.25"/>
    <n v="0.05"/>
    <n v="65.42"/>
    <n v="249.375"/>
    <n v="130.84"/>
    <n v="118.535"/>
    <n v="0.47532832080200499"/>
    <n v="2026"/>
    <s v="Q3"/>
    <n v="8"/>
    <x v="7"/>
  </r>
  <r>
    <s v="02525"/>
    <x v="216"/>
    <x v="3"/>
    <x v="4"/>
    <x v="2"/>
    <x v="1"/>
    <x v="4"/>
    <x v="14"/>
    <n v="2"/>
    <n v="36.78"/>
    <n v="0.05"/>
    <n v="13.85"/>
    <n v="69.882000000000005"/>
    <n v="27.7"/>
    <n v="42.182000000000002"/>
    <n v="0.60361752668784519"/>
    <n v="2026"/>
    <s v="Q3"/>
    <n v="8"/>
    <x v="7"/>
  </r>
  <r>
    <s v="02652"/>
    <x v="216"/>
    <x v="2"/>
    <x v="2"/>
    <x v="2"/>
    <x v="0"/>
    <x v="0"/>
    <x v="0"/>
    <n v="1"/>
    <n v="80.790000000000006"/>
    <n v="0.1"/>
    <n v="43.65"/>
    <n v="72.711000000000013"/>
    <n v="43.65"/>
    <n v="29.061000000000014"/>
    <n v="0.39967817799232591"/>
    <n v="2026"/>
    <s v="Q3"/>
    <n v="8"/>
    <x v="7"/>
  </r>
  <r>
    <s v="04035"/>
    <x v="216"/>
    <x v="0"/>
    <x v="9"/>
    <x v="0"/>
    <x v="0"/>
    <x v="0"/>
    <x v="6"/>
    <n v="2"/>
    <n v="40.53"/>
    <n v="0.05"/>
    <n v="17.100000000000001"/>
    <n v="77.007000000000005"/>
    <n v="34.200000000000003"/>
    <n v="42.807000000000002"/>
    <n v="0.55588452997779425"/>
    <n v="2026"/>
    <s v="Q3"/>
    <n v="8"/>
    <x v="7"/>
  </r>
  <r>
    <s v="04377"/>
    <x v="216"/>
    <x v="2"/>
    <x v="2"/>
    <x v="3"/>
    <x v="1"/>
    <x v="0"/>
    <x v="0"/>
    <n v="2"/>
    <n v="81.66"/>
    <n v="0"/>
    <n v="42.11"/>
    <n v="163.32"/>
    <n v="84.22"/>
    <n v="79.099999999999994"/>
    <n v="0.48432525104090129"/>
    <n v="2026"/>
    <s v="Q3"/>
    <n v="8"/>
    <x v="7"/>
  </r>
  <r>
    <s v="04734"/>
    <x v="216"/>
    <x v="1"/>
    <x v="12"/>
    <x v="3"/>
    <x v="0"/>
    <x v="1"/>
    <x v="3"/>
    <n v="1"/>
    <n v="146.55000000000001"/>
    <n v="0"/>
    <n v="78.8"/>
    <n v="146.55000000000001"/>
    <n v="78.8"/>
    <n v="67.750000000000014"/>
    <n v="0.46229955646537024"/>
    <n v="2026"/>
    <s v="Q3"/>
    <n v="8"/>
    <x v="7"/>
  </r>
  <r>
    <s v="04892"/>
    <x v="216"/>
    <x v="1"/>
    <x v="1"/>
    <x v="2"/>
    <x v="0"/>
    <x v="2"/>
    <x v="18"/>
    <n v="2"/>
    <n v="161.75"/>
    <n v="0.1"/>
    <n v="85.85"/>
    <n v="291.15000000000003"/>
    <n v="171.7"/>
    <n v="119.45000000000005"/>
    <n v="0.41026962047054794"/>
    <n v="2026"/>
    <s v="Q3"/>
    <n v="8"/>
    <x v="7"/>
  </r>
  <r>
    <s v="05059"/>
    <x v="216"/>
    <x v="1"/>
    <x v="1"/>
    <x v="3"/>
    <x v="0"/>
    <x v="3"/>
    <x v="19"/>
    <n v="2"/>
    <n v="122.47"/>
    <n v="0"/>
    <n v="59.73"/>
    <n v="244.94"/>
    <n v="119.46"/>
    <n v="125.48"/>
    <n v="0.5122887237690863"/>
    <n v="2026"/>
    <s v="Q3"/>
    <n v="8"/>
    <x v="7"/>
  </r>
  <r>
    <s v="00835"/>
    <x v="217"/>
    <x v="3"/>
    <x v="7"/>
    <x v="3"/>
    <x v="0"/>
    <x v="1"/>
    <x v="17"/>
    <n v="3"/>
    <n v="70.930000000000007"/>
    <n v="0"/>
    <n v="32.9"/>
    <n v="212.79000000000002"/>
    <n v="98.699999999999989"/>
    <n v="114.09000000000003"/>
    <n v="0.53616241364725792"/>
    <n v="2026"/>
    <s v="Q3"/>
    <n v="8"/>
    <x v="7"/>
  </r>
  <r>
    <s v="01104"/>
    <x v="217"/>
    <x v="0"/>
    <x v="15"/>
    <x v="0"/>
    <x v="0"/>
    <x v="3"/>
    <x v="7"/>
    <n v="1"/>
    <n v="191.44"/>
    <n v="0"/>
    <n v="102.13"/>
    <n v="191.44"/>
    <n v="102.13"/>
    <n v="89.31"/>
    <n v="0.46651692436272463"/>
    <n v="2026"/>
    <s v="Q3"/>
    <n v="8"/>
    <x v="7"/>
  </r>
  <r>
    <s v="01976"/>
    <x v="217"/>
    <x v="3"/>
    <x v="8"/>
    <x v="0"/>
    <x v="0"/>
    <x v="0"/>
    <x v="0"/>
    <n v="2"/>
    <n v="82.92"/>
    <n v="0"/>
    <n v="41.64"/>
    <n v="165.84"/>
    <n v="83.28"/>
    <n v="82.56"/>
    <n v="0.49782923299565845"/>
    <n v="2026"/>
    <s v="Q3"/>
    <n v="8"/>
    <x v="7"/>
  </r>
  <r>
    <s v="02596"/>
    <x v="217"/>
    <x v="2"/>
    <x v="3"/>
    <x v="2"/>
    <x v="0"/>
    <x v="3"/>
    <x v="13"/>
    <n v="1"/>
    <n v="82.82"/>
    <n v="0"/>
    <n v="38.83"/>
    <n v="82.82"/>
    <n v="38.83"/>
    <n v="43.989999999999995"/>
    <n v="0.53115189567737264"/>
    <n v="2026"/>
    <s v="Q3"/>
    <n v="8"/>
    <x v="7"/>
  </r>
  <r>
    <s v="02693"/>
    <x v="217"/>
    <x v="3"/>
    <x v="8"/>
    <x v="0"/>
    <x v="1"/>
    <x v="3"/>
    <x v="5"/>
    <n v="1"/>
    <n v="335.26"/>
    <n v="0.05"/>
    <n v="193.73"/>
    <n v="318.49699999999996"/>
    <n v="193.73"/>
    <n v="124.76699999999997"/>
    <n v="0.39173681384754011"/>
    <n v="2026"/>
    <s v="Q3"/>
    <n v="8"/>
    <x v="7"/>
  </r>
  <r>
    <s v="03045"/>
    <x v="217"/>
    <x v="2"/>
    <x v="16"/>
    <x v="3"/>
    <x v="2"/>
    <x v="2"/>
    <x v="9"/>
    <n v="1"/>
    <n v="47.19"/>
    <n v="0.05"/>
    <n v="18.11"/>
    <n v="44.830499999999994"/>
    <n v="18.11"/>
    <n v="26.720499999999994"/>
    <n v="0.59603395010093574"/>
    <n v="2026"/>
    <s v="Q3"/>
    <n v="8"/>
    <x v="7"/>
  </r>
  <r>
    <s v="03340"/>
    <x v="217"/>
    <x v="2"/>
    <x v="16"/>
    <x v="3"/>
    <x v="0"/>
    <x v="1"/>
    <x v="1"/>
    <n v="3"/>
    <n v="91.57"/>
    <n v="0"/>
    <n v="44.52"/>
    <n v="274.70999999999998"/>
    <n v="133.56"/>
    <n v="141.14999999999998"/>
    <n v="0.51381456808998571"/>
    <n v="2026"/>
    <s v="Q3"/>
    <n v="8"/>
    <x v="7"/>
  </r>
  <r>
    <s v="03553"/>
    <x v="217"/>
    <x v="3"/>
    <x v="13"/>
    <x v="0"/>
    <x v="1"/>
    <x v="1"/>
    <x v="11"/>
    <n v="4"/>
    <n v="154.41999999999999"/>
    <n v="0"/>
    <n v="77.86"/>
    <n v="617.67999999999995"/>
    <n v="311.44"/>
    <n v="306.23999999999995"/>
    <n v="0.49579070068643954"/>
    <n v="2026"/>
    <s v="Q3"/>
    <n v="8"/>
    <x v="7"/>
  </r>
  <r>
    <s v="03807"/>
    <x v="217"/>
    <x v="0"/>
    <x v="0"/>
    <x v="3"/>
    <x v="0"/>
    <x v="0"/>
    <x v="4"/>
    <n v="2"/>
    <n v="49.91"/>
    <n v="0.05"/>
    <n v="21.86"/>
    <n v="94.828999999999994"/>
    <n v="43.72"/>
    <n v="51.108999999999995"/>
    <n v="0.53895960096594919"/>
    <n v="2026"/>
    <s v="Q3"/>
    <n v="8"/>
    <x v="7"/>
  </r>
  <r>
    <s v="04061"/>
    <x v="217"/>
    <x v="3"/>
    <x v="8"/>
    <x v="3"/>
    <x v="0"/>
    <x v="1"/>
    <x v="1"/>
    <n v="1"/>
    <n v="91.58"/>
    <n v="0.1"/>
    <n v="44.87"/>
    <n v="82.421999999999997"/>
    <n v="44.87"/>
    <n v="37.552"/>
    <n v="0.45560651282424597"/>
    <n v="2026"/>
    <s v="Q3"/>
    <n v="8"/>
    <x v="7"/>
  </r>
  <r>
    <s v="04645"/>
    <x v="217"/>
    <x v="2"/>
    <x v="10"/>
    <x v="0"/>
    <x v="1"/>
    <x v="4"/>
    <x v="10"/>
    <n v="3"/>
    <n v="41.11"/>
    <n v="0"/>
    <n v="14.49"/>
    <n v="123.33"/>
    <n v="43.47"/>
    <n v="79.86"/>
    <n v="0.64753101435173921"/>
    <n v="2026"/>
    <s v="Q3"/>
    <n v="8"/>
    <x v="7"/>
  </r>
  <r>
    <s v="05104"/>
    <x v="217"/>
    <x v="1"/>
    <x v="12"/>
    <x v="0"/>
    <x v="0"/>
    <x v="2"/>
    <x v="2"/>
    <n v="4"/>
    <n v="35.9"/>
    <n v="0"/>
    <n v="13.49"/>
    <n v="143.6"/>
    <n v="53.96"/>
    <n v="89.639999999999986"/>
    <n v="0.62423398328690805"/>
    <n v="2026"/>
    <s v="Q3"/>
    <n v="8"/>
    <x v="7"/>
  </r>
  <r>
    <s v="00813"/>
    <x v="218"/>
    <x v="2"/>
    <x v="16"/>
    <x v="0"/>
    <x v="0"/>
    <x v="4"/>
    <x v="14"/>
    <n v="1"/>
    <n v="36.33"/>
    <n v="0.05"/>
    <n v="13.78"/>
    <n v="34.513499999999993"/>
    <n v="13.78"/>
    <n v="20.733499999999992"/>
    <n v="0.60073594390600771"/>
    <n v="2026"/>
    <s v="Q3"/>
    <n v="8"/>
    <x v="7"/>
  </r>
  <r>
    <s v="00836"/>
    <x v="218"/>
    <x v="1"/>
    <x v="14"/>
    <x v="3"/>
    <x v="1"/>
    <x v="2"/>
    <x v="9"/>
    <n v="5"/>
    <n v="45.94"/>
    <n v="0.05"/>
    <n v="18.059999999999999"/>
    <n v="218.21499999999997"/>
    <n v="90.3"/>
    <n v="127.91499999999998"/>
    <n v="0.5861879339183832"/>
    <n v="2026"/>
    <s v="Q3"/>
    <n v="8"/>
    <x v="7"/>
  </r>
  <r>
    <s v="01266"/>
    <x v="218"/>
    <x v="0"/>
    <x v="15"/>
    <x v="2"/>
    <x v="0"/>
    <x v="4"/>
    <x v="14"/>
    <n v="1"/>
    <n v="36.630000000000003"/>
    <n v="0"/>
    <n v="13.7"/>
    <n v="36.630000000000003"/>
    <n v="13.7"/>
    <n v="22.930000000000003"/>
    <n v="0.62598962598962604"/>
    <n v="2026"/>
    <s v="Q3"/>
    <n v="8"/>
    <x v="7"/>
  </r>
  <r>
    <s v="02201"/>
    <x v="218"/>
    <x v="1"/>
    <x v="1"/>
    <x v="0"/>
    <x v="0"/>
    <x v="1"/>
    <x v="3"/>
    <n v="1"/>
    <n v="141.38"/>
    <n v="0.05"/>
    <n v="77.14"/>
    <n v="134.31099999999998"/>
    <n v="77.14"/>
    <n v="57.170999999999978"/>
    <n v="0.42566133823737434"/>
    <n v="2026"/>
    <s v="Q3"/>
    <n v="8"/>
    <x v="7"/>
  </r>
  <r>
    <s v="02382"/>
    <x v="218"/>
    <x v="1"/>
    <x v="14"/>
    <x v="2"/>
    <x v="0"/>
    <x v="3"/>
    <x v="5"/>
    <n v="3"/>
    <n v="343.45"/>
    <n v="0.05"/>
    <n v="195.73"/>
    <n v="978.83249999999987"/>
    <n v="587.18999999999994"/>
    <n v="391.64249999999993"/>
    <n v="0.40011186796515236"/>
    <n v="2026"/>
    <s v="Q3"/>
    <n v="8"/>
    <x v="7"/>
  </r>
  <r>
    <s v="01227"/>
    <x v="219"/>
    <x v="3"/>
    <x v="8"/>
    <x v="0"/>
    <x v="0"/>
    <x v="0"/>
    <x v="8"/>
    <n v="1"/>
    <n v="104.69"/>
    <n v="0"/>
    <n v="49.06"/>
    <n v="104.69"/>
    <n v="49.06"/>
    <n v="55.629999999999995"/>
    <n v="0.53137835514375775"/>
    <n v="2026"/>
    <s v="Q3"/>
    <n v="8"/>
    <x v="7"/>
  </r>
  <r>
    <s v="01843"/>
    <x v="219"/>
    <x v="3"/>
    <x v="8"/>
    <x v="0"/>
    <x v="1"/>
    <x v="3"/>
    <x v="5"/>
    <n v="2"/>
    <n v="341.23"/>
    <n v="0.05"/>
    <n v="192.5"/>
    <n v="648.33699999999999"/>
    <n v="385"/>
    <n v="263.33699999999999"/>
    <n v="0.40617302421425894"/>
    <n v="2026"/>
    <s v="Q3"/>
    <n v="8"/>
    <x v="7"/>
  </r>
  <r>
    <s v="02369"/>
    <x v="219"/>
    <x v="3"/>
    <x v="8"/>
    <x v="2"/>
    <x v="1"/>
    <x v="3"/>
    <x v="19"/>
    <n v="1"/>
    <n v="125.95"/>
    <n v="0.05"/>
    <n v="61.9"/>
    <n v="119.6525"/>
    <n v="61.9"/>
    <n v="57.752500000000005"/>
    <n v="0.48266856104134892"/>
    <n v="2026"/>
    <s v="Q3"/>
    <n v="8"/>
    <x v="7"/>
  </r>
  <r>
    <s v="02386"/>
    <x v="219"/>
    <x v="1"/>
    <x v="1"/>
    <x v="0"/>
    <x v="0"/>
    <x v="1"/>
    <x v="1"/>
    <n v="6"/>
    <n v="91.9"/>
    <n v="0.05"/>
    <n v="44.69"/>
    <n v="523.83000000000004"/>
    <n v="268.14"/>
    <n v="255.69000000000005"/>
    <n v="0.48811637363266713"/>
    <n v="2026"/>
    <s v="Q3"/>
    <n v="8"/>
    <x v="7"/>
  </r>
  <r>
    <s v="02579"/>
    <x v="219"/>
    <x v="3"/>
    <x v="8"/>
    <x v="2"/>
    <x v="0"/>
    <x v="3"/>
    <x v="13"/>
    <n v="1"/>
    <n v="81.22"/>
    <n v="0"/>
    <n v="39.18"/>
    <n v="81.22"/>
    <n v="39.18"/>
    <n v="42.04"/>
    <n v="0.51760650086185667"/>
    <n v="2026"/>
    <s v="Q3"/>
    <n v="8"/>
    <x v="7"/>
  </r>
  <r>
    <s v="03075"/>
    <x v="219"/>
    <x v="0"/>
    <x v="0"/>
    <x v="0"/>
    <x v="2"/>
    <x v="1"/>
    <x v="17"/>
    <n v="2"/>
    <n v="72.31"/>
    <n v="0"/>
    <n v="31.75"/>
    <n v="144.62"/>
    <n v="63.5"/>
    <n v="81.12"/>
    <n v="0.56091826856589688"/>
    <n v="2026"/>
    <s v="Q3"/>
    <n v="8"/>
    <x v="7"/>
  </r>
  <r>
    <s v="03982"/>
    <x v="219"/>
    <x v="2"/>
    <x v="2"/>
    <x v="2"/>
    <x v="0"/>
    <x v="3"/>
    <x v="13"/>
    <n v="1"/>
    <n v="79.989999999999995"/>
    <n v="0.05"/>
    <n v="40.25"/>
    <n v="75.990499999999997"/>
    <n v="40.25"/>
    <n v="35.740499999999997"/>
    <n v="0.47032852790809376"/>
    <n v="2026"/>
    <s v="Q3"/>
    <n v="8"/>
    <x v="7"/>
  </r>
  <r>
    <s v="04530"/>
    <x v="219"/>
    <x v="3"/>
    <x v="13"/>
    <x v="0"/>
    <x v="1"/>
    <x v="1"/>
    <x v="11"/>
    <n v="1"/>
    <n v="151.87"/>
    <n v="0.1"/>
    <n v="76.97"/>
    <n v="136.68300000000002"/>
    <n v="76.97"/>
    <n v="59.713000000000022"/>
    <n v="0.4368721786908395"/>
    <n v="2026"/>
    <s v="Q3"/>
    <n v="8"/>
    <x v="7"/>
  </r>
  <r>
    <s v="04641"/>
    <x v="219"/>
    <x v="3"/>
    <x v="8"/>
    <x v="3"/>
    <x v="1"/>
    <x v="1"/>
    <x v="11"/>
    <n v="1"/>
    <n v="156.55000000000001"/>
    <n v="0"/>
    <n v="80.430000000000007"/>
    <n v="156.55000000000001"/>
    <n v="80.430000000000007"/>
    <n v="76.12"/>
    <n v="0.48623442989460236"/>
    <n v="2026"/>
    <s v="Q3"/>
    <n v="8"/>
    <x v="7"/>
  </r>
  <r>
    <s v="04778"/>
    <x v="219"/>
    <x v="1"/>
    <x v="12"/>
    <x v="2"/>
    <x v="1"/>
    <x v="1"/>
    <x v="11"/>
    <n v="1"/>
    <n v="152.72"/>
    <n v="0"/>
    <n v="77.73"/>
    <n v="152.72"/>
    <n v="77.73"/>
    <n v="74.989999999999995"/>
    <n v="0.4910293347302252"/>
    <n v="2026"/>
    <s v="Q3"/>
    <n v="8"/>
    <x v="7"/>
  </r>
  <r>
    <s v="05132"/>
    <x v="219"/>
    <x v="1"/>
    <x v="12"/>
    <x v="0"/>
    <x v="2"/>
    <x v="0"/>
    <x v="6"/>
    <n v="1"/>
    <n v="40.51"/>
    <n v="0.05"/>
    <n v="16.29"/>
    <n v="38.484499999999997"/>
    <n v="16.29"/>
    <n v="22.194499999999998"/>
    <n v="0.57671270251659756"/>
    <n v="2026"/>
    <s v="Q3"/>
    <n v="8"/>
    <x v="7"/>
  </r>
  <r>
    <s v="00227"/>
    <x v="220"/>
    <x v="3"/>
    <x v="7"/>
    <x v="3"/>
    <x v="0"/>
    <x v="4"/>
    <x v="10"/>
    <n v="3"/>
    <n v="40.61"/>
    <n v="0"/>
    <n v="14.72"/>
    <n v="121.83"/>
    <n v="44.160000000000004"/>
    <n v="77.669999999999987"/>
    <n v="0.63752770253632096"/>
    <n v="2026"/>
    <s v="Q3"/>
    <n v="8"/>
    <x v="7"/>
  </r>
  <r>
    <s v="00390"/>
    <x v="220"/>
    <x v="2"/>
    <x v="5"/>
    <x v="2"/>
    <x v="1"/>
    <x v="1"/>
    <x v="1"/>
    <n v="1"/>
    <n v="93.41"/>
    <n v="0.05"/>
    <n v="44.7"/>
    <n v="88.739499999999992"/>
    <n v="44.7"/>
    <n v="44.03949999999999"/>
    <n v="0.49627843294136198"/>
    <n v="2026"/>
    <s v="Q3"/>
    <n v="8"/>
    <x v="7"/>
  </r>
  <r>
    <s v="00859"/>
    <x v="220"/>
    <x v="0"/>
    <x v="0"/>
    <x v="2"/>
    <x v="1"/>
    <x v="1"/>
    <x v="1"/>
    <n v="2"/>
    <n v="90.23"/>
    <n v="0"/>
    <n v="44.22"/>
    <n v="180.46"/>
    <n v="88.44"/>
    <n v="92.02000000000001"/>
    <n v="0.50991909564446414"/>
    <n v="2026"/>
    <s v="Q3"/>
    <n v="8"/>
    <x v="7"/>
  </r>
  <r>
    <s v="01468"/>
    <x v="220"/>
    <x v="1"/>
    <x v="11"/>
    <x v="2"/>
    <x v="0"/>
    <x v="0"/>
    <x v="4"/>
    <n v="1"/>
    <n v="51.75"/>
    <n v="0"/>
    <n v="22.36"/>
    <n v="51.75"/>
    <n v="22.36"/>
    <n v="29.39"/>
    <n v="0.56792270531400968"/>
    <n v="2026"/>
    <s v="Q3"/>
    <n v="8"/>
    <x v="7"/>
  </r>
  <r>
    <s v="02356"/>
    <x v="220"/>
    <x v="3"/>
    <x v="13"/>
    <x v="2"/>
    <x v="1"/>
    <x v="0"/>
    <x v="8"/>
    <n v="3"/>
    <n v="102.91"/>
    <n v="0.1"/>
    <n v="50.23"/>
    <n v="277.85700000000003"/>
    <n v="150.69"/>
    <n v="127.16700000000003"/>
    <n v="0.45767067232425318"/>
    <n v="2026"/>
    <s v="Q3"/>
    <n v="8"/>
    <x v="7"/>
  </r>
  <r>
    <s v="03556"/>
    <x v="220"/>
    <x v="2"/>
    <x v="16"/>
    <x v="0"/>
    <x v="1"/>
    <x v="0"/>
    <x v="0"/>
    <n v="4"/>
    <n v="82.63"/>
    <n v="0.1"/>
    <n v="43.78"/>
    <n v="297.46800000000002"/>
    <n v="175.12"/>
    <n v="122.34800000000001"/>
    <n v="0.41129802197211129"/>
    <n v="2026"/>
    <s v="Q3"/>
    <n v="8"/>
    <x v="7"/>
  </r>
  <r>
    <s v="00925"/>
    <x v="221"/>
    <x v="0"/>
    <x v="0"/>
    <x v="2"/>
    <x v="0"/>
    <x v="3"/>
    <x v="7"/>
    <n v="1"/>
    <n v="196.39"/>
    <n v="0"/>
    <n v="102.92"/>
    <n v="196.39"/>
    <n v="102.92"/>
    <n v="93.469999999999985"/>
    <n v="0.47594073017974436"/>
    <n v="2026"/>
    <s v="Q3"/>
    <n v="8"/>
    <x v="7"/>
  </r>
  <r>
    <s v="01563"/>
    <x v="221"/>
    <x v="2"/>
    <x v="10"/>
    <x v="3"/>
    <x v="2"/>
    <x v="2"/>
    <x v="2"/>
    <n v="2"/>
    <n v="36.25"/>
    <n v="0"/>
    <n v="13.77"/>
    <n v="72.5"/>
    <n v="27.54"/>
    <n v="44.96"/>
    <n v="0.62013793103448278"/>
    <n v="2026"/>
    <s v="Q3"/>
    <n v="8"/>
    <x v="7"/>
  </r>
  <r>
    <s v="01634"/>
    <x v="221"/>
    <x v="1"/>
    <x v="1"/>
    <x v="2"/>
    <x v="0"/>
    <x v="3"/>
    <x v="7"/>
    <n v="2"/>
    <n v="199.85"/>
    <n v="0.05"/>
    <n v="104.34"/>
    <n v="379.71499999999997"/>
    <n v="208.68"/>
    <n v="171.03499999999997"/>
    <n v="0.45042992770893953"/>
    <n v="2026"/>
    <s v="Q3"/>
    <n v="8"/>
    <x v="7"/>
  </r>
  <r>
    <s v="02187"/>
    <x v="221"/>
    <x v="2"/>
    <x v="2"/>
    <x v="2"/>
    <x v="1"/>
    <x v="2"/>
    <x v="9"/>
    <n v="1"/>
    <n v="46.32"/>
    <n v="0.05"/>
    <n v="18.34"/>
    <n v="44.003999999999998"/>
    <n v="18.34"/>
    <n v="25.663999999999998"/>
    <n v="0.58321970729933637"/>
    <n v="2026"/>
    <s v="Q3"/>
    <n v="8"/>
    <x v="7"/>
  </r>
  <r>
    <s v="02773"/>
    <x v="221"/>
    <x v="1"/>
    <x v="14"/>
    <x v="0"/>
    <x v="1"/>
    <x v="1"/>
    <x v="11"/>
    <n v="4"/>
    <n v="151.06"/>
    <n v="0"/>
    <n v="77.67"/>
    <n v="604.24"/>
    <n v="310.68"/>
    <n v="293.56"/>
    <n v="0.48583344366476894"/>
    <n v="2026"/>
    <s v="Q3"/>
    <n v="8"/>
    <x v="7"/>
  </r>
  <r>
    <s v="05040"/>
    <x v="221"/>
    <x v="3"/>
    <x v="7"/>
    <x v="0"/>
    <x v="0"/>
    <x v="1"/>
    <x v="17"/>
    <n v="1"/>
    <n v="72.39"/>
    <n v="0.1"/>
    <n v="31.64"/>
    <n v="65.150999999999996"/>
    <n v="31.64"/>
    <n v="33.510999999999996"/>
    <n v="0.51435895074519189"/>
    <n v="2026"/>
    <s v="Q3"/>
    <n v="8"/>
    <x v="7"/>
  </r>
  <r>
    <s v="00415"/>
    <x v="222"/>
    <x v="0"/>
    <x v="9"/>
    <x v="2"/>
    <x v="0"/>
    <x v="1"/>
    <x v="17"/>
    <n v="1"/>
    <n v="72.650000000000006"/>
    <n v="0"/>
    <n v="31.72"/>
    <n v="72.650000000000006"/>
    <n v="31.72"/>
    <n v="40.930000000000007"/>
    <n v="0.56338609772883697"/>
    <n v="2026"/>
    <s v="Q3"/>
    <n v="8"/>
    <x v="7"/>
  </r>
  <r>
    <s v="01111"/>
    <x v="222"/>
    <x v="3"/>
    <x v="13"/>
    <x v="0"/>
    <x v="1"/>
    <x v="3"/>
    <x v="7"/>
    <n v="1"/>
    <n v="198.44"/>
    <n v="0"/>
    <n v="106.79"/>
    <n v="198.44"/>
    <n v="106.79"/>
    <n v="91.649999999999991"/>
    <n v="0.46185244910300338"/>
    <n v="2026"/>
    <s v="Q3"/>
    <n v="8"/>
    <x v="7"/>
  </r>
  <r>
    <s v="01243"/>
    <x v="222"/>
    <x v="2"/>
    <x v="16"/>
    <x v="0"/>
    <x v="0"/>
    <x v="3"/>
    <x v="7"/>
    <n v="1"/>
    <n v="193.67"/>
    <n v="0"/>
    <n v="103.79"/>
    <n v="193.67"/>
    <n v="103.79"/>
    <n v="89.879999999999981"/>
    <n v="0.46408839779005517"/>
    <n v="2026"/>
    <s v="Q3"/>
    <n v="8"/>
    <x v="7"/>
  </r>
  <r>
    <s v="01326"/>
    <x v="222"/>
    <x v="3"/>
    <x v="8"/>
    <x v="0"/>
    <x v="0"/>
    <x v="2"/>
    <x v="18"/>
    <n v="5"/>
    <n v="166.03"/>
    <n v="0"/>
    <n v="87.46"/>
    <n v="830.15"/>
    <n v="437.29999999999995"/>
    <n v="392.85"/>
    <n v="0.47322772992832624"/>
    <n v="2026"/>
    <s v="Q3"/>
    <n v="8"/>
    <x v="7"/>
  </r>
  <r>
    <s v="01682"/>
    <x v="222"/>
    <x v="0"/>
    <x v="0"/>
    <x v="0"/>
    <x v="2"/>
    <x v="3"/>
    <x v="13"/>
    <n v="2"/>
    <n v="81.569999999999993"/>
    <n v="0"/>
    <n v="40.36"/>
    <n v="163.13999999999999"/>
    <n v="80.72"/>
    <n v="82.419999999999987"/>
    <n v="0.50521024886600463"/>
    <n v="2026"/>
    <s v="Q3"/>
    <n v="8"/>
    <x v="7"/>
  </r>
  <r>
    <s v="02618"/>
    <x v="222"/>
    <x v="0"/>
    <x v="15"/>
    <x v="2"/>
    <x v="2"/>
    <x v="1"/>
    <x v="3"/>
    <n v="2"/>
    <n v="143.86000000000001"/>
    <n v="0"/>
    <n v="81.23"/>
    <n v="287.72000000000003"/>
    <n v="162.46"/>
    <n v="125.26000000000002"/>
    <n v="0.43535381621020441"/>
    <n v="2026"/>
    <s v="Q3"/>
    <n v="8"/>
    <x v="7"/>
  </r>
  <r>
    <s v="03319"/>
    <x v="222"/>
    <x v="1"/>
    <x v="14"/>
    <x v="0"/>
    <x v="0"/>
    <x v="1"/>
    <x v="1"/>
    <n v="3"/>
    <n v="93.53"/>
    <n v="0"/>
    <n v="46.19"/>
    <n v="280.59000000000003"/>
    <n v="138.57"/>
    <n v="142.02000000000004"/>
    <n v="0.5061477600769807"/>
    <n v="2026"/>
    <s v="Q3"/>
    <n v="8"/>
    <x v="7"/>
  </r>
  <r>
    <s v="04600"/>
    <x v="222"/>
    <x v="3"/>
    <x v="4"/>
    <x v="1"/>
    <x v="2"/>
    <x v="2"/>
    <x v="18"/>
    <n v="10"/>
    <n v="162.38"/>
    <n v="0.05"/>
    <n v="85.82"/>
    <n v="1542.61"/>
    <n v="858.19999999999993"/>
    <n v="684.41"/>
    <n v="0.44367014345816508"/>
    <n v="2026"/>
    <s v="Q3"/>
    <n v="8"/>
    <x v="7"/>
  </r>
  <r>
    <s v="05168"/>
    <x v="222"/>
    <x v="0"/>
    <x v="15"/>
    <x v="3"/>
    <x v="2"/>
    <x v="4"/>
    <x v="12"/>
    <n v="1"/>
    <n v="122.52"/>
    <n v="0.05"/>
    <n v="69.66"/>
    <n v="116.39399999999999"/>
    <n v="69.66"/>
    <n v="46.733999999999995"/>
    <n v="0.40151554203824935"/>
    <n v="2026"/>
    <s v="Q3"/>
    <n v="8"/>
    <x v="7"/>
  </r>
  <r>
    <s v="00245"/>
    <x v="223"/>
    <x v="3"/>
    <x v="13"/>
    <x v="3"/>
    <x v="0"/>
    <x v="1"/>
    <x v="3"/>
    <n v="1"/>
    <n v="142.84"/>
    <n v="0"/>
    <n v="77.7"/>
    <n v="142.84"/>
    <n v="77.7"/>
    <n v="65.14"/>
    <n v="0.4560347241669"/>
    <n v="2026"/>
    <s v="Q3"/>
    <n v="8"/>
    <x v="7"/>
  </r>
  <r>
    <s v="00322"/>
    <x v="223"/>
    <x v="1"/>
    <x v="14"/>
    <x v="2"/>
    <x v="0"/>
    <x v="1"/>
    <x v="17"/>
    <n v="3"/>
    <n v="72.349999999999994"/>
    <n v="0"/>
    <n v="32.119999999999997"/>
    <n v="217.04999999999998"/>
    <n v="96.359999999999985"/>
    <n v="120.69"/>
    <n v="0.55604699378023503"/>
    <n v="2026"/>
    <s v="Q3"/>
    <n v="8"/>
    <x v="7"/>
  </r>
  <r>
    <s v="01101"/>
    <x v="223"/>
    <x v="3"/>
    <x v="4"/>
    <x v="0"/>
    <x v="1"/>
    <x v="4"/>
    <x v="10"/>
    <n v="3"/>
    <n v="40.14"/>
    <n v="0.05"/>
    <n v="14.53"/>
    <n v="114.399"/>
    <n v="43.589999999999996"/>
    <n v="70.808999999999997"/>
    <n v="0.61896520074476169"/>
    <n v="2026"/>
    <s v="Q3"/>
    <n v="8"/>
    <x v="7"/>
  </r>
  <r>
    <s v="01564"/>
    <x v="223"/>
    <x v="3"/>
    <x v="13"/>
    <x v="0"/>
    <x v="1"/>
    <x v="4"/>
    <x v="16"/>
    <n v="2"/>
    <n v="51.84"/>
    <n v="0"/>
    <n v="21.62"/>
    <n v="103.68"/>
    <n v="43.24"/>
    <n v="60.440000000000005"/>
    <n v="0.58294753086419759"/>
    <n v="2026"/>
    <s v="Q3"/>
    <n v="8"/>
    <x v="7"/>
  </r>
  <r>
    <s v="03712"/>
    <x v="223"/>
    <x v="3"/>
    <x v="8"/>
    <x v="0"/>
    <x v="1"/>
    <x v="0"/>
    <x v="0"/>
    <n v="3"/>
    <n v="82.32"/>
    <n v="0.15"/>
    <n v="41.95"/>
    <n v="209.91599999999997"/>
    <n v="125.85000000000001"/>
    <n v="84.06599999999996"/>
    <n v="0.40047447550448739"/>
    <n v="2026"/>
    <s v="Q3"/>
    <n v="8"/>
    <x v="7"/>
  </r>
  <r>
    <s v="00771"/>
    <x v="224"/>
    <x v="2"/>
    <x v="5"/>
    <x v="0"/>
    <x v="0"/>
    <x v="1"/>
    <x v="1"/>
    <n v="1"/>
    <n v="91.78"/>
    <n v="0"/>
    <n v="46.15"/>
    <n v="91.78"/>
    <n v="46.15"/>
    <n v="45.63"/>
    <n v="0.49716713881019831"/>
    <n v="2026"/>
    <s v="Q3"/>
    <n v="8"/>
    <x v="7"/>
  </r>
  <r>
    <s v="02749"/>
    <x v="224"/>
    <x v="1"/>
    <x v="14"/>
    <x v="0"/>
    <x v="2"/>
    <x v="1"/>
    <x v="1"/>
    <n v="2"/>
    <n v="93.13"/>
    <n v="0"/>
    <n v="45.68"/>
    <n v="186.26"/>
    <n v="91.36"/>
    <n v="94.899999999999991"/>
    <n v="0.50950284548480618"/>
    <n v="2026"/>
    <s v="Q3"/>
    <n v="8"/>
    <x v="7"/>
  </r>
  <r>
    <s v="04252"/>
    <x v="224"/>
    <x v="1"/>
    <x v="12"/>
    <x v="0"/>
    <x v="0"/>
    <x v="2"/>
    <x v="2"/>
    <n v="1"/>
    <n v="36.67"/>
    <n v="0.1"/>
    <n v="13.18"/>
    <n v="33.003"/>
    <n v="13.18"/>
    <n v="19.823"/>
    <n v="0.60064236584552921"/>
    <n v="2026"/>
    <s v="Q3"/>
    <n v="8"/>
    <x v="7"/>
  </r>
  <r>
    <s v="04665"/>
    <x v="224"/>
    <x v="3"/>
    <x v="8"/>
    <x v="1"/>
    <x v="0"/>
    <x v="4"/>
    <x v="16"/>
    <n v="4"/>
    <n v="51.25"/>
    <n v="0.1"/>
    <n v="21.77"/>
    <n v="184.5"/>
    <n v="87.08"/>
    <n v="97.42"/>
    <n v="0.52802168021680218"/>
    <n v="2026"/>
    <s v="Q3"/>
    <n v="8"/>
    <x v="7"/>
  </r>
  <r>
    <s v="04767"/>
    <x v="224"/>
    <x v="3"/>
    <x v="8"/>
    <x v="3"/>
    <x v="2"/>
    <x v="4"/>
    <x v="10"/>
    <n v="1"/>
    <n v="39.61"/>
    <n v="0.1"/>
    <n v="14.85"/>
    <n v="35.649000000000001"/>
    <n v="14.85"/>
    <n v="20.798999999999999"/>
    <n v="0.58343852562484222"/>
    <n v="2026"/>
    <s v="Q3"/>
    <n v="8"/>
    <x v="7"/>
  </r>
  <r>
    <s v="04832"/>
    <x v="224"/>
    <x v="0"/>
    <x v="15"/>
    <x v="3"/>
    <x v="0"/>
    <x v="0"/>
    <x v="0"/>
    <n v="2"/>
    <n v="81.59"/>
    <n v="0.15"/>
    <n v="43.9"/>
    <n v="138.703"/>
    <n v="87.8"/>
    <n v="50.903000000000006"/>
    <n v="0.3669927831409559"/>
    <n v="2026"/>
    <s v="Q3"/>
    <n v="8"/>
    <x v="7"/>
  </r>
  <r>
    <s v="00747"/>
    <x v="225"/>
    <x v="1"/>
    <x v="1"/>
    <x v="2"/>
    <x v="1"/>
    <x v="4"/>
    <x v="12"/>
    <n v="3"/>
    <n v="122.96"/>
    <n v="0.1"/>
    <n v="67.62"/>
    <n v="331.99200000000002"/>
    <n v="202.86"/>
    <n v="129.13200000000001"/>
    <n v="0.38896117978746475"/>
    <n v="2026"/>
    <s v="Q3"/>
    <n v="8"/>
    <x v="7"/>
  </r>
  <r>
    <s v="02281"/>
    <x v="225"/>
    <x v="1"/>
    <x v="11"/>
    <x v="2"/>
    <x v="0"/>
    <x v="1"/>
    <x v="17"/>
    <n v="1"/>
    <n v="70.91"/>
    <n v="0"/>
    <n v="33.11"/>
    <n v="70.91"/>
    <n v="33.11"/>
    <n v="37.799999999999997"/>
    <n v="0.53307008884501483"/>
    <n v="2026"/>
    <s v="Q3"/>
    <n v="8"/>
    <x v="7"/>
  </r>
  <r>
    <s v="02414"/>
    <x v="225"/>
    <x v="1"/>
    <x v="6"/>
    <x v="1"/>
    <x v="2"/>
    <x v="0"/>
    <x v="4"/>
    <n v="6"/>
    <n v="50.94"/>
    <n v="0.1"/>
    <n v="22.76"/>
    <n v="275.07600000000002"/>
    <n v="136.56"/>
    <n v="138.51600000000002"/>
    <n v="0.50355538105832576"/>
    <n v="2026"/>
    <s v="Q3"/>
    <n v="8"/>
    <x v="7"/>
  </r>
  <r>
    <s v="03162"/>
    <x v="225"/>
    <x v="1"/>
    <x v="1"/>
    <x v="0"/>
    <x v="1"/>
    <x v="1"/>
    <x v="3"/>
    <n v="1"/>
    <n v="144.96"/>
    <n v="0.05"/>
    <n v="77.959999999999994"/>
    <n v="137.71199999999999"/>
    <n v="77.959999999999994"/>
    <n v="59.751999999999995"/>
    <n v="0.43389101893807364"/>
    <n v="2026"/>
    <s v="Q3"/>
    <n v="8"/>
    <x v="7"/>
  </r>
  <r>
    <s v="03200"/>
    <x v="225"/>
    <x v="3"/>
    <x v="8"/>
    <x v="2"/>
    <x v="1"/>
    <x v="1"/>
    <x v="11"/>
    <n v="1"/>
    <n v="152.97"/>
    <n v="0"/>
    <n v="79.66"/>
    <n v="152.97"/>
    <n v="79.66"/>
    <n v="73.31"/>
    <n v="0.47924429626724196"/>
    <n v="2026"/>
    <s v="Q3"/>
    <n v="8"/>
    <x v="7"/>
  </r>
  <r>
    <s v="03521"/>
    <x v="225"/>
    <x v="2"/>
    <x v="16"/>
    <x v="0"/>
    <x v="2"/>
    <x v="2"/>
    <x v="9"/>
    <n v="2"/>
    <n v="45.79"/>
    <n v="0"/>
    <n v="18.23"/>
    <n v="91.58"/>
    <n v="36.46"/>
    <n v="55.12"/>
    <n v="0.60187813933173184"/>
    <n v="2026"/>
    <s v="Q3"/>
    <n v="8"/>
    <x v="7"/>
  </r>
  <r>
    <s v="04447"/>
    <x v="225"/>
    <x v="1"/>
    <x v="6"/>
    <x v="0"/>
    <x v="1"/>
    <x v="2"/>
    <x v="18"/>
    <n v="1"/>
    <n v="161.31"/>
    <n v="0"/>
    <n v="87.81"/>
    <n v="161.31"/>
    <n v="87.81"/>
    <n v="73.5"/>
    <n v="0.45564441138181139"/>
    <n v="2026"/>
    <s v="Q3"/>
    <n v="8"/>
    <x v="7"/>
  </r>
  <r>
    <s v="00421"/>
    <x v="226"/>
    <x v="3"/>
    <x v="7"/>
    <x v="0"/>
    <x v="1"/>
    <x v="4"/>
    <x v="14"/>
    <n v="2"/>
    <n v="35.97"/>
    <n v="0.05"/>
    <n v="14.28"/>
    <n v="68.342999999999989"/>
    <n v="28.56"/>
    <n v="39.782999999999987"/>
    <n v="0.58210789693165343"/>
    <n v="2026"/>
    <s v="Q3"/>
    <n v="8"/>
    <x v="7"/>
  </r>
  <r>
    <s v="00962"/>
    <x v="226"/>
    <x v="0"/>
    <x v="0"/>
    <x v="2"/>
    <x v="1"/>
    <x v="4"/>
    <x v="10"/>
    <n v="2"/>
    <n v="39.729999999999997"/>
    <n v="0"/>
    <n v="14.95"/>
    <n v="79.459999999999994"/>
    <n v="29.9"/>
    <n v="49.559999999999995"/>
    <n v="0.62371004278882458"/>
    <n v="2026"/>
    <s v="Q3"/>
    <n v="8"/>
    <x v="7"/>
  </r>
  <r>
    <s v="01386"/>
    <x v="226"/>
    <x v="1"/>
    <x v="12"/>
    <x v="0"/>
    <x v="2"/>
    <x v="2"/>
    <x v="2"/>
    <n v="2"/>
    <n v="36.049999999999997"/>
    <n v="0"/>
    <n v="13.8"/>
    <n v="72.099999999999994"/>
    <n v="27.6"/>
    <n v="44.499999999999993"/>
    <n v="0.61719833564493753"/>
    <n v="2026"/>
    <s v="Q3"/>
    <n v="8"/>
    <x v="7"/>
  </r>
  <r>
    <s v="03083"/>
    <x v="226"/>
    <x v="3"/>
    <x v="7"/>
    <x v="0"/>
    <x v="1"/>
    <x v="3"/>
    <x v="7"/>
    <n v="1"/>
    <n v="194.36"/>
    <n v="0"/>
    <n v="106.01"/>
    <n v="194.36"/>
    <n v="106.01"/>
    <n v="88.350000000000009"/>
    <n v="0.45456884132537562"/>
    <n v="2026"/>
    <s v="Q3"/>
    <n v="8"/>
    <x v="7"/>
  </r>
  <r>
    <s v="03174"/>
    <x v="226"/>
    <x v="3"/>
    <x v="4"/>
    <x v="2"/>
    <x v="0"/>
    <x v="3"/>
    <x v="7"/>
    <n v="1"/>
    <n v="192.67"/>
    <n v="0.05"/>
    <n v="103.37"/>
    <n v="183.03649999999999"/>
    <n v="103.37"/>
    <n v="79.666499999999985"/>
    <n v="0.43524925356417976"/>
    <n v="2026"/>
    <s v="Q3"/>
    <n v="8"/>
    <x v="7"/>
  </r>
  <r>
    <s v="04045"/>
    <x v="226"/>
    <x v="2"/>
    <x v="16"/>
    <x v="0"/>
    <x v="1"/>
    <x v="1"/>
    <x v="1"/>
    <n v="3"/>
    <n v="92.12"/>
    <n v="0.1"/>
    <n v="44.1"/>
    <n v="248.72400000000002"/>
    <n v="132.30000000000001"/>
    <n v="116.42400000000001"/>
    <n v="0.46808510638297873"/>
    <n v="2026"/>
    <s v="Q3"/>
    <n v="8"/>
    <x v="7"/>
  </r>
  <r>
    <s v="04850"/>
    <x v="226"/>
    <x v="1"/>
    <x v="1"/>
    <x v="2"/>
    <x v="2"/>
    <x v="3"/>
    <x v="7"/>
    <n v="1"/>
    <n v="192.82"/>
    <n v="0"/>
    <n v="104.98"/>
    <n v="192.82"/>
    <n v="104.98"/>
    <n v="87.839999999999989"/>
    <n v="0.45555440307022088"/>
    <n v="2026"/>
    <s v="Q3"/>
    <n v="8"/>
    <x v="7"/>
  </r>
  <r>
    <s v="00071"/>
    <x v="227"/>
    <x v="2"/>
    <x v="16"/>
    <x v="0"/>
    <x v="1"/>
    <x v="0"/>
    <x v="0"/>
    <n v="3"/>
    <n v="80.099999999999994"/>
    <n v="0"/>
    <n v="42.41"/>
    <n v="240.29999999999998"/>
    <n v="127.22999999999999"/>
    <n v="113.07"/>
    <n v="0.47053682896379528"/>
    <n v="2026"/>
    <s v="Q3"/>
    <n v="8"/>
    <x v="7"/>
  </r>
  <r>
    <s v="00627"/>
    <x v="227"/>
    <x v="3"/>
    <x v="7"/>
    <x v="3"/>
    <x v="1"/>
    <x v="0"/>
    <x v="0"/>
    <n v="6"/>
    <n v="83.26"/>
    <n v="0"/>
    <n v="43.8"/>
    <n v="499.56000000000006"/>
    <n v="262.79999999999995"/>
    <n v="236.7600000000001"/>
    <n v="0.47393706461686297"/>
    <n v="2026"/>
    <s v="Q3"/>
    <n v="8"/>
    <x v="7"/>
  </r>
  <r>
    <s v="00959"/>
    <x v="227"/>
    <x v="1"/>
    <x v="1"/>
    <x v="2"/>
    <x v="0"/>
    <x v="4"/>
    <x v="10"/>
    <n v="4"/>
    <n v="40.46"/>
    <n v="0"/>
    <n v="15.12"/>
    <n v="161.84"/>
    <n v="60.48"/>
    <n v="101.36000000000001"/>
    <n v="0.62629757785467133"/>
    <n v="2026"/>
    <s v="Q3"/>
    <n v="8"/>
    <x v="7"/>
  </r>
  <r>
    <s v="00967"/>
    <x v="227"/>
    <x v="2"/>
    <x v="16"/>
    <x v="1"/>
    <x v="0"/>
    <x v="0"/>
    <x v="0"/>
    <n v="5"/>
    <n v="81.55"/>
    <n v="0.2"/>
    <n v="42.09"/>
    <n v="326.20000000000005"/>
    <n v="210.45000000000002"/>
    <n v="115.75000000000003"/>
    <n v="0.3548436541998774"/>
    <n v="2026"/>
    <s v="Q3"/>
    <n v="8"/>
    <x v="7"/>
  </r>
  <r>
    <s v="01267"/>
    <x v="227"/>
    <x v="1"/>
    <x v="12"/>
    <x v="2"/>
    <x v="1"/>
    <x v="3"/>
    <x v="13"/>
    <n v="2"/>
    <n v="83.56"/>
    <n v="0"/>
    <n v="39.119999999999997"/>
    <n v="167.12"/>
    <n v="78.239999999999995"/>
    <n v="88.88000000000001"/>
    <n v="0.53183341311632359"/>
    <n v="2026"/>
    <s v="Q3"/>
    <n v="8"/>
    <x v="7"/>
  </r>
  <r>
    <s v="01394"/>
    <x v="227"/>
    <x v="2"/>
    <x v="10"/>
    <x v="0"/>
    <x v="0"/>
    <x v="3"/>
    <x v="19"/>
    <n v="3"/>
    <n v="125.75"/>
    <n v="0"/>
    <n v="62.05"/>
    <n v="377.25"/>
    <n v="186.14999999999998"/>
    <n v="191.10000000000002"/>
    <n v="0.50656063618290259"/>
    <n v="2026"/>
    <s v="Q3"/>
    <n v="8"/>
    <x v="7"/>
  </r>
  <r>
    <s v="01652"/>
    <x v="227"/>
    <x v="0"/>
    <x v="0"/>
    <x v="0"/>
    <x v="0"/>
    <x v="2"/>
    <x v="2"/>
    <n v="1"/>
    <n v="35.619999999999997"/>
    <n v="0.1"/>
    <n v="13.55"/>
    <n v="32.058"/>
    <n v="13.55"/>
    <n v="18.507999999999999"/>
    <n v="0.57732859192713204"/>
    <n v="2026"/>
    <s v="Q3"/>
    <n v="8"/>
    <x v="7"/>
  </r>
  <r>
    <s v="02126"/>
    <x v="227"/>
    <x v="1"/>
    <x v="14"/>
    <x v="0"/>
    <x v="2"/>
    <x v="0"/>
    <x v="8"/>
    <n v="2"/>
    <n v="104.02"/>
    <n v="0"/>
    <n v="50.26"/>
    <n v="208.04"/>
    <n v="100.52"/>
    <n v="107.52"/>
    <n v="0.51682368775235532"/>
    <n v="2026"/>
    <s v="Q3"/>
    <n v="8"/>
    <x v="7"/>
  </r>
  <r>
    <s v="02282"/>
    <x v="227"/>
    <x v="1"/>
    <x v="6"/>
    <x v="1"/>
    <x v="2"/>
    <x v="1"/>
    <x v="1"/>
    <n v="8"/>
    <n v="92.71"/>
    <n v="0.1"/>
    <n v="44.83"/>
    <n v="667.51199999999994"/>
    <n v="358.64"/>
    <n v="308.87199999999996"/>
    <n v="0.46272126943036229"/>
    <n v="2026"/>
    <s v="Q3"/>
    <n v="8"/>
    <x v="7"/>
  </r>
  <r>
    <s v="02426"/>
    <x v="227"/>
    <x v="1"/>
    <x v="12"/>
    <x v="0"/>
    <x v="1"/>
    <x v="1"/>
    <x v="1"/>
    <n v="1"/>
    <n v="90.58"/>
    <n v="0"/>
    <n v="44.53"/>
    <n v="90.58"/>
    <n v="44.53"/>
    <n v="46.05"/>
    <n v="0.50839037315080593"/>
    <n v="2026"/>
    <s v="Q3"/>
    <n v="8"/>
    <x v="7"/>
  </r>
  <r>
    <s v="02534"/>
    <x v="227"/>
    <x v="1"/>
    <x v="14"/>
    <x v="0"/>
    <x v="1"/>
    <x v="3"/>
    <x v="19"/>
    <n v="1"/>
    <n v="120.22"/>
    <n v="0"/>
    <n v="62.31"/>
    <n v="120.22"/>
    <n v="62.31"/>
    <n v="57.91"/>
    <n v="0.48170021627017134"/>
    <n v="2026"/>
    <s v="Q3"/>
    <n v="8"/>
    <x v="7"/>
  </r>
  <r>
    <s v="02948"/>
    <x v="227"/>
    <x v="2"/>
    <x v="2"/>
    <x v="2"/>
    <x v="1"/>
    <x v="2"/>
    <x v="2"/>
    <n v="3"/>
    <n v="36.35"/>
    <n v="0"/>
    <n v="13.42"/>
    <n v="109.05000000000001"/>
    <n v="40.26"/>
    <n v="68.79000000000002"/>
    <n v="0.63081155433287495"/>
    <n v="2026"/>
    <s v="Q3"/>
    <n v="8"/>
    <x v="7"/>
  </r>
  <r>
    <s v="03141"/>
    <x v="227"/>
    <x v="1"/>
    <x v="12"/>
    <x v="3"/>
    <x v="0"/>
    <x v="3"/>
    <x v="7"/>
    <n v="2"/>
    <n v="195.28"/>
    <n v="0"/>
    <n v="102.24"/>
    <n v="390.56"/>
    <n v="204.48"/>
    <n v="186.08"/>
    <n v="0.4764440802949611"/>
    <n v="2026"/>
    <s v="Q3"/>
    <n v="8"/>
    <x v="7"/>
  </r>
  <r>
    <s v="03935"/>
    <x v="227"/>
    <x v="2"/>
    <x v="16"/>
    <x v="3"/>
    <x v="0"/>
    <x v="2"/>
    <x v="9"/>
    <n v="4"/>
    <n v="46.05"/>
    <n v="0"/>
    <n v="18.75"/>
    <n v="184.2"/>
    <n v="75"/>
    <n v="109.19999999999999"/>
    <n v="0.5928338762214983"/>
    <n v="2026"/>
    <s v="Q3"/>
    <n v="8"/>
    <x v="7"/>
  </r>
  <r>
    <s v="04636"/>
    <x v="227"/>
    <x v="0"/>
    <x v="0"/>
    <x v="2"/>
    <x v="0"/>
    <x v="3"/>
    <x v="13"/>
    <n v="1"/>
    <n v="81.040000000000006"/>
    <n v="0.1"/>
    <n v="39.29"/>
    <n v="72.936000000000007"/>
    <n v="39.29"/>
    <n v="33.646000000000008"/>
    <n v="0.46130854447735009"/>
    <n v="2026"/>
    <s v="Q3"/>
    <n v="8"/>
    <x v="7"/>
  </r>
  <r>
    <s v="04895"/>
    <x v="227"/>
    <x v="0"/>
    <x v="15"/>
    <x v="2"/>
    <x v="2"/>
    <x v="3"/>
    <x v="7"/>
    <n v="1"/>
    <n v="191.12"/>
    <n v="0.05"/>
    <n v="106.14"/>
    <n v="181.56399999999999"/>
    <n v="106.14"/>
    <n v="75.423999999999992"/>
    <n v="0.41541274702033443"/>
    <n v="2026"/>
    <s v="Q3"/>
    <n v="8"/>
    <x v="7"/>
  </r>
  <r>
    <s v="05029"/>
    <x v="227"/>
    <x v="0"/>
    <x v="15"/>
    <x v="0"/>
    <x v="1"/>
    <x v="1"/>
    <x v="11"/>
    <n v="1"/>
    <n v="156.19"/>
    <n v="0"/>
    <n v="79.239999999999995"/>
    <n v="156.19"/>
    <n v="79.239999999999995"/>
    <n v="76.95"/>
    <n v="0.49266918496702738"/>
    <n v="2026"/>
    <s v="Q3"/>
    <n v="8"/>
    <x v="7"/>
  </r>
  <r>
    <s v="01965"/>
    <x v="228"/>
    <x v="1"/>
    <x v="11"/>
    <x v="0"/>
    <x v="0"/>
    <x v="2"/>
    <x v="2"/>
    <n v="4"/>
    <n v="36.93"/>
    <n v="0"/>
    <n v="13.36"/>
    <n v="147.72"/>
    <n v="53.44"/>
    <n v="94.28"/>
    <n v="0.63823449769834828"/>
    <n v="2026"/>
    <s v="Q3"/>
    <n v="8"/>
    <x v="7"/>
  </r>
  <r>
    <s v="03647"/>
    <x v="228"/>
    <x v="1"/>
    <x v="12"/>
    <x v="2"/>
    <x v="0"/>
    <x v="0"/>
    <x v="8"/>
    <n v="3"/>
    <n v="104.96"/>
    <n v="0.05"/>
    <n v="51.66"/>
    <n v="299.13599999999997"/>
    <n v="154.97999999999999"/>
    <n v="144.15599999999998"/>
    <n v="0.48190789473684209"/>
    <n v="2026"/>
    <s v="Q3"/>
    <n v="8"/>
    <x v="7"/>
  </r>
  <r>
    <s v="03918"/>
    <x v="228"/>
    <x v="1"/>
    <x v="1"/>
    <x v="3"/>
    <x v="1"/>
    <x v="2"/>
    <x v="18"/>
    <n v="3"/>
    <n v="168.51"/>
    <n v="0"/>
    <n v="85.34"/>
    <n v="505.53"/>
    <n v="256.02"/>
    <n v="249.51"/>
    <n v="0.49356121298439265"/>
    <n v="2026"/>
    <s v="Q3"/>
    <n v="8"/>
    <x v="7"/>
  </r>
  <r>
    <s v="04256"/>
    <x v="228"/>
    <x v="1"/>
    <x v="12"/>
    <x v="2"/>
    <x v="1"/>
    <x v="2"/>
    <x v="9"/>
    <n v="1"/>
    <n v="46.44"/>
    <n v="0.05"/>
    <n v="18.59"/>
    <n v="44.117999999999995"/>
    <n v="18.59"/>
    <n v="25.527999999999995"/>
    <n v="0.57863003762636556"/>
    <n v="2026"/>
    <s v="Q3"/>
    <n v="8"/>
    <x v="7"/>
  </r>
  <r>
    <s v="05087"/>
    <x v="228"/>
    <x v="0"/>
    <x v="0"/>
    <x v="0"/>
    <x v="1"/>
    <x v="1"/>
    <x v="17"/>
    <n v="1"/>
    <n v="69.900000000000006"/>
    <n v="0.1"/>
    <n v="31.43"/>
    <n v="62.910000000000004"/>
    <n v="31.43"/>
    <n v="31.480000000000004"/>
    <n v="0.50039739310125575"/>
    <n v="2026"/>
    <s v="Q3"/>
    <n v="8"/>
    <x v="7"/>
  </r>
  <r>
    <s v="01921"/>
    <x v="229"/>
    <x v="3"/>
    <x v="13"/>
    <x v="0"/>
    <x v="1"/>
    <x v="0"/>
    <x v="6"/>
    <n v="2"/>
    <n v="39.83"/>
    <n v="0"/>
    <n v="17.18"/>
    <n v="79.66"/>
    <n v="34.36"/>
    <n v="45.3"/>
    <n v="0.56866683404468987"/>
    <n v="2026"/>
    <s v="Q3"/>
    <n v="8"/>
    <x v="7"/>
  </r>
  <r>
    <s v="01966"/>
    <x v="229"/>
    <x v="0"/>
    <x v="9"/>
    <x v="0"/>
    <x v="1"/>
    <x v="2"/>
    <x v="2"/>
    <n v="2"/>
    <n v="36.020000000000003"/>
    <n v="0"/>
    <n v="13.87"/>
    <n v="72.040000000000006"/>
    <n v="27.74"/>
    <n v="44.300000000000011"/>
    <n v="0.61493614658523055"/>
    <n v="2026"/>
    <s v="Q3"/>
    <n v="8"/>
    <x v="7"/>
  </r>
  <r>
    <s v="02431"/>
    <x v="229"/>
    <x v="0"/>
    <x v="15"/>
    <x v="3"/>
    <x v="2"/>
    <x v="4"/>
    <x v="12"/>
    <n v="3"/>
    <n v="125.31"/>
    <n v="0"/>
    <n v="67.64"/>
    <n v="375.93"/>
    <n v="202.92000000000002"/>
    <n v="173.01"/>
    <n v="0.46021865772883247"/>
    <n v="2026"/>
    <s v="Q3"/>
    <n v="8"/>
    <x v="7"/>
  </r>
  <r>
    <s v="03676"/>
    <x v="229"/>
    <x v="1"/>
    <x v="12"/>
    <x v="0"/>
    <x v="0"/>
    <x v="1"/>
    <x v="1"/>
    <n v="3"/>
    <n v="92.5"/>
    <n v="0.1"/>
    <n v="46.38"/>
    <n v="249.75"/>
    <n v="139.14000000000001"/>
    <n v="110.60999999999999"/>
    <n v="0.4428828828828828"/>
    <n v="2026"/>
    <s v="Q3"/>
    <n v="8"/>
    <x v="7"/>
  </r>
  <r>
    <s v="03972"/>
    <x v="229"/>
    <x v="1"/>
    <x v="1"/>
    <x v="1"/>
    <x v="2"/>
    <x v="0"/>
    <x v="8"/>
    <n v="5"/>
    <n v="100.48"/>
    <n v="0.1"/>
    <n v="49.67"/>
    <n v="452.16"/>
    <n v="248.35000000000002"/>
    <n v="203.81"/>
    <n v="0.45074752300070769"/>
    <n v="2026"/>
    <s v="Q3"/>
    <n v="8"/>
    <x v="7"/>
  </r>
  <r>
    <s v="04056"/>
    <x v="229"/>
    <x v="0"/>
    <x v="15"/>
    <x v="3"/>
    <x v="1"/>
    <x v="3"/>
    <x v="13"/>
    <n v="2"/>
    <n v="79.78"/>
    <n v="0"/>
    <n v="38.770000000000003"/>
    <n v="159.56"/>
    <n v="77.540000000000006"/>
    <n v="82.02"/>
    <n v="0.51403860616695907"/>
    <n v="2026"/>
    <s v="Q3"/>
    <n v="8"/>
    <x v="7"/>
  </r>
  <r>
    <s v="04471"/>
    <x v="229"/>
    <x v="2"/>
    <x v="10"/>
    <x v="1"/>
    <x v="2"/>
    <x v="1"/>
    <x v="3"/>
    <n v="4"/>
    <n v="144.44"/>
    <n v="0.1"/>
    <n v="77.66"/>
    <n v="519.98400000000004"/>
    <n v="310.64"/>
    <n v="209.34400000000005"/>
    <n v="0.4025970029847073"/>
    <n v="2026"/>
    <s v="Q3"/>
    <n v="8"/>
    <x v="7"/>
  </r>
  <r>
    <s v="01054"/>
    <x v="230"/>
    <x v="1"/>
    <x v="1"/>
    <x v="0"/>
    <x v="0"/>
    <x v="1"/>
    <x v="11"/>
    <n v="3"/>
    <n v="157.41999999999999"/>
    <n v="0"/>
    <n v="77.989999999999995"/>
    <n v="472.26"/>
    <n v="233.96999999999997"/>
    <n v="238.29000000000002"/>
    <n v="0.5045737517469191"/>
    <n v="2026"/>
    <s v="Q3"/>
    <n v="8"/>
    <x v="7"/>
  </r>
  <r>
    <s v="01854"/>
    <x v="230"/>
    <x v="1"/>
    <x v="14"/>
    <x v="3"/>
    <x v="2"/>
    <x v="1"/>
    <x v="1"/>
    <n v="1"/>
    <n v="90.37"/>
    <n v="0.05"/>
    <n v="45.89"/>
    <n v="85.851500000000001"/>
    <n v="45.89"/>
    <n v="39.961500000000001"/>
    <n v="0.46547235633623174"/>
    <n v="2026"/>
    <s v="Q3"/>
    <n v="8"/>
    <x v="7"/>
  </r>
  <r>
    <s v="02140"/>
    <x v="230"/>
    <x v="1"/>
    <x v="6"/>
    <x v="1"/>
    <x v="2"/>
    <x v="0"/>
    <x v="8"/>
    <n v="15"/>
    <n v="104.79"/>
    <n v="0.15"/>
    <n v="49.67"/>
    <n v="1336.0725"/>
    <n v="745.05000000000007"/>
    <n v="591.02249999999992"/>
    <n v="0.44235810556687599"/>
    <n v="2026"/>
    <s v="Q3"/>
    <n v="8"/>
    <x v="7"/>
  </r>
  <r>
    <s v="02328"/>
    <x v="230"/>
    <x v="2"/>
    <x v="2"/>
    <x v="0"/>
    <x v="0"/>
    <x v="2"/>
    <x v="15"/>
    <n v="1"/>
    <n v="130.94"/>
    <n v="0"/>
    <n v="66.06"/>
    <n v="130.94"/>
    <n v="66.06"/>
    <n v="64.88"/>
    <n v="0.49549411944402011"/>
    <n v="2026"/>
    <s v="Q3"/>
    <n v="8"/>
    <x v="7"/>
  </r>
  <r>
    <s v="04215"/>
    <x v="230"/>
    <x v="1"/>
    <x v="6"/>
    <x v="0"/>
    <x v="0"/>
    <x v="0"/>
    <x v="6"/>
    <n v="1"/>
    <n v="40.42"/>
    <n v="0.05"/>
    <n v="16.62"/>
    <n v="38.399000000000001"/>
    <n v="16.62"/>
    <n v="21.779"/>
    <n v="0.5671762285476184"/>
    <n v="2026"/>
    <s v="Q3"/>
    <n v="8"/>
    <x v="7"/>
  </r>
  <r>
    <s v="04563"/>
    <x v="230"/>
    <x v="1"/>
    <x v="11"/>
    <x v="3"/>
    <x v="0"/>
    <x v="3"/>
    <x v="5"/>
    <n v="1"/>
    <n v="338.45"/>
    <n v="0.15"/>
    <n v="197.2"/>
    <n v="287.6825"/>
    <n v="197.2"/>
    <n v="90.482500000000016"/>
    <n v="0.31452208598020392"/>
    <n v="2026"/>
    <s v="Q3"/>
    <n v="8"/>
    <x v="7"/>
  </r>
  <r>
    <s v="04775"/>
    <x v="230"/>
    <x v="2"/>
    <x v="10"/>
    <x v="3"/>
    <x v="0"/>
    <x v="0"/>
    <x v="8"/>
    <n v="1"/>
    <n v="103.92"/>
    <n v="0.05"/>
    <n v="50.71"/>
    <n v="98.724000000000004"/>
    <n v="50.71"/>
    <n v="48.014000000000003"/>
    <n v="0.48634577205137558"/>
    <n v="2026"/>
    <s v="Q3"/>
    <n v="8"/>
    <x v="7"/>
  </r>
  <r>
    <s v="00247"/>
    <x v="231"/>
    <x v="0"/>
    <x v="9"/>
    <x v="0"/>
    <x v="1"/>
    <x v="0"/>
    <x v="4"/>
    <n v="6"/>
    <n v="51.67"/>
    <n v="0.1"/>
    <n v="23.1"/>
    <n v="279.01799999999997"/>
    <n v="138.60000000000002"/>
    <n v="140.41799999999995"/>
    <n v="0.50325785433197845"/>
    <n v="2026"/>
    <s v="Q3"/>
    <n v="8"/>
    <x v="7"/>
  </r>
  <r>
    <s v="00827"/>
    <x v="231"/>
    <x v="1"/>
    <x v="12"/>
    <x v="1"/>
    <x v="0"/>
    <x v="2"/>
    <x v="18"/>
    <n v="4"/>
    <n v="166.02"/>
    <n v="0.1"/>
    <n v="87.99"/>
    <n v="597.67200000000003"/>
    <n v="351.96"/>
    <n v="245.71200000000005"/>
    <n v="0.4111151266915633"/>
    <n v="2026"/>
    <s v="Q3"/>
    <n v="8"/>
    <x v="7"/>
  </r>
  <r>
    <s v="01156"/>
    <x v="231"/>
    <x v="2"/>
    <x v="5"/>
    <x v="2"/>
    <x v="1"/>
    <x v="0"/>
    <x v="4"/>
    <n v="2"/>
    <n v="50.59"/>
    <n v="0.1"/>
    <n v="22.68"/>
    <n v="91.062000000000012"/>
    <n v="45.36"/>
    <n v="45.702000000000012"/>
    <n v="0.5018778414706464"/>
    <n v="2026"/>
    <s v="Q3"/>
    <n v="8"/>
    <x v="7"/>
  </r>
  <r>
    <s v="01543"/>
    <x v="231"/>
    <x v="3"/>
    <x v="7"/>
    <x v="2"/>
    <x v="0"/>
    <x v="1"/>
    <x v="11"/>
    <n v="1"/>
    <n v="155.83000000000001"/>
    <n v="0"/>
    <n v="77.260000000000005"/>
    <n v="155.83000000000001"/>
    <n v="77.260000000000005"/>
    <n v="78.570000000000007"/>
    <n v="0.50420329846627732"/>
    <n v="2026"/>
    <s v="Q3"/>
    <n v="8"/>
    <x v="7"/>
  </r>
  <r>
    <s v="02613"/>
    <x v="231"/>
    <x v="3"/>
    <x v="4"/>
    <x v="0"/>
    <x v="1"/>
    <x v="4"/>
    <x v="14"/>
    <n v="1"/>
    <n v="36.380000000000003"/>
    <n v="0.05"/>
    <n v="14.2"/>
    <n v="34.561"/>
    <n v="14.2"/>
    <n v="20.361000000000001"/>
    <n v="0.58913225890454557"/>
    <n v="2026"/>
    <s v="Q3"/>
    <n v="8"/>
    <x v="7"/>
  </r>
  <r>
    <s v="03002"/>
    <x v="231"/>
    <x v="1"/>
    <x v="12"/>
    <x v="2"/>
    <x v="1"/>
    <x v="3"/>
    <x v="19"/>
    <n v="2"/>
    <n v="124.09"/>
    <n v="0"/>
    <n v="60.39"/>
    <n v="248.18"/>
    <n v="120.78"/>
    <n v="127.4"/>
    <n v="0.513337094044645"/>
    <n v="2026"/>
    <s v="Q3"/>
    <n v="8"/>
    <x v="7"/>
  </r>
  <r>
    <s v="03103"/>
    <x v="231"/>
    <x v="3"/>
    <x v="8"/>
    <x v="0"/>
    <x v="1"/>
    <x v="1"/>
    <x v="3"/>
    <n v="1"/>
    <n v="141.97999999999999"/>
    <n v="0.05"/>
    <n v="79.510000000000005"/>
    <n v="134.88099999999997"/>
    <n v="79.510000000000005"/>
    <n v="55.370999999999967"/>
    <n v="0.41051741905828082"/>
    <n v="2026"/>
    <s v="Q3"/>
    <n v="8"/>
    <x v="7"/>
  </r>
  <r>
    <s v="03234"/>
    <x v="231"/>
    <x v="3"/>
    <x v="13"/>
    <x v="2"/>
    <x v="1"/>
    <x v="3"/>
    <x v="19"/>
    <n v="5"/>
    <n v="121.93"/>
    <n v="0.15"/>
    <n v="62.28"/>
    <n v="518.2025000000001"/>
    <n v="311.39999999999998"/>
    <n v="206.80250000000012"/>
    <n v="0.39907661580173792"/>
    <n v="2026"/>
    <s v="Q3"/>
    <n v="8"/>
    <x v="7"/>
  </r>
  <r>
    <s v="03281"/>
    <x v="231"/>
    <x v="3"/>
    <x v="4"/>
    <x v="0"/>
    <x v="1"/>
    <x v="2"/>
    <x v="2"/>
    <n v="1"/>
    <n v="35.58"/>
    <n v="0.15"/>
    <n v="13.94"/>
    <n v="30.242999999999999"/>
    <n v="13.94"/>
    <n v="16.302999999999997"/>
    <n v="0.53906689151208542"/>
    <n v="2026"/>
    <s v="Q3"/>
    <n v="8"/>
    <x v="7"/>
  </r>
  <r>
    <s v="03870"/>
    <x v="231"/>
    <x v="2"/>
    <x v="5"/>
    <x v="3"/>
    <x v="0"/>
    <x v="1"/>
    <x v="11"/>
    <n v="1"/>
    <n v="157.84"/>
    <n v="0"/>
    <n v="77.87"/>
    <n v="157.84"/>
    <n v="77.87"/>
    <n v="79.97"/>
    <n v="0.50665230613279266"/>
    <n v="2026"/>
    <s v="Q3"/>
    <n v="8"/>
    <x v="7"/>
  </r>
  <r>
    <s v="03938"/>
    <x v="231"/>
    <x v="1"/>
    <x v="12"/>
    <x v="0"/>
    <x v="1"/>
    <x v="3"/>
    <x v="5"/>
    <n v="1"/>
    <n v="336.35"/>
    <n v="0"/>
    <n v="195.07"/>
    <n v="336.35"/>
    <n v="195.07"/>
    <n v="141.28000000000003"/>
    <n v="0.42003865021554931"/>
    <n v="2026"/>
    <s v="Q3"/>
    <n v="8"/>
    <x v="7"/>
  </r>
  <r>
    <s v="04237"/>
    <x v="231"/>
    <x v="3"/>
    <x v="13"/>
    <x v="1"/>
    <x v="0"/>
    <x v="1"/>
    <x v="11"/>
    <n v="3"/>
    <n v="153.03"/>
    <n v="0.15"/>
    <n v="78.239999999999995"/>
    <n v="390.22650000000004"/>
    <n v="234.71999999999997"/>
    <n v="155.50650000000007"/>
    <n v="0.39850317700104954"/>
    <n v="2026"/>
    <s v="Q3"/>
    <n v="8"/>
    <x v="7"/>
  </r>
  <r>
    <s v="04970"/>
    <x v="231"/>
    <x v="1"/>
    <x v="14"/>
    <x v="0"/>
    <x v="0"/>
    <x v="0"/>
    <x v="8"/>
    <n v="2"/>
    <n v="105.01"/>
    <n v="0.15"/>
    <n v="50.56"/>
    <n v="178.517"/>
    <n v="101.12"/>
    <n v="77.396999999999991"/>
    <n v="0.43355534766996978"/>
    <n v="2026"/>
    <s v="Q3"/>
    <n v="8"/>
    <x v="7"/>
  </r>
  <r>
    <s v="00515"/>
    <x v="232"/>
    <x v="0"/>
    <x v="0"/>
    <x v="2"/>
    <x v="0"/>
    <x v="2"/>
    <x v="9"/>
    <n v="2"/>
    <n v="45.47"/>
    <n v="0"/>
    <n v="18.27"/>
    <n v="90.94"/>
    <n v="36.54"/>
    <n v="54.4"/>
    <n v="0.5981966131515285"/>
    <n v="2026"/>
    <s v="Q3"/>
    <n v="8"/>
    <x v="7"/>
  </r>
  <r>
    <s v="00661"/>
    <x v="232"/>
    <x v="0"/>
    <x v="15"/>
    <x v="2"/>
    <x v="1"/>
    <x v="2"/>
    <x v="9"/>
    <n v="2"/>
    <n v="47.58"/>
    <n v="0.1"/>
    <n v="18.47"/>
    <n v="85.644000000000005"/>
    <n v="36.94"/>
    <n v="48.704000000000008"/>
    <n v="0.56867965064686377"/>
    <n v="2026"/>
    <s v="Q3"/>
    <n v="8"/>
    <x v="7"/>
  </r>
  <r>
    <s v="01443"/>
    <x v="232"/>
    <x v="3"/>
    <x v="4"/>
    <x v="0"/>
    <x v="1"/>
    <x v="1"/>
    <x v="11"/>
    <n v="5"/>
    <n v="155.65"/>
    <n v="0"/>
    <n v="79.13"/>
    <n v="778.25"/>
    <n v="395.65"/>
    <n v="382.6"/>
    <n v="0.49161580469000965"/>
    <n v="2026"/>
    <s v="Q3"/>
    <n v="8"/>
    <x v="7"/>
  </r>
  <r>
    <s v="01446"/>
    <x v="232"/>
    <x v="3"/>
    <x v="13"/>
    <x v="2"/>
    <x v="0"/>
    <x v="3"/>
    <x v="7"/>
    <n v="1"/>
    <n v="195.15"/>
    <n v="0"/>
    <n v="101.99"/>
    <n v="195.15"/>
    <n v="101.99"/>
    <n v="93.160000000000011"/>
    <n v="0.47737637714578535"/>
    <n v="2026"/>
    <s v="Q3"/>
    <n v="8"/>
    <x v="7"/>
  </r>
  <r>
    <s v="01524"/>
    <x v="232"/>
    <x v="1"/>
    <x v="6"/>
    <x v="3"/>
    <x v="1"/>
    <x v="0"/>
    <x v="0"/>
    <n v="1"/>
    <n v="81.569999999999993"/>
    <n v="0"/>
    <n v="43.79"/>
    <n v="81.569999999999993"/>
    <n v="43.79"/>
    <n v="37.779999999999994"/>
    <n v="0.4631604756650729"/>
    <n v="2026"/>
    <s v="Q3"/>
    <n v="8"/>
    <x v="7"/>
  </r>
  <r>
    <s v="01946"/>
    <x v="232"/>
    <x v="0"/>
    <x v="15"/>
    <x v="2"/>
    <x v="1"/>
    <x v="3"/>
    <x v="19"/>
    <n v="5"/>
    <n v="125.44"/>
    <n v="0"/>
    <n v="59.58"/>
    <n v="627.20000000000005"/>
    <n v="297.89999999999998"/>
    <n v="329.30000000000007"/>
    <n v="0.52503188775510212"/>
    <n v="2026"/>
    <s v="Q3"/>
    <n v="8"/>
    <x v="7"/>
  </r>
  <r>
    <s v="02285"/>
    <x v="232"/>
    <x v="1"/>
    <x v="11"/>
    <x v="0"/>
    <x v="2"/>
    <x v="1"/>
    <x v="11"/>
    <n v="2"/>
    <n v="155.11000000000001"/>
    <n v="0.05"/>
    <n v="80.13"/>
    <n v="294.709"/>
    <n v="160.26"/>
    <n v="134.44900000000001"/>
    <n v="0.45620934548995795"/>
    <n v="2026"/>
    <s v="Q3"/>
    <n v="8"/>
    <x v="7"/>
  </r>
  <r>
    <s v="02978"/>
    <x v="232"/>
    <x v="2"/>
    <x v="10"/>
    <x v="2"/>
    <x v="1"/>
    <x v="0"/>
    <x v="0"/>
    <n v="1"/>
    <n v="80.7"/>
    <n v="0"/>
    <n v="41.98"/>
    <n v="80.7"/>
    <n v="41.98"/>
    <n v="38.720000000000006"/>
    <n v="0.47980173482032223"/>
    <n v="2026"/>
    <s v="Q3"/>
    <n v="8"/>
    <x v="7"/>
  </r>
  <r>
    <s v="03842"/>
    <x v="232"/>
    <x v="3"/>
    <x v="8"/>
    <x v="1"/>
    <x v="0"/>
    <x v="1"/>
    <x v="11"/>
    <n v="10"/>
    <n v="156.72"/>
    <n v="0.15"/>
    <n v="78.12"/>
    <n v="1332.12"/>
    <n v="781.2"/>
    <n v="550.91999999999985"/>
    <n v="0.41356634537429054"/>
    <n v="2026"/>
    <s v="Q3"/>
    <n v="8"/>
    <x v="7"/>
  </r>
  <r>
    <s v="04220"/>
    <x v="232"/>
    <x v="1"/>
    <x v="14"/>
    <x v="1"/>
    <x v="2"/>
    <x v="2"/>
    <x v="18"/>
    <n v="5"/>
    <n v="162.76"/>
    <n v="0.15"/>
    <n v="85.32"/>
    <n v="691.7299999999999"/>
    <n v="426.59999999999997"/>
    <n v="265.12999999999994"/>
    <n v="0.38328538591647027"/>
    <n v="2026"/>
    <s v="Q3"/>
    <n v="8"/>
    <x v="7"/>
  </r>
  <r>
    <s v="00478"/>
    <x v="233"/>
    <x v="3"/>
    <x v="8"/>
    <x v="2"/>
    <x v="2"/>
    <x v="4"/>
    <x v="10"/>
    <n v="2"/>
    <n v="40.22"/>
    <n v="0"/>
    <n v="14.45"/>
    <n v="80.44"/>
    <n v="28.9"/>
    <n v="51.54"/>
    <n v="0.64072600696171056"/>
    <n v="2026"/>
    <s v="Q3"/>
    <n v="8"/>
    <x v="7"/>
  </r>
  <r>
    <s v="00491"/>
    <x v="233"/>
    <x v="0"/>
    <x v="9"/>
    <x v="3"/>
    <x v="1"/>
    <x v="2"/>
    <x v="9"/>
    <n v="1"/>
    <n v="45.42"/>
    <n v="0.15"/>
    <n v="18.079999999999998"/>
    <n v="38.606999999999999"/>
    <n v="18.079999999999998"/>
    <n v="20.527000000000001"/>
    <n v="0.53169114409304019"/>
    <n v="2026"/>
    <s v="Q3"/>
    <n v="8"/>
    <x v="7"/>
  </r>
  <r>
    <s v="00862"/>
    <x v="233"/>
    <x v="0"/>
    <x v="9"/>
    <x v="0"/>
    <x v="0"/>
    <x v="1"/>
    <x v="1"/>
    <n v="1"/>
    <n v="93.55"/>
    <n v="0"/>
    <n v="44.89"/>
    <n v="93.55"/>
    <n v="44.89"/>
    <n v="48.66"/>
    <n v="0.5201496525921967"/>
    <n v="2026"/>
    <s v="Q3"/>
    <n v="8"/>
    <x v="7"/>
  </r>
  <r>
    <s v="00957"/>
    <x v="233"/>
    <x v="2"/>
    <x v="2"/>
    <x v="0"/>
    <x v="0"/>
    <x v="1"/>
    <x v="3"/>
    <n v="2"/>
    <n v="146.85"/>
    <n v="0"/>
    <n v="81.010000000000005"/>
    <n v="293.7"/>
    <n v="162.02000000000001"/>
    <n v="131.67999999999998"/>
    <n v="0.44834865509022809"/>
    <n v="2026"/>
    <s v="Q3"/>
    <n v="8"/>
    <x v="7"/>
  </r>
  <r>
    <s v="01728"/>
    <x v="233"/>
    <x v="0"/>
    <x v="9"/>
    <x v="1"/>
    <x v="2"/>
    <x v="0"/>
    <x v="8"/>
    <n v="6"/>
    <n v="101.54"/>
    <n v="0.1"/>
    <n v="50"/>
    <n v="548.31600000000003"/>
    <n v="300"/>
    <n v="248.31600000000003"/>
    <n v="0.45287024270676035"/>
    <n v="2026"/>
    <s v="Q3"/>
    <n v="8"/>
    <x v="7"/>
  </r>
  <r>
    <s v="02743"/>
    <x v="233"/>
    <x v="3"/>
    <x v="7"/>
    <x v="0"/>
    <x v="2"/>
    <x v="4"/>
    <x v="12"/>
    <n v="1"/>
    <n v="125.14"/>
    <n v="0"/>
    <n v="69.44"/>
    <n v="125.14"/>
    <n v="69.44"/>
    <n v="55.7"/>
    <n v="0.4451014863353045"/>
    <n v="2026"/>
    <s v="Q3"/>
    <n v="8"/>
    <x v="7"/>
  </r>
  <r>
    <s v="03098"/>
    <x v="233"/>
    <x v="1"/>
    <x v="6"/>
    <x v="0"/>
    <x v="1"/>
    <x v="0"/>
    <x v="0"/>
    <n v="2"/>
    <n v="80.239999999999995"/>
    <n v="0.1"/>
    <n v="42.09"/>
    <n v="144.43199999999999"/>
    <n v="84.18"/>
    <n v="60.251999999999981"/>
    <n v="0.41716517115320695"/>
    <n v="2026"/>
    <s v="Q3"/>
    <n v="8"/>
    <x v="7"/>
  </r>
  <r>
    <s v="03606"/>
    <x v="233"/>
    <x v="3"/>
    <x v="4"/>
    <x v="0"/>
    <x v="2"/>
    <x v="1"/>
    <x v="3"/>
    <n v="1"/>
    <n v="147.24"/>
    <n v="0"/>
    <n v="79.11"/>
    <n v="147.24"/>
    <n v="79.11"/>
    <n v="68.13000000000001"/>
    <n v="0.46271393643031788"/>
    <n v="2026"/>
    <s v="Q3"/>
    <n v="8"/>
    <x v="7"/>
  </r>
  <r>
    <s v="03815"/>
    <x v="233"/>
    <x v="2"/>
    <x v="2"/>
    <x v="0"/>
    <x v="0"/>
    <x v="3"/>
    <x v="7"/>
    <n v="2"/>
    <n v="199.53"/>
    <n v="0.05"/>
    <n v="105.87"/>
    <n v="379.10699999999997"/>
    <n v="211.74"/>
    <n v="167.36699999999996"/>
    <n v="0.44147694450379438"/>
    <n v="2026"/>
    <s v="Q3"/>
    <n v="8"/>
    <x v="7"/>
  </r>
  <r>
    <s v="03979"/>
    <x v="233"/>
    <x v="2"/>
    <x v="5"/>
    <x v="0"/>
    <x v="2"/>
    <x v="4"/>
    <x v="10"/>
    <n v="1"/>
    <n v="40.19"/>
    <n v="0.05"/>
    <n v="14.73"/>
    <n v="38.180499999999995"/>
    <n v="14.73"/>
    <n v="23.450499999999995"/>
    <n v="0.61420096646193734"/>
    <n v="2026"/>
    <s v="Q3"/>
    <n v="8"/>
    <x v="7"/>
  </r>
  <r>
    <s v="04160"/>
    <x v="233"/>
    <x v="3"/>
    <x v="7"/>
    <x v="3"/>
    <x v="2"/>
    <x v="4"/>
    <x v="12"/>
    <n v="4"/>
    <n v="123.31"/>
    <n v="0"/>
    <n v="69.02"/>
    <n v="493.24"/>
    <n v="276.08"/>
    <n v="217.16000000000003"/>
    <n v="0.44027248398345636"/>
    <n v="2026"/>
    <s v="Q3"/>
    <n v="8"/>
    <x v="7"/>
  </r>
  <r>
    <s v="04172"/>
    <x v="233"/>
    <x v="3"/>
    <x v="8"/>
    <x v="3"/>
    <x v="1"/>
    <x v="0"/>
    <x v="6"/>
    <n v="1"/>
    <n v="40.19"/>
    <n v="0.05"/>
    <n v="16.78"/>
    <n v="38.180499999999995"/>
    <n v="16.78"/>
    <n v="21.400499999999994"/>
    <n v="0.56050863660769235"/>
    <n v="2026"/>
    <s v="Q3"/>
    <n v="8"/>
    <x v="7"/>
  </r>
  <r>
    <s v="04265"/>
    <x v="233"/>
    <x v="2"/>
    <x v="16"/>
    <x v="0"/>
    <x v="0"/>
    <x v="0"/>
    <x v="6"/>
    <n v="1"/>
    <n v="40.98"/>
    <n v="0.05"/>
    <n v="16.600000000000001"/>
    <n v="38.930999999999997"/>
    <n v="16.600000000000001"/>
    <n v="22.330999999999996"/>
    <n v="0.57360458246641488"/>
    <n v="2026"/>
    <s v="Q3"/>
    <n v="8"/>
    <x v="7"/>
  </r>
  <r>
    <s v="04321"/>
    <x v="233"/>
    <x v="3"/>
    <x v="13"/>
    <x v="0"/>
    <x v="1"/>
    <x v="2"/>
    <x v="2"/>
    <n v="3"/>
    <n v="35.380000000000003"/>
    <n v="0"/>
    <n v="13.91"/>
    <n v="106.14000000000001"/>
    <n v="41.730000000000004"/>
    <n v="64.410000000000011"/>
    <n v="0.60684002261164505"/>
    <n v="2026"/>
    <s v="Q3"/>
    <n v="8"/>
    <x v="7"/>
  </r>
  <r>
    <s v="04975"/>
    <x v="233"/>
    <x v="2"/>
    <x v="10"/>
    <x v="2"/>
    <x v="1"/>
    <x v="2"/>
    <x v="15"/>
    <n v="4"/>
    <n v="134.49"/>
    <n v="0"/>
    <n v="68.17"/>
    <n v="537.96"/>
    <n v="272.68"/>
    <n v="265.28000000000003"/>
    <n v="0.49312216521674473"/>
    <n v="2026"/>
    <s v="Q3"/>
    <n v="8"/>
    <x v="7"/>
  </r>
  <r>
    <s v="00991"/>
    <x v="234"/>
    <x v="2"/>
    <x v="3"/>
    <x v="1"/>
    <x v="2"/>
    <x v="1"/>
    <x v="3"/>
    <n v="4"/>
    <n v="145.30000000000001"/>
    <n v="0.15"/>
    <n v="77.040000000000006"/>
    <n v="494.02000000000004"/>
    <n v="308.16000000000003"/>
    <n v="185.86"/>
    <n v="0.37621958625156876"/>
    <n v="2026"/>
    <s v="Q3"/>
    <n v="8"/>
    <x v="7"/>
  </r>
  <r>
    <s v="01008"/>
    <x v="234"/>
    <x v="3"/>
    <x v="4"/>
    <x v="1"/>
    <x v="2"/>
    <x v="2"/>
    <x v="18"/>
    <n v="10"/>
    <n v="164.55"/>
    <n v="0.1"/>
    <n v="88.23"/>
    <n v="1480.95"/>
    <n v="882.30000000000007"/>
    <n v="598.65"/>
    <n v="0.40423376886458012"/>
    <n v="2026"/>
    <s v="Q3"/>
    <n v="8"/>
    <x v="7"/>
  </r>
  <r>
    <s v="01083"/>
    <x v="234"/>
    <x v="0"/>
    <x v="15"/>
    <x v="2"/>
    <x v="1"/>
    <x v="0"/>
    <x v="6"/>
    <n v="1"/>
    <n v="39.590000000000003"/>
    <n v="0"/>
    <n v="16.899999999999999"/>
    <n v="39.590000000000003"/>
    <n v="16.899999999999999"/>
    <n v="22.690000000000005"/>
    <n v="0.57312452639555456"/>
    <n v="2026"/>
    <s v="Q3"/>
    <n v="8"/>
    <x v="7"/>
  </r>
  <r>
    <s v="01553"/>
    <x v="234"/>
    <x v="2"/>
    <x v="2"/>
    <x v="1"/>
    <x v="2"/>
    <x v="4"/>
    <x v="16"/>
    <n v="5"/>
    <n v="51.62"/>
    <n v="0.15"/>
    <n v="22.6"/>
    <n v="219.38499999999996"/>
    <n v="113"/>
    <n v="106.38499999999996"/>
    <n v="0.48492376415889865"/>
    <n v="2026"/>
    <s v="Q3"/>
    <n v="8"/>
    <x v="7"/>
  </r>
  <r>
    <s v="01579"/>
    <x v="234"/>
    <x v="3"/>
    <x v="7"/>
    <x v="2"/>
    <x v="0"/>
    <x v="1"/>
    <x v="1"/>
    <n v="3"/>
    <n v="90.71"/>
    <n v="0"/>
    <n v="45.57"/>
    <n v="272.13"/>
    <n v="136.71"/>
    <n v="135.41999999999999"/>
    <n v="0.49762980928232825"/>
    <n v="2026"/>
    <s v="Q3"/>
    <n v="8"/>
    <x v="7"/>
  </r>
  <r>
    <s v="01732"/>
    <x v="234"/>
    <x v="1"/>
    <x v="1"/>
    <x v="2"/>
    <x v="1"/>
    <x v="0"/>
    <x v="6"/>
    <n v="4"/>
    <n v="41.09"/>
    <n v="0"/>
    <n v="17"/>
    <n v="164.36"/>
    <n v="68"/>
    <n v="96.360000000000014"/>
    <n v="0.58627403261134103"/>
    <n v="2026"/>
    <s v="Q3"/>
    <n v="8"/>
    <x v="7"/>
  </r>
  <r>
    <s v="02083"/>
    <x v="234"/>
    <x v="1"/>
    <x v="14"/>
    <x v="0"/>
    <x v="1"/>
    <x v="1"/>
    <x v="1"/>
    <n v="1"/>
    <n v="91.37"/>
    <n v="0"/>
    <n v="46.73"/>
    <n v="91.37"/>
    <n v="46.73"/>
    <n v="44.640000000000008"/>
    <n v="0.48856298566269024"/>
    <n v="2026"/>
    <s v="Q3"/>
    <n v="8"/>
    <x v="7"/>
  </r>
  <r>
    <s v="02176"/>
    <x v="234"/>
    <x v="1"/>
    <x v="11"/>
    <x v="0"/>
    <x v="1"/>
    <x v="2"/>
    <x v="9"/>
    <n v="1"/>
    <n v="46.92"/>
    <n v="0"/>
    <n v="18.3"/>
    <n v="46.92"/>
    <n v="18.3"/>
    <n v="28.62"/>
    <n v="0.60997442455242967"/>
    <n v="2026"/>
    <s v="Q3"/>
    <n v="8"/>
    <x v="7"/>
  </r>
  <r>
    <s v="02723"/>
    <x v="234"/>
    <x v="0"/>
    <x v="0"/>
    <x v="0"/>
    <x v="1"/>
    <x v="0"/>
    <x v="8"/>
    <n v="1"/>
    <n v="100.29"/>
    <n v="0.05"/>
    <n v="49.82"/>
    <n v="95.275500000000008"/>
    <n v="49.82"/>
    <n v="45.455500000000008"/>
    <n v="0.47709537079312103"/>
    <n v="2026"/>
    <s v="Q3"/>
    <n v="8"/>
    <x v="7"/>
  </r>
  <r>
    <s v="03299"/>
    <x v="234"/>
    <x v="0"/>
    <x v="9"/>
    <x v="0"/>
    <x v="1"/>
    <x v="1"/>
    <x v="3"/>
    <n v="1"/>
    <n v="147.11000000000001"/>
    <n v="0.15"/>
    <n v="79.599999999999994"/>
    <n v="125.04350000000001"/>
    <n v="79.599999999999994"/>
    <n v="45.443500000000014"/>
    <n v="0.36342152930780097"/>
    <n v="2026"/>
    <s v="Q3"/>
    <n v="8"/>
    <x v="7"/>
  </r>
  <r>
    <s v="03398"/>
    <x v="234"/>
    <x v="1"/>
    <x v="12"/>
    <x v="0"/>
    <x v="1"/>
    <x v="1"/>
    <x v="11"/>
    <n v="2"/>
    <n v="156.44999999999999"/>
    <n v="0"/>
    <n v="80.13"/>
    <n v="312.89999999999998"/>
    <n v="160.26"/>
    <n v="152.63999999999999"/>
    <n v="0.487823585810163"/>
    <n v="2026"/>
    <s v="Q3"/>
    <n v="8"/>
    <x v="7"/>
  </r>
  <r>
    <s v="04012"/>
    <x v="234"/>
    <x v="1"/>
    <x v="14"/>
    <x v="0"/>
    <x v="1"/>
    <x v="1"/>
    <x v="17"/>
    <n v="2"/>
    <n v="72.97"/>
    <n v="0"/>
    <n v="33.25"/>
    <n v="145.94"/>
    <n v="66.5"/>
    <n v="79.44"/>
    <n v="0.54433328765245992"/>
    <n v="2026"/>
    <s v="Q3"/>
    <n v="8"/>
    <x v="7"/>
  </r>
  <r>
    <s v="04064"/>
    <x v="234"/>
    <x v="3"/>
    <x v="7"/>
    <x v="3"/>
    <x v="0"/>
    <x v="4"/>
    <x v="16"/>
    <n v="2"/>
    <n v="51.63"/>
    <n v="0"/>
    <n v="21.39"/>
    <n v="103.26"/>
    <n v="42.78"/>
    <n v="60.480000000000004"/>
    <n v="0.58570598489250436"/>
    <n v="2026"/>
    <s v="Q3"/>
    <n v="8"/>
    <x v="7"/>
  </r>
  <r>
    <s v="04671"/>
    <x v="234"/>
    <x v="1"/>
    <x v="12"/>
    <x v="1"/>
    <x v="0"/>
    <x v="0"/>
    <x v="8"/>
    <n v="8"/>
    <n v="100.06"/>
    <n v="0.05"/>
    <n v="49.39"/>
    <n v="760.45600000000002"/>
    <n v="395.12"/>
    <n v="365.33600000000001"/>
    <n v="0.48041701295012468"/>
    <n v="2026"/>
    <s v="Q3"/>
    <n v="8"/>
    <x v="7"/>
  </r>
  <r>
    <s v="01914"/>
    <x v="235"/>
    <x v="3"/>
    <x v="8"/>
    <x v="2"/>
    <x v="0"/>
    <x v="3"/>
    <x v="13"/>
    <n v="4"/>
    <n v="83.2"/>
    <n v="0"/>
    <n v="39.99"/>
    <n v="332.8"/>
    <n v="159.96"/>
    <n v="172.84"/>
    <n v="0.5193509615384615"/>
    <n v="2026"/>
    <s v="Q3"/>
    <n v="8"/>
    <x v="7"/>
  </r>
  <r>
    <s v="01973"/>
    <x v="235"/>
    <x v="0"/>
    <x v="0"/>
    <x v="0"/>
    <x v="1"/>
    <x v="4"/>
    <x v="16"/>
    <n v="3"/>
    <n v="51.29"/>
    <n v="0"/>
    <n v="22.08"/>
    <n v="153.87"/>
    <n v="66.239999999999995"/>
    <n v="87.63000000000001"/>
    <n v="0.56950672645739919"/>
    <n v="2026"/>
    <s v="Q3"/>
    <n v="8"/>
    <x v="7"/>
  </r>
  <r>
    <s v="02564"/>
    <x v="235"/>
    <x v="2"/>
    <x v="3"/>
    <x v="0"/>
    <x v="0"/>
    <x v="3"/>
    <x v="7"/>
    <n v="1"/>
    <n v="200.2"/>
    <n v="0"/>
    <n v="103.38"/>
    <n v="200.2"/>
    <n v="103.38"/>
    <n v="96.82"/>
    <n v="0.48361638361638359"/>
    <n v="2026"/>
    <s v="Q3"/>
    <n v="8"/>
    <x v="7"/>
  </r>
  <r>
    <s v="02791"/>
    <x v="235"/>
    <x v="0"/>
    <x v="15"/>
    <x v="2"/>
    <x v="2"/>
    <x v="4"/>
    <x v="14"/>
    <n v="2"/>
    <n v="36.869999999999997"/>
    <n v="0"/>
    <n v="13.71"/>
    <n v="73.739999999999995"/>
    <n v="27.42"/>
    <n v="46.319999999999993"/>
    <n v="0.62815296989422287"/>
    <n v="2026"/>
    <s v="Q3"/>
    <n v="8"/>
    <x v="7"/>
  </r>
  <r>
    <s v="03559"/>
    <x v="235"/>
    <x v="3"/>
    <x v="8"/>
    <x v="0"/>
    <x v="0"/>
    <x v="4"/>
    <x v="14"/>
    <n v="1"/>
    <n v="36.28"/>
    <n v="0.1"/>
    <n v="14.16"/>
    <n v="32.652000000000001"/>
    <n v="14.16"/>
    <n v="18.492000000000001"/>
    <n v="0.56633590591694227"/>
    <n v="2026"/>
    <s v="Q3"/>
    <n v="8"/>
    <x v="7"/>
  </r>
  <r>
    <s v="03839"/>
    <x v="235"/>
    <x v="0"/>
    <x v="15"/>
    <x v="3"/>
    <x v="0"/>
    <x v="1"/>
    <x v="1"/>
    <n v="2"/>
    <n v="93.88"/>
    <n v="0.05"/>
    <n v="46.57"/>
    <n v="178.37199999999999"/>
    <n v="93.14"/>
    <n v="85.231999999999985"/>
    <n v="0.47783284371986628"/>
    <n v="2026"/>
    <s v="Q3"/>
    <n v="8"/>
    <x v="7"/>
  </r>
  <r>
    <s v="04133"/>
    <x v="235"/>
    <x v="3"/>
    <x v="4"/>
    <x v="0"/>
    <x v="1"/>
    <x v="3"/>
    <x v="7"/>
    <n v="1"/>
    <n v="192.67"/>
    <n v="0.05"/>
    <n v="101.04"/>
    <n v="183.03649999999999"/>
    <n v="101.04"/>
    <n v="81.996499999999983"/>
    <n v="0.44797895501716867"/>
    <n v="2026"/>
    <s v="Q3"/>
    <n v="8"/>
    <x v="7"/>
  </r>
  <r>
    <s v="04765"/>
    <x v="235"/>
    <x v="0"/>
    <x v="15"/>
    <x v="0"/>
    <x v="1"/>
    <x v="0"/>
    <x v="0"/>
    <n v="1"/>
    <n v="80.099999999999994"/>
    <n v="0.05"/>
    <n v="43.49"/>
    <n v="76.094999999999985"/>
    <n v="43.49"/>
    <n v="32.604999999999983"/>
    <n v="0.42847756094355727"/>
    <n v="2026"/>
    <s v="Q3"/>
    <n v="8"/>
    <x v="7"/>
  </r>
  <r>
    <s v="01868"/>
    <x v="236"/>
    <x v="3"/>
    <x v="8"/>
    <x v="3"/>
    <x v="0"/>
    <x v="1"/>
    <x v="3"/>
    <n v="1"/>
    <n v="145.02000000000001"/>
    <n v="0"/>
    <n v="78.959999999999994"/>
    <n v="145.02000000000001"/>
    <n v="78.959999999999994"/>
    <n v="66.060000000000016"/>
    <n v="0.4555233760860572"/>
    <n v="2026"/>
    <s v="Q3"/>
    <n v="8"/>
    <x v="7"/>
  </r>
  <r>
    <s v="00987"/>
    <x v="237"/>
    <x v="1"/>
    <x v="11"/>
    <x v="3"/>
    <x v="0"/>
    <x v="2"/>
    <x v="2"/>
    <n v="1"/>
    <n v="37"/>
    <n v="0.15"/>
    <n v="13.68"/>
    <n v="31.45"/>
    <n v="13.68"/>
    <n v="17.77"/>
    <n v="0.56502384737678857"/>
    <n v="2026"/>
    <s v="Q3"/>
    <n v="8"/>
    <x v="7"/>
  </r>
  <r>
    <s v="02503"/>
    <x v="237"/>
    <x v="1"/>
    <x v="6"/>
    <x v="0"/>
    <x v="0"/>
    <x v="0"/>
    <x v="4"/>
    <n v="2"/>
    <n v="50.02"/>
    <n v="0"/>
    <n v="21.99"/>
    <n v="100.04"/>
    <n v="43.98"/>
    <n v="56.060000000000009"/>
    <n v="0.56037584966013598"/>
    <n v="2026"/>
    <s v="Q3"/>
    <n v="8"/>
    <x v="7"/>
  </r>
  <r>
    <s v="04928"/>
    <x v="237"/>
    <x v="1"/>
    <x v="11"/>
    <x v="2"/>
    <x v="0"/>
    <x v="4"/>
    <x v="14"/>
    <n v="2"/>
    <n v="35.950000000000003"/>
    <n v="0.05"/>
    <n v="13.93"/>
    <n v="68.305000000000007"/>
    <n v="27.86"/>
    <n v="40.445000000000007"/>
    <n v="0.59212356342873884"/>
    <n v="2026"/>
    <s v="Q3"/>
    <n v="8"/>
    <x v="7"/>
  </r>
  <r>
    <s v="00852"/>
    <x v="238"/>
    <x v="0"/>
    <x v="9"/>
    <x v="0"/>
    <x v="1"/>
    <x v="2"/>
    <x v="9"/>
    <n v="3"/>
    <n v="45.84"/>
    <n v="0.15"/>
    <n v="17.899999999999999"/>
    <n v="116.89200000000001"/>
    <n v="53.699999999999996"/>
    <n v="63.192000000000014"/>
    <n v="0.54060158094651478"/>
    <n v="2026"/>
    <s v="Q3"/>
    <n v="8"/>
    <x v="7"/>
  </r>
  <r>
    <s v="02188"/>
    <x v="238"/>
    <x v="1"/>
    <x v="6"/>
    <x v="0"/>
    <x v="1"/>
    <x v="3"/>
    <x v="13"/>
    <n v="1"/>
    <n v="83.23"/>
    <n v="0.1"/>
    <n v="40.229999999999997"/>
    <n v="74.907000000000011"/>
    <n v="40.229999999999997"/>
    <n v="34.677000000000014"/>
    <n v="0.46293403820737727"/>
    <n v="2026"/>
    <s v="Q3"/>
    <n v="8"/>
    <x v="7"/>
  </r>
  <r>
    <s v="02574"/>
    <x v="238"/>
    <x v="0"/>
    <x v="9"/>
    <x v="2"/>
    <x v="1"/>
    <x v="0"/>
    <x v="8"/>
    <n v="1"/>
    <n v="104.33"/>
    <n v="0.1"/>
    <n v="49.86"/>
    <n v="93.897000000000006"/>
    <n v="49.86"/>
    <n v="44.037000000000006"/>
    <n v="0.46899261957251032"/>
    <n v="2026"/>
    <s v="Q3"/>
    <n v="8"/>
    <x v="7"/>
  </r>
  <r>
    <s v="02942"/>
    <x v="238"/>
    <x v="1"/>
    <x v="6"/>
    <x v="0"/>
    <x v="1"/>
    <x v="1"/>
    <x v="11"/>
    <n v="1"/>
    <n v="156.94999999999999"/>
    <n v="0"/>
    <n v="80.41"/>
    <n v="156.94999999999999"/>
    <n v="80.41"/>
    <n v="76.539999999999992"/>
    <n v="0.48767123287671232"/>
    <n v="2026"/>
    <s v="Q3"/>
    <n v="8"/>
    <x v="7"/>
  </r>
  <r>
    <s v="03211"/>
    <x v="238"/>
    <x v="1"/>
    <x v="14"/>
    <x v="2"/>
    <x v="2"/>
    <x v="0"/>
    <x v="6"/>
    <n v="3"/>
    <n v="41.33"/>
    <n v="0.05"/>
    <n v="17"/>
    <n v="117.79049999999999"/>
    <n v="51"/>
    <n v="66.790499999999994"/>
    <n v="0.56702790123142355"/>
    <n v="2026"/>
    <s v="Q3"/>
    <n v="8"/>
    <x v="7"/>
  </r>
  <r>
    <s v="03306"/>
    <x v="238"/>
    <x v="0"/>
    <x v="15"/>
    <x v="0"/>
    <x v="2"/>
    <x v="2"/>
    <x v="2"/>
    <n v="1"/>
    <n v="35.590000000000003"/>
    <n v="0"/>
    <n v="13.66"/>
    <n v="35.590000000000003"/>
    <n v="13.66"/>
    <n v="21.930000000000003"/>
    <n v="0.61618432143860635"/>
    <n v="2026"/>
    <s v="Q3"/>
    <n v="8"/>
    <x v="7"/>
  </r>
  <r>
    <s v="03837"/>
    <x v="238"/>
    <x v="3"/>
    <x v="8"/>
    <x v="0"/>
    <x v="0"/>
    <x v="3"/>
    <x v="5"/>
    <n v="2"/>
    <n v="335.87"/>
    <n v="0.1"/>
    <n v="196.54"/>
    <n v="604.56600000000003"/>
    <n v="393.08"/>
    <n v="211.48600000000005"/>
    <n v="0.34981457773014035"/>
    <n v="2026"/>
    <s v="Q3"/>
    <n v="8"/>
    <x v="7"/>
  </r>
  <r>
    <s v="04169"/>
    <x v="238"/>
    <x v="3"/>
    <x v="13"/>
    <x v="0"/>
    <x v="1"/>
    <x v="4"/>
    <x v="16"/>
    <n v="1"/>
    <n v="50.7"/>
    <n v="0.05"/>
    <n v="21.65"/>
    <n v="48.164999999999999"/>
    <n v="21.65"/>
    <n v="26.515000000000001"/>
    <n v="0.55050347762898377"/>
    <n v="2026"/>
    <s v="Q3"/>
    <n v="8"/>
    <x v="7"/>
  </r>
  <r>
    <s v="04452"/>
    <x v="238"/>
    <x v="2"/>
    <x v="2"/>
    <x v="3"/>
    <x v="1"/>
    <x v="1"/>
    <x v="11"/>
    <n v="3"/>
    <n v="152.76"/>
    <n v="0.1"/>
    <n v="77.36"/>
    <n v="412.452"/>
    <n v="232.07999999999998"/>
    <n v="180.37200000000001"/>
    <n v="0.43731634226528182"/>
    <n v="2026"/>
    <s v="Q3"/>
    <n v="8"/>
    <x v="7"/>
  </r>
  <r>
    <s v="04740"/>
    <x v="238"/>
    <x v="0"/>
    <x v="15"/>
    <x v="1"/>
    <x v="0"/>
    <x v="1"/>
    <x v="17"/>
    <n v="5"/>
    <n v="72.78"/>
    <n v="0.1"/>
    <n v="33.25"/>
    <n v="327.51"/>
    <n v="166.25"/>
    <n v="161.26"/>
    <n v="0.49238191200268694"/>
    <n v="2026"/>
    <s v="Q3"/>
    <n v="8"/>
    <x v="7"/>
  </r>
  <r>
    <s v="05000"/>
    <x v="238"/>
    <x v="1"/>
    <x v="12"/>
    <x v="3"/>
    <x v="1"/>
    <x v="2"/>
    <x v="2"/>
    <n v="2"/>
    <n v="37"/>
    <n v="0"/>
    <n v="13.83"/>
    <n v="74"/>
    <n v="27.66"/>
    <n v="46.34"/>
    <n v="0.62621621621621626"/>
    <n v="2026"/>
    <s v="Q3"/>
    <n v="8"/>
    <x v="7"/>
  </r>
  <r>
    <s v="05058"/>
    <x v="238"/>
    <x v="1"/>
    <x v="11"/>
    <x v="1"/>
    <x v="2"/>
    <x v="0"/>
    <x v="6"/>
    <n v="6"/>
    <n v="41.33"/>
    <n v="0.2"/>
    <n v="17.02"/>
    <n v="198.38400000000001"/>
    <n v="102.12"/>
    <n v="96.26400000000001"/>
    <n v="0.48524074522138883"/>
    <n v="2026"/>
    <s v="Q3"/>
    <n v="8"/>
    <x v="7"/>
  </r>
  <r>
    <s v="00496"/>
    <x v="239"/>
    <x v="0"/>
    <x v="15"/>
    <x v="2"/>
    <x v="0"/>
    <x v="4"/>
    <x v="14"/>
    <n v="1"/>
    <n v="37.020000000000003"/>
    <n v="0"/>
    <n v="13.64"/>
    <n v="37.020000000000003"/>
    <n v="13.64"/>
    <n v="23.380000000000003"/>
    <n v="0.63155051323608857"/>
    <n v="2026"/>
    <s v="Q3"/>
    <n v="8"/>
    <x v="7"/>
  </r>
  <r>
    <s v="01343"/>
    <x v="239"/>
    <x v="3"/>
    <x v="8"/>
    <x v="0"/>
    <x v="1"/>
    <x v="3"/>
    <x v="13"/>
    <n v="1"/>
    <n v="81.06"/>
    <n v="0"/>
    <n v="38.43"/>
    <n v="81.06"/>
    <n v="38.43"/>
    <n v="42.63"/>
    <n v="0.52590673575129532"/>
    <n v="2026"/>
    <s v="Q3"/>
    <n v="8"/>
    <x v="7"/>
  </r>
  <r>
    <s v="01455"/>
    <x v="239"/>
    <x v="2"/>
    <x v="2"/>
    <x v="0"/>
    <x v="1"/>
    <x v="0"/>
    <x v="4"/>
    <n v="2"/>
    <n v="51.91"/>
    <n v="0"/>
    <n v="21.94"/>
    <n v="103.82"/>
    <n v="43.88"/>
    <n v="59.939999999999991"/>
    <n v="0.57734540550953573"/>
    <n v="2026"/>
    <s v="Q3"/>
    <n v="8"/>
    <x v="7"/>
  </r>
  <r>
    <s v="01632"/>
    <x v="239"/>
    <x v="3"/>
    <x v="7"/>
    <x v="3"/>
    <x v="1"/>
    <x v="2"/>
    <x v="2"/>
    <n v="1"/>
    <n v="35.700000000000003"/>
    <n v="0.05"/>
    <n v="13.45"/>
    <n v="33.914999999999999"/>
    <n v="13.45"/>
    <n v="20.465"/>
    <n v="0.60342031549461894"/>
    <n v="2026"/>
    <s v="Q3"/>
    <n v="8"/>
    <x v="7"/>
  </r>
  <r>
    <s v="01817"/>
    <x v="239"/>
    <x v="0"/>
    <x v="9"/>
    <x v="2"/>
    <x v="1"/>
    <x v="4"/>
    <x v="14"/>
    <n v="1"/>
    <n v="36.590000000000003"/>
    <n v="0.05"/>
    <n v="14.15"/>
    <n v="34.7605"/>
    <n v="14.15"/>
    <n v="20.610500000000002"/>
    <n v="0.59292875534011313"/>
    <n v="2026"/>
    <s v="Q3"/>
    <n v="8"/>
    <x v="7"/>
  </r>
  <r>
    <s v="02993"/>
    <x v="239"/>
    <x v="1"/>
    <x v="12"/>
    <x v="1"/>
    <x v="2"/>
    <x v="2"/>
    <x v="2"/>
    <n v="3"/>
    <n v="35.520000000000003"/>
    <n v="0.1"/>
    <n v="13.78"/>
    <n v="95.904000000000011"/>
    <n v="41.339999999999996"/>
    <n v="54.564000000000014"/>
    <n v="0.56894394394394399"/>
    <n v="2026"/>
    <s v="Q3"/>
    <n v="8"/>
    <x v="7"/>
  </r>
  <r>
    <s v="04676"/>
    <x v="239"/>
    <x v="3"/>
    <x v="13"/>
    <x v="2"/>
    <x v="1"/>
    <x v="0"/>
    <x v="0"/>
    <n v="2"/>
    <n v="81.88"/>
    <n v="0.1"/>
    <n v="42.87"/>
    <n v="147.38399999999999"/>
    <n v="85.74"/>
    <n v="61.643999999999991"/>
    <n v="0.41825435596808336"/>
    <n v="2026"/>
    <s v="Q3"/>
    <n v="8"/>
    <x v="7"/>
  </r>
  <r>
    <s v="05105"/>
    <x v="239"/>
    <x v="3"/>
    <x v="7"/>
    <x v="0"/>
    <x v="2"/>
    <x v="2"/>
    <x v="9"/>
    <n v="4"/>
    <n v="46.54"/>
    <n v="0"/>
    <n v="18.86"/>
    <n v="186.16"/>
    <n v="75.44"/>
    <n v="110.72"/>
    <n v="0.5947571981091534"/>
    <n v="2026"/>
    <s v="Q3"/>
    <n v="8"/>
    <x v="7"/>
  </r>
  <r>
    <s v="00223"/>
    <x v="240"/>
    <x v="2"/>
    <x v="2"/>
    <x v="2"/>
    <x v="0"/>
    <x v="4"/>
    <x v="16"/>
    <n v="1"/>
    <n v="49.79"/>
    <n v="0"/>
    <n v="21.43"/>
    <n v="49.79"/>
    <n v="21.43"/>
    <n v="28.36"/>
    <n v="0.56959228760795344"/>
    <n v="2026"/>
    <s v="Q3"/>
    <n v="8"/>
    <x v="7"/>
  </r>
  <r>
    <s v="01023"/>
    <x v="240"/>
    <x v="2"/>
    <x v="3"/>
    <x v="0"/>
    <x v="1"/>
    <x v="1"/>
    <x v="1"/>
    <n v="6"/>
    <n v="90.19"/>
    <n v="0"/>
    <n v="45.61"/>
    <n v="541.14"/>
    <n v="273.65999999999997"/>
    <n v="267.48"/>
    <n v="0.4942898325756736"/>
    <n v="2026"/>
    <s v="Q3"/>
    <n v="8"/>
    <x v="7"/>
  </r>
  <r>
    <s v="01694"/>
    <x v="240"/>
    <x v="1"/>
    <x v="12"/>
    <x v="0"/>
    <x v="1"/>
    <x v="1"/>
    <x v="17"/>
    <n v="1"/>
    <n v="70.38"/>
    <n v="0.15"/>
    <n v="32.64"/>
    <n v="59.822999999999993"/>
    <n v="32.64"/>
    <n v="27.182999999999993"/>
    <n v="0.45439045183290699"/>
    <n v="2026"/>
    <s v="Q3"/>
    <n v="8"/>
    <x v="7"/>
  </r>
  <r>
    <s v="02006"/>
    <x v="240"/>
    <x v="3"/>
    <x v="13"/>
    <x v="0"/>
    <x v="1"/>
    <x v="2"/>
    <x v="9"/>
    <n v="1"/>
    <n v="46.43"/>
    <n v="0"/>
    <n v="18.2"/>
    <n v="46.43"/>
    <n v="18.2"/>
    <n v="28.23"/>
    <n v="0.60801206116734874"/>
    <n v="2026"/>
    <s v="Q3"/>
    <n v="8"/>
    <x v="7"/>
  </r>
  <r>
    <s v="03026"/>
    <x v="240"/>
    <x v="0"/>
    <x v="0"/>
    <x v="0"/>
    <x v="1"/>
    <x v="3"/>
    <x v="7"/>
    <n v="1"/>
    <n v="194.75"/>
    <n v="0.05"/>
    <n v="105.94"/>
    <n v="185.01249999999999"/>
    <n v="105.94"/>
    <n v="79.072499999999991"/>
    <n v="0.42739004121343149"/>
    <n v="2026"/>
    <s v="Q3"/>
    <n v="8"/>
    <x v="7"/>
  </r>
  <r>
    <s v="03057"/>
    <x v="240"/>
    <x v="1"/>
    <x v="14"/>
    <x v="2"/>
    <x v="0"/>
    <x v="1"/>
    <x v="3"/>
    <n v="2"/>
    <n v="142.16"/>
    <n v="0"/>
    <n v="79.36"/>
    <n v="284.32"/>
    <n v="158.72"/>
    <n v="125.6"/>
    <n v="0.44175576814856499"/>
    <n v="2026"/>
    <s v="Q3"/>
    <n v="8"/>
    <x v="7"/>
  </r>
  <r>
    <s v="03112"/>
    <x v="240"/>
    <x v="3"/>
    <x v="8"/>
    <x v="0"/>
    <x v="2"/>
    <x v="2"/>
    <x v="9"/>
    <n v="2"/>
    <n v="47.69"/>
    <n v="0.05"/>
    <n v="18.8"/>
    <n v="90.61099999999999"/>
    <n v="37.6"/>
    <n v="53.010999999999989"/>
    <n v="0.58503934400900548"/>
    <n v="2026"/>
    <s v="Q3"/>
    <n v="8"/>
    <x v="7"/>
  </r>
  <r>
    <s v="03137"/>
    <x v="240"/>
    <x v="2"/>
    <x v="5"/>
    <x v="2"/>
    <x v="1"/>
    <x v="2"/>
    <x v="18"/>
    <n v="3"/>
    <n v="164.51"/>
    <n v="0"/>
    <n v="86.76"/>
    <n v="493.53"/>
    <n v="260.28000000000003"/>
    <n v="233.24999999999994"/>
    <n v="0.47261564646526039"/>
    <n v="2026"/>
    <s v="Q3"/>
    <n v="8"/>
    <x v="7"/>
  </r>
  <r>
    <s v="03983"/>
    <x v="240"/>
    <x v="2"/>
    <x v="2"/>
    <x v="3"/>
    <x v="2"/>
    <x v="3"/>
    <x v="7"/>
    <n v="2"/>
    <n v="194.71"/>
    <n v="0.1"/>
    <n v="105.57"/>
    <n v="350.47800000000001"/>
    <n v="211.14"/>
    <n v="139.33800000000002"/>
    <n v="0.39756561039494637"/>
    <n v="2026"/>
    <s v="Q3"/>
    <n v="8"/>
    <x v="7"/>
  </r>
  <r>
    <s v="04016"/>
    <x v="240"/>
    <x v="3"/>
    <x v="13"/>
    <x v="1"/>
    <x v="2"/>
    <x v="1"/>
    <x v="3"/>
    <n v="5"/>
    <n v="145.24"/>
    <n v="0.15"/>
    <n v="77.69"/>
    <n v="617.27"/>
    <n v="388.45"/>
    <n v="228.82"/>
    <n v="0.37069677774717708"/>
    <n v="2026"/>
    <s v="Q3"/>
    <n v="8"/>
    <x v="7"/>
  </r>
  <r>
    <s v="04340"/>
    <x v="240"/>
    <x v="3"/>
    <x v="8"/>
    <x v="0"/>
    <x v="1"/>
    <x v="2"/>
    <x v="2"/>
    <n v="2"/>
    <n v="35.6"/>
    <n v="0.15"/>
    <n v="13.67"/>
    <n v="60.52"/>
    <n v="27.34"/>
    <n v="33.180000000000007"/>
    <n v="0.54824851288830145"/>
    <n v="2026"/>
    <s v="Q3"/>
    <n v="8"/>
    <x v="7"/>
  </r>
  <r>
    <s v="04640"/>
    <x v="240"/>
    <x v="0"/>
    <x v="15"/>
    <x v="0"/>
    <x v="1"/>
    <x v="4"/>
    <x v="10"/>
    <n v="2"/>
    <n v="41.05"/>
    <n v="0.05"/>
    <n v="14.47"/>
    <n v="77.99499999999999"/>
    <n v="28.94"/>
    <n v="49.054999999999993"/>
    <n v="0.62895057375472785"/>
    <n v="2026"/>
    <s v="Q3"/>
    <n v="8"/>
    <x v="7"/>
  </r>
  <r>
    <s v="04733"/>
    <x v="240"/>
    <x v="2"/>
    <x v="2"/>
    <x v="0"/>
    <x v="1"/>
    <x v="1"/>
    <x v="11"/>
    <n v="2"/>
    <n v="153.63999999999999"/>
    <n v="0.05"/>
    <n v="77.709999999999994"/>
    <n v="291.91599999999994"/>
    <n v="155.41999999999999"/>
    <n v="136.49599999999995"/>
    <n v="0.46758656599843784"/>
    <n v="2026"/>
    <s v="Q3"/>
    <n v="8"/>
    <x v="7"/>
  </r>
  <r>
    <s v="04827"/>
    <x v="240"/>
    <x v="2"/>
    <x v="2"/>
    <x v="0"/>
    <x v="0"/>
    <x v="2"/>
    <x v="2"/>
    <n v="5"/>
    <n v="36.700000000000003"/>
    <n v="0"/>
    <n v="13.45"/>
    <n v="183.5"/>
    <n v="67.25"/>
    <n v="116.25"/>
    <n v="0.63351498637602177"/>
    <n v="2026"/>
    <s v="Q3"/>
    <n v="8"/>
    <x v="7"/>
  </r>
  <r>
    <s v="05180"/>
    <x v="240"/>
    <x v="0"/>
    <x v="15"/>
    <x v="1"/>
    <x v="2"/>
    <x v="3"/>
    <x v="19"/>
    <n v="8"/>
    <n v="124"/>
    <n v="0.1"/>
    <n v="61.85"/>
    <n v="892.80000000000007"/>
    <n v="494.8"/>
    <n v="398.00000000000006"/>
    <n v="0.44578853046594985"/>
    <n v="2026"/>
    <s v="Q3"/>
    <n v="8"/>
    <x v="7"/>
  </r>
  <r>
    <s v="00121"/>
    <x v="241"/>
    <x v="1"/>
    <x v="1"/>
    <x v="3"/>
    <x v="1"/>
    <x v="0"/>
    <x v="0"/>
    <n v="1"/>
    <n v="81.23"/>
    <n v="0.1"/>
    <n v="42.65"/>
    <n v="73.106999999999999"/>
    <n v="42.65"/>
    <n v="30.457000000000001"/>
    <n v="0.41660853269864723"/>
    <n v="2026"/>
    <s v="Q3"/>
    <n v="8"/>
    <x v="7"/>
  </r>
  <r>
    <s v="00618"/>
    <x v="241"/>
    <x v="1"/>
    <x v="12"/>
    <x v="0"/>
    <x v="2"/>
    <x v="0"/>
    <x v="6"/>
    <n v="2"/>
    <n v="41.06"/>
    <n v="0.05"/>
    <n v="16.559999999999999"/>
    <n v="78.013999999999996"/>
    <n v="33.119999999999997"/>
    <n v="44.893999999999998"/>
    <n v="0.5754608147255621"/>
    <n v="2026"/>
    <s v="Q3"/>
    <n v="8"/>
    <x v="7"/>
  </r>
  <r>
    <s v="02860"/>
    <x v="241"/>
    <x v="3"/>
    <x v="7"/>
    <x v="3"/>
    <x v="0"/>
    <x v="1"/>
    <x v="3"/>
    <n v="1"/>
    <n v="143.49"/>
    <n v="0.1"/>
    <n v="80.72"/>
    <n v="129.14100000000002"/>
    <n v="80.72"/>
    <n v="48.421000000000021"/>
    <n v="0.3749467636149636"/>
    <n v="2026"/>
    <s v="Q3"/>
    <n v="8"/>
    <x v="7"/>
  </r>
  <r>
    <s v="03768"/>
    <x v="241"/>
    <x v="2"/>
    <x v="3"/>
    <x v="2"/>
    <x v="1"/>
    <x v="1"/>
    <x v="3"/>
    <n v="1"/>
    <n v="143.38"/>
    <n v="0"/>
    <n v="78.37"/>
    <n v="143.38"/>
    <n v="78.37"/>
    <n v="65.009999999999991"/>
    <n v="0.45341051750592826"/>
    <n v="2026"/>
    <s v="Q3"/>
    <n v="8"/>
    <x v="7"/>
  </r>
  <r>
    <s v="03987"/>
    <x v="241"/>
    <x v="1"/>
    <x v="12"/>
    <x v="3"/>
    <x v="2"/>
    <x v="1"/>
    <x v="3"/>
    <n v="1"/>
    <n v="144.54"/>
    <n v="0"/>
    <n v="78.77"/>
    <n v="144.54"/>
    <n v="78.77"/>
    <n v="65.77"/>
    <n v="0.45502974955029751"/>
    <n v="2026"/>
    <s v="Q3"/>
    <n v="8"/>
    <x v="7"/>
  </r>
  <r>
    <s v="04990"/>
    <x v="241"/>
    <x v="3"/>
    <x v="8"/>
    <x v="3"/>
    <x v="0"/>
    <x v="4"/>
    <x v="10"/>
    <n v="1"/>
    <n v="40.92"/>
    <n v="0.1"/>
    <n v="14.94"/>
    <n v="36.828000000000003"/>
    <n v="14.94"/>
    <n v="21.888000000000005"/>
    <n v="0.59433040078201382"/>
    <n v="2026"/>
    <s v="Q3"/>
    <n v="8"/>
    <x v="7"/>
  </r>
  <r>
    <s v="00348"/>
    <x v="242"/>
    <x v="1"/>
    <x v="12"/>
    <x v="1"/>
    <x v="2"/>
    <x v="1"/>
    <x v="11"/>
    <n v="5"/>
    <n v="151.21"/>
    <n v="0.15"/>
    <n v="77.12"/>
    <n v="642.64250000000004"/>
    <n v="385.6"/>
    <n v="257.04250000000002"/>
    <n v="0.39997743691087967"/>
    <n v="2026"/>
    <s v="Q3"/>
    <n v="8"/>
    <x v="7"/>
  </r>
  <r>
    <s v="01642"/>
    <x v="242"/>
    <x v="3"/>
    <x v="8"/>
    <x v="3"/>
    <x v="1"/>
    <x v="4"/>
    <x v="10"/>
    <n v="1"/>
    <n v="40.770000000000003"/>
    <n v="0"/>
    <n v="15.13"/>
    <n v="40.770000000000003"/>
    <n v="15.13"/>
    <n v="25.64"/>
    <n v="0.62889379445670834"/>
    <n v="2026"/>
    <s v="Q3"/>
    <n v="8"/>
    <x v="7"/>
  </r>
  <r>
    <s v="02146"/>
    <x v="242"/>
    <x v="0"/>
    <x v="0"/>
    <x v="3"/>
    <x v="1"/>
    <x v="4"/>
    <x v="14"/>
    <n v="1"/>
    <n v="35.47"/>
    <n v="0.05"/>
    <n v="14.1"/>
    <n v="33.6965"/>
    <n v="14.1"/>
    <n v="19.596499999999999"/>
    <n v="0.58155891561438122"/>
    <n v="2026"/>
    <s v="Q3"/>
    <n v="8"/>
    <x v="7"/>
  </r>
  <r>
    <s v="02629"/>
    <x v="242"/>
    <x v="3"/>
    <x v="8"/>
    <x v="0"/>
    <x v="0"/>
    <x v="0"/>
    <x v="0"/>
    <n v="1"/>
    <n v="81.72"/>
    <n v="0"/>
    <n v="42.38"/>
    <n v="81.72"/>
    <n v="42.38"/>
    <n v="39.339999999999996"/>
    <n v="0.48139990210474787"/>
    <n v="2026"/>
    <s v="Q3"/>
    <n v="8"/>
    <x v="7"/>
  </r>
  <r>
    <s v="02870"/>
    <x v="242"/>
    <x v="3"/>
    <x v="7"/>
    <x v="0"/>
    <x v="1"/>
    <x v="2"/>
    <x v="9"/>
    <n v="1"/>
    <n v="45.84"/>
    <n v="0"/>
    <n v="17.84"/>
    <n v="45.84"/>
    <n v="17.84"/>
    <n v="28.000000000000004"/>
    <n v="0.61082024432809778"/>
    <n v="2026"/>
    <s v="Q3"/>
    <n v="8"/>
    <x v="7"/>
  </r>
  <r>
    <s v="02975"/>
    <x v="242"/>
    <x v="1"/>
    <x v="12"/>
    <x v="0"/>
    <x v="1"/>
    <x v="2"/>
    <x v="9"/>
    <n v="1"/>
    <n v="46.59"/>
    <n v="0"/>
    <n v="18.47"/>
    <n v="46.59"/>
    <n v="18.47"/>
    <n v="28.120000000000005"/>
    <n v="0.60356299635114841"/>
    <n v="2026"/>
    <s v="Q3"/>
    <n v="8"/>
    <x v="7"/>
  </r>
  <r>
    <s v="03163"/>
    <x v="242"/>
    <x v="0"/>
    <x v="15"/>
    <x v="2"/>
    <x v="2"/>
    <x v="1"/>
    <x v="17"/>
    <n v="1"/>
    <n v="69.959999999999994"/>
    <n v="0"/>
    <n v="32.340000000000003"/>
    <n v="69.959999999999994"/>
    <n v="32.340000000000003"/>
    <n v="37.61999999999999"/>
    <n v="0.53773584905660365"/>
    <n v="2026"/>
    <s v="Q3"/>
    <n v="8"/>
    <x v="7"/>
  </r>
  <r>
    <s v="00094"/>
    <x v="243"/>
    <x v="1"/>
    <x v="6"/>
    <x v="2"/>
    <x v="0"/>
    <x v="0"/>
    <x v="4"/>
    <n v="5"/>
    <n v="50.76"/>
    <n v="0"/>
    <n v="22.89"/>
    <n v="253.79999999999998"/>
    <n v="114.45"/>
    <n v="139.34999999999997"/>
    <n v="0.54905437352245856"/>
    <n v="2026"/>
    <s v="Q3"/>
    <n v="9"/>
    <x v="8"/>
  </r>
  <r>
    <s v="00271"/>
    <x v="243"/>
    <x v="1"/>
    <x v="12"/>
    <x v="3"/>
    <x v="0"/>
    <x v="1"/>
    <x v="1"/>
    <n v="1"/>
    <n v="94.29"/>
    <n v="0.1"/>
    <n v="45.12"/>
    <n v="84.861000000000004"/>
    <n v="45.12"/>
    <n v="39.741000000000007"/>
    <n v="0.46830699614663984"/>
    <n v="2026"/>
    <s v="Q3"/>
    <n v="9"/>
    <x v="8"/>
  </r>
  <r>
    <s v="01481"/>
    <x v="243"/>
    <x v="1"/>
    <x v="12"/>
    <x v="1"/>
    <x v="2"/>
    <x v="0"/>
    <x v="0"/>
    <n v="6"/>
    <n v="81.430000000000007"/>
    <n v="0.05"/>
    <n v="42.24"/>
    <n v="464.15100000000001"/>
    <n v="253.44"/>
    <n v="210.71100000000001"/>
    <n v="0.45397079829624415"/>
    <n v="2026"/>
    <s v="Q3"/>
    <n v="9"/>
    <x v="8"/>
  </r>
  <r>
    <s v="01663"/>
    <x v="243"/>
    <x v="2"/>
    <x v="5"/>
    <x v="0"/>
    <x v="0"/>
    <x v="2"/>
    <x v="9"/>
    <n v="1"/>
    <n v="45.54"/>
    <n v="0.1"/>
    <n v="18.440000000000001"/>
    <n v="40.985999999999997"/>
    <n v="18.440000000000001"/>
    <n v="22.545999999999996"/>
    <n v="0.5500902747279558"/>
    <n v="2026"/>
    <s v="Q3"/>
    <n v="9"/>
    <x v="8"/>
  </r>
  <r>
    <s v="02866"/>
    <x v="243"/>
    <x v="0"/>
    <x v="15"/>
    <x v="3"/>
    <x v="0"/>
    <x v="1"/>
    <x v="11"/>
    <n v="2"/>
    <n v="156.63999999999999"/>
    <n v="0.1"/>
    <n v="80.09"/>
    <n v="281.952"/>
    <n v="160.18"/>
    <n v="121.77199999999999"/>
    <n v="0.43188911587787987"/>
    <n v="2026"/>
    <s v="Q3"/>
    <n v="9"/>
    <x v="8"/>
  </r>
  <r>
    <s v="03288"/>
    <x v="243"/>
    <x v="3"/>
    <x v="7"/>
    <x v="3"/>
    <x v="2"/>
    <x v="1"/>
    <x v="17"/>
    <n v="1"/>
    <n v="72.81"/>
    <n v="0"/>
    <n v="32.299999999999997"/>
    <n v="72.81"/>
    <n v="32.299999999999997"/>
    <n v="40.510000000000005"/>
    <n v="0.55637961818431536"/>
    <n v="2026"/>
    <s v="Q3"/>
    <n v="9"/>
    <x v="8"/>
  </r>
  <r>
    <s v="03426"/>
    <x v="243"/>
    <x v="1"/>
    <x v="11"/>
    <x v="2"/>
    <x v="1"/>
    <x v="3"/>
    <x v="13"/>
    <n v="6"/>
    <n v="80.319999999999993"/>
    <n v="0"/>
    <n v="38.42"/>
    <n v="481.91999999999996"/>
    <n v="230.52"/>
    <n v="251.39999999999995"/>
    <n v="0.52166334661354574"/>
    <n v="2026"/>
    <s v="Q3"/>
    <n v="9"/>
    <x v="8"/>
  </r>
  <r>
    <s v="04826"/>
    <x v="243"/>
    <x v="3"/>
    <x v="13"/>
    <x v="2"/>
    <x v="0"/>
    <x v="2"/>
    <x v="18"/>
    <n v="5"/>
    <n v="166.81"/>
    <n v="0.05"/>
    <n v="89.24"/>
    <n v="792.34749999999997"/>
    <n v="446.2"/>
    <n v="346.14749999999998"/>
    <n v="0.43686324497774021"/>
    <n v="2026"/>
    <s v="Q3"/>
    <n v="9"/>
    <x v="8"/>
  </r>
  <r>
    <s v="00662"/>
    <x v="244"/>
    <x v="3"/>
    <x v="13"/>
    <x v="0"/>
    <x v="1"/>
    <x v="4"/>
    <x v="10"/>
    <n v="1"/>
    <n v="40.56"/>
    <n v="0.15"/>
    <n v="14.28"/>
    <n v="34.475999999999999"/>
    <n v="14.28"/>
    <n v="20.195999999999998"/>
    <n v="0.58579881656804733"/>
    <n v="2026"/>
    <s v="Q3"/>
    <n v="9"/>
    <x v="8"/>
  </r>
  <r>
    <s v="01393"/>
    <x v="244"/>
    <x v="2"/>
    <x v="16"/>
    <x v="0"/>
    <x v="0"/>
    <x v="2"/>
    <x v="18"/>
    <n v="2"/>
    <n v="162.4"/>
    <n v="0.1"/>
    <n v="88.04"/>
    <n v="292.32"/>
    <n v="176.08"/>
    <n v="116.23999999999998"/>
    <n v="0.39764641488779412"/>
    <n v="2026"/>
    <s v="Q3"/>
    <n v="9"/>
    <x v="8"/>
  </r>
  <r>
    <s v="01568"/>
    <x v="244"/>
    <x v="0"/>
    <x v="15"/>
    <x v="2"/>
    <x v="0"/>
    <x v="4"/>
    <x v="12"/>
    <n v="5"/>
    <n v="123.09"/>
    <n v="0"/>
    <n v="70.3"/>
    <n v="615.45000000000005"/>
    <n v="351.5"/>
    <n v="263.95000000000005"/>
    <n v="0.42887318222438869"/>
    <n v="2026"/>
    <s v="Q3"/>
    <n v="9"/>
    <x v="8"/>
  </r>
  <r>
    <s v="02428"/>
    <x v="244"/>
    <x v="1"/>
    <x v="6"/>
    <x v="3"/>
    <x v="1"/>
    <x v="2"/>
    <x v="2"/>
    <n v="1"/>
    <n v="36.69"/>
    <n v="0"/>
    <n v="13.92"/>
    <n v="36.69"/>
    <n v="13.92"/>
    <n v="22.769999999999996"/>
    <n v="0.6206050695012264"/>
    <n v="2026"/>
    <s v="Q3"/>
    <n v="9"/>
    <x v="8"/>
  </r>
  <r>
    <s v="02890"/>
    <x v="244"/>
    <x v="2"/>
    <x v="3"/>
    <x v="0"/>
    <x v="2"/>
    <x v="2"/>
    <x v="15"/>
    <n v="4"/>
    <n v="130.43"/>
    <n v="0"/>
    <n v="66.849999999999994"/>
    <n v="521.72"/>
    <n v="267.39999999999998"/>
    <n v="254.32000000000005"/>
    <n v="0.48746454036648018"/>
    <n v="2026"/>
    <s v="Q3"/>
    <n v="9"/>
    <x v="8"/>
  </r>
  <r>
    <s v="02108"/>
    <x v="245"/>
    <x v="1"/>
    <x v="11"/>
    <x v="0"/>
    <x v="0"/>
    <x v="1"/>
    <x v="3"/>
    <n v="1"/>
    <n v="146.13999999999999"/>
    <n v="0"/>
    <n v="81.040000000000006"/>
    <n v="146.13999999999999"/>
    <n v="81.040000000000006"/>
    <n v="65.09999999999998"/>
    <n v="0.44546325441357593"/>
    <n v="2026"/>
    <s v="Q3"/>
    <n v="9"/>
    <x v="8"/>
  </r>
  <r>
    <s v="02340"/>
    <x v="245"/>
    <x v="1"/>
    <x v="14"/>
    <x v="2"/>
    <x v="1"/>
    <x v="3"/>
    <x v="5"/>
    <n v="4"/>
    <n v="332.93"/>
    <n v="0"/>
    <n v="193.56"/>
    <n v="1331.72"/>
    <n v="774.24"/>
    <n v="557.48"/>
    <n v="0.41861652599645571"/>
    <n v="2026"/>
    <s v="Q3"/>
    <n v="9"/>
    <x v="8"/>
  </r>
  <r>
    <s v="03078"/>
    <x v="245"/>
    <x v="1"/>
    <x v="14"/>
    <x v="2"/>
    <x v="2"/>
    <x v="3"/>
    <x v="19"/>
    <n v="4"/>
    <n v="122.43"/>
    <n v="0"/>
    <n v="61.5"/>
    <n v="489.72"/>
    <n v="246"/>
    <n v="243.72000000000003"/>
    <n v="0.49767213918157316"/>
    <n v="2026"/>
    <s v="Q3"/>
    <n v="9"/>
    <x v="8"/>
  </r>
  <r>
    <s v="03575"/>
    <x v="245"/>
    <x v="2"/>
    <x v="2"/>
    <x v="3"/>
    <x v="0"/>
    <x v="0"/>
    <x v="0"/>
    <n v="3"/>
    <n v="81.12"/>
    <n v="0.1"/>
    <n v="41.78"/>
    <n v="219.02400000000003"/>
    <n v="125.34"/>
    <n v="93.684000000000026"/>
    <n v="0.42773394696471628"/>
    <n v="2026"/>
    <s v="Q3"/>
    <n v="9"/>
    <x v="8"/>
  </r>
  <r>
    <s v="03700"/>
    <x v="245"/>
    <x v="1"/>
    <x v="14"/>
    <x v="0"/>
    <x v="0"/>
    <x v="2"/>
    <x v="18"/>
    <n v="1"/>
    <n v="168.54"/>
    <n v="0.05"/>
    <n v="87.82"/>
    <n v="160.11299999999997"/>
    <n v="87.82"/>
    <n v="72.292999999999978"/>
    <n v="0.45151236938911887"/>
    <n v="2026"/>
    <s v="Q3"/>
    <n v="9"/>
    <x v="8"/>
  </r>
  <r>
    <s v="03762"/>
    <x v="245"/>
    <x v="0"/>
    <x v="0"/>
    <x v="2"/>
    <x v="1"/>
    <x v="0"/>
    <x v="6"/>
    <n v="4"/>
    <n v="39.61"/>
    <n v="0.1"/>
    <n v="16.829999999999998"/>
    <n v="142.596"/>
    <n v="67.319999999999993"/>
    <n v="75.27600000000001"/>
    <n v="0.52789699570815452"/>
    <n v="2026"/>
    <s v="Q3"/>
    <n v="9"/>
    <x v="8"/>
  </r>
  <r>
    <s v="02790"/>
    <x v="246"/>
    <x v="3"/>
    <x v="8"/>
    <x v="0"/>
    <x v="0"/>
    <x v="4"/>
    <x v="10"/>
    <n v="1"/>
    <n v="39.85"/>
    <n v="0.1"/>
    <n v="14.96"/>
    <n v="35.865000000000002"/>
    <n v="14.96"/>
    <n v="20.905000000000001"/>
    <n v="0.58288024536456151"/>
    <n v="2026"/>
    <s v="Q3"/>
    <n v="9"/>
    <x v="8"/>
  </r>
  <r>
    <s v="04149"/>
    <x v="246"/>
    <x v="3"/>
    <x v="8"/>
    <x v="0"/>
    <x v="1"/>
    <x v="4"/>
    <x v="10"/>
    <n v="1"/>
    <n v="40.51"/>
    <n v="0.05"/>
    <n v="14.7"/>
    <n v="38.484499999999997"/>
    <n v="14.7"/>
    <n v="23.784499999999998"/>
    <n v="0.6180280372617547"/>
    <n v="2026"/>
    <s v="Q3"/>
    <n v="9"/>
    <x v="8"/>
  </r>
  <r>
    <s v="01955"/>
    <x v="247"/>
    <x v="1"/>
    <x v="12"/>
    <x v="0"/>
    <x v="0"/>
    <x v="3"/>
    <x v="19"/>
    <n v="1"/>
    <n v="121.59"/>
    <n v="0"/>
    <n v="62.44"/>
    <n v="121.59"/>
    <n v="62.44"/>
    <n v="59.150000000000006"/>
    <n v="0.4864709268854347"/>
    <n v="2026"/>
    <s v="Q3"/>
    <n v="9"/>
    <x v="8"/>
  </r>
  <r>
    <s v="02077"/>
    <x v="247"/>
    <x v="3"/>
    <x v="8"/>
    <x v="1"/>
    <x v="2"/>
    <x v="1"/>
    <x v="11"/>
    <n v="4"/>
    <n v="152.99"/>
    <n v="0.15"/>
    <n v="77.12"/>
    <n v="520.16600000000005"/>
    <n v="308.48"/>
    <n v="211.68600000000004"/>
    <n v="0.40695854784818697"/>
    <n v="2026"/>
    <s v="Q3"/>
    <n v="9"/>
    <x v="8"/>
  </r>
  <r>
    <s v="02879"/>
    <x v="247"/>
    <x v="2"/>
    <x v="10"/>
    <x v="0"/>
    <x v="2"/>
    <x v="2"/>
    <x v="2"/>
    <n v="3"/>
    <n v="36.19"/>
    <n v="0.1"/>
    <n v="13.97"/>
    <n v="97.712999999999994"/>
    <n v="41.910000000000004"/>
    <n v="55.80299999999999"/>
    <n v="0.57109084768659235"/>
    <n v="2026"/>
    <s v="Q3"/>
    <n v="9"/>
    <x v="8"/>
  </r>
  <r>
    <s v="03353"/>
    <x v="247"/>
    <x v="2"/>
    <x v="16"/>
    <x v="2"/>
    <x v="1"/>
    <x v="1"/>
    <x v="3"/>
    <n v="2"/>
    <n v="142.44"/>
    <n v="0"/>
    <n v="77.33"/>
    <n v="284.88"/>
    <n v="154.66"/>
    <n v="130.22"/>
    <n v="0.45710474585790506"/>
    <n v="2026"/>
    <s v="Q3"/>
    <n v="9"/>
    <x v="8"/>
  </r>
  <r>
    <s v="03514"/>
    <x v="247"/>
    <x v="1"/>
    <x v="6"/>
    <x v="0"/>
    <x v="1"/>
    <x v="2"/>
    <x v="15"/>
    <n v="2"/>
    <n v="133.81"/>
    <n v="0"/>
    <n v="66.78"/>
    <n v="267.62"/>
    <n v="133.56"/>
    <n v="134.06"/>
    <n v="0.5009341603766535"/>
    <n v="2026"/>
    <s v="Q3"/>
    <n v="9"/>
    <x v="8"/>
  </r>
  <r>
    <s v="03964"/>
    <x v="247"/>
    <x v="1"/>
    <x v="12"/>
    <x v="2"/>
    <x v="1"/>
    <x v="4"/>
    <x v="10"/>
    <n v="2"/>
    <n v="40.49"/>
    <n v="0.15"/>
    <n v="14.32"/>
    <n v="68.832999999999998"/>
    <n v="28.64"/>
    <n v="40.192999999999998"/>
    <n v="0.58392050324698908"/>
    <n v="2026"/>
    <s v="Q3"/>
    <n v="9"/>
    <x v="8"/>
  </r>
  <r>
    <s v="04599"/>
    <x v="247"/>
    <x v="2"/>
    <x v="2"/>
    <x v="0"/>
    <x v="2"/>
    <x v="3"/>
    <x v="7"/>
    <n v="4"/>
    <n v="198.1"/>
    <n v="0"/>
    <n v="101.61"/>
    <n v="792.4"/>
    <n v="406.44"/>
    <n v="385.96"/>
    <n v="0.48707723372034323"/>
    <n v="2026"/>
    <s v="Q3"/>
    <n v="9"/>
    <x v="8"/>
  </r>
  <r>
    <s v="05030"/>
    <x v="247"/>
    <x v="1"/>
    <x v="12"/>
    <x v="2"/>
    <x v="1"/>
    <x v="0"/>
    <x v="0"/>
    <n v="1"/>
    <n v="83.73"/>
    <n v="0.15"/>
    <n v="43.34"/>
    <n v="71.170500000000004"/>
    <n v="43.34"/>
    <n v="27.830500000000001"/>
    <n v="0.39103982689457006"/>
    <n v="2026"/>
    <s v="Q3"/>
    <n v="9"/>
    <x v="8"/>
  </r>
  <r>
    <s v="01593"/>
    <x v="248"/>
    <x v="1"/>
    <x v="14"/>
    <x v="2"/>
    <x v="1"/>
    <x v="3"/>
    <x v="7"/>
    <n v="2"/>
    <n v="194.92"/>
    <n v="0"/>
    <n v="102.66"/>
    <n v="389.84"/>
    <n v="205.32"/>
    <n v="184.51999999999998"/>
    <n v="0.47332238867227577"/>
    <n v="2026"/>
    <s v="Q3"/>
    <n v="9"/>
    <x v="8"/>
  </r>
  <r>
    <s v="01818"/>
    <x v="248"/>
    <x v="1"/>
    <x v="12"/>
    <x v="2"/>
    <x v="1"/>
    <x v="2"/>
    <x v="18"/>
    <n v="1"/>
    <n v="161.03"/>
    <n v="0"/>
    <n v="89.86"/>
    <n v="161.03"/>
    <n v="89.86"/>
    <n v="71.17"/>
    <n v="0.44196733527914056"/>
    <n v="2026"/>
    <s v="Q3"/>
    <n v="9"/>
    <x v="8"/>
  </r>
  <r>
    <s v="02370"/>
    <x v="248"/>
    <x v="3"/>
    <x v="4"/>
    <x v="3"/>
    <x v="1"/>
    <x v="4"/>
    <x v="14"/>
    <n v="1"/>
    <n v="35.68"/>
    <n v="0.05"/>
    <n v="13.76"/>
    <n v="33.896000000000001"/>
    <n v="13.76"/>
    <n v="20.136000000000003"/>
    <n v="0.59405239556289835"/>
    <n v="2026"/>
    <s v="Q3"/>
    <n v="9"/>
    <x v="8"/>
  </r>
  <r>
    <s v="02726"/>
    <x v="248"/>
    <x v="1"/>
    <x v="6"/>
    <x v="0"/>
    <x v="1"/>
    <x v="0"/>
    <x v="6"/>
    <n v="1"/>
    <n v="39.68"/>
    <n v="0.05"/>
    <n v="16.63"/>
    <n v="37.695999999999998"/>
    <n v="16.63"/>
    <n v="21.065999999999999"/>
    <n v="0.55883913412563668"/>
    <n v="2026"/>
    <s v="Q3"/>
    <n v="9"/>
    <x v="8"/>
  </r>
  <r>
    <s v="02755"/>
    <x v="248"/>
    <x v="2"/>
    <x v="10"/>
    <x v="0"/>
    <x v="1"/>
    <x v="1"/>
    <x v="3"/>
    <n v="3"/>
    <n v="146.22"/>
    <n v="0"/>
    <n v="80.13"/>
    <n v="438.65999999999997"/>
    <n v="240.39"/>
    <n v="198.26999999999998"/>
    <n v="0.4519901518260156"/>
    <n v="2026"/>
    <s v="Q3"/>
    <n v="9"/>
    <x v="8"/>
  </r>
  <r>
    <s v="03187"/>
    <x v="248"/>
    <x v="3"/>
    <x v="7"/>
    <x v="2"/>
    <x v="0"/>
    <x v="1"/>
    <x v="17"/>
    <n v="1"/>
    <n v="71.680000000000007"/>
    <n v="0"/>
    <n v="31.87"/>
    <n v="71.680000000000007"/>
    <n v="31.87"/>
    <n v="39.81"/>
    <n v="0.5553850446428571"/>
    <n v="2026"/>
    <s v="Q3"/>
    <n v="9"/>
    <x v="8"/>
  </r>
  <r>
    <s v="03471"/>
    <x v="248"/>
    <x v="2"/>
    <x v="10"/>
    <x v="3"/>
    <x v="1"/>
    <x v="4"/>
    <x v="16"/>
    <n v="2"/>
    <n v="51.77"/>
    <n v="0"/>
    <n v="21.46"/>
    <n v="103.54"/>
    <n v="42.92"/>
    <n v="60.620000000000005"/>
    <n v="0.58547421286459345"/>
    <n v="2026"/>
    <s v="Q3"/>
    <n v="9"/>
    <x v="8"/>
  </r>
  <r>
    <s v="03529"/>
    <x v="248"/>
    <x v="2"/>
    <x v="5"/>
    <x v="1"/>
    <x v="0"/>
    <x v="4"/>
    <x v="10"/>
    <n v="4"/>
    <n v="39.4"/>
    <n v="0.15"/>
    <n v="14.95"/>
    <n v="133.95999999999998"/>
    <n v="59.8"/>
    <n v="74.159999999999982"/>
    <n v="0.55359808898178553"/>
    <n v="2026"/>
    <s v="Q3"/>
    <n v="9"/>
    <x v="8"/>
  </r>
  <r>
    <s v="03549"/>
    <x v="248"/>
    <x v="3"/>
    <x v="8"/>
    <x v="0"/>
    <x v="1"/>
    <x v="2"/>
    <x v="9"/>
    <n v="1"/>
    <n v="47.17"/>
    <n v="0"/>
    <n v="18.64"/>
    <n v="47.17"/>
    <n v="18.64"/>
    <n v="28.53"/>
    <n v="0.60483358066567738"/>
    <n v="2026"/>
    <s v="Q3"/>
    <n v="9"/>
    <x v="8"/>
  </r>
  <r>
    <s v="04003"/>
    <x v="248"/>
    <x v="3"/>
    <x v="4"/>
    <x v="3"/>
    <x v="0"/>
    <x v="4"/>
    <x v="16"/>
    <n v="2"/>
    <n v="50.41"/>
    <n v="0.1"/>
    <n v="22.05"/>
    <n v="90.738"/>
    <n v="44.1"/>
    <n v="46.637999999999998"/>
    <n v="0.51398532037294187"/>
    <n v="2026"/>
    <s v="Q3"/>
    <n v="9"/>
    <x v="8"/>
  </r>
  <r>
    <s v="04613"/>
    <x v="248"/>
    <x v="3"/>
    <x v="13"/>
    <x v="0"/>
    <x v="2"/>
    <x v="0"/>
    <x v="0"/>
    <n v="4"/>
    <n v="80.38"/>
    <n v="0.1"/>
    <n v="42.55"/>
    <n v="289.36799999999999"/>
    <n v="170.2"/>
    <n v="119.16800000000001"/>
    <n v="0.41182162505874875"/>
    <n v="2026"/>
    <s v="Q3"/>
    <n v="9"/>
    <x v="8"/>
  </r>
  <r>
    <s v="00075"/>
    <x v="249"/>
    <x v="0"/>
    <x v="0"/>
    <x v="0"/>
    <x v="2"/>
    <x v="4"/>
    <x v="10"/>
    <n v="2"/>
    <n v="40.78"/>
    <n v="0"/>
    <n v="15.04"/>
    <n v="81.56"/>
    <n v="30.08"/>
    <n v="51.480000000000004"/>
    <n v="0.63119176066699367"/>
    <n v="2026"/>
    <s v="Q3"/>
    <n v="9"/>
    <x v="8"/>
  </r>
  <r>
    <s v="00601"/>
    <x v="249"/>
    <x v="1"/>
    <x v="12"/>
    <x v="0"/>
    <x v="0"/>
    <x v="1"/>
    <x v="3"/>
    <n v="1"/>
    <n v="141.69"/>
    <n v="0"/>
    <n v="80.34"/>
    <n v="141.69"/>
    <n v="80.34"/>
    <n v="61.349999999999994"/>
    <n v="0.43298750793986868"/>
    <n v="2026"/>
    <s v="Q3"/>
    <n v="9"/>
    <x v="8"/>
  </r>
  <r>
    <s v="01617"/>
    <x v="249"/>
    <x v="3"/>
    <x v="8"/>
    <x v="0"/>
    <x v="1"/>
    <x v="3"/>
    <x v="13"/>
    <n v="1"/>
    <n v="83.28"/>
    <n v="0.1"/>
    <n v="39.75"/>
    <n v="74.951999999999998"/>
    <n v="39.75"/>
    <n v="35.201999999999998"/>
    <n v="0.46966058277297468"/>
    <n v="2026"/>
    <s v="Q3"/>
    <n v="9"/>
    <x v="8"/>
  </r>
  <r>
    <s v="02305"/>
    <x v="249"/>
    <x v="3"/>
    <x v="7"/>
    <x v="3"/>
    <x v="0"/>
    <x v="3"/>
    <x v="13"/>
    <n v="2"/>
    <n v="82.43"/>
    <n v="0"/>
    <n v="40.51"/>
    <n v="164.86"/>
    <n v="81.02"/>
    <n v="83.840000000000018"/>
    <n v="0.50855271139148372"/>
    <n v="2026"/>
    <s v="Q3"/>
    <n v="9"/>
    <x v="8"/>
  </r>
  <r>
    <s v="02344"/>
    <x v="249"/>
    <x v="0"/>
    <x v="15"/>
    <x v="3"/>
    <x v="1"/>
    <x v="4"/>
    <x v="14"/>
    <n v="4"/>
    <n v="36.380000000000003"/>
    <n v="0"/>
    <n v="14.16"/>
    <n v="145.52000000000001"/>
    <n v="56.64"/>
    <n v="88.88000000000001"/>
    <n v="0.61077515118196812"/>
    <n v="2026"/>
    <s v="Q3"/>
    <n v="9"/>
    <x v="8"/>
  </r>
  <r>
    <s v="02601"/>
    <x v="249"/>
    <x v="1"/>
    <x v="11"/>
    <x v="0"/>
    <x v="1"/>
    <x v="0"/>
    <x v="0"/>
    <n v="1"/>
    <n v="82.86"/>
    <n v="0"/>
    <n v="43.33"/>
    <n v="82.86"/>
    <n v="43.33"/>
    <n v="39.53"/>
    <n v="0.47706975621530295"/>
    <n v="2026"/>
    <s v="Q3"/>
    <n v="9"/>
    <x v="8"/>
  </r>
  <r>
    <s v="02831"/>
    <x v="249"/>
    <x v="0"/>
    <x v="9"/>
    <x v="0"/>
    <x v="1"/>
    <x v="2"/>
    <x v="9"/>
    <n v="1"/>
    <n v="46.44"/>
    <n v="0.05"/>
    <n v="17.88"/>
    <n v="44.117999999999995"/>
    <n v="17.88"/>
    <n v="26.237999999999996"/>
    <n v="0.59472324221406225"/>
    <n v="2026"/>
    <s v="Q3"/>
    <n v="9"/>
    <x v="8"/>
  </r>
  <r>
    <s v="02845"/>
    <x v="249"/>
    <x v="0"/>
    <x v="0"/>
    <x v="1"/>
    <x v="2"/>
    <x v="2"/>
    <x v="15"/>
    <n v="4"/>
    <n v="133.26"/>
    <n v="0.1"/>
    <n v="68.77"/>
    <n v="479.73599999999999"/>
    <n v="275.08"/>
    <n v="204.65600000000001"/>
    <n v="0.42660129738022579"/>
    <n v="2026"/>
    <s v="Q3"/>
    <n v="9"/>
    <x v="8"/>
  </r>
  <r>
    <s v="03679"/>
    <x v="249"/>
    <x v="1"/>
    <x v="12"/>
    <x v="3"/>
    <x v="1"/>
    <x v="1"/>
    <x v="3"/>
    <n v="1"/>
    <n v="147.36000000000001"/>
    <n v="0"/>
    <n v="81.599999999999994"/>
    <n v="147.36000000000001"/>
    <n v="81.599999999999994"/>
    <n v="65.760000000000019"/>
    <n v="0.44625407166123787"/>
    <n v="2026"/>
    <s v="Q3"/>
    <n v="9"/>
    <x v="8"/>
  </r>
  <r>
    <s v="03828"/>
    <x v="249"/>
    <x v="0"/>
    <x v="0"/>
    <x v="0"/>
    <x v="1"/>
    <x v="2"/>
    <x v="18"/>
    <n v="2"/>
    <n v="166.13"/>
    <n v="0.15"/>
    <n v="86.71"/>
    <n v="282.42099999999999"/>
    <n v="173.42"/>
    <n v="109.001"/>
    <n v="0.38595217777714835"/>
    <n v="2026"/>
    <s v="Q3"/>
    <n v="9"/>
    <x v="8"/>
  </r>
  <r>
    <s v="04226"/>
    <x v="249"/>
    <x v="2"/>
    <x v="3"/>
    <x v="0"/>
    <x v="1"/>
    <x v="4"/>
    <x v="16"/>
    <n v="1"/>
    <n v="51.74"/>
    <n v="0"/>
    <n v="22.45"/>
    <n v="51.74"/>
    <n v="22.45"/>
    <n v="29.290000000000003"/>
    <n v="0.56609972941631237"/>
    <n v="2026"/>
    <s v="Q3"/>
    <n v="9"/>
    <x v="8"/>
  </r>
  <r>
    <s v="00058"/>
    <x v="250"/>
    <x v="0"/>
    <x v="0"/>
    <x v="2"/>
    <x v="0"/>
    <x v="1"/>
    <x v="17"/>
    <n v="1"/>
    <n v="71.7"/>
    <n v="0"/>
    <n v="32"/>
    <n v="71.7"/>
    <n v="32"/>
    <n v="39.700000000000003"/>
    <n v="0.55369595536959559"/>
    <n v="2026"/>
    <s v="Q3"/>
    <n v="9"/>
    <x v="8"/>
  </r>
  <r>
    <s v="01224"/>
    <x v="250"/>
    <x v="2"/>
    <x v="2"/>
    <x v="0"/>
    <x v="0"/>
    <x v="0"/>
    <x v="6"/>
    <n v="2"/>
    <n v="39.409999999999997"/>
    <n v="0.05"/>
    <n v="17.12"/>
    <n v="74.878999999999991"/>
    <n v="34.24"/>
    <n v="40.638999999999989"/>
    <n v="0.54272893601677363"/>
    <n v="2026"/>
    <s v="Q3"/>
    <n v="9"/>
    <x v="8"/>
  </r>
  <r>
    <s v="04345"/>
    <x v="250"/>
    <x v="0"/>
    <x v="9"/>
    <x v="0"/>
    <x v="1"/>
    <x v="3"/>
    <x v="5"/>
    <n v="2"/>
    <n v="345.33"/>
    <n v="0"/>
    <n v="198.22"/>
    <n v="690.66"/>
    <n v="396.44"/>
    <n v="294.21999999999997"/>
    <n v="0.42599832044710856"/>
    <n v="2026"/>
    <s v="Q3"/>
    <n v="9"/>
    <x v="8"/>
  </r>
  <r>
    <s v="01069"/>
    <x v="251"/>
    <x v="3"/>
    <x v="13"/>
    <x v="0"/>
    <x v="0"/>
    <x v="1"/>
    <x v="3"/>
    <n v="1"/>
    <n v="145.33000000000001"/>
    <n v="0.1"/>
    <n v="80.97"/>
    <n v="130.79700000000003"/>
    <n v="80.97"/>
    <n v="49.827000000000027"/>
    <n v="0.3809491043372556"/>
    <n v="2026"/>
    <s v="Q3"/>
    <n v="9"/>
    <x v="8"/>
  </r>
  <r>
    <s v="01489"/>
    <x v="251"/>
    <x v="0"/>
    <x v="0"/>
    <x v="0"/>
    <x v="0"/>
    <x v="0"/>
    <x v="4"/>
    <n v="3"/>
    <n v="50.03"/>
    <n v="0.1"/>
    <n v="22.89"/>
    <n v="135.08100000000002"/>
    <n v="68.67"/>
    <n v="66.411000000000016"/>
    <n v="0.49163835032313952"/>
    <n v="2026"/>
    <s v="Q3"/>
    <n v="9"/>
    <x v="8"/>
  </r>
  <r>
    <s v="02045"/>
    <x v="251"/>
    <x v="1"/>
    <x v="1"/>
    <x v="3"/>
    <x v="0"/>
    <x v="2"/>
    <x v="2"/>
    <n v="1"/>
    <n v="35.68"/>
    <n v="0.05"/>
    <n v="13.37"/>
    <n v="33.896000000000001"/>
    <n v="13.37"/>
    <n v="20.526000000000003"/>
    <n v="0.60555817795610112"/>
    <n v="2026"/>
    <s v="Q3"/>
    <n v="9"/>
    <x v="8"/>
  </r>
  <r>
    <s v="02610"/>
    <x v="251"/>
    <x v="3"/>
    <x v="8"/>
    <x v="0"/>
    <x v="0"/>
    <x v="3"/>
    <x v="5"/>
    <n v="1"/>
    <n v="341.87"/>
    <n v="0.1"/>
    <n v="190.66"/>
    <n v="307.68299999999999"/>
    <n v="190.66"/>
    <n v="117.023"/>
    <n v="0.38033625517171893"/>
    <n v="2026"/>
    <s v="Q3"/>
    <n v="9"/>
    <x v="8"/>
  </r>
  <r>
    <s v="04210"/>
    <x v="251"/>
    <x v="1"/>
    <x v="6"/>
    <x v="0"/>
    <x v="0"/>
    <x v="2"/>
    <x v="18"/>
    <n v="1"/>
    <n v="164.6"/>
    <n v="0"/>
    <n v="87.21"/>
    <n v="164.6"/>
    <n v="87.21"/>
    <n v="77.39"/>
    <n v="0.47017010935601461"/>
    <n v="2026"/>
    <s v="Q3"/>
    <n v="9"/>
    <x v="8"/>
  </r>
  <r>
    <s v="04584"/>
    <x v="251"/>
    <x v="3"/>
    <x v="8"/>
    <x v="0"/>
    <x v="0"/>
    <x v="4"/>
    <x v="10"/>
    <n v="2"/>
    <n v="41.24"/>
    <n v="0"/>
    <n v="14.46"/>
    <n v="82.48"/>
    <n v="28.92"/>
    <n v="53.56"/>
    <n v="0.64936954413191073"/>
    <n v="2026"/>
    <s v="Q3"/>
    <n v="9"/>
    <x v="8"/>
  </r>
  <r>
    <s v="00044"/>
    <x v="252"/>
    <x v="2"/>
    <x v="10"/>
    <x v="2"/>
    <x v="1"/>
    <x v="0"/>
    <x v="6"/>
    <n v="1"/>
    <n v="40.1"/>
    <n v="0"/>
    <n v="16.920000000000002"/>
    <n v="40.1"/>
    <n v="16.920000000000002"/>
    <n v="23.18"/>
    <n v="0.57805486284289276"/>
    <n v="2026"/>
    <s v="Q3"/>
    <n v="9"/>
    <x v="8"/>
  </r>
  <r>
    <s v="00097"/>
    <x v="252"/>
    <x v="1"/>
    <x v="6"/>
    <x v="0"/>
    <x v="1"/>
    <x v="3"/>
    <x v="13"/>
    <n v="2"/>
    <n v="80.239999999999995"/>
    <n v="0"/>
    <n v="40.5"/>
    <n v="160.47999999999999"/>
    <n v="81"/>
    <n v="79.47999999999999"/>
    <n v="0.49526420737786636"/>
    <n v="2026"/>
    <s v="Q3"/>
    <n v="9"/>
    <x v="8"/>
  </r>
  <r>
    <s v="01015"/>
    <x v="252"/>
    <x v="2"/>
    <x v="3"/>
    <x v="0"/>
    <x v="1"/>
    <x v="1"/>
    <x v="11"/>
    <n v="4"/>
    <n v="151.01"/>
    <n v="0"/>
    <n v="80.569999999999993"/>
    <n v="604.04"/>
    <n v="322.27999999999997"/>
    <n v="281.76"/>
    <n v="0.46645917488908023"/>
    <n v="2026"/>
    <s v="Q3"/>
    <n v="9"/>
    <x v="8"/>
  </r>
  <r>
    <s v="01128"/>
    <x v="252"/>
    <x v="0"/>
    <x v="15"/>
    <x v="3"/>
    <x v="0"/>
    <x v="0"/>
    <x v="4"/>
    <n v="1"/>
    <n v="51.32"/>
    <n v="0.1"/>
    <n v="22.67"/>
    <n v="46.188000000000002"/>
    <n v="22.67"/>
    <n v="23.518000000000001"/>
    <n v="0.50917987356023209"/>
    <n v="2026"/>
    <s v="Q3"/>
    <n v="9"/>
    <x v="8"/>
  </r>
  <r>
    <s v="03548"/>
    <x v="252"/>
    <x v="3"/>
    <x v="7"/>
    <x v="2"/>
    <x v="0"/>
    <x v="1"/>
    <x v="17"/>
    <n v="2"/>
    <n v="72.61"/>
    <n v="0"/>
    <n v="32.68"/>
    <n v="145.22"/>
    <n v="65.36"/>
    <n v="79.86"/>
    <n v="0.54992425285773305"/>
    <n v="2026"/>
    <s v="Q3"/>
    <n v="9"/>
    <x v="8"/>
  </r>
  <r>
    <s v="00242"/>
    <x v="253"/>
    <x v="3"/>
    <x v="13"/>
    <x v="3"/>
    <x v="2"/>
    <x v="4"/>
    <x v="10"/>
    <n v="5"/>
    <n v="40.94"/>
    <n v="0"/>
    <n v="14.78"/>
    <n v="204.7"/>
    <n v="73.899999999999991"/>
    <n v="130.80000000000001"/>
    <n v="0.6389838788470934"/>
    <n v="2026"/>
    <s v="Q3"/>
    <n v="9"/>
    <x v="8"/>
  </r>
  <r>
    <s v="00784"/>
    <x v="253"/>
    <x v="2"/>
    <x v="16"/>
    <x v="3"/>
    <x v="1"/>
    <x v="0"/>
    <x v="0"/>
    <n v="4"/>
    <n v="81.69"/>
    <n v="0"/>
    <n v="42.23"/>
    <n v="326.76"/>
    <n v="168.92"/>
    <n v="157.84"/>
    <n v="0.48304566042355246"/>
    <n v="2026"/>
    <s v="Q3"/>
    <n v="9"/>
    <x v="8"/>
  </r>
  <r>
    <s v="01535"/>
    <x v="253"/>
    <x v="0"/>
    <x v="15"/>
    <x v="2"/>
    <x v="1"/>
    <x v="0"/>
    <x v="4"/>
    <n v="1"/>
    <n v="51.25"/>
    <n v="0.05"/>
    <n v="21.99"/>
    <n v="48.6875"/>
    <n v="21.99"/>
    <n v="26.697500000000002"/>
    <n v="0.54834403080872918"/>
    <n v="2026"/>
    <s v="Q3"/>
    <n v="9"/>
    <x v="8"/>
  </r>
  <r>
    <s v="01687"/>
    <x v="253"/>
    <x v="2"/>
    <x v="16"/>
    <x v="0"/>
    <x v="0"/>
    <x v="4"/>
    <x v="16"/>
    <n v="1"/>
    <n v="50.78"/>
    <n v="0.05"/>
    <n v="22.52"/>
    <n v="48.241"/>
    <n v="22.52"/>
    <n v="25.721"/>
    <n v="0.5331771729441761"/>
    <n v="2026"/>
    <s v="Q3"/>
    <n v="9"/>
    <x v="8"/>
  </r>
  <r>
    <s v="02162"/>
    <x v="253"/>
    <x v="1"/>
    <x v="1"/>
    <x v="0"/>
    <x v="1"/>
    <x v="2"/>
    <x v="15"/>
    <n v="1"/>
    <n v="133.31"/>
    <n v="0.05"/>
    <n v="67.790000000000006"/>
    <n v="126.64449999999999"/>
    <n v="67.790000000000006"/>
    <n v="58.854499999999987"/>
    <n v="0.46472211584395684"/>
    <n v="2026"/>
    <s v="Q3"/>
    <n v="9"/>
    <x v="8"/>
  </r>
  <r>
    <s v="02307"/>
    <x v="253"/>
    <x v="2"/>
    <x v="2"/>
    <x v="0"/>
    <x v="0"/>
    <x v="2"/>
    <x v="18"/>
    <n v="1"/>
    <n v="162.06"/>
    <n v="0"/>
    <n v="86.95"/>
    <n v="162.06"/>
    <n v="86.95"/>
    <n v="75.11"/>
    <n v="0.4634703196347032"/>
    <n v="2026"/>
    <s v="Q3"/>
    <n v="9"/>
    <x v="8"/>
  </r>
  <r>
    <s v="03976"/>
    <x v="253"/>
    <x v="2"/>
    <x v="5"/>
    <x v="2"/>
    <x v="0"/>
    <x v="2"/>
    <x v="2"/>
    <n v="2"/>
    <n v="37.03"/>
    <n v="0.1"/>
    <n v="13.46"/>
    <n v="66.654000000000011"/>
    <n v="26.92"/>
    <n v="39.734000000000009"/>
    <n v="0.59612326342004984"/>
    <n v="2026"/>
    <s v="Q3"/>
    <n v="9"/>
    <x v="8"/>
  </r>
  <r>
    <s v="05066"/>
    <x v="253"/>
    <x v="1"/>
    <x v="11"/>
    <x v="0"/>
    <x v="1"/>
    <x v="3"/>
    <x v="5"/>
    <n v="1"/>
    <n v="338.01"/>
    <n v="0"/>
    <n v="190.89"/>
    <n v="338.01"/>
    <n v="190.89"/>
    <n v="147.12"/>
    <n v="0.43525339486997427"/>
    <n v="2026"/>
    <s v="Q3"/>
    <n v="9"/>
    <x v="8"/>
  </r>
  <r>
    <s v="00078"/>
    <x v="254"/>
    <x v="3"/>
    <x v="13"/>
    <x v="0"/>
    <x v="1"/>
    <x v="4"/>
    <x v="10"/>
    <n v="5"/>
    <n v="40.78"/>
    <n v="0.05"/>
    <n v="14.94"/>
    <n v="193.70499999999998"/>
    <n v="74.7"/>
    <n v="119.00499999999998"/>
    <n v="0.61436204537828132"/>
    <n v="2026"/>
    <s v="Q3"/>
    <n v="9"/>
    <x v="8"/>
  </r>
  <r>
    <s v="00354"/>
    <x v="254"/>
    <x v="2"/>
    <x v="16"/>
    <x v="0"/>
    <x v="0"/>
    <x v="0"/>
    <x v="4"/>
    <n v="4"/>
    <n v="51.47"/>
    <n v="0"/>
    <n v="21.9"/>
    <n v="205.88"/>
    <n v="87.6"/>
    <n v="118.28"/>
    <n v="0.57450942296483387"/>
    <n v="2026"/>
    <s v="Q3"/>
    <n v="9"/>
    <x v="8"/>
  </r>
  <r>
    <s v="01738"/>
    <x v="254"/>
    <x v="0"/>
    <x v="15"/>
    <x v="1"/>
    <x v="2"/>
    <x v="1"/>
    <x v="3"/>
    <n v="10"/>
    <n v="144.4"/>
    <n v="0.1"/>
    <n v="81.069999999999993"/>
    <n v="1299.6000000000001"/>
    <n v="810.69999999999993"/>
    <n v="488.9000000000002"/>
    <n v="0.37619267466912909"/>
    <n v="2026"/>
    <s v="Q3"/>
    <n v="9"/>
    <x v="8"/>
  </r>
  <r>
    <s v="01900"/>
    <x v="254"/>
    <x v="1"/>
    <x v="6"/>
    <x v="2"/>
    <x v="1"/>
    <x v="4"/>
    <x v="16"/>
    <n v="1"/>
    <n v="51.34"/>
    <n v="0.1"/>
    <n v="22.63"/>
    <n v="46.206000000000003"/>
    <n v="22.63"/>
    <n v="23.576000000000004"/>
    <n v="0.51023676578799293"/>
    <n v="2026"/>
    <s v="Q3"/>
    <n v="9"/>
    <x v="8"/>
  </r>
  <r>
    <s v="03375"/>
    <x v="254"/>
    <x v="1"/>
    <x v="1"/>
    <x v="1"/>
    <x v="0"/>
    <x v="2"/>
    <x v="9"/>
    <n v="6"/>
    <n v="47.72"/>
    <n v="0.1"/>
    <n v="18.41"/>
    <n v="257.68799999999999"/>
    <n v="110.46000000000001"/>
    <n v="147.22799999999998"/>
    <n v="0.57134208810654741"/>
    <n v="2026"/>
    <s v="Q3"/>
    <n v="9"/>
    <x v="8"/>
  </r>
  <r>
    <s v="03567"/>
    <x v="254"/>
    <x v="1"/>
    <x v="11"/>
    <x v="0"/>
    <x v="2"/>
    <x v="3"/>
    <x v="13"/>
    <n v="1"/>
    <n v="81.489999999999995"/>
    <n v="0.1"/>
    <n v="38.83"/>
    <n v="73.340999999999994"/>
    <n v="38.83"/>
    <n v="34.510999999999996"/>
    <n v="0.47055535103148305"/>
    <n v="2026"/>
    <s v="Q3"/>
    <n v="9"/>
    <x v="8"/>
  </r>
  <r>
    <s v="04106"/>
    <x v="254"/>
    <x v="1"/>
    <x v="6"/>
    <x v="2"/>
    <x v="0"/>
    <x v="0"/>
    <x v="6"/>
    <n v="2"/>
    <n v="39.700000000000003"/>
    <n v="0"/>
    <n v="16.32"/>
    <n v="79.400000000000006"/>
    <n v="32.64"/>
    <n v="46.760000000000005"/>
    <n v="0.58891687657430736"/>
    <n v="2026"/>
    <s v="Q3"/>
    <n v="9"/>
    <x v="8"/>
  </r>
  <r>
    <s v="04293"/>
    <x v="254"/>
    <x v="1"/>
    <x v="12"/>
    <x v="1"/>
    <x v="1"/>
    <x v="3"/>
    <x v="5"/>
    <n v="4"/>
    <n v="344.67"/>
    <n v="0.1"/>
    <n v="195.35"/>
    <n v="1240.8120000000001"/>
    <n v="781.4"/>
    <n v="459.41200000000015"/>
    <n v="0.37025109363868186"/>
    <n v="2026"/>
    <s v="Q3"/>
    <n v="9"/>
    <x v="8"/>
  </r>
  <r>
    <s v="04859"/>
    <x v="254"/>
    <x v="0"/>
    <x v="0"/>
    <x v="0"/>
    <x v="0"/>
    <x v="0"/>
    <x v="0"/>
    <n v="1"/>
    <n v="80.39"/>
    <n v="0"/>
    <n v="42.85"/>
    <n v="80.39"/>
    <n v="42.85"/>
    <n v="37.54"/>
    <n v="0.46697350416718497"/>
    <n v="2026"/>
    <s v="Q3"/>
    <n v="9"/>
    <x v="8"/>
  </r>
  <r>
    <s v="00770"/>
    <x v="255"/>
    <x v="2"/>
    <x v="3"/>
    <x v="2"/>
    <x v="0"/>
    <x v="1"/>
    <x v="3"/>
    <n v="1"/>
    <n v="143.66999999999999"/>
    <n v="0.1"/>
    <n v="79.89"/>
    <n v="129.303"/>
    <n v="79.89"/>
    <n v="49.412999999999997"/>
    <n v="0.38214890605786406"/>
    <n v="2026"/>
    <s v="Q3"/>
    <n v="9"/>
    <x v="8"/>
  </r>
  <r>
    <s v="01375"/>
    <x v="255"/>
    <x v="1"/>
    <x v="12"/>
    <x v="2"/>
    <x v="0"/>
    <x v="2"/>
    <x v="2"/>
    <n v="1"/>
    <n v="35.86"/>
    <n v="0"/>
    <n v="13.33"/>
    <n v="35.86"/>
    <n v="13.33"/>
    <n v="22.53"/>
    <n v="0.62827663134411604"/>
    <n v="2026"/>
    <s v="Q3"/>
    <n v="9"/>
    <x v="8"/>
  </r>
  <r>
    <s v="02063"/>
    <x v="255"/>
    <x v="1"/>
    <x v="14"/>
    <x v="2"/>
    <x v="0"/>
    <x v="2"/>
    <x v="15"/>
    <n v="3"/>
    <n v="130.28"/>
    <n v="0.1"/>
    <n v="65.33"/>
    <n v="351.75600000000003"/>
    <n v="195.99"/>
    <n v="155.76600000000002"/>
    <n v="0.44282400300208102"/>
    <n v="2026"/>
    <s v="Q3"/>
    <n v="9"/>
    <x v="8"/>
  </r>
  <r>
    <s v="02563"/>
    <x v="255"/>
    <x v="1"/>
    <x v="6"/>
    <x v="3"/>
    <x v="0"/>
    <x v="1"/>
    <x v="11"/>
    <n v="1"/>
    <n v="157.88999999999999"/>
    <n v="0.1"/>
    <n v="78.209999999999994"/>
    <n v="142.101"/>
    <n v="78.209999999999994"/>
    <n v="63.891000000000005"/>
    <n v="0.44961682183798851"/>
    <n v="2026"/>
    <s v="Q3"/>
    <n v="9"/>
    <x v="8"/>
  </r>
  <r>
    <s v="02786"/>
    <x v="255"/>
    <x v="3"/>
    <x v="8"/>
    <x v="0"/>
    <x v="1"/>
    <x v="4"/>
    <x v="10"/>
    <n v="2"/>
    <n v="40.83"/>
    <n v="0"/>
    <n v="14.56"/>
    <n v="81.66"/>
    <n v="29.12"/>
    <n v="52.539999999999992"/>
    <n v="0.64339946118050451"/>
    <n v="2026"/>
    <s v="Q3"/>
    <n v="9"/>
    <x v="8"/>
  </r>
  <r>
    <s v="03269"/>
    <x v="255"/>
    <x v="2"/>
    <x v="16"/>
    <x v="2"/>
    <x v="1"/>
    <x v="4"/>
    <x v="14"/>
    <n v="2"/>
    <n v="37.119999999999997"/>
    <n v="0"/>
    <n v="14.26"/>
    <n v="74.239999999999995"/>
    <n v="28.52"/>
    <n v="45.72"/>
    <n v="0.61584051724137934"/>
    <n v="2026"/>
    <s v="Q3"/>
    <n v="9"/>
    <x v="8"/>
  </r>
  <r>
    <s v="03346"/>
    <x v="255"/>
    <x v="3"/>
    <x v="8"/>
    <x v="0"/>
    <x v="0"/>
    <x v="3"/>
    <x v="19"/>
    <n v="2"/>
    <n v="124.04"/>
    <n v="0.05"/>
    <n v="59.29"/>
    <n v="235.67599999999999"/>
    <n v="118.58"/>
    <n v="117.09599999999999"/>
    <n v="0.49685160983723414"/>
    <n v="2026"/>
    <s v="Q3"/>
    <n v="9"/>
    <x v="8"/>
  </r>
  <r>
    <s v="04097"/>
    <x v="255"/>
    <x v="1"/>
    <x v="12"/>
    <x v="0"/>
    <x v="0"/>
    <x v="1"/>
    <x v="3"/>
    <n v="1"/>
    <n v="142.36000000000001"/>
    <n v="0"/>
    <n v="78.3"/>
    <n v="142.36000000000001"/>
    <n v="78.3"/>
    <n v="64.060000000000016"/>
    <n v="0.44998595110986239"/>
    <n v="2026"/>
    <s v="Q3"/>
    <n v="9"/>
    <x v="8"/>
  </r>
  <r>
    <s v="04208"/>
    <x v="255"/>
    <x v="1"/>
    <x v="12"/>
    <x v="1"/>
    <x v="2"/>
    <x v="0"/>
    <x v="8"/>
    <n v="6"/>
    <n v="104.11"/>
    <n v="0.1"/>
    <n v="49"/>
    <n v="562.19399999999996"/>
    <n v="294"/>
    <n v="268.19399999999996"/>
    <n v="0.47704884790659446"/>
    <n v="2026"/>
    <s v="Q3"/>
    <n v="9"/>
    <x v="8"/>
  </r>
  <r>
    <s v="04606"/>
    <x v="255"/>
    <x v="3"/>
    <x v="8"/>
    <x v="0"/>
    <x v="2"/>
    <x v="3"/>
    <x v="5"/>
    <n v="1"/>
    <n v="335.02"/>
    <n v="0.05"/>
    <n v="198.44"/>
    <n v="318.26899999999995"/>
    <n v="198.44"/>
    <n v="119.82899999999995"/>
    <n v="0.3765022669502841"/>
    <n v="2026"/>
    <s v="Q3"/>
    <n v="9"/>
    <x v="8"/>
  </r>
  <r>
    <s v="00222"/>
    <x v="256"/>
    <x v="1"/>
    <x v="12"/>
    <x v="0"/>
    <x v="0"/>
    <x v="0"/>
    <x v="4"/>
    <n v="2"/>
    <n v="49.69"/>
    <n v="0.05"/>
    <n v="22.55"/>
    <n v="94.410999999999987"/>
    <n v="45.1"/>
    <n v="49.310999999999986"/>
    <n v="0.52230142674052804"/>
    <n v="2026"/>
    <s v="Q3"/>
    <n v="9"/>
    <x v="8"/>
  </r>
  <r>
    <s v="00241"/>
    <x v="256"/>
    <x v="2"/>
    <x v="5"/>
    <x v="0"/>
    <x v="0"/>
    <x v="0"/>
    <x v="4"/>
    <n v="4"/>
    <n v="50.5"/>
    <n v="0"/>
    <n v="23.02"/>
    <n v="202"/>
    <n v="92.08"/>
    <n v="109.92"/>
    <n v="0.5441584158415842"/>
    <n v="2026"/>
    <s v="Q3"/>
    <n v="9"/>
    <x v="8"/>
  </r>
  <r>
    <s v="00753"/>
    <x v="256"/>
    <x v="3"/>
    <x v="4"/>
    <x v="2"/>
    <x v="0"/>
    <x v="2"/>
    <x v="9"/>
    <n v="1"/>
    <n v="47.55"/>
    <n v="0.05"/>
    <n v="18.350000000000001"/>
    <n v="45.172499999999992"/>
    <n v="18.350000000000001"/>
    <n v="26.822499999999991"/>
    <n v="0.5937794011843488"/>
    <n v="2026"/>
    <s v="Q3"/>
    <n v="9"/>
    <x v="8"/>
  </r>
  <r>
    <s v="02530"/>
    <x v="256"/>
    <x v="3"/>
    <x v="7"/>
    <x v="0"/>
    <x v="1"/>
    <x v="2"/>
    <x v="9"/>
    <n v="6"/>
    <n v="46.16"/>
    <n v="0.1"/>
    <n v="18.39"/>
    <n v="249.26399999999998"/>
    <n v="110.34"/>
    <n v="138.92399999999998"/>
    <n v="0.55733679953783932"/>
    <n v="2026"/>
    <s v="Q3"/>
    <n v="9"/>
    <x v="8"/>
  </r>
  <r>
    <s v="00572"/>
    <x v="257"/>
    <x v="0"/>
    <x v="15"/>
    <x v="2"/>
    <x v="0"/>
    <x v="2"/>
    <x v="15"/>
    <n v="2"/>
    <n v="135.79"/>
    <n v="0.05"/>
    <n v="66.53"/>
    <n v="258.00099999999998"/>
    <n v="133.06"/>
    <n v="124.94099999999997"/>
    <n v="0.48426556486215167"/>
    <n v="2026"/>
    <s v="Q3"/>
    <n v="9"/>
    <x v="8"/>
  </r>
  <r>
    <s v="00874"/>
    <x v="257"/>
    <x v="0"/>
    <x v="15"/>
    <x v="0"/>
    <x v="0"/>
    <x v="1"/>
    <x v="3"/>
    <n v="2"/>
    <n v="141.91999999999999"/>
    <n v="0"/>
    <n v="79.900000000000006"/>
    <n v="283.83999999999997"/>
    <n v="159.80000000000001"/>
    <n v="124.03999999999996"/>
    <n v="0.43700676437429531"/>
    <n v="2026"/>
    <s v="Q3"/>
    <n v="9"/>
    <x v="8"/>
  </r>
  <r>
    <s v="00937"/>
    <x v="257"/>
    <x v="3"/>
    <x v="4"/>
    <x v="3"/>
    <x v="2"/>
    <x v="1"/>
    <x v="3"/>
    <n v="1"/>
    <n v="146.41"/>
    <n v="0.15"/>
    <n v="80.87"/>
    <n v="124.4485"/>
    <n v="80.87"/>
    <n v="43.578499999999991"/>
    <n v="0.35017296311325563"/>
    <n v="2026"/>
    <s v="Q3"/>
    <n v="9"/>
    <x v="8"/>
  </r>
  <r>
    <s v="01229"/>
    <x v="257"/>
    <x v="1"/>
    <x v="1"/>
    <x v="3"/>
    <x v="1"/>
    <x v="0"/>
    <x v="6"/>
    <n v="5"/>
    <n v="40.17"/>
    <n v="0"/>
    <n v="16.27"/>
    <n v="200.85000000000002"/>
    <n v="81.349999999999994"/>
    <n v="119.50000000000003"/>
    <n v="0.59497137167040082"/>
    <n v="2026"/>
    <s v="Q3"/>
    <n v="9"/>
    <x v="8"/>
  </r>
  <r>
    <s v="02186"/>
    <x v="257"/>
    <x v="2"/>
    <x v="2"/>
    <x v="0"/>
    <x v="0"/>
    <x v="1"/>
    <x v="1"/>
    <n v="2"/>
    <n v="91.6"/>
    <n v="0"/>
    <n v="46.54"/>
    <n v="183.2"/>
    <n v="93.08"/>
    <n v="90.11999999999999"/>
    <n v="0.49192139737991264"/>
    <n v="2026"/>
    <s v="Q3"/>
    <n v="9"/>
    <x v="8"/>
  </r>
  <r>
    <s v="02922"/>
    <x v="257"/>
    <x v="2"/>
    <x v="2"/>
    <x v="0"/>
    <x v="1"/>
    <x v="4"/>
    <x v="12"/>
    <n v="4"/>
    <n v="121.47"/>
    <n v="0.05"/>
    <n v="67.650000000000006"/>
    <n v="461.58599999999996"/>
    <n v="270.60000000000002"/>
    <n v="190.98599999999993"/>
    <n v="0.41376038268058379"/>
    <n v="2026"/>
    <s v="Q3"/>
    <n v="9"/>
    <x v="8"/>
  </r>
  <r>
    <s v="03140"/>
    <x v="257"/>
    <x v="1"/>
    <x v="12"/>
    <x v="3"/>
    <x v="1"/>
    <x v="3"/>
    <x v="19"/>
    <n v="2"/>
    <n v="122.69"/>
    <n v="0"/>
    <n v="61.4"/>
    <n v="245.38"/>
    <n v="122.8"/>
    <n v="122.58"/>
    <n v="0.49955171570625151"/>
    <n v="2026"/>
    <s v="Q3"/>
    <n v="9"/>
    <x v="8"/>
  </r>
  <r>
    <s v="03369"/>
    <x v="257"/>
    <x v="1"/>
    <x v="12"/>
    <x v="3"/>
    <x v="1"/>
    <x v="2"/>
    <x v="9"/>
    <n v="1"/>
    <n v="45.59"/>
    <n v="0"/>
    <n v="18.28"/>
    <n v="45.59"/>
    <n v="18.28"/>
    <n v="27.310000000000002"/>
    <n v="0.59903487606931349"/>
    <n v="2026"/>
    <s v="Q3"/>
    <n v="9"/>
    <x v="8"/>
  </r>
  <r>
    <s v="04865"/>
    <x v="257"/>
    <x v="3"/>
    <x v="4"/>
    <x v="0"/>
    <x v="0"/>
    <x v="0"/>
    <x v="0"/>
    <n v="1"/>
    <n v="83.8"/>
    <n v="0"/>
    <n v="42.23"/>
    <n v="83.8"/>
    <n v="42.23"/>
    <n v="41.57"/>
    <n v="0.49606205250596663"/>
    <n v="2026"/>
    <s v="Q3"/>
    <n v="9"/>
    <x v="8"/>
  </r>
  <r>
    <s v="00103"/>
    <x v="258"/>
    <x v="2"/>
    <x v="3"/>
    <x v="0"/>
    <x v="1"/>
    <x v="2"/>
    <x v="15"/>
    <n v="1"/>
    <n v="132.58000000000001"/>
    <n v="0.15"/>
    <n v="67.62"/>
    <n v="112.69300000000001"/>
    <n v="67.62"/>
    <n v="45.073000000000008"/>
    <n v="0.39996273060438536"/>
    <n v="2026"/>
    <s v="Q3"/>
    <n v="9"/>
    <x v="8"/>
  </r>
  <r>
    <s v="04500"/>
    <x v="258"/>
    <x v="3"/>
    <x v="8"/>
    <x v="0"/>
    <x v="1"/>
    <x v="3"/>
    <x v="19"/>
    <n v="2"/>
    <n v="122.12"/>
    <n v="0.05"/>
    <n v="61.76"/>
    <n v="232.02799999999999"/>
    <n v="123.52"/>
    <n v="108.508"/>
    <n v="0.46765045597945076"/>
    <n v="2026"/>
    <s v="Q3"/>
    <n v="9"/>
    <x v="8"/>
  </r>
  <r>
    <s v="05093"/>
    <x v="258"/>
    <x v="0"/>
    <x v="0"/>
    <x v="1"/>
    <x v="2"/>
    <x v="1"/>
    <x v="3"/>
    <n v="3"/>
    <n v="140.47"/>
    <n v="0.15"/>
    <n v="81.739999999999995"/>
    <n v="358.19849999999997"/>
    <n v="245.21999999999997"/>
    <n v="112.9785"/>
    <n v="0.31540751845694498"/>
    <n v="2026"/>
    <s v="Q3"/>
    <n v="9"/>
    <x v="8"/>
  </r>
  <r>
    <s v="05147"/>
    <x v="258"/>
    <x v="3"/>
    <x v="13"/>
    <x v="0"/>
    <x v="1"/>
    <x v="1"/>
    <x v="3"/>
    <n v="2"/>
    <n v="145.35"/>
    <n v="0.05"/>
    <n v="78.39"/>
    <n v="276.16499999999996"/>
    <n v="156.78"/>
    <n v="119.38499999999996"/>
    <n v="0.4322959100537721"/>
    <n v="2026"/>
    <s v="Q3"/>
    <n v="9"/>
    <x v="8"/>
  </r>
  <r>
    <s v="00365"/>
    <x v="259"/>
    <x v="3"/>
    <x v="8"/>
    <x v="3"/>
    <x v="0"/>
    <x v="3"/>
    <x v="19"/>
    <n v="2"/>
    <n v="121.25"/>
    <n v="0"/>
    <n v="61.5"/>
    <n v="242.5"/>
    <n v="123"/>
    <n v="119.5"/>
    <n v="0.4927835051546392"/>
    <n v="2026"/>
    <s v="Q3"/>
    <n v="9"/>
    <x v="8"/>
  </r>
  <r>
    <s v="00494"/>
    <x v="259"/>
    <x v="3"/>
    <x v="4"/>
    <x v="0"/>
    <x v="1"/>
    <x v="2"/>
    <x v="2"/>
    <n v="1"/>
    <n v="35.94"/>
    <n v="0.1"/>
    <n v="13.19"/>
    <n v="32.345999999999997"/>
    <n v="13.19"/>
    <n v="19.155999999999999"/>
    <n v="0.59222160390774747"/>
    <n v="2026"/>
    <s v="Q3"/>
    <n v="9"/>
    <x v="8"/>
  </r>
  <r>
    <s v="00665"/>
    <x v="259"/>
    <x v="1"/>
    <x v="14"/>
    <x v="0"/>
    <x v="1"/>
    <x v="0"/>
    <x v="8"/>
    <n v="1"/>
    <n v="101.18"/>
    <n v="0.1"/>
    <n v="49.38"/>
    <n v="91.062000000000012"/>
    <n v="49.38"/>
    <n v="41.682000000000009"/>
    <n v="0.45773209461685449"/>
    <n v="2026"/>
    <s v="Q3"/>
    <n v="9"/>
    <x v="8"/>
  </r>
  <r>
    <s v="02067"/>
    <x v="259"/>
    <x v="3"/>
    <x v="7"/>
    <x v="2"/>
    <x v="1"/>
    <x v="0"/>
    <x v="0"/>
    <n v="2"/>
    <n v="82.47"/>
    <n v="0"/>
    <n v="42.49"/>
    <n v="164.94"/>
    <n v="84.98"/>
    <n v="79.959999999999994"/>
    <n v="0.48478234509518608"/>
    <n v="2026"/>
    <s v="Q3"/>
    <n v="9"/>
    <x v="8"/>
  </r>
  <r>
    <s v="02648"/>
    <x v="259"/>
    <x v="2"/>
    <x v="16"/>
    <x v="3"/>
    <x v="1"/>
    <x v="4"/>
    <x v="16"/>
    <n v="1"/>
    <n v="50.47"/>
    <n v="0.05"/>
    <n v="22.27"/>
    <n v="47.946499999999993"/>
    <n v="22.27"/>
    <n v="25.676499999999994"/>
    <n v="0.53552396942425406"/>
    <n v="2026"/>
    <s v="Q3"/>
    <n v="9"/>
    <x v="8"/>
  </r>
  <r>
    <s v="03074"/>
    <x v="259"/>
    <x v="3"/>
    <x v="8"/>
    <x v="1"/>
    <x v="2"/>
    <x v="3"/>
    <x v="13"/>
    <n v="5"/>
    <n v="82.63"/>
    <n v="0.15"/>
    <n v="38.630000000000003"/>
    <n v="351.17749999999995"/>
    <n v="193.15"/>
    <n v="158.02749999999995"/>
    <n v="0.44999323703824978"/>
    <n v="2026"/>
    <s v="Q3"/>
    <n v="9"/>
    <x v="8"/>
  </r>
  <r>
    <s v="00259"/>
    <x v="260"/>
    <x v="3"/>
    <x v="8"/>
    <x v="2"/>
    <x v="2"/>
    <x v="2"/>
    <x v="18"/>
    <n v="4"/>
    <n v="168.48"/>
    <n v="0.1"/>
    <n v="89.85"/>
    <n v="606.52800000000002"/>
    <n v="359.4"/>
    <n v="247.12800000000004"/>
    <n v="0.4074469768914214"/>
    <n v="2026"/>
    <s v="Q3"/>
    <n v="9"/>
    <x v="8"/>
  </r>
  <r>
    <s v="00997"/>
    <x v="260"/>
    <x v="1"/>
    <x v="11"/>
    <x v="3"/>
    <x v="0"/>
    <x v="3"/>
    <x v="19"/>
    <n v="2"/>
    <n v="121.82"/>
    <n v="0"/>
    <n v="61.92"/>
    <n v="243.64"/>
    <n v="123.84"/>
    <n v="119.79999999999998"/>
    <n v="0.49170907896897059"/>
    <n v="2026"/>
    <s v="Q3"/>
    <n v="9"/>
    <x v="8"/>
  </r>
  <r>
    <s v="02102"/>
    <x v="260"/>
    <x v="0"/>
    <x v="15"/>
    <x v="2"/>
    <x v="0"/>
    <x v="0"/>
    <x v="4"/>
    <n v="1"/>
    <n v="50.02"/>
    <n v="0.1"/>
    <n v="22.47"/>
    <n v="45.018000000000001"/>
    <n v="22.47"/>
    <n v="22.548000000000002"/>
    <n v="0.50086632013861121"/>
    <n v="2026"/>
    <s v="Q3"/>
    <n v="9"/>
    <x v="8"/>
  </r>
  <r>
    <s v="02452"/>
    <x v="260"/>
    <x v="2"/>
    <x v="5"/>
    <x v="0"/>
    <x v="1"/>
    <x v="4"/>
    <x v="16"/>
    <n v="1"/>
    <n v="50.17"/>
    <n v="0.1"/>
    <n v="21.99"/>
    <n v="45.153000000000006"/>
    <n v="21.99"/>
    <n v="23.163000000000007"/>
    <n v="0.51298917015480705"/>
    <n v="2026"/>
    <s v="Q3"/>
    <n v="9"/>
    <x v="8"/>
  </r>
  <r>
    <s v="02761"/>
    <x v="260"/>
    <x v="0"/>
    <x v="15"/>
    <x v="1"/>
    <x v="2"/>
    <x v="3"/>
    <x v="19"/>
    <n v="5"/>
    <n v="124.51"/>
    <n v="0.1"/>
    <n v="60.29"/>
    <n v="560.29500000000007"/>
    <n v="301.45"/>
    <n v="258.84500000000008"/>
    <n v="0.46197984990049895"/>
    <n v="2026"/>
    <s v="Q3"/>
    <n v="9"/>
    <x v="8"/>
  </r>
  <r>
    <s v="03993"/>
    <x v="260"/>
    <x v="1"/>
    <x v="12"/>
    <x v="3"/>
    <x v="0"/>
    <x v="1"/>
    <x v="11"/>
    <n v="1"/>
    <n v="153.68"/>
    <n v="0.05"/>
    <n v="77.42"/>
    <n v="145.99600000000001"/>
    <n v="77.42"/>
    <n v="68.576000000000008"/>
    <n v="0.46971149894517661"/>
    <n v="2026"/>
    <s v="Q3"/>
    <n v="9"/>
    <x v="8"/>
  </r>
  <r>
    <s v="04343"/>
    <x v="260"/>
    <x v="1"/>
    <x v="12"/>
    <x v="3"/>
    <x v="1"/>
    <x v="3"/>
    <x v="19"/>
    <n v="2"/>
    <n v="121.37"/>
    <n v="0.05"/>
    <n v="60.13"/>
    <n v="230.60300000000001"/>
    <n v="120.26"/>
    <n v="110.343"/>
    <n v="0.47849767782726155"/>
    <n v="2026"/>
    <s v="Q3"/>
    <n v="9"/>
    <x v="8"/>
  </r>
  <r>
    <s v="04429"/>
    <x v="260"/>
    <x v="0"/>
    <x v="15"/>
    <x v="0"/>
    <x v="2"/>
    <x v="1"/>
    <x v="3"/>
    <n v="2"/>
    <n v="145.1"/>
    <n v="0.1"/>
    <n v="77.62"/>
    <n v="261.18"/>
    <n v="155.24"/>
    <n v="105.94"/>
    <n v="0.40562064476606169"/>
    <n v="2026"/>
    <s v="Q3"/>
    <n v="9"/>
    <x v="8"/>
  </r>
  <r>
    <s v="04824"/>
    <x v="260"/>
    <x v="3"/>
    <x v="8"/>
    <x v="0"/>
    <x v="0"/>
    <x v="4"/>
    <x v="14"/>
    <n v="1"/>
    <n v="36.729999999999997"/>
    <n v="0.05"/>
    <n v="14.11"/>
    <n v="34.893499999999996"/>
    <n v="14.11"/>
    <n v="20.783499999999997"/>
    <n v="0.59562669265049362"/>
    <n v="2026"/>
    <s v="Q3"/>
    <n v="9"/>
    <x v="8"/>
  </r>
  <r>
    <s v="04881"/>
    <x v="260"/>
    <x v="2"/>
    <x v="2"/>
    <x v="0"/>
    <x v="2"/>
    <x v="2"/>
    <x v="15"/>
    <n v="4"/>
    <n v="134.15"/>
    <n v="0.05"/>
    <n v="65.58"/>
    <n v="509.77"/>
    <n v="262.32"/>
    <n v="247.45"/>
    <n v="0.48541499107440611"/>
    <n v="2026"/>
    <s v="Q3"/>
    <n v="9"/>
    <x v="8"/>
  </r>
  <r>
    <s v="05138"/>
    <x v="260"/>
    <x v="0"/>
    <x v="0"/>
    <x v="1"/>
    <x v="2"/>
    <x v="1"/>
    <x v="1"/>
    <n v="8"/>
    <n v="94.21"/>
    <n v="0.1"/>
    <n v="45.05"/>
    <n v="678.31200000000001"/>
    <n v="360.4"/>
    <n v="317.91200000000003"/>
    <n v="0.46868107891353833"/>
    <n v="2026"/>
    <s v="Q3"/>
    <n v="9"/>
    <x v="8"/>
  </r>
  <r>
    <s v="01214"/>
    <x v="261"/>
    <x v="0"/>
    <x v="15"/>
    <x v="2"/>
    <x v="0"/>
    <x v="3"/>
    <x v="7"/>
    <n v="1"/>
    <n v="198.29"/>
    <n v="0.05"/>
    <n v="106.24"/>
    <n v="188.37549999999999"/>
    <n v="106.24"/>
    <n v="82.135499999999993"/>
    <n v="0.436020076920831"/>
    <n v="2026"/>
    <s v="Q3"/>
    <n v="9"/>
    <x v="8"/>
  </r>
  <r>
    <s v="01346"/>
    <x v="261"/>
    <x v="1"/>
    <x v="14"/>
    <x v="3"/>
    <x v="0"/>
    <x v="2"/>
    <x v="18"/>
    <n v="3"/>
    <n v="166.21"/>
    <n v="0.05"/>
    <n v="85.03"/>
    <n v="473.69849999999997"/>
    <n v="255.09"/>
    <n v="218.60849999999996"/>
    <n v="0.4614929116304991"/>
    <n v="2026"/>
    <s v="Q3"/>
    <n v="9"/>
    <x v="8"/>
  </r>
  <r>
    <s v="01361"/>
    <x v="261"/>
    <x v="1"/>
    <x v="6"/>
    <x v="3"/>
    <x v="1"/>
    <x v="0"/>
    <x v="6"/>
    <n v="1"/>
    <n v="40.700000000000003"/>
    <n v="0.05"/>
    <n v="16.43"/>
    <n v="38.664999999999999"/>
    <n v="16.43"/>
    <n v="22.234999999999999"/>
    <n v="0.57506789085736454"/>
    <n v="2026"/>
    <s v="Q3"/>
    <n v="9"/>
    <x v="8"/>
  </r>
  <r>
    <s v="02728"/>
    <x v="261"/>
    <x v="0"/>
    <x v="15"/>
    <x v="0"/>
    <x v="1"/>
    <x v="1"/>
    <x v="11"/>
    <n v="3"/>
    <n v="153.5"/>
    <n v="0"/>
    <n v="80.819999999999993"/>
    <n v="460.5"/>
    <n v="242.45999999999998"/>
    <n v="218.04000000000002"/>
    <n v="0.47348534201954401"/>
    <n v="2026"/>
    <s v="Q3"/>
    <n v="9"/>
    <x v="8"/>
  </r>
  <r>
    <s v="02788"/>
    <x v="261"/>
    <x v="1"/>
    <x v="12"/>
    <x v="3"/>
    <x v="1"/>
    <x v="1"/>
    <x v="17"/>
    <n v="1"/>
    <n v="70.430000000000007"/>
    <n v="0"/>
    <n v="31.51"/>
    <n v="70.430000000000007"/>
    <n v="31.51"/>
    <n v="38.92"/>
    <n v="0.55260542382507449"/>
    <n v="2026"/>
    <s v="Q3"/>
    <n v="9"/>
    <x v="8"/>
  </r>
  <r>
    <s v="02932"/>
    <x v="261"/>
    <x v="0"/>
    <x v="15"/>
    <x v="2"/>
    <x v="2"/>
    <x v="0"/>
    <x v="4"/>
    <n v="4"/>
    <n v="49.93"/>
    <n v="0"/>
    <n v="22.99"/>
    <n v="199.72"/>
    <n v="91.96"/>
    <n v="107.76"/>
    <n v="0.53955537752853999"/>
    <n v="2026"/>
    <s v="Q3"/>
    <n v="9"/>
    <x v="8"/>
  </r>
  <r>
    <s v="03399"/>
    <x v="261"/>
    <x v="1"/>
    <x v="12"/>
    <x v="2"/>
    <x v="0"/>
    <x v="0"/>
    <x v="4"/>
    <n v="1"/>
    <n v="50.18"/>
    <n v="0"/>
    <n v="22.92"/>
    <n v="50.18"/>
    <n v="22.92"/>
    <n v="27.259999999999998"/>
    <n v="0.54324432044639293"/>
    <n v="2026"/>
    <s v="Q3"/>
    <n v="9"/>
    <x v="8"/>
  </r>
  <r>
    <s v="03588"/>
    <x v="261"/>
    <x v="3"/>
    <x v="13"/>
    <x v="2"/>
    <x v="1"/>
    <x v="2"/>
    <x v="18"/>
    <n v="2"/>
    <n v="164.01"/>
    <n v="0.15"/>
    <n v="87.14"/>
    <n v="278.81699999999995"/>
    <n v="174.28"/>
    <n v="104.53699999999995"/>
    <n v="0.37493050997607741"/>
    <n v="2026"/>
    <s v="Q3"/>
    <n v="9"/>
    <x v="8"/>
  </r>
  <r>
    <s v="03603"/>
    <x v="261"/>
    <x v="1"/>
    <x v="14"/>
    <x v="3"/>
    <x v="0"/>
    <x v="0"/>
    <x v="0"/>
    <n v="2"/>
    <n v="83.77"/>
    <n v="0"/>
    <n v="43.32"/>
    <n v="167.54"/>
    <n v="86.64"/>
    <n v="80.899999999999991"/>
    <n v="0.4828697624447893"/>
    <n v="2026"/>
    <s v="Q3"/>
    <n v="9"/>
    <x v="8"/>
  </r>
  <r>
    <s v="03845"/>
    <x v="261"/>
    <x v="3"/>
    <x v="8"/>
    <x v="0"/>
    <x v="1"/>
    <x v="3"/>
    <x v="13"/>
    <n v="1"/>
    <n v="81.84"/>
    <n v="0"/>
    <n v="38.5"/>
    <n v="81.84"/>
    <n v="38.5"/>
    <n v="43.34"/>
    <n v="0.52956989247311825"/>
    <n v="2026"/>
    <s v="Q3"/>
    <n v="9"/>
    <x v="8"/>
  </r>
  <r>
    <s v="04191"/>
    <x v="261"/>
    <x v="2"/>
    <x v="5"/>
    <x v="3"/>
    <x v="0"/>
    <x v="4"/>
    <x v="10"/>
    <n v="1"/>
    <n v="40.32"/>
    <n v="0.15"/>
    <n v="14.39"/>
    <n v="34.271999999999998"/>
    <n v="14.39"/>
    <n v="19.881999999999998"/>
    <n v="0.58012371615312786"/>
    <n v="2026"/>
    <s v="Q3"/>
    <n v="9"/>
    <x v="8"/>
  </r>
  <r>
    <s v="04269"/>
    <x v="261"/>
    <x v="2"/>
    <x v="16"/>
    <x v="1"/>
    <x v="2"/>
    <x v="1"/>
    <x v="11"/>
    <n v="4"/>
    <n v="155.84"/>
    <n v="0.05"/>
    <n v="80.790000000000006"/>
    <n v="592.19200000000001"/>
    <n v="323.16000000000003"/>
    <n v="269.03199999999998"/>
    <n v="0.45429860585755966"/>
    <n v="2026"/>
    <s v="Q3"/>
    <n v="9"/>
    <x v="8"/>
  </r>
  <r>
    <s v="00005"/>
    <x v="262"/>
    <x v="1"/>
    <x v="6"/>
    <x v="0"/>
    <x v="2"/>
    <x v="4"/>
    <x v="16"/>
    <n v="1"/>
    <n v="51.83"/>
    <n v="0"/>
    <n v="21.9"/>
    <n v="51.83"/>
    <n v="21.9"/>
    <n v="29.93"/>
    <n v="0.57746478873239437"/>
    <n v="2026"/>
    <s v="Q3"/>
    <n v="9"/>
    <x v="8"/>
  </r>
  <r>
    <s v="00210"/>
    <x v="262"/>
    <x v="2"/>
    <x v="3"/>
    <x v="2"/>
    <x v="0"/>
    <x v="3"/>
    <x v="7"/>
    <n v="1"/>
    <n v="190.77"/>
    <n v="0.05"/>
    <n v="104.69"/>
    <n v="181.23150000000001"/>
    <n v="104.69"/>
    <n v="76.541500000000013"/>
    <n v="0.42234103894742364"/>
    <n v="2026"/>
    <s v="Q3"/>
    <n v="9"/>
    <x v="8"/>
  </r>
  <r>
    <s v="00462"/>
    <x v="262"/>
    <x v="1"/>
    <x v="12"/>
    <x v="2"/>
    <x v="1"/>
    <x v="0"/>
    <x v="6"/>
    <n v="2"/>
    <n v="40.049999999999997"/>
    <n v="0.05"/>
    <n v="16.97"/>
    <n v="76.094999999999985"/>
    <n v="33.94"/>
    <n v="42.154999999999987"/>
    <n v="0.55397857940731976"/>
    <n v="2026"/>
    <s v="Q3"/>
    <n v="9"/>
    <x v="8"/>
  </r>
  <r>
    <s v="00725"/>
    <x v="262"/>
    <x v="1"/>
    <x v="12"/>
    <x v="0"/>
    <x v="1"/>
    <x v="0"/>
    <x v="0"/>
    <n v="1"/>
    <n v="82.08"/>
    <n v="0.05"/>
    <n v="43.18"/>
    <n v="77.975999999999999"/>
    <n v="43.18"/>
    <n v="34.795999999999999"/>
    <n v="0.44623986867754178"/>
    <n v="2026"/>
    <s v="Q3"/>
    <n v="9"/>
    <x v="8"/>
  </r>
  <r>
    <s v="00918"/>
    <x v="262"/>
    <x v="0"/>
    <x v="15"/>
    <x v="0"/>
    <x v="0"/>
    <x v="0"/>
    <x v="4"/>
    <n v="1"/>
    <n v="50.3"/>
    <n v="0.05"/>
    <n v="22.14"/>
    <n v="47.784999999999997"/>
    <n v="22.14"/>
    <n v="25.644999999999996"/>
    <n v="0.53667468870984614"/>
    <n v="2026"/>
    <s v="Q3"/>
    <n v="9"/>
    <x v="8"/>
  </r>
  <r>
    <s v="01442"/>
    <x v="262"/>
    <x v="2"/>
    <x v="16"/>
    <x v="0"/>
    <x v="1"/>
    <x v="2"/>
    <x v="9"/>
    <n v="1"/>
    <n v="47.68"/>
    <n v="0.1"/>
    <n v="18.03"/>
    <n v="42.911999999999999"/>
    <n v="18.03"/>
    <n v="24.881999999999998"/>
    <n v="0.57983780760626391"/>
    <n v="2026"/>
    <s v="Q3"/>
    <n v="9"/>
    <x v="8"/>
  </r>
  <r>
    <s v="04290"/>
    <x v="262"/>
    <x v="2"/>
    <x v="2"/>
    <x v="2"/>
    <x v="0"/>
    <x v="0"/>
    <x v="4"/>
    <n v="2"/>
    <n v="51.48"/>
    <n v="0.05"/>
    <n v="22.38"/>
    <n v="97.811999999999983"/>
    <n v="44.76"/>
    <n v="53.051999999999985"/>
    <n v="0.54238743712427917"/>
    <n v="2026"/>
    <s v="Q3"/>
    <n v="9"/>
    <x v="8"/>
  </r>
  <r>
    <s v="04666"/>
    <x v="262"/>
    <x v="2"/>
    <x v="3"/>
    <x v="0"/>
    <x v="2"/>
    <x v="4"/>
    <x v="12"/>
    <n v="2"/>
    <n v="123.73"/>
    <n v="0"/>
    <n v="68.459999999999994"/>
    <n v="247.46"/>
    <n v="136.91999999999999"/>
    <n v="110.54000000000002"/>
    <n v="0.44669845631617239"/>
    <n v="2026"/>
    <s v="Q3"/>
    <n v="9"/>
    <x v="8"/>
  </r>
  <r>
    <s v="00234"/>
    <x v="263"/>
    <x v="2"/>
    <x v="5"/>
    <x v="0"/>
    <x v="2"/>
    <x v="1"/>
    <x v="3"/>
    <n v="2"/>
    <n v="146.81"/>
    <n v="0"/>
    <n v="79.72"/>
    <n v="293.62"/>
    <n v="159.44"/>
    <n v="134.18"/>
    <n v="0.45698521899053202"/>
    <n v="2026"/>
    <s v="Q3"/>
    <n v="9"/>
    <x v="8"/>
  </r>
  <r>
    <s v="00802"/>
    <x v="263"/>
    <x v="1"/>
    <x v="12"/>
    <x v="2"/>
    <x v="0"/>
    <x v="2"/>
    <x v="18"/>
    <n v="2"/>
    <n v="167.16"/>
    <n v="0"/>
    <n v="88.51"/>
    <n v="334.32"/>
    <n v="177.02"/>
    <n v="157.29999999999998"/>
    <n v="0.4705072983967456"/>
    <n v="2026"/>
    <s v="Q3"/>
    <n v="9"/>
    <x v="8"/>
  </r>
  <r>
    <s v="01942"/>
    <x v="263"/>
    <x v="2"/>
    <x v="2"/>
    <x v="0"/>
    <x v="1"/>
    <x v="0"/>
    <x v="0"/>
    <n v="1"/>
    <n v="83.69"/>
    <n v="0"/>
    <n v="42.76"/>
    <n v="83.69"/>
    <n v="42.76"/>
    <n v="40.93"/>
    <n v="0.48906679412116144"/>
    <n v="2026"/>
    <s v="Q3"/>
    <n v="9"/>
    <x v="8"/>
  </r>
  <r>
    <s v="02200"/>
    <x v="263"/>
    <x v="0"/>
    <x v="0"/>
    <x v="0"/>
    <x v="1"/>
    <x v="0"/>
    <x v="6"/>
    <n v="1"/>
    <n v="40.4"/>
    <n v="0.15"/>
    <n v="16.47"/>
    <n v="34.339999999999996"/>
    <n v="16.47"/>
    <n v="17.869999999999997"/>
    <n v="0.52038439138031445"/>
    <n v="2026"/>
    <s v="Q3"/>
    <n v="9"/>
    <x v="8"/>
  </r>
  <r>
    <s v="02236"/>
    <x v="263"/>
    <x v="1"/>
    <x v="11"/>
    <x v="0"/>
    <x v="0"/>
    <x v="1"/>
    <x v="3"/>
    <n v="3"/>
    <n v="143.31"/>
    <n v="0"/>
    <n v="81.36"/>
    <n v="429.93"/>
    <n v="244.07999999999998"/>
    <n v="185.85000000000002"/>
    <n v="0.43227967343521045"/>
    <n v="2026"/>
    <s v="Q3"/>
    <n v="9"/>
    <x v="8"/>
  </r>
  <r>
    <s v="04041"/>
    <x v="263"/>
    <x v="1"/>
    <x v="11"/>
    <x v="1"/>
    <x v="0"/>
    <x v="4"/>
    <x v="16"/>
    <n v="15"/>
    <n v="51.1"/>
    <n v="0.1"/>
    <n v="21.9"/>
    <n v="689.85"/>
    <n v="328.5"/>
    <n v="361.35"/>
    <n v="0.52380952380952384"/>
    <n v="2026"/>
    <s v="Q3"/>
    <n v="9"/>
    <x v="8"/>
  </r>
  <r>
    <s v="04435"/>
    <x v="263"/>
    <x v="3"/>
    <x v="13"/>
    <x v="3"/>
    <x v="1"/>
    <x v="1"/>
    <x v="3"/>
    <n v="1"/>
    <n v="146.33000000000001"/>
    <n v="0"/>
    <n v="80.05"/>
    <n v="146.33000000000001"/>
    <n v="80.05"/>
    <n v="66.280000000000015"/>
    <n v="0.45294881432378875"/>
    <n v="2026"/>
    <s v="Q3"/>
    <n v="9"/>
    <x v="8"/>
  </r>
  <r>
    <s v="00305"/>
    <x v="264"/>
    <x v="3"/>
    <x v="8"/>
    <x v="0"/>
    <x v="0"/>
    <x v="2"/>
    <x v="15"/>
    <n v="1"/>
    <n v="130.69999999999999"/>
    <n v="0.05"/>
    <n v="68.23"/>
    <n v="124.16499999999998"/>
    <n v="68.23"/>
    <n v="55.934999999999974"/>
    <n v="0.45048926831232622"/>
    <n v="2026"/>
    <s v="Q3"/>
    <n v="9"/>
    <x v="8"/>
  </r>
  <r>
    <s v="00808"/>
    <x v="264"/>
    <x v="1"/>
    <x v="12"/>
    <x v="1"/>
    <x v="2"/>
    <x v="4"/>
    <x v="10"/>
    <n v="8"/>
    <n v="39.630000000000003"/>
    <n v="0.15"/>
    <n v="14.61"/>
    <n v="269.48400000000004"/>
    <n v="116.88"/>
    <n v="152.60400000000004"/>
    <n v="0.56628222825844954"/>
    <n v="2026"/>
    <s v="Q3"/>
    <n v="9"/>
    <x v="8"/>
  </r>
  <r>
    <s v="01029"/>
    <x v="264"/>
    <x v="1"/>
    <x v="6"/>
    <x v="0"/>
    <x v="0"/>
    <x v="2"/>
    <x v="15"/>
    <n v="1"/>
    <n v="132.36000000000001"/>
    <n v="0.05"/>
    <n v="66.63"/>
    <n v="125.742"/>
    <n v="66.63"/>
    <n v="59.112000000000009"/>
    <n v="0.47010545402490822"/>
    <n v="2026"/>
    <s v="Q3"/>
    <n v="9"/>
    <x v="8"/>
  </r>
  <r>
    <s v="01721"/>
    <x v="264"/>
    <x v="3"/>
    <x v="7"/>
    <x v="0"/>
    <x v="2"/>
    <x v="1"/>
    <x v="11"/>
    <n v="1"/>
    <n v="156.81"/>
    <n v="0"/>
    <n v="78.2"/>
    <n v="156.81"/>
    <n v="78.2"/>
    <n v="78.61"/>
    <n v="0.50130731458452904"/>
    <n v="2026"/>
    <s v="Q3"/>
    <n v="9"/>
    <x v="8"/>
  </r>
  <r>
    <s v="02425"/>
    <x v="264"/>
    <x v="3"/>
    <x v="8"/>
    <x v="3"/>
    <x v="1"/>
    <x v="2"/>
    <x v="15"/>
    <n v="3"/>
    <n v="134.52000000000001"/>
    <n v="0.05"/>
    <n v="65.19"/>
    <n v="383.38200000000006"/>
    <n v="195.57"/>
    <n v="187.81200000000007"/>
    <n v="0.48988215409174152"/>
    <n v="2026"/>
    <s v="Q3"/>
    <n v="9"/>
    <x v="8"/>
  </r>
  <r>
    <s v="03322"/>
    <x v="264"/>
    <x v="3"/>
    <x v="8"/>
    <x v="0"/>
    <x v="0"/>
    <x v="3"/>
    <x v="19"/>
    <n v="1"/>
    <n v="124.51"/>
    <n v="0"/>
    <n v="59.97"/>
    <n v="124.51"/>
    <n v="59.97"/>
    <n v="64.540000000000006"/>
    <n v="0.51835193960324477"/>
    <n v="2026"/>
    <s v="Q3"/>
    <n v="9"/>
    <x v="8"/>
  </r>
  <r>
    <s v="03821"/>
    <x v="264"/>
    <x v="2"/>
    <x v="3"/>
    <x v="0"/>
    <x v="0"/>
    <x v="1"/>
    <x v="3"/>
    <n v="1"/>
    <n v="141"/>
    <n v="0"/>
    <n v="79.010000000000005"/>
    <n v="141"/>
    <n v="79.010000000000005"/>
    <n v="61.989999999999995"/>
    <n v="0.43964539007092196"/>
    <n v="2026"/>
    <s v="Q3"/>
    <n v="9"/>
    <x v="8"/>
  </r>
  <r>
    <s v="03899"/>
    <x v="264"/>
    <x v="3"/>
    <x v="4"/>
    <x v="1"/>
    <x v="0"/>
    <x v="3"/>
    <x v="19"/>
    <n v="6"/>
    <n v="121.7"/>
    <n v="0.15"/>
    <n v="61.26"/>
    <n v="620.67000000000007"/>
    <n v="367.56"/>
    <n v="253.11000000000007"/>
    <n v="0.40780124703948967"/>
    <n v="2026"/>
    <s v="Q3"/>
    <n v="9"/>
    <x v="8"/>
  </r>
  <r>
    <s v="04807"/>
    <x v="264"/>
    <x v="3"/>
    <x v="7"/>
    <x v="1"/>
    <x v="2"/>
    <x v="0"/>
    <x v="8"/>
    <n v="4"/>
    <n v="103.86"/>
    <n v="0.1"/>
    <n v="50.12"/>
    <n v="373.89600000000002"/>
    <n v="200.48"/>
    <n v="173.41600000000003"/>
    <n v="0.46380811776536796"/>
    <n v="2026"/>
    <s v="Q3"/>
    <n v="9"/>
    <x v="8"/>
  </r>
  <r>
    <s v="00030"/>
    <x v="265"/>
    <x v="2"/>
    <x v="5"/>
    <x v="3"/>
    <x v="0"/>
    <x v="1"/>
    <x v="1"/>
    <n v="2"/>
    <n v="93.82"/>
    <n v="0.05"/>
    <n v="45.57"/>
    <n v="178.25799999999998"/>
    <n v="91.14"/>
    <n v="87.117999999999981"/>
    <n v="0.48871859888476249"/>
    <n v="2026"/>
    <s v="Q3"/>
    <n v="9"/>
    <x v="8"/>
  </r>
  <r>
    <s v="03027"/>
    <x v="265"/>
    <x v="3"/>
    <x v="8"/>
    <x v="1"/>
    <x v="2"/>
    <x v="1"/>
    <x v="11"/>
    <n v="8"/>
    <n v="155.13999999999999"/>
    <n v="0.1"/>
    <n v="76.87"/>
    <n v="1117.008"/>
    <n v="614.96"/>
    <n v="502.048"/>
    <n v="0.44945783736553363"/>
    <n v="2026"/>
    <s v="Q3"/>
    <n v="9"/>
    <x v="8"/>
  </r>
  <r>
    <s v="03690"/>
    <x v="265"/>
    <x v="3"/>
    <x v="8"/>
    <x v="0"/>
    <x v="0"/>
    <x v="1"/>
    <x v="1"/>
    <n v="3"/>
    <n v="92.14"/>
    <n v="0.05"/>
    <n v="45.25"/>
    <n v="262.59899999999999"/>
    <n v="135.75"/>
    <n v="126.84899999999999"/>
    <n v="0.48305210606285626"/>
    <n v="2026"/>
    <s v="Q3"/>
    <n v="9"/>
    <x v="8"/>
  </r>
  <r>
    <s v="00600"/>
    <x v="266"/>
    <x v="1"/>
    <x v="12"/>
    <x v="2"/>
    <x v="0"/>
    <x v="0"/>
    <x v="6"/>
    <n v="6"/>
    <n v="39.880000000000003"/>
    <n v="0.05"/>
    <n v="16.79"/>
    <n v="227.31600000000003"/>
    <n v="100.74"/>
    <n v="126.57600000000004"/>
    <n v="0.5568283798764716"/>
    <n v="2026"/>
    <s v="Q3"/>
    <n v="9"/>
    <x v="8"/>
  </r>
  <r>
    <s v="01931"/>
    <x v="266"/>
    <x v="2"/>
    <x v="16"/>
    <x v="0"/>
    <x v="0"/>
    <x v="2"/>
    <x v="2"/>
    <n v="4"/>
    <n v="35.700000000000003"/>
    <n v="0"/>
    <n v="13.91"/>
    <n v="142.80000000000001"/>
    <n v="55.64"/>
    <n v="87.160000000000011"/>
    <n v="0.61036414565826336"/>
    <n v="2026"/>
    <s v="Q3"/>
    <n v="9"/>
    <x v="8"/>
  </r>
  <r>
    <s v="02124"/>
    <x v="266"/>
    <x v="3"/>
    <x v="8"/>
    <x v="2"/>
    <x v="1"/>
    <x v="0"/>
    <x v="8"/>
    <n v="6"/>
    <n v="104.16"/>
    <n v="0"/>
    <n v="51.76"/>
    <n v="624.96"/>
    <n v="310.56"/>
    <n v="314.40000000000003"/>
    <n v="0.50307219662058378"/>
    <n v="2026"/>
    <s v="Q3"/>
    <n v="9"/>
    <x v="8"/>
  </r>
  <r>
    <s v="02789"/>
    <x v="266"/>
    <x v="2"/>
    <x v="16"/>
    <x v="0"/>
    <x v="1"/>
    <x v="1"/>
    <x v="3"/>
    <n v="5"/>
    <n v="147.21"/>
    <n v="0.05"/>
    <n v="79.14"/>
    <n v="699.24750000000006"/>
    <n v="395.7"/>
    <n v="303.54750000000007"/>
    <n v="0.43410594961011667"/>
    <n v="2026"/>
    <s v="Q3"/>
    <n v="9"/>
    <x v="8"/>
  </r>
  <r>
    <s v="02921"/>
    <x v="266"/>
    <x v="0"/>
    <x v="0"/>
    <x v="0"/>
    <x v="1"/>
    <x v="3"/>
    <x v="7"/>
    <n v="3"/>
    <n v="195.68"/>
    <n v="0.05"/>
    <n v="102.16"/>
    <n v="557.68799999999999"/>
    <n v="306.48"/>
    <n v="251.20799999999997"/>
    <n v="0.45044541033696256"/>
    <n v="2026"/>
    <s v="Q3"/>
    <n v="9"/>
    <x v="8"/>
  </r>
  <r>
    <s v="03108"/>
    <x v="266"/>
    <x v="1"/>
    <x v="11"/>
    <x v="1"/>
    <x v="2"/>
    <x v="1"/>
    <x v="1"/>
    <n v="5"/>
    <n v="90.05"/>
    <n v="0.15"/>
    <n v="44.12"/>
    <n v="382.71249999999998"/>
    <n v="220.6"/>
    <n v="162.11249999999998"/>
    <n v="0.42358820263252439"/>
    <n v="2026"/>
    <s v="Q3"/>
    <n v="9"/>
    <x v="8"/>
  </r>
  <r>
    <s v="03226"/>
    <x v="266"/>
    <x v="3"/>
    <x v="13"/>
    <x v="3"/>
    <x v="0"/>
    <x v="3"/>
    <x v="5"/>
    <n v="1"/>
    <n v="345.48"/>
    <n v="0"/>
    <n v="196.31"/>
    <n v="345.48"/>
    <n v="196.31"/>
    <n v="149.17000000000002"/>
    <n v="0.43177607965728843"/>
    <n v="2026"/>
    <s v="Q3"/>
    <n v="9"/>
    <x v="8"/>
  </r>
  <r>
    <s v="03286"/>
    <x v="266"/>
    <x v="3"/>
    <x v="4"/>
    <x v="0"/>
    <x v="1"/>
    <x v="2"/>
    <x v="9"/>
    <n v="1"/>
    <n v="46.23"/>
    <n v="0.1"/>
    <n v="18.34"/>
    <n v="41.606999999999999"/>
    <n v="18.34"/>
    <n v="23.266999999999999"/>
    <n v="0.55920878698295962"/>
    <n v="2026"/>
    <s v="Q3"/>
    <n v="9"/>
    <x v="8"/>
  </r>
  <r>
    <s v="04510"/>
    <x v="266"/>
    <x v="0"/>
    <x v="0"/>
    <x v="3"/>
    <x v="0"/>
    <x v="3"/>
    <x v="13"/>
    <n v="3"/>
    <n v="82.38"/>
    <n v="0.15"/>
    <n v="39.020000000000003"/>
    <n v="210.06899999999999"/>
    <n v="117.06"/>
    <n v="93.008999999999986"/>
    <n v="0.44275452351370259"/>
    <n v="2026"/>
    <s v="Q3"/>
    <n v="9"/>
    <x v="8"/>
  </r>
  <r>
    <s v="02069"/>
    <x v="267"/>
    <x v="3"/>
    <x v="7"/>
    <x v="0"/>
    <x v="1"/>
    <x v="3"/>
    <x v="5"/>
    <n v="1"/>
    <n v="344.79"/>
    <n v="0"/>
    <n v="189.63"/>
    <n v="344.79"/>
    <n v="189.63"/>
    <n v="155.16000000000003"/>
    <n v="0.45001305142260511"/>
    <n v="2026"/>
    <s v="Q3"/>
    <n v="9"/>
    <x v="8"/>
  </r>
  <r>
    <s v="00095"/>
    <x v="268"/>
    <x v="0"/>
    <x v="0"/>
    <x v="3"/>
    <x v="0"/>
    <x v="1"/>
    <x v="17"/>
    <n v="1"/>
    <n v="73.06"/>
    <n v="0.05"/>
    <n v="31.42"/>
    <n v="69.406999999999996"/>
    <n v="31.42"/>
    <n v="37.986999999999995"/>
    <n v="0.54730790842422228"/>
    <n v="2026"/>
    <s v="Q3"/>
    <n v="9"/>
    <x v="8"/>
  </r>
  <r>
    <s v="00160"/>
    <x v="268"/>
    <x v="3"/>
    <x v="8"/>
    <x v="0"/>
    <x v="0"/>
    <x v="3"/>
    <x v="13"/>
    <n v="1"/>
    <n v="81.58"/>
    <n v="0.1"/>
    <n v="38.89"/>
    <n v="73.421999999999997"/>
    <n v="38.89"/>
    <n v="34.531999999999996"/>
    <n v="0.47032224673803491"/>
    <n v="2026"/>
    <s v="Q3"/>
    <n v="9"/>
    <x v="8"/>
  </r>
  <r>
    <s v="00407"/>
    <x v="268"/>
    <x v="1"/>
    <x v="12"/>
    <x v="1"/>
    <x v="0"/>
    <x v="4"/>
    <x v="16"/>
    <n v="6"/>
    <n v="49.87"/>
    <n v="0.1"/>
    <n v="21.75"/>
    <n v="269.298"/>
    <n v="130.5"/>
    <n v="138.798"/>
    <n v="0.51540672414945521"/>
    <n v="2026"/>
    <s v="Q3"/>
    <n v="9"/>
    <x v="8"/>
  </r>
  <r>
    <s v="01395"/>
    <x v="268"/>
    <x v="2"/>
    <x v="3"/>
    <x v="0"/>
    <x v="1"/>
    <x v="0"/>
    <x v="6"/>
    <n v="2"/>
    <n v="39.81"/>
    <n v="0.05"/>
    <n v="16.87"/>
    <n v="75.638999999999996"/>
    <n v="33.74"/>
    <n v="41.898999999999994"/>
    <n v="0.55393381721069812"/>
    <n v="2026"/>
    <s v="Q3"/>
    <n v="9"/>
    <x v="8"/>
  </r>
  <r>
    <s v="02085"/>
    <x v="268"/>
    <x v="2"/>
    <x v="2"/>
    <x v="0"/>
    <x v="0"/>
    <x v="3"/>
    <x v="7"/>
    <n v="3"/>
    <n v="191.46"/>
    <n v="0"/>
    <n v="104.06"/>
    <n v="574.38"/>
    <n v="312.18"/>
    <n v="262.2"/>
    <n v="0.45649221769560222"/>
    <n v="2026"/>
    <s v="Q3"/>
    <n v="9"/>
    <x v="8"/>
  </r>
  <r>
    <s v="03124"/>
    <x v="268"/>
    <x v="2"/>
    <x v="5"/>
    <x v="0"/>
    <x v="0"/>
    <x v="2"/>
    <x v="9"/>
    <n v="3"/>
    <n v="46.48"/>
    <n v="0.05"/>
    <n v="18.82"/>
    <n v="132.46799999999999"/>
    <n v="56.46"/>
    <n v="76.007999999999981"/>
    <n v="0.57378385723344494"/>
    <n v="2026"/>
    <s v="Q3"/>
    <n v="9"/>
    <x v="8"/>
  </r>
  <r>
    <s v="03216"/>
    <x v="268"/>
    <x v="1"/>
    <x v="12"/>
    <x v="2"/>
    <x v="0"/>
    <x v="2"/>
    <x v="2"/>
    <n v="2"/>
    <n v="35.44"/>
    <n v="0.1"/>
    <n v="13.2"/>
    <n v="63.791999999999994"/>
    <n v="26.4"/>
    <n v="37.391999999999996"/>
    <n v="0.58615500376222718"/>
    <n v="2026"/>
    <s v="Q3"/>
    <n v="9"/>
    <x v="8"/>
  </r>
  <r>
    <s v="03743"/>
    <x v="268"/>
    <x v="2"/>
    <x v="2"/>
    <x v="0"/>
    <x v="1"/>
    <x v="4"/>
    <x v="14"/>
    <n v="4"/>
    <n v="36.159999999999997"/>
    <n v="0.05"/>
    <n v="13.68"/>
    <n v="137.40799999999999"/>
    <n v="54.72"/>
    <n v="82.687999999999988"/>
    <n v="0.60176991150442471"/>
    <n v="2026"/>
    <s v="Q3"/>
    <n v="9"/>
    <x v="8"/>
  </r>
  <r>
    <s v="03788"/>
    <x v="268"/>
    <x v="3"/>
    <x v="8"/>
    <x v="0"/>
    <x v="0"/>
    <x v="4"/>
    <x v="14"/>
    <n v="2"/>
    <n v="35.93"/>
    <n v="0"/>
    <n v="13.91"/>
    <n v="71.86"/>
    <n v="27.82"/>
    <n v="44.04"/>
    <n v="0.6128583356526579"/>
    <n v="2026"/>
    <s v="Q3"/>
    <n v="9"/>
    <x v="8"/>
  </r>
  <r>
    <s v="04883"/>
    <x v="268"/>
    <x v="3"/>
    <x v="8"/>
    <x v="0"/>
    <x v="2"/>
    <x v="3"/>
    <x v="7"/>
    <n v="1"/>
    <n v="199.7"/>
    <n v="0"/>
    <n v="103.77"/>
    <n v="199.7"/>
    <n v="103.77"/>
    <n v="95.929999999999993"/>
    <n v="0.4803705558337506"/>
    <n v="2026"/>
    <s v="Q3"/>
    <n v="9"/>
    <x v="8"/>
  </r>
  <r>
    <s v="01577"/>
    <x v="269"/>
    <x v="3"/>
    <x v="4"/>
    <x v="0"/>
    <x v="1"/>
    <x v="1"/>
    <x v="11"/>
    <n v="4"/>
    <n v="154.28"/>
    <n v="0.05"/>
    <n v="78.180000000000007"/>
    <n v="586.26400000000001"/>
    <n v="312.72000000000003"/>
    <n v="273.54399999999998"/>
    <n v="0.46658843115047144"/>
    <n v="2026"/>
    <s v="Q3"/>
    <n v="9"/>
    <x v="8"/>
  </r>
  <r>
    <s v="02310"/>
    <x v="269"/>
    <x v="0"/>
    <x v="15"/>
    <x v="0"/>
    <x v="0"/>
    <x v="2"/>
    <x v="18"/>
    <n v="1"/>
    <n v="165.44"/>
    <n v="0"/>
    <n v="88.25"/>
    <n v="165.44"/>
    <n v="88.25"/>
    <n v="77.19"/>
    <n v="0.46657398452611215"/>
    <n v="2026"/>
    <s v="Q3"/>
    <n v="9"/>
    <x v="8"/>
  </r>
  <r>
    <s v="02383"/>
    <x v="269"/>
    <x v="3"/>
    <x v="7"/>
    <x v="0"/>
    <x v="0"/>
    <x v="2"/>
    <x v="15"/>
    <n v="2"/>
    <n v="130.29"/>
    <n v="0.1"/>
    <n v="67.97"/>
    <n v="234.52199999999999"/>
    <n v="135.94"/>
    <n v="98.581999999999994"/>
    <n v="0.42035288800197845"/>
    <n v="2026"/>
    <s v="Q3"/>
    <n v="9"/>
    <x v="8"/>
  </r>
  <r>
    <s v="02803"/>
    <x v="269"/>
    <x v="1"/>
    <x v="12"/>
    <x v="0"/>
    <x v="0"/>
    <x v="4"/>
    <x v="14"/>
    <n v="3"/>
    <n v="36.909999999999997"/>
    <n v="0.05"/>
    <n v="13.7"/>
    <n v="105.19349999999999"/>
    <n v="41.099999999999994"/>
    <n v="64.093499999999992"/>
    <n v="0.60929144861612172"/>
    <n v="2026"/>
    <s v="Q3"/>
    <n v="9"/>
    <x v="8"/>
  </r>
  <r>
    <s v="04199"/>
    <x v="269"/>
    <x v="2"/>
    <x v="5"/>
    <x v="3"/>
    <x v="2"/>
    <x v="0"/>
    <x v="4"/>
    <n v="1"/>
    <n v="50.02"/>
    <n v="0"/>
    <n v="22.65"/>
    <n v="50.02"/>
    <n v="22.65"/>
    <n v="27.370000000000005"/>
    <n v="0.54718112754898052"/>
    <n v="2026"/>
    <s v="Q3"/>
    <n v="9"/>
    <x v="8"/>
  </r>
  <r>
    <s v="04517"/>
    <x v="269"/>
    <x v="1"/>
    <x v="12"/>
    <x v="0"/>
    <x v="0"/>
    <x v="3"/>
    <x v="13"/>
    <n v="1"/>
    <n v="83.32"/>
    <n v="0.05"/>
    <n v="38.93"/>
    <n v="79.153999999999996"/>
    <n v="38.93"/>
    <n v="40.223999999999997"/>
    <n v="0.50817393940925282"/>
    <n v="2026"/>
    <s v="Q3"/>
    <n v="9"/>
    <x v="8"/>
  </r>
  <r>
    <s v="00080"/>
    <x v="270"/>
    <x v="0"/>
    <x v="15"/>
    <x v="1"/>
    <x v="2"/>
    <x v="1"/>
    <x v="17"/>
    <n v="10"/>
    <n v="71.040000000000006"/>
    <n v="0.2"/>
    <n v="31.7"/>
    <n v="568.32000000000005"/>
    <n v="317"/>
    <n v="251.32000000000005"/>
    <n v="0.4422156531531532"/>
    <n v="2026"/>
    <s v="Q3"/>
    <n v="9"/>
    <x v="8"/>
  </r>
  <r>
    <s v="00370"/>
    <x v="270"/>
    <x v="3"/>
    <x v="7"/>
    <x v="2"/>
    <x v="0"/>
    <x v="0"/>
    <x v="6"/>
    <n v="2"/>
    <n v="40.83"/>
    <n v="0"/>
    <n v="16.850000000000001"/>
    <n v="81.66"/>
    <n v="33.700000000000003"/>
    <n v="47.959999999999994"/>
    <n v="0.58731325006122947"/>
    <n v="2026"/>
    <s v="Q3"/>
    <n v="9"/>
    <x v="8"/>
  </r>
  <r>
    <s v="00417"/>
    <x v="270"/>
    <x v="1"/>
    <x v="14"/>
    <x v="3"/>
    <x v="0"/>
    <x v="3"/>
    <x v="19"/>
    <n v="1"/>
    <n v="121.64"/>
    <n v="0.15"/>
    <n v="61.56"/>
    <n v="103.39399999999999"/>
    <n v="61.56"/>
    <n v="41.833999999999989"/>
    <n v="0.40460761746329565"/>
    <n v="2026"/>
    <s v="Q3"/>
    <n v="9"/>
    <x v="8"/>
  </r>
  <r>
    <s v="00437"/>
    <x v="270"/>
    <x v="1"/>
    <x v="1"/>
    <x v="2"/>
    <x v="1"/>
    <x v="2"/>
    <x v="18"/>
    <n v="1"/>
    <n v="164.7"/>
    <n v="0"/>
    <n v="86.02"/>
    <n v="164.7"/>
    <n v="86.02"/>
    <n v="78.679999999999993"/>
    <n v="0.47771706132361869"/>
    <n v="2026"/>
    <s v="Q3"/>
    <n v="9"/>
    <x v="8"/>
  </r>
  <r>
    <s v="00790"/>
    <x v="270"/>
    <x v="3"/>
    <x v="7"/>
    <x v="3"/>
    <x v="1"/>
    <x v="3"/>
    <x v="7"/>
    <n v="1"/>
    <n v="199.09"/>
    <n v="0.05"/>
    <n v="106.57"/>
    <n v="189.13550000000001"/>
    <n v="106.57"/>
    <n v="82.565500000000014"/>
    <n v="0.43654152710622812"/>
    <n v="2026"/>
    <s v="Q3"/>
    <n v="9"/>
    <x v="8"/>
  </r>
  <r>
    <s v="01151"/>
    <x v="270"/>
    <x v="0"/>
    <x v="0"/>
    <x v="3"/>
    <x v="0"/>
    <x v="0"/>
    <x v="0"/>
    <n v="1"/>
    <n v="81.48"/>
    <n v="0"/>
    <n v="41.47"/>
    <n v="81.48"/>
    <n v="41.47"/>
    <n v="40.010000000000005"/>
    <n v="0.4910407461953854"/>
    <n v="2026"/>
    <s v="Q3"/>
    <n v="9"/>
    <x v="8"/>
  </r>
  <r>
    <s v="01331"/>
    <x v="270"/>
    <x v="0"/>
    <x v="0"/>
    <x v="0"/>
    <x v="1"/>
    <x v="4"/>
    <x v="10"/>
    <n v="3"/>
    <n v="39.450000000000003"/>
    <n v="0.05"/>
    <n v="15.1"/>
    <n v="112.4325"/>
    <n v="45.3"/>
    <n v="67.132500000000007"/>
    <n v="0.59709158828630515"/>
    <n v="2026"/>
    <s v="Q3"/>
    <n v="9"/>
    <x v="8"/>
  </r>
  <r>
    <s v="02388"/>
    <x v="270"/>
    <x v="3"/>
    <x v="8"/>
    <x v="0"/>
    <x v="0"/>
    <x v="1"/>
    <x v="1"/>
    <n v="3"/>
    <n v="93.22"/>
    <n v="0"/>
    <n v="46.75"/>
    <n v="279.65999999999997"/>
    <n v="140.25"/>
    <n v="139.40999999999997"/>
    <n v="0.49849817635700489"/>
    <n v="2026"/>
    <s v="Q3"/>
    <n v="9"/>
    <x v="8"/>
  </r>
  <r>
    <s v="02795"/>
    <x v="270"/>
    <x v="1"/>
    <x v="12"/>
    <x v="0"/>
    <x v="1"/>
    <x v="1"/>
    <x v="3"/>
    <n v="3"/>
    <n v="142.19"/>
    <n v="0.05"/>
    <n v="78.37"/>
    <n v="405.24149999999997"/>
    <n v="235.11"/>
    <n v="170.13149999999996"/>
    <n v="0.41982743623246871"/>
    <n v="2026"/>
    <s v="Q3"/>
    <n v="9"/>
    <x v="8"/>
  </r>
  <r>
    <s v="02840"/>
    <x v="270"/>
    <x v="0"/>
    <x v="0"/>
    <x v="0"/>
    <x v="0"/>
    <x v="1"/>
    <x v="11"/>
    <n v="2"/>
    <n v="151.69999999999999"/>
    <n v="0"/>
    <n v="77.19"/>
    <n v="303.39999999999998"/>
    <n v="154.38"/>
    <n v="149.01999999999998"/>
    <n v="0.49116677653263019"/>
    <n v="2026"/>
    <s v="Q3"/>
    <n v="9"/>
    <x v="8"/>
  </r>
  <r>
    <s v="02863"/>
    <x v="270"/>
    <x v="2"/>
    <x v="2"/>
    <x v="2"/>
    <x v="1"/>
    <x v="2"/>
    <x v="15"/>
    <n v="1"/>
    <n v="133.85"/>
    <n v="0.05"/>
    <n v="66.41"/>
    <n v="127.15749999999998"/>
    <n v="66.41"/>
    <n v="60.747499999999988"/>
    <n v="0.47773430588050247"/>
    <n v="2026"/>
    <s v="Q3"/>
    <n v="9"/>
    <x v="8"/>
  </r>
  <r>
    <s v="04522"/>
    <x v="270"/>
    <x v="3"/>
    <x v="13"/>
    <x v="3"/>
    <x v="2"/>
    <x v="3"/>
    <x v="19"/>
    <n v="6"/>
    <n v="125.62"/>
    <n v="0"/>
    <n v="61.34"/>
    <n v="753.72"/>
    <n v="368.04"/>
    <n v="385.68"/>
    <n v="0.51170195828689702"/>
    <n v="2026"/>
    <s v="Q3"/>
    <n v="9"/>
    <x v="8"/>
  </r>
  <r>
    <s v="05200"/>
    <x v="270"/>
    <x v="1"/>
    <x v="12"/>
    <x v="0"/>
    <x v="1"/>
    <x v="3"/>
    <x v="7"/>
    <n v="3"/>
    <n v="196.87"/>
    <n v="0.1"/>
    <n v="105.93"/>
    <n v="531.54899999999998"/>
    <n v="317.79000000000002"/>
    <n v="213.75899999999996"/>
    <n v="0.40214354650276823"/>
    <n v="2026"/>
    <s v="Q3"/>
    <n v="9"/>
    <x v="8"/>
  </r>
  <r>
    <s v="00452"/>
    <x v="271"/>
    <x v="1"/>
    <x v="1"/>
    <x v="0"/>
    <x v="0"/>
    <x v="2"/>
    <x v="2"/>
    <n v="4"/>
    <n v="36.869999999999997"/>
    <n v="0"/>
    <n v="13.43"/>
    <n v="147.47999999999999"/>
    <n v="53.72"/>
    <n v="93.759999999999991"/>
    <n v="0.63574721996202876"/>
    <n v="2026"/>
    <s v="Q3"/>
    <n v="9"/>
    <x v="8"/>
  </r>
  <r>
    <s v="00871"/>
    <x v="271"/>
    <x v="1"/>
    <x v="12"/>
    <x v="0"/>
    <x v="1"/>
    <x v="2"/>
    <x v="9"/>
    <n v="1"/>
    <n v="47.37"/>
    <n v="0"/>
    <n v="18.2"/>
    <n v="47.37"/>
    <n v="18.2"/>
    <n v="29.169999999999998"/>
    <n v="0.61579058475828585"/>
    <n v="2026"/>
    <s v="Q3"/>
    <n v="9"/>
    <x v="8"/>
  </r>
  <r>
    <s v="00922"/>
    <x v="271"/>
    <x v="3"/>
    <x v="8"/>
    <x v="3"/>
    <x v="2"/>
    <x v="1"/>
    <x v="3"/>
    <n v="1"/>
    <n v="145.62"/>
    <n v="0.05"/>
    <n v="80.25"/>
    <n v="138.339"/>
    <n v="80.25"/>
    <n v="58.088999999999999"/>
    <n v="0.41990328107041397"/>
    <n v="2026"/>
    <s v="Q3"/>
    <n v="9"/>
    <x v="8"/>
  </r>
  <r>
    <s v="01491"/>
    <x v="271"/>
    <x v="3"/>
    <x v="8"/>
    <x v="2"/>
    <x v="1"/>
    <x v="4"/>
    <x v="14"/>
    <n v="2"/>
    <n v="36.1"/>
    <n v="0.05"/>
    <n v="13.71"/>
    <n v="68.59"/>
    <n v="27.42"/>
    <n v="41.17"/>
    <n v="0.60023327015599937"/>
    <n v="2026"/>
    <s v="Q3"/>
    <n v="9"/>
    <x v="8"/>
  </r>
  <r>
    <s v="01548"/>
    <x v="271"/>
    <x v="0"/>
    <x v="9"/>
    <x v="2"/>
    <x v="0"/>
    <x v="1"/>
    <x v="17"/>
    <n v="2"/>
    <n v="73"/>
    <n v="0.05"/>
    <n v="31.41"/>
    <n v="138.69999999999999"/>
    <n v="62.82"/>
    <n v="75.88"/>
    <n v="0.54708002883922136"/>
    <n v="2026"/>
    <s v="Q3"/>
    <n v="9"/>
    <x v="8"/>
  </r>
  <r>
    <s v="02299"/>
    <x v="271"/>
    <x v="1"/>
    <x v="11"/>
    <x v="0"/>
    <x v="1"/>
    <x v="2"/>
    <x v="2"/>
    <n v="2"/>
    <n v="36.93"/>
    <n v="0.1"/>
    <n v="13.4"/>
    <n v="66.474000000000004"/>
    <n v="26.8"/>
    <n v="39.674000000000007"/>
    <n v="0.59683485272437353"/>
    <n v="2026"/>
    <s v="Q3"/>
    <n v="9"/>
    <x v="8"/>
  </r>
  <r>
    <s v="03051"/>
    <x v="271"/>
    <x v="1"/>
    <x v="14"/>
    <x v="0"/>
    <x v="1"/>
    <x v="4"/>
    <x v="16"/>
    <n v="2"/>
    <n v="51.52"/>
    <n v="0"/>
    <n v="21.47"/>
    <n v="103.04"/>
    <n v="42.94"/>
    <n v="60.100000000000009"/>
    <n v="0.58326863354037273"/>
    <n v="2026"/>
    <s v="Q3"/>
    <n v="9"/>
    <x v="8"/>
  </r>
  <r>
    <s v="04018"/>
    <x v="271"/>
    <x v="1"/>
    <x v="6"/>
    <x v="0"/>
    <x v="1"/>
    <x v="4"/>
    <x v="16"/>
    <n v="1"/>
    <n v="50.42"/>
    <n v="0"/>
    <n v="21.68"/>
    <n v="50.42"/>
    <n v="21.68"/>
    <n v="28.740000000000002"/>
    <n v="0.57001190003966684"/>
    <n v="2026"/>
    <s v="Q3"/>
    <n v="9"/>
    <x v="8"/>
  </r>
  <r>
    <s v="04118"/>
    <x v="271"/>
    <x v="1"/>
    <x v="14"/>
    <x v="1"/>
    <x v="0"/>
    <x v="1"/>
    <x v="11"/>
    <n v="10"/>
    <n v="157.79"/>
    <n v="0.1"/>
    <n v="77.900000000000006"/>
    <n v="1420.11"/>
    <n v="779"/>
    <n v="641.1099999999999"/>
    <n v="0.4514509439409623"/>
    <n v="2026"/>
    <s v="Q3"/>
    <n v="9"/>
    <x v="8"/>
  </r>
  <r>
    <s v="04251"/>
    <x v="271"/>
    <x v="1"/>
    <x v="11"/>
    <x v="0"/>
    <x v="0"/>
    <x v="0"/>
    <x v="6"/>
    <n v="1"/>
    <n v="40.409999999999997"/>
    <n v="0.15"/>
    <n v="16.3"/>
    <n v="34.348499999999994"/>
    <n v="16.3"/>
    <n v="18.048499999999994"/>
    <n v="0.52545234871974023"/>
    <n v="2026"/>
    <s v="Q3"/>
    <n v="9"/>
    <x v="8"/>
  </r>
  <r>
    <s v="04557"/>
    <x v="271"/>
    <x v="3"/>
    <x v="8"/>
    <x v="0"/>
    <x v="1"/>
    <x v="0"/>
    <x v="4"/>
    <n v="2"/>
    <n v="50.17"/>
    <n v="0.05"/>
    <n v="22.83"/>
    <n v="95.322999999999993"/>
    <n v="45.66"/>
    <n v="49.662999999999997"/>
    <n v="0.52099703114673268"/>
    <n v="2026"/>
    <s v="Q3"/>
    <n v="9"/>
    <x v="8"/>
  </r>
  <r>
    <s v="04811"/>
    <x v="271"/>
    <x v="1"/>
    <x v="14"/>
    <x v="0"/>
    <x v="1"/>
    <x v="1"/>
    <x v="11"/>
    <n v="1"/>
    <n v="155.55000000000001"/>
    <n v="0.1"/>
    <n v="79.2"/>
    <n v="139.995"/>
    <n v="79.2"/>
    <n v="60.795000000000002"/>
    <n v="0.43426550948248149"/>
    <n v="2026"/>
    <s v="Q3"/>
    <n v="9"/>
    <x v="8"/>
  </r>
  <r>
    <s v="00306"/>
    <x v="272"/>
    <x v="2"/>
    <x v="10"/>
    <x v="2"/>
    <x v="2"/>
    <x v="0"/>
    <x v="4"/>
    <n v="1"/>
    <n v="51.81"/>
    <n v="0.1"/>
    <n v="22.65"/>
    <n v="46.629000000000005"/>
    <n v="22.65"/>
    <n v="23.979000000000006"/>
    <n v="0.51425078813613856"/>
    <n v="2026"/>
    <s v="Q3"/>
    <n v="9"/>
    <x v="8"/>
  </r>
  <r>
    <s v="01158"/>
    <x v="272"/>
    <x v="0"/>
    <x v="9"/>
    <x v="2"/>
    <x v="0"/>
    <x v="4"/>
    <x v="10"/>
    <n v="1"/>
    <n v="40.61"/>
    <n v="0.1"/>
    <n v="14.28"/>
    <n v="36.548999999999999"/>
    <n v="14.28"/>
    <n v="22.268999999999998"/>
    <n v="0.60929163588607071"/>
    <n v="2026"/>
    <s v="Q3"/>
    <n v="9"/>
    <x v="8"/>
  </r>
  <r>
    <s v="01639"/>
    <x v="272"/>
    <x v="2"/>
    <x v="2"/>
    <x v="2"/>
    <x v="2"/>
    <x v="1"/>
    <x v="3"/>
    <n v="1"/>
    <n v="140.78"/>
    <n v="0.05"/>
    <n v="80.8"/>
    <n v="133.74099999999999"/>
    <n v="80.8"/>
    <n v="52.940999999999988"/>
    <n v="0.39584719719457756"/>
    <n v="2026"/>
    <s v="Q3"/>
    <n v="9"/>
    <x v="8"/>
  </r>
  <r>
    <s v="02247"/>
    <x v="272"/>
    <x v="1"/>
    <x v="6"/>
    <x v="2"/>
    <x v="2"/>
    <x v="2"/>
    <x v="18"/>
    <n v="1"/>
    <n v="163.13999999999999"/>
    <n v="0"/>
    <n v="87.53"/>
    <n v="163.13999999999999"/>
    <n v="87.53"/>
    <n v="75.609999999999985"/>
    <n v="0.4634669608924849"/>
    <n v="2026"/>
    <s v="Q3"/>
    <n v="9"/>
    <x v="8"/>
  </r>
  <r>
    <s v="03119"/>
    <x v="272"/>
    <x v="3"/>
    <x v="4"/>
    <x v="2"/>
    <x v="0"/>
    <x v="1"/>
    <x v="17"/>
    <n v="1"/>
    <n v="70.91"/>
    <n v="0"/>
    <n v="31.73"/>
    <n v="70.91"/>
    <n v="31.73"/>
    <n v="39.179999999999993"/>
    <n v="0.55253137780284856"/>
    <n v="2026"/>
    <s v="Q3"/>
    <n v="9"/>
    <x v="8"/>
  </r>
  <r>
    <s v="03267"/>
    <x v="272"/>
    <x v="3"/>
    <x v="13"/>
    <x v="3"/>
    <x v="0"/>
    <x v="0"/>
    <x v="0"/>
    <n v="2"/>
    <n v="81.99"/>
    <n v="0"/>
    <n v="43.95"/>
    <n v="163.98"/>
    <n v="87.9"/>
    <n v="76.079999999999984"/>
    <n v="0.46395901939260881"/>
    <n v="2026"/>
    <s v="Q3"/>
    <n v="9"/>
    <x v="8"/>
  </r>
  <r>
    <s v="03382"/>
    <x v="272"/>
    <x v="3"/>
    <x v="4"/>
    <x v="3"/>
    <x v="1"/>
    <x v="0"/>
    <x v="0"/>
    <n v="2"/>
    <n v="81.13"/>
    <n v="0"/>
    <n v="43.7"/>
    <n v="162.26"/>
    <n v="87.4"/>
    <n v="74.859999999999985"/>
    <n v="0.46135831381733017"/>
    <n v="2026"/>
    <s v="Q3"/>
    <n v="9"/>
    <x v="8"/>
  </r>
  <r>
    <s v="03814"/>
    <x v="272"/>
    <x v="1"/>
    <x v="12"/>
    <x v="1"/>
    <x v="0"/>
    <x v="1"/>
    <x v="3"/>
    <n v="5"/>
    <n v="141.08000000000001"/>
    <n v="0.05"/>
    <n v="78.23"/>
    <n v="670.13000000000011"/>
    <n v="391.15000000000003"/>
    <n v="278.98000000000008"/>
    <n v="0.4163072836613792"/>
    <n v="2026"/>
    <s v="Q3"/>
    <n v="9"/>
    <x v="8"/>
  </r>
  <r>
    <s v="03818"/>
    <x v="272"/>
    <x v="0"/>
    <x v="15"/>
    <x v="0"/>
    <x v="0"/>
    <x v="2"/>
    <x v="2"/>
    <n v="5"/>
    <n v="36.18"/>
    <n v="0"/>
    <n v="13.66"/>
    <n v="180.9"/>
    <n v="68.3"/>
    <n v="112.60000000000001"/>
    <n v="0.62244333886124936"/>
    <n v="2026"/>
    <s v="Q3"/>
    <n v="9"/>
    <x v="8"/>
  </r>
  <r>
    <s v="04347"/>
    <x v="272"/>
    <x v="3"/>
    <x v="13"/>
    <x v="3"/>
    <x v="1"/>
    <x v="0"/>
    <x v="0"/>
    <n v="1"/>
    <n v="81.06"/>
    <n v="0.05"/>
    <n v="43.54"/>
    <n v="77.007000000000005"/>
    <n v="43.54"/>
    <n v="33.467000000000006"/>
    <n v="0.434596854831379"/>
    <n v="2026"/>
    <s v="Q3"/>
    <n v="9"/>
    <x v="8"/>
  </r>
  <r>
    <s v="04646"/>
    <x v="272"/>
    <x v="2"/>
    <x v="3"/>
    <x v="0"/>
    <x v="2"/>
    <x v="4"/>
    <x v="16"/>
    <n v="1"/>
    <n v="49.51"/>
    <n v="0.15"/>
    <n v="21.4"/>
    <n v="42.083499999999994"/>
    <n v="21.4"/>
    <n v="20.683499999999995"/>
    <n v="0.49148716242707946"/>
    <n v="2026"/>
    <s v="Q3"/>
    <n v="9"/>
    <x v="8"/>
  </r>
  <r>
    <s v="05102"/>
    <x v="272"/>
    <x v="1"/>
    <x v="14"/>
    <x v="0"/>
    <x v="1"/>
    <x v="3"/>
    <x v="7"/>
    <n v="1"/>
    <n v="196.74"/>
    <n v="0.15"/>
    <n v="102.01"/>
    <n v="167.22900000000001"/>
    <n v="102.01"/>
    <n v="65.219000000000008"/>
    <n v="0.38999814625453721"/>
    <n v="2026"/>
    <s v="Q3"/>
    <n v="9"/>
    <x v="8"/>
  </r>
  <r>
    <s v="05152"/>
    <x v="272"/>
    <x v="3"/>
    <x v="13"/>
    <x v="0"/>
    <x v="1"/>
    <x v="1"/>
    <x v="1"/>
    <n v="2"/>
    <n v="91.78"/>
    <n v="0.1"/>
    <n v="45.51"/>
    <n v="165.20400000000001"/>
    <n v="91.02"/>
    <n v="74.184000000000012"/>
    <n v="0.44904481731677204"/>
    <n v="2026"/>
    <s v="Q3"/>
    <n v="9"/>
    <x v="8"/>
  </r>
  <r>
    <s v="00151"/>
    <x v="273"/>
    <x v="2"/>
    <x v="10"/>
    <x v="0"/>
    <x v="1"/>
    <x v="1"/>
    <x v="3"/>
    <n v="5"/>
    <n v="146.69"/>
    <n v="0"/>
    <n v="79"/>
    <n v="733.45"/>
    <n v="395"/>
    <n v="338.45000000000005"/>
    <n v="0.46144931488172342"/>
    <n v="2026"/>
    <s v="Q4"/>
    <n v="10"/>
    <x v="9"/>
  </r>
  <r>
    <s v="01292"/>
    <x v="273"/>
    <x v="0"/>
    <x v="9"/>
    <x v="2"/>
    <x v="1"/>
    <x v="3"/>
    <x v="13"/>
    <n v="1"/>
    <n v="79.81"/>
    <n v="0"/>
    <n v="39.08"/>
    <n v="79.81"/>
    <n v="39.08"/>
    <n v="40.730000000000004"/>
    <n v="0.5103370504949255"/>
    <n v="2026"/>
    <s v="Q4"/>
    <n v="10"/>
    <x v="9"/>
  </r>
  <r>
    <s v="01862"/>
    <x v="273"/>
    <x v="3"/>
    <x v="8"/>
    <x v="0"/>
    <x v="1"/>
    <x v="3"/>
    <x v="19"/>
    <n v="5"/>
    <n v="121.63"/>
    <n v="0.05"/>
    <n v="61.7"/>
    <n v="577.74249999999995"/>
    <n v="308.5"/>
    <n v="269.24249999999995"/>
    <n v="0.46602508903187834"/>
    <n v="2026"/>
    <s v="Q4"/>
    <n v="10"/>
    <x v="9"/>
  </r>
  <r>
    <s v="02569"/>
    <x v="273"/>
    <x v="3"/>
    <x v="13"/>
    <x v="1"/>
    <x v="2"/>
    <x v="0"/>
    <x v="4"/>
    <n v="10"/>
    <n v="50.42"/>
    <n v="0.05"/>
    <n v="22.5"/>
    <n v="478.99"/>
    <n v="225"/>
    <n v="253.99"/>
    <n v="0.53026159210004387"/>
    <n v="2026"/>
    <s v="Q4"/>
    <n v="10"/>
    <x v="9"/>
  </r>
  <r>
    <s v="03333"/>
    <x v="273"/>
    <x v="2"/>
    <x v="5"/>
    <x v="0"/>
    <x v="1"/>
    <x v="3"/>
    <x v="13"/>
    <n v="3"/>
    <n v="80.67"/>
    <n v="0"/>
    <n v="39.94"/>
    <n v="242.01"/>
    <n v="119.82"/>
    <n v="122.19"/>
    <n v="0.50489649188050079"/>
    <n v="2026"/>
    <s v="Q4"/>
    <n v="10"/>
    <x v="9"/>
  </r>
  <r>
    <s v="03830"/>
    <x v="273"/>
    <x v="3"/>
    <x v="13"/>
    <x v="0"/>
    <x v="2"/>
    <x v="1"/>
    <x v="11"/>
    <n v="2"/>
    <n v="152.12"/>
    <n v="0"/>
    <n v="79.53"/>
    <n v="304.24"/>
    <n v="159.06"/>
    <n v="145.18"/>
    <n v="0.47718906126742044"/>
    <n v="2026"/>
    <s v="Q4"/>
    <n v="10"/>
    <x v="9"/>
  </r>
  <r>
    <s v="04868"/>
    <x v="273"/>
    <x v="2"/>
    <x v="5"/>
    <x v="1"/>
    <x v="1"/>
    <x v="3"/>
    <x v="13"/>
    <n v="4"/>
    <n v="82.54"/>
    <n v="0.15"/>
    <n v="39.74"/>
    <n v="280.63600000000002"/>
    <n v="158.96"/>
    <n v="121.67600000000002"/>
    <n v="0.43357231431462823"/>
    <n v="2026"/>
    <s v="Q4"/>
    <n v="10"/>
    <x v="9"/>
  </r>
  <r>
    <s v="02250"/>
    <x v="274"/>
    <x v="3"/>
    <x v="13"/>
    <x v="2"/>
    <x v="0"/>
    <x v="0"/>
    <x v="4"/>
    <n v="2"/>
    <n v="50.43"/>
    <n v="0"/>
    <n v="23.04"/>
    <n v="100.86"/>
    <n v="46.08"/>
    <n v="54.78"/>
    <n v="0.54312908982748365"/>
    <n v="2026"/>
    <s v="Q4"/>
    <n v="10"/>
    <x v="9"/>
  </r>
  <r>
    <s v="02516"/>
    <x v="274"/>
    <x v="2"/>
    <x v="10"/>
    <x v="0"/>
    <x v="1"/>
    <x v="3"/>
    <x v="7"/>
    <n v="2"/>
    <n v="198.57"/>
    <n v="0.15"/>
    <n v="101.08"/>
    <n v="337.56899999999996"/>
    <n v="202.16"/>
    <n v="135.40899999999996"/>
    <n v="0.4011298430839324"/>
    <n v="2026"/>
    <s v="Q4"/>
    <n v="10"/>
    <x v="9"/>
  </r>
  <r>
    <s v="00809"/>
    <x v="275"/>
    <x v="3"/>
    <x v="8"/>
    <x v="0"/>
    <x v="1"/>
    <x v="4"/>
    <x v="10"/>
    <n v="2"/>
    <n v="41.06"/>
    <n v="0.05"/>
    <n v="14.54"/>
    <n v="78.013999999999996"/>
    <n v="29.08"/>
    <n v="48.933999999999997"/>
    <n v="0.62724639167328944"/>
    <n v="2026"/>
    <s v="Q4"/>
    <n v="10"/>
    <x v="9"/>
  </r>
  <r>
    <s v="01852"/>
    <x v="275"/>
    <x v="1"/>
    <x v="12"/>
    <x v="1"/>
    <x v="2"/>
    <x v="2"/>
    <x v="18"/>
    <n v="4"/>
    <n v="162.19"/>
    <n v="0.15"/>
    <n v="89.81"/>
    <n v="551.44600000000003"/>
    <n v="359.24"/>
    <n v="192.20600000000002"/>
    <n v="0.34854908730863948"/>
    <n v="2026"/>
    <s v="Q4"/>
    <n v="10"/>
    <x v="9"/>
  </r>
  <r>
    <s v="03627"/>
    <x v="275"/>
    <x v="3"/>
    <x v="4"/>
    <x v="2"/>
    <x v="1"/>
    <x v="3"/>
    <x v="7"/>
    <n v="2"/>
    <n v="192.99"/>
    <n v="0"/>
    <n v="101.73"/>
    <n v="385.98"/>
    <n v="203.46"/>
    <n v="182.52"/>
    <n v="0.47287424218871443"/>
    <n v="2026"/>
    <s v="Q4"/>
    <n v="10"/>
    <x v="9"/>
  </r>
  <r>
    <s v="04135"/>
    <x v="275"/>
    <x v="0"/>
    <x v="15"/>
    <x v="0"/>
    <x v="1"/>
    <x v="1"/>
    <x v="3"/>
    <n v="3"/>
    <n v="142.33000000000001"/>
    <n v="0.1"/>
    <n v="79.19"/>
    <n v="384.291"/>
    <n v="237.57"/>
    <n v="146.721"/>
    <n v="0.3817966072585619"/>
    <n v="2026"/>
    <s v="Q4"/>
    <n v="10"/>
    <x v="9"/>
  </r>
  <r>
    <s v="04138"/>
    <x v="275"/>
    <x v="1"/>
    <x v="11"/>
    <x v="2"/>
    <x v="2"/>
    <x v="1"/>
    <x v="3"/>
    <n v="4"/>
    <n v="143.63"/>
    <n v="0"/>
    <n v="80.510000000000005"/>
    <n v="574.52"/>
    <n v="322.04000000000002"/>
    <n v="252.47999999999996"/>
    <n v="0.43946250783262542"/>
    <n v="2026"/>
    <s v="Q4"/>
    <n v="10"/>
    <x v="9"/>
  </r>
  <r>
    <s v="04286"/>
    <x v="275"/>
    <x v="1"/>
    <x v="6"/>
    <x v="2"/>
    <x v="0"/>
    <x v="3"/>
    <x v="5"/>
    <n v="4"/>
    <n v="341.95"/>
    <n v="0.05"/>
    <n v="199.9"/>
    <n v="1299.4099999999999"/>
    <n v="799.6"/>
    <n v="499.80999999999983"/>
    <n v="0.38464379987840625"/>
    <n v="2026"/>
    <s v="Q4"/>
    <n v="10"/>
    <x v="9"/>
  </r>
  <r>
    <s v="04371"/>
    <x v="275"/>
    <x v="1"/>
    <x v="6"/>
    <x v="0"/>
    <x v="0"/>
    <x v="4"/>
    <x v="12"/>
    <n v="1"/>
    <n v="123.81"/>
    <n v="0"/>
    <n v="68.72"/>
    <n v="123.81"/>
    <n v="68.72"/>
    <n v="55.09"/>
    <n v="0.44495598093853489"/>
    <n v="2026"/>
    <s v="Q4"/>
    <n v="10"/>
    <x v="9"/>
  </r>
  <r>
    <s v="00905"/>
    <x v="276"/>
    <x v="2"/>
    <x v="3"/>
    <x v="0"/>
    <x v="1"/>
    <x v="1"/>
    <x v="3"/>
    <n v="1"/>
    <n v="146.1"/>
    <n v="0"/>
    <n v="79.739999999999995"/>
    <n v="146.1"/>
    <n v="79.739999999999995"/>
    <n v="66.36"/>
    <n v="0.45420944558521564"/>
    <n v="2026"/>
    <s v="Q4"/>
    <n v="10"/>
    <x v="9"/>
  </r>
  <r>
    <s v="01415"/>
    <x v="276"/>
    <x v="1"/>
    <x v="11"/>
    <x v="3"/>
    <x v="0"/>
    <x v="2"/>
    <x v="18"/>
    <n v="1"/>
    <n v="161.07"/>
    <n v="0.05"/>
    <n v="89.81"/>
    <n v="153.01649999999998"/>
    <n v="89.81"/>
    <n v="63.206499999999977"/>
    <n v="0.41306983233834249"/>
    <n v="2026"/>
    <s v="Q4"/>
    <n v="10"/>
    <x v="9"/>
  </r>
  <r>
    <s v="02205"/>
    <x v="276"/>
    <x v="3"/>
    <x v="13"/>
    <x v="0"/>
    <x v="1"/>
    <x v="1"/>
    <x v="1"/>
    <n v="5"/>
    <n v="90.12"/>
    <n v="0"/>
    <n v="46.67"/>
    <n v="450.6"/>
    <n v="233.35000000000002"/>
    <n v="217.25"/>
    <n v="0.48213493120284062"/>
    <n v="2026"/>
    <s v="Q4"/>
    <n v="10"/>
    <x v="9"/>
  </r>
  <r>
    <s v="02374"/>
    <x v="276"/>
    <x v="3"/>
    <x v="13"/>
    <x v="3"/>
    <x v="0"/>
    <x v="1"/>
    <x v="17"/>
    <n v="1"/>
    <n v="70.400000000000006"/>
    <n v="0"/>
    <n v="32.43"/>
    <n v="70.400000000000006"/>
    <n v="32.43"/>
    <n v="37.970000000000006"/>
    <n v="0.53934659090909098"/>
    <n v="2026"/>
    <s v="Q4"/>
    <n v="10"/>
    <x v="9"/>
  </r>
  <r>
    <s v="04840"/>
    <x v="276"/>
    <x v="1"/>
    <x v="12"/>
    <x v="1"/>
    <x v="2"/>
    <x v="3"/>
    <x v="7"/>
    <n v="6"/>
    <n v="191.08"/>
    <n v="0.1"/>
    <n v="102.93"/>
    <n v="1031.8320000000001"/>
    <n v="617.58000000000004"/>
    <n v="414.25200000000007"/>
    <n v="0.40147233270532412"/>
    <n v="2026"/>
    <s v="Q4"/>
    <n v="10"/>
    <x v="9"/>
  </r>
  <r>
    <s v="04984"/>
    <x v="276"/>
    <x v="2"/>
    <x v="16"/>
    <x v="0"/>
    <x v="0"/>
    <x v="4"/>
    <x v="14"/>
    <n v="1"/>
    <n v="36.590000000000003"/>
    <n v="0"/>
    <n v="13.62"/>
    <n v="36.590000000000003"/>
    <n v="13.62"/>
    <n v="22.970000000000006"/>
    <n v="0.62776714949439749"/>
    <n v="2026"/>
    <s v="Q4"/>
    <n v="10"/>
    <x v="9"/>
  </r>
  <r>
    <s v="00641"/>
    <x v="277"/>
    <x v="1"/>
    <x v="11"/>
    <x v="2"/>
    <x v="0"/>
    <x v="3"/>
    <x v="19"/>
    <n v="2"/>
    <n v="125.38"/>
    <n v="0.05"/>
    <n v="59.12"/>
    <n v="238.22199999999998"/>
    <n v="118.24"/>
    <n v="119.98199999999999"/>
    <n v="0.5036562534106841"/>
    <n v="2026"/>
    <s v="Q4"/>
    <n v="10"/>
    <x v="9"/>
  </r>
  <r>
    <s v="01358"/>
    <x v="277"/>
    <x v="0"/>
    <x v="0"/>
    <x v="0"/>
    <x v="1"/>
    <x v="2"/>
    <x v="2"/>
    <n v="1"/>
    <n v="35.71"/>
    <n v="0"/>
    <n v="13.3"/>
    <n v="35.71"/>
    <n v="13.3"/>
    <n v="22.41"/>
    <n v="0.62755530663679637"/>
    <n v="2026"/>
    <s v="Q4"/>
    <n v="10"/>
    <x v="9"/>
  </r>
  <r>
    <s v="03904"/>
    <x v="277"/>
    <x v="1"/>
    <x v="6"/>
    <x v="0"/>
    <x v="0"/>
    <x v="2"/>
    <x v="9"/>
    <n v="2"/>
    <n v="46.72"/>
    <n v="0"/>
    <n v="18.39"/>
    <n v="93.44"/>
    <n v="36.78"/>
    <n v="56.66"/>
    <n v="0.60637842465753422"/>
    <n v="2026"/>
    <s v="Q4"/>
    <n v="10"/>
    <x v="9"/>
  </r>
  <r>
    <s v="04336"/>
    <x v="277"/>
    <x v="0"/>
    <x v="15"/>
    <x v="3"/>
    <x v="0"/>
    <x v="1"/>
    <x v="3"/>
    <n v="1"/>
    <n v="143.16999999999999"/>
    <n v="0.05"/>
    <n v="81.290000000000006"/>
    <n v="136.01149999999998"/>
    <n v="81.290000000000006"/>
    <n v="54.721499999999978"/>
    <n v="0.40232995004098904"/>
    <n v="2026"/>
    <s v="Q4"/>
    <n v="10"/>
    <x v="9"/>
  </r>
  <r>
    <s v="04705"/>
    <x v="277"/>
    <x v="0"/>
    <x v="0"/>
    <x v="2"/>
    <x v="0"/>
    <x v="3"/>
    <x v="19"/>
    <n v="1"/>
    <n v="125.88"/>
    <n v="0"/>
    <n v="62.46"/>
    <n v="125.88"/>
    <n v="62.46"/>
    <n v="63.419999999999995"/>
    <n v="0.50381315538608196"/>
    <n v="2026"/>
    <s v="Q4"/>
    <n v="10"/>
    <x v="9"/>
  </r>
  <r>
    <s v="01094"/>
    <x v="278"/>
    <x v="3"/>
    <x v="4"/>
    <x v="0"/>
    <x v="1"/>
    <x v="4"/>
    <x v="12"/>
    <n v="2"/>
    <n v="121.81"/>
    <n v="0.05"/>
    <n v="67.72"/>
    <n v="231.43899999999999"/>
    <n v="135.44"/>
    <n v="95.998999999999995"/>
    <n v="0.41479180259161158"/>
    <n v="2026"/>
    <s v="Q4"/>
    <n v="10"/>
    <x v="9"/>
  </r>
  <r>
    <s v="03926"/>
    <x v="278"/>
    <x v="2"/>
    <x v="5"/>
    <x v="0"/>
    <x v="2"/>
    <x v="1"/>
    <x v="11"/>
    <n v="6"/>
    <n v="154.93"/>
    <n v="0.05"/>
    <n v="79.430000000000007"/>
    <n v="883.101"/>
    <n v="476.58000000000004"/>
    <n v="406.52099999999996"/>
    <n v="0.46033352923391546"/>
    <n v="2026"/>
    <s v="Q4"/>
    <n v="10"/>
    <x v="9"/>
  </r>
  <r>
    <s v="00524"/>
    <x v="279"/>
    <x v="3"/>
    <x v="8"/>
    <x v="2"/>
    <x v="1"/>
    <x v="0"/>
    <x v="8"/>
    <n v="2"/>
    <n v="101.1"/>
    <n v="0.15"/>
    <n v="51.61"/>
    <n v="171.86999999999998"/>
    <n v="103.22"/>
    <n v="68.649999999999977"/>
    <n v="0.39942980159422814"/>
    <n v="2026"/>
    <s v="Q4"/>
    <n v="10"/>
    <x v="9"/>
  </r>
  <r>
    <s v="02277"/>
    <x v="279"/>
    <x v="0"/>
    <x v="0"/>
    <x v="0"/>
    <x v="1"/>
    <x v="0"/>
    <x v="8"/>
    <n v="2"/>
    <n v="105"/>
    <n v="0"/>
    <n v="50.3"/>
    <n v="210"/>
    <n v="100.6"/>
    <n v="109.4"/>
    <n v="0.52095238095238094"/>
    <n v="2026"/>
    <s v="Q4"/>
    <n v="10"/>
    <x v="9"/>
  </r>
  <r>
    <s v="02442"/>
    <x v="279"/>
    <x v="2"/>
    <x v="2"/>
    <x v="1"/>
    <x v="2"/>
    <x v="1"/>
    <x v="11"/>
    <n v="4"/>
    <n v="157.12"/>
    <n v="0.15"/>
    <n v="77.98"/>
    <n v="534.20799999999997"/>
    <n v="311.92"/>
    <n v="222.28799999999995"/>
    <n v="0.41610758356295668"/>
    <n v="2026"/>
    <s v="Q4"/>
    <n v="10"/>
    <x v="9"/>
  </r>
  <r>
    <s v="02809"/>
    <x v="279"/>
    <x v="3"/>
    <x v="8"/>
    <x v="0"/>
    <x v="0"/>
    <x v="1"/>
    <x v="17"/>
    <n v="3"/>
    <n v="70.239999999999995"/>
    <n v="0.05"/>
    <n v="31.96"/>
    <n v="200.18399999999997"/>
    <n v="95.88"/>
    <n v="104.30399999999997"/>
    <n v="0.5210406426087999"/>
    <n v="2026"/>
    <s v="Q4"/>
    <n v="10"/>
    <x v="9"/>
  </r>
  <r>
    <s v="02946"/>
    <x v="279"/>
    <x v="2"/>
    <x v="16"/>
    <x v="0"/>
    <x v="0"/>
    <x v="0"/>
    <x v="8"/>
    <n v="1"/>
    <n v="103.48"/>
    <n v="0.1"/>
    <n v="51.33"/>
    <n v="93.132000000000005"/>
    <n v="51.33"/>
    <n v="41.802000000000007"/>
    <n v="0.4488467980930293"/>
    <n v="2026"/>
    <s v="Q4"/>
    <n v="10"/>
    <x v="9"/>
  </r>
  <r>
    <s v="04147"/>
    <x v="279"/>
    <x v="1"/>
    <x v="12"/>
    <x v="2"/>
    <x v="0"/>
    <x v="0"/>
    <x v="6"/>
    <n v="3"/>
    <n v="40.770000000000003"/>
    <n v="0.05"/>
    <n v="16.68"/>
    <n v="116.19449999999999"/>
    <n v="50.04"/>
    <n v="66.154499999999985"/>
    <n v="0.56934278300608021"/>
    <n v="2026"/>
    <s v="Q4"/>
    <n v="10"/>
    <x v="9"/>
  </r>
  <r>
    <s v="04164"/>
    <x v="279"/>
    <x v="0"/>
    <x v="9"/>
    <x v="2"/>
    <x v="1"/>
    <x v="1"/>
    <x v="3"/>
    <n v="2"/>
    <n v="143.41999999999999"/>
    <n v="0"/>
    <n v="81.44"/>
    <n v="286.83999999999997"/>
    <n v="162.88"/>
    <n v="123.95999999999998"/>
    <n v="0.43215730023706594"/>
    <n v="2026"/>
    <s v="Q4"/>
    <n v="10"/>
    <x v="9"/>
  </r>
  <r>
    <s v="04275"/>
    <x v="279"/>
    <x v="3"/>
    <x v="7"/>
    <x v="3"/>
    <x v="0"/>
    <x v="0"/>
    <x v="4"/>
    <n v="1"/>
    <n v="49.56"/>
    <n v="0.05"/>
    <n v="22.88"/>
    <n v="47.082000000000001"/>
    <n v="22.88"/>
    <n v="24.202000000000002"/>
    <n v="0.51403933562720361"/>
    <n v="2026"/>
    <s v="Q4"/>
    <n v="10"/>
    <x v="9"/>
  </r>
  <r>
    <s v="05062"/>
    <x v="279"/>
    <x v="1"/>
    <x v="12"/>
    <x v="0"/>
    <x v="0"/>
    <x v="2"/>
    <x v="15"/>
    <n v="4"/>
    <n v="131.05000000000001"/>
    <n v="0"/>
    <n v="67.37"/>
    <n v="524.20000000000005"/>
    <n v="269.48"/>
    <n v="254.72000000000003"/>
    <n v="0.48592140404425793"/>
    <n v="2026"/>
    <s v="Q4"/>
    <n v="10"/>
    <x v="9"/>
  </r>
  <r>
    <s v="01126"/>
    <x v="280"/>
    <x v="0"/>
    <x v="9"/>
    <x v="0"/>
    <x v="2"/>
    <x v="0"/>
    <x v="4"/>
    <n v="1"/>
    <n v="51.35"/>
    <n v="0"/>
    <n v="22.98"/>
    <n v="51.35"/>
    <n v="22.98"/>
    <n v="28.37"/>
    <n v="0.55248296007789677"/>
    <n v="2026"/>
    <s v="Q4"/>
    <n v="10"/>
    <x v="9"/>
  </r>
  <r>
    <s v="01865"/>
    <x v="280"/>
    <x v="3"/>
    <x v="8"/>
    <x v="0"/>
    <x v="0"/>
    <x v="4"/>
    <x v="10"/>
    <n v="1"/>
    <n v="39.659999999999997"/>
    <n v="0"/>
    <n v="14.39"/>
    <n v="39.659999999999997"/>
    <n v="14.39"/>
    <n v="25.269999999999996"/>
    <n v="0.63716591023701463"/>
    <n v="2026"/>
    <s v="Q4"/>
    <n v="10"/>
    <x v="9"/>
  </r>
  <r>
    <s v="02471"/>
    <x v="280"/>
    <x v="3"/>
    <x v="13"/>
    <x v="2"/>
    <x v="1"/>
    <x v="4"/>
    <x v="10"/>
    <n v="1"/>
    <n v="39.79"/>
    <n v="0"/>
    <n v="14.76"/>
    <n v="39.79"/>
    <n v="14.76"/>
    <n v="25.03"/>
    <n v="0.62905252576024129"/>
    <n v="2026"/>
    <s v="Q4"/>
    <n v="10"/>
    <x v="9"/>
  </r>
  <r>
    <s v="03208"/>
    <x v="280"/>
    <x v="2"/>
    <x v="10"/>
    <x v="1"/>
    <x v="1"/>
    <x v="0"/>
    <x v="6"/>
    <n v="6"/>
    <n v="41.27"/>
    <n v="0.1"/>
    <n v="16.61"/>
    <n v="222.858"/>
    <n v="99.66"/>
    <n v="123.19800000000001"/>
    <n v="0.55280941227149127"/>
    <n v="2026"/>
    <s v="Q4"/>
    <n v="10"/>
    <x v="9"/>
  </r>
  <r>
    <s v="04285"/>
    <x v="280"/>
    <x v="3"/>
    <x v="4"/>
    <x v="0"/>
    <x v="0"/>
    <x v="1"/>
    <x v="1"/>
    <n v="1"/>
    <n v="93.39"/>
    <n v="0"/>
    <n v="45.98"/>
    <n v="93.39"/>
    <n v="45.98"/>
    <n v="47.410000000000004"/>
    <n v="0.50765606595995294"/>
    <n v="2026"/>
    <s v="Q4"/>
    <n v="10"/>
    <x v="9"/>
  </r>
  <r>
    <s v="00261"/>
    <x v="281"/>
    <x v="2"/>
    <x v="3"/>
    <x v="0"/>
    <x v="2"/>
    <x v="3"/>
    <x v="5"/>
    <n v="1"/>
    <n v="336.56"/>
    <n v="0"/>
    <n v="189.74"/>
    <n v="336.56"/>
    <n v="189.74"/>
    <n v="146.82"/>
    <n v="0.43623722367482765"/>
    <n v="2026"/>
    <s v="Q4"/>
    <n v="10"/>
    <x v="9"/>
  </r>
  <r>
    <s v="00291"/>
    <x v="281"/>
    <x v="2"/>
    <x v="2"/>
    <x v="0"/>
    <x v="1"/>
    <x v="2"/>
    <x v="15"/>
    <n v="2"/>
    <n v="132.47999999999999"/>
    <n v="0.1"/>
    <n v="67.48"/>
    <n v="238.464"/>
    <n v="134.96"/>
    <n v="103.50399999999999"/>
    <n v="0.43404455179817497"/>
    <n v="2026"/>
    <s v="Q4"/>
    <n v="10"/>
    <x v="9"/>
  </r>
  <r>
    <s v="00670"/>
    <x v="281"/>
    <x v="1"/>
    <x v="14"/>
    <x v="2"/>
    <x v="0"/>
    <x v="1"/>
    <x v="1"/>
    <n v="1"/>
    <n v="92.59"/>
    <n v="0"/>
    <n v="44.46"/>
    <n v="92.59"/>
    <n v="44.46"/>
    <n v="48.13"/>
    <n v="0.51981855491953777"/>
    <n v="2026"/>
    <s v="Q4"/>
    <n v="10"/>
    <x v="9"/>
  </r>
  <r>
    <s v="01306"/>
    <x v="281"/>
    <x v="3"/>
    <x v="8"/>
    <x v="2"/>
    <x v="2"/>
    <x v="4"/>
    <x v="14"/>
    <n v="1"/>
    <n v="35.450000000000003"/>
    <n v="0.05"/>
    <n v="14.23"/>
    <n v="33.677500000000002"/>
    <n v="14.23"/>
    <n v="19.447500000000002"/>
    <n v="0.57746269764679681"/>
    <n v="2026"/>
    <s v="Q4"/>
    <n v="10"/>
    <x v="9"/>
  </r>
  <r>
    <s v="02400"/>
    <x v="281"/>
    <x v="2"/>
    <x v="2"/>
    <x v="0"/>
    <x v="1"/>
    <x v="1"/>
    <x v="1"/>
    <n v="2"/>
    <n v="93.83"/>
    <n v="0.1"/>
    <n v="44.27"/>
    <n v="168.89400000000001"/>
    <n v="88.54"/>
    <n v="80.353999999999999"/>
    <n v="0.47576586498040191"/>
    <n v="2026"/>
    <s v="Q4"/>
    <n v="10"/>
    <x v="9"/>
  </r>
  <r>
    <s v="03816"/>
    <x v="281"/>
    <x v="1"/>
    <x v="12"/>
    <x v="0"/>
    <x v="1"/>
    <x v="4"/>
    <x v="14"/>
    <n v="1"/>
    <n v="36.32"/>
    <n v="0"/>
    <n v="13.6"/>
    <n v="36.32"/>
    <n v="13.6"/>
    <n v="22.72"/>
    <n v="0.62555066079295152"/>
    <n v="2026"/>
    <s v="Q4"/>
    <n v="10"/>
    <x v="9"/>
  </r>
  <r>
    <s v="04038"/>
    <x v="281"/>
    <x v="0"/>
    <x v="15"/>
    <x v="0"/>
    <x v="0"/>
    <x v="4"/>
    <x v="12"/>
    <n v="2"/>
    <n v="125.56"/>
    <n v="0.1"/>
    <n v="67.260000000000005"/>
    <n v="226.00800000000001"/>
    <n v="134.52000000000001"/>
    <n v="91.488"/>
    <n v="0.40479983009450993"/>
    <n v="2026"/>
    <s v="Q4"/>
    <n v="10"/>
    <x v="9"/>
  </r>
  <r>
    <s v="04686"/>
    <x v="281"/>
    <x v="0"/>
    <x v="15"/>
    <x v="3"/>
    <x v="1"/>
    <x v="3"/>
    <x v="19"/>
    <n v="2"/>
    <n v="124.91"/>
    <n v="0"/>
    <n v="60.33"/>
    <n v="249.82"/>
    <n v="120.66"/>
    <n v="129.16"/>
    <n v="0.51701224881914976"/>
    <n v="2026"/>
    <s v="Q4"/>
    <n v="10"/>
    <x v="9"/>
  </r>
  <r>
    <s v="05076"/>
    <x v="281"/>
    <x v="1"/>
    <x v="12"/>
    <x v="0"/>
    <x v="1"/>
    <x v="3"/>
    <x v="7"/>
    <n v="1"/>
    <n v="199.32"/>
    <n v="0"/>
    <n v="103.83"/>
    <n v="199.32"/>
    <n v="103.83"/>
    <n v="95.49"/>
    <n v="0.4790788681517158"/>
    <n v="2026"/>
    <s v="Q4"/>
    <n v="10"/>
    <x v="9"/>
  </r>
  <r>
    <s v="01339"/>
    <x v="282"/>
    <x v="1"/>
    <x v="11"/>
    <x v="0"/>
    <x v="0"/>
    <x v="3"/>
    <x v="5"/>
    <n v="4"/>
    <n v="337.38"/>
    <n v="0.05"/>
    <n v="194.94"/>
    <n v="1282.0439999999999"/>
    <n v="779.76"/>
    <n v="502.28399999999988"/>
    <n v="0.39178374533167343"/>
    <n v="2026"/>
    <s v="Q4"/>
    <n v="10"/>
    <x v="9"/>
  </r>
  <r>
    <s v="01884"/>
    <x v="282"/>
    <x v="2"/>
    <x v="2"/>
    <x v="0"/>
    <x v="2"/>
    <x v="3"/>
    <x v="13"/>
    <n v="3"/>
    <n v="82.18"/>
    <n v="0.1"/>
    <n v="39.82"/>
    <n v="221.88600000000002"/>
    <n v="119.46000000000001"/>
    <n v="102.42600000000002"/>
    <n v="0.46161542413671885"/>
    <n v="2026"/>
    <s v="Q4"/>
    <n v="10"/>
    <x v="9"/>
  </r>
  <r>
    <s v="03568"/>
    <x v="282"/>
    <x v="0"/>
    <x v="15"/>
    <x v="1"/>
    <x v="1"/>
    <x v="1"/>
    <x v="17"/>
    <n v="15"/>
    <n v="70.25"/>
    <n v="0.1"/>
    <n v="32.19"/>
    <n v="948.375"/>
    <n v="482.84999999999997"/>
    <n v="465.52500000000003"/>
    <n v="0.49086595492289448"/>
    <n v="2026"/>
    <s v="Q4"/>
    <n v="10"/>
    <x v="9"/>
  </r>
  <r>
    <s v="04171"/>
    <x v="282"/>
    <x v="3"/>
    <x v="7"/>
    <x v="2"/>
    <x v="1"/>
    <x v="2"/>
    <x v="2"/>
    <n v="2"/>
    <n v="35.36"/>
    <n v="0"/>
    <n v="13.49"/>
    <n v="70.72"/>
    <n v="26.98"/>
    <n v="43.739999999999995"/>
    <n v="0.61849547511312208"/>
    <n v="2026"/>
    <s v="Q4"/>
    <n v="10"/>
    <x v="9"/>
  </r>
  <r>
    <s v="04477"/>
    <x v="282"/>
    <x v="2"/>
    <x v="5"/>
    <x v="2"/>
    <x v="1"/>
    <x v="2"/>
    <x v="9"/>
    <n v="1"/>
    <n v="46.01"/>
    <n v="0"/>
    <n v="18.239999999999998"/>
    <n v="46.01"/>
    <n v="18.239999999999998"/>
    <n v="27.77"/>
    <n v="0.6035644425124973"/>
    <n v="2026"/>
    <s v="Q4"/>
    <n v="10"/>
    <x v="9"/>
  </r>
  <r>
    <s v="03368"/>
    <x v="283"/>
    <x v="0"/>
    <x v="9"/>
    <x v="0"/>
    <x v="0"/>
    <x v="1"/>
    <x v="1"/>
    <n v="1"/>
    <n v="89.88"/>
    <n v="0"/>
    <n v="46.15"/>
    <n v="89.88"/>
    <n v="46.15"/>
    <n v="43.73"/>
    <n v="0.48653760569648419"/>
    <n v="2026"/>
    <s v="Q4"/>
    <n v="10"/>
    <x v="9"/>
  </r>
  <r>
    <s v="03566"/>
    <x v="283"/>
    <x v="1"/>
    <x v="12"/>
    <x v="0"/>
    <x v="1"/>
    <x v="4"/>
    <x v="10"/>
    <n v="1"/>
    <n v="41.33"/>
    <n v="0"/>
    <n v="14.47"/>
    <n v="41.33"/>
    <n v="14.47"/>
    <n v="26.86"/>
    <n v="0.6498911202516332"/>
    <n v="2026"/>
    <s v="Q4"/>
    <n v="10"/>
    <x v="9"/>
  </r>
  <r>
    <s v="04420"/>
    <x v="283"/>
    <x v="2"/>
    <x v="5"/>
    <x v="1"/>
    <x v="2"/>
    <x v="0"/>
    <x v="6"/>
    <n v="15"/>
    <n v="40.78"/>
    <n v="0.15"/>
    <n v="17.07"/>
    <n v="519.94500000000005"/>
    <n v="256.05"/>
    <n v="263.89500000000004"/>
    <n v="0.5075440671609498"/>
    <n v="2026"/>
    <s v="Q4"/>
    <n v="10"/>
    <x v="9"/>
  </r>
  <r>
    <s v="00513"/>
    <x v="284"/>
    <x v="3"/>
    <x v="7"/>
    <x v="0"/>
    <x v="2"/>
    <x v="2"/>
    <x v="18"/>
    <n v="1"/>
    <n v="163.87"/>
    <n v="0"/>
    <n v="85.76"/>
    <n v="163.87"/>
    <n v="85.76"/>
    <n v="78.11"/>
    <n v="0.47665832672240188"/>
    <n v="2026"/>
    <s v="Q4"/>
    <n v="10"/>
    <x v="9"/>
  </r>
  <r>
    <s v="00786"/>
    <x v="284"/>
    <x v="2"/>
    <x v="3"/>
    <x v="0"/>
    <x v="1"/>
    <x v="4"/>
    <x v="14"/>
    <n v="1"/>
    <n v="35.39"/>
    <n v="0.05"/>
    <n v="13.68"/>
    <n v="33.6205"/>
    <n v="13.68"/>
    <n v="19.9405"/>
    <n v="0.59310539700480358"/>
    <n v="2026"/>
    <s v="Q4"/>
    <n v="10"/>
    <x v="9"/>
  </r>
  <r>
    <s v="03771"/>
    <x v="284"/>
    <x v="2"/>
    <x v="3"/>
    <x v="0"/>
    <x v="2"/>
    <x v="3"/>
    <x v="13"/>
    <n v="2"/>
    <n v="80.2"/>
    <n v="0"/>
    <n v="39.590000000000003"/>
    <n v="160.4"/>
    <n v="79.180000000000007"/>
    <n v="81.22"/>
    <n v="0.50635910224438896"/>
    <n v="2026"/>
    <s v="Q4"/>
    <n v="10"/>
    <x v="9"/>
  </r>
  <r>
    <s v="03910"/>
    <x v="284"/>
    <x v="2"/>
    <x v="2"/>
    <x v="0"/>
    <x v="2"/>
    <x v="0"/>
    <x v="6"/>
    <n v="3"/>
    <n v="41.09"/>
    <n v="0"/>
    <n v="17.18"/>
    <n v="123.27000000000001"/>
    <n v="51.54"/>
    <n v="71.730000000000018"/>
    <n v="0.58189340472134354"/>
    <n v="2026"/>
    <s v="Q4"/>
    <n v="10"/>
    <x v="9"/>
  </r>
  <r>
    <s v="00330"/>
    <x v="285"/>
    <x v="1"/>
    <x v="12"/>
    <x v="1"/>
    <x v="2"/>
    <x v="2"/>
    <x v="2"/>
    <n v="5"/>
    <n v="36.97"/>
    <n v="0.15"/>
    <n v="13.93"/>
    <n v="157.1225"/>
    <n v="69.650000000000006"/>
    <n v="87.472499999999997"/>
    <n v="0.55671530175500006"/>
    <n v="2026"/>
    <s v="Q4"/>
    <n v="10"/>
    <x v="9"/>
  </r>
  <r>
    <s v="00707"/>
    <x v="285"/>
    <x v="2"/>
    <x v="5"/>
    <x v="2"/>
    <x v="1"/>
    <x v="2"/>
    <x v="2"/>
    <n v="4"/>
    <n v="35.880000000000003"/>
    <n v="0.05"/>
    <n v="13.45"/>
    <n v="136.34399999999999"/>
    <n v="53.8"/>
    <n v="82.543999999999997"/>
    <n v="0.60540984568444522"/>
    <n v="2026"/>
    <s v="Q4"/>
    <n v="10"/>
    <x v="9"/>
  </r>
  <r>
    <s v="00989"/>
    <x v="285"/>
    <x v="1"/>
    <x v="11"/>
    <x v="0"/>
    <x v="0"/>
    <x v="0"/>
    <x v="6"/>
    <n v="3"/>
    <n v="40.42"/>
    <n v="0"/>
    <n v="16.79"/>
    <n v="121.26"/>
    <n v="50.37"/>
    <n v="70.890000000000015"/>
    <n v="0.58461157842652167"/>
    <n v="2026"/>
    <s v="Q4"/>
    <n v="10"/>
    <x v="9"/>
  </r>
  <r>
    <s v="01904"/>
    <x v="285"/>
    <x v="3"/>
    <x v="8"/>
    <x v="2"/>
    <x v="0"/>
    <x v="0"/>
    <x v="4"/>
    <n v="1"/>
    <n v="50.34"/>
    <n v="0.15"/>
    <n v="22.56"/>
    <n v="42.789000000000001"/>
    <n v="22.56"/>
    <n v="20.229000000000003"/>
    <n v="0.47276169108883132"/>
    <n v="2026"/>
    <s v="Q4"/>
    <n v="10"/>
    <x v="9"/>
  </r>
  <r>
    <s v="02854"/>
    <x v="285"/>
    <x v="0"/>
    <x v="15"/>
    <x v="2"/>
    <x v="1"/>
    <x v="2"/>
    <x v="2"/>
    <n v="3"/>
    <n v="36.049999999999997"/>
    <n v="0.1"/>
    <n v="13.87"/>
    <n v="97.334999999999994"/>
    <n v="41.61"/>
    <n v="55.724999999999994"/>
    <n v="0.57250732008013561"/>
    <n v="2026"/>
    <s v="Q4"/>
    <n v="10"/>
    <x v="9"/>
  </r>
  <r>
    <s v="03212"/>
    <x v="285"/>
    <x v="2"/>
    <x v="2"/>
    <x v="1"/>
    <x v="0"/>
    <x v="0"/>
    <x v="6"/>
    <n v="15"/>
    <n v="40"/>
    <n v="0.1"/>
    <n v="16.420000000000002"/>
    <n v="540"/>
    <n v="246.3"/>
    <n v="293.7"/>
    <n v="0.54388888888888887"/>
    <n v="2026"/>
    <s v="Q4"/>
    <n v="10"/>
    <x v="9"/>
  </r>
  <r>
    <s v="04479"/>
    <x v="285"/>
    <x v="3"/>
    <x v="7"/>
    <x v="2"/>
    <x v="0"/>
    <x v="1"/>
    <x v="11"/>
    <n v="1"/>
    <n v="151.68"/>
    <n v="0.05"/>
    <n v="78.98"/>
    <n v="144.096"/>
    <n v="78.98"/>
    <n v="65.116"/>
    <n v="0.45189318232289583"/>
    <n v="2026"/>
    <s v="Q4"/>
    <n v="10"/>
    <x v="9"/>
  </r>
  <r>
    <s v="04574"/>
    <x v="285"/>
    <x v="1"/>
    <x v="14"/>
    <x v="0"/>
    <x v="2"/>
    <x v="4"/>
    <x v="14"/>
    <n v="1"/>
    <n v="36.53"/>
    <n v="0"/>
    <n v="14.01"/>
    <n v="36.53"/>
    <n v="14.01"/>
    <n v="22.520000000000003"/>
    <n v="0.61647960580344929"/>
    <n v="2026"/>
    <s v="Q4"/>
    <n v="10"/>
    <x v="9"/>
  </r>
  <r>
    <s v="04815"/>
    <x v="285"/>
    <x v="0"/>
    <x v="0"/>
    <x v="2"/>
    <x v="2"/>
    <x v="0"/>
    <x v="6"/>
    <n v="1"/>
    <n v="39.89"/>
    <n v="0.05"/>
    <n v="16.91"/>
    <n v="37.895499999999998"/>
    <n v="16.91"/>
    <n v="20.985499999999998"/>
    <n v="0.55377287540737019"/>
    <n v="2026"/>
    <s v="Q4"/>
    <n v="10"/>
    <x v="9"/>
  </r>
  <r>
    <s v="05027"/>
    <x v="285"/>
    <x v="2"/>
    <x v="10"/>
    <x v="0"/>
    <x v="1"/>
    <x v="1"/>
    <x v="11"/>
    <n v="1"/>
    <n v="154.53"/>
    <n v="0"/>
    <n v="77.930000000000007"/>
    <n v="154.53"/>
    <n v="77.930000000000007"/>
    <n v="76.599999999999994"/>
    <n v="0.49569662848637802"/>
    <n v="2026"/>
    <s v="Q4"/>
    <n v="10"/>
    <x v="9"/>
  </r>
  <r>
    <s v="01794"/>
    <x v="286"/>
    <x v="3"/>
    <x v="8"/>
    <x v="3"/>
    <x v="2"/>
    <x v="0"/>
    <x v="4"/>
    <n v="2"/>
    <n v="50.64"/>
    <n v="0.05"/>
    <n v="22.28"/>
    <n v="96.215999999999994"/>
    <n v="44.56"/>
    <n v="51.655999999999992"/>
    <n v="0.53687536376486233"/>
    <n v="2026"/>
    <s v="Q4"/>
    <n v="10"/>
    <x v="9"/>
  </r>
  <r>
    <s v="01867"/>
    <x v="286"/>
    <x v="0"/>
    <x v="0"/>
    <x v="0"/>
    <x v="1"/>
    <x v="4"/>
    <x v="10"/>
    <n v="3"/>
    <n v="40.880000000000003"/>
    <n v="0.05"/>
    <n v="14.59"/>
    <n v="116.50800000000001"/>
    <n v="43.769999999999996"/>
    <n v="72.738000000000014"/>
    <n v="0.62431764342362761"/>
    <n v="2026"/>
    <s v="Q4"/>
    <n v="10"/>
    <x v="9"/>
  </r>
  <r>
    <s v="02088"/>
    <x v="286"/>
    <x v="3"/>
    <x v="4"/>
    <x v="2"/>
    <x v="0"/>
    <x v="1"/>
    <x v="3"/>
    <n v="1"/>
    <n v="141.77000000000001"/>
    <n v="0"/>
    <n v="78.48"/>
    <n v="141.77000000000001"/>
    <n v="78.48"/>
    <n v="63.290000000000006"/>
    <n v="0.44642731184312623"/>
    <n v="2026"/>
    <s v="Q4"/>
    <n v="10"/>
    <x v="9"/>
  </r>
  <r>
    <s v="02270"/>
    <x v="286"/>
    <x v="3"/>
    <x v="7"/>
    <x v="0"/>
    <x v="1"/>
    <x v="3"/>
    <x v="7"/>
    <n v="3"/>
    <n v="199.99"/>
    <n v="0.15"/>
    <n v="101.86"/>
    <n v="509.97450000000003"/>
    <n v="305.58"/>
    <n v="204.39450000000005"/>
    <n v="0.40079356909021929"/>
    <n v="2026"/>
    <s v="Q4"/>
    <n v="10"/>
    <x v="9"/>
  </r>
  <r>
    <s v="03789"/>
    <x v="286"/>
    <x v="3"/>
    <x v="4"/>
    <x v="3"/>
    <x v="1"/>
    <x v="0"/>
    <x v="4"/>
    <n v="2"/>
    <n v="50.56"/>
    <n v="0"/>
    <n v="23.04"/>
    <n v="101.12"/>
    <n v="46.08"/>
    <n v="55.040000000000006"/>
    <n v="0.54430379746835444"/>
    <n v="2026"/>
    <s v="Q4"/>
    <n v="10"/>
    <x v="9"/>
  </r>
  <r>
    <s v="04323"/>
    <x v="286"/>
    <x v="3"/>
    <x v="7"/>
    <x v="0"/>
    <x v="1"/>
    <x v="2"/>
    <x v="9"/>
    <n v="1"/>
    <n v="47.38"/>
    <n v="0"/>
    <n v="17.86"/>
    <n v="47.38"/>
    <n v="17.86"/>
    <n v="29.520000000000003"/>
    <n v="0.62304769945124527"/>
    <n v="2026"/>
    <s v="Q4"/>
    <n v="10"/>
    <x v="9"/>
  </r>
  <r>
    <s v="00276"/>
    <x v="287"/>
    <x v="2"/>
    <x v="2"/>
    <x v="0"/>
    <x v="2"/>
    <x v="1"/>
    <x v="1"/>
    <n v="1"/>
    <n v="92.74"/>
    <n v="0.15"/>
    <n v="44.52"/>
    <n v="78.828999999999994"/>
    <n v="44.52"/>
    <n v="34.30899999999999"/>
    <n v="0.43523322635070844"/>
    <n v="2026"/>
    <s v="Q4"/>
    <n v="10"/>
    <x v="9"/>
  </r>
  <r>
    <s v="00791"/>
    <x v="287"/>
    <x v="3"/>
    <x v="13"/>
    <x v="2"/>
    <x v="0"/>
    <x v="0"/>
    <x v="4"/>
    <n v="3"/>
    <n v="51.57"/>
    <n v="0.1"/>
    <n v="21.82"/>
    <n v="139.239"/>
    <n v="65.460000000000008"/>
    <n v="73.778999999999996"/>
    <n v="0.52987309589985565"/>
    <n v="2026"/>
    <s v="Q4"/>
    <n v="10"/>
    <x v="9"/>
  </r>
  <r>
    <s v="01033"/>
    <x v="287"/>
    <x v="1"/>
    <x v="12"/>
    <x v="0"/>
    <x v="1"/>
    <x v="1"/>
    <x v="17"/>
    <n v="1"/>
    <n v="70.47"/>
    <n v="0.1"/>
    <n v="31.52"/>
    <n v="63.423000000000002"/>
    <n v="31.52"/>
    <n v="31.903000000000002"/>
    <n v="0.50301940936253409"/>
    <n v="2026"/>
    <s v="Q4"/>
    <n v="10"/>
    <x v="9"/>
  </r>
  <r>
    <s v="01247"/>
    <x v="287"/>
    <x v="0"/>
    <x v="0"/>
    <x v="0"/>
    <x v="1"/>
    <x v="1"/>
    <x v="17"/>
    <n v="1"/>
    <n v="71.05"/>
    <n v="0"/>
    <n v="33.32"/>
    <n v="71.05"/>
    <n v="33.32"/>
    <n v="37.729999999999997"/>
    <n v="0.53103448275862064"/>
    <n v="2026"/>
    <s v="Q4"/>
    <n v="10"/>
    <x v="9"/>
  </r>
  <r>
    <s v="01321"/>
    <x v="287"/>
    <x v="3"/>
    <x v="13"/>
    <x v="2"/>
    <x v="0"/>
    <x v="0"/>
    <x v="6"/>
    <n v="3"/>
    <n v="39.83"/>
    <n v="0.1"/>
    <n v="16.93"/>
    <n v="107.541"/>
    <n v="50.79"/>
    <n v="56.750999999999998"/>
    <n v="0.52771501101905316"/>
    <n v="2026"/>
    <s v="Q4"/>
    <n v="10"/>
    <x v="9"/>
  </r>
  <r>
    <s v="02048"/>
    <x v="287"/>
    <x v="3"/>
    <x v="7"/>
    <x v="0"/>
    <x v="1"/>
    <x v="4"/>
    <x v="16"/>
    <n v="3"/>
    <n v="49.5"/>
    <n v="0.05"/>
    <n v="22"/>
    <n v="141.07499999999999"/>
    <n v="66"/>
    <n v="75.074999999999989"/>
    <n v="0.53216374269005839"/>
    <n v="2026"/>
    <s v="Q4"/>
    <n v="10"/>
    <x v="9"/>
  </r>
  <r>
    <s v="02082"/>
    <x v="287"/>
    <x v="1"/>
    <x v="6"/>
    <x v="3"/>
    <x v="1"/>
    <x v="1"/>
    <x v="1"/>
    <n v="1"/>
    <n v="91.99"/>
    <n v="0"/>
    <n v="44.86"/>
    <n v="91.99"/>
    <n v="44.86"/>
    <n v="47.129999999999995"/>
    <n v="0.51233829764104788"/>
    <n v="2026"/>
    <s v="Q4"/>
    <n v="10"/>
    <x v="9"/>
  </r>
  <r>
    <s v="02177"/>
    <x v="287"/>
    <x v="0"/>
    <x v="15"/>
    <x v="3"/>
    <x v="0"/>
    <x v="0"/>
    <x v="0"/>
    <n v="1"/>
    <n v="79.78"/>
    <n v="0.05"/>
    <n v="41.59"/>
    <n v="75.790999999999997"/>
    <n v="41.59"/>
    <n v="34.200999999999993"/>
    <n v="0.45125410668812915"/>
    <n v="2026"/>
    <s v="Q4"/>
    <n v="10"/>
    <x v="9"/>
  </r>
  <r>
    <s v="03776"/>
    <x v="287"/>
    <x v="3"/>
    <x v="8"/>
    <x v="0"/>
    <x v="0"/>
    <x v="0"/>
    <x v="0"/>
    <n v="1"/>
    <n v="82.97"/>
    <n v="0"/>
    <n v="43.09"/>
    <n v="82.97"/>
    <n v="43.09"/>
    <n v="39.879999999999995"/>
    <n v="0.48065565867180904"/>
    <n v="2026"/>
    <s v="Q4"/>
    <n v="10"/>
    <x v="9"/>
  </r>
  <r>
    <s v="04542"/>
    <x v="287"/>
    <x v="0"/>
    <x v="9"/>
    <x v="0"/>
    <x v="2"/>
    <x v="0"/>
    <x v="8"/>
    <n v="1"/>
    <n v="103.33"/>
    <n v="0"/>
    <n v="50.85"/>
    <n v="103.33"/>
    <n v="50.85"/>
    <n v="52.48"/>
    <n v="0.5078873512048776"/>
    <n v="2026"/>
    <s v="Q4"/>
    <n v="10"/>
    <x v="9"/>
  </r>
  <r>
    <s v="00036"/>
    <x v="288"/>
    <x v="0"/>
    <x v="9"/>
    <x v="0"/>
    <x v="1"/>
    <x v="1"/>
    <x v="3"/>
    <n v="3"/>
    <n v="142.54"/>
    <n v="0.05"/>
    <n v="81.599999999999994"/>
    <n v="406.23899999999998"/>
    <n v="244.79999999999998"/>
    <n v="161.43899999999999"/>
    <n v="0.39739906803630376"/>
    <n v="2026"/>
    <s v="Q4"/>
    <n v="10"/>
    <x v="9"/>
  </r>
  <r>
    <s v="00064"/>
    <x v="288"/>
    <x v="2"/>
    <x v="16"/>
    <x v="0"/>
    <x v="1"/>
    <x v="1"/>
    <x v="1"/>
    <n v="3"/>
    <n v="92.14"/>
    <n v="0.1"/>
    <n v="46.43"/>
    <n v="248.77800000000002"/>
    <n v="139.29"/>
    <n v="109.48800000000003"/>
    <n v="0.44010322456165746"/>
    <n v="2026"/>
    <s v="Q4"/>
    <n v="10"/>
    <x v="9"/>
  </r>
  <r>
    <s v="00529"/>
    <x v="288"/>
    <x v="3"/>
    <x v="7"/>
    <x v="2"/>
    <x v="2"/>
    <x v="2"/>
    <x v="18"/>
    <n v="2"/>
    <n v="165.23"/>
    <n v="0"/>
    <n v="88.87"/>
    <n v="330.46"/>
    <n v="177.74"/>
    <n v="152.71999999999997"/>
    <n v="0.46214367850874533"/>
    <n v="2026"/>
    <s v="Q4"/>
    <n v="10"/>
    <x v="9"/>
  </r>
  <r>
    <s v="01815"/>
    <x v="288"/>
    <x v="3"/>
    <x v="4"/>
    <x v="0"/>
    <x v="2"/>
    <x v="4"/>
    <x v="12"/>
    <n v="1"/>
    <n v="121.92"/>
    <n v="0"/>
    <n v="71.02"/>
    <n v="121.92"/>
    <n v="71.02"/>
    <n v="50.900000000000006"/>
    <n v="0.41748687664042"/>
    <n v="2026"/>
    <s v="Q4"/>
    <n v="10"/>
    <x v="9"/>
  </r>
  <r>
    <s v="01820"/>
    <x v="288"/>
    <x v="1"/>
    <x v="1"/>
    <x v="0"/>
    <x v="0"/>
    <x v="2"/>
    <x v="2"/>
    <n v="3"/>
    <n v="36.46"/>
    <n v="0.05"/>
    <n v="13.9"/>
    <n v="103.91099999999999"/>
    <n v="41.7"/>
    <n v="62.210999999999984"/>
    <n v="0.5986950370990558"/>
    <n v="2026"/>
    <s v="Q4"/>
    <n v="10"/>
    <x v="9"/>
  </r>
  <r>
    <s v="02028"/>
    <x v="288"/>
    <x v="3"/>
    <x v="4"/>
    <x v="2"/>
    <x v="2"/>
    <x v="4"/>
    <x v="16"/>
    <n v="3"/>
    <n v="51.89"/>
    <n v="0.1"/>
    <n v="21.56"/>
    <n v="140.10300000000001"/>
    <n v="64.679999999999993"/>
    <n v="75.423000000000016"/>
    <n v="0.53833965011455864"/>
    <n v="2026"/>
    <s v="Q4"/>
    <n v="10"/>
    <x v="9"/>
  </r>
  <r>
    <s v="02741"/>
    <x v="288"/>
    <x v="3"/>
    <x v="4"/>
    <x v="0"/>
    <x v="0"/>
    <x v="4"/>
    <x v="10"/>
    <n v="1"/>
    <n v="40.75"/>
    <n v="0"/>
    <n v="14.7"/>
    <n v="40.75"/>
    <n v="14.7"/>
    <n v="26.05"/>
    <n v="0.63926380368098157"/>
    <n v="2026"/>
    <s v="Q4"/>
    <n v="10"/>
    <x v="9"/>
  </r>
  <r>
    <s v="03602"/>
    <x v="288"/>
    <x v="2"/>
    <x v="5"/>
    <x v="1"/>
    <x v="2"/>
    <x v="3"/>
    <x v="5"/>
    <n v="4"/>
    <n v="345.13"/>
    <n v="0.05"/>
    <n v="200.02"/>
    <n v="1311.4939999999999"/>
    <n v="800.08"/>
    <n v="511.41399999999987"/>
    <n v="0.38994764749209671"/>
    <n v="2026"/>
    <s v="Q4"/>
    <n v="10"/>
    <x v="9"/>
  </r>
  <r>
    <s v="04116"/>
    <x v="288"/>
    <x v="1"/>
    <x v="6"/>
    <x v="2"/>
    <x v="1"/>
    <x v="2"/>
    <x v="2"/>
    <n v="2"/>
    <n v="37.1"/>
    <n v="0"/>
    <n v="13.31"/>
    <n v="74.2"/>
    <n v="26.62"/>
    <n v="47.58"/>
    <n v="0.64123989218328836"/>
    <n v="2026"/>
    <s v="Q4"/>
    <n v="10"/>
    <x v="9"/>
  </r>
  <r>
    <s v="04197"/>
    <x v="288"/>
    <x v="3"/>
    <x v="7"/>
    <x v="3"/>
    <x v="1"/>
    <x v="1"/>
    <x v="1"/>
    <n v="3"/>
    <n v="94.19"/>
    <n v="0"/>
    <n v="44.89"/>
    <n v="282.57"/>
    <n v="134.67000000000002"/>
    <n v="147.89999999999998"/>
    <n v="0.52341012846374346"/>
    <n v="2026"/>
    <s v="Q4"/>
    <n v="10"/>
    <x v="9"/>
  </r>
  <r>
    <s v="00360"/>
    <x v="289"/>
    <x v="3"/>
    <x v="8"/>
    <x v="0"/>
    <x v="0"/>
    <x v="3"/>
    <x v="13"/>
    <n v="2"/>
    <n v="82.52"/>
    <n v="0.05"/>
    <n v="38.61"/>
    <n v="156.78799999999998"/>
    <n v="77.22"/>
    <n v="79.567999999999984"/>
    <n v="0.50748781794525089"/>
    <n v="2026"/>
    <s v="Q4"/>
    <n v="10"/>
    <x v="9"/>
  </r>
  <r>
    <s v="00427"/>
    <x v="289"/>
    <x v="3"/>
    <x v="13"/>
    <x v="0"/>
    <x v="2"/>
    <x v="1"/>
    <x v="11"/>
    <n v="1"/>
    <n v="155.16"/>
    <n v="0"/>
    <n v="78.84"/>
    <n v="155.16"/>
    <n v="78.84"/>
    <n v="76.319999999999993"/>
    <n v="0.49187935034802782"/>
    <n v="2026"/>
    <s v="Q4"/>
    <n v="10"/>
    <x v="9"/>
  </r>
  <r>
    <s v="01018"/>
    <x v="289"/>
    <x v="3"/>
    <x v="13"/>
    <x v="3"/>
    <x v="0"/>
    <x v="2"/>
    <x v="9"/>
    <n v="1"/>
    <n v="46.36"/>
    <n v="0.05"/>
    <n v="18.399999999999999"/>
    <n v="44.041999999999994"/>
    <n v="18.399999999999999"/>
    <n v="25.641999999999996"/>
    <n v="0.58221697470596245"/>
    <n v="2026"/>
    <s v="Q4"/>
    <n v="10"/>
    <x v="9"/>
  </r>
  <r>
    <s v="01179"/>
    <x v="289"/>
    <x v="2"/>
    <x v="16"/>
    <x v="0"/>
    <x v="2"/>
    <x v="0"/>
    <x v="0"/>
    <n v="1"/>
    <n v="81.47"/>
    <n v="0"/>
    <n v="43.67"/>
    <n v="81.47"/>
    <n v="43.67"/>
    <n v="37.799999999999997"/>
    <n v="0.463974469129741"/>
    <n v="2026"/>
    <s v="Q4"/>
    <n v="10"/>
    <x v="9"/>
  </r>
  <r>
    <s v="02267"/>
    <x v="289"/>
    <x v="0"/>
    <x v="15"/>
    <x v="0"/>
    <x v="0"/>
    <x v="2"/>
    <x v="15"/>
    <n v="1"/>
    <n v="134.31"/>
    <n v="0.05"/>
    <n v="67.239999999999995"/>
    <n v="127.5945"/>
    <n v="67.239999999999995"/>
    <n v="60.354500000000002"/>
    <n v="0.47301803761133909"/>
    <n v="2026"/>
    <s v="Q4"/>
    <n v="10"/>
    <x v="9"/>
  </r>
  <r>
    <s v="02656"/>
    <x v="289"/>
    <x v="2"/>
    <x v="16"/>
    <x v="0"/>
    <x v="1"/>
    <x v="3"/>
    <x v="19"/>
    <n v="1"/>
    <n v="123.11"/>
    <n v="0"/>
    <n v="58.99"/>
    <n v="123.11"/>
    <n v="58.99"/>
    <n v="64.12"/>
    <n v="0.52083502558687356"/>
    <n v="2026"/>
    <s v="Q4"/>
    <n v="10"/>
    <x v="9"/>
  </r>
  <r>
    <s v="02867"/>
    <x v="289"/>
    <x v="1"/>
    <x v="6"/>
    <x v="0"/>
    <x v="1"/>
    <x v="3"/>
    <x v="13"/>
    <n v="1"/>
    <n v="81.239999999999995"/>
    <n v="0"/>
    <n v="38.65"/>
    <n v="81.239999999999995"/>
    <n v="38.65"/>
    <n v="42.589999999999996"/>
    <n v="0.52424913835548992"/>
    <n v="2026"/>
    <s v="Q4"/>
    <n v="10"/>
    <x v="9"/>
  </r>
  <r>
    <s v="03335"/>
    <x v="289"/>
    <x v="0"/>
    <x v="9"/>
    <x v="3"/>
    <x v="0"/>
    <x v="1"/>
    <x v="17"/>
    <n v="1"/>
    <n v="70.81"/>
    <n v="0.15"/>
    <n v="32.93"/>
    <n v="60.188499999999998"/>
    <n v="32.93"/>
    <n v="27.258499999999998"/>
    <n v="0.45288551799762411"/>
    <n v="2026"/>
    <s v="Q4"/>
    <n v="10"/>
    <x v="9"/>
  </r>
  <r>
    <s v="03770"/>
    <x v="289"/>
    <x v="3"/>
    <x v="13"/>
    <x v="0"/>
    <x v="2"/>
    <x v="3"/>
    <x v="7"/>
    <n v="6"/>
    <n v="200.26"/>
    <n v="0"/>
    <n v="106.71"/>
    <n v="1201.56"/>
    <n v="640.26"/>
    <n v="561.29999999999995"/>
    <n v="0.46714271447118744"/>
    <n v="2026"/>
    <s v="Q4"/>
    <n v="10"/>
    <x v="9"/>
  </r>
  <r>
    <s v="04065"/>
    <x v="289"/>
    <x v="3"/>
    <x v="4"/>
    <x v="0"/>
    <x v="1"/>
    <x v="4"/>
    <x v="14"/>
    <n v="3"/>
    <n v="36.75"/>
    <n v="0.05"/>
    <n v="13.71"/>
    <n v="104.7375"/>
    <n v="41.13"/>
    <n v="63.607499999999995"/>
    <n v="0.60730397422126747"/>
    <n v="2026"/>
    <s v="Q4"/>
    <n v="10"/>
    <x v="9"/>
  </r>
  <r>
    <s v="04222"/>
    <x v="289"/>
    <x v="2"/>
    <x v="16"/>
    <x v="0"/>
    <x v="0"/>
    <x v="1"/>
    <x v="1"/>
    <n v="2"/>
    <n v="92.41"/>
    <n v="0.1"/>
    <n v="45.42"/>
    <n v="166.33799999999999"/>
    <n v="90.84"/>
    <n v="75.49799999999999"/>
    <n v="0.4538830573891714"/>
    <n v="2026"/>
    <s v="Q4"/>
    <n v="10"/>
    <x v="9"/>
  </r>
  <r>
    <s v="04304"/>
    <x v="289"/>
    <x v="1"/>
    <x v="14"/>
    <x v="2"/>
    <x v="1"/>
    <x v="4"/>
    <x v="10"/>
    <n v="1"/>
    <n v="40.67"/>
    <n v="0"/>
    <n v="15.09"/>
    <n v="40.67"/>
    <n v="15.09"/>
    <n v="25.580000000000002"/>
    <n v="0.62896483894762722"/>
    <n v="2026"/>
    <s v="Q4"/>
    <n v="10"/>
    <x v="9"/>
  </r>
  <r>
    <s v="00109"/>
    <x v="290"/>
    <x v="1"/>
    <x v="1"/>
    <x v="0"/>
    <x v="0"/>
    <x v="1"/>
    <x v="1"/>
    <n v="1"/>
    <n v="90.09"/>
    <n v="0"/>
    <n v="45.17"/>
    <n v="90.09"/>
    <n v="45.17"/>
    <n v="44.92"/>
    <n v="0.49861249861249862"/>
    <n v="2026"/>
    <s v="Q4"/>
    <n v="10"/>
    <x v="9"/>
  </r>
  <r>
    <s v="00744"/>
    <x v="290"/>
    <x v="2"/>
    <x v="10"/>
    <x v="0"/>
    <x v="0"/>
    <x v="2"/>
    <x v="2"/>
    <n v="1"/>
    <n v="36.83"/>
    <n v="0"/>
    <n v="13.64"/>
    <n v="36.83"/>
    <n v="13.64"/>
    <n v="23.189999999999998"/>
    <n v="0.62964974205810476"/>
    <n v="2026"/>
    <s v="Q4"/>
    <n v="10"/>
    <x v="9"/>
  </r>
  <r>
    <s v="00960"/>
    <x v="290"/>
    <x v="1"/>
    <x v="12"/>
    <x v="3"/>
    <x v="0"/>
    <x v="3"/>
    <x v="7"/>
    <n v="5"/>
    <n v="196.37"/>
    <n v="0.05"/>
    <n v="103.51"/>
    <n v="932.75749999999994"/>
    <n v="517.55000000000007"/>
    <n v="415.20749999999987"/>
    <n v="0.44513981393877816"/>
    <n v="2026"/>
    <s v="Q4"/>
    <n v="10"/>
    <x v="9"/>
  </r>
  <r>
    <s v="01389"/>
    <x v="290"/>
    <x v="0"/>
    <x v="15"/>
    <x v="0"/>
    <x v="1"/>
    <x v="1"/>
    <x v="1"/>
    <n v="2"/>
    <n v="93.73"/>
    <n v="0"/>
    <n v="44.79"/>
    <n v="187.46"/>
    <n v="89.58"/>
    <n v="97.88000000000001"/>
    <n v="0.52213805611863873"/>
    <n v="2026"/>
    <s v="Q4"/>
    <n v="10"/>
    <x v="9"/>
  </r>
  <r>
    <s v="01493"/>
    <x v="290"/>
    <x v="2"/>
    <x v="10"/>
    <x v="0"/>
    <x v="2"/>
    <x v="2"/>
    <x v="2"/>
    <n v="1"/>
    <n v="36.46"/>
    <n v="0.05"/>
    <n v="13.35"/>
    <n v="34.637"/>
    <n v="13.35"/>
    <n v="21.286999999999999"/>
    <n v="0.61457401045125148"/>
    <n v="2026"/>
    <s v="Q4"/>
    <n v="10"/>
    <x v="9"/>
  </r>
  <r>
    <s v="01967"/>
    <x v="290"/>
    <x v="1"/>
    <x v="14"/>
    <x v="0"/>
    <x v="0"/>
    <x v="3"/>
    <x v="19"/>
    <n v="2"/>
    <n v="125.91"/>
    <n v="0"/>
    <n v="61.95"/>
    <n v="251.82"/>
    <n v="123.9"/>
    <n v="127.91999999999999"/>
    <n v="0.50798189182749576"/>
    <n v="2026"/>
    <s v="Q4"/>
    <n v="10"/>
    <x v="9"/>
  </r>
  <r>
    <s v="02132"/>
    <x v="290"/>
    <x v="3"/>
    <x v="8"/>
    <x v="2"/>
    <x v="1"/>
    <x v="1"/>
    <x v="1"/>
    <n v="1"/>
    <n v="92.56"/>
    <n v="0.1"/>
    <n v="44.23"/>
    <n v="83.304000000000002"/>
    <n v="44.23"/>
    <n v="39.074000000000005"/>
    <n v="0.46905310669355621"/>
    <n v="2026"/>
    <s v="Q4"/>
    <n v="10"/>
    <x v="9"/>
  </r>
  <r>
    <s v="02882"/>
    <x v="290"/>
    <x v="3"/>
    <x v="8"/>
    <x v="3"/>
    <x v="1"/>
    <x v="1"/>
    <x v="17"/>
    <n v="4"/>
    <n v="70.02"/>
    <n v="0"/>
    <n v="32.86"/>
    <n v="280.08"/>
    <n v="131.44"/>
    <n v="148.63999999999999"/>
    <n v="0.53070551271065403"/>
    <n v="2026"/>
    <s v="Q4"/>
    <n v="10"/>
    <x v="9"/>
  </r>
  <r>
    <s v="03345"/>
    <x v="290"/>
    <x v="0"/>
    <x v="15"/>
    <x v="0"/>
    <x v="0"/>
    <x v="0"/>
    <x v="4"/>
    <n v="3"/>
    <n v="51.62"/>
    <n v="0.1"/>
    <n v="22.94"/>
    <n v="139.374"/>
    <n v="68.820000000000007"/>
    <n v="70.553999999999988"/>
    <n v="0.50622067243531788"/>
    <n v="2026"/>
    <s v="Q4"/>
    <n v="10"/>
    <x v="9"/>
  </r>
  <r>
    <s v="04089"/>
    <x v="290"/>
    <x v="2"/>
    <x v="2"/>
    <x v="0"/>
    <x v="1"/>
    <x v="3"/>
    <x v="7"/>
    <n v="1"/>
    <n v="196.39"/>
    <n v="0"/>
    <n v="104.66"/>
    <n v="196.39"/>
    <n v="104.66"/>
    <n v="91.72999999999999"/>
    <n v="0.46708080859514228"/>
    <n v="2026"/>
    <s v="Q4"/>
    <n v="10"/>
    <x v="9"/>
  </r>
  <r>
    <s v="04119"/>
    <x v="290"/>
    <x v="3"/>
    <x v="8"/>
    <x v="1"/>
    <x v="2"/>
    <x v="4"/>
    <x v="10"/>
    <n v="10"/>
    <n v="41.26"/>
    <n v="0.1"/>
    <n v="15.06"/>
    <n v="371.34"/>
    <n v="150.6"/>
    <n v="220.73999999999998"/>
    <n v="0.59444175149458711"/>
    <n v="2026"/>
    <s v="Q4"/>
    <n v="10"/>
    <x v="9"/>
  </r>
  <r>
    <s v="04968"/>
    <x v="290"/>
    <x v="2"/>
    <x v="3"/>
    <x v="3"/>
    <x v="1"/>
    <x v="2"/>
    <x v="2"/>
    <n v="1"/>
    <n v="35.549999999999997"/>
    <n v="0.05"/>
    <n v="13.44"/>
    <n v="33.772499999999994"/>
    <n v="13.44"/>
    <n v="20.332499999999996"/>
    <n v="0.60204308238951809"/>
    <n v="2026"/>
    <s v="Q4"/>
    <n v="10"/>
    <x v="9"/>
  </r>
  <r>
    <s v="05197"/>
    <x v="290"/>
    <x v="3"/>
    <x v="8"/>
    <x v="0"/>
    <x v="1"/>
    <x v="0"/>
    <x v="4"/>
    <n v="1"/>
    <n v="49.5"/>
    <n v="0"/>
    <n v="22.36"/>
    <n v="49.5"/>
    <n v="22.36"/>
    <n v="27.14"/>
    <n v="0.54828282828282826"/>
    <n v="2026"/>
    <s v="Q4"/>
    <n v="10"/>
    <x v="9"/>
  </r>
  <r>
    <s v="00066"/>
    <x v="291"/>
    <x v="0"/>
    <x v="15"/>
    <x v="0"/>
    <x v="2"/>
    <x v="3"/>
    <x v="13"/>
    <n v="1"/>
    <n v="80.58"/>
    <n v="0"/>
    <n v="40.43"/>
    <n v="80.58"/>
    <n v="40.43"/>
    <n v="40.15"/>
    <n v="0.49826259617771157"/>
    <n v="2026"/>
    <s v="Q4"/>
    <n v="10"/>
    <x v="9"/>
  </r>
  <r>
    <s v="00585"/>
    <x v="291"/>
    <x v="2"/>
    <x v="5"/>
    <x v="2"/>
    <x v="2"/>
    <x v="2"/>
    <x v="18"/>
    <n v="2"/>
    <n v="161.59"/>
    <n v="0.05"/>
    <n v="89.57"/>
    <n v="307.02100000000002"/>
    <n v="179.14"/>
    <n v="127.88100000000003"/>
    <n v="0.41652199686666391"/>
    <n v="2026"/>
    <s v="Q4"/>
    <n v="10"/>
    <x v="9"/>
  </r>
  <r>
    <s v="00856"/>
    <x v="291"/>
    <x v="3"/>
    <x v="8"/>
    <x v="0"/>
    <x v="2"/>
    <x v="3"/>
    <x v="13"/>
    <n v="1"/>
    <n v="80.319999999999993"/>
    <n v="0"/>
    <n v="39.729999999999997"/>
    <n v="80.319999999999993"/>
    <n v="39.729999999999997"/>
    <n v="40.589999999999996"/>
    <n v="0.50535358565737054"/>
    <n v="2026"/>
    <s v="Q4"/>
    <n v="10"/>
    <x v="9"/>
  </r>
  <r>
    <s v="01793"/>
    <x v="291"/>
    <x v="0"/>
    <x v="9"/>
    <x v="3"/>
    <x v="1"/>
    <x v="2"/>
    <x v="18"/>
    <n v="1"/>
    <n v="164.25"/>
    <n v="0"/>
    <n v="86.6"/>
    <n v="164.25"/>
    <n v="86.6"/>
    <n v="77.650000000000006"/>
    <n v="0.47275494672754947"/>
    <n v="2026"/>
    <s v="Q4"/>
    <n v="10"/>
    <x v="9"/>
  </r>
  <r>
    <s v="04763"/>
    <x v="291"/>
    <x v="3"/>
    <x v="8"/>
    <x v="3"/>
    <x v="1"/>
    <x v="0"/>
    <x v="8"/>
    <n v="6"/>
    <n v="101.6"/>
    <n v="0"/>
    <n v="50.17"/>
    <n v="609.59999999999991"/>
    <n v="301.02"/>
    <n v="308.57999999999993"/>
    <n v="0.50620078740157481"/>
    <n v="2026"/>
    <s v="Q4"/>
    <n v="10"/>
    <x v="9"/>
  </r>
  <r>
    <s v="01716"/>
    <x v="292"/>
    <x v="0"/>
    <x v="0"/>
    <x v="2"/>
    <x v="0"/>
    <x v="4"/>
    <x v="14"/>
    <n v="5"/>
    <n v="35.99"/>
    <n v="0"/>
    <n v="14.19"/>
    <n v="179.95000000000002"/>
    <n v="70.95"/>
    <n v="109.00000000000001"/>
    <n v="0.60572381217004723"/>
    <n v="2026"/>
    <s v="Q4"/>
    <n v="10"/>
    <x v="9"/>
  </r>
  <r>
    <s v="01759"/>
    <x v="292"/>
    <x v="3"/>
    <x v="8"/>
    <x v="0"/>
    <x v="0"/>
    <x v="4"/>
    <x v="14"/>
    <n v="2"/>
    <n v="36.57"/>
    <n v="0.1"/>
    <n v="13.79"/>
    <n v="65.826000000000008"/>
    <n v="27.58"/>
    <n v="38.246000000000009"/>
    <n v="0.58101661957281325"/>
    <n v="2026"/>
    <s v="Q4"/>
    <n v="10"/>
    <x v="9"/>
  </r>
  <r>
    <s v="01811"/>
    <x v="292"/>
    <x v="1"/>
    <x v="6"/>
    <x v="0"/>
    <x v="1"/>
    <x v="0"/>
    <x v="6"/>
    <n v="1"/>
    <n v="40.99"/>
    <n v="0.1"/>
    <n v="17.16"/>
    <n v="36.891000000000005"/>
    <n v="17.16"/>
    <n v="19.731000000000005"/>
    <n v="0.5348458973733432"/>
    <n v="2026"/>
    <s v="Q4"/>
    <n v="10"/>
    <x v="9"/>
  </r>
  <r>
    <s v="02918"/>
    <x v="292"/>
    <x v="3"/>
    <x v="8"/>
    <x v="2"/>
    <x v="0"/>
    <x v="3"/>
    <x v="13"/>
    <n v="3"/>
    <n v="80.47"/>
    <n v="0"/>
    <n v="40.090000000000003"/>
    <n v="241.41"/>
    <n v="120.27000000000001"/>
    <n v="121.13999999999999"/>
    <n v="0.50180191375667949"/>
    <n v="2026"/>
    <s v="Q4"/>
    <n v="10"/>
    <x v="9"/>
  </r>
  <r>
    <s v="04150"/>
    <x v="292"/>
    <x v="3"/>
    <x v="13"/>
    <x v="2"/>
    <x v="2"/>
    <x v="1"/>
    <x v="3"/>
    <n v="5"/>
    <n v="140.32"/>
    <n v="0"/>
    <n v="80.08"/>
    <n v="701.59999999999991"/>
    <n v="400.4"/>
    <n v="301.19999999999993"/>
    <n v="0.4293044469783352"/>
    <n v="2026"/>
    <s v="Q4"/>
    <n v="10"/>
    <x v="9"/>
  </r>
  <r>
    <s v="04830"/>
    <x v="292"/>
    <x v="1"/>
    <x v="11"/>
    <x v="0"/>
    <x v="1"/>
    <x v="4"/>
    <x v="12"/>
    <n v="3"/>
    <n v="125.93"/>
    <n v="0.1"/>
    <n v="68.45"/>
    <n v="340.01100000000002"/>
    <n v="205.35000000000002"/>
    <n v="134.661"/>
    <n v="0.39604895135745605"/>
    <n v="2026"/>
    <s v="Q4"/>
    <n v="10"/>
    <x v="9"/>
  </r>
  <r>
    <s v="04698"/>
    <x v="293"/>
    <x v="3"/>
    <x v="8"/>
    <x v="0"/>
    <x v="0"/>
    <x v="1"/>
    <x v="3"/>
    <n v="2"/>
    <n v="141.4"/>
    <n v="0.05"/>
    <n v="77.48"/>
    <n v="268.66000000000003"/>
    <n v="154.96"/>
    <n v="113.70000000000002"/>
    <n v="0.42321149408173903"/>
    <n v="2026"/>
    <s v="Q4"/>
    <n v="10"/>
    <x v="9"/>
  </r>
  <r>
    <s v="04846"/>
    <x v="293"/>
    <x v="0"/>
    <x v="0"/>
    <x v="1"/>
    <x v="2"/>
    <x v="0"/>
    <x v="4"/>
    <n v="8"/>
    <n v="51.91"/>
    <n v="0.05"/>
    <n v="22.99"/>
    <n v="394.51599999999996"/>
    <n v="183.92"/>
    <n v="210.59599999999998"/>
    <n v="0.53380851473704483"/>
    <n v="2026"/>
    <s v="Q4"/>
    <n v="10"/>
    <x v="9"/>
  </r>
  <r>
    <s v="05024"/>
    <x v="293"/>
    <x v="3"/>
    <x v="7"/>
    <x v="3"/>
    <x v="0"/>
    <x v="3"/>
    <x v="7"/>
    <n v="1"/>
    <n v="192.62"/>
    <n v="0"/>
    <n v="102.51"/>
    <n v="192.62"/>
    <n v="102.51"/>
    <n v="90.11"/>
    <n v="0.46781227286886096"/>
    <n v="2026"/>
    <s v="Q4"/>
    <n v="10"/>
    <x v="9"/>
  </r>
  <r>
    <s v="01157"/>
    <x v="294"/>
    <x v="3"/>
    <x v="4"/>
    <x v="0"/>
    <x v="1"/>
    <x v="0"/>
    <x v="4"/>
    <n v="1"/>
    <n v="51.25"/>
    <n v="0"/>
    <n v="22.58"/>
    <n v="51.25"/>
    <n v="22.58"/>
    <n v="28.67"/>
    <n v="0.55941463414634152"/>
    <n v="2026"/>
    <s v="Q4"/>
    <n v="10"/>
    <x v="9"/>
  </r>
  <r>
    <s v="01427"/>
    <x v="294"/>
    <x v="3"/>
    <x v="4"/>
    <x v="2"/>
    <x v="1"/>
    <x v="2"/>
    <x v="9"/>
    <n v="1"/>
    <n v="45.97"/>
    <n v="0.05"/>
    <n v="18.760000000000002"/>
    <n v="43.671499999999995"/>
    <n v="18.760000000000002"/>
    <n v="24.911499999999993"/>
    <n v="0.57042922729926826"/>
    <n v="2026"/>
    <s v="Q4"/>
    <n v="10"/>
    <x v="9"/>
  </r>
  <r>
    <s v="01622"/>
    <x v="294"/>
    <x v="2"/>
    <x v="2"/>
    <x v="3"/>
    <x v="0"/>
    <x v="3"/>
    <x v="19"/>
    <n v="1"/>
    <n v="123.29"/>
    <n v="0"/>
    <n v="59.48"/>
    <n v="123.29"/>
    <n v="59.48"/>
    <n v="63.810000000000009"/>
    <n v="0.51756022386243816"/>
    <n v="2026"/>
    <s v="Q4"/>
    <n v="10"/>
    <x v="9"/>
  </r>
  <r>
    <s v="01879"/>
    <x v="294"/>
    <x v="3"/>
    <x v="8"/>
    <x v="1"/>
    <x v="2"/>
    <x v="2"/>
    <x v="2"/>
    <n v="8"/>
    <n v="35.83"/>
    <n v="0.05"/>
    <n v="13.89"/>
    <n v="272.30799999999999"/>
    <n v="111.12"/>
    <n v="161.18799999999999"/>
    <n v="0.59193266448286497"/>
    <n v="2026"/>
    <s v="Q4"/>
    <n v="10"/>
    <x v="9"/>
  </r>
  <r>
    <s v="02483"/>
    <x v="294"/>
    <x v="0"/>
    <x v="0"/>
    <x v="0"/>
    <x v="1"/>
    <x v="3"/>
    <x v="13"/>
    <n v="1"/>
    <n v="80.56"/>
    <n v="0"/>
    <n v="39.53"/>
    <n v="80.56"/>
    <n v="39.53"/>
    <n v="41.03"/>
    <n v="0.5093098311817279"/>
    <n v="2026"/>
    <s v="Q4"/>
    <n v="10"/>
    <x v="9"/>
  </r>
  <r>
    <s v="04451"/>
    <x v="294"/>
    <x v="3"/>
    <x v="7"/>
    <x v="0"/>
    <x v="1"/>
    <x v="0"/>
    <x v="6"/>
    <n v="1"/>
    <n v="40.47"/>
    <n v="0.05"/>
    <n v="16.73"/>
    <n v="38.4465"/>
    <n v="16.73"/>
    <n v="21.7165"/>
    <n v="0.5648498562938109"/>
    <n v="2026"/>
    <s v="Q4"/>
    <n v="10"/>
    <x v="9"/>
  </r>
  <r>
    <s v="00093"/>
    <x v="295"/>
    <x v="1"/>
    <x v="12"/>
    <x v="1"/>
    <x v="2"/>
    <x v="2"/>
    <x v="15"/>
    <n v="15"/>
    <n v="133.52000000000001"/>
    <n v="0.2"/>
    <n v="66"/>
    <n v="1602.2400000000002"/>
    <n v="990"/>
    <n v="612.24000000000024"/>
    <n v="0.38211503894547644"/>
    <n v="2026"/>
    <s v="Q4"/>
    <n v="10"/>
    <x v="9"/>
  </r>
  <r>
    <s v="00265"/>
    <x v="295"/>
    <x v="1"/>
    <x v="6"/>
    <x v="0"/>
    <x v="0"/>
    <x v="0"/>
    <x v="0"/>
    <n v="1"/>
    <n v="82.28"/>
    <n v="0"/>
    <n v="42.08"/>
    <n v="82.28"/>
    <n v="42.08"/>
    <n v="40.200000000000003"/>
    <n v="0.48857559552746721"/>
    <n v="2026"/>
    <s v="Q4"/>
    <n v="10"/>
    <x v="9"/>
  </r>
  <r>
    <s v="00555"/>
    <x v="295"/>
    <x v="1"/>
    <x v="11"/>
    <x v="0"/>
    <x v="1"/>
    <x v="2"/>
    <x v="2"/>
    <n v="6"/>
    <n v="35.479999999999997"/>
    <n v="0"/>
    <n v="13.37"/>
    <n v="212.88"/>
    <n v="80.22"/>
    <n v="132.66"/>
    <n v="0.62316798196166856"/>
    <n v="2026"/>
    <s v="Q4"/>
    <n v="10"/>
    <x v="9"/>
  </r>
  <r>
    <s v="01993"/>
    <x v="295"/>
    <x v="2"/>
    <x v="3"/>
    <x v="2"/>
    <x v="1"/>
    <x v="1"/>
    <x v="11"/>
    <n v="1"/>
    <n v="152.38"/>
    <n v="0.15"/>
    <n v="78.92"/>
    <n v="129.523"/>
    <n v="78.92"/>
    <n v="50.602999999999994"/>
    <n v="0.39068736826663986"/>
    <n v="2026"/>
    <s v="Q4"/>
    <n v="10"/>
    <x v="9"/>
  </r>
  <r>
    <s v="03116"/>
    <x v="295"/>
    <x v="1"/>
    <x v="1"/>
    <x v="3"/>
    <x v="1"/>
    <x v="1"/>
    <x v="1"/>
    <n v="1"/>
    <n v="93.64"/>
    <n v="0"/>
    <n v="44.34"/>
    <n v="93.64"/>
    <n v="44.34"/>
    <n v="49.3"/>
    <n v="0.52648440837249033"/>
    <n v="2026"/>
    <s v="Q4"/>
    <n v="10"/>
    <x v="9"/>
  </r>
  <r>
    <s v="03631"/>
    <x v="295"/>
    <x v="3"/>
    <x v="7"/>
    <x v="2"/>
    <x v="0"/>
    <x v="4"/>
    <x v="12"/>
    <n v="1"/>
    <n v="123.6"/>
    <n v="0"/>
    <n v="67.3"/>
    <n v="123.6"/>
    <n v="67.3"/>
    <n v="56.3"/>
    <n v="0.45550161812297735"/>
    <n v="2026"/>
    <s v="Q4"/>
    <n v="10"/>
    <x v="9"/>
  </r>
  <r>
    <s v="04216"/>
    <x v="295"/>
    <x v="1"/>
    <x v="1"/>
    <x v="0"/>
    <x v="1"/>
    <x v="4"/>
    <x v="12"/>
    <n v="3"/>
    <n v="124.6"/>
    <n v="0.05"/>
    <n v="69.12"/>
    <n v="355.10999999999996"/>
    <n v="207.36"/>
    <n v="147.74999999999994"/>
    <n v="0.41606826053898782"/>
    <n v="2026"/>
    <s v="Q4"/>
    <n v="10"/>
    <x v="9"/>
  </r>
  <r>
    <s v="04956"/>
    <x v="295"/>
    <x v="3"/>
    <x v="13"/>
    <x v="2"/>
    <x v="2"/>
    <x v="1"/>
    <x v="11"/>
    <n v="2"/>
    <n v="151.66"/>
    <n v="0"/>
    <n v="77.17"/>
    <n v="303.32"/>
    <n v="154.34"/>
    <n v="148.97999999999999"/>
    <n v="0.49116444678886984"/>
    <n v="2026"/>
    <s v="Q4"/>
    <n v="10"/>
    <x v="9"/>
  </r>
  <r>
    <s v="00439"/>
    <x v="296"/>
    <x v="2"/>
    <x v="5"/>
    <x v="2"/>
    <x v="1"/>
    <x v="2"/>
    <x v="2"/>
    <n v="1"/>
    <n v="36.76"/>
    <n v="0"/>
    <n v="13.18"/>
    <n v="36.76"/>
    <n v="13.18"/>
    <n v="23.58"/>
    <n v="0.64145810663764957"/>
    <n v="2026"/>
    <s v="Q4"/>
    <n v="10"/>
    <x v="9"/>
  </r>
  <r>
    <s v="01076"/>
    <x v="296"/>
    <x v="0"/>
    <x v="9"/>
    <x v="3"/>
    <x v="0"/>
    <x v="3"/>
    <x v="7"/>
    <n v="1"/>
    <n v="195.67"/>
    <n v="0"/>
    <n v="105.88"/>
    <n v="195.67"/>
    <n v="105.88"/>
    <n v="89.789999999999992"/>
    <n v="0.45888485715745897"/>
    <n v="2026"/>
    <s v="Q4"/>
    <n v="10"/>
    <x v="9"/>
  </r>
  <r>
    <s v="01130"/>
    <x v="296"/>
    <x v="0"/>
    <x v="15"/>
    <x v="2"/>
    <x v="0"/>
    <x v="0"/>
    <x v="6"/>
    <n v="1"/>
    <n v="40.83"/>
    <n v="0.1"/>
    <n v="16.54"/>
    <n v="36.747"/>
    <n v="16.54"/>
    <n v="20.207000000000001"/>
    <n v="0.54989522954254766"/>
    <n v="2026"/>
    <s v="Q4"/>
    <n v="10"/>
    <x v="9"/>
  </r>
  <r>
    <s v="02820"/>
    <x v="296"/>
    <x v="3"/>
    <x v="7"/>
    <x v="1"/>
    <x v="2"/>
    <x v="1"/>
    <x v="17"/>
    <n v="6"/>
    <n v="72.73"/>
    <n v="0.05"/>
    <n v="32.700000000000003"/>
    <n v="414.56099999999998"/>
    <n v="196.20000000000002"/>
    <n v="218.36099999999996"/>
    <n v="0.52672827400551425"/>
    <n v="2026"/>
    <s v="Q4"/>
    <n v="10"/>
    <x v="9"/>
  </r>
  <r>
    <s v="04213"/>
    <x v="296"/>
    <x v="1"/>
    <x v="14"/>
    <x v="1"/>
    <x v="2"/>
    <x v="3"/>
    <x v="13"/>
    <n v="4"/>
    <n v="81.23"/>
    <n v="0.1"/>
    <n v="38.96"/>
    <n v="292.428"/>
    <n v="155.84"/>
    <n v="136.58799999999999"/>
    <n v="0.46708249552026482"/>
    <n v="2026"/>
    <s v="Q4"/>
    <n v="10"/>
    <x v="9"/>
  </r>
  <r>
    <s v="04375"/>
    <x v="296"/>
    <x v="1"/>
    <x v="1"/>
    <x v="0"/>
    <x v="2"/>
    <x v="2"/>
    <x v="9"/>
    <n v="1"/>
    <n v="46.38"/>
    <n v="0.15"/>
    <n v="17.87"/>
    <n v="39.423000000000002"/>
    <n v="17.87"/>
    <n v="21.553000000000001"/>
    <n v="0.54671131065621592"/>
    <n v="2026"/>
    <s v="Q4"/>
    <n v="10"/>
    <x v="9"/>
  </r>
  <r>
    <s v="05072"/>
    <x v="296"/>
    <x v="3"/>
    <x v="7"/>
    <x v="1"/>
    <x v="2"/>
    <x v="2"/>
    <x v="9"/>
    <n v="5"/>
    <n v="45.9"/>
    <n v="0.1"/>
    <n v="17.940000000000001"/>
    <n v="206.55"/>
    <n v="89.7"/>
    <n v="116.85000000000001"/>
    <n v="0.56572258533042852"/>
    <n v="2026"/>
    <s v="Q4"/>
    <n v="10"/>
    <x v="9"/>
  </r>
  <r>
    <s v="00310"/>
    <x v="297"/>
    <x v="1"/>
    <x v="12"/>
    <x v="0"/>
    <x v="2"/>
    <x v="1"/>
    <x v="3"/>
    <n v="5"/>
    <n v="144.04"/>
    <n v="0.1"/>
    <n v="78.069999999999993"/>
    <n v="648.17999999999995"/>
    <n v="390.34999999999997"/>
    <n v="257.83"/>
    <n v="0.39777530932765592"/>
    <n v="2026"/>
    <s v="Q4"/>
    <n v="10"/>
    <x v="9"/>
  </r>
  <r>
    <s v="00317"/>
    <x v="297"/>
    <x v="2"/>
    <x v="10"/>
    <x v="3"/>
    <x v="1"/>
    <x v="0"/>
    <x v="0"/>
    <n v="2"/>
    <n v="80.69"/>
    <n v="0.05"/>
    <n v="43.81"/>
    <n v="153.31099999999998"/>
    <n v="87.62"/>
    <n v="65.690999999999974"/>
    <n v="0.42848197454846676"/>
    <n v="2026"/>
    <s v="Q4"/>
    <n v="10"/>
    <x v="9"/>
  </r>
  <r>
    <s v="00684"/>
    <x v="297"/>
    <x v="3"/>
    <x v="4"/>
    <x v="0"/>
    <x v="2"/>
    <x v="3"/>
    <x v="7"/>
    <n v="1"/>
    <n v="191.91"/>
    <n v="0"/>
    <n v="101.89"/>
    <n v="191.91"/>
    <n v="101.89"/>
    <n v="90.02"/>
    <n v="0.46907404512531914"/>
    <n v="2026"/>
    <s v="Q4"/>
    <n v="10"/>
    <x v="9"/>
  </r>
  <r>
    <s v="01430"/>
    <x v="297"/>
    <x v="3"/>
    <x v="13"/>
    <x v="2"/>
    <x v="1"/>
    <x v="4"/>
    <x v="14"/>
    <n v="1"/>
    <n v="36.630000000000003"/>
    <n v="0.05"/>
    <n v="13.97"/>
    <n v="34.798500000000004"/>
    <n v="13.97"/>
    <n v="20.828500000000005"/>
    <n v="0.59854591433538806"/>
    <n v="2026"/>
    <s v="Q4"/>
    <n v="10"/>
    <x v="9"/>
  </r>
  <r>
    <s v="02049"/>
    <x v="297"/>
    <x v="3"/>
    <x v="4"/>
    <x v="1"/>
    <x v="2"/>
    <x v="2"/>
    <x v="2"/>
    <n v="6"/>
    <n v="35.380000000000003"/>
    <n v="0.05"/>
    <n v="13.9"/>
    <n v="201.66600000000003"/>
    <n v="83.4"/>
    <n v="118.26600000000002"/>
    <n v="0.58644491386748387"/>
    <n v="2026"/>
    <s v="Q4"/>
    <n v="10"/>
    <x v="9"/>
  </r>
  <r>
    <s v="02199"/>
    <x v="297"/>
    <x v="1"/>
    <x v="12"/>
    <x v="3"/>
    <x v="0"/>
    <x v="2"/>
    <x v="15"/>
    <n v="1"/>
    <n v="132.63"/>
    <n v="0.05"/>
    <n v="67.489999999999995"/>
    <n v="125.99849999999999"/>
    <n v="67.489999999999995"/>
    <n v="58.508499999999998"/>
    <n v="0.46435870268296847"/>
    <n v="2026"/>
    <s v="Q4"/>
    <n v="10"/>
    <x v="9"/>
  </r>
  <r>
    <s v="02954"/>
    <x v="297"/>
    <x v="3"/>
    <x v="4"/>
    <x v="0"/>
    <x v="1"/>
    <x v="1"/>
    <x v="17"/>
    <n v="1"/>
    <n v="71.17"/>
    <n v="0"/>
    <n v="32.57"/>
    <n v="71.17"/>
    <n v="32.57"/>
    <n v="38.6"/>
    <n v="0.54236335534635383"/>
    <n v="2026"/>
    <s v="Q4"/>
    <n v="10"/>
    <x v="9"/>
  </r>
  <r>
    <s v="03218"/>
    <x v="297"/>
    <x v="0"/>
    <x v="15"/>
    <x v="1"/>
    <x v="2"/>
    <x v="2"/>
    <x v="15"/>
    <n v="6"/>
    <n v="132.08000000000001"/>
    <n v="0.1"/>
    <n v="67.61"/>
    <n v="713.23200000000008"/>
    <n v="405.65999999999997"/>
    <n v="307.57200000000012"/>
    <n v="0.43123696076451995"/>
    <n v="2026"/>
    <s v="Q4"/>
    <n v="10"/>
    <x v="9"/>
  </r>
  <r>
    <s v="03965"/>
    <x v="297"/>
    <x v="1"/>
    <x v="11"/>
    <x v="2"/>
    <x v="0"/>
    <x v="3"/>
    <x v="13"/>
    <n v="3"/>
    <n v="82.75"/>
    <n v="0.05"/>
    <n v="38.53"/>
    <n v="235.83749999999998"/>
    <n v="115.59"/>
    <n v="120.24749999999997"/>
    <n v="0.50987438384480832"/>
    <n v="2026"/>
    <s v="Q4"/>
    <n v="10"/>
    <x v="9"/>
  </r>
  <r>
    <s v="02278"/>
    <x v="298"/>
    <x v="0"/>
    <x v="15"/>
    <x v="0"/>
    <x v="0"/>
    <x v="4"/>
    <x v="16"/>
    <n v="5"/>
    <n v="51.5"/>
    <n v="0.1"/>
    <n v="21.38"/>
    <n v="231.75"/>
    <n v="106.89999999999999"/>
    <n v="124.85000000000001"/>
    <n v="0.53872707659115426"/>
    <n v="2026"/>
    <s v="Q4"/>
    <n v="10"/>
    <x v="9"/>
  </r>
  <r>
    <s v="03132"/>
    <x v="298"/>
    <x v="2"/>
    <x v="5"/>
    <x v="0"/>
    <x v="1"/>
    <x v="1"/>
    <x v="3"/>
    <n v="3"/>
    <n v="140.49"/>
    <n v="0.05"/>
    <n v="77.45"/>
    <n v="400.3965"/>
    <n v="232.35000000000002"/>
    <n v="168.04649999999998"/>
    <n v="0.41970022215478903"/>
    <n v="2026"/>
    <s v="Q4"/>
    <n v="10"/>
    <x v="9"/>
  </r>
  <r>
    <s v="03144"/>
    <x v="298"/>
    <x v="2"/>
    <x v="2"/>
    <x v="3"/>
    <x v="1"/>
    <x v="4"/>
    <x v="14"/>
    <n v="4"/>
    <n v="36.200000000000003"/>
    <n v="0.15"/>
    <n v="13.53"/>
    <n v="123.08000000000001"/>
    <n v="54.12"/>
    <n v="68.960000000000008"/>
    <n v="0.56028599285017877"/>
    <n v="2026"/>
    <s v="Q4"/>
    <n v="10"/>
    <x v="9"/>
  </r>
  <r>
    <s v="03501"/>
    <x v="298"/>
    <x v="3"/>
    <x v="7"/>
    <x v="2"/>
    <x v="1"/>
    <x v="3"/>
    <x v="19"/>
    <n v="1"/>
    <n v="120.5"/>
    <n v="0.05"/>
    <n v="61.71"/>
    <n v="114.47499999999999"/>
    <n v="61.71"/>
    <n v="52.764999999999993"/>
    <n v="0.4609303341340904"/>
    <n v="2026"/>
    <s v="Q4"/>
    <n v="10"/>
    <x v="9"/>
  </r>
  <r>
    <s v="00458"/>
    <x v="299"/>
    <x v="2"/>
    <x v="2"/>
    <x v="2"/>
    <x v="2"/>
    <x v="0"/>
    <x v="8"/>
    <n v="1"/>
    <n v="102.44"/>
    <n v="0.05"/>
    <n v="49.14"/>
    <n v="97.317999999999998"/>
    <n v="49.14"/>
    <n v="48.177999999999997"/>
    <n v="0.49505744055570394"/>
    <n v="2026"/>
    <s v="Q4"/>
    <n v="10"/>
    <x v="9"/>
  </r>
  <r>
    <s v="01065"/>
    <x v="299"/>
    <x v="2"/>
    <x v="5"/>
    <x v="0"/>
    <x v="1"/>
    <x v="4"/>
    <x v="12"/>
    <n v="6"/>
    <n v="121.58"/>
    <n v="0.15"/>
    <n v="68.86"/>
    <n v="620.05799999999999"/>
    <n v="413.15999999999997"/>
    <n v="206.89800000000002"/>
    <n v="0.33367523683268346"/>
    <n v="2026"/>
    <s v="Q4"/>
    <n v="10"/>
    <x v="9"/>
  </r>
  <r>
    <s v="01707"/>
    <x v="299"/>
    <x v="2"/>
    <x v="16"/>
    <x v="0"/>
    <x v="1"/>
    <x v="2"/>
    <x v="2"/>
    <n v="2"/>
    <n v="35.36"/>
    <n v="0"/>
    <n v="13.33"/>
    <n v="70.72"/>
    <n v="26.66"/>
    <n v="44.06"/>
    <n v="0.62302036199095023"/>
    <n v="2026"/>
    <s v="Q4"/>
    <n v="10"/>
    <x v="9"/>
  </r>
  <r>
    <s v="01989"/>
    <x v="299"/>
    <x v="3"/>
    <x v="4"/>
    <x v="0"/>
    <x v="1"/>
    <x v="3"/>
    <x v="5"/>
    <n v="2"/>
    <n v="335.73"/>
    <n v="0"/>
    <n v="199.44"/>
    <n v="671.46"/>
    <n v="398.88"/>
    <n v="272.58000000000004"/>
    <n v="0.4059512107943884"/>
    <n v="2026"/>
    <s v="Q4"/>
    <n v="10"/>
    <x v="9"/>
  </r>
  <r>
    <s v="02852"/>
    <x v="299"/>
    <x v="1"/>
    <x v="12"/>
    <x v="1"/>
    <x v="2"/>
    <x v="1"/>
    <x v="3"/>
    <n v="3"/>
    <n v="141.96"/>
    <n v="0.1"/>
    <n v="77.42"/>
    <n v="383.29200000000003"/>
    <n v="232.26"/>
    <n v="151.03200000000004"/>
    <n v="0.39403900942362485"/>
    <n v="2026"/>
    <s v="Q4"/>
    <n v="10"/>
    <x v="9"/>
  </r>
  <r>
    <s v="04762"/>
    <x v="299"/>
    <x v="1"/>
    <x v="12"/>
    <x v="3"/>
    <x v="1"/>
    <x v="4"/>
    <x v="16"/>
    <n v="2"/>
    <n v="51.76"/>
    <n v="0"/>
    <n v="21.64"/>
    <n v="103.52"/>
    <n v="43.28"/>
    <n v="60.239999999999995"/>
    <n v="0.58191653786707875"/>
    <n v="2026"/>
    <s v="Q4"/>
    <n v="10"/>
    <x v="9"/>
  </r>
  <r>
    <s v="04997"/>
    <x v="299"/>
    <x v="3"/>
    <x v="7"/>
    <x v="0"/>
    <x v="0"/>
    <x v="3"/>
    <x v="7"/>
    <n v="3"/>
    <n v="194.09"/>
    <n v="0.1"/>
    <n v="105.84"/>
    <n v="524.04300000000001"/>
    <n v="317.52"/>
    <n v="206.52300000000002"/>
    <n v="0.39409552269565667"/>
    <n v="2026"/>
    <s v="Q4"/>
    <n v="10"/>
    <x v="9"/>
  </r>
  <r>
    <s v="01238"/>
    <x v="300"/>
    <x v="1"/>
    <x v="12"/>
    <x v="0"/>
    <x v="0"/>
    <x v="3"/>
    <x v="19"/>
    <n v="1"/>
    <n v="125.39"/>
    <n v="0.05"/>
    <n v="61.19"/>
    <n v="119.12049999999999"/>
    <n v="61.19"/>
    <n v="57.930499999999995"/>
    <n v="0.48631847582909743"/>
    <n v="2026"/>
    <s v="Q4"/>
    <n v="10"/>
    <x v="9"/>
  </r>
  <r>
    <s v="02622"/>
    <x v="300"/>
    <x v="0"/>
    <x v="15"/>
    <x v="3"/>
    <x v="1"/>
    <x v="3"/>
    <x v="13"/>
    <n v="3"/>
    <n v="83.73"/>
    <n v="0.15"/>
    <n v="39.43"/>
    <n v="213.51149999999998"/>
    <n v="118.28999999999999"/>
    <n v="95.221499999999992"/>
    <n v="0.44597831966896395"/>
    <n v="2026"/>
    <s v="Q4"/>
    <n v="10"/>
    <x v="9"/>
  </r>
  <r>
    <s v="03106"/>
    <x v="300"/>
    <x v="3"/>
    <x v="8"/>
    <x v="3"/>
    <x v="2"/>
    <x v="4"/>
    <x v="14"/>
    <n v="3"/>
    <n v="36.99"/>
    <n v="0.05"/>
    <n v="14.14"/>
    <n v="105.42149999999999"/>
    <n v="42.42"/>
    <n v="63.001499999999993"/>
    <n v="0.59761528720422297"/>
    <n v="2026"/>
    <s v="Q4"/>
    <n v="10"/>
    <x v="9"/>
  </r>
  <r>
    <s v="03274"/>
    <x v="300"/>
    <x v="3"/>
    <x v="7"/>
    <x v="3"/>
    <x v="1"/>
    <x v="4"/>
    <x v="10"/>
    <n v="1"/>
    <n v="39.42"/>
    <n v="0"/>
    <n v="14.58"/>
    <n v="39.42"/>
    <n v="14.58"/>
    <n v="24.840000000000003"/>
    <n v="0.63013698630136994"/>
    <n v="2026"/>
    <s v="Q4"/>
    <n v="10"/>
    <x v="9"/>
  </r>
  <r>
    <s v="03542"/>
    <x v="300"/>
    <x v="3"/>
    <x v="4"/>
    <x v="0"/>
    <x v="1"/>
    <x v="0"/>
    <x v="4"/>
    <n v="2"/>
    <n v="50.66"/>
    <n v="0"/>
    <n v="22.02"/>
    <n v="101.32"/>
    <n v="44.04"/>
    <n v="57.279999999999994"/>
    <n v="0.56533754441373862"/>
    <n v="2026"/>
    <s v="Q4"/>
    <n v="10"/>
    <x v="9"/>
  </r>
  <r>
    <s v="03704"/>
    <x v="300"/>
    <x v="1"/>
    <x v="12"/>
    <x v="0"/>
    <x v="0"/>
    <x v="1"/>
    <x v="17"/>
    <n v="4"/>
    <n v="71.959999999999994"/>
    <n v="0.1"/>
    <n v="31.51"/>
    <n v="259.05599999999998"/>
    <n v="126.04"/>
    <n v="133.01599999999996"/>
    <n v="0.51346427027360864"/>
    <n v="2026"/>
    <s v="Q4"/>
    <n v="10"/>
    <x v="9"/>
  </r>
  <r>
    <s v="04699"/>
    <x v="300"/>
    <x v="2"/>
    <x v="5"/>
    <x v="2"/>
    <x v="0"/>
    <x v="0"/>
    <x v="4"/>
    <n v="1"/>
    <n v="49.72"/>
    <n v="0.05"/>
    <n v="22.5"/>
    <n v="47.233999999999995"/>
    <n v="22.5"/>
    <n v="24.733999999999995"/>
    <n v="0.52364821950290041"/>
    <n v="2026"/>
    <s v="Q4"/>
    <n v="10"/>
    <x v="9"/>
  </r>
  <r>
    <s v="01226"/>
    <x v="301"/>
    <x v="0"/>
    <x v="0"/>
    <x v="3"/>
    <x v="0"/>
    <x v="2"/>
    <x v="2"/>
    <n v="1"/>
    <n v="36.58"/>
    <n v="0"/>
    <n v="13.5"/>
    <n v="36.58"/>
    <n v="13.5"/>
    <n v="23.08"/>
    <n v="0.63094587206123565"/>
    <n v="2026"/>
    <s v="Q4"/>
    <n v="10"/>
    <x v="9"/>
  </r>
  <r>
    <s v="01245"/>
    <x v="301"/>
    <x v="1"/>
    <x v="6"/>
    <x v="3"/>
    <x v="0"/>
    <x v="4"/>
    <x v="10"/>
    <n v="2"/>
    <n v="41.06"/>
    <n v="0.05"/>
    <n v="15.07"/>
    <n v="78.013999999999996"/>
    <n v="30.14"/>
    <n v="47.873999999999995"/>
    <n v="0.6136590868305688"/>
    <n v="2026"/>
    <s v="Q4"/>
    <n v="10"/>
    <x v="9"/>
  </r>
  <r>
    <s v="01477"/>
    <x v="301"/>
    <x v="1"/>
    <x v="14"/>
    <x v="3"/>
    <x v="0"/>
    <x v="3"/>
    <x v="19"/>
    <n v="1"/>
    <n v="121.78"/>
    <n v="0.15"/>
    <n v="61.55"/>
    <n v="103.51300000000001"/>
    <n v="61.55"/>
    <n v="41.963000000000008"/>
    <n v="0.40538869513974096"/>
    <n v="2026"/>
    <s v="Q4"/>
    <n v="10"/>
    <x v="9"/>
  </r>
  <r>
    <s v="01575"/>
    <x v="301"/>
    <x v="3"/>
    <x v="7"/>
    <x v="1"/>
    <x v="0"/>
    <x v="2"/>
    <x v="15"/>
    <n v="5"/>
    <n v="130.68"/>
    <n v="0.2"/>
    <n v="67.209999999999994"/>
    <n v="522.72000000000014"/>
    <n v="336.04999999999995"/>
    <n v="186.67000000000019"/>
    <n v="0.35711279461279488"/>
    <n v="2026"/>
    <s v="Q4"/>
    <n v="10"/>
    <x v="9"/>
  </r>
  <r>
    <s v="02830"/>
    <x v="301"/>
    <x v="2"/>
    <x v="2"/>
    <x v="0"/>
    <x v="1"/>
    <x v="2"/>
    <x v="18"/>
    <n v="1"/>
    <n v="161.94999999999999"/>
    <n v="0"/>
    <n v="86.61"/>
    <n v="161.94999999999999"/>
    <n v="86.61"/>
    <n v="75.339999999999989"/>
    <n v="0.46520531028095086"/>
    <n v="2026"/>
    <s v="Q4"/>
    <n v="10"/>
    <x v="9"/>
  </r>
  <r>
    <s v="02884"/>
    <x v="301"/>
    <x v="0"/>
    <x v="15"/>
    <x v="2"/>
    <x v="0"/>
    <x v="0"/>
    <x v="0"/>
    <n v="2"/>
    <n v="83.6"/>
    <n v="0"/>
    <n v="43.01"/>
    <n v="167.2"/>
    <n v="86.02"/>
    <n v="81.179999999999993"/>
    <n v="0.48552631578947369"/>
    <n v="2026"/>
    <s v="Q4"/>
    <n v="10"/>
    <x v="9"/>
  </r>
  <r>
    <s v="03093"/>
    <x v="301"/>
    <x v="3"/>
    <x v="4"/>
    <x v="1"/>
    <x v="2"/>
    <x v="3"/>
    <x v="7"/>
    <n v="3"/>
    <n v="194.19"/>
    <n v="0.15"/>
    <n v="104.22"/>
    <n v="495.18449999999996"/>
    <n v="312.65999999999997"/>
    <n v="182.52449999999999"/>
    <n v="0.36859897674503139"/>
    <n v="2026"/>
    <s v="Q4"/>
    <n v="10"/>
    <x v="9"/>
  </r>
  <r>
    <s v="03613"/>
    <x v="301"/>
    <x v="1"/>
    <x v="12"/>
    <x v="0"/>
    <x v="0"/>
    <x v="2"/>
    <x v="18"/>
    <n v="3"/>
    <n v="167.41"/>
    <n v="0"/>
    <n v="85.33"/>
    <n v="502.23"/>
    <n v="255.99"/>
    <n v="246.24"/>
    <n v="0.49029329191804549"/>
    <n v="2026"/>
    <s v="Q4"/>
    <n v="10"/>
    <x v="9"/>
  </r>
  <r>
    <s v="04496"/>
    <x v="301"/>
    <x v="3"/>
    <x v="8"/>
    <x v="0"/>
    <x v="0"/>
    <x v="4"/>
    <x v="10"/>
    <n v="2"/>
    <n v="40.83"/>
    <n v="0.1"/>
    <n v="14.91"/>
    <n v="73.494"/>
    <n v="29.82"/>
    <n v="43.673999999999999"/>
    <n v="0.59425259204833047"/>
    <n v="2026"/>
    <s v="Q4"/>
    <n v="10"/>
    <x v="9"/>
  </r>
  <r>
    <s v="05194"/>
    <x v="301"/>
    <x v="0"/>
    <x v="9"/>
    <x v="1"/>
    <x v="2"/>
    <x v="3"/>
    <x v="13"/>
    <n v="12"/>
    <n v="80.84"/>
    <n v="0.1"/>
    <n v="38.39"/>
    <n v="873.072"/>
    <n v="460.68"/>
    <n v="412.392"/>
    <n v="0.4723459233602727"/>
    <n v="2026"/>
    <s v="Q4"/>
    <n v="10"/>
    <x v="9"/>
  </r>
  <r>
    <s v="00339"/>
    <x v="302"/>
    <x v="3"/>
    <x v="13"/>
    <x v="0"/>
    <x v="0"/>
    <x v="0"/>
    <x v="6"/>
    <n v="1"/>
    <n v="39.65"/>
    <n v="0"/>
    <n v="16.38"/>
    <n v="39.65"/>
    <n v="16.38"/>
    <n v="23.27"/>
    <n v="0.58688524590163937"/>
    <n v="2026"/>
    <s v="Q4"/>
    <n v="10"/>
    <x v="9"/>
  </r>
  <r>
    <s v="01199"/>
    <x v="302"/>
    <x v="1"/>
    <x v="12"/>
    <x v="0"/>
    <x v="1"/>
    <x v="0"/>
    <x v="8"/>
    <n v="1"/>
    <n v="102.47"/>
    <n v="0.1"/>
    <n v="49.75"/>
    <n v="92.222999999999999"/>
    <n v="49.75"/>
    <n v="42.472999999999999"/>
    <n v="0.46054671828068922"/>
    <n v="2026"/>
    <s v="Q4"/>
    <n v="10"/>
    <x v="9"/>
  </r>
  <r>
    <s v="01253"/>
    <x v="302"/>
    <x v="3"/>
    <x v="13"/>
    <x v="2"/>
    <x v="2"/>
    <x v="4"/>
    <x v="10"/>
    <n v="2"/>
    <n v="40.43"/>
    <n v="0"/>
    <n v="14.88"/>
    <n v="80.86"/>
    <n v="29.76"/>
    <n v="51.099999999999994"/>
    <n v="0.63195646796932969"/>
    <n v="2026"/>
    <s v="Q4"/>
    <n v="10"/>
    <x v="9"/>
  </r>
  <r>
    <s v="01407"/>
    <x v="302"/>
    <x v="3"/>
    <x v="8"/>
    <x v="2"/>
    <x v="2"/>
    <x v="2"/>
    <x v="2"/>
    <n v="2"/>
    <n v="35.880000000000003"/>
    <n v="0.05"/>
    <n v="13.52"/>
    <n v="68.171999999999997"/>
    <n v="27.04"/>
    <n v="41.131999999999998"/>
    <n v="0.60335621662852779"/>
    <n v="2026"/>
    <s v="Q4"/>
    <n v="10"/>
    <x v="9"/>
  </r>
  <r>
    <s v="02532"/>
    <x v="302"/>
    <x v="0"/>
    <x v="15"/>
    <x v="3"/>
    <x v="1"/>
    <x v="0"/>
    <x v="0"/>
    <n v="1"/>
    <n v="80.400000000000006"/>
    <n v="0"/>
    <n v="43.34"/>
    <n v="80.400000000000006"/>
    <n v="43.34"/>
    <n v="37.06"/>
    <n v="0.46094527363184079"/>
    <n v="2026"/>
    <s v="Q4"/>
    <n v="10"/>
    <x v="9"/>
  </r>
  <r>
    <s v="00307"/>
    <x v="303"/>
    <x v="3"/>
    <x v="8"/>
    <x v="0"/>
    <x v="0"/>
    <x v="4"/>
    <x v="14"/>
    <n v="1"/>
    <n v="37.08"/>
    <n v="0"/>
    <n v="13.62"/>
    <n v="37.08"/>
    <n v="13.62"/>
    <n v="23.46"/>
    <n v="0.63268608414239491"/>
    <n v="2026"/>
    <s v="Q4"/>
    <n v="10"/>
    <x v="9"/>
  </r>
  <r>
    <s v="03257"/>
    <x v="303"/>
    <x v="3"/>
    <x v="4"/>
    <x v="2"/>
    <x v="1"/>
    <x v="2"/>
    <x v="18"/>
    <n v="6"/>
    <n v="165.92"/>
    <n v="0"/>
    <n v="87.55"/>
    <n v="995.52"/>
    <n v="525.29999999999995"/>
    <n v="470.22"/>
    <n v="0.4723360655737705"/>
    <n v="2026"/>
    <s v="Q4"/>
    <n v="10"/>
    <x v="9"/>
  </r>
  <r>
    <s v="03739"/>
    <x v="303"/>
    <x v="1"/>
    <x v="12"/>
    <x v="3"/>
    <x v="1"/>
    <x v="2"/>
    <x v="15"/>
    <n v="1"/>
    <n v="135.19"/>
    <n v="0"/>
    <n v="68.319999999999993"/>
    <n v="135.19"/>
    <n v="68.319999999999993"/>
    <n v="66.87"/>
    <n v="0.49463717730601381"/>
    <n v="2026"/>
    <s v="Q4"/>
    <n v="10"/>
    <x v="9"/>
  </r>
  <r>
    <s v="00077"/>
    <x v="304"/>
    <x v="1"/>
    <x v="11"/>
    <x v="0"/>
    <x v="1"/>
    <x v="2"/>
    <x v="15"/>
    <n v="2"/>
    <n v="133.96"/>
    <n v="0.1"/>
    <n v="65.44"/>
    <n v="241.12800000000001"/>
    <n v="130.88"/>
    <n v="110.24800000000002"/>
    <n v="0.4572177432732823"/>
    <n v="2026"/>
    <s v="Q4"/>
    <n v="11"/>
    <x v="10"/>
  </r>
  <r>
    <s v="00461"/>
    <x v="304"/>
    <x v="1"/>
    <x v="11"/>
    <x v="3"/>
    <x v="2"/>
    <x v="0"/>
    <x v="4"/>
    <n v="3"/>
    <n v="51.67"/>
    <n v="0.05"/>
    <n v="22.8"/>
    <n v="147.25949999999997"/>
    <n v="68.400000000000006"/>
    <n v="78.859499999999969"/>
    <n v="0.53551383781691497"/>
    <n v="2026"/>
    <s v="Q4"/>
    <n v="11"/>
    <x v="10"/>
  </r>
  <r>
    <s v="00732"/>
    <x v="304"/>
    <x v="1"/>
    <x v="1"/>
    <x v="3"/>
    <x v="0"/>
    <x v="1"/>
    <x v="11"/>
    <n v="1"/>
    <n v="150.46"/>
    <n v="0.15"/>
    <n v="78.39"/>
    <n v="127.89100000000001"/>
    <n v="78.39"/>
    <n v="49.501000000000005"/>
    <n v="0.38705616501552104"/>
    <n v="2026"/>
    <s v="Q4"/>
    <n v="11"/>
    <x v="10"/>
  </r>
  <r>
    <s v="00919"/>
    <x v="304"/>
    <x v="3"/>
    <x v="13"/>
    <x v="0"/>
    <x v="1"/>
    <x v="0"/>
    <x v="8"/>
    <n v="1"/>
    <n v="103.53"/>
    <n v="0.1"/>
    <n v="51.75"/>
    <n v="93.177000000000007"/>
    <n v="51.75"/>
    <n v="41.427000000000007"/>
    <n v="0.4446054283782479"/>
    <n v="2026"/>
    <s v="Q4"/>
    <n v="11"/>
    <x v="10"/>
  </r>
  <r>
    <s v="00949"/>
    <x v="304"/>
    <x v="2"/>
    <x v="2"/>
    <x v="0"/>
    <x v="0"/>
    <x v="0"/>
    <x v="8"/>
    <n v="4"/>
    <n v="103.33"/>
    <n v="0"/>
    <n v="49.15"/>
    <n v="413.32"/>
    <n v="196.6"/>
    <n v="216.72"/>
    <n v="0.5243394948224136"/>
    <n v="2026"/>
    <s v="Q4"/>
    <n v="11"/>
    <x v="10"/>
  </r>
  <r>
    <s v="01185"/>
    <x v="304"/>
    <x v="3"/>
    <x v="8"/>
    <x v="1"/>
    <x v="2"/>
    <x v="2"/>
    <x v="2"/>
    <n v="5"/>
    <n v="37.08"/>
    <n v="0.15"/>
    <n v="13.27"/>
    <n v="157.58999999999997"/>
    <n v="66.349999999999994"/>
    <n v="91.239999999999981"/>
    <n v="0.57897074687480166"/>
    <n v="2026"/>
    <s v="Q4"/>
    <n v="11"/>
    <x v="10"/>
  </r>
  <r>
    <s v="01248"/>
    <x v="304"/>
    <x v="0"/>
    <x v="0"/>
    <x v="1"/>
    <x v="2"/>
    <x v="2"/>
    <x v="15"/>
    <n v="5"/>
    <n v="132.33000000000001"/>
    <n v="0.2"/>
    <n v="65.2"/>
    <n v="529.32000000000005"/>
    <n v="326"/>
    <n v="203.32000000000005"/>
    <n v="0.3841154689034989"/>
    <n v="2026"/>
    <s v="Q4"/>
    <n v="11"/>
    <x v="10"/>
  </r>
  <r>
    <s v="02129"/>
    <x v="304"/>
    <x v="3"/>
    <x v="13"/>
    <x v="2"/>
    <x v="1"/>
    <x v="0"/>
    <x v="4"/>
    <n v="2"/>
    <n v="50.43"/>
    <n v="0"/>
    <n v="22.54"/>
    <n v="100.86"/>
    <n v="45.08"/>
    <n v="55.78"/>
    <n v="0.55304382312115807"/>
    <n v="2026"/>
    <s v="Q4"/>
    <n v="11"/>
    <x v="10"/>
  </r>
  <r>
    <s v="02850"/>
    <x v="304"/>
    <x v="2"/>
    <x v="2"/>
    <x v="1"/>
    <x v="0"/>
    <x v="4"/>
    <x v="16"/>
    <n v="3"/>
    <n v="50.05"/>
    <n v="0.15"/>
    <n v="22.36"/>
    <n v="127.62749999999998"/>
    <n v="67.08"/>
    <n v="60.547499999999985"/>
    <n v="0.47440794499618022"/>
    <n v="2026"/>
    <s v="Q4"/>
    <n v="11"/>
    <x v="10"/>
  </r>
  <r>
    <s v="03477"/>
    <x v="304"/>
    <x v="3"/>
    <x v="13"/>
    <x v="0"/>
    <x v="0"/>
    <x v="3"/>
    <x v="7"/>
    <n v="1"/>
    <n v="197.14"/>
    <n v="0.05"/>
    <n v="102.87"/>
    <n v="187.28299999999999"/>
    <n v="102.87"/>
    <n v="84.412999999999982"/>
    <n v="0.45072430492890431"/>
    <n v="2026"/>
    <s v="Q4"/>
    <n v="11"/>
    <x v="10"/>
  </r>
  <r>
    <s v="04673"/>
    <x v="304"/>
    <x v="0"/>
    <x v="0"/>
    <x v="1"/>
    <x v="2"/>
    <x v="1"/>
    <x v="17"/>
    <n v="5"/>
    <n v="72.13"/>
    <n v="0.1"/>
    <n v="31.41"/>
    <n v="324.58499999999998"/>
    <n v="157.05000000000001"/>
    <n v="167.53499999999997"/>
    <n v="0.51615139331762094"/>
    <n v="2026"/>
    <s v="Q4"/>
    <n v="11"/>
    <x v="10"/>
  </r>
  <r>
    <s v="04679"/>
    <x v="304"/>
    <x v="1"/>
    <x v="12"/>
    <x v="1"/>
    <x v="0"/>
    <x v="3"/>
    <x v="5"/>
    <n v="8"/>
    <n v="341.51"/>
    <n v="0.1"/>
    <n v="200.1"/>
    <n v="2458.8719999999998"/>
    <n v="1600.8"/>
    <n v="858.07199999999989"/>
    <n v="0.34896977150498276"/>
    <n v="2026"/>
    <s v="Q4"/>
    <n v="11"/>
    <x v="10"/>
  </r>
  <r>
    <s v="04809"/>
    <x v="304"/>
    <x v="1"/>
    <x v="11"/>
    <x v="0"/>
    <x v="1"/>
    <x v="2"/>
    <x v="2"/>
    <n v="1"/>
    <n v="36.47"/>
    <n v="0.05"/>
    <n v="13.88"/>
    <n v="34.646499999999996"/>
    <n v="13.88"/>
    <n v="20.766499999999994"/>
    <n v="0.59938233299178834"/>
    <n v="2026"/>
    <s v="Q4"/>
    <n v="11"/>
    <x v="10"/>
  </r>
  <r>
    <s v="04849"/>
    <x v="304"/>
    <x v="0"/>
    <x v="0"/>
    <x v="0"/>
    <x v="1"/>
    <x v="2"/>
    <x v="2"/>
    <n v="4"/>
    <n v="35.69"/>
    <n v="0.15"/>
    <n v="13.52"/>
    <n v="121.34599999999999"/>
    <n v="54.08"/>
    <n v="67.265999999999991"/>
    <n v="0.55433224004087478"/>
    <n v="2026"/>
    <s v="Q4"/>
    <n v="11"/>
    <x v="10"/>
  </r>
  <r>
    <s v="00436"/>
    <x v="305"/>
    <x v="2"/>
    <x v="10"/>
    <x v="0"/>
    <x v="1"/>
    <x v="2"/>
    <x v="2"/>
    <n v="2"/>
    <n v="35.340000000000003"/>
    <n v="0.1"/>
    <n v="13.82"/>
    <n v="63.612000000000009"/>
    <n v="27.64"/>
    <n v="35.972000000000008"/>
    <n v="0.56549078790165386"/>
    <n v="2026"/>
    <s v="Q4"/>
    <n v="11"/>
    <x v="10"/>
  </r>
  <r>
    <s v="00879"/>
    <x v="305"/>
    <x v="2"/>
    <x v="10"/>
    <x v="0"/>
    <x v="1"/>
    <x v="2"/>
    <x v="9"/>
    <n v="4"/>
    <n v="46.8"/>
    <n v="0.05"/>
    <n v="18.52"/>
    <n v="177.83999999999997"/>
    <n v="74.08"/>
    <n v="103.75999999999998"/>
    <n v="0.58344579397210972"/>
    <n v="2026"/>
    <s v="Q4"/>
    <n v="11"/>
    <x v="10"/>
  </r>
  <r>
    <s v="00955"/>
    <x v="305"/>
    <x v="3"/>
    <x v="13"/>
    <x v="2"/>
    <x v="1"/>
    <x v="3"/>
    <x v="7"/>
    <n v="1"/>
    <n v="198.34"/>
    <n v="0.05"/>
    <n v="103.2"/>
    <n v="188.423"/>
    <n v="103.2"/>
    <n v="85.222999999999999"/>
    <n v="0.45229616341954004"/>
    <n v="2026"/>
    <s v="Q4"/>
    <n v="11"/>
    <x v="10"/>
  </r>
  <r>
    <s v="01068"/>
    <x v="305"/>
    <x v="1"/>
    <x v="6"/>
    <x v="0"/>
    <x v="0"/>
    <x v="4"/>
    <x v="12"/>
    <n v="5"/>
    <n v="122.26"/>
    <n v="0.1"/>
    <n v="68.3"/>
    <n v="550.17000000000007"/>
    <n v="341.5"/>
    <n v="208.67000000000007"/>
    <n v="0.37928276714470083"/>
    <n v="2026"/>
    <s v="Q4"/>
    <n v="11"/>
    <x v="10"/>
  </r>
  <r>
    <s v="01733"/>
    <x v="305"/>
    <x v="0"/>
    <x v="9"/>
    <x v="1"/>
    <x v="0"/>
    <x v="1"/>
    <x v="17"/>
    <n v="3"/>
    <n v="71.12"/>
    <n v="0.15"/>
    <n v="33.090000000000003"/>
    <n v="181.35599999999999"/>
    <n v="99.27000000000001"/>
    <n v="82.085999999999984"/>
    <n v="0.45262356911268437"/>
    <n v="2026"/>
    <s v="Q4"/>
    <n v="11"/>
    <x v="10"/>
  </r>
  <r>
    <s v="03270"/>
    <x v="305"/>
    <x v="1"/>
    <x v="12"/>
    <x v="2"/>
    <x v="0"/>
    <x v="0"/>
    <x v="0"/>
    <n v="2"/>
    <n v="81.900000000000006"/>
    <n v="0.15"/>
    <n v="41.91"/>
    <n v="139.23000000000002"/>
    <n v="83.82"/>
    <n v="55.410000000000025"/>
    <n v="0.39797457444516282"/>
    <n v="2026"/>
    <s v="Q4"/>
    <n v="11"/>
    <x v="10"/>
  </r>
  <r>
    <s v="03484"/>
    <x v="305"/>
    <x v="2"/>
    <x v="2"/>
    <x v="3"/>
    <x v="0"/>
    <x v="2"/>
    <x v="18"/>
    <n v="4"/>
    <n v="165.12"/>
    <n v="0.05"/>
    <n v="89.65"/>
    <n v="627.45600000000002"/>
    <n v="358.6"/>
    <n v="268.85599999999999"/>
    <n v="0.42848582211342306"/>
    <n v="2026"/>
    <s v="Q4"/>
    <n v="11"/>
    <x v="10"/>
  </r>
  <r>
    <s v="03608"/>
    <x v="305"/>
    <x v="3"/>
    <x v="8"/>
    <x v="2"/>
    <x v="1"/>
    <x v="1"/>
    <x v="1"/>
    <n v="1"/>
    <n v="91.35"/>
    <n v="0"/>
    <n v="45.5"/>
    <n v="91.35"/>
    <n v="45.5"/>
    <n v="45.849999999999994"/>
    <n v="0.50191570881226055"/>
    <n v="2026"/>
    <s v="Q4"/>
    <n v="11"/>
    <x v="10"/>
  </r>
  <r>
    <s v="04036"/>
    <x v="305"/>
    <x v="2"/>
    <x v="3"/>
    <x v="0"/>
    <x v="2"/>
    <x v="4"/>
    <x v="14"/>
    <n v="1"/>
    <n v="36.96"/>
    <n v="0.1"/>
    <n v="14.18"/>
    <n v="33.264000000000003"/>
    <n v="14.18"/>
    <n v="19.084000000000003"/>
    <n v="0.57371332371332373"/>
    <n v="2026"/>
    <s v="Q4"/>
    <n v="11"/>
    <x v="10"/>
  </r>
  <r>
    <s v="00408"/>
    <x v="306"/>
    <x v="3"/>
    <x v="13"/>
    <x v="0"/>
    <x v="0"/>
    <x v="0"/>
    <x v="4"/>
    <n v="1"/>
    <n v="49.61"/>
    <n v="0"/>
    <n v="22.8"/>
    <n v="49.61"/>
    <n v="22.8"/>
    <n v="26.81"/>
    <n v="0.54041523886313236"/>
    <n v="2026"/>
    <s v="Q4"/>
    <n v="11"/>
    <x v="10"/>
  </r>
  <r>
    <s v="00939"/>
    <x v="306"/>
    <x v="1"/>
    <x v="11"/>
    <x v="2"/>
    <x v="0"/>
    <x v="0"/>
    <x v="4"/>
    <n v="1"/>
    <n v="49.76"/>
    <n v="0.1"/>
    <n v="21.94"/>
    <n v="44.783999999999999"/>
    <n v="21.94"/>
    <n v="22.843999999999998"/>
    <n v="0.51009289031797067"/>
    <n v="2026"/>
    <s v="Q4"/>
    <n v="11"/>
    <x v="10"/>
  </r>
  <r>
    <s v="01022"/>
    <x v="306"/>
    <x v="3"/>
    <x v="7"/>
    <x v="0"/>
    <x v="0"/>
    <x v="0"/>
    <x v="6"/>
    <n v="1"/>
    <n v="39.97"/>
    <n v="0.1"/>
    <n v="16.93"/>
    <n v="35.972999999999999"/>
    <n v="16.93"/>
    <n v="19.042999999999999"/>
    <n v="0.52936924915909156"/>
    <n v="2026"/>
    <s v="Q4"/>
    <n v="11"/>
    <x v="10"/>
  </r>
  <r>
    <s v="01997"/>
    <x v="306"/>
    <x v="1"/>
    <x v="12"/>
    <x v="3"/>
    <x v="0"/>
    <x v="3"/>
    <x v="5"/>
    <n v="2"/>
    <n v="335.46"/>
    <n v="0.1"/>
    <n v="199.87"/>
    <n v="603.82799999999997"/>
    <n v="399.74"/>
    <n v="204.08799999999997"/>
    <n v="0.33799028862523761"/>
    <n v="2026"/>
    <s v="Q4"/>
    <n v="11"/>
    <x v="10"/>
  </r>
  <r>
    <s v="03978"/>
    <x v="306"/>
    <x v="1"/>
    <x v="12"/>
    <x v="0"/>
    <x v="1"/>
    <x v="1"/>
    <x v="11"/>
    <n v="4"/>
    <n v="154.46"/>
    <n v="0.05"/>
    <n v="80.48"/>
    <n v="586.94799999999998"/>
    <n v="321.92"/>
    <n v="265.02799999999996"/>
    <n v="0.45153574081519993"/>
    <n v="2026"/>
    <s v="Q4"/>
    <n v="11"/>
    <x v="10"/>
  </r>
  <r>
    <s v="04715"/>
    <x v="306"/>
    <x v="0"/>
    <x v="0"/>
    <x v="1"/>
    <x v="2"/>
    <x v="4"/>
    <x v="10"/>
    <n v="10"/>
    <n v="39.869999999999997"/>
    <n v="0.15"/>
    <n v="14.31"/>
    <n v="338.89499999999998"/>
    <n v="143.1"/>
    <n v="195.79499999999999"/>
    <n v="0.57774531934670026"/>
    <n v="2026"/>
    <s v="Q4"/>
    <n v="11"/>
    <x v="10"/>
  </r>
  <r>
    <s v="00145"/>
    <x v="307"/>
    <x v="0"/>
    <x v="15"/>
    <x v="0"/>
    <x v="2"/>
    <x v="1"/>
    <x v="1"/>
    <n v="2"/>
    <n v="93.19"/>
    <n v="0.2"/>
    <n v="45.7"/>
    <n v="149.10400000000001"/>
    <n v="91.4"/>
    <n v="57.704000000000008"/>
    <n v="0.38700504345959869"/>
    <n v="2026"/>
    <s v="Q4"/>
    <n v="11"/>
    <x v="10"/>
  </r>
  <r>
    <s v="00465"/>
    <x v="307"/>
    <x v="1"/>
    <x v="12"/>
    <x v="0"/>
    <x v="0"/>
    <x v="4"/>
    <x v="10"/>
    <n v="3"/>
    <n v="41.29"/>
    <n v="0.05"/>
    <n v="14.43"/>
    <n v="117.6765"/>
    <n v="43.29"/>
    <n v="74.386500000000012"/>
    <n v="0.63212706020318421"/>
    <n v="2026"/>
    <s v="Q4"/>
    <n v="11"/>
    <x v="10"/>
  </r>
  <r>
    <s v="01449"/>
    <x v="307"/>
    <x v="3"/>
    <x v="8"/>
    <x v="0"/>
    <x v="0"/>
    <x v="0"/>
    <x v="4"/>
    <n v="1"/>
    <n v="50.76"/>
    <n v="0.1"/>
    <n v="22.72"/>
    <n v="45.683999999999997"/>
    <n v="22.72"/>
    <n v="22.963999999999999"/>
    <n v="0.50267051921898254"/>
    <n v="2026"/>
    <s v="Q4"/>
    <n v="11"/>
    <x v="10"/>
  </r>
  <r>
    <s v="01802"/>
    <x v="307"/>
    <x v="2"/>
    <x v="16"/>
    <x v="2"/>
    <x v="2"/>
    <x v="2"/>
    <x v="2"/>
    <n v="1"/>
    <n v="35.94"/>
    <n v="0.05"/>
    <n v="13.39"/>
    <n v="34.142999999999994"/>
    <n v="13.39"/>
    <n v="20.752999999999993"/>
    <n v="0.60782590867820629"/>
    <n v="2026"/>
    <s v="Q4"/>
    <n v="11"/>
    <x v="10"/>
  </r>
  <r>
    <s v="02645"/>
    <x v="307"/>
    <x v="0"/>
    <x v="15"/>
    <x v="2"/>
    <x v="1"/>
    <x v="1"/>
    <x v="17"/>
    <n v="4"/>
    <n v="70.010000000000005"/>
    <n v="0.05"/>
    <n v="31.43"/>
    <n v="266.03800000000001"/>
    <n v="125.72"/>
    <n v="140.31800000000001"/>
    <n v="0.52743593020545942"/>
    <n v="2026"/>
    <s v="Q4"/>
    <n v="11"/>
    <x v="10"/>
  </r>
  <r>
    <s v="03539"/>
    <x v="307"/>
    <x v="0"/>
    <x v="15"/>
    <x v="3"/>
    <x v="0"/>
    <x v="1"/>
    <x v="11"/>
    <n v="3"/>
    <n v="152.32"/>
    <n v="0.1"/>
    <n v="79.36"/>
    <n v="411.26400000000001"/>
    <n v="238.07999999999998"/>
    <n v="173.18400000000003"/>
    <n v="0.42110177404295057"/>
    <n v="2026"/>
    <s v="Q4"/>
    <n v="11"/>
    <x v="10"/>
  </r>
  <r>
    <s v="04309"/>
    <x v="307"/>
    <x v="3"/>
    <x v="8"/>
    <x v="0"/>
    <x v="2"/>
    <x v="0"/>
    <x v="4"/>
    <n v="1"/>
    <n v="50.32"/>
    <n v="0.05"/>
    <n v="22.46"/>
    <n v="47.803999999999995"/>
    <n v="22.46"/>
    <n v="25.343999999999994"/>
    <n v="0.53016483976236295"/>
    <n v="2026"/>
    <s v="Q4"/>
    <n v="11"/>
    <x v="10"/>
  </r>
  <r>
    <s v="04355"/>
    <x v="307"/>
    <x v="2"/>
    <x v="2"/>
    <x v="2"/>
    <x v="0"/>
    <x v="1"/>
    <x v="11"/>
    <n v="2"/>
    <n v="151.04"/>
    <n v="0.15"/>
    <n v="76.97"/>
    <n v="256.76799999999997"/>
    <n v="153.94"/>
    <n v="102.82799999999997"/>
    <n v="0.40047046360917243"/>
    <n v="2026"/>
    <s v="Q4"/>
    <n v="11"/>
    <x v="10"/>
  </r>
  <r>
    <s v="05052"/>
    <x v="307"/>
    <x v="0"/>
    <x v="15"/>
    <x v="3"/>
    <x v="0"/>
    <x v="0"/>
    <x v="6"/>
    <n v="3"/>
    <n v="41.12"/>
    <n v="0.1"/>
    <n v="16.670000000000002"/>
    <n v="111.02399999999999"/>
    <n v="50.010000000000005"/>
    <n v="61.013999999999982"/>
    <n v="0.54955685257241671"/>
    <n v="2026"/>
    <s v="Q4"/>
    <n v="11"/>
    <x v="10"/>
  </r>
  <r>
    <s v="00009"/>
    <x v="308"/>
    <x v="0"/>
    <x v="15"/>
    <x v="0"/>
    <x v="1"/>
    <x v="1"/>
    <x v="3"/>
    <n v="1"/>
    <n v="140.59"/>
    <n v="0.1"/>
    <n v="79.510000000000005"/>
    <n v="126.53100000000001"/>
    <n v="79.510000000000005"/>
    <n v="47.021000000000001"/>
    <n v="0.37161644182058151"/>
    <n v="2026"/>
    <s v="Q4"/>
    <n v="11"/>
    <x v="10"/>
  </r>
  <r>
    <s v="00703"/>
    <x v="308"/>
    <x v="1"/>
    <x v="14"/>
    <x v="0"/>
    <x v="0"/>
    <x v="2"/>
    <x v="18"/>
    <n v="2"/>
    <n v="160.68"/>
    <n v="0"/>
    <n v="89.49"/>
    <n v="321.36"/>
    <n v="178.98"/>
    <n v="142.38000000000002"/>
    <n v="0.4430545182972368"/>
    <n v="2026"/>
    <s v="Q4"/>
    <n v="11"/>
    <x v="10"/>
  </r>
  <r>
    <s v="01627"/>
    <x v="308"/>
    <x v="3"/>
    <x v="4"/>
    <x v="0"/>
    <x v="0"/>
    <x v="4"/>
    <x v="16"/>
    <n v="6"/>
    <n v="49.7"/>
    <n v="0"/>
    <n v="22.34"/>
    <n v="298.20000000000005"/>
    <n v="134.04"/>
    <n v="164.16000000000005"/>
    <n v="0.55050301810865199"/>
    <n v="2026"/>
    <s v="Q4"/>
    <n v="11"/>
    <x v="10"/>
  </r>
  <r>
    <s v="01760"/>
    <x v="308"/>
    <x v="1"/>
    <x v="11"/>
    <x v="2"/>
    <x v="0"/>
    <x v="0"/>
    <x v="0"/>
    <n v="3"/>
    <n v="80.400000000000006"/>
    <n v="0.05"/>
    <n v="42.82"/>
    <n v="229.14000000000001"/>
    <n v="128.46"/>
    <n v="100.68"/>
    <n v="0.43938203718250851"/>
    <n v="2026"/>
    <s v="Q4"/>
    <n v="11"/>
    <x v="10"/>
  </r>
  <r>
    <s v="02268"/>
    <x v="308"/>
    <x v="1"/>
    <x v="1"/>
    <x v="2"/>
    <x v="1"/>
    <x v="1"/>
    <x v="11"/>
    <n v="4"/>
    <n v="151.38999999999999"/>
    <n v="0.05"/>
    <n v="80.66"/>
    <n v="575.28199999999993"/>
    <n v="322.64"/>
    <n v="252.64199999999994"/>
    <n v="0.43916201097896329"/>
    <n v="2026"/>
    <s v="Q4"/>
    <n v="11"/>
    <x v="10"/>
  </r>
  <r>
    <s v="02636"/>
    <x v="308"/>
    <x v="1"/>
    <x v="14"/>
    <x v="2"/>
    <x v="2"/>
    <x v="2"/>
    <x v="9"/>
    <n v="2"/>
    <n v="45.44"/>
    <n v="0.05"/>
    <n v="18.2"/>
    <n v="86.335999999999999"/>
    <n v="36.4"/>
    <n v="49.936"/>
    <n v="0.57839140103780584"/>
    <n v="2026"/>
    <s v="Q4"/>
    <n v="11"/>
    <x v="10"/>
  </r>
  <r>
    <s v="03255"/>
    <x v="308"/>
    <x v="3"/>
    <x v="13"/>
    <x v="0"/>
    <x v="1"/>
    <x v="1"/>
    <x v="17"/>
    <n v="2"/>
    <n v="70.790000000000006"/>
    <n v="0.15"/>
    <n v="33.32"/>
    <n v="120.343"/>
    <n v="66.64"/>
    <n v="53.703000000000003"/>
    <n v="0.44624947026416162"/>
    <n v="2026"/>
    <s v="Q4"/>
    <n v="11"/>
    <x v="10"/>
  </r>
  <r>
    <s v="04326"/>
    <x v="308"/>
    <x v="2"/>
    <x v="5"/>
    <x v="2"/>
    <x v="0"/>
    <x v="2"/>
    <x v="2"/>
    <n v="1"/>
    <n v="35.630000000000003"/>
    <n v="0"/>
    <n v="13.47"/>
    <n v="35.630000000000003"/>
    <n v="13.47"/>
    <n v="22.160000000000004"/>
    <n v="0.62194779680044909"/>
    <n v="2026"/>
    <s v="Q4"/>
    <n v="11"/>
    <x v="10"/>
  </r>
  <r>
    <s v="04346"/>
    <x v="308"/>
    <x v="0"/>
    <x v="15"/>
    <x v="0"/>
    <x v="2"/>
    <x v="1"/>
    <x v="17"/>
    <n v="3"/>
    <n v="73.010000000000005"/>
    <n v="0.15"/>
    <n v="32.49"/>
    <n v="186.17550000000003"/>
    <n v="97.47"/>
    <n v="88.705500000000029"/>
    <n v="0.47646172562984934"/>
    <n v="2026"/>
    <s v="Q4"/>
    <n v="11"/>
    <x v="10"/>
  </r>
  <r>
    <s v="00266"/>
    <x v="309"/>
    <x v="1"/>
    <x v="1"/>
    <x v="3"/>
    <x v="2"/>
    <x v="1"/>
    <x v="1"/>
    <n v="1"/>
    <n v="93.48"/>
    <n v="0.05"/>
    <n v="46.34"/>
    <n v="88.805999999999997"/>
    <n v="46.34"/>
    <n v="42.465999999999994"/>
    <n v="0.47818841069297113"/>
    <n v="2026"/>
    <s v="Q4"/>
    <n v="11"/>
    <x v="10"/>
  </r>
  <r>
    <s v="00274"/>
    <x v="309"/>
    <x v="1"/>
    <x v="1"/>
    <x v="0"/>
    <x v="2"/>
    <x v="0"/>
    <x v="0"/>
    <n v="1"/>
    <n v="82.89"/>
    <n v="0"/>
    <n v="41.44"/>
    <n v="82.89"/>
    <n v="41.44"/>
    <n v="41.45"/>
    <n v="0.50006032090722652"/>
    <n v="2026"/>
    <s v="Q4"/>
    <n v="11"/>
    <x v="10"/>
  </r>
  <r>
    <s v="01135"/>
    <x v="309"/>
    <x v="3"/>
    <x v="7"/>
    <x v="0"/>
    <x v="1"/>
    <x v="2"/>
    <x v="2"/>
    <n v="2"/>
    <n v="35.71"/>
    <n v="0.2"/>
    <n v="13.48"/>
    <n v="57.136000000000003"/>
    <n v="26.96"/>
    <n v="30.176000000000002"/>
    <n v="0.52814337720526461"/>
    <n v="2026"/>
    <s v="Q4"/>
    <n v="11"/>
    <x v="10"/>
  </r>
  <r>
    <s v="02166"/>
    <x v="309"/>
    <x v="3"/>
    <x v="13"/>
    <x v="2"/>
    <x v="1"/>
    <x v="4"/>
    <x v="10"/>
    <n v="1"/>
    <n v="40.380000000000003"/>
    <n v="0.15"/>
    <n v="14.53"/>
    <n v="34.323"/>
    <n v="14.53"/>
    <n v="19.792999999999999"/>
    <n v="0.57666870611543275"/>
    <n v="2026"/>
    <s v="Q4"/>
    <n v="11"/>
    <x v="10"/>
  </r>
  <r>
    <s v="03620"/>
    <x v="309"/>
    <x v="1"/>
    <x v="12"/>
    <x v="3"/>
    <x v="1"/>
    <x v="1"/>
    <x v="3"/>
    <n v="1"/>
    <n v="142"/>
    <n v="0.05"/>
    <n v="81.099999999999994"/>
    <n v="134.9"/>
    <n v="81.099999999999994"/>
    <n v="53.800000000000011"/>
    <n v="0.39881393624907346"/>
    <n v="2026"/>
    <s v="Q4"/>
    <n v="11"/>
    <x v="10"/>
  </r>
  <r>
    <s v="03986"/>
    <x v="309"/>
    <x v="0"/>
    <x v="15"/>
    <x v="3"/>
    <x v="1"/>
    <x v="2"/>
    <x v="2"/>
    <n v="2"/>
    <n v="36.29"/>
    <n v="0.15"/>
    <n v="13.93"/>
    <n v="61.692999999999998"/>
    <n v="27.86"/>
    <n v="33.832999999999998"/>
    <n v="0.54840905775371596"/>
    <n v="2026"/>
    <s v="Q4"/>
    <n v="11"/>
    <x v="10"/>
  </r>
  <r>
    <s v="04384"/>
    <x v="309"/>
    <x v="3"/>
    <x v="8"/>
    <x v="0"/>
    <x v="1"/>
    <x v="3"/>
    <x v="19"/>
    <n v="1"/>
    <n v="121.66"/>
    <n v="0"/>
    <n v="61.66"/>
    <n v="121.66"/>
    <n v="61.66"/>
    <n v="60"/>
    <n v="0.49317770836758179"/>
    <n v="2026"/>
    <s v="Q4"/>
    <n v="11"/>
    <x v="10"/>
  </r>
  <r>
    <s v="04565"/>
    <x v="309"/>
    <x v="1"/>
    <x v="14"/>
    <x v="0"/>
    <x v="0"/>
    <x v="3"/>
    <x v="19"/>
    <n v="3"/>
    <n v="124.65"/>
    <n v="0.05"/>
    <n v="62.27"/>
    <n v="355.25250000000005"/>
    <n v="186.81"/>
    <n v="168.44250000000005"/>
    <n v="0.47414866890451163"/>
    <n v="2026"/>
    <s v="Q4"/>
    <n v="11"/>
    <x v="10"/>
  </r>
  <r>
    <s v="04634"/>
    <x v="309"/>
    <x v="0"/>
    <x v="15"/>
    <x v="0"/>
    <x v="1"/>
    <x v="0"/>
    <x v="0"/>
    <n v="2"/>
    <n v="80.61"/>
    <n v="0"/>
    <n v="43.72"/>
    <n v="161.22"/>
    <n v="87.44"/>
    <n v="73.78"/>
    <n v="0.45763552909068356"/>
    <n v="2026"/>
    <s v="Q4"/>
    <n v="11"/>
    <x v="10"/>
  </r>
  <r>
    <s v="00104"/>
    <x v="310"/>
    <x v="1"/>
    <x v="11"/>
    <x v="0"/>
    <x v="1"/>
    <x v="1"/>
    <x v="11"/>
    <n v="1"/>
    <n v="153.96"/>
    <n v="0"/>
    <n v="80.62"/>
    <n v="153.96"/>
    <n v="80.62"/>
    <n v="73.34"/>
    <n v="0.47635749545336453"/>
    <n v="2026"/>
    <s v="Q4"/>
    <n v="11"/>
    <x v="10"/>
  </r>
  <r>
    <s v="00181"/>
    <x v="310"/>
    <x v="1"/>
    <x v="1"/>
    <x v="2"/>
    <x v="0"/>
    <x v="2"/>
    <x v="2"/>
    <n v="1"/>
    <n v="35.58"/>
    <n v="0"/>
    <n v="13.4"/>
    <n v="35.58"/>
    <n v="13.4"/>
    <n v="22.18"/>
    <n v="0.62338392355255767"/>
    <n v="2026"/>
    <s v="Q4"/>
    <n v="11"/>
    <x v="10"/>
  </r>
  <r>
    <s v="00823"/>
    <x v="310"/>
    <x v="0"/>
    <x v="0"/>
    <x v="3"/>
    <x v="1"/>
    <x v="4"/>
    <x v="14"/>
    <n v="5"/>
    <n v="36.369999999999997"/>
    <n v="0.15"/>
    <n v="13.65"/>
    <n v="154.57249999999999"/>
    <n v="68.25"/>
    <n v="86.322499999999991"/>
    <n v="0.55845962250723769"/>
    <n v="2026"/>
    <s v="Q4"/>
    <n v="11"/>
    <x v="10"/>
  </r>
  <r>
    <s v="01730"/>
    <x v="310"/>
    <x v="3"/>
    <x v="4"/>
    <x v="3"/>
    <x v="0"/>
    <x v="1"/>
    <x v="11"/>
    <n v="2"/>
    <n v="151.55000000000001"/>
    <n v="0.1"/>
    <n v="80.48"/>
    <n v="272.79000000000002"/>
    <n v="160.96"/>
    <n v="111.83000000000001"/>
    <n v="0.40994904505297114"/>
    <n v="2026"/>
    <s v="Q4"/>
    <n v="11"/>
    <x v="10"/>
  </r>
  <r>
    <s v="02710"/>
    <x v="310"/>
    <x v="0"/>
    <x v="9"/>
    <x v="2"/>
    <x v="1"/>
    <x v="3"/>
    <x v="13"/>
    <n v="2"/>
    <n v="80.67"/>
    <n v="0"/>
    <n v="40.5"/>
    <n v="161.34"/>
    <n v="81"/>
    <n v="80.34"/>
    <n v="0.49795462997396805"/>
    <n v="2026"/>
    <s v="Q4"/>
    <n v="11"/>
    <x v="10"/>
  </r>
  <r>
    <s v="03018"/>
    <x v="310"/>
    <x v="3"/>
    <x v="7"/>
    <x v="1"/>
    <x v="2"/>
    <x v="0"/>
    <x v="0"/>
    <n v="10"/>
    <n v="81.48"/>
    <n v="0.05"/>
    <n v="43.7"/>
    <n v="774.06000000000006"/>
    <n v="437"/>
    <n v="337.06000000000006"/>
    <n v="0.43544428080510561"/>
    <n v="2026"/>
    <s v="Q4"/>
    <n v="11"/>
    <x v="10"/>
  </r>
  <r>
    <s v="03735"/>
    <x v="310"/>
    <x v="3"/>
    <x v="8"/>
    <x v="2"/>
    <x v="0"/>
    <x v="2"/>
    <x v="18"/>
    <n v="2"/>
    <n v="163.58000000000001"/>
    <n v="0.1"/>
    <n v="88.14"/>
    <n v="294.44400000000002"/>
    <n v="176.28"/>
    <n v="118.16400000000002"/>
    <n v="0.40131230386762851"/>
    <n v="2026"/>
    <s v="Q4"/>
    <n v="11"/>
    <x v="10"/>
  </r>
  <r>
    <s v="04460"/>
    <x v="310"/>
    <x v="0"/>
    <x v="9"/>
    <x v="2"/>
    <x v="0"/>
    <x v="1"/>
    <x v="17"/>
    <n v="2"/>
    <n v="71.88"/>
    <n v="0.15"/>
    <n v="31.65"/>
    <n v="122.19599999999998"/>
    <n v="63.3"/>
    <n v="58.895999999999987"/>
    <n v="0.48197977020524396"/>
    <n v="2026"/>
    <s v="Q4"/>
    <n v="11"/>
    <x v="10"/>
  </r>
  <r>
    <s v="00319"/>
    <x v="311"/>
    <x v="3"/>
    <x v="8"/>
    <x v="0"/>
    <x v="0"/>
    <x v="2"/>
    <x v="2"/>
    <n v="2"/>
    <n v="36.299999999999997"/>
    <n v="0.15"/>
    <n v="13.38"/>
    <n v="61.709999999999994"/>
    <n v="26.76"/>
    <n v="34.949999999999989"/>
    <n v="0.56635877491492448"/>
    <n v="2026"/>
    <s v="Q4"/>
    <n v="11"/>
    <x v="10"/>
  </r>
  <r>
    <s v="00595"/>
    <x v="311"/>
    <x v="1"/>
    <x v="12"/>
    <x v="0"/>
    <x v="1"/>
    <x v="4"/>
    <x v="14"/>
    <n v="2"/>
    <n v="36.159999999999997"/>
    <n v="0.1"/>
    <n v="13.79"/>
    <n v="65.087999999999994"/>
    <n v="27.58"/>
    <n v="37.507999999999996"/>
    <n v="0.57626597836774829"/>
    <n v="2026"/>
    <s v="Q4"/>
    <n v="11"/>
    <x v="10"/>
  </r>
  <r>
    <s v="01623"/>
    <x v="311"/>
    <x v="2"/>
    <x v="5"/>
    <x v="0"/>
    <x v="0"/>
    <x v="2"/>
    <x v="2"/>
    <n v="2"/>
    <n v="35.49"/>
    <n v="0.1"/>
    <n v="13.78"/>
    <n v="63.882000000000005"/>
    <n v="27.56"/>
    <n v="36.322000000000003"/>
    <n v="0.56857956857956859"/>
    <n v="2026"/>
    <s v="Q4"/>
    <n v="11"/>
    <x v="10"/>
  </r>
  <r>
    <s v="02638"/>
    <x v="311"/>
    <x v="0"/>
    <x v="9"/>
    <x v="0"/>
    <x v="1"/>
    <x v="1"/>
    <x v="17"/>
    <n v="1"/>
    <n v="69.760000000000005"/>
    <n v="0.15"/>
    <n v="32.39"/>
    <n v="59.295999999999999"/>
    <n v="32.39"/>
    <n v="26.905999999999999"/>
    <n v="0.45375742039935241"/>
    <n v="2026"/>
    <s v="Q4"/>
    <n v="11"/>
    <x v="10"/>
  </r>
  <r>
    <s v="02666"/>
    <x v="311"/>
    <x v="1"/>
    <x v="12"/>
    <x v="2"/>
    <x v="2"/>
    <x v="3"/>
    <x v="13"/>
    <n v="6"/>
    <n v="81.37"/>
    <n v="0"/>
    <n v="39.5"/>
    <n v="488.22"/>
    <n v="237"/>
    <n v="251.22000000000003"/>
    <n v="0.5145631067961165"/>
    <n v="2026"/>
    <s v="Q4"/>
    <n v="11"/>
    <x v="10"/>
  </r>
  <r>
    <s v="03505"/>
    <x v="311"/>
    <x v="1"/>
    <x v="12"/>
    <x v="1"/>
    <x v="0"/>
    <x v="0"/>
    <x v="0"/>
    <n v="5"/>
    <n v="82.82"/>
    <n v="0.15"/>
    <n v="43.8"/>
    <n v="351.98499999999996"/>
    <n v="219"/>
    <n v="132.98499999999996"/>
    <n v="0.37781439549980816"/>
    <n v="2026"/>
    <s v="Q4"/>
    <n v="11"/>
    <x v="10"/>
  </r>
  <r>
    <s v="03626"/>
    <x v="311"/>
    <x v="3"/>
    <x v="13"/>
    <x v="1"/>
    <x v="2"/>
    <x v="0"/>
    <x v="4"/>
    <n v="15"/>
    <n v="51.05"/>
    <n v="0.1"/>
    <n v="21.95"/>
    <n v="689.17500000000007"/>
    <n v="329.25"/>
    <n v="359.92500000000007"/>
    <n v="0.52225486995320491"/>
    <n v="2026"/>
    <s v="Q4"/>
    <n v="11"/>
    <x v="10"/>
  </r>
  <r>
    <s v="03801"/>
    <x v="311"/>
    <x v="0"/>
    <x v="15"/>
    <x v="0"/>
    <x v="0"/>
    <x v="0"/>
    <x v="8"/>
    <n v="3"/>
    <n v="101.68"/>
    <n v="0.1"/>
    <n v="51.9"/>
    <n v="274.536"/>
    <n v="155.69999999999999"/>
    <n v="118.83600000000001"/>
    <n v="0.43286126409651199"/>
    <n v="2026"/>
    <s v="Q4"/>
    <n v="11"/>
    <x v="10"/>
  </r>
  <r>
    <s v="04685"/>
    <x v="311"/>
    <x v="3"/>
    <x v="13"/>
    <x v="1"/>
    <x v="2"/>
    <x v="3"/>
    <x v="13"/>
    <n v="6"/>
    <n v="80.83"/>
    <n v="0.15"/>
    <n v="39.32"/>
    <n v="412.233"/>
    <n v="235.92000000000002"/>
    <n v="176.31299999999999"/>
    <n v="0.42770229457612563"/>
    <n v="2026"/>
    <s v="Q4"/>
    <n v="11"/>
    <x v="10"/>
  </r>
  <r>
    <s v="04843"/>
    <x v="311"/>
    <x v="1"/>
    <x v="12"/>
    <x v="0"/>
    <x v="1"/>
    <x v="3"/>
    <x v="19"/>
    <n v="6"/>
    <n v="123.67"/>
    <n v="0.15"/>
    <n v="60.55"/>
    <n v="630.71699999999998"/>
    <n v="363.29999999999995"/>
    <n v="267.41700000000003"/>
    <n v="0.42398888883603902"/>
    <n v="2026"/>
    <s v="Q4"/>
    <n v="11"/>
    <x v="10"/>
  </r>
  <r>
    <s v="04890"/>
    <x v="311"/>
    <x v="0"/>
    <x v="15"/>
    <x v="0"/>
    <x v="1"/>
    <x v="1"/>
    <x v="1"/>
    <n v="2"/>
    <n v="93.16"/>
    <n v="0.1"/>
    <n v="44.19"/>
    <n v="167.68799999999999"/>
    <n v="88.38"/>
    <n v="79.307999999999993"/>
    <n v="0.47294976384714471"/>
    <n v="2026"/>
    <s v="Q4"/>
    <n v="11"/>
    <x v="10"/>
  </r>
  <r>
    <s v="04913"/>
    <x v="311"/>
    <x v="2"/>
    <x v="2"/>
    <x v="3"/>
    <x v="1"/>
    <x v="0"/>
    <x v="0"/>
    <n v="1"/>
    <n v="83.79"/>
    <n v="0.1"/>
    <n v="42.8"/>
    <n v="75.411000000000001"/>
    <n v="42.8"/>
    <n v="32.611000000000004"/>
    <n v="0.43244354271923197"/>
    <n v="2026"/>
    <s v="Q4"/>
    <n v="11"/>
    <x v="10"/>
  </r>
  <r>
    <s v="05079"/>
    <x v="311"/>
    <x v="2"/>
    <x v="16"/>
    <x v="0"/>
    <x v="1"/>
    <x v="4"/>
    <x v="12"/>
    <n v="1"/>
    <n v="120.98"/>
    <n v="0.1"/>
    <n v="70.59"/>
    <n v="108.88200000000001"/>
    <n v="70.59"/>
    <n v="38.292000000000002"/>
    <n v="0.35168347385242738"/>
    <n v="2026"/>
    <s v="Q4"/>
    <n v="11"/>
    <x v="10"/>
  </r>
  <r>
    <s v="00366"/>
    <x v="312"/>
    <x v="3"/>
    <x v="13"/>
    <x v="2"/>
    <x v="0"/>
    <x v="1"/>
    <x v="11"/>
    <n v="1"/>
    <n v="152.05000000000001"/>
    <n v="0.15"/>
    <n v="80.56"/>
    <n v="129.24250000000001"/>
    <n v="80.56"/>
    <n v="48.682500000000005"/>
    <n v="0.37667562914675901"/>
    <n v="2026"/>
    <s v="Q4"/>
    <n v="11"/>
    <x v="10"/>
  </r>
  <r>
    <s v="00567"/>
    <x v="312"/>
    <x v="0"/>
    <x v="9"/>
    <x v="2"/>
    <x v="1"/>
    <x v="2"/>
    <x v="2"/>
    <n v="3"/>
    <n v="36.14"/>
    <n v="0.1"/>
    <n v="13.23"/>
    <n v="97.578000000000003"/>
    <n v="39.69"/>
    <n v="57.888000000000005"/>
    <n v="0.59324847814056447"/>
    <n v="2026"/>
    <s v="Q4"/>
    <n v="11"/>
    <x v="10"/>
  </r>
  <r>
    <s v="01051"/>
    <x v="312"/>
    <x v="3"/>
    <x v="13"/>
    <x v="1"/>
    <x v="2"/>
    <x v="1"/>
    <x v="1"/>
    <n v="12"/>
    <n v="90.99"/>
    <n v="0.2"/>
    <n v="45.51"/>
    <n v="873.50399999999991"/>
    <n v="546.12"/>
    <n v="327.3839999999999"/>
    <n v="0.37479393339927458"/>
    <n v="2026"/>
    <s v="Q4"/>
    <n v="11"/>
    <x v="10"/>
  </r>
  <r>
    <s v="01934"/>
    <x v="312"/>
    <x v="3"/>
    <x v="13"/>
    <x v="3"/>
    <x v="2"/>
    <x v="0"/>
    <x v="4"/>
    <n v="1"/>
    <n v="50.55"/>
    <n v="0.05"/>
    <n v="22.09"/>
    <n v="48.022499999999994"/>
    <n v="22.09"/>
    <n v="25.932499999999994"/>
    <n v="0.54000728825029931"/>
    <n v="2026"/>
    <s v="Q4"/>
    <n v="11"/>
    <x v="10"/>
  </r>
  <r>
    <s v="02056"/>
    <x v="312"/>
    <x v="0"/>
    <x v="0"/>
    <x v="2"/>
    <x v="1"/>
    <x v="4"/>
    <x v="16"/>
    <n v="1"/>
    <n v="51.65"/>
    <n v="0.15"/>
    <n v="21.86"/>
    <n v="43.902499999999996"/>
    <n v="21.86"/>
    <n v="22.042499999999997"/>
    <n v="0.50207846933545919"/>
    <n v="2026"/>
    <s v="Q4"/>
    <n v="11"/>
    <x v="10"/>
  </r>
  <r>
    <s v="02115"/>
    <x v="312"/>
    <x v="1"/>
    <x v="12"/>
    <x v="0"/>
    <x v="1"/>
    <x v="0"/>
    <x v="0"/>
    <n v="5"/>
    <n v="82.96"/>
    <n v="0"/>
    <n v="43.55"/>
    <n v="414.79999999999995"/>
    <n v="217.75"/>
    <n v="197.04999999999995"/>
    <n v="0.47504821600771452"/>
    <n v="2026"/>
    <s v="Q4"/>
    <n v="11"/>
    <x v="10"/>
  </r>
  <r>
    <s v="02437"/>
    <x v="312"/>
    <x v="3"/>
    <x v="4"/>
    <x v="3"/>
    <x v="2"/>
    <x v="1"/>
    <x v="17"/>
    <n v="1"/>
    <n v="70.3"/>
    <n v="0.05"/>
    <n v="33.31"/>
    <n v="66.784999999999997"/>
    <n v="33.31"/>
    <n v="33.474999999999994"/>
    <n v="0.50123530732949007"/>
    <n v="2026"/>
    <s v="Q4"/>
    <n v="11"/>
    <x v="10"/>
  </r>
  <r>
    <s v="03380"/>
    <x v="312"/>
    <x v="2"/>
    <x v="2"/>
    <x v="2"/>
    <x v="0"/>
    <x v="2"/>
    <x v="9"/>
    <n v="2"/>
    <n v="47.12"/>
    <n v="0.15"/>
    <n v="18.64"/>
    <n v="80.103999999999999"/>
    <n v="37.28"/>
    <n v="42.823999999999998"/>
    <n v="0.5346050134824728"/>
    <n v="2026"/>
    <s v="Q4"/>
    <n v="11"/>
    <x v="10"/>
  </r>
  <r>
    <s v="03648"/>
    <x v="312"/>
    <x v="0"/>
    <x v="15"/>
    <x v="3"/>
    <x v="1"/>
    <x v="4"/>
    <x v="10"/>
    <n v="4"/>
    <n v="39.82"/>
    <n v="0.2"/>
    <n v="14.98"/>
    <n v="127.42400000000001"/>
    <n v="59.92"/>
    <n v="67.504000000000005"/>
    <n v="0.52975891511803119"/>
    <n v="2026"/>
    <s v="Q4"/>
    <n v="11"/>
    <x v="10"/>
  </r>
  <r>
    <s v="03692"/>
    <x v="312"/>
    <x v="1"/>
    <x v="14"/>
    <x v="0"/>
    <x v="0"/>
    <x v="1"/>
    <x v="11"/>
    <n v="4"/>
    <n v="154.27000000000001"/>
    <n v="0.05"/>
    <n v="78.36"/>
    <n v="586.226"/>
    <n v="313.44"/>
    <n v="272.786"/>
    <n v="0.46532565938733528"/>
    <n v="2026"/>
    <s v="Q4"/>
    <n v="11"/>
    <x v="10"/>
  </r>
  <r>
    <s v="04406"/>
    <x v="312"/>
    <x v="0"/>
    <x v="0"/>
    <x v="0"/>
    <x v="1"/>
    <x v="1"/>
    <x v="3"/>
    <n v="1"/>
    <n v="143.02000000000001"/>
    <n v="0.1"/>
    <n v="79.25"/>
    <n v="128.71800000000002"/>
    <n v="79.25"/>
    <n v="49.468000000000018"/>
    <n v="0.3843129942976119"/>
    <n v="2026"/>
    <s v="Q4"/>
    <n v="11"/>
    <x v="10"/>
  </r>
  <r>
    <s v="04550"/>
    <x v="312"/>
    <x v="2"/>
    <x v="10"/>
    <x v="2"/>
    <x v="0"/>
    <x v="4"/>
    <x v="14"/>
    <n v="1"/>
    <n v="35.36"/>
    <n v="0"/>
    <n v="13.74"/>
    <n v="35.36"/>
    <n v="13.74"/>
    <n v="21.619999999999997"/>
    <n v="0.61142533936651577"/>
    <n v="2026"/>
    <s v="Q4"/>
    <n v="11"/>
    <x v="10"/>
  </r>
  <r>
    <s v="04855"/>
    <x v="312"/>
    <x v="1"/>
    <x v="6"/>
    <x v="0"/>
    <x v="0"/>
    <x v="1"/>
    <x v="11"/>
    <n v="1"/>
    <n v="156.82"/>
    <n v="0.1"/>
    <n v="77.12"/>
    <n v="141.13800000000001"/>
    <n v="77.12"/>
    <n v="64.018000000000001"/>
    <n v="0.45358443509189589"/>
    <n v="2026"/>
    <s v="Q4"/>
    <n v="11"/>
    <x v="10"/>
  </r>
  <r>
    <s v="05151"/>
    <x v="312"/>
    <x v="2"/>
    <x v="16"/>
    <x v="1"/>
    <x v="2"/>
    <x v="4"/>
    <x v="10"/>
    <n v="10"/>
    <n v="40.98"/>
    <n v="0.1"/>
    <n v="14.6"/>
    <n v="368.82"/>
    <n v="146"/>
    <n v="222.82"/>
    <n v="0.60414294235670518"/>
    <n v="2026"/>
    <s v="Q4"/>
    <n v="11"/>
    <x v="10"/>
  </r>
  <r>
    <s v="05189"/>
    <x v="312"/>
    <x v="3"/>
    <x v="8"/>
    <x v="2"/>
    <x v="1"/>
    <x v="1"/>
    <x v="3"/>
    <n v="3"/>
    <n v="144.22999999999999"/>
    <n v="0"/>
    <n v="80.959999999999994"/>
    <n v="432.68999999999994"/>
    <n v="242.88"/>
    <n v="189.80999999999995"/>
    <n v="0.43867433959647778"/>
    <n v="2026"/>
    <s v="Q4"/>
    <n v="11"/>
    <x v="10"/>
  </r>
  <r>
    <s v="00726"/>
    <x v="313"/>
    <x v="3"/>
    <x v="7"/>
    <x v="0"/>
    <x v="1"/>
    <x v="1"/>
    <x v="1"/>
    <n v="1"/>
    <n v="90.23"/>
    <n v="0"/>
    <n v="44.06"/>
    <n v="90.23"/>
    <n v="44.06"/>
    <n v="46.17"/>
    <n v="0.51169234179319512"/>
    <n v="2026"/>
    <s v="Q4"/>
    <n v="11"/>
    <x v="10"/>
  </r>
  <r>
    <s v="02154"/>
    <x v="313"/>
    <x v="3"/>
    <x v="7"/>
    <x v="0"/>
    <x v="1"/>
    <x v="1"/>
    <x v="11"/>
    <n v="5"/>
    <n v="152.82"/>
    <n v="0.1"/>
    <n v="80.09"/>
    <n v="687.68999999999994"/>
    <n v="400.45000000000005"/>
    <n v="287.2399999999999"/>
    <n v="0.417688202533118"/>
    <n v="2026"/>
    <s v="Q4"/>
    <n v="11"/>
    <x v="10"/>
  </r>
  <r>
    <s v="04403"/>
    <x v="313"/>
    <x v="0"/>
    <x v="0"/>
    <x v="0"/>
    <x v="2"/>
    <x v="2"/>
    <x v="2"/>
    <n v="2"/>
    <n v="36.61"/>
    <n v="0.05"/>
    <n v="13.31"/>
    <n v="69.558999999999997"/>
    <n v="26.62"/>
    <n v="42.938999999999993"/>
    <n v="0.61730329648212301"/>
    <n v="2026"/>
    <s v="Q4"/>
    <n v="11"/>
    <x v="10"/>
  </r>
  <r>
    <s v="04924"/>
    <x v="313"/>
    <x v="3"/>
    <x v="8"/>
    <x v="1"/>
    <x v="2"/>
    <x v="1"/>
    <x v="11"/>
    <n v="12"/>
    <n v="150.75"/>
    <n v="0.1"/>
    <n v="80.569999999999993"/>
    <n v="1628.1000000000001"/>
    <n v="966.83999999999992"/>
    <n v="661.26000000000022"/>
    <n v="0.40615441311958733"/>
    <n v="2026"/>
    <s v="Q4"/>
    <n v="11"/>
    <x v="10"/>
  </r>
  <r>
    <s v="00025"/>
    <x v="314"/>
    <x v="0"/>
    <x v="0"/>
    <x v="0"/>
    <x v="0"/>
    <x v="1"/>
    <x v="3"/>
    <n v="1"/>
    <n v="145.83000000000001"/>
    <n v="0.1"/>
    <n v="79.14"/>
    <n v="131.24700000000001"/>
    <n v="79.14"/>
    <n v="52.107000000000014"/>
    <n v="0.39701478890946085"/>
    <n v="2026"/>
    <s v="Q4"/>
    <n v="11"/>
    <x v="10"/>
  </r>
  <r>
    <s v="00252"/>
    <x v="314"/>
    <x v="0"/>
    <x v="0"/>
    <x v="0"/>
    <x v="0"/>
    <x v="2"/>
    <x v="18"/>
    <n v="4"/>
    <n v="162.04"/>
    <n v="0"/>
    <n v="85.77"/>
    <n v="648.16"/>
    <n v="343.08"/>
    <n v="305.08"/>
    <n v="0.47068625030856581"/>
    <n v="2026"/>
    <s v="Q4"/>
    <n v="11"/>
    <x v="10"/>
  </r>
  <r>
    <s v="01203"/>
    <x v="314"/>
    <x v="3"/>
    <x v="8"/>
    <x v="2"/>
    <x v="0"/>
    <x v="1"/>
    <x v="3"/>
    <n v="2"/>
    <n v="141.33000000000001"/>
    <n v="0.05"/>
    <n v="79.739999999999995"/>
    <n v="268.52699999999999"/>
    <n v="159.47999999999999"/>
    <n v="109.047"/>
    <n v="0.40609324202035552"/>
    <n v="2026"/>
    <s v="Q4"/>
    <n v="11"/>
    <x v="10"/>
  </r>
  <r>
    <s v="01567"/>
    <x v="314"/>
    <x v="2"/>
    <x v="16"/>
    <x v="0"/>
    <x v="0"/>
    <x v="3"/>
    <x v="19"/>
    <n v="1"/>
    <n v="125.11"/>
    <n v="0.1"/>
    <n v="61.65"/>
    <n v="112.599"/>
    <n v="61.65"/>
    <n v="50.949000000000005"/>
    <n v="0.45248181600191834"/>
    <n v="2026"/>
    <s v="Q4"/>
    <n v="11"/>
    <x v="10"/>
  </r>
  <r>
    <s v="02060"/>
    <x v="314"/>
    <x v="2"/>
    <x v="5"/>
    <x v="0"/>
    <x v="2"/>
    <x v="3"/>
    <x v="19"/>
    <n v="3"/>
    <n v="124.55"/>
    <n v="0.15"/>
    <n v="60.68"/>
    <n v="317.60249999999996"/>
    <n v="182.04"/>
    <n v="135.56249999999997"/>
    <n v="0.42683070819656643"/>
    <n v="2026"/>
    <s v="Q4"/>
    <n v="11"/>
    <x v="10"/>
  </r>
  <r>
    <s v="02485"/>
    <x v="314"/>
    <x v="2"/>
    <x v="10"/>
    <x v="2"/>
    <x v="0"/>
    <x v="1"/>
    <x v="3"/>
    <n v="1"/>
    <n v="143.77000000000001"/>
    <n v="0.1"/>
    <n v="81.02"/>
    <n v="129.393"/>
    <n v="81.02"/>
    <n v="48.373000000000005"/>
    <n v="0.3738455712441941"/>
    <n v="2026"/>
    <s v="Q4"/>
    <n v="11"/>
    <x v="10"/>
  </r>
  <r>
    <s v="03101"/>
    <x v="314"/>
    <x v="3"/>
    <x v="8"/>
    <x v="0"/>
    <x v="1"/>
    <x v="3"/>
    <x v="19"/>
    <n v="3"/>
    <n v="124.72"/>
    <n v="0.15"/>
    <n v="60.35"/>
    <n v="318.03599999999994"/>
    <n v="181.05"/>
    <n v="136.98599999999993"/>
    <n v="0.4307248236048748"/>
    <n v="2026"/>
    <s v="Q4"/>
    <n v="11"/>
    <x v="10"/>
  </r>
  <r>
    <s v="03165"/>
    <x v="314"/>
    <x v="2"/>
    <x v="2"/>
    <x v="2"/>
    <x v="0"/>
    <x v="4"/>
    <x v="14"/>
    <n v="1"/>
    <n v="35.729999999999997"/>
    <n v="0.1"/>
    <n v="14.15"/>
    <n v="32.156999999999996"/>
    <n v="14.15"/>
    <n v="18.006999999999998"/>
    <n v="0.55997139036601673"/>
    <n v="2026"/>
    <s v="Q4"/>
    <n v="11"/>
    <x v="10"/>
  </r>
  <r>
    <s v="04179"/>
    <x v="314"/>
    <x v="2"/>
    <x v="3"/>
    <x v="2"/>
    <x v="2"/>
    <x v="2"/>
    <x v="18"/>
    <n v="2"/>
    <n v="166.1"/>
    <n v="0.05"/>
    <n v="88.2"/>
    <n v="315.58999999999997"/>
    <n v="176.4"/>
    <n v="139.18999999999997"/>
    <n v="0.44104692797617157"/>
    <n v="2026"/>
    <s v="Q4"/>
    <n v="11"/>
    <x v="10"/>
  </r>
  <r>
    <s v="04829"/>
    <x v="314"/>
    <x v="2"/>
    <x v="16"/>
    <x v="3"/>
    <x v="1"/>
    <x v="0"/>
    <x v="0"/>
    <n v="2"/>
    <n v="81.27"/>
    <n v="0.05"/>
    <n v="43.04"/>
    <n v="154.41299999999998"/>
    <n v="86.08"/>
    <n v="68.332999999999984"/>
    <n v="0.44253398353765544"/>
    <n v="2026"/>
    <s v="Q4"/>
    <n v="11"/>
    <x v="10"/>
  </r>
  <r>
    <s v="04943"/>
    <x v="314"/>
    <x v="0"/>
    <x v="9"/>
    <x v="1"/>
    <x v="0"/>
    <x v="3"/>
    <x v="7"/>
    <n v="10"/>
    <n v="191.98"/>
    <n v="0.1"/>
    <n v="102.73"/>
    <n v="1727.82"/>
    <n v="1027.3"/>
    <n v="700.52"/>
    <n v="0.40543575140929033"/>
    <n v="2026"/>
    <s v="Q4"/>
    <n v="11"/>
    <x v="10"/>
  </r>
  <r>
    <s v="00887"/>
    <x v="315"/>
    <x v="3"/>
    <x v="8"/>
    <x v="2"/>
    <x v="0"/>
    <x v="1"/>
    <x v="1"/>
    <n v="6"/>
    <n v="89.87"/>
    <n v="0.2"/>
    <n v="44.47"/>
    <n v="431.37600000000003"/>
    <n v="266.82"/>
    <n v="164.55600000000004"/>
    <n v="0.3814676755313231"/>
    <n v="2026"/>
    <s v="Q4"/>
    <n v="11"/>
    <x v="10"/>
  </r>
  <r>
    <s v="01090"/>
    <x v="315"/>
    <x v="1"/>
    <x v="14"/>
    <x v="3"/>
    <x v="1"/>
    <x v="0"/>
    <x v="4"/>
    <n v="3"/>
    <n v="51.44"/>
    <n v="0.1"/>
    <n v="23.11"/>
    <n v="138.88800000000001"/>
    <n v="69.33"/>
    <n v="69.558000000000007"/>
    <n v="0.50082080525315364"/>
    <n v="2026"/>
    <s v="Q4"/>
    <n v="11"/>
    <x v="10"/>
  </r>
  <r>
    <s v="02090"/>
    <x v="315"/>
    <x v="3"/>
    <x v="4"/>
    <x v="3"/>
    <x v="1"/>
    <x v="2"/>
    <x v="9"/>
    <n v="4"/>
    <n v="46.68"/>
    <n v="0.05"/>
    <n v="17.96"/>
    <n v="177.38399999999999"/>
    <n v="71.84"/>
    <n v="105.54399999999998"/>
    <n v="0.59500293149325756"/>
    <n v="2026"/>
    <s v="Q4"/>
    <n v="11"/>
    <x v="10"/>
  </r>
  <r>
    <s v="02561"/>
    <x v="315"/>
    <x v="1"/>
    <x v="12"/>
    <x v="2"/>
    <x v="1"/>
    <x v="1"/>
    <x v="17"/>
    <n v="4"/>
    <n v="73.05"/>
    <n v="0.2"/>
    <n v="32.82"/>
    <n v="233.76"/>
    <n v="131.28"/>
    <n v="102.47999999999999"/>
    <n v="0.4383983572895277"/>
    <n v="2026"/>
    <s v="Q4"/>
    <n v="11"/>
    <x v="10"/>
  </r>
  <r>
    <s v="02855"/>
    <x v="315"/>
    <x v="2"/>
    <x v="10"/>
    <x v="3"/>
    <x v="1"/>
    <x v="3"/>
    <x v="19"/>
    <n v="1"/>
    <n v="125.32"/>
    <n v="0.15"/>
    <n v="59.49"/>
    <n v="106.52199999999999"/>
    <n v="59.49"/>
    <n v="47.031999999999989"/>
    <n v="0.44152381667636725"/>
    <n v="2026"/>
    <s v="Q4"/>
    <n v="11"/>
    <x v="10"/>
  </r>
  <r>
    <s v="04421"/>
    <x v="315"/>
    <x v="1"/>
    <x v="11"/>
    <x v="3"/>
    <x v="2"/>
    <x v="4"/>
    <x v="12"/>
    <n v="2"/>
    <n v="123.49"/>
    <n v="0.15"/>
    <n v="68.08"/>
    <n v="209.93299999999999"/>
    <n v="136.16"/>
    <n v="73.772999999999996"/>
    <n v="0.35141211719929694"/>
    <n v="2026"/>
    <s v="Q4"/>
    <n v="11"/>
    <x v="10"/>
  </r>
  <r>
    <s v="00195"/>
    <x v="316"/>
    <x v="1"/>
    <x v="12"/>
    <x v="2"/>
    <x v="0"/>
    <x v="2"/>
    <x v="9"/>
    <n v="1"/>
    <n v="47.37"/>
    <n v="0.2"/>
    <n v="18.739999999999998"/>
    <n v="37.896000000000001"/>
    <n v="18.739999999999998"/>
    <n v="19.156000000000002"/>
    <n v="0.50548870593202455"/>
    <n v="2026"/>
    <s v="Q4"/>
    <n v="11"/>
    <x v="10"/>
  </r>
  <r>
    <s v="00520"/>
    <x v="316"/>
    <x v="1"/>
    <x v="12"/>
    <x v="1"/>
    <x v="2"/>
    <x v="1"/>
    <x v="1"/>
    <n v="6"/>
    <n v="92.31"/>
    <n v="0.05"/>
    <n v="46.12"/>
    <n v="526.16700000000003"/>
    <n v="276.71999999999997"/>
    <n v="249.44700000000006"/>
    <n v="0.47408332335551268"/>
    <n v="2026"/>
    <s v="Q4"/>
    <n v="11"/>
    <x v="10"/>
  </r>
  <r>
    <s v="00646"/>
    <x v="316"/>
    <x v="2"/>
    <x v="16"/>
    <x v="2"/>
    <x v="0"/>
    <x v="0"/>
    <x v="4"/>
    <n v="1"/>
    <n v="49.53"/>
    <n v="0.1"/>
    <n v="22.18"/>
    <n v="44.577000000000005"/>
    <n v="22.18"/>
    <n v="22.397000000000006"/>
    <n v="0.50243399062296712"/>
    <n v="2026"/>
    <s v="Q4"/>
    <n v="11"/>
    <x v="10"/>
  </r>
  <r>
    <s v="00893"/>
    <x v="316"/>
    <x v="3"/>
    <x v="8"/>
    <x v="0"/>
    <x v="1"/>
    <x v="2"/>
    <x v="9"/>
    <n v="4"/>
    <n v="47.62"/>
    <n v="0.2"/>
    <n v="18.100000000000001"/>
    <n v="152.38399999999999"/>
    <n v="72.400000000000006"/>
    <n v="79.98399999999998"/>
    <n v="0.52488450230995376"/>
    <n v="2026"/>
    <s v="Q4"/>
    <n v="11"/>
    <x v="10"/>
  </r>
  <r>
    <s v="00916"/>
    <x v="316"/>
    <x v="1"/>
    <x v="6"/>
    <x v="0"/>
    <x v="1"/>
    <x v="0"/>
    <x v="4"/>
    <n v="4"/>
    <n v="51.93"/>
    <n v="0.05"/>
    <n v="22.62"/>
    <n v="197.334"/>
    <n v="90.48"/>
    <n v="106.854"/>
    <n v="0.54148803551339353"/>
    <n v="2026"/>
    <s v="Q4"/>
    <n v="11"/>
    <x v="10"/>
  </r>
  <r>
    <s v="01295"/>
    <x v="316"/>
    <x v="1"/>
    <x v="11"/>
    <x v="3"/>
    <x v="1"/>
    <x v="1"/>
    <x v="11"/>
    <n v="1"/>
    <n v="155.44999999999999"/>
    <n v="0.05"/>
    <n v="77.25"/>
    <n v="147.67749999999998"/>
    <n v="77.25"/>
    <n v="70.427499999999981"/>
    <n v="0.47690067884410281"/>
    <n v="2026"/>
    <s v="Q4"/>
    <n v="11"/>
    <x v="10"/>
  </r>
  <r>
    <s v="03438"/>
    <x v="316"/>
    <x v="0"/>
    <x v="0"/>
    <x v="0"/>
    <x v="0"/>
    <x v="0"/>
    <x v="6"/>
    <n v="4"/>
    <n v="40.03"/>
    <n v="0.05"/>
    <n v="16.78"/>
    <n v="152.114"/>
    <n v="67.12"/>
    <n v="84.994"/>
    <n v="0.5587519886400989"/>
    <n v="2026"/>
    <s v="Q4"/>
    <n v="11"/>
    <x v="10"/>
  </r>
  <r>
    <s v="03573"/>
    <x v="316"/>
    <x v="0"/>
    <x v="9"/>
    <x v="0"/>
    <x v="0"/>
    <x v="1"/>
    <x v="11"/>
    <n v="2"/>
    <n v="152.96"/>
    <n v="0.1"/>
    <n v="79.12"/>
    <n v="275.32800000000003"/>
    <n v="158.24"/>
    <n v="117.08800000000002"/>
    <n v="0.4252673175267318"/>
    <n v="2026"/>
    <s v="Q4"/>
    <n v="11"/>
    <x v="10"/>
  </r>
  <r>
    <s v="04257"/>
    <x v="316"/>
    <x v="3"/>
    <x v="13"/>
    <x v="2"/>
    <x v="1"/>
    <x v="4"/>
    <x v="12"/>
    <n v="2"/>
    <n v="124.06"/>
    <n v="0.05"/>
    <n v="69.98"/>
    <n v="235.714"/>
    <n v="139.96"/>
    <n v="95.753999999999991"/>
    <n v="0.40622958330858577"/>
    <n v="2026"/>
    <s v="Q4"/>
    <n v="11"/>
    <x v="10"/>
  </r>
  <r>
    <s v="04389"/>
    <x v="316"/>
    <x v="2"/>
    <x v="10"/>
    <x v="3"/>
    <x v="1"/>
    <x v="1"/>
    <x v="11"/>
    <n v="1"/>
    <n v="151.66"/>
    <n v="0.1"/>
    <n v="80.209999999999994"/>
    <n v="136.494"/>
    <n v="80.209999999999994"/>
    <n v="56.284000000000006"/>
    <n v="0.41235512183685735"/>
    <n v="2026"/>
    <s v="Q4"/>
    <n v="11"/>
    <x v="10"/>
  </r>
  <r>
    <s v="04887"/>
    <x v="316"/>
    <x v="3"/>
    <x v="8"/>
    <x v="0"/>
    <x v="1"/>
    <x v="1"/>
    <x v="3"/>
    <n v="2"/>
    <n v="142.30000000000001"/>
    <n v="0.15"/>
    <n v="77.760000000000005"/>
    <n v="241.91000000000003"/>
    <n v="155.52000000000001"/>
    <n v="86.390000000000015"/>
    <n v="0.35711628291513375"/>
    <n v="2026"/>
    <s v="Q4"/>
    <n v="11"/>
    <x v="10"/>
  </r>
  <r>
    <s v="05007"/>
    <x v="316"/>
    <x v="1"/>
    <x v="14"/>
    <x v="0"/>
    <x v="2"/>
    <x v="2"/>
    <x v="18"/>
    <n v="4"/>
    <n v="161.97"/>
    <n v="0.05"/>
    <n v="87.2"/>
    <n v="615.48599999999999"/>
    <n v="348.8"/>
    <n v="266.68599999999998"/>
    <n v="0.4332933649181297"/>
    <n v="2026"/>
    <s v="Q4"/>
    <n v="11"/>
    <x v="10"/>
  </r>
  <r>
    <s v="05111"/>
    <x v="316"/>
    <x v="1"/>
    <x v="14"/>
    <x v="1"/>
    <x v="2"/>
    <x v="2"/>
    <x v="15"/>
    <n v="5"/>
    <n v="133.99"/>
    <n v="0.15"/>
    <n v="65.55"/>
    <n v="569.45749999999998"/>
    <n v="327.75"/>
    <n v="241.70749999999998"/>
    <n v="0.42445221987593451"/>
    <n v="2026"/>
    <s v="Q4"/>
    <n v="11"/>
    <x v="10"/>
  </r>
  <r>
    <s v="05177"/>
    <x v="316"/>
    <x v="1"/>
    <x v="6"/>
    <x v="2"/>
    <x v="0"/>
    <x v="3"/>
    <x v="13"/>
    <n v="2"/>
    <n v="83.18"/>
    <n v="0.1"/>
    <n v="40.479999999999997"/>
    <n v="149.72400000000002"/>
    <n v="80.959999999999994"/>
    <n v="68.764000000000024"/>
    <n v="0.45927172664369115"/>
    <n v="2026"/>
    <s v="Q4"/>
    <n v="11"/>
    <x v="10"/>
  </r>
  <r>
    <s v="00584"/>
    <x v="317"/>
    <x v="1"/>
    <x v="12"/>
    <x v="0"/>
    <x v="1"/>
    <x v="1"/>
    <x v="1"/>
    <n v="1"/>
    <n v="91.95"/>
    <n v="0"/>
    <n v="46.64"/>
    <n v="91.95"/>
    <n v="46.64"/>
    <n v="45.31"/>
    <n v="0.49276780859162589"/>
    <n v="2026"/>
    <s v="Q4"/>
    <n v="11"/>
    <x v="10"/>
  </r>
  <r>
    <s v="00621"/>
    <x v="317"/>
    <x v="3"/>
    <x v="13"/>
    <x v="1"/>
    <x v="2"/>
    <x v="2"/>
    <x v="2"/>
    <n v="5"/>
    <n v="35.68"/>
    <n v="0.15"/>
    <n v="13.48"/>
    <n v="151.64000000000001"/>
    <n v="67.400000000000006"/>
    <n v="84.240000000000009"/>
    <n v="0.55552624637298864"/>
    <n v="2026"/>
    <s v="Q4"/>
    <n v="11"/>
    <x v="10"/>
  </r>
  <r>
    <s v="00623"/>
    <x v="317"/>
    <x v="2"/>
    <x v="16"/>
    <x v="0"/>
    <x v="0"/>
    <x v="3"/>
    <x v="5"/>
    <n v="3"/>
    <n v="336.58"/>
    <n v="0.15"/>
    <n v="198.99"/>
    <n v="858.279"/>
    <n v="596.97"/>
    <n v="261.30899999999997"/>
    <n v="0.3044569423229509"/>
    <n v="2026"/>
    <s v="Q4"/>
    <n v="11"/>
    <x v="10"/>
  </r>
  <r>
    <s v="01431"/>
    <x v="317"/>
    <x v="2"/>
    <x v="2"/>
    <x v="0"/>
    <x v="1"/>
    <x v="4"/>
    <x v="14"/>
    <n v="2"/>
    <n v="36.979999999999997"/>
    <n v="0.15"/>
    <n v="14.13"/>
    <n v="62.865999999999993"/>
    <n v="28.26"/>
    <n v="34.605999999999995"/>
    <n v="0.55047243342983487"/>
    <n v="2026"/>
    <s v="Q4"/>
    <n v="11"/>
    <x v="10"/>
  </r>
  <r>
    <s v="01520"/>
    <x v="317"/>
    <x v="3"/>
    <x v="13"/>
    <x v="3"/>
    <x v="1"/>
    <x v="4"/>
    <x v="14"/>
    <n v="2"/>
    <n v="36.15"/>
    <n v="0"/>
    <n v="13.51"/>
    <n v="72.3"/>
    <n v="27.02"/>
    <n v="45.28"/>
    <n v="0.62627939142461964"/>
    <n v="2026"/>
    <s v="Q4"/>
    <n v="11"/>
    <x v="10"/>
  </r>
  <r>
    <s v="01791"/>
    <x v="317"/>
    <x v="2"/>
    <x v="2"/>
    <x v="0"/>
    <x v="2"/>
    <x v="4"/>
    <x v="12"/>
    <n v="1"/>
    <n v="121.86"/>
    <n v="0.05"/>
    <n v="69.900000000000006"/>
    <n v="115.767"/>
    <n v="69.900000000000006"/>
    <n v="45.86699999999999"/>
    <n v="0.396200989919407"/>
    <n v="2026"/>
    <s v="Q4"/>
    <n v="11"/>
    <x v="10"/>
  </r>
  <r>
    <s v="02191"/>
    <x v="317"/>
    <x v="2"/>
    <x v="5"/>
    <x v="2"/>
    <x v="0"/>
    <x v="0"/>
    <x v="4"/>
    <n v="6"/>
    <n v="49.85"/>
    <n v="0.05"/>
    <n v="22.68"/>
    <n v="284.14499999999998"/>
    <n v="136.07999999999998"/>
    <n v="148.065"/>
    <n v="0.52108958454310306"/>
    <n v="2026"/>
    <s v="Q4"/>
    <n v="11"/>
    <x v="10"/>
  </r>
  <r>
    <s v="02365"/>
    <x v="317"/>
    <x v="2"/>
    <x v="5"/>
    <x v="2"/>
    <x v="2"/>
    <x v="1"/>
    <x v="1"/>
    <n v="2"/>
    <n v="91.95"/>
    <n v="0.05"/>
    <n v="46.45"/>
    <n v="174.70499999999998"/>
    <n v="92.9"/>
    <n v="81.804999999999978"/>
    <n v="0.46824647262528252"/>
    <n v="2026"/>
    <s v="Q4"/>
    <n v="11"/>
    <x v="10"/>
  </r>
  <r>
    <s v="02603"/>
    <x v="317"/>
    <x v="3"/>
    <x v="8"/>
    <x v="3"/>
    <x v="0"/>
    <x v="0"/>
    <x v="4"/>
    <n v="2"/>
    <n v="51.71"/>
    <n v="0.15"/>
    <n v="22.93"/>
    <n v="87.906999999999996"/>
    <n v="45.86"/>
    <n v="42.046999999999997"/>
    <n v="0.47831230732478641"/>
    <n v="2026"/>
    <s v="Q4"/>
    <n v="11"/>
    <x v="10"/>
  </r>
  <r>
    <s v="04098"/>
    <x v="317"/>
    <x v="1"/>
    <x v="1"/>
    <x v="2"/>
    <x v="0"/>
    <x v="4"/>
    <x v="10"/>
    <n v="1"/>
    <n v="41.05"/>
    <n v="0.05"/>
    <n v="14.6"/>
    <n v="38.997499999999995"/>
    <n v="14.6"/>
    <n v="24.397499999999994"/>
    <n v="0.62561702673248276"/>
    <n v="2026"/>
    <s v="Q4"/>
    <n v="11"/>
    <x v="10"/>
  </r>
  <r>
    <s v="01176"/>
    <x v="318"/>
    <x v="1"/>
    <x v="6"/>
    <x v="1"/>
    <x v="2"/>
    <x v="3"/>
    <x v="5"/>
    <n v="10"/>
    <n v="333.09"/>
    <n v="0.15"/>
    <n v="197.95"/>
    <n v="2831.2649999999994"/>
    <n v="1979.5"/>
    <n v="851.76499999999942"/>
    <n v="0.30084255624252748"/>
    <n v="2026"/>
    <s v="Q4"/>
    <n v="11"/>
    <x v="10"/>
  </r>
  <r>
    <s v="01895"/>
    <x v="318"/>
    <x v="3"/>
    <x v="4"/>
    <x v="0"/>
    <x v="2"/>
    <x v="0"/>
    <x v="4"/>
    <n v="3"/>
    <n v="51.79"/>
    <n v="0.2"/>
    <n v="22.23"/>
    <n v="124.29600000000001"/>
    <n v="66.69"/>
    <n v="57.606000000000009"/>
    <n v="0.4634581965630431"/>
    <n v="2026"/>
    <s v="Q4"/>
    <n v="11"/>
    <x v="10"/>
  </r>
  <r>
    <s v="03385"/>
    <x v="318"/>
    <x v="1"/>
    <x v="11"/>
    <x v="3"/>
    <x v="1"/>
    <x v="1"/>
    <x v="17"/>
    <n v="1"/>
    <n v="71.040000000000006"/>
    <n v="0.1"/>
    <n v="31.59"/>
    <n v="63.936000000000007"/>
    <n v="31.59"/>
    <n v="32.346000000000004"/>
    <n v="0.50591216216216217"/>
    <n v="2026"/>
    <s v="Q4"/>
    <n v="11"/>
    <x v="10"/>
  </r>
  <r>
    <s v="03581"/>
    <x v="318"/>
    <x v="3"/>
    <x v="4"/>
    <x v="3"/>
    <x v="2"/>
    <x v="1"/>
    <x v="3"/>
    <n v="2"/>
    <n v="141.21"/>
    <n v="0.1"/>
    <n v="78.31"/>
    <n v="254.17800000000003"/>
    <n v="156.62"/>
    <n v="97.558000000000021"/>
    <n v="0.38381763960688969"/>
    <n v="2026"/>
    <s v="Q4"/>
    <n v="11"/>
    <x v="10"/>
  </r>
  <r>
    <s v="04528"/>
    <x v="318"/>
    <x v="0"/>
    <x v="15"/>
    <x v="3"/>
    <x v="1"/>
    <x v="1"/>
    <x v="3"/>
    <n v="2"/>
    <n v="141.63999999999999"/>
    <n v="0.15"/>
    <n v="80.349999999999994"/>
    <n v="240.78799999999998"/>
    <n v="160.69999999999999"/>
    <n v="80.087999999999994"/>
    <n v="0.33260793727262156"/>
    <n v="2026"/>
    <s v="Q4"/>
    <n v="11"/>
    <x v="10"/>
  </r>
  <r>
    <s v="04633"/>
    <x v="318"/>
    <x v="2"/>
    <x v="10"/>
    <x v="0"/>
    <x v="0"/>
    <x v="1"/>
    <x v="17"/>
    <n v="1"/>
    <n v="71.78"/>
    <n v="0.15"/>
    <n v="32.869999999999997"/>
    <n v="61.012999999999998"/>
    <n v="32.869999999999997"/>
    <n v="28.143000000000001"/>
    <n v="0.46126235392457349"/>
    <n v="2026"/>
    <s v="Q4"/>
    <n v="11"/>
    <x v="10"/>
  </r>
  <r>
    <s v="05195"/>
    <x v="318"/>
    <x v="2"/>
    <x v="16"/>
    <x v="0"/>
    <x v="2"/>
    <x v="1"/>
    <x v="11"/>
    <n v="3"/>
    <n v="153.88999999999999"/>
    <n v="0.1"/>
    <n v="80.36"/>
    <n v="415.50299999999999"/>
    <n v="241.07999999999998"/>
    <n v="174.423"/>
    <n v="0.41978758276113531"/>
    <n v="2026"/>
    <s v="Q4"/>
    <n v="11"/>
    <x v="10"/>
  </r>
  <r>
    <s v="02778"/>
    <x v="319"/>
    <x v="3"/>
    <x v="4"/>
    <x v="3"/>
    <x v="0"/>
    <x v="1"/>
    <x v="3"/>
    <n v="1"/>
    <n v="145.4"/>
    <n v="0.1"/>
    <n v="77.66"/>
    <n v="130.86000000000001"/>
    <n v="77.66"/>
    <n v="53.200000000000017"/>
    <n v="0.40654134189209851"/>
    <n v="2026"/>
    <s v="Q4"/>
    <n v="11"/>
    <x v="10"/>
  </r>
  <r>
    <s v="00341"/>
    <x v="320"/>
    <x v="3"/>
    <x v="8"/>
    <x v="0"/>
    <x v="0"/>
    <x v="2"/>
    <x v="15"/>
    <n v="1"/>
    <n v="132.94999999999999"/>
    <n v="0.05"/>
    <n v="65.36"/>
    <n v="126.30249999999998"/>
    <n v="65.36"/>
    <n v="60.942499999999981"/>
    <n v="0.48251222264009019"/>
    <n v="2026"/>
    <s v="Q4"/>
    <n v="11"/>
    <x v="10"/>
  </r>
  <r>
    <s v="00374"/>
    <x v="320"/>
    <x v="3"/>
    <x v="7"/>
    <x v="2"/>
    <x v="0"/>
    <x v="4"/>
    <x v="16"/>
    <n v="1"/>
    <n v="51.34"/>
    <n v="0.15"/>
    <n v="21.37"/>
    <n v="43.639000000000003"/>
    <n v="21.37"/>
    <n v="22.269000000000002"/>
    <n v="0.5103004193496643"/>
    <n v="2026"/>
    <s v="Q4"/>
    <n v="11"/>
    <x v="10"/>
  </r>
  <r>
    <s v="00598"/>
    <x v="320"/>
    <x v="0"/>
    <x v="0"/>
    <x v="0"/>
    <x v="1"/>
    <x v="0"/>
    <x v="4"/>
    <n v="1"/>
    <n v="49.98"/>
    <n v="0.1"/>
    <n v="22.25"/>
    <n v="44.981999999999999"/>
    <n v="22.25"/>
    <n v="22.731999999999999"/>
    <n v="0.50535769863500957"/>
    <n v="2026"/>
    <s v="Q4"/>
    <n v="11"/>
    <x v="10"/>
  </r>
  <r>
    <s v="00690"/>
    <x v="320"/>
    <x v="3"/>
    <x v="8"/>
    <x v="0"/>
    <x v="0"/>
    <x v="2"/>
    <x v="18"/>
    <n v="2"/>
    <n v="168.08"/>
    <n v="0.1"/>
    <n v="87.63"/>
    <n v="302.54400000000004"/>
    <n v="175.26"/>
    <n v="127.28400000000005"/>
    <n v="0.42071235919403471"/>
    <n v="2026"/>
    <s v="Q4"/>
    <n v="11"/>
    <x v="10"/>
  </r>
  <r>
    <s v="01296"/>
    <x v="320"/>
    <x v="3"/>
    <x v="13"/>
    <x v="0"/>
    <x v="1"/>
    <x v="3"/>
    <x v="7"/>
    <n v="1"/>
    <n v="191.85"/>
    <n v="0.15"/>
    <n v="104.41"/>
    <n v="163.07249999999999"/>
    <n v="104.41"/>
    <n v="58.662499999999994"/>
    <n v="0.35973263425776875"/>
    <n v="2026"/>
    <s v="Q4"/>
    <n v="11"/>
    <x v="10"/>
  </r>
  <r>
    <s v="01585"/>
    <x v="320"/>
    <x v="1"/>
    <x v="14"/>
    <x v="2"/>
    <x v="0"/>
    <x v="1"/>
    <x v="1"/>
    <n v="4"/>
    <n v="93.99"/>
    <n v="0.1"/>
    <n v="44.07"/>
    <n v="338.36399999999998"/>
    <n v="176.28"/>
    <n v="162.08399999999997"/>
    <n v="0.47902259105578604"/>
    <n v="2026"/>
    <s v="Q4"/>
    <n v="11"/>
    <x v="10"/>
  </r>
  <r>
    <s v="02194"/>
    <x v="320"/>
    <x v="3"/>
    <x v="13"/>
    <x v="0"/>
    <x v="0"/>
    <x v="2"/>
    <x v="2"/>
    <n v="4"/>
    <n v="36.57"/>
    <n v="0.05"/>
    <n v="13.35"/>
    <n v="138.96600000000001"/>
    <n v="53.4"/>
    <n v="85.566000000000003"/>
    <n v="0.61573334484694098"/>
    <n v="2026"/>
    <s v="Q4"/>
    <n v="11"/>
    <x v="10"/>
  </r>
  <r>
    <s v="02221"/>
    <x v="320"/>
    <x v="1"/>
    <x v="12"/>
    <x v="3"/>
    <x v="0"/>
    <x v="0"/>
    <x v="6"/>
    <n v="1"/>
    <n v="39.81"/>
    <n v="0.05"/>
    <n v="16.25"/>
    <n v="37.819499999999998"/>
    <n v="16.25"/>
    <n v="21.569499999999998"/>
    <n v="0.57032747656632155"/>
    <n v="2026"/>
    <s v="Q4"/>
    <n v="11"/>
    <x v="10"/>
  </r>
  <r>
    <s v="03836"/>
    <x v="320"/>
    <x v="3"/>
    <x v="4"/>
    <x v="2"/>
    <x v="0"/>
    <x v="1"/>
    <x v="1"/>
    <n v="1"/>
    <n v="91.43"/>
    <n v="0.1"/>
    <n v="45.06"/>
    <n v="82.287000000000006"/>
    <n v="45.06"/>
    <n v="37.227000000000004"/>
    <n v="0.45240438951474715"/>
    <n v="2026"/>
    <s v="Q4"/>
    <n v="11"/>
    <x v="10"/>
  </r>
  <r>
    <s v="04437"/>
    <x v="320"/>
    <x v="2"/>
    <x v="2"/>
    <x v="0"/>
    <x v="0"/>
    <x v="4"/>
    <x v="12"/>
    <n v="1"/>
    <n v="122.64"/>
    <n v="0"/>
    <n v="68.58"/>
    <n v="122.64"/>
    <n v="68.58"/>
    <n v="54.06"/>
    <n v="0.44080234833659493"/>
    <n v="2026"/>
    <s v="Q4"/>
    <n v="11"/>
    <x v="10"/>
  </r>
  <r>
    <s v="04735"/>
    <x v="320"/>
    <x v="1"/>
    <x v="12"/>
    <x v="0"/>
    <x v="2"/>
    <x v="0"/>
    <x v="0"/>
    <n v="1"/>
    <n v="80.959999999999994"/>
    <n v="0.1"/>
    <n v="43.86"/>
    <n v="72.86399999999999"/>
    <n v="43.86"/>
    <n v="29.003999999999991"/>
    <n v="0.39805665349143604"/>
    <n v="2026"/>
    <s v="Q4"/>
    <n v="11"/>
    <x v="10"/>
  </r>
  <r>
    <s v="00554"/>
    <x v="321"/>
    <x v="2"/>
    <x v="5"/>
    <x v="3"/>
    <x v="2"/>
    <x v="4"/>
    <x v="14"/>
    <n v="1"/>
    <n v="36.380000000000003"/>
    <n v="0.05"/>
    <n v="14.06"/>
    <n v="34.561"/>
    <n v="14.06"/>
    <n v="20.500999999999998"/>
    <n v="0.59318306761957118"/>
    <n v="2026"/>
    <s v="Q4"/>
    <n v="11"/>
    <x v="10"/>
  </r>
  <r>
    <s v="01205"/>
    <x v="321"/>
    <x v="3"/>
    <x v="13"/>
    <x v="0"/>
    <x v="0"/>
    <x v="0"/>
    <x v="8"/>
    <n v="2"/>
    <n v="100.72"/>
    <n v="0.1"/>
    <n v="51.68"/>
    <n v="181.29599999999999"/>
    <n v="103.36"/>
    <n v="77.935999999999993"/>
    <n v="0.42988262289294854"/>
    <n v="2026"/>
    <s v="Q4"/>
    <n v="11"/>
    <x v="10"/>
  </r>
  <r>
    <s v="01979"/>
    <x v="321"/>
    <x v="1"/>
    <x v="11"/>
    <x v="2"/>
    <x v="0"/>
    <x v="3"/>
    <x v="19"/>
    <n v="3"/>
    <n v="120.29"/>
    <n v="0"/>
    <n v="62.04"/>
    <n v="360.87"/>
    <n v="186.12"/>
    <n v="174.75"/>
    <n v="0.48424640452240419"/>
    <n v="2026"/>
    <s v="Q4"/>
    <n v="11"/>
    <x v="10"/>
  </r>
  <r>
    <s v="02151"/>
    <x v="321"/>
    <x v="1"/>
    <x v="1"/>
    <x v="0"/>
    <x v="1"/>
    <x v="3"/>
    <x v="19"/>
    <n v="2"/>
    <n v="124.18"/>
    <n v="0.15"/>
    <n v="60.72"/>
    <n v="211.10599999999999"/>
    <n v="121.44"/>
    <n v="89.665999999999997"/>
    <n v="0.42474396748552862"/>
    <n v="2026"/>
    <s v="Q4"/>
    <n v="11"/>
    <x v="10"/>
  </r>
  <r>
    <s v="02730"/>
    <x v="321"/>
    <x v="0"/>
    <x v="0"/>
    <x v="0"/>
    <x v="0"/>
    <x v="1"/>
    <x v="11"/>
    <n v="3"/>
    <n v="154.07"/>
    <n v="0.05"/>
    <n v="77.73"/>
    <n v="439.09949999999998"/>
    <n v="233.19"/>
    <n v="205.90949999999998"/>
    <n v="0.46893585622393102"/>
    <n v="2026"/>
    <s v="Q4"/>
    <n v="11"/>
    <x v="10"/>
  </r>
  <r>
    <s v="02779"/>
    <x v="321"/>
    <x v="0"/>
    <x v="15"/>
    <x v="1"/>
    <x v="2"/>
    <x v="4"/>
    <x v="12"/>
    <n v="4"/>
    <n v="123.4"/>
    <n v="0.05"/>
    <n v="70.930000000000007"/>
    <n v="468.92"/>
    <n v="283.72000000000003"/>
    <n v="185.2"/>
    <n v="0.3949500980977565"/>
    <n v="2026"/>
    <s v="Q4"/>
    <n v="11"/>
    <x v="10"/>
  </r>
  <r>
    <s v="02853"/>
    <x v="321"/>
    <x v="2"/>
    <x v="3"/>
    <x v="0"/>
    <x v="1"/>
    <x v="0"/>
    <x v="8"/>
    <n v="1"/>
    <n v="104.64"/>
    <n v="0"/>
    <n v="50.79"/>
    <n v="104.64"/>
    <n v="50.79"/>
    <n v="53.85"/>
    <n v="0.51462155963302758"/>
    <n v="2026"/>
    <s v="Q4"/>
    <n v="11"/>
    <x v="10"/>
  </r>
  <r>
    <s v="03825"/>
    <x v="321"/>
    <x v="3"/>
    <x v="8"/>
    <x v="0"/>
    <x v="1"/>
    <x v="2"/>
    <x v="9"/>
    <n v="2"/>
    <n v="46.44"/>
    <n v="0.1"/>
    <n v="18.190000000000001"/>
    <n v="83.591999999999999"/>
    <n v="36.380000000000003"/>
    <n v="47.211999999999996"/>
    <n v="0.56479088908029473"/>
    <n v="2026"/>
    <s v="Q4"/>
    <n v="11"/>
    <x v="10"/>
  </r>
  <r>
    <s v="04808"/>
    <x v="321"/>
    <x v="2"/>
    <x v="16"/>
    <x v="0"/>
    <x v="1"/>
    <x v="3"/>
    <x v="13"/>
    <n v="2"/>
    <n v="81.67"/>
    <n v="0.05"/>
    <n v="40.43"/>
    <n v="155.173"/>
    <n v="80.86"/>
    <n v="74.313000000000002"/>
    <n v="0.4789041908063903"/>
    <n v="2026"/>
    <s v="Q4"/>
    <n v="11"/>
    <x v="10"/>
  </r>
  <r>
    <s v="05131"/>
    <x v="321"/>
    <x v="3"/>
    <x v="8"/>
    <x v="2"/>
    <x v="1"/>
    <x v="1"/>
    <x v="17"/>
    <n v="3"/>
    <n v="70.599999999999994"/>
    <n v="0.05"/>
    <n v="32.68"/>
    <n v="201.20999999999998"/>
    <n v="98.039999999999992"/>
    <n v="103.16999999999999"/>
    <n v="0.5127478753541076"/>
    <n v="2026"/>
    <s v="Q4"/>
    <n v="11"/>
    <x v="10"/>
  </r>
  <r>
    <s v="01502"/>
    <x v="322"/>
    <x v="3"/>
    <x v="7"/>
    <x v="3"/>
    <x v="1"/>
    <x v="4"/>
    <x v="14"/>
    <n v="1"/>
    <n v="35.770000000000003"/>
    <n v="0.15"/>
    <n v="13.69"/>
    <n v="30.404500000000002"/>
    <n v="13.69"/>
    <n v="16.714500000000001"/>
    <n v="0.54973770330049831"/>
    <n v="2026"/>
    <s v="Q4"/>
    <n v="11"/>
    <x v="10"/>
  </r>
  <r>
    <s v="02470"/>
    <x v="322"/>
    <x v="1"/>
    <x v="6"/>
    <x v="2"/>
    <x v="2"/>
    <x v="1"/>
    <x v="1"/>
    <n v="1"/>
    <n v="92.13"/>
    <n v="0.15"/>
    <n v="45.85"/>
    <n v="78.31049999999999"/>
    <n v="45.85"/>
    <n v="32.460499999999989"/>
    <n v="0.41451018701195874"/>
    <n v="2026"/>
    <s v="Q4"/>
    <n v="11"/>
    <x v="10"/>
  </r>
  <r>
    <s v="03452"/>
    <x v="322"/>
    <x v="1"/>
    <x v="12"/>
    <x v="0"/>
    <x v="0"/>
    <x v="1"/>
    <x v="11"/>
    <n v="5"/>
    <n v="151.09"/>
    <n v="0.05"/>
    <n v="79.33"/>
    <n v="717.67750000000001"/>
    <n v="396.65"/>
    <n v="321.02750000000003"/>
    <n v="0.44731442744129507"/>
    <n v="2026"/>
    <s v="Q4"/>
    <n v="11"/>
    <x v="10"/>
  </r>
  <r>
    <s v="04207"/>
    <x v="322"/>
    <x v="1"/>
    <x v="12"/>
    <x v="0"/>
    <x v="1"/>
    <x v="0"/>
    <x v="8"/>
    <n v="2"/>
    <n v="103.99"/>
    <n v="0"/>
    <n v="50.36"/>
    <n v="207.98"/>
    <n v="100.72"/>
    <n v="107.25999999999999"/>
    <n v="0.51572266564092695"/>
    <n v="2026"/>
    <s v="Q4"/>
    <n v="11"/>
    <x v="10"/>
  </r>
  <r>
    <s v="00695"/>
    <x v="323"/>
    <x v="2"/>
    <x v="3"/>
    <x v="0"/>
    <x v="0"/>
    <x v="2"/>
    <x v="2"/>
    <n v="1"/>
    <n v="36.909999999999997"/>
    <n v="0.1"/>
    <n v="13.43"/>
    <n v="33.219000000000001"/>
    <n v="13.43"/>
    <n v="19.789000000000001"/>
    <n v="0.59571329660736327"/>
    <n v="2026"/>
    <s v="Q4"/>
    <n v="11"/>
    <x v="10"/>
  </r>
  <r>
    <s v="01127"/>
    <x v="323"/>
    <x v="0"/>
    <x v="0"/>
    <x v="3"/>
    <x v="1"/>
    <x v="0"/>
    <x v="0"/>
    <n v="2"/>
    <n v="81.02"/>
    <n v="0"/>
    <n v="43.22"/>
    <n v="162.04"/>
    <n v="86.44"/>
    <n v="75.599999999999994"/>
    <n v="0.46655146877314241"/>
    <n v="2026"/>
    <s v="Q4"/>
    <n v="11"/>
    <x v="10"/>
  </r>
  <r>
    <s v="01174"/>
    <x v="323"/>
    <x v="0"/>
    <x v="0"/>
    <x v="3"/>
    <x v="1"/>
    <x v="2"/>
    <x v="18"/>
    <n v="3"/>
    <n v="164.36"/>
    <n v="0.05"/>
    <n v="88.7"/>
    <n v="468.42600000000004"/>
    <n v="266.10000000000002"/>
    <n v="202.32600000000002"/>
    <n v="0.43192734818306416"/>
    <n v="2026"/>
    <s v="Q4"/>
    <n v="11"/>
    <x v="10"/>
  </r>
  <r>
    <s v="03968"/>
    <x v="323"/>
    <x v="1"/>
    <x v="11"/>
    <x v="1"/>
    <x v="2"/>
    <x v="4"/>
    <x v="16"/>
    <n v="5"/>
    <n v="51.36"/>
    <n v="0.1"/>
    <n v="22.45"/>
    <n v="231.12"/>
    <n v="112.25"/>
    <n v="118.87"/>
    <n v="0.51432156455520939"/>
    <n v="2026"/>
    <s v="Q4"/>
    <n v="11"/>
    <x v="10"/>
  </r>
  <r>
    <s v="04049"/>
    <x v="323"/>
    <x v="2"/>
    <x v="16"/>
    <x v="3"/>
    <x v="0"/>
    <x v="2"/>
    <x v="2"/>
    <n v="1"/>
    <n v="36.590000000000003"/>
    <n v="0"/>
    <n v="13.73"/>
    <n v="36.590000000000003"/>
    <n v="13.73"/>
    <n v="22.860000000000003"/>
    <n v="0.62476086362394101"/>
    <n v="2026"/>
    <s v="Q4"/>
    <n v="11"/>
    <x v="10"/>
  </r>
  <r>
    <s v="00003"/>
    <x v="324"/>
    <x v="3"/>
    <x v="7"/>
    <x v="2"/>
    <x v="0"/>
    <x v="3"/>
    <x v="19"/>
    <n v="5"/>
    <n v="122.33"/>
    <n v="0.15"/>
    <n v="58.98"/>
    <n v="519.90249999999992"/>
    <n v="294.89999999999998"/>
    <n v="225.00249999999994"/>
    <n v="0.43277826130861069"/>
    <n v="2026"/>
    <s v="Q4"/>
    <n v="11"/>
    <x v="10"/>
  </r>
  <r>
    <s v="01603"/>
    <x v="324"/>
    <x v="3"/>
    <x v="8"/>
    <x v="0"/>
    <x v="0"/>
    <x v="3"/>
    <x v="13"/>
    <n v="1"/>
    <n v="83.49"/>
    <n v="0.05"/>
    <n v="39.659999999999997"/>
    <n v="79.315499999999986"/>
    <n v="39.659999999999997"/>
    <n v="39.655499999999989"/>
    <n v="0.49997163227868446"/>
    <n v="2026"/>
    <s v="Q4"/>
    <n v="11"/>
    <x v="10"/>
  </r>
  <r>
    <s v="02073"/>
    <x v="324"/>
    <x v="1"/>
    <x v="12"/>
    <x v="0"/>
    <x v="1"/>
    <x v="0"/>
    <x v="4"/>
    <n v="2"/>
    <n v="51.48"/>
    <n v="0.1"/>
    <n v="22.51"/>
    <n v="92.664000000000001"/>
    <n v="45.02"/>
    <n v="47.643999999999998"/>
    <n v="0.51415868082534744"/>
    <n v="2026"/>
    <s v="Q4"/>
    <n v="11"/>
    <x v="10"/>
  </r>
  <r>
    <s v="02487"/>
    <x v="324"/>
    <x v="2"/>
    <x v="2"/>
    <x v="3"/>
    <x v="1"/>
    <x v="3"/>
    <x v="19"/>
    <n v="1"/>
    <n v="123.43"/>
    <n v="0.15"/>
    <n v="60.8"/>
    <n v="104.91550000000001"/>
    <n v="60.8"/>
    <n v="44.115500000000011"/>
    <n v="0.42048601017008935"/>
    <n v="2026"/>
    <s v="Q4"/>
    <n v="11"/>
    <x v="10"/>
  </r>
  <r>
    <s v="03407"/>
    <x v="324"/>
    <x v="3"/>
    <x v="7"/>
    <x v="0"/>
    <x v="1"/>
    <x v="2"/>
    <x v="18"/>
    <n v="1"/>
    <n v="164.85"/>
    <n v="0.1"/>
    <n v="89.4"/>
    <n v="148.36500000000001"/>
    <n v="89.4"/>
    <n v="58.965000000000003"/>
    <n v="0.39743200889697705"/>
    <n v="2026"/>
    <s v="Q4"/>
    <n v="11"/>
    <x v="10"/>
  </r>
  <r>
    <s v="04052"/>
    <x v="324"/>
    <x v="0"/>
    <x v="0"/>
    <x v="0"/>
    <x v="1"/>
    <x v="2"/>
    <x v="9"/>
    <n v="1"/>
    <n v="46.82"/>
    <n v="0.2"/>
    <n v="18.27"/>
    <n v="37.456000000000003"/>
    <n v="18.27"/>
    <n v="19.186000000000003"/>
    <n v="0.51222768047842804"/>
    <n v="2026"/>
    <s v="Q4"/>
    <n v="11"/>
    <x v="10"/>
  </r>
  <r>
    <s v="00119"/>
    <x v="325"/>
    <x v="0"/>
    <x v="9"/>
    <x v="0"/>
    <x v="1"/>
    <x v="4"/>
    <x v="10"/>
    <n v="1"/>
    <n v="41.16"/>
    <n v="0.1"/>
    <n v="14.82"/>
    <n v="37.043999999999997"/>
    <n v="14.82"/>
    <n v="22.223999999999997"/>
    <n v="0.59993521218011014"/>
    <n v="2026"/>
    <s v="Q4"/>
    <n v="11"/>
    <x v="10"/>
  </r>
  <r>
    <s v="00298"/>
    <x v="325"/>
    <x v="1"/>
    <x v="12"/>
    <x v="3"/>
    <x v="1"/>
    <x v="3"/>
    <x v="7"/>
    <n v="1"/>
    <n v="196.08"/>
    <n v="0.1"/>
    <n v="104.19"/>
    <n v="176.47200000000001"/>
    <n v="104.19"/>
    <n v="72.282000000000011"/>
    <n v="0.40959472324221408"/>
    <n v="2026"/>
    <s v="Q4"/>
    <n v="11"/>
    <x v="10"/>
  </r>
  <r>
    <s v="00419"/>
    <x v="325"/>
    <x v="3"/>
    <x v="8"/>
    <x v="2"/>
    <x v="1"/>
    <x v="3"/>
    <x v="7"/>
    <n v="1"/>
    <n v="192.62"/>
    <n v="0.1"/>
    <n v="105.97"/>
    <n v="173.358"/>
    <n v="105.97"/>
    <n v="67.388000000000005"/>
    <n v="0.38872160500236508"/>
    <n v="2026"/>
    <s v="Q4"/>
    <n v="11"/>
    <x v="10"/>
  </r>
  <r>
    <s v="01181"/>
    <x v="325"/>
    <x v="1"/>
    <x v="12"/>
    <x v="3"/>
    <x v="1"/>
    <x v="0"/>
    <x v="8"/>
    <n v="2"/>
    <n v="102.87"/>
    <n v="0.05"/>
    <n v="51.69"/>
    <n v="195.453"/>
    <n v="103.38"/>
    <n v="92.073000000000008"/>
    <n v="0.4710748875688785"/>
    <n v="2026"/>
    <s v="Q4"/>
    <n v="11"/>
    <x v="10"/>
  </r>
  <r>
    <s v="01924"/>
    <x v="325"/>
    <x v="0"/>
    <x v="15"/>
    <x v="0"/>
    <x v="1"/>
    <x v="0"/>
    <x v="4"/>
    <n v="3"/>
    <n v="50.99"/>
    <n v="0.2"/>
    <n v="22.53"/>
    <n v="122.376"/>
    <n v="67.59"/>
    <n v="54.786000000000001"/>
    <n v="0.44768582074916652"/>
    <n v="2026"/>
    <s v="Q4"/>
    <n v="11"/>
    <x v="10"/>
  </r>
  <r>
    <s v="03829"/>
    <x v="325"/>
    <x v="1"/>
    <x v="12"/>
    <x v="2"/>
    <x v="1"/>
    <x v="0"/>
    <x v="6"/>
    <n v="1"/>
    <n v="39.94"/>
    <n v="0.1"/>
    <n v="16.89"/>
    <n v="35.945999999999998"/>
    <n v="16.89"/>
    <n v="19.055999999999997"/>
    <n v="0.53012852612251704"/>
    <n v="2026"/>
    <s v="Q4"/>
    <n v="11"/>
    <x v="10"/>
  </r>
  <r>
    <s v="05065"/>
    <x v="325"/>
    <x v="3"/>
    <x v="8"/>
    <x v="0"/>
    <x v="1"/>
    <x v="2"/>
    <x v="18"/>
    <n v="2"/>
    <n v="166.15"/>
    <n v="0"/>
    <n v="86.42"/>
    <n v="332.3"/>
    <n v="172.84"/>
    <n v="159.46"/>
    <n v="0.47986758952753539"/>
    <n v="2026"/>
    <s v="Q4"/>
    <n v="11"/>
    <x v="10"/>
  </r>
  <r>
    <s v="05146"/>
    <x v="325"/>
    <x v="1"/>
    <x v="6"/>
    <x v="0"/>
    <x v="1"/>
    <x v="4"/>
    <x v="14"/>
    <n v="1"/>
    <n v="35.79"/>
    <n v="0.1"/>
    <n v="14.17"/>
    <n v="32.210999999999999"/>
    <n v="14.17"/>
    <n v="18.040999999999997"/>
    <n v="0.56008816863804278"/>
    <n v="2026"/>
    <s v="Q4"/>
    <n v="11"/>
    <x v="10"/>
  </r>
  <r>
    <s v="00320"/>
    <x v="326"/>
    <x v="2"/>
    <x v="2"/>
    <x v="0"/>
    <x v="1"/>
    <x v="3"/>
    <x v="7"/>
    <n v="5"/>
    <n v="196.53"/>
    <n v="0.15"/>
    <n v="105.01"/>
    <n v="835.25249999999994"/>
    <n v="525.05000000000007"/>
    <n v="310.20249999999987"/>
    <n v="0.37138769414039452"/>
    <n v="2026"/>
    <s v="Q4"/>
    <n v="11"/>
    <x v="10"/>
  </r>
  <r>
    <s v="01250"/>
    <x v="326"/>
    <x v="1"/>
    <x v="12"/>
    <x v="0"/>
    <x v="1"/>
    <x v="2"/>
    <x v="2"/>
    <n v="6"/>
    <n v="36.35"/>
    <n v="0"/>
    <n v="13.24"/>
    <n v="218.10000000000002"/>
    <n v="79.44"/>
    <n v="138.66000000000003"/>
    <n v="0.63576341127922975"/>
    <n v="2026"/>
    <s v="Q4"/>
    <n v="11"/>
    <x v="10"/>
  </r>
  <r>
    <s v="02584"/>
    <x v="326"/>
    <x v="1"/>
    <x v="6"/>
    <x v="1"/>
    <x v="0"/>
    <x v="3"/>
    <x v="7"/>
    <n v="15"/>
    <n v="192.23"/>
    <n v="0.15"/>
    <n v="106.34"/>
    <n v="2450.9324999999999"/>
    <n v="1595.1000000000001"/>
    <n v="855.83249999999975"/>
    <n v="0.34918648310387979"/>
    <n v="2026"/>
    <s v="Q4"/>
    <n v="11"/>
    <x v="10"/>
  </r>
  <r>
    <s v="02717"/>
    <x v="326"/>
    <x v="1"/>
    <x v="12"/>
    <x v="0"/>
    <x v="1"/>
    <x v="2"/>
    <x v="18"/>
    <n v="2"/>
    <n v="167.9"/>
    <n v="0.15"/>
    <n v="89.55"/>
    <n v="285.43"/>
    <n v="179.1"/>
    <n v="106.33000000000001"/>
    <n v="0.37252566303471957"/>
    <n v="2026"/>
    <s v="Q4"/>
    <n v="11"/>
    <x v="10"/>
  </r>
  <r>
    <s v="02737"/>
    <x v="326"/>
    <x v="1"/>
    <x v="6"/>
    <x v="0"/>
    <x v="2"/>
    <x v="3"/>
    <x v="13"/>
    <n v="2"/>
    <n v="80.709999999999994"/>
    <n v="0.1"/>
    <n v="39.33"/>
    <n v="145.27799999999999"/>
    <n v="78.66"/>
    <n v="66.617999999999995"/>
    <n v="0.45855532152149669"/>
    <n v="2026"/>
    <s v="Q4"/>
    <n v="11"/>
    <x v="10"/>
  </r>
  <r>
    <s v="03021"/>
    <x v="326"/>
    <x v="0"/>
    <x v="15"/>
    <x v="0"/>
    <x v="2"/>
    <x v="1"/>
    <x v="17"/>
    <n v="1"/>
    <n v="71.66"/>
    <n v="0.2"/>
    <n v="31.83"/>
    <n v="57.328000000000003"/>
    <n v="31.83"/>
    <n v="25.498000000000005"/>
    <n v="0.44477393245883345"/>
    <n v="2026"/>
    <s v="Q4"/>
    <n v="11"/>
    <x v="10"/>
  </r>
  <r>
    <s v="05199"/>
    <x v="326"/>
    <x v="2"/>
    <x v="3"/>
    <x v="0"/>
    <x v="0"/>
    <x v="3"/>
    <x v="19"/>
    <n v="5"/>
    <n v="125.23"/>
    <n v="0.05"/>
    <n v="59.84"/>
    <n v="594.84249999999997"/>
    <n v="299.20000000000005"/>
    <n v="295.64249999999993"/>
    <n v="0.49700971265503041"/>
    <n v="2026"/>
    <s v="Q4"/>
    <n v="11"/>
    <x v="10"/>
  </r>
  <r>
    <s v="01202"/>
    <x v="327"/>
    <x v="0"/>
    <x v="15"/>
    <x v="3"/>
    <x v="0"/>
    <x v="1"/>
    <x v="1"/>
    <n v="2"/>
    <n v="91.33"/>
    <n v="0.15"/>
    <n v="45.45"/>
    <n v="155.261"/>
    <n v="90.9"/>
    <n v="64.36099999999999"/>
    <n v="0.41453423589954974"/>
    <n v="2026"/>
    <s v="Q4"/>
    <n v="11"/>
    <x v="10"/>
  </r>
  <r>
    <s v="01365"/>
    <x v="327"/>
    <x v="0"/>
    <x v="0"/>
    <x v="3"/>
    <x v="1"/>
    <x v="1"/>
    <x v="11"/>
    <n v="4"/>
    <n v="155.91"/>
    <n v="0"/>
    <n v="79.91"/>
    <n v="623.64"/>
    <n v="319.64"/>
    <n v="304"/>
    <n v="0.48746071451478418"/>
    <n v="2026"/>
    <s v="Q4"/>
    <n v="11"/>
    <x v="10"/>
  </r>
  <r>
    <s v="02575"/>
    <x v="327"/>
    <x v="2"/>
    <x v="10"/>
    <x v="2"/>
    <x v="0"/>
    <x v="4"/>
    <x v="10"/>
    <n v="1"/>
    <n v="39.42"/>
    <n v="0"/>
    <n v="14.63"/>
    <n v="39.42"/>
    <n v="14.63"/>
    <n v="24.79"/>
    <n v="0.62886859462201927"/>
    <n v="2026"/>
    <s v="Q4"/>
    <n v="11"/>
    <x v="10"/>
  </r>
  <r>
    <s v="02673"/>
    <x v="327"/>
    <x v="2"/>
    <x v="2"/>
    <x v="0"/>
    <x v="0"/>
    <x v="0"/>
    <x v="4"/>
    <n v="2"/>
    <n v="51.56"/>
    <n v="0.05"/>
    <n v="22.7"/>
    <n v="97.963999999999999"/>
    <n v="45.4"/>
    <n v="52.564"/>
    <n v="0.5365644522477645"/>
    <n v="2026"/>
    <s v="Q4"/>
    <n v="11"/>
    <x v="10"/>
  </r>
  <r>
    <s v="04145"/>
    <x v="327"/>
    <x v="0"/>
    <x v="0"/>
    <x v="0"/>
    <x v="0"/>
    <x v="3"/>
    <x v="19"/>
    <n v="1"/>
    <n v="120.49"/>
    <n v="0.15"/>
    <n v="61.22"/>
    <n v="102.4165"/>
    <n v="61.22"/>
    <n v="41.1965"/>
    <n v="0.40224475548373556"/>
    <n v="2026"/>
    <s v="Q4"/>
    <n v="11"/>
    <x v="10"/>
  </r>
  <r>
    <s v="04610"/>
    <x v="327"/>
    <x v="2"/>
    <x v="16"/>
    <x v="2"/>
    <x v="0"/>
    <x v="1"/>
    <x v="11"/>
    <n v="2"/>
    <n v="153.96"/>
    <n v="0"/>
    <n v="79.33"/>
    <n v="307.92"/>
    <n v="158.66"/>
    <n v="149.26000000000002"/>
    <n v="0.48473629514159527"/>
    <n v="2026"/>
    <s v="Q4"/>
    <n v="11"/>
    <x v="10"/>
  </r>
  <r>
    <s v="04721"/>
    <x v="327"/>
    <x v="2"/>
    <x v="16"/>
    <x v="2"/>
    <x v="1"/>
    <x v="0"/>
    <x v="6"/>
    <n v="1"/>
    <n v="39.85"/>
    <n v="0"/>
    <n v="16.3"/>
    <n v="39.85"/>
    <n v="16.3"/>
    <n v="23.55"/>
    <n v="0.59096612296110418"/>
    <n v="2026"/>
    <s v="Q4"/>
    <n v="11"/>
    <x v="10"/>
  </r>
  <r>
    <s v="00324"/>
    <x v="328"/>
    <x v="3"/>
    <x v="13"/>
    <x v="3"/>
    <x v="0"/>
    <x v="0"/>
    <x v="8"/>
    <n v="2"/>
    <n v="103.88"/>
    <n v="0.15"/>
    <n v="49.26"/>
    <n v="176.59599999999998"/>
    <n v="98.52"/>
    <n v="78.075999999999979"/>
    <n v="0.44211646922920106"/>
    <n v="2026"/>
    <s v="Q4"/>
    <n v="11"/>
    <x v="10"/>
  </r>
  <r>
    <s v="00559"/>
    <x v="328"/>
    <x v="3"/>
    <x v="7"/>
    <x v="0"/>
    <x v="0"/>
    <x v="2"/>
    <x v="15"/>
    <n v="2"/>
    <n v="134.19"/>
    <n v="0.1"/>
    <n v="65.39"/>
    <n v="241.542"/>
    <n v="130.78"/>
    <n v="110.762"/>
    <n v="0.45856207202060095"/>
    <n v="2026"/>
    <s v="Q4"/>
    <n v="11"/>
    <x v="10"/>
  </r>
  <r>
    <s v="01108"/>
    <x v="328"/>
    <x v="1"/>
    <x v="1"/>
    <x v="3"/>
    <x v="1"/>
    <x v="2"/>
    <x v="2"/>
    <n v="1"/>
    <n v="37.06"/>
    <n v="0.1"/>
    <n v="13.18"/>
    <n v="33.354000000000006"/>
    <n v="13.18"/>
    <n v="20.174000000000007"/>
    <n v="0.6048449961024166"/>
    <n v="2026"/>
    <s v="Q4"/>
    <n v="11"/>
    <x v="10"/>
  </r>
  <r>
    <s v="01344"/>
    <x v="328"/>
    <x v="2"/>
    <x v="10"/>
    <x v="0"/>
    <x v="1"/>
    <x v="2"/>
    <x v="15"/>
    <n v="4"/>
    <n v="135.21"/>
    <n v="0.05"/>
    <n v="68.64"/>
    <n v="513.798"/>
    <n v="274.56"/>
    <n v="239.238"/>
    <n v="0.46562656919645462"/>
    <n v="2026"/>
    <s v="Q4"/>
    <n v="11"/>
    <x v="10"/>
  </r>
  <r>
    <s v="01922"/>
    <x v="328"/>
    <x v="0"/>
    <x v="9"/>
    <x v="3"/>
    <x v="0"/>
    <x v="1"/>
    <x v="3"/>
    <n v="2"/>
    <n v="145.77000000000001"/>
    <n v="0.1"/>
    <n v="78.14"/>
    <n v="262.38600000000002"/>
    <n v="156.28"/>
    <n v="106.10600000000002"/>
    <n v="0.40438895367893107"/>
    <n v="2026"/>
    <s v="Q4"/>
    <n v="11"/>
    <x v="10"/>
  </r>
  <r>
    <s v="02343"/>
    <x v="328"/>
    <x v="0"/>
    <x v="15"/>
    <x v="2"/>
    <x v="1"/>
    <x v="3"/>
    <x v="19"/>
    <n v="1"/>
    <n v="121.53"/>
    <n v="0.15"/>
    <n v="62.14"/>
    <n v="103.3005"/>
    <n v="62.14"/>
    <n v="41.160499999999999"/>
    <n v="0.39845402490791426"/>
    <n v="2026"/>
    <s v="Q4"/>
    <n v="11"/>
    <x v="10"/>
  </r>
  <r>
    <s v="02466"/>
    <x v="328"/>
    <x v="2"/>
    <x v="2"/>
    <x v="0"/>
    <x v="2"/>
    <x v="0"/>
    <x v="6"/>
    <n v="2"/>
    <n v="40.51"/>
    <n v="0.05"/>
    <n v="16.45"/>
    <n v="76.968999999999994"/>
    <n v="32.9"/>
    <n v="44.068999999999996"/>
    <n v="0.5725551845548208"/>
    <n v="2026"/>
    <s v="Q4"/>
    <n v="11"/>
    <x v="10"/>
  </r>
  <r>
    <s v="02647"/>
    <x v="328"/>
    <x v="2"/>
    <x v="5"/>
    <x v="0"/>
    <x v="1"/>
    <x v="1"/>
    <x v="17"/>
    <n v="1"/>
    <n v="70.099999999999994"/>
    <n v="0.15"/>
    <n v="32.28"/>
    <n v="59.584999999999994"/>
    <n v="32.28"/>
    <n v="27.304999999999993"/>
    <n v="0.45825291600234952"/>
    <n v="2026"/>
    <s v="Q4"/>
    <n v="11"/>
    <x v="10"/>
  </r>
  <r>
    <s v="02958"/>
    <x v="328"/>
    <x v="1"/>
    <x v="12"/>
    <x v="3"/>
    <x v="1"/>
    <x v="1"/>
    <x v="3"/>
    <n v="1"/>
    <n v="144.25"/>
    <n v="0.1"/>
    <n v="79.55"/>
    <n v="129.82500000000002"/>
    <n v="79.55"/>
    <n v="50.27500000000002"/>
    <n v="0.38725207009435791"/>
    <n v="2026"/>
    <s v="Q4"/>
    <n v="11"/>
    <x v="10"/>
  </r>
  <r>
    <s v="03527"/>
    <x v="328"/>
    <x v="1"/>
    <x v="6"/>
    <x v="3"/>
    <x v="0"/>
    <x v="1"/>
    <x v="3"/>
    <n v="4"/>
    <n v="146.19"/>
    <n v="0.1"/>
    <n v="79.569999999999993"/>
    <n v="526.28399999999999"/>
    <n v="318.27999999999997"/>
    <n v="208.00400000000002"/>
    <n v="0.39523147198090769"/>
    <n v="2026"/>
    <s v="Q4"/>
    <n v="11"/>
    <x v="10"/>
  </r>
  <r>
    <s v="03729"/>
    <x v="328"/>
    <x v="0"/>
    <x v="9"/>
    <x v="0"/>
    <x v="1"/>
    <x v="3"/>
    <x v="13"/>
    <n v="1"/>
    <n v="81.89"/>
    <n v="0.05"/>
    <n v="38.33"/>
    <n v="77.79549999999999"/>
    <n v="38.33"/>
    <n v="39.465499999999992"/>
    <n v="0.50729797996028048"/>
    <n v="2026"/>
    <s v="Q4"/>
    <n v="11"/>
    <x v="10"/>
  </r>
  <r>
    <s v="04961"/>
    <x v="328"/>
    <x v="2"/>
    <x v="2"/>
    <x v="2"/>
    <x v="1"/>
    <x v="3"/>
    <x v="7"/>
    <n v="2"/>
    <n v="194.78"/>
    <n v="0.15"/>
    <n v="102.51"/>
    <n v="331.12599999999998"/>
    <n v="205.02"/>
    <n v="126.10599999999997"/>
    <n v="0.38083992196324051"/>
    <n v="2026"/>
    <s v="Q4"/>
    <n v="11"/>
    <x v="10"/>
  </r>
  <r>
    <s v="05034"/>
    <x v="328"/>
    <x v="1"/>
    <x v="14"/>
    <x v="0"/>
    <x v="0"/>
    <x v="1"/>
    <x v="3"/>
    <n v="1"/>
    <n v="141.63"/>
    <n v="0.05"/>
    <n v="77.17"/>
    <n v="134.54849999999999"/>
    <n v="77.17"/>
    <n v="57.378499999999988"/>
    <n v="0.42645217152179321"/>
    <n v="2026"/>
    <s v="Q4"/>
    <n v="11"/>
    <x v="10"/>
  </r>
  <r>
    <s v="00343"/>
    <x v="329"/>
    <x v="2"/>
    <x v="16"/>
    <x v="0"/>
    <x v="0"/>
    <x v="0"/>
    <x v="6"/>
    <n v="1"/>
    <n v="40.86"/>
    <n v="0.05"/>
    <n v="17.14"/>
    <n v="38.817"/>
    <n v="17.14"/>
    <n v="21.677"/>
    <n v="0.55844088930107938"/>
    <n v="2026"/>
    <s v="Q4"/>
    <n v="11"/>
    <x v="10"/>
  </r>
  <r>
    <s v="00405"/>
    <x v="329"/>
    <x v="3"/>
    <x v="8"/>
    <x v="0"/>
    <x v="1"/>
    <x v="1"/>
    <x v="3"/>
    <n v="1"/>
    <n v="141.61000000000001"/>
    <n v="0.05"/>
    <n v="77.7"/>
    <n v="134.52950000000001"/>
    <n v="77.7"/>
    <n v="56.82950000000001"/>
    <n v="0.42243151130421214"/>
    <n v="2026"/>
    <s v="Q4"/>
    <n v="11"/>
    <x v="10"/>
  </r>
  <r>
    <s v="00485"/>
    <x v="329"/>
    <x v="3"/>
    <x v="7"/>
    <x v="0"/>
    <x v="1"/>
    <x v="3"/>
    <x v="19"/>
    <n v="2"/>
    <n v="122.15"/>
    <n v="0.1"/>
    <n v="61.15"/>
    <n v="219.87"/>
    <n v="122.3"/>
    <n v="97.570000000000007"/>
    <n v="0.44376222313185065"/>
    <n v="2026"/>
    <s v="Q4"/>
    <n v="11"/>
    <x v="10"/>
  </r>
  <r>
    <s v="00807"/>
    <x v="329"/>
    <x v="2"/>
    <x v="5"/>
    <x v="2"/>
    <x v="0"/>
    <x v="2"/>
    <x v="15"/>
    <n v="5"/>
    <n v="130.24"/>
    <n v="0.1"/>
    <n v="66.75"/>
    <n v="586.08000000000004"/>
    <n v="333.75"/>
    <n v="252.33000000000004"/>
    <n v="0.43053849303849306"/>
    <n v="2026"/>
    <s v="Q4"/>
    <n v="11"/>
    <x v="10"/>
  </r>
  <r>
    <s v="01666"/>
    <x v="329"/>
    <x v="0"/>
    <x v="15"/>
    <x v="1"/>
    <x v="0"/>
    <x v="0"/>
    <x v="4"/>
    <n v="3"/>
    <n v="50.18"/>
    <n v="0.1"/>
    <n v="23.12"/>
    <n v="135.48599999999999"/>
    <n v="69.36"/>
    <n v="66.125999999999991"/>
    <n v="0.4880651875470528"/>
    <n v="2026"/>
    <s v="Q4"/>
    <n v="11"/>
    <x v="10"/>
  </r>
  <r>
    <s v="03442"/>
    <x v="329"/>
    <x v="0"/>
    <x v="9"/>
    <x v="2"/>
    <x v="1"/>
    <x v="4"/>
    <x v="16"/>
    <n v="2"/>
    <n v="50.93"/>
    <n v="0.15"/>
    <n v="22.35"/>
    <n v="86.581000000000003"/>
    <n v="44.7"/>
    <n v="41.881"/>
    <n v="0.48372044674928677"/>
    <n v="2026"/>
    <s v="Q4"/>
    <n v="11"/>
    <x v="10"/>
  </r>
  <r>
    <s v="04177"/>
    <x v="329"/>
    <x v="2"/>
    <x v="10"/>
    <x v="0"/>
    <x v="2"/>
    <x v="0"/>
    <x v="4"/>
    <n v="1"/>
    <n v="49.6"/>
    <n v="0"/>
    <n v="22.62"/>
    <n v="49.6"/>
    <n v="22.62"/>
    <n v="26.98"/>
    <n v="0.5439516129032258"/>
    <n v="2026"/>
    <s v="Q4"/>
    <n v="11"/>
    <x v="10"/>
  </r>
  <r>
    <s v="04659"/>
    <x v="329"/>
    <x v="1"/>
    <x v="11"/>
    <x v="1"/>
    <x v="2"/>
    <x v="3"/>
    <x v="13"/>
    <n v="3"/>
    <n v="83.3"/>
    <n v="0.15"/>
    <n v="38.74"/>
    <n v="212.41499999999996"/>
    <n v="116.22"/>
    <n v="96.194999999999965"/>
    <n v="0.45286349834051259"/>
    <n v="2026"/>
    <s v="Q4"/>
    <n v="11"/>
    <x v="10"/>
  </r>
  <r>
    <s v="04667"/>
    <x v="329"/>
    <x v="1"/>
    <x v="14"/>
    <x v="3"/>
    <x v="2"/>
    <x v="2"/>
    <x v="2"/>
    <n v="1"/>
    <n v="35.89"/>
    <n v="0.05"/>
    <n v="13.53"/>
    <n v="34.095500000000001"/>
    <n v="13.53"/>
    <n v="20.5655"/>
    <n v="0.60317343931017287"/>
    <n v="2026"/>
    <s v="Q4"/>
    <n v="11"/>
    <x v="10"/>
  </r>
  <r>
    <s v="00197"/>
    <x v="330"/>
    <x v="3"/>
    <x v="4"/>
    <x v="2"/>
    <x v="1"/>
    <x v="3"/>
    <x v="7"/>
    <n v="1"/>
    <n v="195.32"/>
    <n v="0"/>
    <n v="103.21"/>
    <n v="195.32"/>
    <n v="103.21"/>
    <n v="92.11"/>
    <n v="0.47158509113250052"/>
    <n v="2026"/>
    <s v="Q4"/>
    <n v="11"/>
    <x v="10"/>
  </r>
  <r>
    <s v="00361"/>
    <x v="330"/>
    <x v="1"/>
    <x v="6"/>
    <x v="0"/>
    <x v="0"/>
    <x v="2"/>
    <x v="2"/>
    <n v="1"/>
    <n v="36.36"/>
    <n v="0.05"/>
    <n v="13.33"/>
    <n v="34.541999999999994"/>
    <n v="13.33"/>
    <n v="21.211999999999996"/>
    <n v="0.61409298824619307"/>
    <n v="2026"/>
    <s v="Q4"/>
    <n v="11"/>
    <x v="10"/>
  </r>
  <r>
    <s v="00841"/>
    <x v="330"/>
    <x v="1"/>
    <x v="12"/>
    <x v="0"/>
    <x v="0"/>
    <x v="2"/>
    <x v="2"/>
    <n v="2"/>
    <n v="35.85"/>
    <n v="0.05"/>
    <n v="13.69"/>
    <n v="68.114999999999995"/>
    <n v="27.38"/>
    <n v="40.734999999999999"/>
    <n v="0.59803273875064233"/>
    <n v="2026"/>
    <s v="Q4"/>
    <n v="11"/>
    <x v="10"/>
  </r>
  <r>
    <s v="00903"/>
    <x v="330"/>
    <x v="3"/>
    <x v="8"/>
    <x v="0"/>
    <x v="1"/>
    <x v="2"/>
    <x v="9"/>
    <n v="4"/>
    <n v="46.73"/>
    <n v="0"/>
    <n v="17.989999999999998"/>
    <n v="186.92"/>
    <n v="71.959999999999994"/>
    <n v="114.96"/>
    <n v="0.61502246950567085"/>
    <n v="2026"/>
    <s v="Q4"/>
    <n v="11"/>
    <x v="10"/>
  </r>
  <r>
    <s v="01278"/>
    <x v="330"/>
    <x v="3"/>
    <x v="13"/>
    <x v="2"/>
    <x v="0"/>
    <x v="1"/>
    <x v="3"/>
    <n v="3"/>
    <n v="143.72"/>
    <n v="0.15"/>
    <n v="78.56"/>
    <n v="366.48599999999999"/>
    <n v="235.68"/>
    <n v="130.80599999999998"/>
    <n v="0.35691950033561987"/>
    <n v="2026"/>
    <s v="Q4"/>
    <n v="11"/>
    <x v="10"/>
  </r>
  <r>
    <s v="02091"/>
    <x v="330"/>
    <x v="1"/>
    <x v="12"/>
    <x v="3"/>
    <x v="1"/>
    <x v="4"/>
    <x v="14"/>
    <n v="1"/>
    <n v="35.590000000000003"/>
    <n v="0"/>
    <n v="13.57"/>
    <n v="35.590000000000003"/>
    <n v="13.57"/>
    <n v="22.020000000000003"/>
    <n v="0.61871312166338865"/>
    <n v="2026"/>
    <s v="Q4"/>
    <n v="11"/>
    <x v="10"/>
  </r>
  <r>
    <s v="03070"/>
    <x v="330"/>
    <x v="3"/>
    <x v="13"/>
    <x v="3"/>
    <x v="0"/>
    <x v="1"/>
    <x v="17"/>
    <n v="4"/>
    <n v="71.11"/>
    <n v="0.05"/>
    <n v="32.25"/>
    <n v="270.21799999999996"/>
    <n v="129"/>
    <n v="141.21799999999996"/>
    <n v="0.52260767232382732"/>
    <n v="2026"/>
    <s v="Q4"/>
    <n v="11"/>
    <x v="10"/>
  </r>
  <r>
    <s v="04007"/>
    <x v="330"/>
    <x v="0"/>
    <x v="9"/>
    <x v="3"/>
    <x v="2"/>
    <x v="0"/>
    <x v="4"/>
    <n v="5"/>
    <n v="51.04"/>
    <n v="0"/>
    <n v="22.69"/>
    <n v="255.2"/>
    <n v="113.45"/>
    <n v="141.75"/>
    <n v="0.55544670846394983"/>
    <n v="2026"/>
    <s v="Q4"/>
    <n v="11"/>
    <x v="10"/>
  </r>
  <r>
    <s v="04488"/>
    <x v="330"/>
    <x v="1"/>
    <x v="14"/>
    <x v="2"/>
    <x v="0"/>
    <x v="2"/>
    <x v="18"/>
    <n v="3"/>
    <n v="161.66"/>
    <n v="0.05"/>
    <n v="88.3"/>
    <n v="460.73099999999999"/>
    <n v="264.89999999999998"/>
    <n v="195.83100000000002"/>
    <n v="0.42504411467863029"/>
    <n v="2026"/>
    <s v="Q4"/>
    <n v="11"/>
    <x v="10"/>
  </r>
  <r>
    <s v="05159"/>
    <x v="330"/>
    <x v="3"/>
    <x v="13"/>
    <x v="0"/>
    <x v="2"/>
    <x v="3"/>
    <x v="13"/>
    <n v="2"/>
    <n v="80.400000000000006"/>
    <n v="0.15"/>
    <n v="38.869999999999997"/>
    <n v="136.68"/>
    <n v="77.739999999999995"/>
    <n v="58.940000000000012"/>
    <n v="0.43122622183201648"/>
    <n v="2026"/>
    <s v="Q4"/>
    <n v="11"/>
    <x v="10"/>
  </r>
  <r>
    <s v="00669"/>
    <x v="331"/>
    <x v="2"/>
    <x v="3"/>
    <x v="0"/>
    <x v="0"/>
    <x v="4"/>
    <x v="14"/>
    <n v="3"/>
    <n v="36.81"/>
    <n v="0.05"/>
    <n v="13.82"/>
    <n v="104.9085"/>
    <n v="41.46"/>
    <n v="63.448500000000003"/>
    <n v="0.60479846723573405"/>
    <n v="2026"/>
    <s v="Q4"/>
    <n v="11"/>
    <x v="10"/>
  </r>
  <r>
    <s v="00686"/>
    <x v="331"/>
    <x v="1"/>
    <x v="12"/>
    <x v="3"/>
    <x v="0"/>
    <x v="2"/>
    <x v="15"/>
    <n v="2"/>
    <n v="132.61000000000001"/>
    <n v="0.1"/>
    <n v="67.3"/>
    <n v="238.69800000000004"/>
    <n v="134.6"/>
    <n v="104.09800000000004"/>
    <n v="0.43610755012610086"/>
    <n v="2026"/>
    <s v="Q4"/>
    <n v="11"/>
    <x v="10"/>
  </r>
  <r>
    <s v="00990"/>
    <x v="331"/>
    <x v="0"/>
    <x v="15"/>
    <x v="0"/>
    <x v="0"/>
    <x v="0"/>
    <x v="6"/>
    <n v="5"/>
    <n v="39.79"/>
    <n v="0.1"/>
    <n v="17.09"/>
    <n v="179.05500000000001"/>
    <n v="85.45"/>
    <n v="93.605000000000004"/>
    <n v="0.52277233252352628"/>
    <n v="2026"/>
    <s v="Q4"/>
    <n v="11"/>
    <x v="10"/>
  </r>
  <r>
    <s v="01134"/>
    <x v="331"/>
    <x v="3"/>
    <x v="4"/>
    <x v="0"/>
    <x v="0"/>
    <x v="2"/>
    <x v="2"/>
    <n v="2"/>
    <n v="36.119999999999997"/>
    <n v="0.1"/>
    <n v="13.61"/>
    <n v="65.015999999999991"/>
    <n v="27.22"/>
    <n v="37.795999999999992"/>
    <n v="0.58133382551987201"/>
    <n v="2026"/>
    <s v="Q4"/>
    <n v="11"/>
    <x v="10"/>
  </r>
  <r>
    <s v="01770"/>
    <x v="331"/>
    <x v="3"/>
    <x v="7"/>
    <x v="2"/>
    <x v="0"/>
    <x v="1"/>
    <x v="11"/>
    <n v="5"/>
    <n v="153.93"/>
    <n v="0.05"/>
    <n v="77.27"/>
    <n v="731.16750000000002"/>
    <n v="386.34999999999997"/>
    <n v="344.81750000000005"/>
    <n v="0.4715985051304934"/>
    <n v="2026"/>
    <s v="Q4"/>
    <n v="11"/>
    <x v="10"/>
  </r>
  <r>
    <s v="03396"/>
    <x v="331"/>
    <x v="2"/>
    <x v="3"/>
    <x v="2"/>
    <x v="1"/>
    <x v="4"/>
    <x v="16"/>
    <n v="3"/>
    <n v="50.67"/>
    <n v="0.05"/>
    <n v="22.25"/>
    <n v="144.40949999999998"/>
    <n v="66.75"/>
    <n v="77.65949999999998"/>
    <n v="0.53777279195620775"/>
    <n v="2026"/>
    <s v="Q4"/>
    <n v="11"/>
    <x v="10"/>
  </r>
  <r>
    <s v="04259"/>
    <x v="331"/>
    <x v="2"/>
    <x v="3"/>
    <x v="0"/>
    <x v="0"/>
    <x v="1"/>
    <x v="17"/>
    <n v="4"/>
    <n v="72.77"/>
    <n v="0"/>
    <n v="32.090000000000003"/>
    <n v="291.08"/>
    <n v="128.36000000000001"/>
    <n v="162.71999999999997"/>
    <n v="0.55902157482479031"/>
    <n v="2026"/>
    <s v="Q4"/>
    <n v="11"/>
    <x v="10"/>
  </r>
  <r>
    <s v="04440"/>
    <x v="331"/>
    <x v="2"/>
    <x v="10"/>
    <x v="3"/>
    <x v="1"/>
    <x v="2"/>
    <x v="9"/>
    <n v="1"/>
    <n v="46.45"/>
    <n v="0.1"/>
    <n v="17.96"/>
    <n v="41.805000000000007"/>
    <n v="17.96"/>
    <n v="23.845000000000006"/>
    <n v="0.57038631742614521"/>
    <n v="2026"/>
    <s v="Q4"/>
    <n v="11"/>
    <x v="10"/>
  </r>
  <r>
    <s v="05115"/>
    <x v="331"/>
    <x v="0"/>
    <x v="15"/>
    <x v="0"/>
    <x v="1"/>
    <x v="2"/>
    <x v="18"/>
    <n v="1"/>
    <n v="165.75"/>
    <n v="0.2"/>
    <n v="89.16"/>
    <n v="132.6"/>
    <n v="89.16"/>
    <n v="43.44"/>
    <n v="0.32760180995475113"/>
    <n v="2026"/>
    <s v="Q4"/>
    <n v="11"/>
    <x v="10"/>
  </r>
  <r>
    <s v="05136"/>
    <x v="331"/>
    <x v="2"/>
    <x v="2"/>
    <x v="3"/>
    <x v="1"/>
    <x v="3"/>
    <x v="7"/>
    <n v="4"/>
    <n v="198.02"/>
    <n v="0.05"/>
    <n v="103.82"/>
    <n v="752.476"/>
    <n v="415.28"/>
    <n v="337.19600000000003"/>
    <n v="0.44811528872681655"/>
    <n v="2026"/>
    <s v="Q4"/>
    <n v="11"/>
    <x v="10"/>
  </r>
  <r>
    <s v="00562"/>
    <x v="332"/>
    <x v="1"/>
    <x v="12"/>
    <x v="0"/>
    <x v="1"/>
    <x v="2"/>
    <x v="9"/>
    <n v="1"/>
    <n v="46.3"/>
    <n v="0.2"/>
    <n v="18.78"/>
    <n v="37.04"/>
    <n v="18.78"/>
    <n v="18.259999999999998"/>
    <n v="0.49298056155507552"/>
    <n v="2026"/>
    <s v="Q4"/>
    <n v="11"/>
    <x v="10"/>
  </r>
  <r>
    <s v="00806"/>
    <x v="332"/>
    <x v="0"/>
    <x v="15"/>
    <x v="3"/>
    <x v="0"/>
    <x v="4"/>
    <x v="10"/>
    <n v="1"/>
    <n v="39.659999999999997"/>
    <n v="0"/>
    <n v="14.76"/>
    <n v="39.659999999999997"/>
    <n v="14.76"/>
    <n v="24.9"/>
    <n v="0.62783661119515888"/>
    <n v="2026"/>
    <s v="Q4"/>
    <n v="11"/>
    <x v="10"/>
  </r>
  <r>
    <s v="03150"/>
    <x v="332"/>
    <x v="1"/>
    <x v="6"/>
    <x v="0"/>
    <x v="1"/>
    <x v="3"/>
    <x v="13"/>
    <n v="3"/>
    <n v="80.72"/>
    <n v="0.05"/>
    <n v="39.130000000000003"/>
    <n v="230.05199999999999"/>
    <n v="117.39000000000001"/>
    <n v="112.66199999999998"/>
    <n v="0.48972406238589528"/>
    <n v="2026"/>
    <s v="Q4"/>
    <n v="11"/>
    <x v="10"/>
  </r>
  <r>
    <s v="04847"/>
    <x v="332"/>
    <x v="1"/>
    <x v="14"/>
    <x v="3"/>
    <x v="1"/>
    <x v="2"/>
    <x v="2"/>
    <n v="2"/>
    <n v="35.51"/>
    <n v="0.05"/>
    <n v="13.24"/>
    <n v="67.468999999999994"/>
    <n v="26.48"/>
    <n v="40.98899999999999"/>
    <n v="0.60752345521646967"/>
    <n v="2026"/>
    <s v="Q4"/>
    <n v="11"/>
    <x v="10"/>
  </r>
  <r>
    <s v="00221"/>
    <x v="333"/>
    <x v="3"/>
    <x v="8"/>
    <x v="2"/>
    <x v="2"/>
    <x v="2"/>
    <x v="15"/>
    <n v="1"/>
    <n v="132.06"/>
    <n v="0.15"/>
    <n v="67.53"/>
    <n v="112.251"/>
    <n v="67.53"/>
    <n v="44.721000000000004"/>
    <n v="0.39840179597509157"/>
    <n v="2026"/>
    <s v="Q4"/>
    <n v="11"/>
    <x v="10"/>
  </r>
  <r>
    <s v="00630"/>
    <x v="333"/>
    <x v="3"/>
    <x v="8"/>
    <x v="0"/>
    <x v="2"/>
    <x v="0"/>
    <x v="6"/>
    <n v="3"/>
    <n v="41.07"/>
    <n v="0.1"/>
    <n v="16.86"/>
    <n v="110.88900000000001"/>
    <n v="50.58"/>
    <n v="60.309000000000012"/>
    <n v="0.54386819251684126"/>
    <n v="2026"/>
    <s v="Q4"/>
    <n v="11"/>
    <x v="10"/>
  </r>
  <r>
    <s v="01789"/>
    <x v="333"/>
    <x v="1"/>
    <x v="12"/>
    <x v="0"/>
    <x v="1"/>
    <x v="1"/>
    <x v="11"/>
    <n v="2"/>
    <n v="151.49"/>
    <n v="0.1"/>
    <n v="81.39"/>
    <n v="272.68200000000002"/>
    <n v="162.78"/>
    <n v="109.90200000000002"/>
    <n v="0.40304090479019522"/>
    <n v="2026"/>
    <s v="Q4"/>
    <n v="11"/>
    <x v="10"/>
  </r>
  <r>
    <s v="01947"/>
    <x v="333"/>
    <x v="0"/>
    <x v="0"/>
    <x v="2"/>
    <x v="2"/>
    <x v="4"/>
    <x v="14"/>
    <n v="1"/>
    <n v="35.729999999999997"/>
    <n v="0.2"/>
    <n v="14.33"/>
    <n v="28.584"/>
    <n v="14.33"/>
    <n v="14.254"/>
    <n v="0.49867058494262523"/>
    <n v="2026"/>
    <s v="Q4"/>
    <n v="11"/>
    <x v="10"/>
  </r>
  <r>
    <s v="02279"/>
    <x v="333"/>
    <x v="0"/>
    <x v="0"/>
    <x v="2"/>
    <x v="0"/>
    <x v="0"/>
    <x v="4"/>
    <n v="2"/>
    <n v="50.38"/>
    <n v="0.1"/>
    <n v="22.41"/>
    <n v="90.684000000000012"/>
    <n v="44.82"/>
    <n v="45.864000000000011"/>
    <n v="0.50575625248114342"/>
    <n v="2026"/>
    <s v="Q4"/>
    <n v="11"/>
    <x v="10"/>
  </r>
  <r>
    <s v="02439"/>
    <x v="333"/>
    <x v="0"/>
    <x v="9"/>
    <x v="0"/>
    <x v="2"/>
    <x v="4"/>
    <x v="14"/>
    <n v="1"/>
    <n v="35.67"/>
    <n v="0.1"/>
    <n v="13.81"/>
    <n v="32.103000000000002"/>
    <n v="13.81"/>
    <n v="18.292999999999999"/>
    <n v="0.5698221350029592"/>
    <n v="2026"/>
    <s v="Q4"/>
    <n v="11"/>
    <x v="10"/>
  </r>
  <r>
    <s v="02540"/>
    <x v="333"/>
    <x v="1"/>
    <x v="14"/>
    <x v="1"/>
    <x v="2"/>
    <x v="3"/>
    <x v="13"/>
    <n v="12"/>
    <n v="81.150000000000006"/>
    <n v="0.15"/>
    <n v="39.590000000000003"/>
    <n v="827.73"/>
    <n v="475.08000000000004"/>
    <n v="352.65"/>
    <n v="0.42604472472907828"/>
    <n v="2026"/>
    <s v="Q4"/>
    <n v="11"/>
    <x v="10"/>
  </r>
  <r>
    <s v="02747"/>
    <x v="333"/>
    <x v="0"/>
    <x v="15"/>
    <x v="2"/>
    <x v="0"/>
    <x v="3"/>
    <x v="7"/>
    <n v="1"/>
    <n v="194.73"/>
    <n v="0"/>
    <n v="104.48"/>
    <n v="194.73"/>
    <n v="104.48"/>
    <n v="90.249999999999986"/>
    <n v="0.46346222975401835"/>
    <n v="2026"/>
    <s v="Q4"/>
    <n v="11"/>
    <x v="10"/>
  </r>
  <r>
    <s v="03094"/>
    <x v="333"/>
    <x v="1"/>
    <x v="1"/>
    <x v="3"/>
    <x v="2"/>
    <x v="3"/>
    <x v="19"/>
    <n v="2"/>
    <n v="122.18"/>
    <n v="0.15"/>
    <n v="61.3"/>
    <n v="207.70600000000002"/>
    <n v="122.6"/>
    <n v="85.106000000000023"/>
    <n v="0.40974261696821479"/>
    <n v="2026"/>
    <s v="Q4"/>
    <n v="11"/>
    <x v="10"/>
  </r>
  <r>
    <s v="03359"/>
    <x v="333"/>
    <x v="3"/>
    <x v="13"/>
    <x v="0"/>
    <x v="0"/>
    <x v="3"/>
    <x v="13"/>
    <n v="1"/>
    <n v="83.14"/>
    <n v="0"/>
    <n v="39.369999999999997"/>
    <n v="83.14"/>
    <n v="39.369999999999997"/>
    <n v="43.77"/>
    <n v="0.52646139042578788"/>
    <n v="2026"/>
    <s v="Q4"/>
    <n v="11"/>
    <x v="10"/>
  </r>
  <r>
    <s v="03473"/>
    <x v="333"/>
    <x v="2"/>
    <x v="5"/>
    <x v="0"/>
    <x v="0"/>
    <x v="0"/>
    <x v="0"/>
    <n v="1"/>
    <n v="80.97"/>
    <n v="0"/>
    <n v="43.64"/>
    <n v="80.97"/>
    <n v="43.64"/>
    <n v="37.33"/>
    <n v="0.4610349512164999"/>
    <n v="2026"/>
    <s v="Q4"/>
    <n v="11"/>
    <x v="10"/>
  </r>
  <r>
    <s v="03589"/>
    <x v="333"/>
    <x v="0"/>
    <x v="9"/>
    <x v="0"/>
    <x v="1"/>
    <x v="1"/>
    <x v="17"/>
    <n v="1"/>
    <n v="73.03"/>
    <n v="0"/>
    <n v="32.71"/>
    <n v="73.03"/>
    <n v="32.71"/>
    <n v="40.32"/>
    <n v="0.55210187594139393"/>
    <n v="2026"/>
    <s v="Q4"/>
    <n v="11"/>
    <x v="10"/>
  </r>
  <r>
    <s v="04689"/>
    <x v="333"/>
    <x v="2"/>
    <x v="3"/>
    <x v="0"/>
    <x v="0"/>
    <x v="2"/>
    <x v="9"/>
    <n v="1"/>
    <n v="46.81"/>
    <n v="0.05"/>
    <n v="17.87"/>
    <n v="44.469500000000004"/>
    <n v="17.87"/>
    <n v="26.599500000000003"/>
    <n v="0.59815154206815913"/>
    <n v="2026"/>
    <s v="Q4"/>
    <n v="11"/>
    <x v="10"/>
  </r>
  <r>
    <s v="04819"/>
    <x v="333"/>
    <x v="3"/>
    <x v="7"/>
    <x v="3"/>
    <x v="1"/>
    <x v="1"/>
    <x v="11"/>
    <n v="2"/>
    <n v="153.51"/>
    <n v="0.15"/>
    <n v="81.290000000000006"/>
    <n v="260.96699999999998"/>
    <n v="162.58000000000001"/>
    <n v="98.386999999999972"/>
    <n v="0.3770093536730697"/>
    <n v="2026"/>
    <s v="Q4"/>
    <n v="11"/>
    <x v="10"/>
  </r>
  <r>
    <s v="05167"/>
    <x v="333"/>
    <x v="2"/>
    <x v="5"/>
    <x v="3"/>
    <x v="1"/>
    <x v="3"/>
    <x v="7"/>
    <n v="2"/>
    <n v="197.5"/>
    <n v="0"/>
    <n v="104.47"/>
    <n v="395"/>
    <n v="208.94"/>
    <n v="186.06"/>
    <n v="0.4710379746835443"/>
    <n v="2026"/>
    <s v="Q4"/>
    <n v="11"/>
    <x v="10"/>
  </r>
  <r>
    <s v="00038"/>
    <x v="334"/>
    <x v="3"/>
    <x v="8"/>
    <x v="1"/>
    <x v="2"/>
    <x v="1"/>
    <x v="3"/>
    <n v="8"/>
    <n v="146.55000000000001"/>
    <n v="0.1"/>
    <n v="78.03"/>
    <n v="1055.1600000000001"/>
    <n v="624.24"/>
    <n v="430.92000000000007"/>
    <n v="0.40839303991811671"/>
    <n v="2026"/>
    <s v="Q4"/>
    <n v="12"/>
    <x v="11"/>
  </r>
  <r>
    <s v="00364"/>
    <x v="334"/>
    <x v="3"/>
    <x v="13"/>
    <x v="0"/>
    <x v="2"/>
    <x v="0"/>
    <x v="4"/>
    <n v="2"/>
    <n v="51.83"/>
    <n v="0.15"/>
    <n v="22.02"/>
    <n v="88.11099999999999"/>
    <n v="44.04"/>
    <n v="44.070999999999991"/>
    <n v="0.50017591447151888"/>
    <n v="2026"/>
    <s v="Q4"/>
    <n v="12"/>
    <x v="11"/>
  </r>
  <r>
    <s v="02040"/>
    <x v="334"/>
    <x v="1"/>
    <x v="12"/>
    <x v="0"/>
    <x v="1"/>
    <x v="1"/>
    <x v="3"/>
    <n v="1"/>
    <n v="140.34"/>
    <n v="0.15"/>
    <n v="79.92"/>
    <n v="119.289"/>
    <n v="79.92"/>
    <n v="39.369"/>
    <n v="0.33003043029952467"/>
    <n v="2026"/>
    <s v="Q4"/>
    <n v="12"/>
    <x v="11"/>
  </r>
  <r>
    <s v="02899"/>
    <x v="334"/>
    <x v="0"/>
    <x v="0"/>
    <x v="0"/>
    <x v="1"/>
    <x v="1"/>
    <x v="11"/>
    <n v="1"/>
    <n v="156.44999999999999"/>
    <n v="0"/>
    <n v="80.56"/>
    <n v="156.44999999999999"/>
    <n v="80.56"/>
    <n v="75.889999999999986"/>
    <n v="0.48507510386705011"/>
    <n v="2026"/>
    <s v="Q4"/>
    <n v="12"/>
    <x v="11"/>
  </r>
  <r>
    <s v="03199"/>
    <x v="334"/>
    <x v="2"/>
    <x v="16"/>
    <x v="3"/>
    <x v="0"/>
    <x v="4"/>
    <x v="10"/>
    <n v="1"/>
    <n v="41.33"/>
    <n v="0"/>
    <n v="15.03"/>
    <n v="41.33"/>
    <n v="15.03"/>
    <n v="26.299999999999997"/>
    <n v="0.6363416404548754"/>
    <n v="2026"/>
    <s v="Q4"/>
    <n v="12"/>
    <x v="11"/>
  </r>
  <r>
    <s v="04722"/>
    <x v="334"/>
    <x v="1"/>
    <x v="11"/>
    <x v="2"/>
    <x v="1"/>
    <x v="0"/>
    <x v="6"/>
    <n v="1"/>
    <n v="39.479999999999997"/>
    <n v="0.05"/>
    <n v="16.78"/>
    <n v="37.505999999999993"/>
    <n v="16.78"/>
    <n v="20.725999999999992"/>
    <n v="0.55260491654668575"/>
    <n v="2026"/>
    <s v="Q4"/>
    <n v="12"/>
    <x v="11"/>
  </r>
  <r>
    <s v="01423"/>
    <x v="335"/>
    <x v="2"/>
    <x v="3"/>
    <x v="0"/>
    <x v="2"/>
    <x v="1"/>
    <x v="17"/>
    <n v="1"/>
    <n v="73.010000000000005"/>
    <n v="0.1"/>
    <n v="31.51"/>
    <n v="65.709000000000003"/>
    <n v="31.51"/>
    <n v="34.198999999999998"/>
    <n v="0.52046142841924237"/>
    <n v="2026"/>
    <s v="Q4"/>
    <n v="12"/>
    <x v="11"/>
  </r>
  <r>
    <s v="01505"/>
    <x v="335"/>
    <x v="0"/>
    <x v="15"/>
    <x v="0"/>
    <x v="2"/>
    <x v="4"/>
    <x v="10"/>
    <n v="2"/>
    <n v="40.86"/>
    <n v="0.05"/>
    <n v="15.06"/>
    <n v="77.634"/>
    <n v="30.12"/>
    <n v="47.513999999999996"/>
    <n v="0.6120256588608084"/>
    <n v="2026"/>
    <s v="Q4"/>
    <n v="12"/>
    <x v="11"/>
  </r>
  <r>
    <s v="01664"/>
    <x v="335"/>
    <x v="2"/>
    <x v="5"/>
    <x v="3"/>
    <x v="0"/>
    <x v="3"/>
    <x v="7"/>
    <n v="6"/>
    <n v="194.79"/>
    <n v="0"/>
    <n v="105.73"/>
    <n v="1168.74"/>
    <n v="634.38"/>
    <n v="534.36"/>
    <n v="0.45721032907233433"/>
    <n v="2026"/>
    <s v="Q4"/>
    <n v="12"/>
    <x v="11"/>
  </r>
  <r>
    <s v="02035"/>
    <x v="335"/>
    <x v="3"/>
    <x v="13"/>
    <x v="0"/>
    <x v="1"/>
    <x v="3"/>
    <x v="13"/>
    <n v="4"/>
    <n v="80.98"/>
    <n v="0.2"/>
    <n v="38.6"/>
    <n v="259.13600000000002"/>
    <n v="154.4"/>
    <n v="104.73600000000002"/>
    <n v="0.40417387009138062"/>
    <n v="2026"/>
    <s v="Q4"/>
    <n v="12"/>
    <x v="11"/>
  </r>
  <r>
    <s v="02094"/>
    <x v="335"/>
    <x v="0"/>
    <x v="15"/>
    <x v="0"/>
    <x v="1"/>
    <x v="3"/>
    <x v="7"/>
    <n v="3"/>
    <n v="196.48"/>
    <n v="0.05"/>
    <n v="107.2"/>
    <n v="559.96799999999996"/>
    <n v="321.60000000000002"/>
    <n v="238.36799999999994"/>
    <n v="0.42568146751242919"/>
    <n v="2026"/>
    <s v="Q4"/>
    <n v="12"/>
    <x v="11"/>
  </r>
  <r>
    <s v="02204"/>
    <x v="335"/>
    <x v="0"/>
    <x v="9"/>
    <x v="2"/>
    <x v="1"/>
    <x v="2"/>
    <x v="9"/>
    <n v="2"/>
    <n v="46.63"/>
    <n v="0"/>
    <n v="18.68"/>
    <n v="93.26"/>
    <n v="37.36"/>
    <n v="55.900000000000006"/>
    <n v="0.59939952820072917"/>
    <n v="2026"/>
    <s v="Q4"/>
    <n v="12"/>
    <x v="11"/>
  </r>
  <r>
    <s v="03921"/>
    <x v="335"/>
    <x v="2"/>
    <x v="5"/>
    <x v="1"/>
    <x v="2"/>
    <x v="1"/>
    <x v="3"/>
    <n v="12"/>
    <n v="142.93"/>
    <n v="0.1"/>
    <n v="79.81"/>
    <n v="1543.644"/>
    <n v="957.72"/>
    <n v="585.92399999999998"/>
    <n v="0.37957197384889263"/>
    <n v="2026"/>
    <s v="Q4"/>
    <n v="12"/>
    <x v="11"/>
  </r>
  <r>
    <s v="03999"/>
    <x v="335"/>
    <x v="1"/>
    <x v="12"/>
    <x v="2"/>
    <x v="0"/>
    <x v="1"/>
    <x v="11"/>
    <n v="2"/>
    <n v="153.97"/>
    <n v="0"/>
    <n v="79.45"/>
    <n v="307.94"/>
    <n v="158.9"/>
    <n v="149.04"/>
    <n v="0.48399038773787101"/>
    <n v="2026"/>
    <s v="Q4"/>
    <n v="12"/>
    <x v="11"/>
  </r>
  <r>
    <s v="04546"/>
    <x v="335"/>
    <x v="3"/>
    <x v="13"/>
    <x v="0"/>
    <x v="0"/>
    <x v="3"/>
    <x v="5"/>
    <n v="1"/>
    <n v="344.63"/>
    <n v="0.05"/>
    <n v="189.22"/>
    <n v="327.39849999999996"/>
    <n v="189.22"/>
    <n v="138.17849999999996"/>
    <n v="0.42204988721695419"/>
    <n v="2026"/>
    <s v="Q4"/>
    <n v="12"/>
    <x v="11"/>
  </r>
  <r>
    <s v="00158"/>
    <x v="336"/>
    <x v="3"/>
    <x v="13"/>
    <x v="0"/>
    <x v="1"/>
    <x v="2"/>
    <x v="9"/>
    <n v="2"/>
    <n v="46.51"/>
    <n v="0.05"/>
    <n v="18.73"/>
    <n v="88.368999999999986"/>
    <n v="37.46"/>
    <n v="50.908999999999985"/>
    <n v="0.57609568966492763"/>
    <n v="2026"/>
    <s v="Q4"/>
    <n v="12"/>
    <x v="11"/>
  </r>
  <r>
    <s v="01972"/>
    <x v="336"/>
    <x v="0"/>
    <x v="9"/>
    <x v="1"/>
    <x v="2"/>
    <x v="0"/>
    <x v="0"/>
    <n v="6"/>
    <n v="80.17"/>
    <n v="0.1"/>
    <n v="42.67"/>
    <n v="432.91800000000001"/>
    <n v="256.02"/>
    <n v="176.89800000000002"/>
    <n v="0.40861779828974543"/>
    <n v="2026"/>
    <s v="Q4"/>
    <n v="12"/>
    <x v="11"/>
  </r>
  <r>
    <s v="03196"/>
    <x v="336"/>
    <x v="3"/>
    <x v="13"/>
    <x v="0"/>
    <x v="1"/>
    <x v="3"/>
    <x v="19"/>
    <n v="2"/>
    <n v="124.62"/>
    <n v="0.1"/>
    <n v="58.91"/>
    <n v="224.316"/>
    <n v="117.82"/>
    <n v="106.49600000000001"/>
    <n v="0.47475882237557737"/>
    <n v="2026"/>
    <s v="Q4"/>
    <n v="12"/>
    <x v="11"/>
  </r>
  <r>
    <s v="03722"/>
    <x v="336"/>
    <x v="2"/>
    <x v="3"/>
    <x v="0"/>
    <x v="0"/>
    <x v="1"/>
    <x v="3"/>
    <n v="1"/>
    <n v="144.78"/>
    <n v="0.15"/>
    <n v="81.53"/>
    <n v="123.063"/>
    <n v="81.53"/>
    <n v="41.533000000000001"/>
    <n v="0.33749380398657597"/>
    <n v="2026"/>
    <s v="Q4"/>
    <n v="12"/>
    <x v="11"/>
  </r>
  <r>
    <s v="04201"/>
    <x v="336"/>
    <x v="3"/>
    <x v="7"/>
    <x v="0"/>
    <x v="2"/>
    <x v="2"/>
    <x v="15"/>
    <n v="1"/>
    <n v="133.80000000000001"/>
    <n v="0"/>
    <n v="66.349999999999994"/>
    <n v="133.80000000000001"/>
    <n v="66.349999999999994"/>
    <n v="67.450000000000017"/>
    <n v="0.50411061285500758"/>
    <n v="2026"/>
    <s v="Q4"/>
    <n v="12"/>
    <x v="11"/>
  </r>
  <r>
    <s v="04498"/>
    <x v="336"/>
    <x v="3"/>
    <x v="7"/>
    <x v="2"/>
    <x v="1"/>
    <x v="3"/>
    <x v="19"/>
    <n v="1"/>
    <n v="124.93"/>
    <n v="0"/>
    <n v="59.41"/>
    <n v="124.93"/>
    <n v="59.41"/>
    <n v="65.52000000000001"/>
    <n v="0.52445369406867848"/>
    <n v="2026"/>
    <s v="Q4"/>
    <n v="12"/>
    <x v="11"/>
  </r>
  <r>
    <s v="04791"/>
    <x v="336"/>
    <x v="1"/>
    <x v="12"/>
    <x v="0"/>
    <x v="1"/>
    <x v="1"/>
    <x v="17"/>
    <n v="2"/>
    <n v="70.59"/>
    <n v="0.1"/>
    <n v="32.68"/>
    <n v="127.06200000000001"/>
    <n v="65.36"/>
    <n v="61.702000000000012"/>
    <n v="0.48560545245628123"/>
    <n v="2026"/>
    <s v="Q4"/>
    <n v="12"/>
    <x v="11"/>
  </r>
  <r>
    <s v="00614"/>
    <x v="337"/>
    <x v="3"/>
    <x v="7"/>
    <x v="0"/>
    <x v="0"/>
    <x v="1"/>
    <x v="11"/>
    <n v="2"/>
    <n v="151.05000000000001"/>
    <n v="0.15"/>
    <n v="80.36"/>
    <n v="256.78500000000003"/>
    <n v="160.72"/>
    <n v="96.065000000000026"/>
    <n v="0.37410674299511271"/>
    <n v="2026"/>
    <s v="Q4"/>
    <n v="12"/>
    <x v="11"/>
  </r>
  <r>
    <s v="02301"/>
    <x v="337"/>
    <x v="3"/>
    <x v="7"/>
    <x v="0"/>
    <x v="0"/>
    <x v="3"/>
    <x v="19"/>
    <n v="2"/>
    <n v="120.37"/>
    <n v="0.2"/>
    <n v="59.39"/>
    <n v="192.59200000000001"/>
    <n v="118.78"/>
    <n v="73.812000000000012"/>
    <n v="0.3832557946332143"/>
    <n v="2026"/>
    <s v="Q4"/>
    <n v="12"/>
    <x v="11"/>
  </r>
  <r>
    <s v="04430"/>
    <x v="337"/>
    <x v="1"/>
    <x v="1"/>
    <x v="0"/>
    <x v="0"/>
    <x v="3"/>
    <x v="7"/>
    <n v="3"/>
    <n v="193.8"/>
    <n v="0"/>
    <n v="104.55"/>
    <n v="581.40000000000009"/>
    <n v="313.64999999999998"/>
    <n v="267.75000000000011"/>
    <n v="0.46052631578947378"/>
    <n v="2026"/>
    <s v="Q4"/>
    <n v="12"/>
    <x v="11"/>
  </r>
  <r>
    <s v="00318"/>
    <x v="338"/>
    <x v="3"/>
    <x v="13"/>
    <x v="0"/>
    <x v="2"/>
    <x v="1"/>
    <x v="3"/>
    <n v="1"/>
    <n v="146.08000000000001"/>
    <n v="0.1"/>
    <n v="81.540000000000006"/>
    <n v="131.47200000000001"/>
    <n v="81.540000000000006"/>
    <n v="49.932000000000002"/>
    <n v="0.37979189485213583"/>
    <n v="2026"/>
    <s v="Q4"/>
    <n v="12"/>
    <x v="11"/>
  </r>
  <r>
    <s v="00782"/>
    <x v="338"/>
    <x v="3"/>
    <x v="7"/>
    <x v="1"/>
    <x v="2"/>
    <x v="0"/>
    <x v="8"/>
    <n v="4"/>
    <n v="101.17"/>
    <n v="0.15"/>
    <n v="50.48"/>
    <n v="343.97800000000001"/>
    <n v="201.92"/>
    <n v="142.05800000000002"/>
    <n v="0.41298571420265257"/>
    <n v="2026"/>
    <s v="Q4"/>
    <n v="12"/>
    <x v="11"/>
  </r>
  <r>
    <s v="01402"/>
    <x v="338"/>
    <x v="1"/>
    <x v="6"/>
    <x v="2"/>
    <x v="1"/>
    <x v="3"/>
    <x v="19"/>
    <n v="2"/>
    <n v="121.64"/>
    <n v="0"/>
    <n v="61.94"/>
    <n v="243.28"/>
    <n v="123.88"/>
    <n v="119.4"/>
    <n v="0.49079250246629402"/>
    <n v="2026"/>
    <s v="Q4"/>
    <n v="12"/>
    <x v="11"/>
  </r>
  <r>
    <s v="01824"/>
    <x v="338"/>
    <x v="1"/>
    <x v="1"/>
    <x v="0"/>
    <x v="0"/>
    <x v="2"/>
    <x v="18"/>
    <n v="1"/>
    <n v="165.1"/>
    <n v="0.05"/>
    <n v="85.23"/>
    <n v="156.845"/>
    <n v="85.23"/>
    <n v="71.614999999999995"/>
    <n v="0.45659727756702473"/>
    <n v="2026"/>
    <s v="Q4"/>
    <n v="12"/>
    <x v="11"/>
  </r>
  <r>
    <s v="02141"/>
    <x v="338"/>
    <x v="3"/>
    <x v="13"/>
    <x v="0"/>
    <x v="1"/>
    <x v="3"/>
    <x v="7"/>
    <n v="3"/>
    <n v="194.07"/>
    <n v="0.1"/>
    <n v="102.37"/>
    <n v="523.98900000000003"/>
    <n v="307.11"/>
    <n v="216.87900000000002"/>
    <n v="0.4138999101126169"/>
    <n v="2026"/>
    <s v="Q4"/>
    <n v="12"/>
    <x v="11"/>
  </r>
  <r>
    <s v="03517"/>
    <x v="338"/>
    <x v="3"/>
    <x v="13"/>
    <x v="3"/>
    <x v="1"/>
    <x v="1"/>
    <x v="11"/>
    <n v="1"/>
    <n v="152.44"/>
    <n v="0.1"/>
    <n v="76.91"/>
    <n v="137.196"/>
    <n v="76.91"/>
    <n v="60.286000000000001"/>
    <n v="0.43941514329863846"/>
    <n v="2026"/>
    <s v="Q4"/>
    <n v="12"/>
    <x v="11"/>
  </r>
  <r>
    <s v="04055"/>
    <x v="338"/>
    <x v="1"/>
    <x v="12"/>
    <x v="0"/>
    <x v="0"/>
    <x v="3"/>
    <x v="19"/>
    <n v="1"/>
    <n v="123.82"/>
    <n v="0.05"/>
    <n v="59.19"/>
    <n v="117.62899999999999"/>
    <n v="59.19"/>
    <n v="58.438999999999993"/>
    <n v="0.49680775999115862"/>
    <n v="2026"/>
    <s v="Q4"/>
    <n v="12"/>
    <x v="11"/>
  </r>
  <r>
    <s v="04168"/>
    <x v="338"/>
    <x v="0"/>
    <x v="0"/>
    <x v="0"/>
    <x v="1"/>
    <x v="1"/>
    <x v="17"/>
    <n v="4"/>
    <n v="71.12"/>
    <n v="0.05"/>
    <n v="31.93"/>
    <n v="270.25600000000003"/>
    <n v="127.72"/>
    <n v="142.53600000000003"/>
    <n v="0.52741104730329769"/>
    <n v="2026"/>
    <s v="Q4"/>
    <n v="12"/>
    <x v="11"/>
  </r>
  <r>
    <s v="04317"/>
    <x v="338"/>
    <x v="2"/>
    <x v="16"/>
    <x v="3"/>
    <x v="0"/>
    <x v="1"/>
    <x v="17"/>
    <n v="1"/>
    <n v="71.55"/>
    <n v="0.1"/>
    <n v="32.07"/>
    <n v="64.394999999999996"/>
    <n v="32.07"/>
    <n v="32.324999999999996"/>
    <n v="0.50197996738877237"/>
    <n v="2026"/>
    <s v="Q4"/>
    <n v="12"/>
    <x v="11"/>
  </r>
  <r>
    <s v="04879"/>
    <x v="338"/>
    <x v="2"/>
    <x v="2"/>
    <x v="3"/>
    <x v="0"/>
    <x v="1"/>
    <x v="17"/>
    <n v="2"/>
    <n v="70.239999999999995"/>
    <n v="0.1"/>
    <n v="33.29"/>
    <n v="126.43199999999999"/>
    <n v="66.58"/>
    <n v="59.85199999999999"/>
    <n v="0.47339281194634264"/>
    <n v="2026"/>
    <s v="Q4"/>
    <n v="12"/>
    <x v="11"/>
  </r>
  <r>
    <s v="00467"/>
    <x v="339"/>
    <x v="0"/>
    <x v="0"/>
    <x v="3"/>
    <x v="0"/>
    <x v="0"/>
    <x v="4"/>
    <n v="2"/>
    <n v="50.68"/>
    <n v="0.15"/>
    <n v="22.41"/>
    <n v="86.155999999999992"/>
    <n v="44.82"/>
    <n v="41.335999999999991"/>
    <n v="0.47978086262129155"/>
    <n v="2026"/>
    <s v="Q4"/>
    <n v="12"/>
    <x v="11"/>
  </r>
  <r>
    <s v="00825"/>
    <x v="339"/>
    <x v="3"/>
    <x v="7"/>
    <x v="0"/>
    <x v="1"/>
    <x v="0"/>
    <x v="8"/>
    <n v="1"/>
    <n v="101.26"/>
    <n v="0"/>
    <n v="51.7"/>
    <n v="101.26"/>
    <n v="51.7"/>
    <n v="49.56"/>
    <n v="0.4894331424056883"/>
    <n v="2026"/>
    <s v="Q4"/>
    <n v="12"/>
    <x v="11"/>
  </r>
  <r>
    <s v="02346"/>
    <x v="339"/>
    <x v="0"/>
    <x v="0"/>
    <x v="3"/>
    <x v="2"/>
    <x v="2"/>
    <x v="9"/>
    <n v="2"/>
    <n v="46.01"/>
    <n v="0.05"/>
    <n v="18.399999999999999"/>
    <n v="87.418999999999997"/>
    <n v="36.799999999999997"/>
    <n v="50.619"/>
    <n v="0.57903888170763795"/>
    <n v="2026"/>
    <s v="Q4"/>
    <n v="12"/>
    <x v="11"/>
  </r>
  <r>
    <s v="03095"/>
    <x v="339"/>
    <x v="1"/>
    <x v="12"/>
    <x v="0"/>
    <x v="1"/>
    <x v="2"/>
    <x v="15"/>
    <n v="2"/>
    <n v="131.97999999999999"/>
    <n v="0.1"/>
    <n v="68.02"/>
    <n v="237.56399999999999"/>
    <n v="136.04"/>
    <n v="101.524"/>
    <n v="0.42735431294303855"/>
    <n v="2026"/>
    <s v="Q4"/>
    <n v="12"/>
    <x v="11"/>
  </r>
  <r>
    <s v="03580"/>
    <x v="339"/>
    <x v="3"/>
    <x v="7"/>
    <x v="2"/>
    <x v="1"/>
    <x v="1"/>
    <x v="17"/>
    <n v="2"/>
    <n v="73.16"/>
    <n v="0.15"/>
    <n v="32.64"/>
    <n v="124.37199999999999"/>
    <n v="65.28"/>
    <n v="59.091999999999985"/>
    <n v="0.47512301804264617"/>
    <n v="2026"/>
    <s v="Q4"/>
    <n v="12"/>
    <x v="11"/>
  </r>
  <r>
    <s v="04672"/>
    <x v="339"/>
    <x v="1"/>
    <x v="6"/>
    <x v="0"/>
    <x v="2"/>
    <x v="2"/>
    <x v="9"/>
    <n v="2"/>
    <n v="47.43"/>
    <n v="0.05"/>
    <n v="18.63"/>
    <n v="90.11699999999999"/>
    <n v="37.26"/>
    <n v="52.856999999999992"/>
    <n v="0.58653750124837711"/>
    <n v="2026"/>
    <s v="Q4"/>
    <n v="12"/>
    <x v="11"/>
  </r>
  <r>
    <s v="00533"/>
    <x v="340"/>
    <x v="0"/>
    <x v="9"/>
    <x v="0"/>
    <x v="1"/>
    <x v="2"/>
    <x v="2"/>
    <n v="1"/>
    <n v="35.93"/>
    <n v="0.05"/>
    <n v="13.23"/>
    <n v="34.133499999999998"/>
    <n v="13.23"/>
    <n v="20.903499999999998"/>
    <n v="0.6124042363074399"/>
    <n v="2026"/>
    <s v="Q4"/>
    <n v="12"/>
    <x v="11"/>
  </r>
  <r>
    <s v="02160"/>
    <x v="340"/>
    <x v="0"/>
    <x v="15"/>
    <x v="3"/>
    <x v="0"/>
    <x v="2"/>
    <x v="2"/>
    <n v="1"/>
    <n v="35.53"/>
    <n v="0.05"/>
    <n v="13.28"/>
    <n v="33.753500000000003"/>
    <n v="13.28"/>
    <n v="20.473500000000001"/>
    <n v="0.6065593197742456"/>
    <n v="2026"/>
    <s v="Q4"/>
    <n v="12"/>
    <x v="11"/>
  </r>
  <r>
    <s v="02841"/>
    <x v="340"/>
    <x v="1"/>
    <x v="14"/>
    <x v="0"/>
    <x v="1"/>
    <x v="3"/>
    <x v="7"/>
    <n v="3"/>
    <n v="196.97"/>
    <n v="0.15"/>
    <n v="101.88"/>
    <n v="502.27349999999996"/>
    <n v="305.64"/>
    <n v="196.63349999999997"/>
    <n v="0.39148690902466482"/>
    <n v="2026"/>
    <s v="Q4"/>
    <n v="12"/>
    <x v="11"/>
  </r>
  <r>
    <s v="03433"/>
    <x v="340"/>
    <x v="0"/>
    <x v="0"/>
    <x v="0"/>
    <x v="1"/>
    <x v="2"/>
    <x v="2"/>
    <n v="2"/>
    <n v="37.020000000000003"/>
    <n v="0.2"/>
    <n v="13.39"/>
    <n v="59.232000000000006"/>
    <n v="26.78"/>
    <n v="32.452000000000005"/>
    <n v="0.5478795245813074"/>
    <n v="2026"/>
    <s v="Q4"/>
    <n v="12"/>
    <x v="11"/>
  </r>
  <r>
    <s v="03763"/>
    <x v="340"/>
    <x v="1"/>
    <x v="14"/>
    <x v="0"/>
    <x v="1"/>
    <x v="2"/>
    <x v="9"/>
    <n v="4"/>
    <n v="47.22"/>
    <n v="0"/>
    <n v="18.420000000000002"/>
    <n v="188.88"/>
    <n v="73.680000000000007"/>
    <n v="115.19999999999999"/>
    <n v="0.60991105463786521"/>
    <n v="2026"/>
    <s v="Q4"/>
    <n v="12"/>
    <x v="11"/>
  </r>
  <r>
    <s v="00706"/>
    <x v="341"/>
    <x v="1"/>
    <x v="12"/>
    <x v="2"/>
    <x v="0"/>
    <x v="2"/>
    <x v="9"/>
    <n v="4"/>
    <n v="46.48"/>
    <n v="0.1"/>
    <n v="18.66"/>
    <n v="167.328"/>
    <n v="74.64"/>
    <n v="92.688000000000002"/>
    <n v="0.55393000573723461"/>
    <n v="2026"/>
    <s v="Q4"/>
    <n v="12"/>
    <x v="11"/>
  </r>
  <r>
    <s v="01086"/>
    <x v="341"/>
    <x v="3"/>
    <x v="13"/>
    <x v="1"/>
    <x v="2"/>
    <x v="1"/>
    <x v="3"/>
    <n v="12"/>
    <n v="146.99"/>
    <n v="0.15"/>
    <n v="79.239999999999995"/>
    <n v="1499.298"/>
    <n v="950.87999999999988"/>
    <n v="548.41800000000012"/>
    <n v="0.36578318653129671"/>
    <n v="2026"/>
    <s v="Q4"/>
    <n v="12"/>
    <x v="11"/>
  </r>
  <r>
    <s v="01204"/>
    <x v="341"/>
    <x v="2"/>
    <x v="10"/>
    <x v="0"/>
    <x v="1"/>
    <x v="4"/>
    <x v="10"/>
    <n v="1"/>
    <n v="40.29"/>
    <n v="0"/>
    <n v="15.07"/>
    <n v="40.29"/>
    <n v="15.07"/>
    <n v="25.22"/>
    <n v="0.62596177711590961"/>
    <n v="2026"/>
    <s v="Q4"/>
    <n v="12"/>
    <x v="11"/>
  </r>
  <r>
    <s v="01451"/>
    <x v="341"/>
    <x v="0"/>
    <x v="0"/>
    <x v="1"/>
    <x v="2"/>
    <x v="3"/>
    <x v="19"/>
    <n v="4"/>
    <n v="125.82"/>
    <n v="0.15"/>
    <n v="61.39"/>
    <n v="427.78799999999995"/>
    <n v="245.56"/>
    <n v="182.22799999999995"/>
    <n v="0.42597735326844133"/>
    <n v="2026"/>
    <s v="Q4"/>
    <n v="12"/>
    <x v="11"/>
  </r>
  <r>
    <s v="01650"/>
    <x v="341"/>
    <x v="1"/>
    <x v="1"/>
    <x v="0"/>
    <x v="1"/>
    <x v="2"/>
    <x v="2"/>
    <n v="3"/>
    <n v="36.25"/>
    <n v="0"/>
    <n v="13.67"/>
    <n v="108.75"/>
    <n v="41.01"/>
    <n v="67.740000000000009"/>
    <n v="0.62289655172413805"/>
    <n v="2026"/>
    <s v="Q4"/>
    <n v="12"/>
    <x v="11"/>
  </r>
  <r>
    <s v="01740"/>
    <x v="341"/>
    <x v="2"/>
    <x v="10"/>
    <x v="3"/>
    <x v="0"/>
    <x v="2"/>
    <x v="18"/>
    <n v="1"/>
    <n v="165.29"/>
    <n v="0.05"/>
    <n v="89.92"/>
    <n v="157.02549999999999"/>
    <n v="89.92"/>
    <n v="67.105499999999992"/>
    <n v="0.42735415585366704"/>
    <n v="2026"/>
    <s v="Q4"/>
    <n v="12"/>
    <x v="11"/>
  </r>
  <r>
    <s v="03191"/>
    <x v="341"/>
    <x v="3"/>
    <x v="8"/>
    <x v="0"/>
    <x v="1"/>
    <x v="3"/>
    <x v="13"/>
    <n v="1"/>
    <n v="82.89"/>
    <n v="0.15"/>
    <n v="38.51"/>
    <n v="70.456500000000005"/>
    <n v="38.51"/>
    <n v="31.946500000000007"/>
    <n v="0.45342161475520365"/>
    <n v="2026"/>
    <s v="Q4"/>
    <n v="12"/>
    <x v="11"/>
  </r>
  <r>
    <s v="03662"/>
    <x v="341"/>
    <x v="1"/>
    <x v="6"/>
    <x v="0"/>
    <x v="2"/>
    <x v="3"/>
    <x v="7"/>
    <n v="1"/>
    <n v="199.66"/>
    <n v="0"/>
    <n v="103.15"/>
    <n v="199.66"/>
    <n v="103.15"/>
    <n v="96.509999999999991"/>
    <n v="0.48337173194430527"/>
    <n v="2026"/>
    <s v="Q4"/>
    <n v="12"/>
    <x v="11"/>
  </r>
  <r>
    <s v="03922"/>
    <x v="341"/>
    <x v="3"/>
    <x v="8"/>
    <x v="2"/>
    <x v="1"/>
    <x v="1"/>
    <x v="3"/>
    <n v="2"/>
    <n v="146.25"/>
    <n v="0.05"/>
    <n v="77.3"/>
    <n v="277.875"/>
    <n v="154.6"/>
    <n v="123.27500000000001"/>
    <n v="0.44363472784525421"/>
    <n v="2026"/>
    <s v="Q4"/>
    <n v="12"/>
    <x v="11"/>
  </r>
  <r>
    <s v="04022"/>
    <x v="341"/>
    <x v="0"/>
    <x v="9"/>
    <x v="3"/>
    <x v="0"/>
    <x v="3"/>
    <x v="5"/>
    <n v="1"/>
    <n v="333.51"/>
    <n v="0.2"/>
    <n v="199.91"/>
    <n v="266.80799999999999"/>
    <n v="199.91"/>
    <n v="66.897999999999996"/>
    <n v="0.25073461065635211"/>
    <n v="2026"/>
    <s v="Q4"/>
    <n v="12"/>
    <x v="11"/>
  </r>
  <r>
    <s v="04366"/>
    <x v="341"/>
    <x v="1"/>
    <x v="12"/>
    <x v="2"/>
    <x v="1"/>
    <x v="1"/>
    <x v="11"/>
    <n v="1"/>
    <n v="151.97"/>
    <n v="0.05"/>
    <n v="80.239999999999995"/>
    <n v="144.3715"/>
    <n v="80.239999999999995"/>
    <n v="64.131500000000003"/>
    <n v="0.44421163456776441"/>
    <n v="2026"/>
    <s v="Q4"/>
    <n v="12"/>
    <x v="11"/>
  </r>
  <r>
    <s v="04880"/>
    <x v="341"/>
    <x v="3"/>
    <x v="13"/>
    <x v="2"/>
    <x v="1"/>
    <x v="0"/>
    <x v="6"/>
    <n v="1"/>
    <n v="41.07"/>
    <n v="0"/>
    <n v="16.600000000000001"/>
    <n v="41.07"/>
    <n v="16.600000000000001"/>
    <n v="24.47"/>
    <n v="0.59581202824446067"/>
    <n v="2026"/>
    <s v="Q4"/>
    <n v="12"/>
    <x v="11"/>
  </r>
  <r>
    <s v="05127"/>
    <x v="341"/>
    <x v="1"/>
    <x v="11"/>
    <x v="3"/>
    <x v="0"/>
    <x v="3"/>
    <x v="19"/>
    <n v="1"/>
    <n v="122.65"/>
    <n v="0"/>
    <n v="58.9"/>
    <n v="122.65"/>
    <n v="58.9"/>
    <n v="63.750000000000007"/>
    <n v="0.51977170811251527"/>
    <n v="2026"/>
    <s v="Q4"/>
    <n v="12"/>
    <x v="11"/>
  </r>
  <r>
    <s v="00013"/>
    <x v="342"/>
    <x v="1"/>
    <x v="6"/>
    <x v="0"/>
    <x v="0"/>
    <x v="1"/>
    <x v="3"/>
    <n v="6"/>
    <n v="143.16"/>
    <n v="0.15"/>
    <n v="80.349999999999994"/>
    <n v="730.11599999999999"/>
    <n v="482.09999999999997"/>
    <n v="248.01600000000002"/>
    <n v="0.33969396643820987"/>
    <n v="2026"/>
    <s v="Q4"/>
    <n v="12"/>
    <x v="11"/>
  </r>
  <r>
    <s v="00102"/>
    <x v="342"/>
    <x v="2"/>
    <x v="5"/>
    <x v="2"/>
    <x v="1"/>
    <x v="1"/>
    <x v="3"/>
    <n v="3"/>
    <n v="142.75"/>
    <n v="0.1"/>
    <n v="81.739999999999995"/>
    <n v="385.42500000000001"/>
    <n v="245.21999999999997"/>
    <n v="140.20500000000004"/>
    <n v="0.3637672698968672"/>
    <n v="2026"/>
    <s v="Q4"/>
    <n v="12"/>
    <x v="11"/>
  </r>
  <r>
    <s v="00519"/>
    <x v="342"/>
    <x v="1"/>
    <x v="12"/>
    <x v="2"/>
    <x v="0"/>
    <x v="4"/>
    <x v="14"/>
    <n v="2"/>
    <n v="36.03"/>
    <n v="0.1"/>
    <n v="13.54"/>
    <n v="64.853999999999999"/>
    <n v="27.08"/>
    <n v="37.774000000000001"/>
    <n v="0.58244672649335427"/>
    <n v="2026"/>
    <s v="Q4"/>
    <n v="12"/>
    <x v="11"/>
  </r>
  <r>
    <s v="00522"/>
    <x v="342"/>
    <x v="0"/>
    <x v="15"/>
    <x v="2"/>
    <x v="0"/>
    <x v="2"/>
    <x v="15"/>
    <n v="2"/>
    <n v="133.4"/>
    <n v="0"/>
    <n v="67.69"/>
    <n v="266.8"/>
    <n v="135.38"/>
    <n v="131.42000000000002"/>
    <n v="0.49257871064467768"/>
    <n v="2026"/>
    <s v="Q4"/>
    <n v="12"/>
    <x v="11"/>
  </r>
  <r>
    <s v="00798"/>
    <x v="342"/>
    <x v="2"/>
    <x v="2"/>
    <x v="2"/>
    <x v="0"/>
    <x v="3"/>
    <x v="7"/>
    <n v="3"/>
    <n v="199.31"/>
    <n v="0.05"/>
    <n v="101.19"/>
    <n v="568.0335"/>
    <n v="303.57"/>
    <n v="264.46350000000001"/>
    <n v="0.46557729429690325"/>
    <n v="2026"/>
    <s v="Q4"/>
    <n v="12"/>
    <x v="11"/>
  </r>
  <r>
    <s v="01746"/>
    <x v="342"/>
    <x v="1"/>
    <x v="11"/>
    <x v="0"/>
    <x v="2"/>
    <x v="2"/>
    <x v="9"/>
    <n v="1"/>
    <n v="47.44"/>
    <n v="0.15"/>
    <n v="17.899999999999999"/>
    <n v="40.323999999999998"/>
    <n v="17.899999999999999"/>
    <n v="22.423999999999999"/>
    <n v="0.55609562543398472"/>
    <n v="2026"/>
    <s v="Q4"/>
    <n v="12"/>
    <x v="11"/>
  </r>
  <r>
    <s v="03412"/>
    <x v="342"/>
    <x v="0"/>
    <x v="0"/>
    <x v="1"/>
    <x v="2"/>
    <x v="1"/>
    <x v="3"/>
    <n v="10"/>
    <n v="145.30000000000001"/>
    <n v="0.1"/>
    <n v="79.7"/>
    <n v="1307.7"/>
    <n v="797"/>
    <n v="510.70000000000005"/>
    <n v="0.39053299686472437"/>
    <n v="2026"/>
    <s v="Q4"/>
    <n v="12"/>
    <x v="11"/>
  </r>
  <r>
    <s v="00175"/>
    <x v="343"/>
    <x v="0"/>
    <x v="0"/>
    <x v="3"/>
    <x v="1"/>
    <x v="0"/>
    <x v="0"/>
    <n v="1"/>
    <n v="81.010000000000005"/>
    <n v="0.2"/>
    <n v="41.51"/>
    <n v="64.808000000000007"/>
    <n v="41.51"/>
    <n v="23.298000000000009"/>
    <n v="0.35949265522774976"/>
    <n v="2026"/>
    <s v="Q4"/>
    <n v="12"/>
    <x v="11"/>
  </r>
  <r>
    <s v="01014"/>
    <x v="343"/>
    <x v="3"/>
    <x v="7"/>
    <x v="3"/>
    <x v="1"/>
    <x v="2"/>
    <x v="2"/>
    <n v="2"/>
    <n v="35.619999999999997"/>
    <n v="0"/>
    <n v="13.62"/>
    <n v="71.239999999999995"/>
    <n v="27.24"/>
    <n v="44"/>
    <n v="0.61763054463784395"/>
    <n v="2026"/>
    <s v="Q4"/>
    <n v="12"/>
    <x v="11"/>
  </r>
  <r>
    <s v="01763"/>
    <x v="343"/>
    <x v="0"/>
    <x v="0"/>
    <x v="0"/>
    <x v="1"/>
    <x v="0"/>
    <x v="4"/>
    <n v="2"/>
    <n v="49.88"/>
    <n v="0.05"/>
    <n v="22.31"/>
    <n v="94.772000000000006"/>
    <n v="44.62"/>
    <n v="50.152000000000008"/>
    <n v="0.52918583547883347"/>
    <n v="2026"/>
    <s v="Q4"/>
    <n v="12"/>
    <x v="11"/>
  </r>
  <r>
    <s v="01863"/>
    <x v="343"/>
    <x v="3"/>
    <x v="7"/>
    <x v="3"/>
    <x v="0"/>
    <x v="0"/>
    <x v="8"/>
    <n v="1"/>
    <n v="101.18"/>
    <n v="0.05"/>
    <n v="49.12"/>
    <n v="96.120999999999995"/>
    <n v="49.12"/>
    <n v="47.000999999999998"/>
    <n v="0.48897743469169069"/>
    <n v="2026"/>
    <s v="Q4"/>
    <n v="12"/>
    <x v="11"/>
  </r>
  <r>
    <s v="03466"/>
    <x v="343"/>
    <x v="1"/>
    <x v="12"/>
    <x v="2"/>
    <x v="2"/>
    <x v="4"/>
    <x v="14"/>
    <n v="2"/>
    <n v="36.64"/>
    <n v="0"/>
    <n v="13.7"/>
    <n v="73.28"/>
    <n v="27.4"/>
    <n v="45.88"/>
    <n v="0.62609170305676853"/>
    <n v="2026"/>
    <s v="Q4"/>
    <n v="12"/>
    <x v="11"/>
  </r>
  <r>
    <s v="03630"/>
    <x v="343"/>
    <x v="1"/>
    <x v="12"/>
    <x v="2"/>
    <x v="0"/>
    <x v="0"/>
    <x v="6"/>
    <n v="3"/>
    <n v="39.979999999999997"/>
    <n v="0.1"/>
    <n v="16.989999999999998"/>
    <n v="107.946"/>
    <n v="50.97"/>
    <n v="56.975999999999999"/>
    <n v="0.52781946528819967"/>
    <n v="2026"/>
    <s v="Q4"/>
    <n v="12"/>
    <x v="11"/>
  </r>
  <r>
    <s v="03633"/>
    <x v="343"/>
    <x v="3"/>
    <x v="4"/>
    <x v="3"/>
    <x v="2"/>
    <x v="1"/>
    <x v="3"/>
    <n v="3"/>
    <n v="144.16"/>
    <n v="0"/>
    <n v="77.36"/>
    <n v="432.48"/>
    <n v="232.07999999999998"/>
    <n v="200.40000000000003"/>
    <n v="0.46337402885682583"/>
    <n v="2026"/>
    <s v="Q4"/>
    <n v="12"/>
    <x v="11"/>
  </r>
  <r>
    <s v="00004"/>
    <x v="344"/>
    <x v="3"/>
    <x v="4"/>
    <x v="0"/>
    <x v="1"/>
    <x v="0"/>
    <x v="8"/>
    <n v="1"/>
    <n v="102.98"/>
    <n v="0.1"/>
    <n v="51.45"/>
    <n v="92.682000000000002"/>
    <n v="51.45"/>
    <n v="41.231999999999999"/>
    <n v="0.4448760277076455"/>
    <n v="2026"/>
    <s v="Q4"/>
    <n v="12"/>
    <x v="11"/>
  </r>
  <r>
    <s v="00070"/>
    <x v="344"/>
    <x v="3"/>
    <x v="13"/>
    <x v="0"/>
    <x v="1"/>
    <x v="4"/>
    <x v="12"/>
    <n v="2"/>
    <n v="122.49"/>
    <n v="0.15"/>
    <n v="70.930000000000007"/>
    <n v="208.23299999999998"/>
    <n v="141.86000000000001"/>
    <n v="66.372999999999962"/>
    <n v="0.31874390706564265"/>
    <n v="2026"/>
    <s v="Q4"/>
    <n v="12"/>
    <x v="11"/>
  </r>
  <r>
    <s v="00948"/>
    <x v="344"/>
    <x v="1"/>
    <x v="11"/>
    <x v="3"/>
    <x v="1"/>
    <x v="1"/>
    <x v="3"/>
    <n v="1"/>
    <n v="141.74"/>
    <n v="0.15"/>
    <n v="78.97"/>
    <n v="120.479"/>
    <n v="78.97"/>
    <n v="41.509"/>
    <n v="0.34453307215365336"/>
    <n v="2026"/>
    <s v="Q4"/>
    <n v="12"/>
    <x v="11"/>
  </r>
  <r>
    <s v="01957"/>
    <x v="344"/>
    <x v="3"/>
    <x v="7"/>
    <x v="0"/>
    <x v="0"/>
    <x v="0"/>
    <x v="6"/>
    <n v="6"/>
    <n v="39.44"/>
    <n v="0.1"/>
    <n v="16.89"/>
    <n v="212.976"/>
    <n v="101.34"/>
    <n v="111.636"/>
    <n v="0.52417173766058145"/>
    <n v="2026"/>
    <s v="Q4"/>
    <n v="12"/>
    <x v="11"/>
  </r>
  <r>
    <s v="03097"/>
    <x v="344"/>
    <x v="2"/>
    <x v="3"/>
    <x v="2"/>
    <x v="0"/>
    <x v="0"/>
    <x v="4"/>
    <n v="1"/>
    <n v="49.64"/>
    <n v="0.1"/>
    <n v="22"/>
    <n v="44.676000000000002"/>
    <n v="22"/>
    <n v="22.676000000000002"/>
    <n v="0.50756558331094992"/>
    <n v="2026"/>
    <s v="Q4"/>
    <n v="12"/>
    <x v="11"/>
  </r>
  <r>
    <s v="03649"/>
    <x v="344"/>
    <x v="2"/>
    <x v="2"/>
    <x v="0"/>
    <x v="1"/>
    <x v="2"/>
    <x v="18"/>
    <n v="1"/>
    <n v="164.29"/>
    <n v="0.05"/>
    <n v="88.66"/>
    <n v="156.07549999999998"/>
    <n v="88.66"/>
    <n v="67.41549999999998"/>
    <n v="0.43194159237035917"/>
    <n v="2026"/>
    <s v="Q4"/>
    <n v="12"/>
    <x v="11"/>
  </r>
  <r>
    <s v="03963"/>
    <x v="344"/>
    <x v="3"/>
    <x v="8"/>
    <x v="0"/>
    <x v="0"/>
    <x v="2"/>
    <x v="2"/>
    <n v="1"/>
    <n v="35.81"/>
    <n v="0"/>
    <n v="13.28"/>
    <n v="35.81"/>
    <n v="13.28"/>
    <n v="22.53"/>
    <n v="0.62915386763473891"/>
    <n v="2026"/>
    <s v="Q4"/>
    <n v="12"/>
    <x v="11"/>
  </r>
  <r>
    <s v="04305"/>
    <x v="344"/>
    <x v="0"/>
    <x v="9"/>
    <x v="2"/>
    <x v="1"/>
    <x v="4"/>
    <x v="10"/>
    <n v="1"/>
    <n v="41.31"/>
    <n v="0.05"/>
    <n v="14.56"/>
    <n v="39.244500000000002"/>
    <n v="14.56"/>
    <n v="24.6845"/>
    <n v="0.62899259768884808"/>
    <n v="2026"/>
    <s v="Q4"/>
    <n v="12"/>
    <x v="11"/>
  </r>
  <r>
    <s v="04942"/>
    <x v="344"/>
    <x v="3"/>
    <x v="13"/>
    <x v="3"/>
    <x v="1"/>
    <x v="2"/>
    <x v="2"/>
    <n v="3"/>
    <n v="36.6"/>
    <n v="0.15"/>
    <n v="13.95"/>
    <n v="93.330000000000013"/>
    <n v="41.849999999999994"/>
    <n v="51.480000000000018"/>
    <n v="0.55159112825458068"/>
    <n v="2026"/>
    <s v="Q4"/>
    <n v="12"/>
    <x v="11"/>
  </r>
  <r>
    <s v="00019"/>
    <x v="345"/>
    <x v="1"/>
    <x v="1"/>
    <x v="0"/>
    <x v="1"/>
    <x v="0"/>
    <x v="4"/>
    <n v="5"/>
    <n v="49.59"/>
    <n v="0"/>
    <n v="22.63"/>
    <n v="247.95000000000002"/>
    <n v="113.14999999999999"/>
    <n v="134.80000000000001"/>
    <n v="0.54365799556362171"/>
    <n v="2026"/>
    <s v="Q4"/>
    <n v="12"/>
    <x v="11"/>
  </r>
  <r>
    <s v="04963"/>
    <x v="345"/>
    <x v="0"/>
    <x v="0"/>
    <x v="0"/>
    <x v="1"/>
    <x v="1"/>
    <x v="17"/>
    <n v="5"/>
    <n v="72.3"/>
    <n v="0.05"/>
    <n v="31.73"/>
    <n v="343.42500000000001"/>
    <n v="158.65"/>
    <n v="184.77500000000001"/>
    <n v="0.53803596127247577"/>
    <n v="2026"/>
    <s v="Q4"/>
    <n v="12"/>
    <x v="11"/>
  </r>
  <r>
    <s v="05110"/>
    <x v="345"/>
    <x v="3"/>
    <x v="4"/>
    <x v="0"/>
    <x v="1"/>
    <x v="0"/>
    <x v="4"/>
    <n v="1"/>
    <n v="51.57"/>
    <n v="0.1"/>
    <n v="23.11"/>
    <n v="46.413000000000004"/>
    <n v="23.11"/>
    <n v="23.303000000000004"/>
    <n v="0.5020791588563549"/>
    <n v="2026"/>
    <s v="Q4"/>
    <n v="12"/>
    <x v="11"/>
  </r>
  <r>
    <s v="00010"/>
    <x v="346"/>
    <x v="0"/>
    <x v="0"/>
    <x v="0"/>
    <x v="0"/>
    <x v="2"/>
    <x v="2"/>
    <n v="3"/>
    <n v="35.380000000000003"/>
    <n v="0"/>
    <n v="13.51"/>
    <n v="106.14000000000001"/>
    <n v="40.53"/>
    <n v="65.610000000000014"/>
    <n v="0.61814584511023185"/>
    <n v="2026"/>
    <s v="Q4"/>
    <n v="12"/>
    <x v="11"/>
  </r>
  <r>
    <s v="00216"/>
    <x v="346"/>
    <x v="2"/>
    <x v="2"/>
    <x v="0"/>
    <x v="2"/>
    <x v="0"/>
    <x v="0"/>
    <n v="1"/>
    <n v="83.08"/>
    <n v="0.15"/>
    <n v="42.91"/>
    <n v="70.617999999999995"/>
    <n v="42.91"/>
    <n v="27.707999999999998"/>
    <n v="0.39236455294684075"/>
    <n v="2026"/>
    <s v="Q4"/>
    <n v="12"/>
    <x v="11"/>
  </r>
  <r>
    <s v="01937"/>
    <x v="346"/>
    <x v="1"/>
    <x v="12"/>
    <x v="1"/>
    <x v="2"/>
    <x v="3"/>
    <x v="19"/>
    <n v="3"/>
    <n v="120.5"/>
    <n v="0.15"/>
    <n v="61.44"/>
    <n v="307.27499999999998"/>
    <n v="184.32"/>
    <n v="122.95499999999998"/>
    <n v="0.40014644862094212"/>
    <n v="2026"/>
    <s v="Q4"/>
    <n v="12"/>
    <x v="11"/>
  </r>
  <r>
    <s v="04720"/>
    <x v="346"/>
    <x v="0"/>
    <x v="0"/>
    <x v="0"/>
    <x v="1"/>
    <x v="1"/>
    <x v="17"/>
    <n v="3"/>
    <n v="73.040000000000006"/>
    <n v="0.1"/>
    <n v="31.78"/>
    <n v="197.208"/>
    <n v="95.34"/>
    <n v="101.86799999999999"/>
    <n v="0.51655105269563095"/>
    <n v="2026"/>
    <s v="Q4"/>
    <n v="12"/>
    <x v="11"/>
  </r>
  <r>
    <s v="00091"/>
    <x v="347"/>
    <x v="1"/>
    <x v="1"/>
    <x v="0"/>
    <x v="0"/>
    <x v="3"/>
    <x v="5"/>
    <n v="2"/>
    <n v="339.95"/>
    <n v="0"/>
    <n v="195.78"/>
    <n v="679.9"/>
    <n v="391.56"/>
    <n v="288.33999999999997"/>
    <n v="0.42409177820267685"/>
    <n v="2026"/>
    <s v="Q4"/>
    <n v="12"/>
    <x v="11"/>
  </r>
  <r>
    <s v="00505"/>
    <x v="347"/>
    <x v="0"/>
    <x v="15"/>
    <x v="3"/>
    <x v="0"/>
    <x v="3"/>
    <x v="7"/>
    <n v="2"/>
    <n v="199.43"/>
    <n v="0.05"/>
    <n v="106.58"/>
    <n v="378.91699999999997"/>
    <n v="213.16"/>
    <n v="165.75699999999998"/>
    <n v="0.4374493622613923"/>
    <n v="2026"/>
    <s v="Q4"/>
    <n v="12"/>
    <x v="11"/>
  </r>
  <r>
    <s v="00640"/>
    <x v="347"/>
    <x v="0"/>
    <x v="15"/>
    <x v="0"/>
    <x v="0"/>
    <x v="4"/>
    <x v="16"/>
    <n v="2"/>
    <n v="51.77"/>
    <n v="0.05"/>
    <n v="21.76"/>
    <n v="98.363"/>
    <n v="43.52"/>
    <n v="54.842999999999996"/>
    <n v="0.55755721155312465"/>
    <n v="2026"/>
    <s v="Q4"/>
    <n v="12"/>
    <x v="11"/>
  </r>
  <r>
    <s v="01408"/>
    <x v="347"/>
    <x v="1"/>
    <x v="1"/>
    <x v="0"/>
    <x v="1"/>
    <x v="2"/>
    <x v="18"/>
    <n v="1"/>
    <n v="161.53"/>
    <n v="0"/>
    <n v="87.43"/>
    <n v="161.53"/>
    <n v="87.43"/>
    <n v="74.099999999999994"/>
    <n v="0.45873831486411187"/>
    <n v="2026"/>
    <s v="Q4"/>
    <n v="12"/>
    <x v="11"/>
  </r>
  <r>
    <s v="02074"/>
    <x v="347"/>
    <x v="1"/>
    <x v="12"/>
    <x v="1"/>
    <x v="2"/>
    <x v="1"/>
    <x v="3"/>
    <n v="4"/>
    <n v="145.85"/>
    <n v="0.1"/>
    <n v="79.47"/>
    <n v="525.05999999999995"/>
    <n v="317.88"/>
    <n v="207.17999999999995"/>
    <n v="0.39458347617415146"/>
    <n v="2026"/>
    <s v="Q4"/>
    <n v="12"/>
    <x v="11"/>
  </r>
  <r>
    <s v="02639"/>
    <x v="347"/>
    <x v="3"/>
    <x v="13"/>
    <x v="0"/>
    <x v="0"/>
    <x v="3"/>
    <x v="7"/>
    <n v="1"/>
    <n v="197.18"/>
    <n v="0"/>
    <n v="105.28"/>
    <n v="197.18"/>
    <n v="105.28"/>
    <n v="91.9"/>
    <n v="0.46607160969672384"/>
    <n v="2026"/>
    <s v="Q4"/>
    <n v="12"/>
    <x v="11"/>
  </r>
  <r>
    <s v="02694"/>
    <x v="347"/>
    <x v="3"/>
    <x v="7"/>
    <x v="0"/>
    <x v="1"/>
    <x v="3"/>
    <x v="19"/>
    <n v="1"/>
    <n v="124.9"/>
    <n v="0"/>
    <n v="62.16"/>
    <n v="124.9"/>
    <n v="62.16"/>
    <n v="62.740000000000009"/>
    <n v="0.50232185748598879"/>
    <n v="2026"/>
    <s v="Q4"/>
    <n v="12"/>
    <x v="11"/>
  </r>
  <r>
    <s v="02797"/>
    <x v="347"/>
    <x v="2"/>
    <x v="16"/>
    <x v="2"/>
    <x v="1"/>
    <x v="1"/>
    <x v="17"/>
    <n v="2"/>
    <n v="70.239999999999995"/>
    <n v="0.1"/>
    <n v="32.130000000000003"/>
    <n v="126.43199999999999"/>
    <n v="64.260000000000005"/>
    <n v="62.171999999999983"/>
    <n v="0.49174259681093385"/>
    <n v="2026"/>
    <s v="Q4"/>
    <n v="12"/>
    <x v="11"/>
  </r>
  <r>
    <s v="02811"/>
    <x v="347"/>
    <x v="1"/>
    <x v="11"/>
    <x v="2"/>
    <x v="2"/>
    <x v="1"/>
    <x v="3"/>
    <n v="5"/>
    <n v="145.6"/>
    <n v="0.15"/>
    <n v="81.180000000000007"/>
    <n v="618.79999999999995"/>
    <n v="405.90000000000003"/>
    <n v="212.89999999999992"/>
    <n v="0.34405300581771159"/>
    <n v="2026"/>
    <s v="Q4"/>
    <n v="12"/>
    <x v="11"/>
  </r>
  <r>
    <s v="04037"/>
    <x v="347"/>
    <x v="3"/>
    <x v="8"/>
    <x v="2"/>
    <x v="0"/>
    <x v="1"/>
    <x v="11"/>
    <n v="1"/>
    <n v="152.4"/>
    <n v="0.05"/>
    <n v="77.98"/>
    <n v="144.78"/>
    <n v="77.98"/>
    <n v="66.8"/>
    <n v="0.46138969470921398"/>
    <n v="2026"/>
    <s v="Q4"/>
    <n v="12"/>
    <x v="11"/>
  </r>
  <r>
    <s v="04629"/>
    <x v="347"/>
    <x v="2"/>
    <x v="2"/>
    <x v="0"/>
    <x v="1"/>
    <x v="2"/>
    <x v="2"/>
    <n v="1"/>
    <n v="36.17"/>
    <n v="0.05"/>
    <n v="13.87"/>
    <n v="34.361499999999999"/>
    <n v="13.87"/>
    <n v="20.491500000000002"/>
    <n v="0.59635056676803988"/>
    <n v="2026"/>
    <s v="Q4"/>
    <n v="12"/>
    <x v="11"/>
  </r>
  <r>
    <s v="02455"/>
    <x v="348"/>
    <x v="1"/>
    <x v="12"/>
    <x v="0"/>
    <x v="0"/>
    <x v="3"/>
    <x v="19"/>
    <n v="3"/>
    <n v="126.21"/>
    <n v="0.1"/>
    <n v="60.65"/>
    <n v="340.767"/>
    <n v="181.95"/>
    <n v="158.81700000000001"/>
    <n v="0.46605745274630467"/>
    <n v="2026"/>
    <s v="Q4"/>
    <n v="12"/>
    <x v="11"/>
  </r>
  <r>
    <s v="03184"/>
    <x v="348"/>
    <x v="3"/>
    <x v="13"/>
    <x v="1"/>
    <x v="0"/>
    <x v="1"/>
    <x v="3"/>
    <n v="6"/>
    <n v="143.72999999999999"/>
    <n v="0.15"/>
    <n v="77.27"/>
    <n v="733.02299999999991"/>
    <n v="463.62"/>
    <n v="269.40299999999991"/>
    <n v="0.36752325643260847"/>
    <n v="2026"/>
    <s v="Q4"/>
    <n v="12"/>
    <x v="11"/>
  </r>
  <r>
    <s v="03363"/>
    <x v="348"/>
    <x v="1"/>
    <x v="12"/>
    <x v="3"/>
    <x v="1"/>
    <x v="1"/>
    <x v="3"/>
    <n v="4"/>
    <n v="146.38999999999999"/>
    <n v="0"/>
    <n v="78.95"/>
    <n v="585.55999999999995"/>
    <n v="315.8"/>
    <n v="269.75999999999993"/>
    <n v="0.46068720541020552"/>
    <n v="2026"/>
    <s v="Q4"/>
    <n v="12"/>
    <x v="11"/>
  </r>
  <r>
    <s v="03373"/>
    <x v="348"/>
    <x v="1"/>
    <x v="12"/>
    <x v="3"/>
    <x v="0"/>
    <x v="1"/>
    <x v="1"/>
    <n v="2"/>
    <n v="89.84"/>
    <n v="0.05"/>
    <n v="45.17"/>
    <n v="170.696"/>
    <n v="90.34"/>
    <n v="80.355999999999995"/>
    <n v="0.47075502647982376"/>
    <n v="2026"/>
    <s v="Q4"/>
    <n v="12"/>
    <x v="11"/>
  </r>
  <r>
    <s v="03799"/>
    <x v="348"/>
    <x v="2"/>
    <x v="10"/>
    <x v="2"/>
    <x v="1"/>
    <x v="4"/>
    <x v="16"/>
    <n v="3"/>
    <n v="49.67"/>
    <n v="0.05"/>
    <n v="21.5"/>
    <n v="141.55949999999999"/>
    <n v="64.5"/>
    <n v="77.059499999999986"/>
    <n v="0.54436120500566898"/>
    <n v="2026"/>
    <s v="Q4"/>
    <n v="12"/>
    <x v="11"/>
  </r>
  <r>
    <s v="05002"/>
    <x v="348"/>
    <x v="1"/>
    <x v="14"/>
    <x v="1"/>
    <x v="2"/>
    <x v="1"/>
    <x v="1"/>
    <n v="4"/>
    <n v="94.3"/>
    <n v="0.1"/>
    <n v="44.36"/>
    <n v="339.48"/>
    <n v="177.44"/>
    <n v="162.04000000000002"/>
    <n v="0.47731825144338402"/>
    <n v="2026"/>
    <s v="Q4"/>
    <n v="12"/>
    <x v="11"/>
  </r>
  <r>
    <s v="02896"/>
    <x v="349"/>
    <x v="1"/>
    <x v="12"/>
    <x v="2"/>
    <x v="2"/>
    <x v="4"/>
    <x v="14"/>
    <n v="2"/>
    <n v="36.020000000000003"/>
    <n v="0.1"/>
    <n v="13.59"/>
    <n v="64.836000000000013"/>
    <n v="27.18"/>
    <n v="37.656000000000013"/>
    <n v="0.58078845086063302"/>
    <n v="2026"/>
    <s v="Q4"/>
    <n v="12"/>
    <x v="11"/>
  </r>
  <r>
    <s v="03334"/>
    <x v="349"/>
    <x v="1"/>
    <x v="14"/>
    <x v="0"/>
    <x v="0"/>
    <x v="1"/>
    <x v="11"/>
    <n v="1"/>
    <n v="154.12"/>
    <n v="0"/>
    <n v="77.45"/>
    <n v="154.12"/>
    <n v="77.45"/>
    <n v="76.67"/>
    <n v="0.49746950428237735"/>
    <n v="2026"/>
    <s v="Q4"/>
    <n v="12"/>
    <x v="11"/>
  </r>
  <r>
    <s v="03469"/>
    <x v="349"/>
    <x v="0"/>
    <x v="9"/>
    <x v="0"/>
    <x v="0"/>
    <x v="1"/>
    <x v="11"/>
    <n v="1"/>
    <n v="150.88"/>
    <n v="0.05"/>
    <n v="81.02"/>
    <n v="143.33599999999998"/>
    <n v="81.02"/>
    <n v="62.315999999999988"/>
    <n v="0.43475470223809787"/>
    <n v="2026"/>
    <s v="Q4"/>
    <n v="12"/>
    <x v="11"/>
  </r>
  <r>
    <s v="00569"/>
    <x v="350"/>
    <x v="2"/>
    <x v="2"/>
    <x v="3"/>
    <x v="1"/>
    <x v="0"/>
    <x v="6"/>
    <n v="2"/>
    <n v="40.479999999999997"/>
    <n v="0"/>
    <n v="16.23"/>
    <n v="80.959999999999994"/>
    <n v="32.46"/>
    <n v="48.499999999999993"/>
    <n v="0.5990612648221344"/>
    <n v="2026"/>
    <s v="Q4"/>
    <n v="12"/>
    <x v="11"/>
  </r>
  <r>
    <s v="02404"/>
    <x v="350"/>
    <x v="2"/>
    <x v="10"/>
    <x v="3"/>
    <x v="2"/>
    <x v="2"/>
    <x v="18"/>
    <n v="3"/>
    <n v="163.34"/>
    <n v="0.1"/>
    <n v="88.53"/>
    <n v="441.01799999999997"/>
    <n v="265.59000000000003"/>
    <n v="175.42799999999994"/>
    <n v="0.39777968246194023"/>
    <n v="2026"/>
    <s v="Q4"/>
    <n v="12"/>
    <x v="11"/>
  </r>
  <r>
    <s v="04682"/>
    <x v="350"/>
    <x v="3"/>
    <x v="4"/>
    <x v="2"/>
    <x v="1"/>
    <x v="4"/>
    <x v="10"/>
    <n v="2"/>
    <n v="40.89"/>
    <n v="0"/>
    <n v="14.95"/>
    <n v="81.78"/>
    <n v="29.9"/>
    <n v="51.88"/>
    <n v="0.63438493519197847"/>
    <n v="2026"/>
    <s v="Q4"/>
    <n v="12"/>
    <x v="11"/>
  </r>
  <r>
    <s v="04888"/>
    <x v="350"/>
    <x v="2"/>
    <x v="2"/>
    <x v="3"/>
    <x v="1"/>
    <x v="4"/>
    <x v="10"/>
    <n v="1"/>
    <n v="40.159999999999997"/>
    <n v="0.15"/>
    <n v="14.46"/>
    <n v="34.135999999999996"/>
    <n v="14.46"/>
    <n v="19.675999999999995"/>
    <n v="0.576400281228029"/>
    <n v="2026"/>
    <s v="Q4"/>
    <n v="12"/>
    <x v="11"/>
  </r>
  <r>
    <s v="04923"/>
    <x v="350"/>
    <x v="3"/>
    <x v="13"/>
    <x v="0"/>
    <x v="1"/>
    <x v="3"/>
    <x v="13"/>
    <n v="2"/>
    <n v="79.86"/>
    <n v="0"/>
    <n v="39.049999999999997"/>
    <n v="159.72"/>
    <n v="78.099999999999994"/>
    <n v="81.62"/>
    <n v="0.51101928374655647"/>
    <n v="2026"/>
    <s v="Q4"/>
    <n v="12"/>
    <x v="11"/>
  </r>
  <r>
    <s v="00131"/>
    <x v="351"/>
    <x v="1"/>
    <x v="11"/>
    <x v="3"/>
    <x v="0"/>
    <x v="3"/>
    <x v="19"/>
    <n v="2"/>
    <n v="123.42"/>
    <n v="0.1"/>
    <n v="60.03"/>
    <n v="222.15600000000001"/>
    <n v="120.06"/>
    <n v="102.096"/>
    <n v="0.45956895154756117"/>
    <n v="2026"/>
    <s v="Q4"/>
    <n v="12"/>
    <x v="11"/>
  </r>
  <r>
    <s v="00349"/>
    <x v="351"/>
    <x v="2"/>
    <x v="2"/>
    <x v="0"/>
    <x v="0"/>
    <x v="2"/>
    <x v="9"/>
    <n v="1"/>
    <n v="47.61"/>
    <n v="0.05"/>
    <n v="18.18"/>
    <n v="45.229499999999994"/>
    <n v="18.18"/>
    <n v="27.049499999999995"/>
    <n v="0.59804994527907662"/>
    <n v="2026"/>
    <s v="Q4"/>
    <n v="12"/>
    <x v="11"/>
  </r>
  <r>
    <s v="01131"/>
    <x v="351"/>
    <x v="3"/>
    <x v="8"/>
    <x v="0"/>
    <x v="0"/>
    <x v="1"/>
    <x v="1"/>
    <n v="2"/>
    <n v="93.88"/>
    <n v="0.1"/>
    <n v="45.89"/>
    <n v="168.98400000000001"/>
    <n v="91.78"/>
    <n v="77.204000000000008"/>
    <n v="0.45687165648818823"/>
    <n v="2026"/>
    <s v="Q4"/>
    <n v="12"/>
    <x v="11"/>
  </r>
  <r>
    <s v="02738"/>
    <x v="351"/>
    <x v="1"/>
    <x v="11"/>
    <x v="0"/>
    <x v="1"/>
    <x v="1"/>
    <x v="3"/>
    <n v="3"/>
    <n v="145.43"/>
    <n v="0.05"/>
    <n v="81.72"/>
    <n v="414.47550000000001"/>
    <n v="245.16"/>
    <n v="169.31550000000001"/>
    <n v="0.40850544845232106"/>
    <n v="2026"/>
    <s v="Q4"/>
    <n v="12"/>
    <x v="11"/>
  </r>
  <r>
    <s v="04400"/>
    <x v="351"/>
    <x v="3"/>
    <x v="4"/>
    <x v="0"/>
    <x v="0"/>
    <x v="2"/>
    <x v="2"/>
    <n v="2"/>
    <n v="36.89"/>
    <n v="0.1"/>
    <n v="13.74"/>
    <n v="66.402000000000001"/>
    <n v="27.48"/>
    <n v="38.921999999999997"/>
    <n v="0.58615704346254627"/>
    <n v="2026"/>
    <s v="Q4"/>
    <n v="12"/>
    <x v="11"/>
  </r>
  <r>
    <s v="03122"/>
    <x v="352"/>
    <x v="0"/>
    <x v="0"/>
    <x v="3"/>
    <x v="0"/>
    <x v="1"/>
    <x v="3"/>
    <n v="1"/>
    <n v="145.44"/>
    <n v="0.1"/>
    <n v="80.42"/>
    <n v="130.89600000000002"/>
    <n v="80.42"/>
    <n v="50.476000000000013"/>
    <n v="0.38561911746730232"/>
    <n v="2026"/>
    <s v="Q4"/>
    <n v="12"/>
    <x v="11"/>
  </r>
  <r>
    <s v="04572"/>
    <x v="352"/>
    <x v="0"/>
    <x v="15"/>
    <x v="0"/>
    <x v="1"/>
    <x v="4"/>
    <x v="16"/>
    <n v="2"/>
    <n v="51.56"/>
    <n v="0"/>
    <n v="21.9"/>
    <n v="103.12"/>
    <n v="43.8"/>
    <n v="59.320000000000007"/>
    <n v="0.57525213343677273"/>
    <n v="2026"/>
    <s v="Q4"/>
    <n v="12"/>
    <x v="11"/>
  </r>
  <r>
    <s v="04783"/>
    <x v="352"/>
    <x v="3"/>
    <x v="7"/>
    <x v="0"/>
    <x v="1"/>
    <x v="3"/>
    <x v="19"/>
    <n v="2"/>
    <n v="122"/>
    <n v="0.15"/>
    <n v="60.01"/>
    <n v="207.4"/>
    <n v="120.02"/>
    <n v="87.38000000000001"/>
    <n v="0.4213114754098361"/>
    <n v="2026"/>
    <s v="Q4"/>
    <n v="12"/>
    <x v="11"/>
  </r>
  <r>
    <s v="05055"/>
    <x v="352"/>
    <x v="2"/>
    <x v="3"/>
    <x v="3"/>
    <x v="1"/>
    <x v="1"/>
    <x v="17"/>
    <n v="1"/>
    <n v="71.89"/>
    <n v="0.15"/>
    <n v="32.409999999999997"/>
    <n v="61.106499999999997"/>
    <n v="32.409999999999997"/>
    <n v="28.6965"/>
    <n v="0.46961452545964832"/>
    <n v="2026"/>
    <s v="Q4"/>
    <n v="12"/>
    <x v="11"/>
  </r>
  <r>
    <s v="05100"/>
    <x v="352"/>
    <x v="2"/>
    <x v="5"/>
    <x v="0"/>
    <x v="0"/>
    <x v="1"/>
    <x v="17"/>
    <n v="2"/>
    <n v="70.59"/>
    <n v="0.15"/>
    <n v="31.56"/>
    <n v="120.003"/>
    <n v="63.12"/>
    <n v="56.883000000000003"/>
    <n v="0.47401314967125824"/>
    <n v="2026"/>
    <s v="Q4"/>
    <n v="12"/>
    <x v="11"/>
  </r>
  <r>
    <s v="00488"/>
    <x v="353"/>
    <x v="3"/>
    <x v="7"/>
    <x v="0"/>
    <x v="0"/>
    <x v="1"/>
    <x v="3"/>
    <n v="4"/>
    <n v="141.91"/>
    <n v="0.05"/>
    <n v="80.260000000000005"/>
    <n v="539.25799999999992"/>
    <n v="321.04000000000002"/>
    <n v="218.2179999999999"/>
    <n v="0.40466344495584661"/>
    <n v="2026"/>
    <s v="Q4"/>
    <n v="12"/>
    <x v="11"/>
  </r>
  <r>
    <s v="00710"/>
    <x v="353"/>
    <x v="1"/>
    <x v="6"/>
    <x v="1"/>
    <x v="2"/>
    <x v="1"/>
    <x v="3"/>
    <n v="3"/>
    <n v="140.4"/>
    <n v="0.2"/>
    <n v="81.760000000000005"/>
    <n v="336.96000000000004"/>
    <n v="245.28000000000003"/>
    <n v="91.68"/>
    <n v="0.27207977207977208"/>
    <n v="2026"/>
    <s v="Q4"/>
    <n v="12"/>
    <x v="11"/>
  </r>
  <r>
    <s v="01009"/>
    <x v="353"/>
    <x v="3"/>
    <x v="13"/>
    <x v="3"/>
    <x v="0"/>
    <x v="1"/>
    <x v="17"/>
    <n v="2"/>
    <n v="72.349999999999994"/>
    <n v="0.15"/>
    <n v="32.44"/>
    <n v="122.99499999999999"/>
    <n v="64.88"/>
    <n v="58.114999999999995"/>
    <n v="0.47249888206837676"/>
    <n v="2026"/>
    <s v="Q4"/>
    <n v="12"/>
    <x v="11"/>
  </r>
  <r>
    <s v="01231"/>
    <x v="353"/>
    <x v="3"/>
    <x v="8"/>
    <x v="0"/>
    <x v="1"/>
    <x v="3"/>
    <x v="19"/>
    <n v="4"/>
    <n v="120.8"/>
    <n v="0.1"/>
    <n v="59.93"/>
    <n v="434.88"/>
    <n v="239.72"/>
    <n v="195.16"/>
    <n v="0.44876747608535689"/>
    <n v="2026"/>
    <s v="Q4"/>
    <n v="12"/>
    <x v="11"/>
  </r>
  <r>
    <s v="01445"/>
    <x v="353"/>
    <x v="3"/>
    <x v="7"/>
    <x v="0"/>
    <x v="1"/>
    <x v="1"/>
    <x v="17"/>
    <n v="1"/>
    <n v="71.23"/>
    <n v="0"/>
    <n v="31.63"/>
    <n v="71.23"/>
    <n v="31.63"/>
    <n v="39.600000000000009"/>
    <n v="0.55594552856942303"/>
    <n v="2026"/>
    <s v="Q4"/>
    <n v="12"/>
    <x v="11"/>
  </r>
  <r>
    <s v="02842"/>
    <x v="353"/>
    <x v="2"/>
    <x v="10"/>
    <x v="1"/>
    <x v="2"/>
    <x v="0"/>
    <x v="4"/>
    <n v="5"/>
    <n v="51.02"/>
    <n v="0.05"/>
    <n v="22.56"/>
    <n v="242.345"/>
    <n v="112.8"/>
    <n v="129.54500000000002"/>
    <n v="0.5345478553302111"/>
    <n v="2026"/>
    <s v="Q4"/>
    <n v="12"/>
    <x v="11"/>
  </r>
  <r>
    <s v="03783"/>
    <x v="353"/>
    <x v="2"/>
    <x v="2"/>
    <x v="3"/>
    <x v="1"/>
    <x v="2"/>
    <x v="15"/>
    <n v="1"/>
    <n v="130.52000000000001"/>
    <n v="0.1"/>
    <n v="66.09"/>
    <n v="117.46800000000002"/>
    <n v="66.09"/>
    <n v="51.378000000000014"/>
    <n v="0.43737869036673821"/>
    <n v="2026"/>
    <s v="Q4"/>
    <n v="12"/>
    <x v="11"/>
  </r>
  <r>
    <s v="04484"/>
    <x v="353"/>
    <x v="1"/>
    <x v="14"/>
    <x v="0"/>
    <x v="0"/>
    <x v="0"/>
    <x v="0"/>
    <n v="2"/>
    <n v="79.87"/>
    <n v="0.15"/>
    <n v="41.9"/>
    <n v="135.779"/>
    <n v="83.8"/>
    <n v="51.978999999999999"/>
    <n v="0.38282061290773978"/>
    <n v="2026"/>
    <s v="Q4"/>
    <n v="12"/>
    <x v="11"/>
  </r>
  <r>
    <s v="04597"/>
    <x v="353"/>
    <x v="3"/>
    <x v="13"/>
    <x v="0"/>
    <x v="0"/>
    <x v="1"/>
    <x v="17"/>
    <n v="3"/>
    <n v="71.3"/>
    <n v="0.1"/>
    <n v="32.93"/>
    <n v="192.51"/>
    <n v="98.789999999999992"/>
    <n v="93.72"/>
    <n v="0.48683185289075892"/>
    <n v="2026"/>
    <s v="Q4"/>
    <n v="12"/>
    <x v="11"/>
  </r>
  <r>
    <s v="04917"/>
    <x v="353"/>
    <x v="0"/>
    <x v="9"/>
    <x v="0"/>
    <x v="0"/>
    <x v="3"/>
    <x v="19"/>
    <n v="2"/>
    <n v="122.95"/>
    <n v="0.1"/>
    <n v="59.79"/>
    <n v="221.31"/>
    <n v="119.58"/>
    <n v="101.73"/>
    <n v="0.45967195336857802"/>
    <n v="2026"/>
    <s v="Q4"/>
    <n v="12"/>
    <x v="11"/>
  </r>
  <r>
    <s v="00629"/>
    <x v="354"/>
    <x v="3"/>
    <x v="13"/>
    <x v="0"/>
    <x v="2"/>
    <x v="4"/>
    <x v="16"/>
    <n v="2"/>
    <n v="50.04"/>
    <n v="0.05"/>
    <n v="22.43"/>
    <n v="95.075999999999993"/>
    <n v="44.86"/>
    <n v="50.215999999999994"/>
    <n v="0.52816694013210486"/>
    <n v="2026"/>
    <s v="Q4"/>
    <n v="12"/>
    <x v="11"/>
  </r>
  <r>
    <s v="01373"/>
    <x v="354"/>
    <x v="1"/>
    <x v="1"/>
    <x v="3"/>
    <x v="0"/>
    <x v="3"/>
    <x v="13"/>
    <n v="1"/>
    <n v="80.92"/>
    <n v="0.05"/>
    <n v="40.14"/>
    <n v="76.873999999999995"/>
    <n v="40.14"/>
    <n v="36.733999999999995"/>
    <n v="0.47784686630069978"/>
    <n v="2026"/>
    <s v="Q4"/>
    <n v="12"/>
    <x v="11"/>
  </r>
  <r>
    <s v="01668"/>
    <x v="354"/>
    <x v="2"/>
    <x v="5"/>
    <x v="0"/>
    <x v="2"/>
    <x v="0"/>
    <x v="4"/>
    <n v="6"/>
    <n v="50.35"/>
    <n v="0.15"/>
    <n v="22.91"/>
    <n v="256.78500000000003"/>
    <n v="137.46"/>
    <n v="119.32500000000002"/>
    <n v="0.46468835796483443"/>
    <n v="2026"/>
    <s v="Q4"/>
    <n v="12"/>
    <x v="11"/>
  </r>
  <r>
    <s v="02646"/>
    <x v="354"/>
    <x v="1"/>
    <x v="1"/>
    <x v="0"/>
    <x v="0"/>
    <x v="4"/>
    <x v="14"/>
    <n v="1"/>
    <n v="35.799999999999997"/>
    <n v="0.05"/>
    <n v="14.12"/>
    <n v="34.01"/>
    <n v="14.12"/>
    <n v="19.89"/>
    <n v="0.58482799176712741"/>
    <n v="2026"/>
    <s v="Q4"/>
    <n v="12"/>
    <x v="11"/>
  </r>
  <r>
    <s v="03044"/>
    <x v="354"/>
    <x v="1"/>
    <x v="6"/>
    <x v="1"/>
    <x v="2"/>
    <x v="0"/>
    <x v="6"/>
    <n v="4"/>
    <n v="40.64"/>
    <n v="0.1"/>
    <n v="16.260000000000002"/>
    <n v="146.304"/>
    <n v="65.040000000000006"/>
    <n v="81.263999999999996"/>
    <n v="0.55544619422572172"/>
    <n v="2026"/>
    <s v="Q4"/>
    <n v="12"/>
    <x v="11"/>
  </r>
  <r>
    <s v="03065"/>
    <x v="354"/>
    <x v="2"/>
    <x v="10"/>
    <x v="0"/>
    <x v="1"/>
    <x v="3"/>
    <x v="13"/>
    <n v="3"/>
    <n v="81.510000000000005"/>
    <n v="0.05"/>
    <n v="39.9"/>
    <n v="232.30350000000001"/>
    <n v="119.69999999999999"/>
    <n v="112.60350000000003"/>
    <n v="0.48472580051527425"/>
    <n v="2026"/>
    <s v="Q4"/>
    <n v="12"/>
    <x v="11"/>
  </r>
  <r>
    <s v="03365"/>
    <x v="354"/>
    <x v="3"/>
    <x v="7"/>
    <x v="2"/>
    <x v="1"/>
    <x v="4"/>
    <x v="12"/>
    <n v="2"/>
    <n v="122.4"/>
    <n v="0.1"/>
    <n v="71.09"/>
    <n v="220.32000000000002"/>
    <n v="142.18"/>
    <n v="78.140000000000015"/>
    <n v="0.35466594045025424"/>
    <n v="2026"/>
    <s v="Q4"/>
    <n v="12"/>
    <x v="11"/>
  </r>
  <r>
    <s v="04042"/>
    <x v="354"/>
    <x v="0"/>
    <x v="9"/>
    <x v="3"/>
    <x v="0"/>
    <x v="2"/>
    <x v="9"/>
    <n v="1"/>
    <n v="45.94"/>
    <n v="0.05"/>
    <n v="18.100000000000001"/>
    <n v="43.642999999999994"/>
    <n v="18.100000000000001"/>
    <n v="25.542999999999992"/>
    <n v="0.58527140664024002"/>
    <n v="2026"/>
    <s v="Q4"/>
    <n v="12"/>
    <x v="11"/>
  </r>
  <r>
    <s v="04635"/>
    <x v="354"/>
    <x v="3"/>
    <x v="13"/>
    <x v="1"/>
    <x v="0"/>
    <x v="3"/>
    <x v="7"/>
    <n v="15"/>
    <n v="196.89"/>
    <n v="0.15"/>
    <n v="105.09"/>
    <n v="2510.3474999999999"/>
    <n v="1576.3500000000001"/>
    <n v="933.99749999999972"/>
    <n v="0.37205904760197533"/>
    <n v="2026"/>
    <s v="Q4"/>
    <n v="12"/>
    <x v="11"/>
  </r>
  <r>
    <s v="04748"/>
    <x v="354"/>
    <x v="3"/>
    <x v="13"/>
    <x v="2"/>
    <x v="2"/>
    <x v="0"/>
    <x v="4"/>
    <n v="1"/>
    <n v="51.18"/>
    <n v="0.05"/>
    <n v="22.98"/>
    <n v="48.620999999999995"/>
    <n v="22.98"/>
    <n v="25.640999999999995"/>
    <n v="0.52736471894860237"/>
    <n v="2026"/>
    <s v="Q4"/>
    <n v="12"/>
    <x v="11"/>
  </r>
  <r>
    <s v="00342"/>
    <x v="355"/>
    <x v="1"/>
    <x v="6"/>
    <x v="2"/>
    <x v="1"/>
    <x v="0"/>
    <x v="6"/>
    <n v="3"/>
    <n v="40.78"/>
    <n v="0.15"/>
    <n v="16.73"/>
    <n v="103.989"/>
    <n v="50.19"/>
    <n v="53.799000000000007"/>
    <n v="0.51735279693044456"/>
    <n v="2026"/>
    <s v="Q4"/>
    <n v="12"/>
    <x v="11"/>
  </r>
  <r>
    <s v="00676"/>
    <x v="355"/>
    <x v="2"/>
    <x v="3"/>
    <x v="3"/>
    <x v="0"/>
    <x v="3"/>
    <x v="7"/>
    <n v="1"/>
    <n v="195.63"/>
    <n v="0.05"/>
    <n v="102.13"/>
    <n v="185.84849999999997"/>
    <n v="102.13"/>
    <n v="83.718499999999977"/>
    <n v="0.45046637449320276"/>
    <n v="2026"/>
    <s v="Q4"/>
    <n v="12"/>
    <x v="11"/>
  </r>
  <r>
    <s v="01912"/>
    <x v="355"/>
    <x v="2"/>
    <x v="5"/>
    <x v="1"/>
    <x v="0"/>
    <x v="2"/>
    <x v="15"/>
    <n v="10"/>
    <n v="134.86000000000001"/>
    <n v="0.1"/>
    <n v="65.3"/>
    <n v="1213.7400000000002"/>
    <n v="653"/>
    <n v="560.74000000000024"/>
    <n v="0.46199350767050612"/>
    <n v="2026"/>
    <s v="Q4"/>
    <n v="12"/>
    <x v="11"/>
  </r>
  <r>
    <s v="02065"/>
    <x v="355"/>
    <x v="3"/>
    <x v="4"/>
    <x v="0"/>
    <x v="1"/>
    <x v="0"/>
    <x v="0"/>
    <n v="1"/>
    <n v="83.15"/>
    <n v="0"/>
    <n v="42.3"/>
    <n v="83.15"/>
    <n v="42.3"/>
    <n v="40.850000000000009"/>
    <n v="0.49128081779915822"/>
    <n v="2026"/>
    <s v="Q4"/>
    <n v="12"/>
    <x v="11"/>
  </r>
  <r>
    <s v="03136"/>
    <x v="355"/>
    <x v="1"/>
    <x v="6"/>
    <x v="3"/>
    <x v="2"/>
    <x v="0"/>
    <x v="0"/>
    <n v="1"/>
    <n v="81.599999999999994"/>
    <n v="0.15"/>
    <n v="42"/>
    <n v="69.36"/>
    <n v="42"/>
    <n v="27.36"/>
    <n v="0.3944636678200692"/>
    <n v="2026"/>
    <s v="Q4"/>
    <n v="12"/>
    <x v="11"/>
  </r>
  <r>
    <s v="03423"/>
    <x v="355"/>
    <x v="3"/>
    <x v="7"/>
    <x v="2"/>
    <x v="2"/>
    <x v="2"/>
    <x v="9"/>
    <n v="5"/>
    <n v="47.67"/>
    <n v="0.1"/>
    <n v="17.84"/>
    <n v="214.51500000000001"/>
    <n v="89.2"/>
    <n v="125.31500000000001"/>
    <n v="0.5841782625923595"/>
    <n v="2026"/>
    <s v="Q4"/>
    <n v="12"/>
    <x v="11"/>
  </r>
  <r>
    <s v="03746"/>
    <x v="355"/>
    <x v="3"/>
    <x v="7"/>
    <x v="2"/>
    <x v="2"/>
    <x v="0"/>
    <x v="4"/>
    <n v="2"/>
    <n v="50.96"/>
    <n v="0.15"/>
    <n v="22.59"/>
    <n v="86.632000000000005"/>
    <n v="45.18"/>
    <n v="41.452000000000005"/>
    <n v="0.47848370117277683"/>
    <n v="2026"/>
    <s v="Q4"/>
    <n v="12"/>
    <x v="11"/>
  </r>
  <r>
    <s v="01198"/>
    <x v="356"/>
    <x v="3"/>
    <x v="7"/>
    <x v="2"/>
    <x v="1"/>
    <x v="2"/>
    <x v="9"/>
    <n v="5"/>
    <n v="47.69"/>
    <n v="0.05"/>
    <n v="18.23"/>
    <n v="226.52749999999997"/>
    <n v="91.15"/>
    <n v="135.37749999999997"/>
    <n v="0.59762059794064726"/>
    <n v="2026"/>
    <s v="Q4"/>
    <n v="12"/>
    <x v="11"/>
  </r>
  <r>
    <s v="02123"/>
    <x v="356"/>
    <x v="3"/>
    <x v="8"/>
    <x v="0"/>
    <x v="0"/>
    <x v="1"/>
    <x v="1"/>
    <n v="1"/>
    <n v="91.08"/>
    <n v="0.2"/>
    <n v="46.14"/>
    <n v="72.864000000000004"/>
    <n v="46.14"/>
    <n v="26.724000000000004"/>
    <n v="0.36676548089591571"/>
    <n v="2026"/>
    <s v="Q4"/>
    <n v="12"/>
    <x v="11"/>
  </r>
  <r>
    <s v="02586"/>
    <x v="356"/>
    <x v="1"/>
    <x v="14"/>
    <x v="2"/>
    <x v="1"/>
    <x v="1"/>
    <x v="3"/>
    <n v="1"/>
    <n v="143.84"/>
    <n v="0.15"/>
    <n v="78.17"/>
    <n v="122.264"/>
    <n v="78.17"/>
    <n v="44.093999999999994"/>
    <n v="0.360645815612118"/>
    <n v="2026"/>
    <s v="Q4"/>
    <n v="12"/>
    <x v="11"/>
  </r>
  <r>
    <s v="03048"/>
    <x v="356"/>
    <x v="1"/>
    <x v="6"/>
    <x v="0"/>
    <x v="1"/>
    <x v="0"/>
    <x v="8"/>
    <n v="1"/>
    <n v="102.66"/>
    <n v="0.05"/>
    <n v="49.2"/>
    <n v="97.526999999999987"/>
    <n v="49.2"/>
    <n v="48.326999999999984"/>
    <n v="0.4955243163431664"/>
    <n v="2026"/>
    <s v="Q4"/>
    <n v="12"/>
    <x v="11"/>
  </r>
  <r>
    <s v="03838"/>
    <x v="356"/>
    <x v="1"/>
    <x v="11"/>
    <x v="2"/>
    <x v="1"/>
    <x v="4"/>
    <x v="10"/>
    <n v="2"/>
    <n v="40.32"/>
    <n v="0"/>
    <n v="14.39"/>
    <n v="80.64"/>
    <n v="28.78"/>
    <n v="51.86"/>
    <n v="0.64310515873015872"/>
    <n v="2026"/>
    <s v="Q4"/>
    <n v="12"/>
    <x v="11"/>
  </r>
  <r>
    <s v="04718"/>
    <x v="356"/>
    <x v="0"/>
    <x v="0"/>
    <x v="2"/>
    <x v="0"/>
    <x v="1"/>
    <x v="11"/>
    <n v="1"/>
    <n v="157.58000000000001"/>
    <n v="0.1"/>
    <n v="80.37"/>
    <n v="141.822"/>
    <n v="80.37"/>
    <n v="61.451999999999998"/>
    <n v="0.43330371874603374"/>
    <n v="2026"/>
    <s v="Q4"/>
    <n v="12"/>
    <x v="11"/>
  </r>
  <r>
    <s v="04844"/>
    <x v="356"/>
    <x v="1"/>
    <x v="14"/>
    <x v="0"/>
    <x v="1"/>
    <x v="4"/>
    <x v="14"/>
    <n v="1"/>
    <n v="36.4"/>
    <n v="0"/>
    <n v="14.22"/>
    <n v="36.4"/>
    <n v="14.22"/>
    <n v="22.18"/>
    <n v="0.6093406593406594"/>
    <n v="2026"/>
    <s v="Q4"/>
    <n v="12"/>
    <x v="11"/>
  </r>
  <r>
    <s v="00678"/>
    <x v="357"/>
    <x v="1"/>
    <x v="11"/>
    <x v="0"/>
    <x v="2"/>
    <x v="1"/>
    <x v="3"/>
    <n v="1"/>
    <n v="142.15"/>
    <n v="0.05"/>
    <n v="80.5"/>
    <n v="135.04249999999999"/>
    <n v="80.5"/>
    <n v="54.54249999999999"/>
    <n v="0.40389136753244342"/>
    <n v="2026"/>
    <s v="Q4"/>
    <n v="12"/>
    <x v="11"/>
  </r>
  <r>
    <s v="01706"/>
    <x v="357"/>
    <x v="0"/>
    <x v="0"/>
    <x v="0"/>
    <x v="0"/>
    <x v="3"/>
    <x v="5"/>
    <n v="2"/>
    <n v="332.38"/>
    <n v="0.05"/>
    <n v="192.16"/>
    <n v="631.52199999999993"/>
    <n v="384.32"/>
    <n v="247.20199999999994"/>
    <n v="0.39143846136793331"/>
    <n v="2026"/>
    <s v="Q4"/>
    <n v="12"/>
    <x v="11"/>
  </r>
  <r>
    <s v="03034"/>
    <x v="357"/>
    <x v="1"/>
    <x v="1"/>
    <x v="2"/>
    <x v="1"/>
    <x v="3"/>
    <x v="19"/>
    <n v="1"/>
    <n v="122.18"/>
    <n v="0.15"/>
    <n v="61.28"/>
    <n v="103.85300000000001"/>
    <n v="61.28"/>
    <n v="42.573000000000008"/>
    <n v="0.40993519686479934"/>
    <n v="2026"/>
    <s v="Q4"/>
    <n v="12"/>
    <x v="11"/>
  </r>
  <r>
    <s v="03883"/>
    <x v="357"/>
    <x v="0"/>
    <x v="0"/>
    <x v="0"/>
    <x v="1"/>
    <x v="3"/>
    <x v="19"/>
    <n v="1"/>
    <n v="125.66"/>
    <n v="0.15"/>
    <n v="60.6"/>
    <n v="106.81099999999999"/>
    <n v="60.6"/>
    <n v="46.210999999999991"/>
    <n v="0.43264270533933763"/>
    <n v="2026"/>
    <s v="Q4"/>
    <n v="12"/>
    <x v="11"/>
  </r>
  <r>
    <s v="04342"/>
    <x v="357"/>
    <x v="3"/>
    <x v="4"/>
    <x v="0"/>
    <x v="0"/>
    <x v="2"/>
    <x v="9"/>
    <n v="2"/>
    <n v="47.38"/>
    <n v="0.05"/>
    <n v="18.850000000000001"/>
    <n v="90.022000000000006"/>
    <n v="37.700000000000003"/>
    <n v="52.322000000000003"/>
    <n v="0.58121348114905247"/>
    <n v="2026"/>
    <s v="Q4"/>
    <n v="12"/>
    <x v="11"/>
  </r>
  <r>
    <s v="04468"/>
    <x v="357"/>
    <x v="0"/>
    <x v="0"/>
    <x v="0"/>
    <x v="2"/>
    <x v="3"/>
    <x v="13"/>
    <n v="1"/>
    <n v="80.8"/>
    <n v="0.05"/>
    <n v="38.33"/>
    <n v="76.759999999999991"/>
    <n v="38.33"/>
    <n v="38.429999999999993"/>
    <n v="0.50065138092756645"/>
    <n v="2026"/>
    <s v="Q4"/>
    <n v="12"/>
    <x v="11"/>
  </r>
  <r>
    <s v="00007"/>
    <x v="358"/>
    <x v="3"/>
    <x v="8"/>
    <x v="0"/>
    <x v="0"/>
    <x v="0"/>
    <x v="8"/>
    <n v="5"/>
    <n v="103.52"/>
    <n v="0.1"/>
    <n v="49.1"/>
    <n v="465.84000000000003"/>
    <n v="245.5"/>
    <n v="220.34000000000003"/>
    <n v="0.47299501974927016"/>
    <n v="2026"/>
    <s v="Q4"/>
    <n v="12"/>
    <x v="11"/>
  </r>
  <r>
    <s v="00658"/>
    <x v="358"/>
    <x v="1"/>
    <x v="6"/>
    <x v="2"/>
    <x v="2"/>
    <x v="1"/>
    <x v="11"/>
    <n v="2"/>
    <n v="153.38999999999999"/>
    <n v="0.05"/>
    <n v="78.06"/>
    <n v="291.44099999999997"/>
    <n v="156.12"/>
    <n v="135.32099999999997"/>
    <n v="0.46431696295305047"/>
    <n v="2026"/>
    <s v="Q4"/>
    <n v="12"/>
    <x v="11"/>
  </r>
  <r>
    <s v="01192"/>
    <x v="358"/>
    <x v="3"/>
    <x v="13"/>
    <x v="1"/>
    <x v="2"/>
    <x v="4"/>
    <x v="10"/>
    <n v="6"/>
    <n v="39.49"/>
    <n v="0.05"/>
    <n v="14.49"/>
    <n v="225.09299999999999"/>
    <n v="86.94"/>
    <n v="138.15299999999999"/>
    <n v="0.61375964601298127"/>
    <n v="2026"/>
    <s v="Q4"/>
    <n v="12"/>
    <x v="11"/>
  </r>
  <r>
    <s v="03852"/>
    <x v="358"/>
    <x v="2"/>
    <x v="2"/>
    <x v="2"/>
    <x v="2"/>
    <x v="4"/>
    <x v="14"/>
    <n v="1"/>
    <n v="35.54"/>
    <n v="0.1"/>
    <n v="13.63"/>
    <n v="31.986000000000001"/>
    <n v="13.63"/>
    <n v="18.356000000000002"/>
    <n v="0.5738760707809667"/>
    <n v="2026"/>
    <s v="Q4"/>
    <n v="12"/>
    <x v="11"/>
  </r>
  <r>
    <s v="04507"/>
    <x v="358"/>
    <x v="1"/>
    <x v="12"/>
    <x v="3"/>
    <x v="0"/>
    <x v="2"/>
    <x v="18"/>
    <n v="2"/>
    <n v="167.21"/>
    <n v="0.05"/>
    <n v="88.23"/>
    <n v="317.69900000000001"/>
    <n v="176.46"/>
    <n v="141.239"/>
    <n v="0.44456860109726504"/>
    <n v="2026"/>
    <s v="Q4"/>
    <n v="12"/>
    <x v="11"/>
  </r>
  <r>
    <s v="00260"/>
    <x v="359"/>
    <x v="2"/>
    <x v="2"/>
    <x v="0"/>
    <x v="2"/>
    <x v="1"/>
    <x v="17"/>
    <n v="1"/>
    <n v="71.89"/>
    <n v="0.1"/>
    <n v="31.88"/>
    <n v="64.701000000000008"/>
    <n v="31.88"/>
    <n v="32.821000000000012"/>
    <n v="0.50727191233520363"/>
    <n v="2026"/>
    <s v="Q4"/>
    <n v="12"/>
    <x v="11"/>
  </r>
  <r>
    <s v="01659"/>
    <x v="359"/>
    <x v="0"/>
    <x v="15"/>
    <x v="2"/>
    <x v="1"/>
    <x v="2"/>
    <x v="15"/>
    <n v="1"/>
    <n v="133.56"/>
    <n v="0.05"/>
    <n v="68.739999999999995"/>
    <n v="126.88199999999999"/>
    <n v="68.739999999999995"/>
    <n v="58.141999999999996"/>
    <n v="0.4582367869358932"/>
    <n v="2026"/>
    <s v="Q4"/>
    <n v="12"/>
    <x v="11"/>
  </r>
  <r>
    <s v="03188"/>
    <x v="359"/>
    <x v="3"/>
    <x v="7"/>
    <x v="3"/>
    <x v="1"/>
    <x v="3"/>
    <x v="19"/>
    <n v="2"/>
    <n v="122.28"/>
    <n v="0.1"/>
    <n v="61.64"/>
    <n v="220.10400000000001"/>
    <n v="123.28"/>
    <n v="96.824000000000012"/>
    <n v="0.43990113764402283"/>
    <n v="2026"/>
    <s v="Q4"/>
    <n v="12"/>
    <x v="11"/>
  </r>
  <r>
    <s v="03673"/>
    <x v="359"/>
    <x v="0"/>
    <x v="15"/>
    <x v="0"/>
    <x v="2"/>
    <x v="4"/>
    <x v="10"/>
    <n v="1"/>
    <n v="40.619999999999997"/>
    <n v="0"/>
    <n v="14.62"/>
    <n v="40.619999999999997"/>
    <n v="14.62"/>
    <n v="26"/>
    <n v="0.64007877892663712"/>
    <n v="2026"/>
    <s v="Q4"/>
    <n v="12"/>
    <x v="11"/>
  </r>
  <r>
    <s v="03805"/>
    <x v="359"/>
    <x v="3"/>
    <x v="4"/>
    <x v="1"/>
    <x v="2"/>
    <x v="2"/>
    <x v="9"/>
    <n v="8"/>
    <n v="45.54"/>
    <n v="0.15"/>
    <n v="18.54"/>
    <n v="309.67199999999997"/>
    <n v="148.32"/>
    <n v="161.35199999999998"/>
    <n v="0.52104161822831896"/>
    <n v="2026"/>
    <s v="Q4"/>
    <n v="12"/>
    <x v="11"/>
  </r>
  <r>
    <s v="03945"/>
    <x v="359"/>
    <x v="3"/>
    <x v="13"/>
    <x v="1"/>
    <x v="2"/>
    <x v="0"/>
    <x v="4"/>
    <n v="4"/>
    <n v="50.96"/>
    <n v="0.1"/>
    <n v="22.14"/>
    <n v="183.45600000000002"/>
    <n v="88.56"/>
    <n v="94.896000000000015"/>
    <n v="0.51726844583987441"/>
    <n v="2026"/>
    <s v="Q4"/>
    <n v="12"/>
    <x v="11"/>
  </r>
  <r>
    <s v="04266"/>
    <x v="359"/>
    <x v="1"/>
    <x v="1"/>
    <x v="0"/>
    <x v="1"/>
    <x v="0"/>
    <x v="6"/>
    <n v="4"/>
    <n v="40.19"/>
    <n v="0.15"/>
    <n v="16.55"/>
    <n v="136.64599999999999"/>
    <n v="66.2"/>
    <n v="70.445999999999984"/>
    <n v="0.51553649576277383"/>
    <n v="2026"/>
    <s v="Q4"/>
    <n v="12"/>
    <x v="11"/>
  </r>
  <r>
    <s v="00606"/>
    <x v="360"/>
    <x v="1"/>
    <x v="12"/>
    <x v="0"/>
    <x v="1"/>
    <x v="3"/>
    <x v="5"/>
    <n v="3"/>
    <n v="333.84"/>
    <n v="0"/>
    <n v="193.05"/>
    <n v="1001.52"/>
    <n v="579.15000000000009"/>
    <n v="422.36999999999989"/>
    <n v="0.42172897196261672"/>
    <n v="2026"/>
    <s v="Q4"/>
    <n v="12"/>
    <x v="11"/>
  </r>
  <r>
    <s v="01166"/>
    <x v="360"/>
    <x v="2"/>
    <x v="16"/>
    <x v="3"/>
    <x v="0"/>
    <x v="3"/>
    <x v="7"/>
    <n v="2"/>
    <n v="198.94"/>
    <n v="0.15"/>
    <n v="102.32"/>
    <n v="338.19799999999998"/>
    <n v="204.64"/>
    <n v="133.55799999999999"/>
    <n v="0.39491067362905752"/>
    <n v="2026"/>
    <s v="Q4"/>
    <n v="12"/>
    <x v="11"/>
  </r>
  <r>
    <s v="01913"/>
    <x v="360"/>
    <x v="2"/>
    <x v="5"/>
    <x v="3"/>
    <x v="1"/>
    <x v="4"/>
    <x v="14"/>
    <n v="3"/>
    <n v="35.979999999999997"/>
    <n v="0"/>
    <n v="13.6"/>
    <n v="107.94"/>
    <n v="40.799999999999997"/>
    <n v="67.14"/>
    <n v="0.62201222901612008"/>
    <n v="2026"/>
    <s v="Q4"/>
    <n v="12"/>
    <x v="11"/>
  </r>
  <r>
    <s v="02402"/>
    <x v="360"/>
    <x v="1"/>
    <x v="14"/>
    <x v="3"/>
    <x v="1"/>
    <x v="2"/>
    <x v="15"/>
    <n v="6"/>
    <n v="133.4"/>
    <n v="0.1"/>
    <n v="66.3"/>
    <n v="720.36000000000013"/>
    <n v="397.79999999999995"/>
    <n v="322.56000000000017"/>
    <n v="0.44777611194402817"/>
    <n v="2026"/>
    <s v="Q4"/>
    <n v="12"/>
    <x v="11"/>
  </r>
  <r>
    <s v="03192"/>
    <x v="360"/>
    <x v="3"/>
    <x v="7"/>
    <x v="0"/>
    <x v="0"/>
    <x v="1"/>
    <x v="1"/>
    <n v="2"/>
    <n v="93.45"/>
    <n v="0"/>
    <n v="45.75"/>
    <n v="186.9"/>
    <n v="91.5"/>
    <n v="95.4"/>
    <n v="0.5104333868378812"/>
    <n v="2026"/>
    <s v="Q4"/>
    <n v="12"/>
    <x v="11"/>
  </r>
  <r>
    <s v="03721"/>
    <x v="360"/>
    <x v="2"/>
    <x v="5"/>
    <x v="3"/>
    <x v="1"/>
    <x v="4"/>
    <x v="16"/>
    <n v="1"/>
    <n v="49.79"/>
    <n v="0.2"/>
    <n v="21.87"/>
    <n v="39.832000000000001"/>
    <n v="21.87"/>
    <n v="17.962"/>
    <n v="0.45094396465153641"/>
    <n v="2026"/>
    <s v="Q4"/>
    <n v="12"/>
    <x v="11"/>
  </r>
  <r>
    <s v="03882"/>
    <x v="360"/>
    <x v="3"/>
    <x v="8"/>
    <x v="3"/>
    <x v="0"/>
    <x v="1"/>
    <x v="17"/>
    <n v="3"/>
    <n v="70.430000000000007"/>
    <n v="0.1"/>
    <n v="32.869999999999997"/>
    <n v="190.16100000000003"/>
    <n v="98.609999999999985"/>
    <n v="91.551000000000045"/>
    <n v="0.48143941186678674"/>
    <n v="2026"/>
    <s v="Q4"/>
    <n v="12"/>
    <x v="11"/>
  </r>
  <r>
    <s v="04945"/>
    <x v="360"/>
    <x v="2"/>
    <x v="2"/>
    <x v="0"/>
    <x v="2"/>
    <x v="3"/>
    <x v="13"/>
    <n v="2"/>
    <n v="82.04"/>
    <n v="0.1"/>
    <n v="38.880000000000003"/>
    <n v="147.67200000000003"/>
    <n v="77.760000000000005"/>
    <n v="69.91200000000002"/>
    <n v="0.47342759629449055"/>
    <n v="2026"/>
    <s v="Q4"/>
    <n v="12"/>
    <x v="11"/>
  </r>
  <r>
    <s v="05084"/>
    <x v="360"/>
    <x v="1"/>
    <x v="11"/>
    <x v="3"/>
    <x v="0"/>
    <x v="2"/>
    <x v="2"/>
    <n v="1"/>
    <n v="35.409999999999997"/>
    <n v="0.2"/>
    <n v="13.54"/>
    <n v="28.327999999999999"/>
    <n v="13.54"/>
    <n v="14.788"/>
    <n v="0.5220276757977973"/>
    <n v="2026"/>
    <s v="Q4"/>
    <n v="12"/>
    <x v="11"/>
  </r>
  <r>
    <s v="00246"/>
    <x v="361"/>
    <x v="3"/>
    <x v="7"/>
    <x v="3"/>
    <x v="2"/>
    <x v="0"/>
    <x v="6"/>
    <n v="1"/>
    <n v="41.06"/>
    <n v="0.1"/>
    <n v="16.23"/>
    <n v="36.954000000000001"/>
    <n v="16.23"/>
    <n v="20.724"/>
    <n v="0.5608053255398604"/>
    <n v="2026"/>
    <s v="Q4"/>
    <n v="12"/>
    <x v="11"/>
  </r>
  <r>
    <s v="00537"/>
    <x v="361"/>
    <x v="3"/>
    <x v="8"/>
    <x v="1"/>
    <x v="2"/>
    <x v="1"/>
    <x v="1"/>
    <n v="12"/>
    <n v="90.29"/>
    <n v="0.1"/>
    <n v="45.76"/>
    <n v="975.13200000000006"/>
    <n v="549.12"/>
    <n v="426.01200000000006"/>
    <n v="0.43687623829389255"/>
    <n v="2026"/>
    <s v="Q4"/>
    <n v="12"/>
    <x v="11"/>
  </r>
  <r>
    <s v="00968"/>
    <x v="361"/>
    <x v="1"/>
    <x v="12"/>
    <x v="2"/>
    <x v="1"/>
    <x v="0"/>
    <x v="8"/>
    <n v="1"/>
    <n v="103.13"/>
    <n v="0.15"/>
    <n v="50.06"/>
    <n v="87.660499999999999"/>
    <n v="50.06"/>
    <n v="37.600499999999997"/>
    <n v="0.42893321393329947"/>
    <n v="2026"/>
    <s v="Q4"/>
    <n v="12"/>
    <x v="11"/>
  </r>
  <r>
    <s v="01234"/>
    <x v="361"/>
    <x v="3"/>
    <x v="13"/>
    <x v="0"/>
    <x v="0"/>
    <x v="0"/>
    <x v="0"/>
    <n v="1"/>
    <n v="81.39"/>
    <n v="0.05"/>
    <n v="43.54"/>
    <n v="77.320499999999996"/>
    <n v="43.54"/>
    <n v="33.780499999999996"/>
    <n v="0.43688931137279247"/>
    <n v="2026"/>
    <s v="Q4"/>
    <n v="12"/>
    <x v="11"/>
  </r>
  <r>
    <s v="02061"/>
    <x v="361"/>
    <x v="0"/>
    <x v="15"/>
    <x v="3"/>
    <x v="0"/>
    <x v="3"/>
    <x v="5"/>
    <n v="2"/>
    <n v="342.78"/>
    <n v="0"/>
    <n v="197.89"/>
    <n v="685.56"/>
    <n v="395.78"/>
    <n v="289.77999999999997"/>
    <n v="0.4226909387945621"/>
    <n v="2026"/>
    <s v="Q4"/>
    <n v="12"/>
    <x v="11"/>
  </r>
  <r>
    <s v="02219"/>
    <x v="361"/>
    <x v="1"/>
    <x v="14"/>
    <x v="0"/>
    <x v="0"/>
    <x v="1"/>
    <x v="3"/>
    <n v="1"/>
    <n v="147"/>
    <n v="0.15"/>
    <n v="79.58"/>
    <n v="124.95"/>
    <n v="79.58"/>
    <n v="45.370000000000005"/>
    <n v="0.36310524209683875"/>
    <n v="2026"/>
    <s v="Q4"/>
    <n v="12"/>
    <x v="11"/>
  </r>
  <r>
    <s v="02651"/>
    <x v="361"/>
    <x v="0"/>
    <x v="15"/>
    <x v="0"/>
    <x v="1"/>
    <x v="2"/>
    <x v="9"/>
    <n v="1"/>
    <n v="45.69"/>
    <n v="0.2"/>
    <n v="18.829999999999998"/>
    <n v="36.552"/>
    <n v="18.829999999999998"/>
    <n v="17.722000000000001"/>
    <n v="0.48484351061501429"/>
    <n v="2026"/>
    <s v="Q4"/>
    <n v="12"/>
    <x v="11"/>
  </r>
  <r>
    <s v="03173"/>
    <x v="361"/>
    <x v="1"/>
    <x v="12"/>
    <x v="3"/>
    <x v="0"/>
    <x v="0"/>
    <x v="6"/>
    <n v="1"/>
    <n v="39.69"/>
    <n v="0"/>
    <n v="17.09"/>
    <n v="39.69"/>
    <n v="17.09"/>
    <n v="22.599999999999998"/>
    <n v="0.56941295036533135"/>
    <n v="2026"/>
    <s v="Q4"/>
    <n v="12"/>
    <x v="11"/>
  </r>
  <r>
    <s v="03409"/>
    <x v="361"/>
    <x v="3"/>
    <x v="4"/>
    <x v="0"/>
    <x v="1"/>
    <x v="3"/>
    <x v="19"/>
    <n v="5"/>
    <n v="122.42"/>
    <n v="0"/>
    <n v="60.8"/>
    <n v="612.1"/>
    <n v="304"/>
    <n v="308.10000000000002"/>
    <n v="0.50334912595981052"/>
    <n v="2026"/>
    <s v="Q4"/>
    <n v="12"/>
    <x v="11"/>
  </r>
  <r>
    <s v="03535"/>
    <x v="361"/>
    <x v="1"/>
    <x v="6"/>
    <x v="2"/>
    <x v="1"/>
    <x v="2"/>
    <x v="2"/>
    <n v="1"/>
    <n v="37.03"/>
    <n v="0.15"/>
    <n v="13.53"/>
    <n v="31.4755"/>
    <n v="13.53"/>
    <n v="17.945500000000003"/>
    <n v="0.57014185636447401"/>
    <n v="2026"/>
    <s v="Q4"/>
    <n v="12"/>
    <x v="11"/>
  </r>
  <r>
    <s v="05134"/>
    <x v="361"/>
    <x v="1"/>
    <x v="14"/>
    <x v="2"/>
    <x v="0"/>
    <x v="1"/>
    <x v="1"/>
    <n v="1"/>
    <n v="90.99"/>
    <n v="0.05"/>
    <n v="44.78"/>
    <n v="86.440499999999986"/>
    <n v="44.78"/>
    <n v="41.660499999999985"/>
    <n v="0.48195579618350187"/>
    <n v="2026"/>
    <s v="Q4"/>
    <n v="12"/>
    <x v="11"/>
  </r>
  <r>
    <s v="02011"/>
    <x v="362"/>
    <x v="1"/>
    <x v="11"/>
    <x v="0"/>
    <x v="0"/>
    <x v="1"/>
    <x v="1"/>
    <n v="1"/>
    <n v="90.81"/>
    <n v="0.1"/>
    <n v="46.53"/>
    <n v="81.728999999999999"/>
    <n v="46.53"/>
    <n v="35.198999999999998"/>
    <n v="0.43067944059024332"/>
    <n v="2026"/>
    <s v="Q4"/>
    <n v="12"/>
    <x v="11"/>
  </r>
  <r>
    <s v="02477"/>
    <x v="362"/>
    <x v="0"/>
    <x v="15"/>
    <x v="2"/>
    <x v="1"/>
    <x v="0"/>
    <x v="6"/>
    <n v="1"/>
    <n v="41.28"/>
    <n v="0.15"/>
    <n v="16.41"/>
    <n v="35.088000000000001"/>
    <n v="16.41"/>
    <n v="18.678000000000001"/>
    <n v="0.53231874145006841"/>
    <n v="2026"/>
    <s v="Q4"/>
    <n v="12"/>
    <x v="11"/>
  </r>
  <r>
    <s v="02745"/>
    <x v="362"/>
    <x v="3"/>
    <x v="13"/>
    <x v="3"/>
    <x v="2"/>
    <x v="2"/>
    <x v="9"/>
    <n v="1"/>
    <n v="46.07"/>
    <n v="0"/>
    <n v="18.420000000000002"/>
    <n v="46.07"/>
    <n v="18.420000000000002"/>
    <n v="27.65"/>
    <n v="0.60017364879531143"/>
    <n v="2026"/>
    <s v="Q4"/>
    <n v="12"/>
    <x v="11"/>
  </r>
  <r>
    <s v="04427"/>
    <x v="362"/>
    <x v="1"/>
    <x v="12"/>
    <x v="2"/>
    <x v="2"/>
    <x v="1"/>
    <x v="3"/>
    <n v="1"/>
    <n v="147.29"/>
    <n v="0.1"/>
    <n v="78.2"/>
    <n v="132.56100000000001"/>
    <n v="78.2"/>
    <n v="54.361000000000004"/>
    <n v="0.4100829052285363"/>
    <n v="2026"/>
    <s v="Q4"/>
    <n v="12"/>
    <x v="11"/>
  </r>
  <r>
    <s v="00377"/>
    <x v="363"/>
    <x v="3"/>
    <x v="13"/>
    <x v="0"/>
    <x v="1"/>
    <x v="0"/>
    <x v="6"/>
    <n v="1"/>
    <n v="40.82"/>
    <n v="0.1"/>
    <n v="17.2"/>
    <n v="36.738"/>
    <n v="17.2"/>
    <n v="19.538"/>
    <n v="0.53181991398551909"/>
    <n v="2026"/>
    <s v="Q4"/>
    <n v="12"/>
    <x v="11"/>
  </r>
  <r>
    <s v="01530"/>
    <x v="363"/>
    <x v="3"/>
    <x v="7"/>
    <x v="0"/>
    <x v="1"/>
    <x v="4"/>
    <x v="16"/>
    <n v="3"/>
    <n v="50.72"/>
    <n v="0"/>
    <n v="22.3"/>
    <n v="152.16"/>
    <n v="66.900000000000006"/>
    <n v="85.259999999999991"/>
    <n v="0.56033123028391163"/>
    <n v="2026"/>
    <s v="Q4"/>
    <n v="12"/>
    <x v="11"/>
  </r>
  <r>
    <s v="02135"/>
    <x v="363"/>
    <x v="1"/>
    <x v="12"/>
    <x v="3"/>
    <x v="2"/>
    <x v="3"/>
    <x v="7"/>
    <n v="3"/>
    <n v="194.7"/>
    <n v="0.1"/>
    <n v="102.62"/>
    <n v="525.68999999999994"/>
    <n v="307.86"/>
    <n v="217.82999999999993"/>
    <n v="0.41436968555612613"/>
    <n v="2026"/>
    <s v="Q4"/>
    <n v="12"/>
    <x v="11"/>
  </r>
  <r>
    <s v="02916"/>
    <x v="363"/>
    <x v="1"/>
    <x v="6"/>
    <x v="2"/>
    <x v="1"/>
    <x v="2"/>
    <x v="2"/>
    <n v="1"/>
    <n v="36.64"/>
    <n v="0.05"/>
    <n v="13.59"/>
    <n v="34.808"/>
    <n v="13.59"/>
    <n v="21.218"/>
    <n v="0.60957251206619167"/>
    <n v="2026"/>
    <s v="Q4"/>
    <n v="12"/>
    <x v="11"/>
  </r>
  <r>
    <s v="03449"/>
    <x v="363"/>
    <x v="2"/>
    <x v="10"/>
    <x v="3"/>
    <x v="0"/>
    <x v="3"/>
    <x v="7"/>
    <n v="6"/>
    <n v="192.9"/>
    <n v="0.2"/>
    <n v="106.89"/>
    <n v="925.92000000000007"/>
    <n v="641.34"/>
    <n v="284.58000000000004"/>
    <n v="0.30734836702954899"/>
    <n v="2026"/>
    <s v="Q4"/>
    <n v="12"/>
    <x v="11"/>
  </r>
  <r>
    <s v="03498"/>
    <x v="363"/>
    <x v="3"/>
    <x v="7"/>
    <x v="3"/>
    <x v="0"/>
    <x v="1"/>
    <x v="17"/>
    <n v="2"/>
    <n v="71.56"/>
    <n v="0.1"/>
    <n v="32.99"/>
    <n v="128.80800000000002"/>
    <n v="65.98"/>
    <n v="62.828000000000017"/>
    <n v="0.4877647351096206"/>
    <n v="2026"/>
    <s v="Q4"/>
    <n v="12"/>
    <x v="11"/>
  </r>
  <r>
    <s v="04851"/>
    <x v="363"/>
    <x v="3"/>
    <x v="13"/>
    <x v="3"/>
    <x v="1"/>
    <x v="0"/>
    <x v="6"/>
    <n v="1"/>
    <n v="40.270000000000003"/>
    <n v="0.1"/>
    <n v="16.63"/>
    <n v="36.243000000000002"/>
    <n v="16.63"/>
    <n v="19.613000000000003"/>
    <n v="0.54115277432883602"/>
    <n v="2026"/>
    <s v="Q4"/>
    <n v="12"/>
    <x v="11"/>
  </r>
  <r>
    <s v="04926"/>
    <x v="363"/>
    <x v="3"/>
    <x v="7"/>
    <x v="2"/>
    <x v="2"/>
    <x v="0"/>
    <x v="0"/>
    <n v="6"/>
    <n v="81.180000000000007"/>
    <n v="0.05"/>
    <n v="43.3"/>
    <n v="462.726"/>
    <n v="259.79999999999995"/>
    <n v="202.92600000000004"/>
    <n v="0.43854462468069666"/>
    <n v="2026"/>
    <s v="Q4"/>
    <n v="12"/>
    <x v="11"/>
  </r>
  <r>
    <s v="05035"/>
    <x v="363"/>
    <x v="1"/>
    <x v="12"/>
    <x v="0"/>
    <x v="1"/>
    <x v="0"/>
    <x v="8"/>
    <n v="2"/>
    <n v="101.73"/>
    <n v="0.1"/>
    <n v="49.3"/>
    <n v="183.114"/>
    <n v="98.6"/>
    <n v="84.51400000000001"/>
    <n v="0.46153762137247839"/>
    <n v="2026"/>
    <s v="Q4"/>
    <n v="12"/>
    <x v="11"/>
  </r>
  <r>
    <s v="05135"/>
    <x v="363"/>
    <x v="2"/>
    <x v="10"/>
    <x v="0"/>
    <x v="1"/>
    <x v="0"/>
    <x v="4"/>
    <n v="5"/>
    <n v="51.78"/>
    <n v="0.15"/>
    <n v="22.37"/>
    <n v="220.06499999999997"/>
    <n v="111.85000000000001"/>
    <n v="108.21499999999996"/>
    <n v="0.49174107650012483"/>
    <n v="2026"/>
    <s v="Q4"/>
    <n v="12"/>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902865-8AF6-4E3C-85A7-67A1A383676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2:B3" firstHeaderRow="1" firstDataRow="1" firstDataCol="0"/>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showAll="0"/>
    <pivotField showAll="0">
      <items count="5">
        <item x="1"/>
        <item x="3"/>
        <item x="0"/>
        <item x="2"/>
        <item t="default"/>
      </items>
    </pivotField>
    <pivotField showAll="0">
      <items count="4">
        <item x="2"/>
        <item x="1"/>
        <item x="0"/>
        <item t="default"/>
      </items>
    </pivotField>
    <pivotField showAll="0"/>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pivotField numFmtId="1" showAll="0"/>
    <pivotField showAll="0"/>
  </pivotFields>
  <rowItems count="1">
    <i/>
  </rowItems>
  <colItems count="1">
    <i/>
  </colItems>
  <dataFields count="1">
    <dataField name="Sum of Revenue" fld="1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C76D8A-03F5-4562-8365-38D2F650FFED}"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8:B9" firstHeaderRow="1" firstDataRow="1" firstDataCol="0"/>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showAll="0"/>
    <pivotField showAll="0">
      <items count="5">
        <item x="1"/>
        <item x="3"/>
        <item x="0"/>
        <item x="2"/>
        <item t="default"/>
      </items>
    </pivotField>
    <pivotField showAll="0">
      <items count="4">
        <item x="2"/>
        <item x="1"/>
        <item x="0"/>
        <item t="default"/>
      </items>
    </pivotField>
    <pivotField showAll="0"/>
    <pivotField showAll="0"/>
    <pivotField dataField="1" numFmtId="1" showAll="0"/>
    <pivotField numFmtId="165" showAll="0"/>
    <pivotField numFmtId="9" showAll="0"/>
    <pivotField numFmtId="165" showAll="0"/>
    <pivotField numFmtId="165" showAll="0"/>
    <pivotField numFmtId="165" showAll="0"/>
    <pivotField numFmtId="165" showAll="0"/>
    <pivotField numFmtId="166" showAll="0"/>
    <pivotField numFmtId="1" showAll="0"/>
    <pivotField showAll="0"/>
    <pivotField numFmtId="1" showAll="0"/>
    <pivotField showAll="0"/>
  </pivotFields>
  <rowItems count="1">
    <i/>
  </rowItems>
  <colItems count="1">
    <i/>
  </colItems>
  <dataFields count="1">
    <dataField name="Sum of Units Sold" fld="8"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6CC95E-5EBC-403B-8F27-AE42467CAE64}"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B58:C64" firstHeaderRow="1" firstDataRow="1" firstDataCol="1"/>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showAll="0"/>
    <pivotField showAll="0">
      <items count="5">
        <item x="1"/>
        <item x="3"/>
        <item x="0"/>
        <item x="2"/>
        <item t="default"/>
      </items>
    </pivotField>
    <pivotField showAll="0">
      <items count="4">
        <item x="2"/>
        <item x="1"/>
        <item x="0"/>
        <item t="default"/>
      </items>
    </pivotField>
    <pivotField showAll="0"/>
    <pivotField axis="axisRow" showAll="0" measureFilter="1" sortType="descending">
      <items count="21">
        <item x="5"/>
        <item x="15"/>
        <item x="0"/>
        <item x="6"/>
        <item x="19"/>
        <item x="8"/>
        <item x="1"/>
        <item x="2"/>
        <item x="9"/>
        <item x="13"/>
        <item x="14"/>
        <item x="10"/>
        <item x="11"/>
        <item x="4"/>
        <item x="3"/>
        <item x="7"/>
        <item x="16"/>
        <item x="18"/>
        <item x="17"/>
        <item x="12"/>
        <item t="default"/>
      </items>
      <autoSortScope>
        <pivotArea dataOnly="0" outline="0" fieldPosition="0">
          <references count="1">
            <reference field="4294967294" count="1" selected="0">
              <x v="0"/>
            </reference>
          </references>
        </pivotArea>
      </autoSortScope>
    </pivotField>
    <pivotField dataField="1" numFmtId="1" showAll="0"/>
    <pivotField numFmtId="165" showAll="0"/>
    <pivotField numFmtId="9" showAll="0"/>
    <pivotField numFmtId="165" showAll="0"/>
    <pivotField numFmtId="165" showAll="0"/>
    <pivotField numFmtId="165" showAll="0"/>
    <pivotField numFmtId="165" showAll="0"/>
    <pivotField numFmtId="166" showAll="0"/>
    <pivotField numFmtId="1" showAll="0"/>
    <pivotField showAll="0"/>
    <pivotField numFmtId="1" showAll="0"/>
    <pivotField showAll="0"/>
  </pivotFields>
  <rowFields count="1">
    <field x="7"/>
  </rowFields>
  <rowItems count="6">
    <i>
      <x v="14"/>
    </i>
    <i>
      <x v="12"/>
    </i>
    <i>
      <x v="4"/>
    </i>
    <i>
      <x v="6"/>
    </i>
    <i>
      <x v="13"/>
    </i>
    <i t="grand">
      <x/>
    </i>
  </rowItems>
  <colItems count="1">
    <i/>
  </colItems>
  <dataFields count="1">
    <dataField name="Sum of Units Sold" fld="8" baseField="0" baseItem="0" numFmtId="1"/>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129E77D-8CD3-4F31-B699-0BC97F04801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B14:D27" firstHeaderRow="0" firstDataRow="1" firstDataCol="1"/>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showAll="0"/>
    <pivotField showAll="0">
      <items count="5">
        <item x="1"/>
        <item x="3"/>
        <item x="0"/>
        <item x="2"/>
        <item t="default"/>
      </items>
    </pivotField>
    <pivotField showAll="0">
      <items count="4">
        <item x="2"/>
        <item x="1"/>
        <item x="0"/>
        <item t="default"/>
      </items>
    </pivotField>
    <pivotField showAll="0"/>
    <pivotField showAll="0"/>
    <pivotField numFmtId="1" showAll="0"/>
    <pivotField numFmtId="165" showAll="0"/>
    <pivotField numFmtId="9" showAll="0"/>
    <pivotField numFmtId="165" showAll="0"/>
    <pivotField dataField="1" numFmtId="165" showAll="0"/>
    <pivotField numFmtId="165" showAll="0"/>
    <pivotField dataField="1" numFmtId="165" showAll="0"/>
    <pivotField numFmtId="166" showAll="0"/>
    <pivotField numFmtId="1" showAll="0"/>
    <pivotField showAll="0"/>
    <pivotField numFmtId="1" showAll="0"/>
    <pivotField axis="axisRow" showAll="0">
      <items count="13">
        <item x="0"/>
        <item x="1"/>
        <item x="2"/>
        <item x="3"/>
        <item x="4"/>
        <item x="5"/>
        <item x="6"/>
        <item x="7"/>
        <item x="8"/>
        <item x="9"/>
        <item x="10"/>
        <item x="11"/>
        <item t="default"/>
      </items>
    </pivotField>
  </pivotFields>
  <rowFields count="1">
    <field x="19"/>
  </rowFields>
  <rowItems count="13">
    <i>
      <x/>
    </i>
    <i>
      <x v="1"/>
    </i>
    <i>
      <x v="2"/>
    </i>
    <i>
      <x v="3"/>
    </i>
    <i>
      <x v="4"/>
    </i>
    <i>
      <x v="5"/>
    </i>
    <i>
      <x v="6"/>
    </i>
    <i>
      <x v="7"/>
    </i>
    <i>
      <x v="8"/>
    </i>
    <i>
      <x v="9"/>
    </i>
    <i>
      <x v="10"/>
    </i>
    <i>
      <x v="11"/>
    </i>
    <i t="grand">
      <x/>
    </i>
  </rowItems>
  <colFields count="1">
    <field x="-2"/>
  </colFields>
  <colItems count="2">
    <i>
      <x/>
    </i>
    <i i="1">
      <x v="1"/>
    </i>
  </colItems>
  <dataFields count="2">
    <dataField name="Revenue " fld="12" baseField="0" baseItem="0" numFmtId="165"/>
    <dataField name="Gross Profit " fld="14" baseField="0" baseItem="0" numFmtId="165"/>
  </dataFields>
  <formats count="1">
    <format dxfId="0">
      <pivotArea outline="0" collapsedLevelsAreSubtotals="1" fieldPosition="0"/>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236871-3A62-42B0-82EF-FAEF75C274F2}"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B50:C56" firstHeaderRow="1" firstDataRow="1" firstDataCol="1"/>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showAll="0"/>
    <pivotField showAll="0">
      <items count="5">
        <item x="1"/>
        <item x="3"/>
        <item x="0"/>
        <item x="2"/>
        <item t="default"/>
      </items>
    </pivotField>
    <pivotField showAll="0">
      <items count="4">
        <item x="2"/>
        <item x="1"/>
        <item x="0"/>
        <item t="default"/>
      </items>
    </pivotField>
    <pivotField axis="axisRow" showAll="0" sortType="de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pivotField numFmtId="1" showAll="0"/>
    <pivotField showAll="0"/>
  </pivotFields>
  <rowFields count="1">
    <field x="6"/>
  </rowFields>
  <rowItems count="6">
    <i>
      <x/>
    </i>
    <i>
      <x v="3"/>
    </i>
    <i>
      <x v="4"/>
    </i>
    <i>
      <x v="1"/>
    </i>
    <i>
      <x v="2"/>
    </i>
    <i t="grand">
      <x/>
    </i>
  </rowItems>
  <colItems count="1">
    <i/>
  </colItems>
  <dataFields count="1">
    <dataField name="Sum of Revenue" fld="12" baseField="0" baseItem="0" numFmtId="168"/>
  </dataFields>
  <formats count="1">
    <format dxfId="1">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C761FC-2217-4E30-BF44-FE8C41378DB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1:B12" firstHeaderRow="1" firstDataRow="1" firstDataCol="0"/>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showAll="0"/>
    <pivotField showAll="0">
      <items count="5">
        <item x="1"/>
        <item x="3"/>
        <item x="0"/>
        <item x="2"/>
        <item t="default"/>
      </items>
    </pivotField>
    <pivotField showAll="0">
      <items count="4">
        <item x="2"/>
        <item x="1"/>
        <item x="0"/>
        <item t="default"/>
      </items>
    </pivotField>
    <pivotField showAll="0"/>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pivotField numFmtId="1" showAll="0"/>
    <pivotField showAll="0"/>
  </pivotFields>
  <rowItems count="1">
    <i/>
  </rowItems>
  <colItems count="1">
    <i/>
  </colItems>
  <dataFields count="1">
    <dataField name="Average of Revenue" fld="12"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C2F370-D67A-4149-8E12-3481D0D68761}"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5:B6" firstHeaderRow="1" firstDataRow="1" firstDataCol="0"/>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showAll="0"/>
    <pivotField showAll="0">
      <items count="5">
        <item x="1"/>
        <item x="3"/>
        <item x="0"/>
        <item x="2"/>
        <item t="default"/>
      </items>
    </pivotField>
    <pivotField showAll="0">
      <items count="4">
        <item x="2"/>
        <item x="1"/>
        <item x="0"/>
        <item t="default"/>
      </items>
    </pivotField>
    <pivotField showAll="0"/>
    <pivotField showAll="0"/>
    <pivotField numFmtId="1" showAll="0"/>
    <pivotField numFmtId="165" showAll="0"/>
    <pivotField numFmtId="9" showAll="0"/>
    <pivotField numFmtId="165" showAll="0"/>
    <pivotField numFmtId="165" showAll="0"/>
    <pivotField numFmtId="165" showAll="0"/>
    <pivotField dataField="1" numFmtId="165" showAll="0"/>
    <pivotField numFmtId="166" showAll="0"/>
    <pivotField numFmtId="1" showAll="0"/>
    <pivotField showAll="0"/>
    <pivotField numFmtId="1" showAll="0"/>
    <pivotField showAll="0"/>
  </pivotFields>
  <rowItems count="1">
    <i/>
  </rowItems>
  <colItems count="1">
    <i/>
  </colItems>
  <dataFields count="1">
    <dataField name="Sum of Gross Profit" fld="1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5D3B04-E585-4C2A-AD87-ABC73C867542}"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29:C47" firstHeaderRow="1" firstDataRow="1" firstDataCol="1"/>
  <pivotFields count="20">
    <pivotField showAll="0"/>
    <pivotField numFmtId="164" showAll="0">
      <items count="3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t="default"/>
      </items>
    </pivotField>
    <pivotField showAll="0">
      <items count="5">
        <item x="1"/>
        <item x="2"/>
        <item x="0"/>
        <item x="3"/>
        <item t="default"/>
      </items>
    </pivotField>
    <pivotField axis="axisRow" showAll="0">
      <items count="18">
        <item x="0"/>
        <item x="13"/>
        <item x="12"/>
        <item x="15"/>
        <item x="6"/>
        <item x="4"/>
        <item x="1"/>
        <item x="5"/>
        <item x="10"/>
        <item x="3"/>
        <item x="7"/>
        <item x="16"/>
        <item x="14"/>
        <item x="9"/>
        <item x="2"/>
        <item x="11"/>
        <item x="8"/>
        <item t="default"/>
      </items>
    </pivotField>
    <pivotField showAll="0">
      <items count="5">
        <item x="1"/>
        <item x="3"/>
        <item x="0"/>
        <item x="2"/>
        <item t="default"/>
      </items>
    </pivotField>
    <pivotField showAll="0">
      <items count="4">
        <item x="2"/>
        <item x="1"/>
        <item x="0"/>
        <item t="default"/>
      </items>
    </pivotField>
    <pivotField showAll="0"/>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pivotField numFmtId="1" showAll="0"/>
    <pivotField showAll="0"/>
  </pivotFields>
  <rowFields count="1">
    <field x="3"/>
  </rowFields>
  <rowItems count="18">
    <i>
      <x/>
    </i>
    <i>
      <x v="1"/>
    </i>
    <i>
      <x v="2"/>
    </i>
    <i>
      <x v="3"/>
    </i>
    <i>
      <x v="4"/>
    </i>
    <i>
      <x v="5"/>
    </i>
    <i>
      <x v="6"/>
    </i>
    <i>
      <x v="7"/>
    </i>
    <i>
      <x v="8"/>
    </i>
    <i>
      <x v="9"/>
    </i>
    <i>
      <x v="10"/>
    </i>
    <i>
      <x v="11"/>
    </i>
    <i>
      <x v="12"/>
    </i>
    <i>
      <x v="13"/>
    </i>
    <i>
      <x v="14"/>
    </i>
    <i>
      <x v="15"/>
    </i>
    <i>
      <x v="16"/>
    </i>
    <i t="grand">
      <x/>
    </i>
  </rowItems>
  <colItems count="1">
    <i/>
  </colItems>
  <dataFields count="1">
    <dataField name="Sum of Revenue" fld="1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933A221-A5C9-4EF0-B0D3-8490F537BFBB}" sourceName="Region">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s>
  <data>
    <tabular pivotCacheId="17644451">
      <items count="4">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2ABAD64-7547-46FF-93BA-D7EF9E8E587D}" sourceName="Sales Channel">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s>
  <data>
    <tabular pivotCacheId="17644451">
      <items count="4">
        <i x="1" s="1"/>
        <i x="3"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1AF8D00B-3703-4BC2-8480-9DB14A594BB3}" sourceName="Customer Type">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s>
  <data>
    <tabular pivotCacheId="17644451">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BE012F7-3333-42E7-AAA4-7E03039EA805}" cache="Slicer_Region" caption="Region" style="SlicerStyleLight1 2" rowHeight="247650"/>
  <slicer name="Sales Channel" xr10:uid="{23AB2BEB-420A-418A-A251-3320BFD99810}" cache="Slicer_Sales_Channel" caption="Sales Channel" style="SlicerStyleLight1 2" rowHeight="247650"/>
  <slicer name="Customer Type" xr10:uid="{6E6E23CD-2982-49ED-B64A-03AC513D566B}" cache="Slicer_Customer_Type" caption="Customer Type" style="SlicerStyleLight1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C7785C-B0DC-4149-B41F-A1291B984374}" name="SalesDataTable" displayName="SalesDataTable" ref="A1:T2708" totalsRowShown="0" headerRowDxfId="23" dataDxfId="22">
  <autoFilter ref="A1:T2708" xr:uid="{00C7785C-B0DC-4149-B41F-A1291B98437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autoFilter>
  <tableColumns count="20">
    <tableColumn id="1" xr3:uid="{867CEA91-6715-455A-A03E-635B0341A71C}" name="ID" dataDxfId="21"/>
    <tableColumn id="2" xr3:uid="{99F5FD81-8F5C-4B7A-810D-BB7E4869701E}" name="Order Date" dataDxfId="20"/>
    <tableColumn id="3" xr3:uid="{BABD2837-4996-49F4-B8FC-F980EA4C9534}" name="Region" dataDxfId="19"/>
    <tableColumn id="4" xr3:uid="{ED840ADB-B6D0-4386-8CC3-66DEA65BED3E}" name="Country" dataDxfId="18"/>
    <tableColumn id="5" xr3:uid="{C21A7B37-6F6C-4361-82C1-4670F9FDBEC2}" name="Sales Channel" dataDxfId="17"/>
    <tableColumn id="6" xr3:uid="{84080584-6B54-4896-A4DE-A87DFF0731C6}" name="Customer Type" dataDxfId="16"/>
    <tableColumn id="7" xr3:uid="{0B005238-5F14-4C46-B503-7F3DFF36170E}" name="Product Category" dataDxfId="15"/>
    <tableColumn id="8" xr3:uid="{B930794A-6484-4BE3-BBD2-E8771691DFAD}" name="Product" dataDxfId="14"/>
    <tableColumn id="9" xr3:uid="{5CA4DF7A-9AF5-4D9D-9D5A-DDED3D0A7E80}" name="Units Sold" dataDxfId="13"/>
    <tableColumn id="10" xr3:uid="{6756035F-A4CB-4AFF-BFF3-3610B142F0EE}" name="Unit Price" dataDxfId="12"/>
    <tableColumn id="11" xr3:uid="{B694F18E-F9BD-40E2-A356-3F67136CB960}" name="Discount %" dataDxfId="11"/>
    <tableColumn id="12" xr3:uid="{15D4CF49-FA19-4C44-A023-7C629B44C0DB}" name="Unit Cost" dataDxfId="10"/>
    <tableColumn id="13" xr3:uid="{3D8A84CF-5674-491F-8F81-BB5FC7A74D30}" name="Revenue" dataDxfId="9">
      <calculatedColumnFormula>I2*J2*(1-K2)</calculatedColumnFormula>
    </tableColumn>
    <tableColumn id="14" xr3:uid="{455060E3-F1BA-493D-AC17-8D56984B9F5C}" name="COGS" dataDxfId="8">
      <calculatedColumnFormula>I2*L2</calculatedColumnFormula>
    </tableColumn>
    <tableColumn id="15" xr3:uid="{89F4A687-84DC-4069-9C8B-9548E670D916}" name="Gross Profit" dataDxfId="7">
      <calculatedColumnFormula>M2-N2</calculatedColumnFormula>
    </tableColumn>
    <tableColumn id="16" xr3:uid="{F7B6CDDB-7E56-4D6C-91A8-8CE6DC05EA92}" name="Gross Margin %" dataDxfId="6">
      <calculatedColumnFormula>IFERROR(O2/M2,0)</calculatedColumnFormula>
    </tableColumn>
    <tableColumn id="17" xr3:uid="{08206B5F-132F-48A2-8A7D-C8ED29DE854B}" name="Year" dataDxfId="5">
      <calculatedColumnFormula>YEAR(SalesDataTable[[#This Row],[Order Date]])</calculatedColumnFormula>
    </tableColumn>
    <tableColumn id="18" xr3:uid="{530C4447-0E80-44A0-80E4-83BFF5397AA3}" name="Quarter" dataDxfId="4">
      <calculatedColumnFormula>"Q"&amp;ROUNDUP(MONTH(SalesDataTable[[#This Row],[Order Date]])/3,0)</calculatedColumnFormula>
    </tableColumn>
    <tableColumn id="19" xr3:uid="{64306A9E-3E61-4C1D-8A04-5C3C05269760}" name="MonthNo" dataDxfId="3">
      <calculatedColumnFormula>MONTH(SalesDataTable[[#This Row],[Order Date]])</calculatedColumnFormula>
    </tableColumn>
    <tableColumn id="20" xr3:uid="{053C1C3B-A83C-4691-96F2-805F5CEED276}" name="Month" dataDxfId="2">
      <calculatedColumnFormula>TEXT(SalesDataTable[[#This Row],[Order Date]],"mmm")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B20432BA-2FA2-46B1-936D-B7A384A3404E}" sourceName="Order Date">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s>
  <state minimalRefreshVersion="6" lastRefreshVersion="6" pivotCacheId="17644451" filterType="unknown">
    <bounds startDate="2026-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FCF5DE6-73CB-4A1B-9F32-338CFF99A912}" cache="NativeTimeline_Order_Date" caption="Order Date" level="1" selectionLevel="1" scrollPosition="2026-01-01T00:00:00" style="TimeSlicerStyleDark1 2"/>
</timeline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youtube.com/c/KenjiExplains/featured" TargetMode="External"/><Relationship Id="rId1" Type="http://schemas.openxmlformats.org/officeDocument/2006/relationships/hyperlink" Target="https://www.careerprinciples.com/courses/excel-for-business-financ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95AAC-5699-4C45-AC73-1DF2ABAA60BC}">
  <dimension ref="B3:D18"/>
  <sheetViews>
    <sheetView showGridLines="0" zoomScale="110" zoomScaleNormal="110" workbookViewId="0">
      <selection activeCell="C9" sqref="C9"/>
    </sheetView>
  </sheetViews>
  <sheetFormatPr baseColWidth="10" defaultColWidth="10.83203125" defaultRowHeight="16"/>
  <cols>
    <col min="1" max="1" width="10.83203125" style="24"/>
    <col min="2" max="2" width="8.5" style="24" customWidth="1"/>
    <col min="3" max="3" width="95.6640625" style="24" customWidth="1"/>
    <col min="4" max="4" width="9.5" style="24" customWidth="1"/>
    <col min="5" max="16384" width="10.83203125" style="24"/>
  </cols>
  <sheetData>
    <row r="3" spans="2:4" ht="71">
      <c r="B3" s="21"/>
      <c r="C3" s="22" t="s">
        <v>2807</v>
      </c>
      <c r="D3" s="23"/>
    </row>
    <row r="4" spans="2:4" ht="35" customHeight="1">
      <c r="B4" s="25"/>
      <c r="C4" s="26"/>
      <c r="D4" s="27"/>
    </row>
    <row r="5" spans="2:4" ht="23" customHeight="1">
      <c r="B5" s="25"/>
      <c r="C5" s="26"/>
      <c r="D5" s="27"/>
    </row>
    <row r="6" spans="2:4" ht="11" customHeight="1">
      <c r="B6" s="25"/>
      <c r="C6" s="28"/>
      <c r="D6" s="27"/>
    </row>
    <row r="7" spans="2:4" ht="22">
      <c r="B7" s="25"/>
      <c r="C7" s="29" t="s">
        <v>2800</v>
      </c>
      <c r="D7" s="27"/>
    </row>
    <row r="8" spans="2:4" ht="11" customHeight="1">
      <c r="B8" s="25"/>
      <c r="C8" s="28"/>
      <c r="D8" s="27"/>
    </row>
    <row r="9" spans="2:4" s="33" customFormat="1" ht="26">
      <c r="B9" s="30"/>
      <c r="C9" s="31" t="s">
        <v>2801</v>
      </c>
      <c r="D9" s="32"/>
    </row>
    <row r="10" spans="2:4">
      <c r="B10" s="25"/>
      <c r="C10" s="28"/>
      <c r="D10" s="27"/>
    </row>
    <row r="11" spans="2:4">
      <c r="B11" s="25"/>
      <c r="C11" s="40" t="s">
        <v>2802</v>
      </c>
      <c r="D11" s="27"/>
    </row>
    <row r="12" spans="2:4" ht="6" customHeight="1">
      <c r="B12" s="25"/>
      <c r="C12" s="28"/>
      <c r="D12" s="27"/>
    </row>
    <row r="13" spans="2:4" ht="19">
      <c r="B13" s="25"/>
      <c r="C13" s="34" t="s">
        <v>2803</v>
      </c>
      <c r="D13" s="27"/>
    </row>
    <row r="14" spans="2:4" ht="8" customHeight="1">
      <c r="B14" s="25"/>
      <c r="C14" s="28"/>
      <c r="D14" s="27"/>
    </row>
    <row r="15" spans="2:4">
      <c r="B15" s="25"/>
      <c r="C15" s="35" t="s">
        <v>2804</v>
      </c>
      <c r="D15" s="27"/>
    </row>
    <row r="16" spans="2:4">
      <c r="B16" s="25"/>
      <c r="C16" s="28" t="s">
        <v>2805</v>
      </c>
      <c r="D16" s="27"/>
    </row>
    <row r="17" spans="2:4" ht="34">
      <c r="B17" s="25"/>
      <c r="C17" s="36" t="s">
        <v>2806</v>
      </c>
      <c r="D17" s="27"/>
    </row>
    <row r="18" spans="2:4">
      <c r="B18" s="37"/>
      <c r="C18" s="38"/>
      <c r="D18" s="39"/>
    </row>
  </sheetData>
  <sheetProtection algorithmName="SHA-512" hashValue="2eo2zrnbqmXV70Msc/UmahLSkaaQ42R7YDFVxgWDBQ40i4jXg6BKZ7fPuxZ/1dgchootqpK4sHMOXSj8Xy/Sfw==" saltValue="fw8cB6Hm3Tkm4EgwyyDc2A==" spinCount="100000" sheet="1" objects="1" scenarios="1"/>
  <hyperlinks>
    <hyperlink ref="C9" r:id="rId1" xr:uid="{7D666136-879A-C648-A82B-9FF6826257B4}"/>
    <hyperlink ref="C11" location="Data!A1" display="Go to Data Here" xr:uid="{5BA64C4C-0907-1848-875E-C5BBE391A398}"/>
    <hyperlink ref="C13" r:id="rId2" display="Made by Kenji Explains" xr:uid="{05A91F31-4D1C-D348-B349-44600CDCF02C}"/>
  </hyperlinks>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D37EB-A194-4F48-983F-896C40866EE2}">
  <dimension ref="A1:T2708"/>
  <sheetViews>
    <sheetView tabSelected="1" workbookViewId="0"/>
  </sheetViews>
  <sheetFormatPr baseColWidth="10" defaultColWidth="9.83203125" defaultRowHeight="15"/>
  <cols>
    <col min="1" max="1" width="7.5" bestFit="1" customWidth="1"/>
    <col min="2" max="2" width="14.5" customWidth="1"/>
    <col min="3" max="3" width="20" customWidth="1"/>
    <col min="4" max="4" width="14.6640625" customWidth="1"/>
    <col min="5" max="5" width="18.83203125" customWidth="1"/>
    <col min="6" max="6" width="16.6640625" customWidth="1"/>
    <col min="7" max="7" width="18.5" customWidth="1"/>
    <col min="8" max="8" width="21.5" bestFit="1" customWidth="1"/>
    <col min="9" max="9" width="10.5" style="10" customWidth="1"/>
    <col min="10" max="10" width="13.33203125" customWidth="1"/>
    <col min="11" max="11" width="12.1640625" customWidth="1"/>
    <col min="12" max="12" width="11.6640625" customWidth="1"/>
    <col min="13" max="13" width="15.5" customWidth="1"/>
    <col min="14" max="14" width="10.5" customWidth="1"/>
    <col min="15" max="15" width="14.5" customWidth="1"/>
    <col min="16" max="16" width="16.6640625" customWidth="1"/>
    <col min="17" max="17" width="7.1640625" customWidth="1"/>
    <col min="18" max="18" width="9.83203125" style="10"/>
  </cols>
  <sheetData>
    <row r="1" spans="1:20" ht="29.25" customHeight="1">
      <c r="A1" s="1" t="s">
        <v>2760</v>
      </c>
      <c r="B1" s="1" t="s">
        <v>2761</v>
      </c>
      <c r="C1" s="1" t="s">
        <v>2762</v>
      </c>
      <c r="D1" s="1" t="s">
        <v>2763</v>
      </c>
      <c r="E1" s="1" t="s">
        <v>2764</v>
      </c>
      <c r="F1" s="1" t="s">
        <v>2765</v>
      </c>
      <c r="G1" s="1" t="s">
        <v>2766</v>
      </c>
      <c r="H1" s="1" t="s">
        <v>2767</v>
      </c>
      <c r="I1" s="1" t="s">
        <v>2768</v>
      </c>
      <c r="J1" s="1" t="s">
        <v>2769</v>
      </c>
      <c r="K1" s="1" t="s">
        <v>2770</v>
      </c>
      <c r="L1" s="1" t="s">
        <v>2771</v>
      </c>
      <c r="M1" s="1" t="s">
        <v>2772</v>
      </c>
      <c r="N1" s="1" t="s">
        <v>2773</v>
      </c>
      <c r="O1" s="1" t="s">
        <v>2774</v>
      </c>
      <c r="P1" s="1" t="s">
        <v>2775</v>
      </c>
      <c r="Q1" s="1" t="s">
        <v>2776</v>
      </c>
      <c r="R1" s="1" t="s">
        <v>2777</v>
      </c>
      <c r="S1" s="1" t="s">
        <v>2778</v>
      </c>
      <c r="T1" s="1" t="s">
        <v>2779</v>
      </c>
    </row>
    <row r="2" spans="1:20" ht="16">
      <c r="A2" s="2" t="s">
        <v>0</v>
      </c>
      <c r="B2" s="3">
        <v>46023</v>
      </c>
      <c r="C2" s="4" t="s">
        <v>1</v>
      </c>
      <c r="D2" s="4" t="s">
        <v>2</v>
      </c>
      <c r="E2" s="4" t="s">
        <v>3</v>
      </c>
      <c r="F2" s="4" t="s">
        <v>4</v>
      </c>
      <c r="G2" s="4" t="s">
        <v>5</v>
      </c>
      <c r="H2" s="4" t="s">
        <v>6</v>
      </c>
      <c r="I2" s="9">
        <v>2</v>
      </c>
      <c r="J2" s="6">
        <v>82.06</v>
      </c>
      <c r="K2" s="7">
        <v>0</v>
      </c>
      <c r="L2" s="6">
        <v>42.94</v>
      </c>
      <c r="M2" s="6">
        <f t="shared" ref="M2:M65" si="0">I2*J2*(1-K2)</f>
        <v>164.12</v>
      </c>
      <c r="N2" s="6">
        <f t="shared" ref="N2:N65" si="1">I2*L2</f>
        <v>85.88</v>
      </c>
      <c r="O2" s="6">
        <f t="shared" ref="O2:O65" si="2">M2-N2</f>
        <v>78.240000000000009</v>
      </c>
      <c r="P2" s="8">
        <f t="shared" ref="P2:P65" si="3">IFERROR(O2/M2,0)</f>
        <v>0.476724348038021</v>
      </c>
      <c r="Q2" s="5">
        <f>YEAR(SalesDataTable[[#This Row],[Order Date]])</f>
        <v>2026</v>
      </c>
      <c r="R2" s="8" t="str">
        <f>"Q"&amp;ROUNDUP(MONTH(SalesDataTable[[#This Row],[Order Date]])/3,0)</f>
        <v>Q1</v>
      </c>
      <c r="S2" s="9">
        <f>MONTH(SalesDataTable[[#This Row],[Order Date]])</f>
        <v>1</v>
      </c>
      <c r="T2" s="8" t="str">
        <f>TEXT(SalesDataTable[[#This Row],[Order Date]],"mmm")</f>
        <v>Jan</v>
      </c>
    </row>
    <row r="3" spans="1:20" ht="16">
      <c r="A3" s="2" t="s">
        <v>7</v>
      </c>
      <c r="B3" s="3">
        <v>46024</v>
      </c>
      <c r="C3" s="4" t="s">
        <v>8</v>
      </c>
      <c r="D3" s="4" t="s">
        <v>9</v>
      </c>
      <c r="E3" s="4" t="s">
        <v>10</v>
      </c>
      <c r="F3" s="4" t="s">
        <v>4</v>
      </c>
      <c r="G3" s="4" t="s">
        <v>11</v>
      </c>
      <c r="H3" s="4" t="s">
        <v>12</v>
      </c>
      <c r="I3" s="9">
        <v>4</v>
      </c>
      <c r="J3" s="6">
        <v>94.18</v>
      </c>
      <c r="K3" s="7">
        <v>0.15</v>
      </c>
      <c r="L3" s="6">
        <v>45.03</v>
      </c>
      <c r="M3" s="6">
        <f t="shared" si="0"/>
        <v>320.21199999999999</v>
      </c>
      <c r="N3" s="6">
        <f t="shared" si="1"/>
        <v>180.12</v>
      </c>
      <c r="O3" s="6">
        <f t="shared" si="2"/>
        <v>140.09199999999998</v>
      </c>
      <c r="P3" s="8">
        <f t="shared" si="3"/>
        <v>0.43749765780170635</v>
      </c>
      <c r="Q3" s="5">
        <f>YEAR(SalesDataTable[[#This Row],[Order Date]])</f>
        <v>2026</v>
      </c>
      <c r="R3" s="8" t="str">
        <f>"Q"&amp;ROUNDUP(MONTH(SalesDataTable[[#This Row],[Order Date]])/3,0)</f>
        <v>Q1</v>
      </c>
      <c r="S3" s="9">
        <f>MONTH(SalesDataTable[[#This Row],[Order Date]])</f>
        <v>1</v>
      </c>
      <c r="T3" s="8" t="str">
        <f>TEXT(SalesDataTable[[#This Row],[Order Date]],"mmm")</f>
        <v>Jan</v>
      </c>
    </row>
    <row r="4" spans="1:20" ht="16">
      <c r="A4" s="2" t="s">
        <v>13</v>
      </c>
      <c r="B4" s="3">
        <v>46025</v>
      </c>
      <c r="C4" s="4" t="s">
        <v>14</v>
      </c>
      <c r="D4" s="4" t="s">
        <v>15</v>
      </c>
      <c r="E4" s="4" t="s">
        <v>3</v>
      </c>
      <c r="F4" s="4" t="s">
        <v>16</v>
      </c>
      <c r="G4" s="4" t="s">
        <v>17</v>
      </c>
      <c r="H4" s="4" t="s">
        <v>18</v>
      </c>
      <c r="I4" s="9">
        <v>2</v>
      </c>
      <c r="J4" s="6">
        <v>36.72</v>
      </c>
      <c r="K4" s="7">
        <v>0.05</v>
      </c>
      <c r="L4" s="6">
        <v>13.76</v>
      </c>
      <c r="M4" s="6">
        <f t="shared" si="0"/>
        <v>69.768000000000001</v>
      </c>
      <c r="N4" s="6">
        <f t="shared" si="1"/>
        <v>27.52</v>
      </c>
      <c r="O4" s="6">
        <f t="shared" si="2"/>
        <v>42.248000000000005</v>
      </c>
      <c r="P4" s="8">
        <f t="shared" si="3"/>
        <v>0.60554982226808862</v>
      </c>
      <c r="Q4" s="5">
        <f>YEAR(SalesDataTable[[#This Row],[Order Date]])</f>
        <v>2026</v>
      </c>
      <c r="R4" s="8" t="str">
        <f>"Q"&amp;ROUNDUP(MONTH(SalesDataTable[[#This Row],[Order Date]])/3,0)</f>
        <v>Q1</v>
      </c>
      <c r="S4" s="9">
        <f>MONTH(SalesDataTable[[#This Row],[Order Date]])</f>
        <v>1</v>
      </c>
      <c r="T4" s="8" t="str">
        <f>TEXT(SalesDataTable[[#This Row],[Order Date]],"mmm")</f>
        <v>Jan</v>
      </c>
    </row>
    <row r="5" spans="1:20" ht="16">
      <c r="A5" s="2" t="s">
        <v>19</v>
      </c>
      <c r="B5" s="3">
        <v>46025</v>
      </c>
      <c r="C5" s="4" t="s">
        <v>1</v>
      </c>
      <c r="D5" s="4" t="s">
        <v>2</v>
      </c>
      <c r="E5" s="4" t="s">
        <v>10</v>
      </c>
      <c r="F5" s="4" t="s">
        <v>20</v>
      </c>
      <c r="G5" s="4" t="s">
        <v>11</v>
      </c>
      <c r="H5" s="4" t="s">
        <v>21</v>
      </c>
      <c r="I5" s="9">
        <v>4</v>
      </c>
      <c r="J5" s="6">
        <v>143.66999999999999</v>
      </c>
      <c r="K5" s="7">
        <v>0.1</v>
      </c>
      <c r="L5" s="6">
        <v>81.22</v>
      </c>
      <c r="M5" s="6">
        <f t="shared" si="0"/>
        <v>517.21199999999999</v>
      </c>
      <c r="N5" s="6">
        <f t="shared" si="1"/>
        <v>324.88</v>
      </c>
      <c r="O5" s="6">
        <f t="shared" si="2"/>
        <v>192.33199999999999</v>
      </c>
      <c r="P5" s="8">
        <f t="shared" si="3"/>
        <v>0.37186298848441257</v>
      </c>
      <c r="Q5" s="5">
        <f>YEAR(SalesDataTable[[#This Row],[Order Date]])</f>
        <v>2026</v>
      </c>
      <c r="R5" s="8" t="str">
        <f>"Q"&amp;ROUNDUP(MONTH(SalesDataTable[[#This Row],[Order Date]])/3,0)</f>
        <v>Q1</v>
      </c>
      <c r="S5" s="9">
        <f>MONTH(SalesDataTable[[#This Row],[Order Date]])</f>
        <v>1</v>
      </c>
      <c r="T5" s="8" t="str">
        <f>TEXT(SalesDataTable[[#This Row],[Order Date]],"mmm")</f>
        <v>Jan</v>
      </c>
    </row>
    <row r="6" spans="1:20" ht="16">
      <c r="A6" s="2" t="s">
        <v>22</v>
      </c>
      <c r="B6" s="3">
        <v>46025</v>
      </c>
      <c r="C6" s="4" t="s">
        <v>1</v>
      </c>
      <c r="D6" s="4" t="s">
        <v>2</v>
      </c>
      <c r="E6" s="4" t="s">
        <v>10</v>
      </c>
      <c r="F6" s="4" t="s">
        <v>20</v>
      </c>
      <c r="G6" s="4" t="s">
        <v>17</v>
      </c>
      <c r="H6" s="4" t="s">
        <v>18</v>
      </c>
      <c r="I6" s="9">
        <v>3</v>
      </c>
      <c r="J6" s="6">
        <v>36.53</v>
      </c>
      <c r="K6" s="7">
        <v>0.15</v>
      </c>
      <c r="L6" s="6">
        <v>13.67</v>
      </c>
      <c r="M6" s="6">
        <f t="shared" si="0"/>
        <v>93.151499999999999</v>
      </c>
      <c r="N6" s="6">
        <f t="shared" si="1"/>
        <v>41.01</v>
      </c>
      <c r="O6" s="6">
        <f t="shared" si="2"/>
        <v>52.141500000000001</v>
      </c>
      <c r="P6" s="8">
        <f t="shared" si="3"/>
        <v>0.55974944042769037</v>
      </c>
      <c r="Q6" s="5">
        <f>YEAR(SalesDataTable[[#This Row],[Order Date]])</f>
        <v>2026</v>
      </c>
      <c r="R6" s="8" t="str">
        <f>"Q"&amp;ROUNDUP(MONTH(SalesDataTable[[#This Row],[Order Date]])/3,0)</f>
        <v>Q1</v>
      </c>
      <c r="S6" s="9">
        <f>MONTH(SalesDataTable[[#This Row],[Order Date]])</f>
        <v>1</v>
      </c>
      <c r="T6" s="8" t="str">
        <f>TEXT(SalesDataTable[[#This Row],[Order Date]],"mmm")</f>
        <v>Jan</v>
      </c>
    </row>
    <row r="7" spans="1:20" ht="16">
      <c r="A7" s="2" t="s">
        <v>23</v>
      </c>
      <c r="B7" s="3">
        <v>46025</v>
      </c>
      <c r="C7" s="4" t="s">
        <v>14</v>
      </c>
      <c r="D7" s="4" t="s">
        <v>24</v>
      </c>
      <c r="E7" s="4" t="s">
        <v>25</v>
      </c>
      <c r="F7" s="4" t="s">
        <v>16</v>
      </c>
      <c r="G7" s="4" t="s">
        <v>17</v>
      </c>
      <c r="H7" s="4" t="s">
        <v>18</v>
      </c>
      <c r="I7" s="9">
        <v>1</v>
      </c>
      <c r="J7" s="6">
        <v>35.340000000000003</v>
      </c>
      <c r="K7" s="7">
        <v>0</v>
      </c>
      <c r="L7" s="6">
        <v>13.37</v>
      </c>
      <c r="M7" s="6">
        <f t="shared" si="0"/>
        <v>35.340000000000003</v>
      </c>
      <c r="N7" s="6">
        <f t="shared" si="1"/>
        <v>13.37</v>
      </c>
      <c r="O7" s="6">
        <f t="shared" si="2"/>
        <v>21.970000000000006</v>
      </c>
      <c r="P7" s="8">
        <f t="shared" si="3"/>
        <v>0.62167515563101317</v>
      </c>
      <c r="Q7" s="5">
        <f>YEAR(SalesDataTable[[#This Row],[Order Date]])</f>
        <v>2026</v>
      </c>
      <c r="R7" s="8" t="str">
        <f>"Q"&amp;ROUNDUP(MONTH(SalesDataTable[[#This Row],[Order Date]])/3,0)</f>
        <v>Q1</v>
      </c>
      <c r="S7" s="9">
        <f>MONTH(SalesDataTable[[#This Row],[Order Date]])</f>
        <v>1</v>
      </c>
      <c r="T7" s="8" t="str">
        <f>TEXT(SalesDataTable[[#This Row],[Order Date]],"mmm")</f>
        <v>Jan</v>
      </c>
    </row>
    <row r="8" spans="1:20" ht="16">
      <c r="A8" s="2" t="s">
        <v>26</v>
      </c>
      <c r="B8" s="3">
        <v>46025</v>
      </c>
      <c r="C8" s="4" t="s">
        <v>27</v>
      </c>
      <c r="D8" s="4" t="s">
        <v>28</v>
      </c>
      <c r="E8" s="4" t="s">
        <v>10</v>
      </c>
      <c r="F8" s="4" t="s">
        <v>4</v>
      </c>
      <c r="G8" s="4" t="s">
        <v>5</v>
      </c>
      <c r="H8" s="4" t="s">
        <v>29</v>
      </c>
      <c r="I8" s="9">
        <v>8</v>
      </c>
      <c r="J8" s="6">
        <v>49.6</v>
      </c>
      <c r="K8" s="7">
        <v>0.1</v>
      </c>
      <c r="L8" s="6">
        <v>23.05</v>
      </c>
      <c r="M8" s="6">
        <f t="shared" si="0"/>
        <v>357.12</v>
      </c>
      <c r="N8" s="6">
        <f t="shared" si="1"/>
        <v>184.4</v>
      </c>
      <c r="O8" s="6">
        <f t="shared" si="2"/>
        <v>172.72</v>
      </c>
      <c r="P8" s="8">
        <f t="shared" si="3"/>
        <v>0.4836469534050179</v>
      </c>
      <c r="Q8" s="5">
        <f>YEAR(SalesDataTable[[#This Row],[Order Date]])</f>
        <v>2026</v>
      </c>
      <c r="R8" s="8" t="str">
        <f>"Q"&amp;ROUNDUP(MONTH(SalesDataTable[[#This Row],[Order Date]])/3,0)</f>
        <v>Q1</v>
      </c>
      <c r="S8" s="9">
        <f>MONTH(SalesDataTable[[#This Row],[Order Date]])</f>
        <v>1</v>
      </c>
      <c r="T8" s="8" t="str">
        <f>TEXT(SalesDataTable[[#This Row],[Order Date]],"mmm")</f>
        <v>Jan</v>
      </c>
    </row>
    <row r="9" spans="1:20" ht="16">
      <c r="A9" s="2" t="s">
        <v>30</v>
      </c>
      <c r="B9" s="3">
        <v>46025</v>
      </c>
      <c r="C9" s="4" t="s">
        <v>1</v>
      </c>
      <c r="D9" s="4" t="s">
        <v>2</v>
      </c>
      <c r="E9" s="4" t="s">
        <v>25</v>
      </c>
      <c r="F9" s="4" t="s">
        <v>16</v>
      </c>
      <c r="G9" s="4" t="s">
        <v>31</v>
      </c>
      <c r="H9" s="4" t="s">
        <v>32</v>
      </c>
      <c r="I9" s="9">
        <v>2</v>
      </c>
      <c r="J9" s="6">
        <v>347.51</v>
      </c>
      <c r="K9" s="7">
        <v>0</v>
      </c>
      <c r="L9" s="6">
        <v>190.16</v>
      </c>
      <c r="M9" s="6">
        <f t="shared" si="0"/>
        <v>695.02</v>
      </c>
      <c r="N9" s="6">
        <f t="shared" si="1"/>
        <v>380.32</v>
      </c>
      <c r="O9" s="6">
        <f t="shared" si="2"/>
        <v>314.7</v>
      </c>
      <c r="P9" s="8">
        <f t="shared" si="3"/>
        <v>0.4527927253891974</v>
      </c>
      <c r="Q9" s="5">
        <f>YEAR(SalesDataTable[[#This Row],[Order Date]])</f>
        <v>2026</v>
      </c>
      <c r="R9" s="8" t="str">
        <f>"Q"&amp;ROUNDUP(MONTH(SalesDataTable[[#This Row],[Order Date]])/3,0)</f>
        <v>Q1</v>
      </c>
      <c r="S9" s="9">
        <f>MONTH(SalesDataTable[[#This Row],[Order Date]])</f>
        <v>1</v>
      </c>
      <c r="T9" s="8" t="str">
        <f>TEXT(SalesDataTable[[#This Row],[Order Date]],"mmm")</f>
        <v>Jan</v>
      </c>
    </row>
    <row r="10" spans="1:20" ht="16">
      <c r="A10" s="2" t="s">
        <v>33</v>
      </c>
      <c r="B10" s="3">
        <v>46025</v>
      </c>
      <c r="C10" s="4" t="s">
        <v>14</v>
      </c>
      <c r="D10" s="4" t="s">
        <v>34</v>
      </c>
      <c r="E10" s="4" t="s">
        <v>10</v>
      </c>
      <c r="F10" s="4" t="s">
        <v>4</v>
      </c>
      <c r="G10" s="4" t="s">
        <v>5</v>
      </c>
      <c r="H10" s="4" t="s">
        <v>35</v>
      </c>
      <c r="I10" s="9">
        <v>12</v>
      </c>
      <c r="J10" s="6">
        <v>41.22</v>
      </c>
      <c r="K10" s="7">
        <v>0.1</v>
      </c>
      <c r="L10" s="6">
        <v>16.64</v>
      </c>
      <c r="M10" s="6">
        <f t="shared" si="0"/>
        <v>445.17599999999999</v>
      </c>
      <c r="N10" s="6">
        <f t="shared" si="1"/>
        <v>199.68</v>
      </c>
      <c r="O10" s="6">
        <f t="shared" si="2"/>
        <v>245.49599999999998</v>
      </c>
      <c r="P10" s="8">
        <f t="shared" si="3"/>
        <v>0.55145829963879456</v>
      </c>
      <c r="Q10" s="5">
        <f>YEAR(SalesDataTable[[#This Row],[Order Date]])</f>
        <v>2026</v>
      </c>
      <c r="R10" s="8" t="str">
        <f>"Q"&amp;ROUNDUP(MONTH(SalesDataTable[[#This Row],[Order Date]])/3,0)</f>
        <v>Q1</v>
      </c>
      <c r="S10" s="9">
        <f>MONTH(SalesDataTable[[#This Row],[Order Date]])</f>
        <v>1</v>
      </c>
      <c r="T10" s="8" t="str">
        <f>TEXT(SalesDataTable[[#This Row],[Order Date]],"mmm")</f>
        <v>Jan</v>
      </c>
    </row>
    <row r="11" spans="1:20" ht="16">
      <c r="A11" s="2" t="s">
        <v>36</v>
      </c>
      <c r="B11" s="3">
        <v>46025</v>
      </c>
      <c r="C11" s="4" t="s">
        <v>14</v>
      </c>
      <c r="D11" s="4" t="s">
        <v>24</v>
      </c>
      <c r="E11" s="4" t="s">
        <v>25</v>
      </c>
      <c r="F11" s="4" t="s">
        <v>20</v>
      </c>
      <c r="G11" s="4" t="s">
        <v>31</v>
      </c>
      <c r="H11" s="4" t="s">
        <v>32</v>
      </c>
      <c r="I11" s="9">
        <v>1</v>
      </c>
      <c r="J11" s="6">
        <v>332.18</v>
      </c>
      <c r="K11" s="7">
        <v>0</v>
      </c>
      <c r="L11" s="6">
        <v>195.33</v>
      </c>
      <c r="M11" s="6">
        <f t="shared" si="0"/>
        <v>332.18</v>
      </c>
      <c r="N11" s="6">
        <f t="shared" si="1"/>
        <v>195.33</v>
      </c>
      <c r="O11" s="6">
        <f t="shared" si="2"/>
        <v>136.85</v>
      </c>
      <c r="P11" s="8">
        <f t="shared" si="3"/>
        <v>0.41197543500511768</v>
      </c>
      <c r="Q11" s="5">
        <f>YEAR(SalesDataTable[[#This Row],[Order Date]])</f>
        <v>2026</v>
      </c>
      <c r="R11" s="8" t="str">
        <f>"Q"&amp;ROUNDUP(MONTH(SalesDataTable[[#This Row],[Order Date]])/3,0)</f>
        <v>Q1</v>
      </c>
      <c r="S11" s="9">
        <f>MONTH(SalesDataTable[[#This Row],[Order Date]])</f>
        <v>1</v>
      </c>
      <c r="T11" s="8" t="str">
        <f>TEXT(SalesDataTable[[#This Row],[Order Date]],"mmm")</f>
        <v>Jan</v>
      </c>
    </row>
    <row r="12" spans="1:20" ht="16">
      <c r="A12" s="2" t="s">
        <v>37</v>
      </c>
      <c r="B12" s="3">
        <v>46025</v>
      </c>
      <c r="C12" s="4" t="s">
        <v>8</v>
      </c>
      <c r="D12" s="4" t="s">
        <v>38</v>
      </c>
      <c r="E12" s="4" t="s">
        <v>39</v>
      </c>
      <c r="F12" s="4" t="s">
        <v>4</v>
      </c>
      <c r="G12" s="4" t="s">
        <v>5</v>
      </c>
      <c r="H12" s="4" t="s">
        <v>29</v>
      </c>
      <c r="I12" s="9">
        <v>1</v>
      </c>
      <c r="J12" s="6">
        <v>49.71</v>
      </c>
      <c r="K12" s="7">
        <v>0</v>
      </c>
      <c r="L12" s="6">
        <v>23.15</v>
      </c>
      <c r="M12" s="6">
        <f t="shared" si="0"/>
        <v>49.71</v>
      </c>
      <c r="N12" s="6">
        <f t="shared" si="1"/>
        <v>23.15</v>
      </c>
      <c r="O12" s="6">
        <f t="shared" si="2"/>
        <v>26.560000000000002</v>
      </c>
      <c r="P12" s="8">
        <f t="shared" si="3"/>
        <v>0.53429893381613358</v>
      </c>
      <c r="Q12" s="5">
        <f>YEAR(SalesDataTable[[#This Row],[Order Date]])</f>
        <v>2026</v>
      </c>
      <c r="R12" s="8" t="str">
        <f>"Q"&amp;ROUNDUP(MONTH(SalesDataTable[[#This Row],[Order Date]])/3,0)</f>
        <v>Q1</v>
      </c>
      <c r="S12" s="9">
        <f>MONTH(SalesDataTable[[#This Row],[Order Date]])</f>
        <v>1</v>
      </c>
      <c r="T12" s="8" t="str">
        <f>TEXT(SalesDataTable[[#This Row],[Order Date]],"mmm")</f>
        <v>Jan</v>
      </c>
    </row>
    <row r="13" spans="1:20" ht="16">
      <c r="A13" s="2" t="s">
        <v>40</v>
      </c>
      <c r="B13" s="3">
        <v>46026</v>
      </c>
      <c r="C13" s="4" t="s">
        <v>14</v>
      </c>
      <c r="D13" s="4" t="s">
        <v>24</v>
      </c>
      <c r="E13" s="4" t="s">
        <v>3</v>
      </c>
      <c r="F13" s="4" t="s">
        <v>16</v>
      </c>
      <c r="G13" s="4" t="s">
        <v>31</v>
      </c>
      <c r="H13" s="4" t="s">
        <v>41</v>
      </c>
      <c r="I13" s="9">
        <v>2</v>
      </c>
      <c r="J13" s="6">
        <v>194.35</v>
      </c>
      <c r="K13" s="7">
        <v>0</v>
      </c>
      <c r="L13" s="6">
        <v>104.22</v>
      </c>
      <c r="M13" s="6">
        <f t="shared" si="0"/>
        <v>388.7</v>
      </c>
      <c r="N13" s="6">
        <f t="shared" si="1"/>
        <v>208.44</v>
      </c>
      <c r="O13" s="6">
        <f t="shared" si="2"/>
        <v>180.26</v>
      </c>
      <c r="P13" s="8">
        <f t="shared" si="3"/>
        <v>0.46375096475430921</v>
      </c>
      <c r="Q13" s="5">
        <f>YEAR(SalesDataTable[[#This Row],[Order Date]])</f>
        <v>2026</v>
      </c>
      <c r="R13" s="8" t="str">
        <f>"Q"&amp;ROUNDUP(MONTH(SalesDataTable[[#This Row],[Order Date]])/3,0)</f>
        <v>Q1</v>
      </c>
      <c r="S13" s="9">
        <f>MONTH(SalesDataTable[[#This Row],[Order Date]])</f>
        <v>1</v>
      </c>
      <c r="T13" s="8" t="str">
        <f>TEXT(SalesDataTable[[#This Row],[Order Date]],"mmm")</f>
        <v>Jan</v>
      </c>
    </row>
    <row r="14" spans="1:20" ht="16">
      <c r="A14" s="2" t="s">
        <v>42</v>
      </c>
      <c r="B14" s="3">
        <v>46026</v>
      </c>
      <c r="C14" s="4" t="s">
        <v>8</v>
      </c>
      <c r="D14" s="4" t="s">
        <v>38</v>
      </c>
      <c r="E14" s="4" t="s">
        <v>3</v>
      </c>
      <c r="F14" s="4" t="s">
        <v>16</v>
      </c>
      <c r="G14" s="4" t="s">
        <v>5</v>
      </c>
      <c r="H14" s="4" t="s">
        <v>43</v>
      </c>
      <c r="I14" s="9">
        <v>3</v>
      </c>
      <c r="J14" s="6">
        <v>102.12</v>
      </c>
      <c r="K14" s="7">
        <v>0.1</v>
      </c>
      <c r="L14" s="6">
        <v>51.28</v>
      </c>
      <c r="M14" s="6">
        <f t="shared" si="0"/>
        <v>275.72400000000005</v>
      </c>
      <c r="N14" s="6">
        <f t="shared" si="1"/>
        <v>153.84</v>
      </c>
      <c r="O14" s="6">
        <f t="shared" si="2"/>
        <v>121.88400000000004</v>
      </c>
      <c r="P14" s="8">
        <f t="shared" si="3"/>
        <v>0.44205074639857256</v>
      </c>
      <c r="Q14" s="5">
        <f>YEAR(SalesDataTable[[#This Row],[Order Date]])</f>
        <v>2026</v>
      </c>
      <c r="R14" s="8" t="str">
        <f>"Q"&amp;ROUNDUP(MONTH(SalesDataTable[[#This Row],[Order Date]])/3,0)</f>
        <v>Q1</v>
      </c>
      <c r="S14" s="9">
        <f>MONTH(SalesDataTable[[#This Row],[Order Date]])</f>
        <v>1</v>
      </c>
      <c r="T14" s="8" t="str">
        <f>TEXT(SalesDataTable[[#This Row],[Order Date]],"mmm")</f>
        <v>Jan</v>
      </c>
    </row>
    <row r="15" spans="1:20" ht="16">
      <c r="A15" s="2" t="s">
        <v>44</v>
      </c>
      <c r="B15" s="3">
        <v>46026</v>
      </c>
      <c r="C15" s="4" t="s">
        <v>27</v>
      </c>
      <c r="D15" s="4" t="s">
        <v>45</v>
      </c>
      <c r="E15" s="4" t="s">
        <v>25</v>
      </c>
      <c r="F15" s="4" t="s">
        <v>20</v>
      </c>
      <c r="G15" s="4" t="s">
        <v>17</v>
      </c>
      <c r="H15" s="4" t="s">
        <v>46</v>
      </c>
      <c r="I15" s="9">
        <v>1</v>
      </c>
      <c r="J15" s="6">
        <v>46.99</v>
      </c>
      <c r="K15" s="7">
        <v>0.05</v>
      </c>
      <c r="L15" s="6">
        <v>18.11</v>
      </c>
      <c r="M15" s="6">
        <f t="shared" si="0"/>
        <v>44.640500000000003</v>
      </c>
      <c r="N15" s="6">
        <f t="shared" si="1"/>
        <v>18.11</v>
      </c>
      <c r="O15" s="6">
        <f t="shared" si="2"/>
        <v>26.530500000000004</v>
      </c>
      <c r="P15" s="8">
        <f t="shared" si="3"/>
        <v>0.59431457980981395</v>
      </c>
      <c r="Q15" s="5">
        <f>YEAR(SalesDataTable[[#This Row],[Order Date]])</f>
        <v>2026</v>
      </c>
      <c r="R15" s="8" t="str">
        <f>"Q"&amp;ROUNDUP(MONTH(SalesDataTable[[#This Row],[Order Date]])/3,0)</f>
        <v>Q1</v>
      </c>
      <c r="S15" s="9">
        <f>MONTH(SalesDataTable[[#This Row],[Order Date]])</f>
        <v>1</v>
      </c>
      <c r="T15" s="8" t="str">
        <f>TEXT(SalesDataTable[[#This Row],[Order Date]],"mmm")</f>
        <v>Jan</v>
      </c>
    </row>
    <row r="16" spans="1:20" ht="16">
      <c r="A16" s="2" t="s">
        <v>47</v>
      </c>
      <c r="B16" s="3">
        <v>46026</v>
      </c>
      <c r="C16" s="4" t="s">
        <v>27</v>
      </c>
      <c r="D16" s="4" t="s">
        <v>48</v>
      </c>
      <c r="E16" s="4" t="s">
        <v>3</v>
      </c>
      <c r="F16" s="4" t="s">
        <v>16</v>
      </c>
      <c r="G16" s="4" t="s">
        <v>49</v>
      </c>
      <c r="H16" s="4" t="s">
        <v>50</v>
      </c>
      <c r="I16" s="9">
        <v>1</v>
      </c>
      <c r="J16" s="6">
        <v>40</v>
      </c>
      <c r="K16" s="7">
        <v>0</v>
      </c>
      <c r="L16" s="6">
        <v>15.04</v>
      </c>
      <c r="M16" s="6">
        <f t="shared" si="0"/>
        <v>40</v>
      </c>
      <c r="N16" s="6">
        <f t="shared" si="1"/>
        <v>15.04</v>
      </c>
      <c r="O16" s="6">
        <f t="shared" si="2"/>
        <v>24.96</v>
      </c>
      <c r="P16" s="8">
        <f t="shared" si="3"/>
        <v>0.624</v>
      </c>
      <c r="Q16" s="5">
        <f>YEAR(SalesDataTable[[#This Row],[Order Date]])</f>
        <v>2026</v>
      </c>
      <c r="R16" s="8" t="str">
        <f>"Q"&amp;ROUNDUP(MONTH(SalesDataTable[[#This Row],[Order Date]])/3,0)</f>
        <v>Q1</v>
      </c>
      <c r="S16" s="9">
        <f>MONTH(SalesDataTable[[#This Row],[Order Date]])</f>
        <v>1</v>
      </c>
      <c r="T16" s="8" t="str">
        <f>TEXT(SalesDataTable[[#This Row],[Order Date]],"mmm")</f>
        <v>Jan</v>
      </c>
    </row>
    <row r="17" spans="1:20" ht="16">
      <c r="A17" s="2" t="s">
        <v>51</v>
      </c>
      <c r="B17" s="3">
        <v>46026</v>
      </c>
      <c r="C17" s="4" t="s">
        <v>1</v>
      </c>
      <c r="D17" s="4" t="s">
        <v>52</v>
      </c>
      <c r="E17" s="4" t="s">
        <v>3</v>
      </c>
      <c r="F17" s="4" t="s">
        <v>16</v>
      </c>
      <c r="G17" s="4" t="s">
        <v>11</v>
      </c>
      <c r="H17" s="4" t="s">
        <v>53</v>
      </c>
      <c r="I17" s="9">
        <v>1</v>
      </c>
      <c r="J17" s="6">
        <v>153.38999999999999</v>
      </c>
      <c r="K17" s="7">
        <v>0</v>
      </c>
      <c r="L17" s="6">
        <v>78.59</v>
      </c>
      <c r="M17" s="6">
        <f t="shared" si="0"/>
        <v>153.38999999999999</v>
      </c>
      <c r="N17" s="6">
        <f t="shared" si="1"/>
        <v>78.59</v>
      </c>
      <c r="O17" s="6">
        <f t="shared" si="2"/>
        <v>74.799999999999983</v>
      </c>
      <c r="P17" s="8">
        <f t="shared" si="3"/>
        <v>0.48764587000456344</v>
      </c>
      <c r="Q17" s="5">
        <f>YEAR(SalesDataTable[[#This Row],[Order Date]])</f>
        <v>2026</v>
      </c>
      <c r="R17" s="8" t="str">
        <f>"Q"&amp;ROUNDUP(MONTH(SalesDataTable[[#This Row],[Order Date]])/3,0)</f>
        <v>Q1</v>
      </c>
      <c r="S17" s="9">
        <f>MONTH(SalesDataTable[[#This Row],[Order Date]])</f>
        <v>1</v>
      </c>
      <c r="T17" s="8" t="str">
        <f>TEXT(SalesDataTable[[#This Row],[Order Date]],"mmm")</f>
        <v>Jan</v>
      </c>
    </row>
    <row r="18" spans="1:20" ht="16">
      <c r="A18" s="2" t="s">
        <v>54</v>
      </c>
      <c r="B18" s="3">
        <v>46026</v>
      </c>
      <c r="C18" s="4" t="s">
        <v>8</v>
      </c>
      <c r="D18" s="4" t="s">
        <v>38</v>
      </c>
      <c r="E18" s="4" t="s">
        <v>3</v>
      </c>
      <c r="F18" s="4" t="s">
        <v>4</v>
      </c>
      <c r="G18" s="4" t="s">
        <v>49</v>
      </c>
      <c r="H18" s="4" t="s">
        <v>55</v>
      </c>
      <c r="I18" s="9">
        <v>2</v>
      </c>
      <c r="J18" s="6">
        <v>124.97</v>
      </c>
      <c r="K18" s="7">
        <v>0.1</v>
      </c>
      <c r="L18" s="6">
        <v>67.36</v>
      </c>
      <c r="M18" s="6">
        <f t="shared" si="0"/>
        <v>224.946</v>
      </c>
      <c r="N18" s="6">
        <f t="shared" si="1"/>
        <v>134.72</v>
      </c>
      <c r="O18" s="6">
        <f t="shared" si="2"/>
        <v>90.225999999999999</v>
      </c>
      <c r="P18" s="8">
        <f t="shared" si="3"/>
        <v>0.40110070861451191</v>
      </c>
      <c r="Q18" s="5">
        <f>YEAR(SalesDataTable[[#This Row],[Order Date]])</f>
        <v>2026</v>
      </c>
      <c r="R18" s="8" t="str">
        <f>"Q"&amp;ROUNDUP(MONTH(SalesDataTable[[#This Row],[Order Date]])/3,0)</f>
        <v>Q1</v>
      </c>
      <c r="S18" s="9">
        <f>MONTH(SalesDataTable[[#This Row],[Order Date]])</f>
        <v>1</v>
      </c>
      <c r="T18" s="8" t="str">
        <f>TEXT(SalesDataTable[[#This Row],[Order Date]],"mmm")</f>
        <v>Jan</v>
      </c>
    </row>
    <row r="19" spans="1:20" ht="16">
      <c r="A19" s="2" t="s">
        <v>56</v>
      </c>
      <c r="B19" s="3">
        <v>46026</v>
      </c>
      <c r="C19" s="4" t="s">
        <v>27</v>
      </c>
      <c r="D19" s="4" t="s">
        <v>28</v>
      </c>
      <c r="E19" s="4" t="s">
        <v>39</v>
      </c>
      <c r="F19" s="4" t="s">
        <v>16</v>
      </c>
      <c r="G19" s="4" t="s">
        <v>5</v>
      </c>
      <c r="H19" s="4" t="s">
        <v>43</v>
      </c>
      <c r="I19" s="9">
        <v>2</v>
      </c>
      <c r="J19" s="6">
        <v>100.12</v>
      </c>
      <c r="K19" s="7">
        <v>0.1</v>
      </c>
      <c r="L19" s="6">
        <v>49.67</v>
      </c>
      <c r="M19" s="6">
        <f t="shared" si="0"/>
        <v>180.21600000000001</v>
      </c>
      <c r="N19" s="6">
        <f t="shared" si="1"/>
        <v>99.34</v>
      </c>
      <c r="O19" s="6">
        <f t="shared" si="2"/>
        <v>80.876000000000005</v>
      </c>
      <c r="P19" s="8">
        <f t="shared" si="3"/>
        <v>0.44877258401029874</v>
      </c>
      <c r="Q19" s="5">
        <f>YEAR(SalesDataTable[[#This Row],[Order Date]])</f>
        <v>2026</v>
      </c>
      <c r="R19" s="8" t="str">
        <f>"Q"&amp;ROUNDUP(MONTH(SalesDataTable[[#This Row],[Order Date]])/3,0)</f>
        <v>Q1</v>
      </c>
      <c r="S19" s="9">
        <f>MONTH(SalesDataTable[[#This Row],[Order Date]])</f>
        <v>1</v>
      </c>
      <c r="T19" s="8" t="str">
        <f>TEXT(SalesDataTable[[#This Row],[Order Date]],"mmm")</f>
        <v>Jan</v>
      </c>
    </row>
    <row r="20" spans="1:20" ht="16">
      <c r="A20" s="2" t="s">
        <v>57</v>
      </c>
      <c r="B20" s="3">
        <v>46027</v>
      </c>
      <c r="C20" s="4" t="s">
        <v>27</v>
      </c>
      <c r="D20" s="4" t="s">
        <v>48</v>
      </c>
      <c r="E20" s="4" t="s">
        <v>39</v>
      </c>
      <c r="F20" s="4" t="s">
        <v>4</v>
      </c>
      <c r="G20" s="4" t="s">
        <v>49</v>
      </c>
      <c r="H20" s="4" t="s">
        <v>50</v>
      </c>
      <c r="I20" s="9">
        <v>1</v>
      </c>
      <c r="J20" s="6">
        <v>40.6</v>
      </c>
      <c r="K20" s="7">
        <v>0.15</v>
      </c>
      <c r="L20" s="6">
        <v>14.61</v>
      </c>
      <c r="M20" s="6">
        <f t="shared" si="0"/>
        <v>34.51</v>
      </c>
      <c r="N20" s="6">
        <f t="shared" si="1"/>
        <v>14.61</v>
      </c>
      <c r="O20" s="6">
        <f t="shared" si="2"/>
        <v>19.899999999999999</v>
      </c>
      <c r="P20" s="8">
        <f t="shared" si="3"/>
        <v>0.57664445088380178</v>
      </c>
      <c r="Q20" s="5">
        <f>YEAR(SalesDataTable[[#This Row],[Order Date]])</f>
        <v>2026</v>
      </c>
      <c r="R20" s="8" t="str">
        <f>"Q"&amp;ROUNDUP(MONTH(SalesDataTable[[#This Row],[Order Date]])/3,0)</f>
        <v>Q1</v>
      </c>
      <c r="S20" s="9">
        <f>MONTH(SalesDataTable[[#This Row],[Order Date]])</f>
        <v>1</v>
      </c>
      <c r="T20" s="8" t="str">
        <f>TEXT(SalesDataTable[[#This Row],[Order Date]],"mmm")</f>
        <v>Jan</v>
      </c>
    </row>
    <row r="21" spans="1:20" ht="16">
      <c r="A21" s="2" t="s">
        <v>58</v>
      </c>
      <c r="B21" s="3">
        <v>46027</v>
      </c>
      <c r="C21" s="4" t="s">
        <v>27</v>
      </c>
      <c r="D21" s="4" t="s">
        <v>48</v>
      </c>
      <c r="E21" s="4" t="s">
        <v>3</v>
      </c>
      <c r="F21" s="4" t="s">
        <v>16</v>
      </c>
      <c r="G21" s="4" t="s">
        <v>5</v>
      </c>
      <c r="H21" s="4" t="s">
        <v>43</v>
      </c>
      <c r="I21" s="9">
        <v>1</v>
      </c>
      <c r="J21" s="6">
        <v>104.23</v>
      </c>
      <c r="K21" s="7">
        <v>0.1</v>
      </c>
      <c r="L21" s="6">
        <v>51.6</v>
      </c>
      <c r="M21" s="6">
        <f t="shared" si="0"/>
        <v>93.807000000000002</v>
      </c>
      <c r="N21" s="6">
        <f t="shared" si="1"/>
        <v>51.6</v>
      </c>
      <c r="O21" s="6">
        <f t="shared" si="2"/>
        <v>42.207000000000001</v>
      </c>
      <c r="P21" s="8">
        <f t="shared" si="3"/>
        <v>0.44993443986056475</v>
      </c>
      <c r="Q21" s="5">
        <f>YEAR(SalesDataTable[[#This Row],[Order Date]])</f>
        <v>2026</v>
      </c>
      <c r="R21" s="8" t="str">
        <f>"Q"&amp;ROUNDUP(MONTH(SalesDataTable[[#This Row],[Order Date]])/3,0)</f>
        <v>Q1</v>
      </c>
      <c r="S21" s="9">
        <f>MONTH(SalesDataTable[[#This Row],[Order Date]])</f>
        <v>1</v>
      </c>
      <c r="T21" s="8" t="str">
        <f>TEXT(SalesDataTable[[#This Row],[Order Date]],"mmm")</f>
        <v>Jan</v>
      </c>
    </row>
    <row r="22" spans="1:20" ht="16">
      <c r="A22" s="2" t="s">
        <v>59</v>
      </c>
      <c r="B22" s="3">
        <v>46027</v>
      </c>
      <c r="C22" s="4" t="s">
        <v>8</v>
      </c>
      <c r="D22" s="4" t="s">
        <v>9</v>
      </c>
      <c r="E22" s="4" t="s">
        <v>25</v>
      </c>
      <c r="F22" s="4" t="s">
        <v>4</v>
      </c>
      <c r="G22" s="4" t="s">
        <v>49</v>
      </c>
      <c r="H22" s="4" t="s">
        <v>55</v>
      </c>
      <c r="I22" s="9">
        <v>5</v>
      </c>
      <c r="J22" s="6">
        <v>122.87</v>
      </c>
      <c r="K22" s="7">
        <v>0.05</v>
      </c>
      <c r="L22" s="6">
        <v>69.67</v>
      </c>
      <c r="M22" s="6">
        <f t="shared" si="0"/>
        <v>583.63250000000005</v>
      </c>
      <c r="N22" s="6">
        <f t="shared" si="1"/>
        <v>348.35</v>
      </c>
      <c r="O22" s="6">
        <f t="shared" si="2"/>
        <v>235.28250000000003</v>
      </c>
      <c r="P22" s="8">
        <f t="shared" si="3"/>
        <v>0.40313467807224584</v>
      </c>
      <c r="Q22" s="5">
        <f>YEAR(SalesDataTable[[#This Row],[Order Date]])</f>
        <v>2026</v>
      </c>
      <c r="R22" s="8" t="str">
        <f>"Q"&amp;ROUNDUP(MONTH(SalesDataTable[[#This Row],[Order Date]])/3,0)</f>
        <v>Q1</v>
      </c>
      <c r="S22" s="9">
        <f>MONTH(SalesDataTable[[#This Row],[Order Date]])</f>
        <v>1</v>
      </c>
      <c r="T22" s="8" t="str">
        <f>TEXT(SalesDataTable[[#This Row],[Order Date]],"mmm")</f>
        <v>Jan</v>
      </c>
    </row>
    <row r="23" spans="1:20" ht="16">
      <c r="A23" s="2" t="s">
        <v>60</v>
      </c>
      <c r="B23" s="3">
        <v>46028</v>
      </c>
      <c r="C23" s="4" t="s">
        <v>14</v>
      </c>
      <c r="D23" s="4" t="s">
        <v>61</v>
      </c>
      <c r="E23" s="4" t="s">
        <v>3</v>
      </c>
      <c r="F23" s="4" t="s">
        <v>16</v>
      </c>
      <c r="G23" s="4" t="s">
        <v>17</v>
      </c>
      <c r="H23" s="4" t="s">
        <v>18</v>
      </c>
      <c r="I23" s="9">
        <v>2</v>
      </c>
      <c r="J23" s="6">
        <v>36.619999999999997</v>
      </c>
      <c r="K23" s="7">
        <v>0.05</v>
      </c>
      <c r="L23" s="6">
        <v>13.87</v>
      </c>
      <c r="M23" s="6">
        <f t="shared" si="0"/>
        <v>69.577999999999989</v>
      </c>
      <c r="N23" s="6">
        <f t="shared" si="1"/>
        <v>27.74</v>
      </c>
      <c r="O23" s="6">
        <f t="shared" si="2"/>
        <v>41.837999999999994</v>
      </c>
      <c r="P23" s="8">
        <f t="shared" si="3"/>
        <v>0.60131075914800658</v>
      </c>
      <c r="Q23" s="5">
        <f>YEAR(SalesDataTable[[#This Row],[Order Date]])</f>
        <v>2026</v>
      </c>
      <c r="R23" s="8" t="str">
        <f>"Q"&amp;ROUNDUP(MONTH(SalesDataTable[[#This Row],[Order Date]])/3,0)</f>
        <v>Q1</v>
      </c>
      <c r="S23" s="9">
        <f>MONTH(SalesDataTable[[#This Row],[Order Date]])</f>
        <v>1</v>
      </c>
      <c r="T23" s="8" t="str">
        <f>TEXT(SalesDataTable[[#This Row],[Order Date]],"mmm")</f>
        <v>Jan</v>
      </c>
    </row>
    <row r="24" spans="1:20" ht="16">
      <c r="A24" s="2" t="s">
        <v>62</v>
      </c>
      <c r="B24" s="3">
        <v>46028</v>
      </c>
      <c r="C24" s="4" t="s">
        <v>27</v>
      </c>
      <c r="D24" s="4" t="s">
        <v>45</v>
      </c>
      <c r="E24" s="4" t="s">
        <v>3</v>
      </c>
      <c r="F24" s="4" t="s">
        <v>16</v>
      </c>
      <c r="G24" s="4" t="s">
        <v>11</v>
      </c>
      <c r="H24" s="4" t="s">
        <v>12</v>
      </c>
      <c r="I24" s="9">
        <v>1</v>
      </c>
      <c r="J24" s="6">
        <v>93.4</v>
      </c>
      <c r="K24" s="7">
        <v>0</v>
      </c>
      <c r="L24" s="6">
        <v>46.11</v>
      </c>
      <c r="M24" s="6">
        <f t="shared" si="0"/>
        <v>93.4</v>
      </c>
      <c r="N24" s="6">
        <f t="shared" si="1"/>
        <v>46.11</v>
      </c>
      <c r="O24" s="6">
        <f t="shared" si="2"/>
        <v>47.290000000000006</v>
      </c>
      <c r="P24" s="8">
        <f t="shared" si="3"/>
        <v>0.50631691648822275</v>
      </c>
      <c r="Q24" s="5">
        <f>YEAR(SalesDataTable[[#This Row],[Order Date]])</f>
        <v>2026</v>
      </c>
      <c r="R24" s="8" t="str">
        <f>"Q"&amp;ROUNDUP(MONTH(SalesDataTable[[#This Row],[Order Date]])/3,0)</f>
        <v>Q1</v>
      </c>
      <c r="S24" s="9">
        <f>MONTH(SalesDataTable[[#This Row],[Order Date]])</f>
        <v>1</v>
      </c>
      <c r="T24" s="8" t="str">
        <f>TEXT(SalesDataTable[[#This Row],[Order Date]],"mmm")</f>
        <v>Jan</v>
      </c>
    </row>
    <row r="25" spans="1:20" ht="16">
      <c r="A25" s="2" t="s">
        <v>63</v>
      </c>
      <c r="B25" s="3">
        <v>46028</v>
      </c>
      <c r="C25" s="4" t="s">
        <v>8</v>
      </c>
      <c r="D25" s="4" t="s">
        <v>9</v>
      </c>
      <c r="E25" s="4" t="s">
        <v>39</v>
      </c>
      <c r="F25" s="4" t="s">
        <v>16</v>
      </c>
      <c r="G25" s="4" t="s">
        <v>31</v>
      </c>
      <c r="H25" s="4" t="s">
        <v>64</v>
      </c>
      <c r="I25" s="9">
        <v>2</v>
      </c>
      <c r="J25" s="6">
        <v>81.260000000000005</v>
      </c>
      <c r="K25" s="7">
        <v>0</v>
      </c>
      <c r="L25" s="6">
        <v>39.119999999999997</v>
      </c>
      <c r="M25" s="6">
        <f t="shared" si="0"/>
        <v>162.52000000000001</v>
      </c>
      <c r="N25" s="6">
        <f t="shared" si="1"/>
        <v>78.239999999999995</v>
      </c>
      <c r="O25" s="6">
        <f t="shared" si="2"/>
        <v>84.280000000000015</v>
      </c>
      <c r="P25" s="8">
        <f t="shared" si="3"/>
        <v>0.51858232832882112</v>
      </c>
      <c r="Q25" s="5">
        <f>YEAR(SalesDataTable[[#This Row],[Order Date]])</f>
        <v>2026</v>
      </c>
      <c r="R25" s="8" t="str">
        <f>"Q"&amp;ROUNDUP(MONTH(SalesDataTable[[#This Row],[Order Date]])/3,0)</f>
        <v>Q1</v>
      </c>
      <c r="S25" s="9">
        <f>MONTH(SalesDataTable[[#This Row],[Order Date]])</f>
        <v>1</v>
      </c>
      <c r="T25" s="8" t="str">
        <f>TEXT(SalesDataTable[[#This Row],[Order Date]],"mmm")</f>
        <v>Jan</v>
      </c>
    </row>
    <row r="26" spans="1:20" ht="16">
      <c r="A26" s="2" t="s">
        <v>65</v>
      </c>
      <c r="B26" s="3">
        <v>46028</v>
      </c>
      <c r="C26" s="4" t="s">
        <v>8</v>
      </c>
      <c r="D26" s="4" t="s">
        <v>66</v>
      </c>
      <c r="E26" s="4" t="s">
        <v>39</v>
      </c>
      <c r="F26" s="4" t="s">
        <v>16</v>
      </c>
      <c r="G26" s="4" t="s">
        <v>49</v>
      </c>
      <c r="H26" s="4" t="s">
        <v>67</v>
      </c>
      <c r="I26" s="9">
        <v>2</v>
      </c>
      <c r="J26" s="6">
        <v>35.78</v>
      </c>
      <c r="K26" s="7">
        <v>0</v>
      </c>
      <c r="L26" s="6">
        <v>13.84</v>
      </c>
      <c r="M26" s="6">
        <f t="shared" si="0"/>
        <v>71.56</v>
      </c>
      <c r="N26" s="6">
        <f t="shared" si="1"/>
        <v>27.68</v>
      </c>
      <c r="O26" s="6">
        <f t="shared" si="2"/>
        <v>43.88</v>
      </c>
      <c r="P26" s="8">
        <f t="shared" si="3"/>
        <v>0.61319172722191173</v>
      </c>
      <c r="Q26" s="5">
        <f>YEAR(SalesDataTable[[#This Row],[Order Date]])</f>
        <v>2026</v>
      </c>
      <c r="R26" s="8" t="str">
        <f>"Q"&amp;ROUNDUP(MONTH(SalesDataTable[[#This Row],[Order Date]])/3,0)</f>
        <v>Q1</v>
      </c>
      <c r="S26" s="9">
        <f>MONTH(SalesDataTable[[#This Row],[Order Date]])</f>
        <v>1</v>
      </c>
      <c r="T26" s="8" t="str">
        <f>TEXT(SalesDataTable[[#This Row],[Order Date]],"mmm")</f>
        <v>Jan</v>
      </c>
    </row>
    <row r="27" spans="1:20" ht="16">
      <c r="A27" s="2" t="s">
        <v>68</v>
      </c>
      <c r="B27" s="3">
        <v>46029</v>
      </c>
      <c r="C27" s="4" t="s">
        <v>8</v>
      </c>
      <c r="D27" s="4" t="s">
        <v>69</v>
      </c>
      <c r="E27" s="4" t="s">
        <v>39</v>
      </c>
      <c r="F27" s="4" t="s">
        <v>16</v>
      </c>
      <c r="G27" s="4" t="s">
        <v>5</v>
      </c>
      <c r="H27" s="4" t="s">
        <v>6</v>
      </c>
      <c r="I27" s="9">
        <v>3</v>
      </c>
      <c r="J27" s="6">
        <v>81.64</v>
      </c>
      <c r="K27" s="7">
        <v>0</v>
      </c>
      <c r="L27" s="6">
        <v>43.84</v>
      </c>
      <c r="M27" s="6">
        <f t="shared" si="0"/>
        <v>244.92000000000002</v>
      </c>
      <c r="N27" s="6">
        <f t="shared" si="1"/>
        <v>131.52000000000001</v>
      </c>
      <c r="O27" s="6">
        <f t="shared" si="2"/>
        <v>113.4</v>
      </c>
      <c r="P27" s="8">
        <f t="shared" si="3"/>
        <v>0.46300832925036745</v>
      </c>
      <c r="Q27" s="5">
        <f>YEAR(SalesDataTable[[#This Row],[Order Date]])</f>
        <v>2026</v>
      </c>
      <c r="R27" s="8" t="str">
        <f>"Q"&amp;ROUNDUP(MONTH(SalesDataTable[[#This Row],[Order Date]])/3,0)</f>
        <v>Q1</v>
      </c>
      <c r="S27" s="9">
        <f>MONTH(SalesDataTable[[#This Row],[Order Date]])</f>
        <v>1</v>
      </c>
      <c r="T27" s="8" t="str">
        <f>TEXT(SalesDataTable[[#This Row],[Order Date]],"mmm")</f>
        <v>Jan</v>
      </c>
    </row>
    <row r="28" spans="1:20" ht="16">
      <c r="A28" s="2" t="s">
        <v>70</v>
      </c>
      <c r="B28" s="3">
        <v>46029</v>
      </c>
      <c r="C28" s="4" t="s">
        <v>8</v>
      </c>
      <c r="D28" s="4" t="s">
        <v>69</v>
      </c>
      <c r="E28" s="4" t="s">
        <v>3</v>
      </c>
      <c r="F28" s="4" t="s">
        <v>4</v>
      </c>
      <c r="G28" s="4" t="s">
        <v>17</v>
      </c>
      <c r="H28" s="4" t="s">
        <v>71</v>
      </c>
      <c r="I28" s="9">
        <v>2</v>
      </c>
      <c r="J28" s="6">
        <v>131.63999999999999</v>
      </c>
      <c r="K28" s="7">
        <v>0.05</v>
      </c>
      <c r="L28" s="6">
        <v>69.02</v>
      </c>
      <c r="M28" s="6">
        <f t="shared" si="0"/>
        <v>250.11599999999996</v>
      </c>
      <c r="N28" s="6">
        <f t="shared" si="1"/>
        <v>138.04</v>
      </c>
      <c r="O28" s="6">
        <f t="shared" si="2"/>
        <v>112.07599999999996</v>
      </c>
      <c r="P28" s="8">
        <f t="shared" si="3"/>
        <v>0.44809608341729429</v>
      </c>
      <c r="Q28" s="5">
        <f>YEAR(SalesDataTable[[#This Row],[Order Date]])</f>
        <v>2026</v>
      </c>
      <c r="R28" s="8" t="str">
        <f>"Q"&amp;ROUNDUP(MONTH(SalesDataTable[[#This Row],[Order Date]])/3,0)</f>
        <v>Q1</v>
      </c>
      <c r="S28" s="9">
        <f>MONTH(SalesDataTable[[#This Row],[Order Date]])</f>
        <v>1</v>
      </c>
      <c r="T28" s="8" t="str">
        <f>TEXT(SalesDataTable[[#This Row],[Order Date]],"mmm")</f>
        <v>Jan</v>
      </c>
    </row>
    <row r="29" spans="1:20" ht="16">
      <c r="A29" s="2" t="s">
        <v>72</v>
      </c>
      <c r="B29" s="3">
        <v>46029</v>
      </c>
      <c r="C29" s="4" t="s">
        <v>14</v>
      </c>
      <c r="D29" s="4" t="s">
        <v>24</v>
      </c>
      <c r="E29" s="4" t="s">
        <v>39</v>
      </c>
      <c r="F29" s="4" t="s">
        <v>16</v>
      </c>
      <c r="G29" s="4" t="s">
        <v>11</v>
      </c>
      <c r="H29" s="4" t="s">
        <v>53</v>
      </c>
      <c r="I29" s="9">
        <v>2</v>
      </c>
      <c r="J29" s="6">
        <v>155.35</v>
      </c>
      <c r="K29" s="7">
        <v>0</v>
      </c>
      <c r="L29" s="6">
        <v>80.790000000000006</v>
      </c>
      <c r="M29" s="6">
        <f t="shared" si="0"/>
        <v>310.7</v>
      </c>
      <c r="N29" s="6">
        <f t="shared" si="1"/>
        <v>161.58000000000001</v>
      </c>
      <c r="O29" s="6">
        <f t="shared" si="2"/>
        <v>149.11999999999998</v>
      </c>
      <c r="P29" s="8">
        <f t="shared" si="3"/>
        <v>0.47994850337946565</v>
      </c>
      <c r="Q29" s="5">
        <f>YEAR(SalesDataTable[[#This Row],[Order Date]])</f>
        <v>2026</v>
      </c>
      <c r="R29" s="8" t="str">
        <f>"Q"&amp;ROUNDUP(MONTH(SalesDataTable[[#This Row],[Order Date]])/3,0)</f>
        <v>Q1</v>
      </c>
      <c r="S29" s="9">
        <f>MONTH(SalesDataTable[[#This Row],[Order Date]])</f>
        <v>1</v>
      </c>
      <c r="T29" s="8" t="str">
        <f>TEXT(SalesDataTable[[#This Row],[Order Date]],"mmm")</f>
        <v>Jan</v>
      </c>
    </row>
    <row r="30" spans="1:20" ht="16">
      <c r="A30" s="2" t="s">
        <v>73</v>
      </c>
      <c r="B30" s="3">
        <v>46029</v>
      </c>
      <c r="C30" s="4" t="s">
        <v>27</v>
      </c>
      <c r="D30" s="4" t="s">
        <v>48</v>
      </c>
      <c r="E30" s="4" t="s">
        <v>3</v>
      </c>
      <c r="F30" s="4" t="s">
        <v>4</v>
      </c>
      <c r="G30" s="4" t="s">
        <v>49</v>
      </c>
      <c r="H30" s="4" t="s">
        <v>74</v>
      </c>
      <c r="I30" s="9">
        <v>2</v>
      </c>
      <c r="J30" s="6">
        <v>51.56</v>
      </c>
      <c r="K30" s="7">
        <v>0.05</v>
      </c>
      <c r="L30" s="6">
        <v>22.26</v>
      </c>
      <c r="M30" s="6">
        <f t="shared" si="0"/>
        <v>97.963999999999999</v>
      </c>
      <c r="N30" s="6">
        <f t="shared" si="1"/>
        <v>44.52</v>
      </c>
      <c r="O30" s="6">
        <f t="shared" si="2"/>
        <v>53.443999999999996</v>
      </c>
      <c r="P30" s="8">
        <f t="shared" si="3"/>
        <v>0.54554734392225712</v>
      </c>
      <c r="Q30" s="5">
        <f>YEAR(SalesDataTable[[#This Row],[Order Date]])</f>
        <v>2026</v>
      </c>
      <c r="R30" s="8" t="str">
        <f>"Q"&amp;ROUNDUP(MONTH(SalesDataTable[[#This Row],[Order Date]])/3,0)</f>
        <v>Q1</v>
      </c>
      <c r="S30" s="9">
        <f>MONTH(SalesDataTable[[#This Row],[Order Date]])</f>
        <v>1</v>
      </c>
      <c r="T30" s="8" t="str">
        <f>TEXT(SalesDataTable[[#This Row],[Order Date]],"mmm")</f>
        <v>Jan</v>
      </c>
    </row>
    <row r="31" spans="1:20" ht="16">
      <c r="A31" s="2" t="s">
        <v>75</v>
      </c>
      <c r="B31" s="3">
        <v>46030</v>
      </c>
      <c r="C31" s="4" t="s">
        <v>8</v>
      </c>
      <c r="D31" s="4" t="s">
        <v>69</v>
      </c>
      <c r="E31" s="4" t="s">
        <v>3</v>
      </c>
      <c r="F31" s="4" t="s">
        <v>16</v>
      </c>
      <c r="G31" s="4" t="s">
        <v>5</v>
      </c>
      <c r="H31" s="4" t="s">
        <v>29</v>
      </c>
      <c r="I31" s="9">
        <v>2</v>
      </c>
      <c r="J31" s="6">
        <v>51.63</v>
      </c>
      <c r="K31" s="7">
        <v>0</v>
      </c>
      <c r="L31" s="6">
        <v>22.54</v>
      </c>
      <c r="M31" s="6">
        <f t="shared" si="0"/>
        <v>103.26</v>
      </c>
      <c r="N31" s="6">
        <f t="shared" si="1"/>
        <v>45.08</v>
      </c>
      <c r="O31" s="6">
        <f t="shared" si="2"/>
        <v>58.180000000000007</v>
      </c>
      <c r="P31" s="8">
        <f t="shared" si="3"/>
        <v>0.5634321131125315</v>
      </c>
      <c r="Q31" s="5">
        <f>YEAR(SalesDataTable[[#This Row],[Order Date]])</f>
        <v>2026</v>
      </c>
      <c r="R31" s="8" t="str">
        <f>"Q"&amp;ROUNDUP(MONTH(SalesDataTable[[#This Row],[Order Date]])/3,0)</f>
        <v>Q1</v>
      </c>
      <c r="S31" s="9">
        <f>MONTH(SalesDataTable[[#This Row],[Order Date]])</f>
        <v>1</v>
      </c>
      <c r="T31" s="8" t="str">
        <f>TEXT(SalesDataTable[[#This Row],[Order Date]],"mmm")</f>
        <v>Jan</v>
      </c>
    </row>
    <row r="32" spans="1:20" ht="16">
      <c r="A32" s="2" t="s">
        <v>76</v>
      </c>
      <c r="B32" s="3">
        <v>46030</v>
      </c>
      <c r="C32" s="4" t="s">
        <v>1</v>
      </c>
      <c r="D32" s="4" t="s">
        <v>52</v>
      </c>
      <c r="E32" s="4" t="s">
        <v>10</v>
      </c>
      <c r="F32" s="4" t="s">
        <v>20</v>
      </c>
      <c r="G32" s="4" t="s">
        <v>31</v>
      </c>
      <c r="H32" s="4" t="s">
        <v>32</v>
      </c>
      <c r="I32" s="9">
        <v>5</v>
      </c>
      <c r="J32" s="6">
        <v>344.88</v>
      </c>
      <c r="K32" s="7">
        <v>0.15</v>
      </c>
      <c r="L32" s="6">
        <v>190.66</v>
      </c>
      <c r="M32" s="6">
        <f t="shared" si="0"/>
        <v>1465.74</v>
      </c>
      <c r="N32" s="6">
        <f t="shared" si="1"/>
        <v>953.3</v>
      </c>
      <c r="O32" s="6">
        <f t="shared" si="2"/>
        <v>512.44000000000005</v>
      </c>
      <c r="P32" s="8">
        <f t="shared" si="3"/>
        <v>0.34961180018284282</v>
      </c>
      <c r="Q32" s="5">
        <f>YEAR(SalesDataTable[[#This Row],[Order Date]])</f>
        <v>2026</v>
      </c>
      <c r="R32" s="8" t="str">
        <f>"Q"&amp;ROUNDUP(MONTH(SalesDataTable[[#This Row],[Order Date]])/3,0)</f>
        <v>Q1</v>
      </c>
      <c r="S32" s="9">
        <f>MONTH(SalesDataTable[[#This Row],[Order Date]])</f>
        <v>1</v>
      </c>
      <c r="T32" s="8" t="str">
        <f>TEXT(SalesDataTable[[#This Row],[Order Date]],"mmm")</f>
        <v>Jan</v>
      </c>
    </row>
    <row r="33" spans="1:20" ht="16">
      <c r="A33" s="2" t="s">
        <v>77</v>
      </c>
      <c r="B33" s="3">
        <v>46030</v>
      </c>
      <c r="C33" s="4" t="s">
        <v>14</v>
      </c>
      <c r="D33" s="4" t="s">
        <v>24</v>
      </c>
      <c r="E33" s="4" t="s">
        <v>25</v>
      </c>
      <c r="F33" s="4" t="s">
        <v>16</v>
      </c>
      <c r="G33" s="4" t="s">
        <v>11</v>
      </c>
      <c r="H33" s="4" t="s">
        <v>12</v>
      </c>
      <c r="I33" s="9">
        <v>2</v>
      </c>
      <c r="J33" s="6">
        <v>94.06</v>
      </c>
      <c r="K33" s="7">
        <v>0.15</v>
      </c>
      <c r="L33" s="6">
        <v>46.33</v>
      </c>
      <c r="M33" s="6">
        <f t="shared" si="0"/>
        <v>159.90199999999999</v>
      </c>
      <c r="N33" s="6">
        <f t="shared" si="1"/>
        <v>92.66</v>
      </c>
      <c r="O33" s="6">
        <f t="shared" si="2"/>
        <v>67.24199999999999</v>
      </c>
      <c r="P33" s="8">
        <f t="shared" si="3"/>
        <v>0.42052006854198193</v>
      </c>
      <c r="Q33" s="5">
        <f>YEAR(SalesDataTable[[#This Row],[Order Date]])</f>
        <v>2026</v>
      </c>
      <c r="R33" s="8" t="str">
        <f>"Q"&amp;ROUNDUP(MONTH(SalesDataTable[[#This Row],[Order Date]])/3,0)</f>
        <v>Q1</v>
      </c>
      <c r="S33" s="9">
        <f>MONTH(SalesDataTable[[#This Row],[Order Date]])</f>
        <v>1</v>
      </c>
      <c r="T33" s="8" t="str">
        <f>TEXT(SalesDataTable[[#This Row],[Order Date]],"mmm")</f>
        <v>Jan</v>
      </c>
    </row>
    <row r="34" spans="1:20" ht="16">
      <c r="A34" s="2" t="s">
        <v>78</v>
      </c>
      <c r="B34" s="3">
        <v>46030</v>
      </c>
      <c r="C34" s="4" t="s">
        <v>1</v>
      </c>
      <c r="D34" s="4" t="s">
        <v>2</v>
      </c>
      <c r="E34" s="4" t="s">
        <v>3</v>
      </c>
      <c r="F34" s="4" t="s">
        <v>20</v>
      </c>
      <c r="G34" s="4" t="s">
        <v>11</v>
      </c>
      <c r="H34" s="4" t="s">
        <v>79</v>
      </c>
      <c r="I34" s="9">
        <v>1</v>
      </c>
      <c r="J34" s="6">
        <v>72.38</v>
      </c>
      <c r="K34" s="7">
        <v>0</v>
      </c>
      <c r="L34" s="6">
        <v>31.65</v>
      </c>
      <c r="M34" s="6">
        <f t="shared" si="0"/>
        <v>72.38</v>
      </c>
      <c r="N34" s="6">
        <f t="shared" si="1"/>
        <v>31.65</v>
      </c>
      <c r="O34" s="6">
        <f t="shared" si="2"/>
        <v>40.729999999999997</v>
      </c>
      <c r="P34" s="8">
        <f t="shared" si="3"/>
        <v>0.56272450953302011</v>
      </c>
      <c r="Q34" s="5">
        <f>YEAR(SalesDataTable[[#This Row],[Order Date]])</f>
        <v>2026</v>
      </c>
      <c r="R34" s="8" t="str">
        <f>"Q"&amp;ROUNDUP(MONTH(SalesDataTable[[#This Row],[Order Date]])/3,0)</f>
        <v>Q1</v>
      </c>
      <c r="S34" s="9">
        <f>MONTH(SalesDataTable[[#This Row],[Order Date]])</f>
        <v>1</v>
      </c>
      <c r="T34" s="8" t="str">
        <f>TEXT(SalesDataTable[[#This Row],[Order Date]],"mmm")</f>
        <v>Jan</v>
      </c>
    </row>
    <row r="35" spans="1:20" ht="16">
      <c r="A35" s="2" t="s">
        <v>80</v>
      </c>
      <c r="B35" s="3">
        <v>46030</v>
      </c>
      <c r="C35" s="4" t="s">
        <v>8</v>
      </c>
      <c r="D35" s="4" t="s">
        <v>38</v>
      </c>
      <c r="E35" s="4" t="s">
        <v>3</v>
      </c>
      <c r="F35" s="4" t="s">
        <v>16</v>
      </c>
      <c r="G35" s="4" t="s">
        <v>11</v>
      </c>
      <c r="H35" s="4" t="s">
        <v>53</v>
      </c>
      <c r="I35" s="9">
        <v>1</v>
      </c>
      <c r="J35" s="6">
        <v>153.69</v>
      </c>
      <c r="K35" s="7">
        <v>0</v>
      </c>
      <c r="L35" s="6">
        <v>77.47</v>
      </c>
      <c r="M35" s="6">
        <f t="shared" si="0"/>
        <v>153.69</v>
      </c>
      <c r="N35" s="6">
        <f t="shared" si="1"/>
        <v>77.47</v>
      </c>
      <c r="O35" s="6">
        <f t="shared" si="2"/>
        <v>76.22</v>
      </c>
      <c r="P35" s="8">
        <f t="shared" si="3"/>
        <v>0.49593337237295854</v>
      </c>
      <c r="Q35" s="5">
        <f>YEAR(SalesDataTable[[#This Row],[Order Date]])</f>
        <v>2026</v>
      </c>
      <c r="R35" s="8" t="str">
        <f>"Q"&amp;ROUNDUP(MONTH(SalesDataTable[[#This Row],[Order Date]])/3,0)</f>
        <v>Q1</v>
      </c>
      <c r="S35" s="9">
        <f>MONTH(SalesDataTable[[#This Row],[Order Date]])</f>
        <v>1</v>
      </c>
      <c r="T35" s="8" t="str">
        <f>TEXT(SalesDataTable[[#This Row],[Order Date]],"mmm")</f>
        <v>Jan</v>
      </c>
    </row>
    <row r="36" spans="1:20" ht="16">
      <c r="A36" s="2" t="s">
        <v>81</v>
      </c>
      <c r="B36" s="3">
        <v>46031</v>
      </c>
      <c r="C36" s="4" t="s">
        <v>27</v>
      </c>
      <c r="D36" s="4" t="s">
        <v>82</v>
      </c>
      <c r="E36" s="4" t="s">
        <v>10</v>
      </c>
      <c r="F36" s="4" t="s">
        <v>20</v>
      </c>
      <c r="G36" s="4" t="s">
        <v>17</v>
      </c>
      <c r="H36" s="4" t="s">
        <v>83</v>
      </c>
      <c r="I36" s="9">
        <v>15</v>
      </c>
      <c r="J36" s="6">
        <v>168.62</v>
      </c>
      <c r="K36" s="7">
        <v>0.05</v>
      </c>
      <c r="L36" s="6">
        <v>86.09</v>
      </c>
      <c r="M36" s="6">
        <f t="shared" si="0"/>
        <v>2402.835</v>
      </c>
      <c r="N36" s="6">
        <f t="shared" si="1"/>
        <v>1291.3500000000001</v>
      </c>
      <c r="O36" s="6">
        <f t="shared" si="2"/>
        <v>1111.4849999999999</v>
      </c>
      <c r="P36" s="8">
        <f t="shared" si="3"/>
        <v>0.46257233642759488</v>
      </c>
      <c r="Q36" s="5">
        <f>YEAR(SalesDataTable[[#This Row],[Order Date]])</f>
        <v>2026</v>
      </c>
      <c r="R36" s="8" t="str">
        <f>"Q"&amp;ROUNDUP(MONTH(SalesDataTable[[#This Row],[Order Date]])/3,0)</f>
        <v>Q1</v>
      </c>
      <c r="S36" s="9">
        <f>MONTH(SalesDataTable[[#This Row],[Order Date]])</f>
        <v>1</v>
      </c>
      <c r="T36" s="8" t="str">
        <f>TEXT(SalesDataTable[[#This Row],[Order Date]],"mmm")</f>
        <v>Jan</v>
      </c>
    </row>
    <row r="37" spans="1:20" ht="16">
      <c r="A37" s="2" t="s">
        <v>84</v>
      </c>
      <c r="B37" s="3">
        <v>46031</v>
      </c>
      <c r="C37" s="4" t="s">
        <v>27</v>
      </c>
      <c r="D37" s="4" t="s">
        <v>28</v>
      </c>
      <c r="E37" s="4" t="s">
        <v>3</v>
      </c>
      <c r="F37" s="4" t="s">
        <v>16</v>
      </c>
      <c r="G37" s="4" t="s">
        <v>11</v>
      </c>
      <c r="H37" s="4" t="s">
        <v>53</v>
      </c>
      <c r="I37" s="9">
        <v>1</v>
      </c>
      <c r="J37" s="6">
        <v>152.75</v>
      </c>
      <c r="K37" s="7">
        <v>0.05</v>
      </c>
      <c r="L37" s="6">
        <v>79.88</v>
      </c>
      <c r="M37" s="6">
        <f t="shared" si="0"/>
        <v>145.11249999999998</v>
      </c>
      <c r="N37" s="6">
        <f t="shared" si="1"/>
        <v>79.88</v>
      </c>
      <c r="O37" s="6">
        <f t="shared" si="2"/>
        <v>65.232499999999987</v>
      </c>
      <c r="P37" s="8">
        <f t="shared" si="3"/>
        <v>0.44953053665259707</v>
      </c>
      <c r="Q37" s="5">
        <f>YEAR(SalesDataTable[[#This Row],[Order Date]])</f>
        <v>2026</v>
      </c>
      <c r="R37" s="8" t="str">
        <f>"Q"&amp;ROUNDUP(MONTH(SalesDataTable[[#This Row],[Order Date]])/3,0)</f>
        <v>Q1</v>
      </c>
      <c r="S37" s="9">
        <f>MONTH(SalesDataTable[[#This Row],[Order Date]])</f>
        <v>1</v>
      </c>
      <c r="T37" s="8" t="str">
        <f>TEXT(SalesDataTable[[#This Row],[Order Date]],"mmm")</f>
        <v>Jan</v>
      </c>
    </row>
    <row r="38" spans="1:20" ht="16">
      <c r="A38" s="2" t="s">
        <v>85</v>
      </c>
      <c r="B38" s="3">
        <v>46031</v>
      </c>
      <c r="C38" s="4" t="s">
        <v>8</v>
      </c>
      <c r="D38" s="4" t="s">
        <v>86</v>
      </c>
      <c r="E38" s="4" t="s">
        <v>39</v>
      </c>
      <c r="F38" s="4" t="s">
        <v>16</v>
      </c>
      <c r="G38" s="4" t="s">
        <v>49</v>
      </c>
      <c r="H38" s="4" t="s">
        <v>67</v>
      </c>
      <c r="I38" s="9">
        <v>2</v>
      </c>
      <c r="J38" s="6">
        <v>36.72</v>
      </c>
      <c r="K38" s="7">
        <v>0.05</v>
      </c>
      <c r="L38" s="6">
        <v>14.15</v>
      </c>
      <c r="M38" s="6">
        <f t="shared" si="0"/>
        <v>69.768000000000001</v>
      </c>
      <c r="N38" s="6">
        <f t="shared" si="1"/>
        <v>28.3</v>
      </c>
      <c r="O38" s="6">
        <f t="shared" si="2"/>
        <v>41.468000000000004</v>
      </c>
      <c r="P38" s="8">
        <f t="shared" si="3"/>
        <v>0.59436991170737308</v>
      </c>
      <c r="Q38" s="5">
        <f>YEAR(SalesDataTable[[#This Row],[Order Date]])</f>
        <v>2026</v>
      </c>
      <c r="R38" s="8" t="str">
        <f>"Q"&amp;ROUNDUP(MONTH(SalesDataTable[[#This Row],[Order Date]])/3,0)</f>
        <v>Q1</v>
      </c>
      <c r="S38" s="9">
        <f>MONTH(SalesDataTable[[#This Row],[Order Date]])</f>
        <v>1</v>
      </c>
      <c r="T38" s="8" t="str">
        <f>TEXT(SalesDataTable[[#This Row],[Order Date]],"mmm")</f>
        <v>Jan</v>
      </c>
    </row>
    <row r="39" spans="1:20" ht="16">
      <c r="A39" s="2" t="s">
        <v>87</v>
      </c>
      <c r="B39" s="3">
        <v>46032</v>
      </c>
      <c r="C39" s="4" t="s">
        <v>1</v>
      </c>
      <c r="D39" s="4" t="s">
        <v>88</v>
      </c>
      <c r="E39" s="4" t="s">
        <v>3</v>
      </c>
      <c r="F39" s="4" t="s">
        <v>4</v>
      </c>
      <c r="G39" s="4" t="s">
        <v>11</v>
      </c>
      <c r="H39" s="4" t="s">
        <v>21</v>
      </c>
      <c r="I39" s="9">
        <v>6</v>
      </c>
      <c r="J39" s="6">
        <v>141.31</v>
      </c>
      <c r="K39" s="7">
        <v>0.05</v>
      </c>
      <c r="L39" s="6">
        <v>79.349999999999994</v>
      </c>
      <c r="M39" s="6">
        <f t="shared" si="0"/>
        <v>805.46699999999998</v>
      </c>
      <c r="N39" s="6">
        <f t="shared" si="1"/>
        <v>476.09999999999997</v>
      </c>
      <c r="O39" s="6">
        <f t="shared" si="2"/>
        <v>329.36700000000002</v>
      </c>
      <c r="P39" s="8">
        <f t="shared" si="3"/>
        <v>0.4089143316858419</v>
      </c>
      <c r="Q39" s="5">
        <f>YEAR(SalesDataTable[[#This Row],[Order Date]])</f>
        <v>2026</v>
      </c>
      <c r="R39" s="8" t="str">
        <f>"Q"&amp;ROUNDUP(MONTH(SalesDataTable[[#This Row],[Order Date]])/3,0)</f>
        <v>Q1</v>
      </c>
      <c r="S39" s="9">
        <f>MONTH(SalesDataTable[[#This Row],[Order Date]])</f>
        <v>1</v>
      </c>
      <c r="T39" s="8" t="str">
        <f>TEXT(SalesDataTable[[#This Row],[Order Date]],"mmm")</f>
        <v>Jan</v>
      </c>
    </row>
    <row r="40" spans="1:20" ht="16">
      <c r="A40" s="2" t="s">
        <v>89</v>
      </c>
      <c r="B40" s="3">
        <v>46032</v>
      </c>
      <c r="C40" s="4" t="s">
        <v>14</v>
      </c>
      <c r="D40" s="4" t="s">
        <v>61</v>
      </c>
      <c r="E40" s="4" t="s">
        <v>3</v>
      </c>
      <c r="F40" s="4" t="s">
        <v>20</v>
      </c>
      <c r="G40" s="4" t="s">
        <v>31</v>
      </c>
      <c r="H40" s="4" t="s">
        <v>90</v>
      </c>
      <c r="I40" s="9">
        <v>2</v>
      </c>
      <c r="J40" s="6">
        <v>121.23</v>
      </c>
      <c r="K40" s="7">
        <v>0</v>
      </c>
      <c r="L40" s="6">
        <v>59.66</v>
      </c>
      <c r="M40" s="6">
        <f t="shared" si="0"/>
        <v>242.46</v>
      </c>
      <c r="N40" s="6">
        <f t="shared" si="1"/>
        <v>119.32</v>
      </c>
      <c r="O40" s="6">
        <f t="shared" si="2"/>
        <v>123.14000000000001</v>
      </c>
      <c r="P40" s="8">
        <f t="shared" si="3"/>
        <v>0.50787758805576178</v>
      </c>
      <c r="Q40" s="5">
        <f>YEAR(SalesDataTable[[#This Row],[Order Date]])</f>
        <v>2026</v>
      </c>
      <c r="R40" s="8" t="str">
        <f>"Q"&amp;ROUNDUP(MONTH(SalesDataTable[[#This Row],[Order Date]])/3,0)</f>
        <v>Q1</v>
      </c>
      <c r="S40" s="9">
        <f>MONTH(SalesDataTable[[#This Row],[Order Date]])</f>
        <v>1</v>
      </c>
      <c r="T40" s="8" t="str">
        <f>TEXT(SalesDataTable[[#This Row],[Order Date]],"mmm")</f>
        <v>Jan</v>
      </c>
    </row>
    <row r="41" spans="1:20" ht="16">
      <c r="A41" s="2" t="s">
        <v>91</v>
      </c>
      <c r="B41" s="3">
        <v>46032</v>
      </c>
      <c r="C41" s="4" t="s">
        <v>27</v>
      </c>
      <c r="D41" s="4" t="s">
        <v>48</v>
      </c>
      <c r="E41" s="4" t="s">
        <v>3</v>
      </c>
      <c r="F41" s="4" t="s">
        <v>16</v>
      </c>
      <c r="G41" s="4" t="s">
        <v>17</v>
      </c>
      <c r="H41" s="4" t="s">
        <v>83</v>
      </c>
      <c r="I41" s="9">
        <v>3</v>
      </c>
      <c r="J41" s="6">
        <v>161.58000000000001</v>
      </c>
      <c r="K41" s="7">
        <v>0</v>
      </c>
      <c r="L41" s="6">
        <v>85.58</v>
      </c>
      <c r="M41" s="6">
        <f t="shared" si="0"/>
        <v>484.74</v>
      </c>
      <c r="N41" s="6">
        <f t="shared" si="1"/>
        <v>256.74</v>
      </c>
      <c r="O41" s="6">
        <f t="shared" si="2"/>
        <v>228</v>
      </c>
      <c r="P41" s="8">
        <f t="shared" si="3"/>
        <v>0.47035524198539425</v>
      </c>
      <c r="Q41" s="5">
        <f>YEAR(SalesDataTable[[#This Row],[Order Date]])</f>
        <v>2026</v>
      </c>
      <c r="R41" s="8" t="str">
        <f>"Q"&amp;ROUNDUP(MONTH(SalesDataTable[[#This Row],[Order Date]])/3,0)</f>
        <v>Q1</v>
      </c>
      <c r="S41" s="9">
        <f>MONTH(SalesDataTable[[#This Row],[Order Date]])</f>
        <v>1</v>
      </c>
      <c r="T41" s="8" t="str">
        <f>TEXT(SalesDataTable[[#This Row],[Order Date]],"mmm")</f>
        <v>Jan</v>
      </c>
    </row>
    <row r="42" spans="1:20" ht="16">
      <c r="A42" s="2" t="s">
        <v>92</v>
      </c>
      <c r="B42" s="3">
        <v>46032</v>
      </c>
      <c r="C42" s="4" t="s">
        <v>27</v>
      </c>
      <c r="D42" s="4" t="s">
        <v>48</v>
      </c>
      <c r="E42" s="4" t="s">
        <v>25</v>
      </c>
      <c r="F42" s="4" t="s">
        <v>4</v>
      </c>
      <c r="G42" s="4" t="s">
        <v>17</v>
      </c>
      <c r="H42" s="4" t="s">
        <v>83</v>
      </c>
      <c r="I42" s="9">
        <v>2</v>
      </c>
      <c r="J42" s="6">
        <v>166.84</v>
      </c>
      <c r="K42" s="7">
        <v>0</v>
      </c>
      <c r="L42" s="6">
        <v>88.67</v>
      </c>
      <c r="M42" s="6">
        <f t="shared" si="0"/>
        <v>333.68</v>
      </c>
      <c r="N42" s="6">
        <f t="shared" si="1"/>
        <v>177.34</v>
      </c>
      <c r="O42" s="6">
        <f t="shared" si="2"/>
        <v>156.34</v>
      </c>
      <c r="P42" s="8">
        <f t="shared" si="3"/>
        <v>0.4685327259649964</v>
      </c>
      <c r="Q42" s="5">
        <f>YEAR(SalesDataTable[[#This Row],[Order Date]])</f>
        <v>2026</v>
      </c>
      <c r="R42" s="8" t="str">
        <f>"Q"&amp;ROUNDUP(MONTH(SalesDataTable[[#This Row],[Order Date]])/3,0)</f>
        <v>Q1</v>
      </c>
      <c r="S42" s="9">
        <f>MONTH(SalesDataTable[[#This Row],[Order Date]])</f>
        <v>1</v>
      </c>
      <c r="T42" s="8" t="str">
        <f>TEXT(SalesDataTable[[#This Row],[Order Date]],"mmm")</f>
        <v>Jan</v>
      </c>
    </row>
    <row r="43" spans="1:20" ht="16">
      <c r="A43" s="2" t="s">
        <v>93</v>
      </c>
      <c r="B43" s="3">
        <v>46033</v>
      </c>
      <c r="C43" s="4" t="s">
        <v>14</v>
      </c>
      <c r="D43" s="4" t="s">
        <v>34</v>
      </c>
      <c r="E43" s="4" t="s">
        <v>3</v>
      </c>
      <c r="F43" s="4" t="s">
        <v>4</v>
      </c>
      <c r="G43" s="4" t="s">
        <v>11</v>
      </c>
      <c r="H43" s="4" t="s">
        <v>53</v>
      </c>
      <c r="I43" s="9">
        <v>1</v>
      </c>
      <c r="J43" s="6">
        <v>150.96</v>
      </c>
      <c r="K43" s="7">
        <v>0</v>
      </c>
      <c r="L43" s="6">
        <v>77.5</v>
      </c>
      <c r="M43" s="6">
        <f t="shared" si="0"/>
        <v>150.96</v>
      </c>
      <c r="N43" s="6">
        <f t="shared" si="1"/>
        <v>77.5</v>
      </c>
      <c r="O43" s="6">
        <f t="shared" si="2"/>
        <v>73.460000000000008</v>
      </c>
      <c r="P43" s="8">
        <f t="shared" si="3"/>
        <v>0.48661897191308956</v>
      </c>
      <c r="Q43" s="5">
        <f>YEAR(SalesDataTable[[#This Row],[Order Date]])</f>
        <v>2026</v>
      </c>
      <c r="R43" s="8" t="str">
        <f>"Q"&amp;ROUNDUP(MONTH(SalesDataTable[[#This Row],[Order Date]])/3,0)</f>
        <v>Q1</v>
      </c>
      <c r="S43" s="9">
        <f>MONTH(SalesDataTable[[#This Row],[Order Date]])</f>
        <v>1</v>
      </c>
      <c r="T43" s="8" t="str">
        <f>TEXT(SalesDataTable[[#This Row],[Order Date]],"mmm")</f>
        <v>Jan</v>
      </c>
    </row>
    <row r="44" spans="1:20" ht="16">
      <c r="A44" s="2" t="s">
        <v>94</v>
      </c>
      <c r="B44" s="3">
        <v>46033</v>
      </c>
      <c r="C44" s="4" t="s">
        <v>27</v>
      </c>
      <c r="D44" s="4" t="s">
        <v>45</v>
      </c>
      <c r="E44" s="4" t="s">
        <v>25</v>
      </c>
      <c r="F44" s="4" t="s">
        <v>4</v>
      </c>
      <c r="G44" s="4" t="s">
        <v>17</v>
      </c>
      <c r="H44" s="4" t="s">
        <v>18</v>
      </c>
      <c r="I44" s="9">
        <v>3</v>
      </c>
      <c r="J44" s="6">
        <v>36.33</v>
      </c>
      <c r="K44" s="7">
        <v>0.05</v>
      </c>
      <c r="L44" s="6">
        <v>13.27</v>
      </c>
      <c r="M44" s="6">
        <f t="shared" si="0"/>
        <v>103.54049999999999</v>
      </c>
      <c r="N44" s="6">
        <f t="shared" si="1"/>
        <v>39.81</v>
      </c>
      <c r="O44" s="6">
        <f t="shared" si="2"/>
        <v>63.730499999999992</v>
      </c>
      <c r="P44" s="8">
        <f t="shared" si="3"/>
        <v>0.61551277036521934</v>
      </c>
      <c r="Q44" s="5">
        <f>YEAR(SalesDataTable[[#This Row],[Order Date]])</f>
        <v>2026</v>
      </c>
      <c r="R44" s="8" t="str">
        <f>"Q"&amp;ROUNDUP(MONTH(SalesDataTable[[#This Row],[Order Date]])/3,0)</f>
        <v>Q1</v>
      </c>
      <c r="S44" s="9">
        <f>MONTH(SalesDataTable[[#This Row],[Order Date]])</f>
        <v>1</v>
      </c>
      <c r="T44" s="8" t="str">
        <f>TEXT(SalesDataTable[[#This Row],[Order Date]],"mmm")</f>
        <v>Jan</v>
      </c>
    </row>
    <row r="45" spans="1:20" ht="16">
      <c r="A45" s="2" t="s">
        <v>95</v>
      </c>
      <c r="B45" s="3">
        <v>46033</v>
      </c>
      <c r="C45" s="4" t="s">
        <v>27</v>
      </c>
      <c r="D45" s="4" t="s">
        <v>48</v>
      </c>
      <c r="E45" s="4" t="s">
        <v>3</v>
      </c>
      <c r="F45" s="4" t="s">
        <v>4</v>
      </c>
      <c r="G45" s="4" t="s">
        <v>17</v>
      </c>
      <c r="H45" s="4" t="s">
        <v>18</v>
      </c>
      <c r="I45" s="9">
        <v>1</v>
      </c>
      <c r="J45" s="6">
        <v>35.340000000000003</v>
      </c>
      <c r="K45" s="7">
        <v>0.1</v>
      </c>
      <c r="L45" s="6">
        <v>13.36</v>
      </c>
      <c r="M45" s="6">
        <f t="shared" si="0"/>
        <v>31.806000000000004</v>
      </c>
      <c r="N45" s="6">
        <f t="shared" si="1"/>
        <v>13.36</v>
      </c>
      <c r="O45" s="6">
        <f t="shared" si="2"/>
        <v>18.446000000000005</v>
      </c>
      <c r="P45" s="8">
        <f t="shared" si="3"/>
        <v>0.5799534678991386</v>
      </c>
      <c r="Q45" s="5">
        <f>YEAR(SalesDataTable[[#This Row],[Order Date]])</f>
        <v>2026</v>
      </c>
      <c r="R45" s="8" t="str">
        <f>"Q"&amp;ROUNDUP(MONTH(SalesDataTable[[#This Row],[Order Date]])/3,0)</f>
        <v>Q1</v>
      </c>
      <c r="S45" s="9">
        <f>MONTH(SalesDataTable[[#This Row],[Order Date]])</f>
        <v>1</v>
      </c>
      <c r="T45" s="8" t="str">
        <f>TEXT(SalesDataTable[[#This Row],[Order Date]],"mmm")</f>
        <v>Jan</v>
      </c>
    </row>
    <row r="46" spans="1:20" ht="16">
      <c r="A46" s="2" t="s">
        <v>96</v>
      </c>
      <c r="B46" s="3">
        <v>46033</v>
      </c>
      <c r="C46" s="4" t="s">
        <v>27</v>
      </c>
      <c r="D46" s="4" t="s">
        <v>48</v>
      </c>
      <c r="E46" s="4" t="s">
        <v>3</v>
      </c>
      <c r="F46" s="4" t="s">
        <v>4</v>
      </c>
      <c r="G46" s="4" t="s">
        <v>17</v>
      </c>
      <c r="H46" s="4" t="s">
        <v>46</v>
      </c>
      <c r="I46" s="9">
        <v>2</v>
      </c>
      <c r="J46" s="6">
        <v>46.27</v>
      </c>
      <c r="K46" s="7">
        <v>0</v>
      </c>
      <c r="L46" s="6">
        <v>18.23</v>
      </c>
      <c r="M46" s="6">
        <f t="shared" si="0"/>
        <v>92.54</v>
      </c>
      <c r="N46" s="6">
        <f t="shared" si="1"/>
        <v>36.46</v>
      </c>
      <c r="O46" s="6">
        <f t="shared" si="2"/>
        <v>56.080000000000005</v>
      </c>
      <c r="P46" s="8">
        <f t="shared" si="3"/>
        <v>0.60600821266479366</v>
      </c>
      <c r="Q46" s="5">
        <f>YEAR(SalesDataTable[[#This Row],[Order Date]])</f>
        <v>2026</v>
      </c>
      <c r="R46" s="8" t="str">
        <f>"Q"&amp;ROUNDUP(MONTH(SalesDataTable[[#This Row],[Order Date]])/3,0)</f>
        <v>Q1</v>
      </c>
      <c r="S46" s="9">
        <f>MONTH(SalesDataTable[[#This Row],[Order Date]])</f>
        <v>1</v>
      </c>
      <c r="T46" s="8" t="str">
        <f>TEXT(SalesDataTable[[#This Row],[Order Date]],"mmm")</f>
        <v>Jan</v>
      </c>
    </row>
    <row r="47" spans="1:20" ht="16">
      <c r="A47" s="2" t="s">
        <v>97</v>
      </c>
      <c r="B47" s="3">
        <v>46033</v>
      </c>
      <c r="C47" s="4" t="s">
        <v>27</v>
      </c>
      <c r="D47" s="4" t="s">
        <v>45</v>
      </c>
      <c r="E47" s="4" t="s">
        <v>3</v>
      </c>
      <c r="F47" s="4" t="s">
        <v>4</v>
      </c>
      <c r="G47" s="4" t="s">
        <v>5</v>
      </c>
      <c r="H47" s="4" t="s">
        <v>6</v>
      </c>
      <c r="I47" s="9">
        <v>1</v>
      </c>
      <c r="J47" s="6">
        <v>79.930000000000007</v>
      </c>
      <c r="K47" s="7">
        <v>0.05</v>
      </c>
      <c r="L47" s="6">
        <v>43.73</v>
      </c>
      <c r="M47" s="6">
        <f t="shared" si="0"/>
        <v>75.933500000000009</v>
      </c>
      <c r="N47" s="6">
        <f t="shared" si="1"/>
        <v>43.73</v>
      </c>
      <c r="O47" s="6">
        <f t="shared" si="2"/>
        <v>32.203500000000012</v>
      </c>
      <c r="P47" s="8">
        <f t="shared" si="3"/>
        <v>0.42410135184075554</v>
      </c>
      <c r="Q47" s="5">
        <f>YEAR(SalesDataTable[[#This Row],[Order Date]])</f>
        <v>2026</v>
      </c>
      <c r="R47" s="8" t="str">
        <f>"Q"&amp;ROUNDUP(MONTH(SalesDataTable[[#This Row],[Order Date]])/3,0)</f>
        <v>Q1</v>
      </c>
      <c r="S47" s="9">
        <f>MONTH(SalesDataTable[[#This Row],[Order Date]])</f>
        <v>1</v>
      </c>
      <c r="T47" s="8" t="str">
        <f>TEXT(SalesDataTable[[#This Row],[Order Date]],"mmm")</f>
        <v>Jan</v>
      </c>
    </row>
    <row r="48" spans="1:20" ht="16">
      <c r="A48" s="2" t="s">
        <v>98</v>
      </c>
      <c r="B48" s="3">
        <v>46034</v>
      </c>
      <c r="C48" s="4" t="s">
        <v>8</v>
      </c>
      <c r="D48" s="4" t="s">
        <v>69</v>
      </c>
      <c r="E48" s="4" t="s">
        <v>25</v>
      </c>
      <c r="F48" s="4" t="s">
        <v>16</v>
      </c>
      <c r="G48" s="4" t="s">
        <v>11</v>
      </c>
      <c r="H48" s="4" t="s">
        <v>21</v>
      </c>
      <c r="I48" s="9">
        <v>1</v>
      </c>
      <c r="J48" s="6">
        <v>141.25</v>
      </c>
      <c r="K48" s="7">
        <v>0</v>
      </c>
      <c r="L48" s="6">
        <v>78.72</v>
      </c>
      <c r="M48" s="6">
        <f t="shared" si="0"/>
        <v>141.25</v>
      </c>
      <c r="N48" s="6">
        <f t="shared" si="1"/>
        <v>78.72</v>
      </c>
      <c r="O48" s="6">
        <f t="shared" si="2"/>
        <v>62.53</v>
      </c>
      <c r="P48" s="8">
        <f t="shared" si="3"/>
        <v>0.44269026548672569</v>
      </c>
      <c r="Q48" s="5">
        <f>YEAR(SalesDataTable[[#This Row],[Order Date]])</f>
        <v>2026</v>
      </c>
      <c r="R48" s="8" t="str">
        <f>"Q"&amp;ROUNDUP(MONTH(SalesDataTable[[#This Row],[Order Date]])/3,0)</f>
        <v>Q1</v>
      </c>
      <c r="S48" s="9">
        <f>MONTH(SalesDataTable[[#This Row],[Order Date]])</f>
        <v>1</v>
      </c>
      <c r="T48" s="8" t="str">
        <f>TEXT(SalesDataTable[[#This Row],[Order Date]],"mmm")</f>
        <v>Jan</v>
      </c>
    </row>
    <row r="49" spans="1:20" ht="16">
      <c r="A49" s="2" t="s">
        <v>99</v>
      </c>
      <c r="B49" s="3">
        <v>46034</v>
      </c>
      <c r="C49" s="4" t="s">
        <v>27</v>
      </c>
      <c r="D49" s="4" t="s">
        <v>48</v>
      </c>
      <c r="E49" s="4" t="s">
        <v>3</v>
      </c>
      <c r="F49" s="4" t="s">
        <v>4</v>
      </c>
      <c r="G49" s="4" t="s">
        <v>5</v>
      </c>
      <c r="H49" s="4" t="s">
        <v>43</v>
      </c>
      <c r="I49" s="9">
        <v>2</v>
      </c>
      <c r="J49" s="6">
        <v>103.64</v>
      </c>
      <c r="K49" s="7">
        <v>0.1</v>
      </c>
      <c r="L49" s="6">
        <v>50.96</v>
      </c>
      <c r="M49" s="6">
        <f t="shared" si="0"/>
        <v>186.55199999999999</v>
      </c>
      <c r="N49" s="6">
        <f t="shared" si="1"/>
        <v>101.92</v>
      </c>
      <c r="O49" s="6">
        <f t="shared" si="2"/>
        <v>84.631999999999991</v>
      </c>
      <c r="P49" s="8">
        <f t="shared" si="3"/>
        <v>0.45366439384193147</v>
      </c>
      <c r="Q49" s="5">
        <f>YEAR(SalesDataTable[[#This Row],[Order Date]])</f>
        <v>2026</v>
      </c>
      <c r="R49" s="8" t="str">
        <f>"Q"&amp;ROUNDUP(MONTH(SalesDataTable[[#This Row],[Order Date]])/3,0)</f>
        <v>Q1</v>
      </c>
      <c r="S49" s="9">
        <f>MONTH(SalesDataTable[[#This Row],[Order Date]])</f>
        <v>1</v>
      </c>
      <c r="T49" s="8" t="str">
        <f>TEXT(SalesDataTable[[#This Row],[Order Date]],"mmm")</f>
        <v>Jan</v>
      </c>
    </row>
    <row r="50" spans="1:20" ht="16">
      <c r="A50" s="2" t="s">
        <v>100</v>
      </c>
      <c r="B50" s="3">
        <v>46034</v>
      </c>
      <c r="C50" s="4" t="s">
        <v>1</v>
      </c>
      <c r="D50" s="4" t="s">
        <v>2</v>
      </c>
      <c r="E50" s="4" t="s">
        <v>3</v>
      </c>
      <c r="F50" s="4" t="s">
        <v>16</v>
      </c>
      <c r="G50" s="4" t="s">
        <v>17</v>
      </c>
      <c r="H50" s="4" t="s">
        <v>71</v>
      </c>
      <c r="I50" s="9">
        <v>1</v>
      </c>
      <c r="J50" s="6">
        <v>136.18</v>
      </c>
      <c r="K50" s="7">
        <v>0</v>
      </c>
      <c r="L50" s="6">
        <v>68.34</v>
      </c>
      <c r="M50" s="6">
        <f t="shared" si="0"/>
        <v>136.18</v>
      </c>
      <c r="N50" s="6">
        <f t="shared" si="1"/>
        <v>68.34</v>
      </c>
      <c r="O50" s="6">
        <f t="shared" si="2"/>
        <v>67.84</v>
      </c>
      <c r="P50" s="8">
        <f t="shared" si="3"/>
        <v>0.498164194448524</v>
      </c>
      <c r="Q50" s="5">
        <f>YEAR(SalesDataTable[[#This Row],[Order Date]])</f>
        <v>2026</v>
      </c>
      <c r="R50" s="8" t="str">
        <f>"Q"&amp;ROUNDUP(MONTH(SalesDataTable[[#This Row],[Order Date]])/3,0)</f>
        <v>Q1</v>
      </c>
      <c r="S50" s="9">
        <f>MONTH(SalesDataTable[[#This Row],[Order Date]])</f>
        <v>1</v>
      </c>
      <c r="T50" s="8" t="str">
        <f>TEXT(SalesDataTable[[#This Row],[Order Date]],"mmm")</f>
        <v>Jan</v>
      </c>
    </row>
    <row r="51" spans="1:20" ht="16">
      <c r="A51" s="2" t="s">
        <v>101</v>
      </c>
      <c r="B51" s="3">
        <v>46034</v>
      </c>
      <c r="C51" s="4" t="s">
        <v>14</v>
      </c>
      <c r="D51" s="4" t="s">
        <v>15</v>
      </c>
      <c r="E51" s="4" t="s">
        <v>39</v>
      </c>
      <c r="F51" s="4" t="s">
        <v>16</v>
      </c>
      <c r="G51" s="4" t="s">
        <v>49</v>
      </c>
      <c r="H51" s="4" t="s">
        <v>67</v>
      </c>
      <c r="I51" s="9">
        <v>1</v>
      </c>
      <c r="J51" s="6">
        <v>36.43</v>
      </c>
      <c r="K51" s="7">
        <v>0</v>
      </c>
      <c r="L51" s="6">
        <v>14.33</v>
      </c>
      <c r="M51" s="6">
        <f t="shared" si="0"/>
        <v>36.43</v>
      </c>
      <c r="N51" s="6">
        <f t="shared" si="1"/>
        <v>14.33</v>
      </c>
      <c r="O51" s="6">
        <f t="shared" si="2"/>
        <v>22.1</v>
      </c>
      <c r="P51" s="8">
        <f t="shared" si="3"/>
        <v>0.60664287674993145</v>
      </c>
      <c r="Q51" s="5">
        <f>YEAR(SalesDataTable[[#This Row],[Order Date]])</f>
        <v>2026</v>
      </c>
      <c r="R51" s="8" t="str">
        <f>"Q"&amp;ROUNDUP(MONTH(SalesDataTable[[#This Row],[Order Date]])/3,0)</f>
        <v>Q1</v>
      </c>
      <c r="S51" s="9">
        <f>MONTH(SalesDataTable[[#This Row],[Order Date]])</f>
        <v>1</v>
      </c>
      <c r="T51" s="8" t="str">
        <f>TEXT(SalesDataTable[[#This Row],[Order Date]],"mmm")</f>
        <v>Jan</v>
      </c>
    </row>
    <row r="52" spans="1:20" ht="16">
      <c r="A52" s="2" t="s">
        <v>102</v>
      </c>
      <c r="B52" s="3">
        <v>46034</v>
      </c>
      <c r="C52" s="4" t="s">
        <v>27</v>
      </c>
      <c r="D52" s="4" t="s">
        <v>45</v>
      </c>
      <c r="E52" s="4" t="s">
        <v>3</v>
      </c>
      <c r="F52" s="4" t="s">
        <v>16</v>
      </c>
      <c r="G52" s="4" t="s">
        <v>49</v>
      </c>
      <c r="H52" s="4" t="s">
        <v>74</v>
      </c>
      <c r="I52" s="9">
        <v>2</v>
      </c>
      <c r="J52" s="6">
        <v>50.51</v>
      </c>
      <c r="K52" s="7">
        <v>0.1</v>
      </c>
      <c r="L52" s="6">
        <v>21.84</v>
      </c>
      <c r="M52" s="6">
        <f t="shared" si="0"/>
        <v>90.917999999999992</v>
      </c>
      <c r="N52" s="6">
        <f t="shared" si="1"/>
        <v>43.68</v>
      </c>
      <c r="O52" s="6">
        <f t="shared" si="2"/>
        <v>47.237999999999992</v>
      </c>
      <c r="P52" s="8">
        <f t="shared" si="3"/>
        <v>0.5195670824259222</v>
      </c>
      <c r="Q52" s="5">
        <f>YEAR(SalesDataTable[[#This Row],[Order Date]])</f>
        <v>2026</v>
      </c>
      <c r="R52" s="8" t="str">
        <f>"Q"&amp;ROUNDUP(MONTH(SalesDataTable[[#This Row],[Order Date]])/3,0)</f>
        <v>Q1</v>
      </c>
      <c r="S52" s="9">
        <f>MONTH(SalesDataTable[[#This Row],[Order Date]])</f>
        <v>1</v>
      </c>
      <c r="T52" s="8" t="str">
        <f>TEXT(SalesDataTable[[#This Row],[Order Date]],"mmm")</f>
        <v>Jan</v>
      </c>
    </row>
    <row r="53" spans="1:20" ht="16">
      <c r="A53" s="2" t="s">
        <v>103</v>
      </c>
      <c r="B53" s="3">
        <v>46034</v>
      </c>
      <c r="C53" s="4" t="s">
        <v>27</v>
      </c>
      <c r="D53" s="4" t="s">
        <v>82</v>
      </c>
      <c r="E53" s="4" t="s">
        <v>25</v>
      </c>
      <c r="F53" s="4" t="s">
        <v>4</v>
      </c>
      <c r="G53" s="4" t="s">
        <v>49</v>
      </c>
      <c r="H53" s="4" t="s">
        <v>55</v>
      </c>
      <c r="I53" s="9">
        <v>1</v>
      </c>
      <c r="J53" s="6">
        <v>123</v>
      </c>
      <c r="K53" s="7">
        <v>0</v>
      </c>
      <c r="L53" s="6">
        <v>67.3</v>
      </c>
      <c r="M53" s="6">
        <f t="shared" si="0"/>
        <v>123</v>
      </c>
      <c r="N53" s="6">
        <f t="shared" si="1"/>
        <v>67.3</v>
      </c>
      <c r="O53" s="6">
        <f t="shared" si="2"/>
        <v>55.7</v>
      </c>
      <c r="P53" s="8">
        <f t="shared" si="3"/>
        <v>0.45284552845528458</v>
      </c>
      <c r="Q53" s="5">
        <f>YEAR(SalesDataTable[[#This Row],[Order Date]])</f>
        <v>2026</v>
      </c>
      <c r="R53" s="8" t="str">
        <f>"Q"&amp;ROUNDUP(MONTH(SalesDataTable[[#This Row],[Order Date]])/3,0)</f>
        <v>Q1</v>
      </c>
      <c r="S53" s="9">
        <f>MONTH(SalesDataTable[[#This Row],[Order Date]])</f>
        <v>1</v>
      </c>
      <c r="T53" s="8" t="str">
        <f>TEXT(SalesDataTable[[#This Row],[Order Date]],"mmm")</f>
        <v>Jan</v>
      </c>
    </row>
    <row r="54" spans="1:20" ht="16">
      <c r="A54" s="2" t="s">
        <v>104</v>
      </c>
      <c r="B54" s="3">
        <v>46034</v>
      </c>
      <c r="C54" s="4" t="s">
        <v>8</v>
      </c>
      <c r="D54" s="4" t="s">
        <v>86</v>
      </c>
      <c r="E54" s="4" t="s">
        <v>3</v>
      </c>
      <c r="F54" s="4" t="s">
        <v>16</v>
      </c>
      <c r="G54" s="4" t="s">
        <v>11</v>
      </c>
      <c r="H54" s="4" t="s">
        <v>79</v>
      </c>
      <c r="I54" s="9">
        <v>2</v>
      </c>
      <c r="J54" s="6">
        <v>72.239999999999995</v>
      </c>
      <c r="K54" s="7">
        <v>0</v>
      </c>
      <c r="L54" s="6">
        <v>32.94</v>
      </c>
      <c r="M54" s="6">
        <f t="shared" si="0"/>
        <v>144.47999999999999</v>
      </c>
      <c r="N54" s="6">
        <f t="shared" si="1"/>
        <v>65.88</v>
      </c>
      <c r="O54" s="6">
        <f t="shared" si="2"/>
        <v>78.599999999999994</v>
      </c>
      <c r="P54" s="8">
        <f t="shared" si="3"/>
        <v>0.54401993355481726</v>
      </c>
      <c r="Q54" s="5">
        <f>YEAR(SalesDataTable[[#This Row],[Order Date]])</f>
        <v>2026</v>
      </c>
      <c r="R54" s="8" t="str">
        <f>"Q"&amp;ROUNDUP(MONTH(SalesDataTable[[#This Row],[Order Date]])/3,0)</f>
        <v>Q1</v>
      </c>
      <c r="S54" s="9">
        <f>MONTH(SalesDataTable[[#This Row],[Order Date]])</f>
        <v>1</v>
      </c>
      <c r="T54" s="8" t="str">
        <f>TEXT(SalesDataTable[[#This Row],[Order Date]],"mmm")</f>
        <v>Jan</v>
      </c>
    </row>
    <row r="55" spans="1:20" ht="16">
      <c r="A55" s="2" t="s">
        <v>105</v>
      </c>
      <c r="B55" s="3">
        <v>46034</v>
      </c>
      <c r="C55" s="4" t="s">
        <v>14</v>
      </c>
      <c r="D55" s="4" t="s">
        <v>24</v>
      </c>
      <c r="E55" s="4" t="s">
        <v>25</v>
      </c>
      <c r="F55" s="4" t="s">
        <v>4</v>
      </c>
      <c r="G55" s="4" t="s">
        <v>11</v>
      </c>
      <c r="H55" s="4" t="s">
        <v>53</v>
      </c>
      <c r="I55" s="9">
        <v>1</v>
      </c>
      <c r="J55" s="6">
        <v>151.11000000000001</v>
      </c>
      <c r="K55" s="7">
        <v>0.15</v>
      </c>
      <c r="L55" s="6">
        <v>79.650000000000006</v>
      </c>
      <c r="M55" s="6">
        <f t="shared" si="0"/>
        <v>128.4435</v>
      </c>
      <c r="N55" s="6">
        <f t="shared" si="1"/>
        <v>79.650000000000006</v>
      </c>
      <c r="O55" s="6">
        <f t="shared" si="2"/>
        <v>48.793499999999995</v>
      </c>
      <c r="P55" s="8">
        <f t="shared" si="3"/>
        <v>0.37988298356865075</v>
      </c>
      <c r="Q55" s="5">
        <f>YEAR(SalesDataTable[[#This Row],[Order Date]])</f>
        <v>2026</v>
      </c>
      <c r="R55" s="8" t="str">
        <f>"Q"&amp;ROUNDUP(MONTH(SalesDataTable[[#This Row],[Order Date]])/3,0)</f>
        <v>Q1</v>
      </c>
      <c r="S55" s="9">
        <f>MONTH(SalesDataTable[[#This Row],[Order Date]])</f>
        <v>1</v>
      </c>
      <c r="T55" s="8" t="str">
        <f>TEXT(SalesDataTable[[#This Row],[Order Date]],"mmm")</f>
        <v>Jan</v>
      </c>
    </row>
    <row r="56" spans="1:20" ht="16">
      <c r="A56" s="2" t="s">
        <v>106</v>
      </c>
      <c r="B56" s="3">
        <v>46035</v>
      </c>
      <c r="C56" s="4" t="s">
        <v>27</v>
      </c>
      <c r="D56" s="4" t="s">
        <v>28</v>
      </c>
      <c r="E56" s="4" t="s">
        <v>3</v>
      </c>
      <c r="F56" s="4" t="s">
        <v>16</v>
      </c>
      <c r="G56" s="4" t="s">
        <v>11</v>
      </c>
      <c r="H56" s="4" t="s">
        <v>12</v>
      </c>
      <c r="I56" s="9">
        <v>1</v>
      </c>
      <c r="J56" s="6">
        <v>94.32</v>
      </c>
      <c r="K56" s="7">
        <v>0</v>
      </c>
      <c r="L56" s="6">
        <v>45.93</v>
      </c>
      <c r="M56" s="6">
        <f t="shared" si="0"/>
        <v>94.32</v>
      </c>
      <c r="N56" s="6">
        <f t="shared" si="1"/>
        <v>45.93</v>
      </c>
      <c r="O56" s="6">
        <f t="shared" si="2"/>
        <v>48.389999999999993</v>
      </c>
      <c r="P56" s="8">
        <f t="shared" si="3"/>
        <v>0.51304071246819338</v>
      </c>
      <c r="Q56" s="5">
        <f>YEAR(SalesDataTable[[#This Row],[Order Date]])</f>
        <v>2026</v>
      </c>
      <c r="R56" s="8" t="str">
        <f>"Q"&amp;ROUNDUP(MONTH(SalesDataTable[[#This Row],[Order Date]])/3,0)</f>
        <v>Q1</v>
      </c>
      <c r="S56" s="9">
        <f>MONTH(SalesDataTable[[#This Row],[Order Date]])</f>
        <v>1</v>
      </c>
      <c r="T56" s="8" t="str">
        <f>TEXT(SalesDataTable[[#This Row],[Order Date]],"mmm")</f>
        <v>Jan</v>
      </c>
    </row>
    <row r="57" spans="1:20" ht="16">
      <c r="A57" s="2" t="s">
        <v>107</v>
      </c>
      <c r="B57" s="3">
        <v>46035</v>
      </c>
      <c r="C57" s="4" t="s">
        <v>8</v>
      </c>
      <c r="D57" s="4" t="s">
        <v>69</v>
      </c>
      <c r="E57" s="4" t="s">
        <v>3</v>
      </c>
      <c r="F57" s="4" t="s">
        <v>4</v>
      </c>
      <c r="G57" s="4" t="s">
        <v>5</v>
      </c>
      <c r="H57" s="4" t="s">
        <v>29</v>
      </c>
      <c r="I57" s="9">
        <v>3</v>
      </c>
      <c r="J57" s="6">
        <v>51.52</v>
      </c>
      <c r="K57" s="7">
        <v>0</v>
      </c>
      <c r="L57" s="6">
        <v>21.92</v>
      </c>
      <c r="M57" s="6">
        <f t="shared" si="0"/>
        <v>154.56</v>
      </c>
      <c r="N57" s="6">
        <f t="shared" si="1"/>
        <v>65.760000000000005</v>
      </c>
      <c r="O57" s="6">
        <f t="shared" si="2"/>
        <v>88.8</v>
      </c>
      <c r="P57" s="8">
        <f t="shared" si="3"/>
        <v>0.57453416149068315</v>
      </c>
      <c r="Q57" s="5">
        <f>YEAR(SalesDataTable[[#This Row],[Order Date]])</f>
        <v>2026</v>
      </c>
      <c r="R57" s="8" t="str">
        <f>"Q"&amp;ROUNDUP(MONTH(SalesDataTable[[#This Row],[Order Date]])/3,0)</f>
        <v>Q1</v>
      </c>
      <c r="S57" s="9">
        <f>MONTH(SalesDataTable[[#This Row],[Order Date]])</f>
        <v>1</v>
      </c>
      <c r="T57" s="8" t="str">
        <f>TEXT(SalesDataTable[[#This Row],[Order Date]],"mmm")</f>
        <v>Jan</v>
      </c>
    </row>
    <row r="58" spans="1:20" ht="16">
      <c r="A58" s="2" t="s">
        <v>108</v>
      </c>
      <c r="B58" s="3">
        <v>46036</v>
      </c>
      <c r="C58" s="4" t="s">
        <v>1</v>
      </c>
      <c r="D58" s="4" t="s">
        <v>88</v>
      </c>
      <c r="E58" s="4" t="s">
        <v>3</v>
      </c>
      <c r="F58" s="4" t="s">
        <v>16</v>
      </c>
      <c r="G58" s="4" t="s">
        <v>11</v>
      </c>
      <c r="H58" s="4" t="s">
        <v>21</v>
      </c>
      <c r="I58" s="9">
        <v>2</v>
      </c>
      <c r="J58" s="6">
        <v>146.4</v>
      </c>
      <c r="K58" s="7">
        <v>0.05</v>
      </c>
      <c r="L58" s="6">
        <v>81.72</v>
      </c>
      <c r="M58" s="6">
        <f t="shared" si="0"/>
        <v>278.16000000000003</v>
      </c>
      <c r="N58" s="6">
        <f t="shared" si="1"/>
        <v>163.44</v>
      </c>
      <c r="O58" s="6">
        <f t="shared" si="2"/>
        <v>114.72000000000003</v>
      </c>
      <c r="P58" s="8">
        <f t="shared" si="3"/>
        <v>0.4124245038826575</v>
      </c>
      <c r="Q58" s="5">
        <f>YEAR(SalesDataTable[[#This Row],[Order Date]])</f>
        <v>2026</v>
      </c>
      <c r="R58" s="8" t="str">
        <f>"Q"&amp;ROUNDUP(MONTH(SalesDataTable[[#This Row],[Order Date]])/3,0)</f>
        <v>Q1</v>
      </c>
      <c r="S58" s="9">
        <f>MONTH(SalesDataTable[[#This Row],[Order Date]])</f>
        <v>1</v>
      </c>
      <c r="T58" s="8" t="str">
        <f>TEXT(SalesDataTable[[#This Row],[Order Date]],"mmm")</f>
        <v>Jan</v>
      </c>
    </row>
    <row r="59" spans="1:20" ht="16">
      <c r="A59" s="2" t="s">
        <v>109</v>
      </c>
      <c r="B59" s="3">
        <v>46036</v>
      </c>
      <c r="C59" s="4" t="s">
        <v>1</v>
      </c>
      <c r="D59" s="4" t="s">
        <v>2</v>
      </c>
      <c r="E59" s="4" t="s">
        <v>10</v>
      </c>
      <c r="F59" s="4" t="s">
        <v>20</v>
      </c>
      <c r="G59" s="4" t="s">
        <v>17</v>
      </c>
      <c r="H59" s="4" t="s">
        <v>46</v>
      </c>
      <c r="I59" s="9">
        <v>3</v>
      </c>
      <c r="J59" s="6">
        <v>47.32</v>
      </c>
      <c r="K59" s="7">
        <v>0.1</v>
      </c>
      <c r="L59" s="6">
        <v>18.420000000000002</v>
      </c>
      <c r="M59" s="6">
        <f t="shared" si="0"/>
        <v>127.76400000000001</v>
      </c>
      <c r="N59" s="6">
        <f t="shared" si="1"/>
        <v>55.260000000000005</v>
      </c>
      <c r="O59" s="6">
        <f t="shared" si="2"/>
        <v>72.504000000000005</v>
      </c>
      <c r="P59" s="8">
        <f t="shared" si="3"/>
        <v>0.56748379825302897</v>
      </c>
      <c r="Q59" s="5">
        <f>YEAR(SalesDataTable[[#This Row],[Order Date]])</f>
        <v>2026</v>
      </c>
      <c r="R59" s="8" t="str">
        <f>"Q"&amp;ROUNDUP(MONTH(SalesDataTable[[#This Row],[Order Date]])/3,0)</f>
        <v>Q1</v>
      </c>
      <c r="S59" s="9">
        <f>MONTH(SalesDataTable[[#This Row],[Order Date]])</f>
        <v>1</v>
      </c>
      <c r="T59" s="8" t="str">
        <f>TEXT(SalesDataTable[[#This Row],[Order Date]],"mmm")</f>
        <v>Jan</v>
      </c>
    </row>
    <row r="60" spans="1:20" ht="16">
      <c r="A60" s="2" t="s">
        <v>110</v>
      </c>
      <c r="B60" s="3">
        <v>46036</v>
      </c>
      <c r="C60" s="4" t="s">
        <v>27</v>
      </c>
      <c r="D60" s="4" t="s">
        <v>82</v>
      </c>
      <c r="E60" s="4" t="s">
        <v>25</v>
      </c>
      <c r="F60" s="4" t="s">
        <v>20</v>
      </c>
      <c r="G60" s="4" t="s">
        <v>49</v>
      </c>
      <c r="H60" s="4" t="s">
        <v>50</v>
      </c>
      <c r="I60" s="9">
        <v>2</v>
      </c>
      <c r="J60" s="6">
        <v>40.450000000000003</v>
      </c>
      <c r="K60" s="7">
        <v>0.05</v>
      </c>
      <c r="L60" s="6">
        <v>15.14</v>
      </c>
      <c r="M60" s="6">
        <f t="shared" si="0"/>
        <v>76.855000000000004</v>
      </c>
      <c r="N60" s="6">
        <f t="shared" si="1"/>
        <v>30.28</v>
      </c>
      <c r="O60" s="6">
        <f t="shared" si="2"/>
        <v>46.575000000000003</v>
      </c>
      <c r="P60" s="8">
        <f t="shared" si="3"/>
        <v>0.60601132001821612</v>
      </c>
      <c r="Q60" s="5">
        <f>YEAR(SalesDataTable[[#This Row],[Order Date]])</f>
        <v>2026</v>
      </c>
      <c r="R60" s="8" t="str">
        <f>"Q"&amp;ROUNDUP(MONTH(SalesDataTable[[#This Row],[Order Date]])/3,0)</f>
        <v>Q1</v>
      </c>
      <c r="S60" s="9">
        <f>MONTH(SalesDataTable[[#This Row],[Order Date]])</f>
        <v>1</v>
      </c>
      <c r="T60" s="8" t="str">
        <f>TEXT(SalesDataTable[[#This Row],[Order Date]],"mmm")</f>
        <v>Jan</v>
      </c>
    </row>
    <row r="61" spans="1:20" ht="16">
      <c r="A61" s="2" t="s">
        <v>111</v>
      </c>
      <c r="B61" s="3">
        <v>46036</v>
      </c>
      <c r="C61" s="4" t="s">
        <v>1</v>
      </c>
      <c r="D61" s="4" t="s">
        <v>2</v>
      </c>
      <c r="E61" s="4" t="s">
        <v>3</v>
      </c>
      <c r="F61" s="4" t="s">
        <v>4</v>
      </c>
      <c r="G61" s="4" t="s">
        <v>17</v>
      </c>
      <c r="H61" s="4" t="s">
        <v>46</v>
      </c>
      <c r="I61" s="9">
        <v>2</v>
      </c>
      <c r="J61" s="6">
        <v>47.05</v>
      </c>
      <c r="K61" s="7">
        <v>0.1</v>
      </c>
      <c r="L61" s="6">
        <v>18.8</v>
      </c>
      <c r="M61" s="6">
        <f t="shared" si="0"/>
        <v>84.69</v>
      </c>
      <c r="N61" s="6">
        <f t="shared" si="1"/>
        <v>37.6</v>
      </c>
      <c r="O61" s="6">
        <f t="shared" si="2"/>
        <v>47.089999999999996</v>
      </c>
      <c r="P61" s="8">
        <f t="shared" si="3"/>
        <v>0.55602786633604906</v>
      </c>
      <c r="Q61" s="5">
        <f>YEAR(SalesDataTable[[#This Row],[Order Date]])</f>
        <v>2026</v>
      </c>
      <c r="R61" s="8" t="str">
        <f>"Q"&amp;ROUNDUP(MONTH(SalesDataTable[[#This Row],[Order Date]])/3,0)</f>
        <v>Q1</v>
      </c>
      <c r="S61" s="9">
        <f>MONTH(SalesDataTable[[#This Row],[Order Date]])</f>
        <v>1</v>
      </c>
      <c r="T61" s="8" t="str">
        <f>TEXT(SalesDataTable[[#This Row],[Order Date]],"mmm")</f>
        <v>Jan</v>
      </c>
    </row>
    <row r="62" spans="1:20" ht="16">
      <c r="A62" s="2" t="s">
        <v>112</v>
      </c>
      <c r="B62" s="3">
        <v>46037</v>
      </c>
      <c r="C62" s="4" t="s">
        <v>27</v>
      </c>
      <c r="D62" s="4" t="s">
        <v>48</v>
      </c>
      <c r="E62" s="4" t="s">
        <v>25</v>
      </c>
      <c r="F62" s="4" t="s">
        <v>20</v>
      </c>
      <c r="G62" s="4" t="s">
        <v>49</v>
      </c>
      <c r="H62" s="4" t="s">
        <v>55</v>
      </c>
      <c r="I62" s="9">
        <v>3</v>
      </c>
      <c r="J62" s="6">
        <v>123.14</v>
      </c>
      <c r="K62" s="7">
        <v>0.05</v>
      </c>
      <c r="L62" s="6">
        <v>70.67</v>
      </c>
      <c r="M62" s="6">
        <f t="shared" si="0"/>
        <v>350.94900000000001</v>
      </c>
      <c r="N62" s="6">
        <f t="shared" si="1"/>
        <v>212.01</v>
      </c>
      <c r="O62" s="6">
        <f t="shared" si="2"/>
        <v>138.93900000000002</v>
      </c>
      <c r="P62" s="8">
        <f t="shared" si="3"/>
        <v>0.39589513006163296</v>
      </c>
      <c r="Q62" s="5">
        <f>YEAR(SalesDataTable[[#This Row],[Order Date]])</f>
        <v>2026</v>
      </c>
      <c r="R62" s="8" t="str">
        <f>"Q"&amp;ROUNDUP(MONTH(SalesDataTable[[#This Row],[Order Date]])/3,0)</f>
        <v>Q1</v>
      </c>
      <c r="S62" s="9">
        <f>MONTH(SalesDataTable[[#This Row],[Order Date]])</f>
        <v>1</v>
      </c>
      <c r="T62" s="8" t="str">
        <f>TEXT(SalesDataTable[[#This Row],[Order Date]],"mmm")</f>
        <v>Jan</v>
      </c>
    </row>
    <row r="63" spans="1:20" ht="16">
      <c r="A63" s="2" t="s">
        <v>113</v>
      </c>
      <c r="B63" s="3">
        <v>46037</v>
      </c>
      <c r="C63" s="4" t="s">
        <v>27</v>
      </c>
      <c r="D63" s="4" t="s">
        <v>82</v>
      </c>
      <c r="E63" s="4" t="s">
        <v>3</v>
      </c>
      <c r="F63" s="4" t="s">
        <v>4</v>
      </c>
      <c r="G63" s="4" t="s">
        <v>11</v>
      </c>
      <c r="H63" s="4" t="s">
        <v>53</v>
      </c>
      <c r="I63" s="9">
        <v>2</v>
      </c>
      <c r="J63" s="6">
        <v>151.33000000000001</v>
      </c>
      <c r="K63" s="7">
        <v>0.1</v>
      </c>
      <c r="L63" s="6">
        <v>78.44</v>
      </c>
      <c r="M63" s="6">
        <f t="shared" si="0"/>
        <v>272.39400000000001</v>
      </c>
      <c r="N63" s="6">
        <f t="shared" si="1"/>
        <v>156.88</v>
      </c>
      <c r="O63" s="6">
        <f t="shared" si="2"/>
        <v>115.51400000000001</v>
      </c>
      <c r="P63" s="8">
        <f t="shared" si="3"/>
        <v>0.42406954631893512</v>
      </c>
      <c r="Q63" s="5">
        <f>YEAR(SalesDataTable[[#This Row],[Order Date]])</f>
        <v>2026</v>
      </c>
      <c r="R63" s="8" t="str">
        <f>"Q"&amp;ROUNDUP(MONTH(SalesDataTable[[#This Row],[Order Date]])/3,0)</f>
        <v>Q1</v>
      </c>
      <c r="S63" s="9">
        <f>MONTH(SalesDataTable[[#This Row],[Order Date]])</f>
        <v>1</v>
      </c>
      <c r="T63" s="8" t="str">
        <f>TEXT(SalesDataTable[[#This Row],[Order Date]],"mmm")</f>
        <v>Jan</v>
      </c>
    </row>
    <row r="64" spans="1:20" ht="16">
      <c r="A64" s="2" t="s">
        <v>114</v>
      </c>
      <c r="B64" s="3">
        <v>46037</v>
      </c>
      <c r="C64" s="4" t="s">
        <v>8</v>
      </c>
      <c r="D64" s="4" t="s">
        <v>86</v>
      </c>
      <c r="E64" s="4" t="s">
        <v>3</v>
      </c>
      <c r="F64" s="4" t="s">
        <v>4</v>
      </c>
      <c r="G64" s="4" t="s">
        <v>11</v>
      </c>
      <c r="H64" s="4" t="s">
        <v>21</v>
      </c>
      <c r="I64" s="9">
        <v>5</v>
      </c>
      <c r="J64" s="6">
        <v>144.01</v>
      </c>
      <c r="K64" s="7">
        <v>0.05</v>
      </c>
      <c r="L64" s="6">
        <v>79.64</v>
      </c>
      <c r="M64" s="6">
        <f t="shared" si="0"/>
        <v>684.0474999999999</v>
      </c>
      <c r="N64" s="6">
        <f t="shared" si="1"/>
        <v>398.2</v>
      </c>
      <c r="O64" s="6">
        <f t="shared" si="2"/>
        <v>285.84749999999991</v>
      </c>
      <c r="P64" s="8">
        <f t="shared" si="3"/>
        <v>0.41787668254032062</v>
      </c>
      <c r="Q64" s="5">
        <f>YEAR(SalesDataTable[[#This Row],[Order Date]])</f>
        <v>2026</v>
      </c>
      <c r="R64" s="8" t="str">
        <f>"Q"&amp;ROUNDUP(MONTH(SalesDataTable[[#This Row],[Order Date]])/3,0)</f>
        <v>Q1</v>
      </c>
      <c r="S64" s="9">
        <f>MONTH(SalesDataTable[[#This Row],[Order Date]])</f>
        <v>1</v>
      </c>
      <c r="T64" s="8" t="str">
        <f>TEXT(SalesDataTable[[#This Row],[Order Date]],"mmm")</f>
        <v>Jan</v>
      </c>
    </row>
    <row r="65" spans="1:20" ht="16">
      <c r="A65" s="2" t="s">
        <v>115</v>
      </c>
      <c r="B65" s="3">
        <v>46037</v>
      </c>
      <c r="C65" s="4" t="s">
        <v>27</v>
      </c>
      <c r="D65" s="4" t="s">
        <v>48</v>
      </c>
      <c r="E65" s="4" t="s">
        <v>3</v>
      </c>
      <c r="F65" s="4" t="s">
        <v>4</v>
      </c>
      <c r="G65" s="4" t="s">
        <v>11</v>
      </c>
      <c r="H65" s="4" t="s">
        <v>12</v>
      </c>
      <c r="I65" s="9">
        <v>3</v>
      </c>
      <c r="J65" s="6">
        <v>91.19</v>
      </c>
      <c r="K65" s="7">
        <v>0</v>
      </c>
      <c r="L65" s="6">
        <v>44.47</v>
      </c>
      <c r="M65" s="6">
        <f t="shared" si="0"/>
        <v>273.57</v>
      </c>
      <c r="N65" s="6">
        <f t="shared" si="1"/>
        <v>133.41</v>
      </c>
      <c r="O65" s="6">
        <f t="shared" si="2"/>
        <v>140.16</v>
      </c>
      <c r="P65" s="8">
        <f t="shared" si="3"/>
        <v>0.5123368790437548</v>
      </c>
      <c r="Q65" s="5">
        <f>YEAR(SalesDataTable[[#This Row],[Order Date]])</f>
        <v>2026</v>
      </c>
      <c r="R65" s="8" t="str">
        <f>"Q"&amp;ROUNDUP(MONTH(SalesDataTable[[#This Row],[Order Date]])/3,0)</f>
        <v>Q1</v>
      </c>
      <c r="S65" s="9">
        <f>MONTH(SalesDataTable[[#This Row],[Order Date]])</f>
        <v>1</v>
      </c>
      <c r="T65" s="8" t="str">
        <f>TEXT(SalesDataTable[[#This Row],[Order Date]],"mmm")</f>
        <v>Jan</v>
      </c>
    </row>
    <row r="66" spans="1:20" ht="16">
      <c r="A66" s="2" t="s">
        <v>116</v>
      </c>
      <c r="B66" s="3">
        <v>46037</v>
      </c>
      <c r="C66" s="4" t="s">
        <v>27</v>
      </c>
      <c r="D66" s="4" t="s">
        <v>45</v>
      </c>
      <c r="E66" s="4" t="s">
        <v>25</v>
      </c>
      <c r="F66" s="4" t="s">
        <v>16</v>
      </c>
      <c r="G66" s="4" t="s">
        <v>17</v>
      </c>
      <c r="H66" s="4" t="s">
        <v>46</v>
      </c>
      <c r="I66" s="9">
        <v>2</v>
      </c>
      <c r="J66" s="6">
        <v>45.45</v>
      </c>
      <c r="K66" s="7">
        <v>0</v>
      </c>
      <c r="L66" s="6">
        <v>18.190000000000001</v>
      </c>
      <c r="M66" s="6">
        <f t="shared" ref="M66:M129" si="4">I66*J66*(1-K66)</f>
        <v>90.9</v>
      </c>
      <c r="N66" s="6">
        <f t="shared" ref="N66:N129" si="5">I66*L66</f>
        <v>36.380000000000003</v>
      </c>
      <c r="O66" s="6">
        <f t="shared" ref="O66:O129" si="6">M66-N66</f>
        <v>54.52</v>
      </c>
      <c r="P66" s="8">
        <f t="shared" ref="P66:P129" si="7">IFERROR(O66/M66,0)</f>
        <v>0.59977997799779981</v>
      </c>
      <c r="Q66" s="5">
        <f>YEAR(SalesDataTable[[#This Row],[Order Date]])</f>
        <v>2026</v>
      </c>
      <c r="R66" s="8" t="str">
        <f>"Q"&amp;ROUNDUP(MONTH(SalesDataTable[[#This Row],[Order Date]])/3,0)</f>
        <v>Q1</v>
      </c>
      <c r="S66" s="9">
        <f>MONTH(SalesDataTable[[#This Row],[Order Date]])</f>
        <v>1</v>
      </c>
      <c r="T66" s="8" t="str">
        <f>TEXT(SalesDataTable[[#This Row],[Order Date]],"mmm")</f>
        <v>Jan</v>
      </c>
    </row>
    <row r="67" spans="1:20" ht="16">
      <c r="A67" s="2" t="s">
        <v>117</v>
      </c>
      <c r="B67" s="3">
        <v>46037</v>
      </c>
      <c r="C67" s="4" t="s">
        <v>8</v>
      </c>
      <c r="D67" s="4" t="s">
        <v>9</v>
      </c>
      <c r="E67" s="4" t="s">
        <v>39</v>
      </c>
      <c r="F67" s="4" t="s">
        <v>16</v>
      </c>
      <c r="G67" s="4" t="s">
        <v>49</v>
      </c>
      <c r="H67" s="4" t="s">
        <v>50</v>
      </c>
      <c r="I67" s="9">
        <v>1</v>
      </c>
      <c r="J67" s="6">
        <v>40.72</v>
      </c>
      <c r="K67" s="7">
        <v>0</v>
      </c>
      <c r="L67" s="6">
        <v>14.94</v>
      </c>
      <c r="M67" s="6">
        <f t="shared" si="4"/>
        <v>40.72</v>
      </c>
      <c r="N67" s="6">
        <f t="shared" si="5"/>
        <v>14.94</v>
      </c>
      <c r="O67" s="6">
        <f t="shared" si="6"/>
        <v>25.78</v>
      </c>
      <c r="P67" s="8">
        <f t="shared" si="7"/>
        <v>0.6331041257367388</v>
      </c>
      <c r="Q67" s="5">
        <f>YEAR(SalesDataTable[[#This Row],[Order Date]])</f>
        <v>2026</v>
      </c>
      <c r="R67" s="8" t="str">
        <f>"Q"&amp;ROUNDUP(MONTH(SalesDataTable[[#This Row],[Order Date]])/3,0)</f>
        <v>Q1</v>
      </c>
      <c r="S67" s="9">
        <f>MONTH(SalesDataTable[[#This Row],[Order Date]])</f>
        <v>1</v>
      </c>
      <c r="T67" s="8" t="str">
        <f>TEXT(SalesDataTable[[#This Row],[Order Date]],"mmm")</f>
        <v>Jan</v>
      </c>
    </row>
    <row r="68" spans="1:20" ht="16">
      <c r="A68" s="2" t="s">
        <v>118</v>
      </c>
      <c r="B68" s="3">
        <v>46037</v>
      </c>
      <c r="C68" s="4" t="s">
        <v>8</v>
      </c>
      <c r="D68" s="4" t="s">
        <v>69</v>
      </c>
      <c r="E68" s="4" t="s">
        <v>3</v>
      </c>
      <c r="F68" s="4" t="s">
        <v>20</v>
      </c>
      <c r="G68" s="4" t="s">
        <v>17</v>
      </c>
      <c r="H68" s="4" t="s">
        <v>18</v>
      </c>
      <c r="I68" s="9">
        <v>2</v>
      </c>
      <c r="J68" s="6">
        <v>37.090000000000003</v>
      </c>
      <c r="K68" s="7">
        <v>0</v>
      </c>
      <c r="L68" s="6">
        <v>13.29</v>
      </c>
      <c r="M68" s="6">
        <f t="shared" si="4"/>
        <v>74.180000000000007</v>
      </c>
      <c r="N68" s="6">
        <f t="shared" si="5"/>
        <v>26.58</v>
      </c>
      <c r="O68" s="6">
        <f t="shared" si="6"/>
        <v>47.600000000000009</v>
      </c>
      <c r="P68" s="8">
        <f t="shared" si="7"/>
        <v>0.64168239417632789</v>
      </c>
      <c r="Q68" s="5">
        <f>YEAR(SalesDataTable[[#This Row],[Order Date]])</f>
        <v>2026</v>
      </c>
      <c r="R68" s="8" t="str">
        <f>"Q"&amp;ROUNDUP(MONTH(SalesDataTable[[#This Row],[Order Date]])/3,0)</f>
        <v>Q1</v>
      </c>
      <c r="S68" s="9">
        <f>MONTH(SalesDataTable[[#This Row],[Order Date]])</f>
        <v>1</v>
      </c>
      <c r="T68" s="8" t="str">
        <f>TEXT(SalesDataTable[[#This Row],[Order Date]],"mmm")</f>
        <v>Jan</v>
      </c>
    </row>
    <row r="69" spans="1:20" ht="16">
      <c r="A69" s="2" t="s">
        <v>119</v>
      </c>
      <c r="B69" s="3">
        <v>46038</v>
      </c>
      <c r="C69" s="4" t="s">
        <v>14</v>
      </c>
      <c r="D69" s="4" t="s">
        <v>61</v>
      </c>
      <c r="E69" s="4" t="s">
        <v>3</v>
      </c>
      <c r="F69" s="4" t="s">
        <v>16</v>
      </c>
      <c r="G69" s="4" t="s">
        <v>31</v>
      </c>
      <c r="H69" s="4" t="s">
        <v>90</v>
      </c>
      <c r="I69" s="9">
        <v>1</v>
      </c>
      <c r="J69" s="6">
        <v>124.45</v>
      </c>
      <c r="K69" s="7">
        <v>0.15</v>
      </c>
      <c r="L69" s="6">
        <v>59.77</v>
      </c>
      <c r="M69" s="6">
        <f t="shared" si="4"/>
        <v>105.7825</v>
      </c>
      <c r="N69" s="6">
        <f t="shared" si="5"/>
        <v>59.77</v>
      </c>
      <c r="O69" s="6">
        <f t="shared" si="6"/>
        <v>46.012499999999996</v>
      </c>
      <c r="P69" s="8">
        <f t="shared" si="7"/>
        <v>0.43497270342447941</v>
      </c>
      <c r="Q69" s="5">
        <f>YEAR(SalesDataTable[[#This Row],[Order Date]])</f>
        <v>2026</v>
      </c>
      <c r="R69" s="8" t="str">
        <f>"Q"&amp;ROUNDUP(MONTH(SalesDataTable[[#This Row],[Order Date]])/3,0)</f>
        <v>Q1</v>
      </c>
      <c r="S69" s="9">
        <f>MONTH(SalesDataTable[[#This Row],[Order Date]])</f>
        <v>1</v>
      </c>
      <c r="T69" s="8" t="str">
        <f>TEXT(SalesDataTable[[#This Row],[Order Date]],"mmm")</f>
        <v>Jan</v>
      </c>
    </row>
    <row r="70" spans="1:20" ht="16">
      <c r="A70" s="2" t="s">
        <v>120</v>
      </c>
      <c r="B70" s="3">
        <v>46038</v>
      </c>
      <c r="C70" s="4" t="s">
        <v>1</v>
      </c>
      <c r="D70" s="4" t="s">
        <v>2</v>
      </c>
      <c r="E70" s="4" t="s">
        <v>25</v>
      </c>
      <c r="F70" s="4" t="s">
        <v>16</v>
      </c>
      <c r="G70" s="4" t="s">
        <v>17</v>
      </c>
      <c r="H70" s="4" t="s">
        <v>18</v>
      </c>
      <c r="I70" s="9">
        <v>1</v>
      </c>
      <c r="J70" s="6">
        <v>35.93</v>
      </c>
      <c r="K70" s="7">
        <v>0.05</v>
      </c>
      <c r="L70" s="6">
        <v>13.33</v>
      </c>
      <c r="M70" s="6">
        <f t="shared" si="4"/>
        <v>34.133499999999998</v>
      </c>
      <c r="N70" s="6">
        <f t="shared" si="5"/>
        <v>13.33</v>
      </c>
      <c r="O70" s="6">
        <f t="shared" si="6"/>
        <v>20.8035</v>
      </c>
      <c r="P70" s="8">
        <f t="shared" si="7"/>
        <v>0.60947456311248482</v>
      </c>
      <c r="Q70" s="5">
        <f>YEAR(SalesDataTable[[#This Row],[Order Date]])</f>
        <v>2026</v>
      </c>
      <c r="R70" s="8" t="str">
        <f>"Q"&amp;ROUNDUP(MONTH(SalesDataTable[[#This Row],[Order Date]])/3,0)</f>
        <v>Q1</v>
      </c>
      <c r="S70" s="9">
        <f>MONTH(SalesDataTable[[#This Row],[Order Date]])</f>
        <v>1</v>
      </c>
      <c r="T70" s="8" t="str">
        <f>TEXT(SalesDataTable[[#This Row],[Order Date]],"mmm")</f>
        <v>Jan</v>
      </c>
    </row>
    <row r="71" spans="1:20" ht="16">
      <c r="A71" s="2" t="s">
        <v>121</v>
      </c>
      <c r="B71" s="3">
        <v>46038</v>
      </c>
      <c r="C71" s="4" t="s">
        <v>27</v>
      </c>
      <c r="D71" s="4" t="s">
        <v>82</v>
      </c>
      <c r="E71" s="4" t="s">
        <v>3</v>
      </c>
      <c r="F71" s="4" t="s">
        <v>4</v>
      </c>
      <c r="G71" s="4" t="s">
        <v>31</v>
      </c>
      <c r="H71" s="4" t="s">
        <v>90</v>
      </c>
      <c r="I71" s="9">
        <v>4</v>
      </c>
      <c r="J71" s="6">
        <v>121.8</v>
      </c>
      <c r="K71" s="7">
        <v>0.05</v>
      </c>
      <c r="L71" s="6">
        <v>59.57</v>
      </c>
      <c r="M71" s="6">
        <f t="shared" si="4"/>
        <v>462.84</v>
      </c>
      <c r="N71" s="6">
        <f t="shared" si="5"/>
        <v>238.28</v>
      </c>
      <c r="O71" s="6">
        <f t="shared" si="6"/>
        <v>224.55999999999997</v>
      </c>
      <c r="P71" s="8">
        <f t="shared" si="7"/>
        <v>0.48517846339987897</v>
      </c>
      <c r="Q71" s="5">
        <f>YEAR(SalesDataTable[[#This Row],[Order Date]])</f>
        <v>2026</v>
      </c>
      <c r="R71" s="8" t="str">
        <f>"Q"&amp;ROUNDUP(MONTH(SalesDataTable[[#This Row],[Order Date]])/3,0)</f>
        <v>Q1</v>
      </c>
      <c r="S71" s="9">
        <f>MONTH(SalesDataTable[[#This Row],[Order Date]])</f>
        <v>1</v>
      </c>
      <c r="T71" s="8" t="str">
        <f>TEXT(SalesDataTable[[#This Row],[Order Date]],"mmm")</f>
        <v>Jan</v>
      </c>
    </row>
    <row r="72" spans="1:20" ht="16">
      <c r="A72" s="2" t="s">
        <v>122</v>
      </c>
      <c r="B72" s="3">
        <v>46038</v>
      </c>
      <c r="C72" s="4" t="s">
        <v>8</v>
      </c>
      <c r="D72" s="4" t="s">
        <v>66</v>
      </c>
      <c r="E72" s="4" t="s">
        <v>25</v>
      </c>
      <c r="F72" s="4" t="s">
        <v>4</v>
      </c>
      <c r="G72" s="4" t="s">
        <v>11</v>
      </c>
      <c r="H72" s="4" t="s">
        <v>12</v>
      </c>
      <c r="I72" s="9">
        <v>1</v>
      </c>
      <c r="J72" s="6">
        <v>92.6</v>
      </c>
      <c r="K72" s="7">
        <v>0.05</v>
      </c>
      <c r="L72" s="6">
        <v>44.15</v>
      </c>
      <c r="M72" s="6">
        <f t="shared" si="4"/>
        <v>87.969999999999985</v>
      </c>
      <c r="N72" s="6">
        <f t="shared" si="5"/>
        <v>44.15</v>
      </c>
      <c r="O72" s="6">
        <f t="shared" si="6"/>
        <v>43.819999999999986</v>
      </c>
      <c r="P72" s="8">
        <f t="shared" si="7"/>
        <v>0.4981243605774695</v>
      </c>
      <c r="Q72" s="5">
        <f>YEAR(SalesDataTable[[#This Row],[Order Date]])</f>
        <v>2026</v>
      </c>
      <c r="R72" s="8" t="str">
        <f>"Q"&amp;ROUNDUP(MONTH(SalesDataTable[[#This Row],[Order Date]])/3,0)</f>
        <v>Q1</v>
      </c>
      <c r="S72" s="9">
        <f>MONTH(SalesDataTable[[#This Row],[Order Date]])</f>
        <v>1</v>
      </c>
      <c r="T72" s="8" t="str">
        <f>TEXT(SalesDataTable[[#This Row],[Order Date]],"mmm")</f>
        <v>Jan</v>
      </c>
    </row>
    <row r="73" spans="1:20" ht="16">
      <c r="A73" s="2" t="s">
        <v>123</v>
      </c>
      <c r="B73" s="3">
        <v>46038</v>
      </c>
      <c r="C73" s="4" t="s">
        <v>8</v>
      </c>
      <c r="D73" s="4" t="s">
        <v>69</v>
      </c>
      <c r="E73" s="4" t="s">
        <v>10</v>
      </c>
      <c r="F73" s="4" t="s">
        <v>20</v>
      </c>
      <c r="G73" s="4" t="s">
        <v>5</v>
      </c>
      <c r="H73" s="4" t="s">
        <v>43</v>
      </c>
      <c r="I73" s="9">
        <v>10</v>
      </c>
      <c r="J73" s="6">
        <v>102.68</v>
      </c>
      <c r="K73" s="7">
        <v>0.15</v>
      </c>
      <c r="L73" s="6">
        <v>51.07</v>
      </c>
      <c r="M73" s="6">
        <f t="shared" si="4"/>
        <v>872.78000000000009</v>
      </c>
      <c r="N73" s="6">
        <f t="shared" si="5"/>
        <v>510.7</v>
      </c>
      <c r="O73" s="6">
        <f t="shared" si="6"/>
        <v>362.0800000000001</v>
      </c>
      <c r="P73" s="8">
        <f t="shared" si="7"/>
        <v>0.41485826897958256</v>
      </c>
      <c r="Q73" s="5">
        <f>YEAR(SalesDataTable[[#This Row],[Order Date]])</f>
        <v>2026</v>
      </c>
      <c r="R73" s="8" t="str">
        <f>"Q"&amp;ROUNDUP(MONTH(SalesDataTable[[#This Row],[Order Date]])/3,0)</f>
        <v>Q1</v>
      </c>
      <c r="S73" s="9">
        <f>MONTH(SalesDataTable[[#This Row],[Order Date]])</f>
        <v>1</v>
      </c>
      <c r="T73" s="8" t="str">
        <f>TEXT(SalesDataTable[[#This Row],[Order Date]],"mmm")</f>
        <v>Jan</v>
      </c>
    </row>
    <row r="74" spans="1:20" ht="16">
      <c r="A74" s="2" t="s">
        <v>124</v>
      </c>
      <c r="B74" s="3">
        <v>46038</v>
      </c>
      <c r="C74" s="4" t="s">
        <v>27</v>
      </c>
      <c r="D74" s="4" t="s">
        <v>82</v>
      </c>
      <c r="E74" s="4" t="s">
        <v>39</v>
      </c>
      <c r="F74" s="4" t="s">
        <v>16</v>
      </c>
      <c r="G74" s="4" t="s">
        <v>5</v>
      </c>
      <c r="H74" s="4" t="s">
        <v>35</v>
      </c>
      <c r="I74" s="9">
        <v>3</v>
      </c>
      <c r="J74" s="6">
        <v>40.92</v>
      </c>
      <c r="K74" s="7">
        <v>0.15</v>
      </c>
      <c r="L74" s="6">
        <v>16.71</v>
      </c>
      <c r="M74" s="6">
        <f t="shared" si="4"/>
        <v>104.346</v>
      </c>
      <c r="N74" s="6">
        <f t="shared" si="5"/>
        <v>50.13</v>
      </c>
      <c r="O74" s="6">
        <f t="shared" si="6"/>
        <v>54.216000000000001</v>
      </c>
      <c r="P74" s="8">
        <f t="shared" si="7"/>
        <v>0.51957909263412105</v>
      </c>
      <c r="Q74" s="5">
        <f>YEAR(SalesDataTable[[#This Row],[Order Date]])</f>
        <v>2026</v>
      </c>
      <c r="R74" s="8" t="str">
        <f>"Q"&amp;ROUNDUP(MONTH(SalesDataTable[[#This Row],[Order Date]])/3,0)</f>
        <v>Q1</v>
      </c>
      <c r="S74" s="9">
        <f>MONTH(SalesDataTable[[#This Row],[Order Date]])</f>
        <v>1</v>
      </c>
      <c r="T74" s="8" t="str">
        <f>TEXT(SalesDataTable[[#This Row],[Order Date]],"mmm")</f>
        <v>Jan</v>
      </c>
    </row>
    <row r="75" spans="1:20" ht="16">
      <c r="A75" s="2" t="s">
        <v>125</v>
      </c>
      <c r="B75" s="3">
        <v>46038</v>
      </c>
      <c r="C75" s="4" t="s">
        <v>14</v>
      </c>
      <c r="D75" s="4" t="s">
        <v>126</v>
      </c>
      <c r="E75" s="4" t="s">
        <v>25</v>
      </c>
      <c r="F75" s="4" t="s">
        <v>16</v>
      </c>
      <c r="G75" s="4" t="s">
        <v>5</v>
      </c>
      <c r="H75" s="4" t="s">
        <v>43</v>
      </c>
      <c r="I75" s="9">
        <v>4</v>
      </c>
      <c r="J75" s="6">
        <v>102.68</v>
      </c>
      <c r="K75" s="7">
        <v>0</v>
      </c>
      <c r="L75" s="6">
        <v>50.83</v>
      </c>
      <c r="M75" s="6">
        <f t="shared" si="4"/>
        <v>410.72</v>
      </c>
      <c r="N75" s="6">
        <f t="shared" si="5"/>
        <v>203.32</v>
      </c>
      <c r="O75" s="6">
        <f t="shared" si="6"/>
        <v>207.40000000000003</v>
      </c>
      <c r="P75" s="8">
        <f t="shared" si="7"/>
        <v>0.50496688741721862</v>
      </c>
      <c r="Q75" s="5">
        <f>YEAR(SalesDataTable[[#This Row],[Order Date]])</f>
        <v>2026</v>
      </c>
      <c r="R75" s="8" t="str">
        <f>"Q"&amp;ROUNDUP(MONTH(SalesDataTable[[#This Row],[Order Date]])/3,0)</f>
        <v>Q1</v>
      </c>
      <c r="S75" s="9">
        <f>MONTH(SalesDataTable[[#This Row],[Order Date]])</f>
        <v>1</v>
      </c>
      <c r="T75" s="8" t="str">
        <f>TEXT(SalesDataTable[[#This Row],[Order Date]],"mmm")</f>
        <v>Jan</v>
      </c>
    </row>
    <row r="76" spans="1:20" ht="16">
      <c r="A76" s="2" t="s">
        <v>127</v>
      </c>
      <c r="B76" s="3">
        <v>46039</v>
      </c>
      <c r="C76" s="4" t="s">
        <v>1</v>
      </c>
      <c r="D76" s="4" t="s">
        <v>52</v>
      </c>
      <c r="E76" s="4" t="s">
        <v>39</v>
      </c>
      <c r="F76" s="4" t="s">
        <v>16</v>
      </c>
      <c r="G76" s="4" t="s">
        <v>17</v>
      </c>
      <c r="H76" s="4" t="s">
        <v>83</v>
      </c>
      <c r="I76" s="9">
        <v>2</v>
      </c>
      <c r="J76" s="6">
        <v>164.38</v>
      </c>
      <c r="K76" s="7">
        <v>0.05</v>
      </c>
      <c r="L76" s="6">
        <v>85.93</v>
      </c>
      <c r="M76" s="6">
        <f t="shared" si="4"/>
        <v>312.322</v>
      </c>
      <c r="N76" s="6">
        <f t="shared" si="5"/>
        <v>171.86</v>
      </c>
      <c r="O76" s="6">
        <f t="shared" si="6"/>
        <v>140.46199999999999</v>
      </c>
      <c r="P76" s="8">
        <f t="shared" si="7"/>
        <v>0.44973456881039436</v>
      </c>
      <c r="Q76" s="5">
        <f>YEAR(SalesDataTable[[#This Row],[Order Date]])</f>
        <v>2026</v>
      </c>
      <c r="R76" s="8" t="str">
        <f>"Q"&amp;ROUNDUP(MONTH(SalesDataTable[[#This Row],[Order Date]])/3,0)</f>
        <v>Q1</v>
      </c>
      <c r="S76" s="9">
        <f>MONTH(SalesDataTable[[#This Row],[Order Date]])</f>
        <v>1</v>
      </c>
      <c r="T76" s="8" t="str">
        <f>TEXT(SalesDataTable[[#This Row],[Order Date]],"mmm")</f>
        <v>Jan</v>
      </c>
    </row>
    <row r="77" spans="1:20" ht="16">
      <c r="A77" s="2" t="s">
        <v>128</v>
      </c>
      <c r="B77" s="3">
        <v>46039</v>
      </c>
      <c r="C77" s="4" t="s">
        <v>1</v>
      </c>
      <c r="D77" s="4" t="s">
        <v>88</v>
      </c>
      <c r="E77" s="4" t="s">
        <v>25</v>
      </c>
      <c r="F77" s="4" t="s">
        <v>4</v>
      </c>
      <c r="G77" s="4" t="s">
        <v>5</v>
      </c>
      <c r="H77" s="4" t="s">
        <v>29</v>
      </c>
      <c r="I77" s="9">
        <v>1</v>
      </c>
      <c r="J77" s="6">
        <v>51.78</v>
      </c>
      <c r="K77" s="7">
        <v>0</v>
      </c>
      <c r="L77" s="6">
        <v>22.64</v>
      </c>
      <c r="M77" s="6">
        <f t="shared" si="4"/>
        <v>51.78</v>
      </c>
      <c r="N77" s="6">
        <f t="shared" si="5"/>
        <v>22.64</v>
      </c>
      <c r="O77" s="6">
        <f t="shared" si="6"/>
        <v>29.14</v>
      </c>
      <c r="P77" s="8">
        <f t="shared" si="7"/>
        <v>0.56276554654306687</v>
      </c>
      <c r="Q77" s="5">
        <f>YEAR(SalesDataTable[[#This Row],[Order Date]])</f>
        <v>2026</v>
      </c>
      <c r="R77" s="8" t="str">
        <f>"Q"&amp;ROUNDUP(MONTH(SalesDataTable[[#This Row],[Order Date]])/3,0)</f>
        <v>Q1</v>
      </c>
      <c r="S77" s="9">
        <f>MONTH(SalesDataTable[[#This Row],[Order Date]])</f>
        <v>1</v>
      </c>
      <c r="T77" s="8" t="str">
        <f>TEXT(SalesDataTable[[#This Row],[Order Date]],"mmm")</f>
        <v>Jan</v>
      </c>
    </row>
    <row r="78" spans="1:20" ht="16">
      <c r="A78" s="2" t="s">
        <v>129</v>
      </c>
      <c r="B78" s="3">
        <v>46039</v>
      </c>
      <c r="C78" s="4" t="s">
        <v>8</v>
      </c>
      <c r="D78" s="4" t="s">
        <v>66</v>
      </c>
      <c r="E78" s="4" t="s">
        <v>25</v>
      </c>
      <c r="F78" s="4" t="s">
        <v>4</v>
      </c>
      <c r="G78" s="4" t="s">
        <v>49</v>
      </c>
      <c r="H78" s="4" t="s">
        <v>74</v>
      </c>
      <c r="I78" s="9">
        <v>1</v>
      </c>
      <c r="J78" s="6">
        <v>50.52</v>
      </c>
      <c r="K78" s="7">
        <v>0.05</v>
      </c>
      <c r="L78" s="6">
        <v>22.37</v>
      </c>
      <c r="M78" s="6">
        <f t="shared" si="4"/>
        <v>47.994</v>
      </c>
      <c r="N78" s="6">
        <f t="shared" si="5"/>
        <v>22.37</v>
      </c>
      <c r="O78" s="6">
        <f t="shared" si="6"/>
        <v>25.623999999999999</v>
      </c>
      <c r="P78" s="8">
        <f t="shared" si="7"/>
        <v>0.5339000708421886</v>
      </c>
      <c r="Q78" s="5">
        <f>YEAR(SalesDataTable[[#This Row],[Order Date]])</f>
        <v>2026</v>
      </c>
      <c r="R78" s="8" t="str">
        <f>"Q"&amp;ROUNDUP(MONTH(SalesDataTable[[#This Row],[Order Date]])/3,0)</f>
        <v>Q1</v>
      </c>
      <c r="S78" s="9">
        <f>MONTH(SalesDataTable[[#This Row],[Order Date]])</f>
        <v>1</v>
      </c>
      <c r="T78" s="8" t="str">
        <f>TEXT(SalesDataTable[[#This Row],[Order Date]],"mmm")</f>
        <v>Jan</v>
      </c>
    </row>
    <row r="79" spans="1:20" ht="16">
      <c r="A79" s="2" t="s">
        <v>130</v>
      </c>
      <c r="B79" s="3">
        <v>46039</v>
      </c>
      <c r="C79" s="4" t="s">
        <v>8</v>
      </c>
      <c r="D79" s="4" t="s">
        <v>86</v>
      </c>
      <c r="E79" s="4" t="s">
        <v>39</v>
      </c>
      <c r="F79" s="4" t="s">
        <v>16</v>
      </c>
      <c r="G79" s="4" t="s">
        <v>31</v>
      </c>
      <c r="H79" s="4" t="s">
        <v>41</v>
      </c>
      <c r="I79" s="9">
        <v>1</v>
      </c>
      <c r="J79" s="6">
        <v>199.02</v>
      </c>
      <c r="K79" s="7">
        <v>0</v>
      </c>
      <c r="L79" s="6">
        <v>106.49</v>
      </c>
      <c r="M79" s="6">
        <f t="shared" si="4"/>
        <v>199.02</v>
      </c>
      <c r="N79" s="6">
        <f t="shared" si="5"/>
        <v>106.49</v>
      </c>
      <c r="O79" s="6">
        <f t="shared" si="6"/>
        <v>92.530000000000015</v>
      </c>
      <c r="P79" s="8">
        <f t="shared" si="7"/>
        <v>0.46492814792483173</v>
      </c>
      <c r="Q79" s="5">
        <f>YEAR(SalesDataTable[[#This Row],[Order Date]])</f>
        <v>2026</v>
      </c>
      <c r="R79" s="8" t="str">
        <f>"Q"&amp;ROUNDUP(MONTH(SalesDataTable[[#This Row],[Order Date]])/3,0)</f>
        <v>Q1</v>
      </c>
      <c r="S79" s="9">
        <f>MONTH(SalesDataTable[[#This Row],[Order Date]])</f>
        <v>1</v>
      </c>
      <c r="T79" s="8" t="str">
        <f>TEXT(SalesDataTable[[#This Row],[Order Date]],"mmm")</f>
        <v>Jan</v>
      </c>
    </row>
    <row r="80" spans="1:20" ht="16">
      <c r="A80" s="2" t="s">
        <v>131</v>
      </c>
      <c r="B80" s="3">
        <v>46040</v>
      </c>
      <c r="C80" s="4" t="s">
        <v>27</v>
      </c>
      <c r="D80" s="4" t="s">
        <v>48</v>
      </c>
      <c r="E80" s="4" t="s">
        <v>25</v>
      </c>
      <c r="F80" s="4" t="s">
        <v>4</v>
      </c>
      <c r="G80" s="4" t="s">
        <v>31</v>
      </c>
      <c r="H80" s="4" t="s">
        <v>64</v>
      </c>
      <c r="I80" s="9">
        <v>3</v>
      </c>
      <c r="J80" s="6">
        <v>80.27</v>
      </c>
      <c r="K80" s="7">
        <v>0.1</v>
      </c>
      <c r="L80" s="6">
        <v>39.26</v>
      </c>
      <c r="M80" s="6">
        <f t="shared" si="4"/>
        <v>216.72900000000001</v>
      </c>
      <c r="N80" s="6">
        <f t="shared" si="5"/>
        <v>117.78</v>
      </c>
      <c r="O80" s="6">
        <f t="shared" si="6"/>
        <v>98.949000000000012</v>
      </c>
      <c r="P80" s="8">
        <f t="shared" si="7"/>
        <v>0.45655634455933447</v>
      </c>
      <c r="Q80" s="5">
        <f>YEAR(SalesDataTable[[#This Row],[Order Date]])</f>
        <v>2026</v>
      </c>
      <c r="R80" s="8" t="str">
        <f>"Q"&amp;ROUNDUP(MONTH(SalesDataTable[[#This Row],[Order Date]])/3,0)</f>
        <v>Q1</v>
      </c>
      <c r="S80" s="9">
        <f>MONTH(SalesDataTable[[#This Row],[Order Date]])</f>
        <v>1</v>
      </c>
      <c r="T80" s="8" t="str">
        <f>TEXT(SalesDataTable[[#This Row],[Order Date]],"mmm")</f>
        <v>Jan</v>
      </c>
    </row>
    <row r="81" spans="1:20" ht="16">
      <c r="A81" s="2" t="s">
        <v>132</v>
      </c>
      <c r="B81" s="3">
        <v>46040</v>
      </c>
      <c r="C81" s="4" t="s">
        <v>8</v>
      </c>
      <c r="D81" s="4" t="s">
        <v>9</v>
      </c>
      <c r="E81" s="4" t="s">
        <v>25</v>
      </c>
      <c r="F81" s="4" t="s">
        <v>16</v>
      </c>
      <c r="G81" s="4" t="s">
        <v>31</v>
      </c>
      <c r="H81" s="4" t="s">
        <v>32</v>
      </c>
      <c r="I81" s="9">
        <v>4</v>
      </c>
      <c r="J81" s="6">
        <v>333.28</v>
      </c>
      <c r="K81" s="7">
        <v>0</v>
      </c>
      <c r="L81" s="6">
        <v>195.76</v>
      </c>
      <c r="M81" s="6">
        <f t="shared" si="4"/>
        <v>1333.12</v>
      </c>
      <c r="N81" s="6">
        <f t="shared" si="5"/>
        <v>783.04</v>
      </c>
      <c r="O81" s="6">
        <f t="shared" si="6"/>
        <v>550.07999999999993</v>
      </c>
      <c r="P81" s="8">
        <f t="shared" si="7"/>
        <v>0.41262602016322608</v>
      </c>
      <c r="Q81" s="5">
        <f>YEAR(SalesDataTable[[#This Row],[Order Date]])</f>
        <v>2026</v>
      </c>
      <c r="R81" s="8" t="str">
        <f>"Q"&amp;ROUNDUP(MONTH(SalesDataTable[[#This Row],[Order Date]])/3,0)</f>
        <v>Q1</v>
      </c>
      <c r="S81" s="9">
        <f>MONTH(SalesDataTable[[#This Row],[Order Date]])</f>
        <v>1</v>
      </c>
      <c r="T81" s="8" t="str">
        <f>TEXT(SalesDataTable[[#This Row],[Order Date]],"mmm")</f>
        <v>Jan</v>
      </c>
    </row>
    <row r="82" spans="1:20" ht="16">
      <c r="A82" s="2" t="s">
        <v>133</v>
      </c>
      <c r="B82" s="3">
        <v>46040</v>
      </c>
      <c r="C82" s="4" t="s">
        <v>27</v>
      </c>
      <c r="D82" s="4" t="s">
        <v>82</v>
      </c>
      <c r="E82" s="4" t="s">
        <v>39</v>
      </c>
      <c r="F82" s="4" t="s">
        <v>16</v>
      </c>
      <c r="G82" s="4" t="s">
        <v>5</v>
      </c>
      <c r="H82" s="4" t="s">
        <v>43</v>
      </c>
      <c r="I82" s="9">
        <v>1</v>
      </c>
      <c r="J82" s="6">
        <v>104.36</v>
      </c>
      <c r="K82" s="7">
        <v>0</v>
      </c>
      <c r="L82" s="6">
        <v>51.63</v>
      </c>
      <c r="M82" s="6">
        <f t="shared" si="4"/>
        <v>104.36</v>
      </c>
      <c r="N82" s="6">
        <f t="shared" si="5"/>
        <v>51.63</v>
      </c>
      <c r="O82" s="6">
        <f t="shared" si="6"/>
        <v>52.73</v>
      </c>
      <c r="P82" s="8">
        <f t="shared" si="7"/>
        <v>0.50527021847451126</v>
      </c>
      <c r="Q82" s="5">
        <f>YEAR(SalesDataTable[[#This Row],[Order Date]])</f>
        <v>2026</v>
      </c>
      <c r="R82" s="8" t="str">
        <f>"Q"&amp;ROUNDUP(MONTH(SalesDataTable[[#This Row],[Order Date]])/3,0)</f>
        <v>Q1</v>
      </c>
      <c r="S82" s="9">
        <f>MONTH(SalesDataTable[[#This Row],[Order Date]])</f>
        <v>1</v>
      </c>
      <c r="T82" s="8" t="str">
        <f>TEXT(SalesDataTable[[#This Row],[Order Date]],"mmm")</f>
        <v>Jan</v>
      </c>
    </row>
    <row r="83" spans="1:20" ht="16">
      <c r="A83" s="2" t="s">
        <v>134</v>
      </c>
      <c r="B83" s="3">
        <v>46040</v>
      </c>
      <c r="C83" s="4" t="s">
        <v>14</v>
      </c>
      <c r="D83" s="4" t="s">
        <v>34</v>
      </c>
      <c r="E83" s="4" t="s">
        <v>39</v>
      </c>
      <c r="F83" s="4" t="s">
        <v>16</v>
      </c>
      <c r="G83" s="4" t="s">
        <v>5</v>
      </c>
      <c r="H83" s="4" t="s">
        <v>6</v>
      </c>
      <c r="I83" s="9">
        <v>1</v>
      </c>
      <c r="J83" s="6">
        <v>83.52</v>
      </c>
      <c r="K83" s="7">
        <v>0.05</v>
      </c>
      <c r="L83" s="6">
        <v>42.97</v>
      </c>
      <c r="M83" s="6">
        <f t="shared" si="4"/>
        <v>79.343999999999994</v>
      </c>
      <c r="N83" s="6">
        <f t="shared" si="5"/>
        <v>42.97</v>
      </c>
      <c r="O83" s="6">
        <f t="shared" si="6"/>
        <v>36.373999999999995</v>
      </c>
      <c r="P83" s="8">
        <f t="shared" si="7"/>
        <v>0.45843416011292598</v>
      </c>
      <c r="Q83" s="5">
        <f>YEAR(SalesDataTable[[#This Row],[Order Date]])</f>
        <v>2026</v>
      </c>
      <c r="R83" s="8" t="str">
        <f>"Q"&amp;ROUNDUP(MONTH(SalesDataTable[[#This Row],[Order Date]])/3,0)</f>
        <v>Q1</v>
      </c>
      <c r="S83" s="9">
        <f>MONTH(SalesDataTable[[#This Row],[Order Date]])</f>
        <v>1</v>
      </c>
      <c r="T83" s="8" t="str">
        <f>TEXT(SalesDataTable[[#This Row],[Order Date]],"mmm")</f>
        <v>Jan</v>
      </c>
    </row>
    <row r="84" spans="1:20" ht="16">
      <c r="A84" s="2" t="s">
        <v>135</v>
      </c>
      <c r="B84" s="3">
        <v>46041</v>
      </c>
      <c r="C84" s="4" t="s">
        <v>14</v>
      </c>
      <c r="D84" s="4" t="s">
        <v>61</v>
      </c>
      <c r="E84" s="4" t="s">
        <v>3</v>
      </c>
      <c r="F84" s="4" t="s">
        <v>16</v>
      </c>
      <c r="G84" s="4" t="s">
        <v>49</v>
      </c>
      <c r="H84" s="4" t="s">
        <v>55</v>
      </c>
      <c r="I84" s="9">
        <v>2</v>
      </c>
      <c r="J84" s="6">
        <v>125.93</v>
      </c>
      <c r="K84" s="7">
        <v>0</v>
      </c>
      <c r="L84" s="6">
        <v>69.150000000000006</v>
      </c>
      <c r="M84" s="6">
        <f t="shared" si="4"/>
        <v>251.86</v>
      </c>
      <c r="N84" s="6">
        <f t="shared" si="5"/>
        <v>138.30000000000001</v>
      </c>
      <c r="O84" s="6">
        <f t="shared" si="6"/>
        <v>113.56</v>
      </c>
      <c r="P84" s="8">
        <f t="shared" si="7"/>
        <v>0.45088541253077102</v>
      </c>
      <c r="Q84" s="5">
        <f>YEAR(SalesDataTable[[#This Row],[Order Date]])</f>
        <v>2026</v>
      </c>
      <c r="R84" s="8" t="str">
        <f>"Q"&amp;ROUNDUP(MONTH(SalesDataTable[[#This Row],[Order Date]])/3,0)</f>
        <v>Q1</v>
      </c>
      <c r="S84" s="9">
        <f>MONTH(SalesDataTable[[#This Row],[Order Date]])</f>
        <v>1</v>
      </c>
      <c r="T84" s="8" t="str">
        <f>TEXT(SalesDataTable[[#This Row],[Order Date]],"mmm")</f>
        <v>Jan</v>
      </c>
    </row>
    <row r="85" spans="1:20" ht="16">
      <c r="A85" s="2" t="s">
        <v>136</v>
      </c>
      <c r="B85" s="3">
        <v>46041</v>
      </c>
      <c r="C85" s="4" t="s">
        <v>8</v>
      </c>
      <c r="D85" s="4" t="s">
        <v>38</v>
      </c>
      <c r="E85" s="4" t="s">
        <v>3</v>
      </c>
      <c r="F85" s="4" t="s">
        <v>20</v>
      </c>
      <c r="G85" s="4" t="s">
        <v>5</v>
      </c>
      <c r="H85" s="4" t="s">
        <v>29</v>
      </c>
      <c r="I85" s="9">
        <v>1</v>
      </c>
      <c r="J85" s="6">
        <v>49.85</v>
      </c>
      <c r="K85" s="7">
        <v>0</v>
      </c>
      <c r="L85" s="6">
        <v>23.07</v>
      </c>
      <c r="M85" s="6">
        <f t="shared" si="4"/>
        <v>49.85</v>
      </c>
      <c r="N85" s="6">
        <f t="shared" si="5"/>
        <v>23.07</v>
      </c>
      <c r="O85" s="6">
        <f t="shared" si="6"/>
        <v>26.78</v>
      </c>
      <c r="P85" s="8">
        <f t="shared" si="7"/>
        <v>0.53721163490471413</v>
      </c>
      <c r="Q85" s="5">
        <f>YEAR(SalesDataTable[[#This Row],[Order Date]])</f>
        <v>2026</v>
      </c>
      <c r="R85" s="8" t="str">
        <f>"Q"&amp;ROUNDUP(MONTH(SalesDataTable[[#This Row],[Order Date]])/3,0)</f>
        <v>Q1</v>
      </c>
      <c r="S85" s="9">
        <f>MONTH(SalesDataTable[[#This Row],[Order Date]])</f>
        <v>1</v>
      </c>
      <c r="T85" s="8" t="str">
        <f>TEXT(SalesDataTable[[#This Row],[Order Date]],"mmm")</f>
        <v>Jan</v>
      </c>
    </row>
    <row r="86" spans="1:20" ht="16">
      <c r="A86" s="2" t="s">
        <v>137</v>
      </c>
      <c r="B86" s="3">
        <v>46041</v>
      </c>
      <c r="C86" s="4" t="s">
        <v>8</v>
      </c>
      <c r="D86" s="4" t="s">
        <v>9</v>
      </c>
      <c r="E86" s="4" t="s">
        <v>3</v>
      </c>
      <c r="F86" s="4" t="s">
        <v>4</v>
      </c>
      <c r="G86" s="4" t="s">
        <v>17</v>
      </c>
      <c r="H86" s="4" t="s">
        <v>18</v>
      </c>
      <c r="I86" s="9">
        <v>1</v>
      </c>
      <c r="J86" s="6">
        <v>36.130000000000003</v>
      </c>
      <c r="K86" s="7">
        <v>0</v>
      </c>
      <c r="L86" s="6">
        <v>13.39</v>
      </c>
      <c r="M86" s="6">
        <f t="shared" si="4"/>
        <v>36.130000000000003</v>
      </c>
      <c r="N86" s="6">
        <f t="shared" si="5"/>
        <v>13.39</v>
      </c>
      <c r="O86" s="6">
        <f t="shared" si="6"/>
        <v>22.740000000000002</v>
      </c>
      <c r="P86" s="8">
        <f t="shared" si="7"/>
        <v>0.62939385552172711</v>
      </c>
      <c r="Q86" s="5">
        <f>YEAR(SalesDataTable[[#This Row],[Order Date]])</f>
        <v>2026</v>
      </c>
      <c r="R86" s="8" t="str">
        <f>"Q"&amp;ROUNDUP(MONTH(SalesDataTable[[#This Row],[Order Date]])/3,0)</f>
        <v>Q1</v>
      </c>
      <c r="S86" s="9">
        <f>MONTH(SalesDataTable[[#This Row],[Order Date]])</f>
        <v>1</v>
      </c>
      <c r="T86" s="8" t="str">
        <f>TEXT(SalesDataTable[[#This Row],[Order Date]],"mmm")</f>
        <v>Jan</v>
      </c>
    </row>
    <row r="87" spans="1:20" ht="16">
      <c r="A87" s="2" t="s">
        <v>138</v>
      </c>
      <c r="B87" s="3">
        <v>46041</v>
      </c>
      <c r="C87" s="4" t="s">
        <v>27</v>
      </c>
      <c r="D87" s="4" t="s">
        <v>82</v>
      </c>
      <c r="E87" s="4" t="s">
        <v>25</v>
      </c>
      <c r="F87" s="4" t="s">
        <v>4</v>
      </c>
      <c r="G87" s="4" t="s">
        <v>5</v>
      </c>
      <c r="H87" s="4" t="s">
        <v>43</v>
      </c>
      <c r="I87" s="9">
        <v>1</v>
      </c>
      <c r="J87" s="6">
        <v>104.83</v>
      </c>
      <c r="K87" s="7">
        <v>0.05</v>
      </c>
      <c r="L87" s="6">
        <v>51.06</v>
      </c>
      <c r="M87" s="6">
        <f t="shared" si="4"/>
        <v>99.588499999999996</v>
      </c>
      <c r="N87" s="6">
        <f t="shared" si="5"/>
        <v>51.06</v>
      </c>
      <c r="O87" s="6">
        <f t="shared" si="6"/>
        <v>48.528499999999994</v>
      </c>
      <c r="P87" s="8">
        <f t="shared" si="7"/>
        <v>0.48729019916958277</v>
      </c>
      <c r="Q87" s="5">
        <f>YEAR(SalesDataTable[[#This Row],[Order Date]])</f>
        <v>2026</v>
      </c>
      <c r="R87" s="8" t="str">
        <f>"Q"&amp;ROUNDUP(MONTH(SalesDataTable[[#This Row],[Order Date]])/3,0)</f>
        <v>Q1</v>
      </c>
      <c r="S87" s="9">
        <f>MONTH(SalesDataTable[[#This Row],[Order Date]])</f>
        <v>1</v>
      </c>
      <c r="T87" s="8" t="str">
        <f>TEXT(SalesDataTable[[#This Row],[Order Date]],"mmm")</f>
        <v>Jan</v>
      </c>
    </row>
    <row r="88" spans="1:20" ht="16">
      <c r="A88" s="2" t="s">
        <v>139</v>
      </c>
      <c r="B88" s="3">
        <v>46041</v>
      </c>
      <c r="C88" s="4" t="s">
        <v>1</v>
      </c>
      <c r="D88" s="4" t="s">
        <v>2</v>
      </c>
      <c r="E88" s="4" t="s">
        <v>25</v>
      </c>
      <c r="F88" s="4" t="s">
        <v>4</v>
      </c>
      <c r="G88" s="4" t="s">
        <v>17</v>
      </c>
      <c r="H88" s="4" t="s">
        <v>18</v>
      </c>
      <c r="I88" s="9">
        <v>1</v>
      </c>
      <c r="J88" s="6">
        <v>35.46</v>
      </c>
      <c r="K88" s="7">
        <v>0.05</v>
      </c>
      <c r="L88" s="6">
        <v>13.81</v>
      </c>
      <c r="M88" s="6">
        <f t="shared" si="4"/>
        <v>33.686999999999998</v>
      </c>
      <c r="N88" s="6">
        <f t="shared" si="5"/>
        <v>13.81</v>
      </c>
      <c r="O88" s="6">
        <f t="shared" si="6"/>
        <v>19.876999999999995</v>
      </c>
      <c r="P88" s="8">
        <f t="shared" si="7"/>
        <v>0.59004957401965141</v>
      </c>
      <c r="Q88" s="5">
        <f>YEAR(SalesDataTable[[#This Row],[Order Date]])</f>
        <v>2026</v>
      </c>
      <c r="R88" s="8" t="str">
        <f>"Q"&amp;ROUNDUP(MONTH(SalesDataTable[[#This Row],[Order Date]])/3,0)</f>
        <v>Q1</v>
      </c>
      <c r="S88" s="9">
        <f>MONTH(SalesDataTable[[#This Row],[Order Date]])</f>
        <v>1</v>
      </c>
      <c r="T88" s="8" t="str">
        <f>TEXT(SalesDataTable[[#This Row],[Order Date]],"mmm")</f>
        <v>Jan</v>
      </c>
    </row>
    <row r="89" spans="1:20" ht="16">
      <c r="A89" s="2" t="s">
        <v>140</v>
      </c>
      <c r="B89" s="3">
        <v>46042</v>
      </c>
      <c r="C89" s="4" t="s">
        <v>27</v>
      </c>
      <c r="D89" s="4" t="s">
        <v>48</v>
      </c>
      <c r="E89" s="4" t="s">
        <v>39</v>
      </c>
      <c r="F89" s="4" t="s">
        <v>4</v>
      </c>
      <c r="G89" s="4" t="s">
        <v>17</v>
      </c>
      <c r="H89" s="4" t="s">
        <v>83</v>
      </c>
      <c r="I89" s="9">
        <v>1</v>
      </c>
      <c r="J89" s="6">
        <v>165.42</v>
      </c>
      <c r="K89" s="7">
        <v>0</v>
      </c>
      <c r="L89" s="6">
        <v>85.69</v>
      </c>
      <c r="M89" s="6">
        <f t="shared" si="4"/>
        <v>165.42</v>
      </c>
      <c r="N89" s="6">
        <f t="shared" si="5"/>
        <v>85.69</v>
      </c>
      <c r="O89" s="6">
        <f t="shared" si="6"/>
        <v>79.72999999999999</v>
      </c>
      <c r="P89" s="8">
        <f t="shared" si="7"/>
        <v>0.48198524966751299</v>
      </c>
      <c r="Q89" s="5">
        <f>YEAR(SalesDataTable[[#This Row],[Order Date]])</f>
        <v>2026</v>
      </c>
      <c r="R89" s="8" t="str">
        <f>"Q"&amp;ROUNDUP(MONTH(SalesDataTable[[#This Row],[Order Date]])/3,0)</f>
        <v>Q1</v>
      </c>
      <c r="S89" s="9">
        <f>MONTH(SalesDataTable[[#This Row],[Order Date]])</f>
        <v>1</v>
      </c>
      <c r="T89" s="8" t="str">
        <f>TEXT(SalesDataTable[[#This Row],[Order Date]],"mmm")</f>
        <v>Jan</v>
      </c>
    </row>
    <row r="90" spans="1:20" ht="16">
      <c r="A90" s="2" t="s">
        <v>141</v>
      </c>
      <c r="B90" s="3">
        <v>46042</v>
      </c>
      <c r="C90" s="4" t="s">
        <v>14</v>
      </c>
      <c r="D90" s="4" t="s">
        <v>34</v>
      </c>
      <c r="E90" s="4" t="s">
        <v>3</v>
      </c>
      <c r="F90" s="4" t="s">
        <v>4</v>
      </c>
      <c r="G90" s="4" t="s">
        <v>31</v>
      </c>
      <c r="H90" s="4" t="s">
        <v>90</v>
      </c>
      <c r="I90" s="9">
        <v>1</v>
      </c>
      <c r="J90" s="6">
        <v>122.86</v>
      </c>
      <c r="K90" s="7">
        <v>0.05</v>
      </c>
      <c r="L90" s="6">
        <v>60.36</v>
      </c>
      <c r="M90" s="6">
        <f t="shared" si="4"/>
        <v>116.717</v>
      </c>
      <c r="N90" s="6">
        <f t="shared" si="5"/>
        <v>60.36</v>
      </c>
      <c r="O90" s="6">
        <f t="shared" si="6"/>
        <v>56.356999999999999</v>
      </c>
      <c r="P90" s="8">
        <f t="shared" si="7"/>
        <v>0.48285168398776529</v>
      </c>
      <c r="Q90" s="5">
        <f>YEAR(SalesDataTable[[#This Row],[Order Date]])</f>
        <v>2026</v>
      </c>
      <c r="R90" s="8" t="str">
        <f>"Q"&amp;ROUNDUP(MONTH(SalesDataTable[[#This Row],[Order Date]])/3,0)</f>
        <v>Q1</v>
      </c>
      <c r="S90" s="9">
        <f>MONTH(SalesDataTable[[#This Row],[Order Date]])</f>
        <v>1</v>
      </c>
      <c r="T90" s="8" t="str">
        <f>TEXT(SalesDataTable[[#This Row],[Order Date]],"mmm")</f>
        <v>Jan</v>
      </c>
    </row>
    <row r="91" spans="1:20" ht="16">
      <c r="A91" s="2" t="s">
        <v>142</v>
      </c>
      <c r="B91" s="3">
        <v>46042</v>
      </c>
      <c r="C91" s="4" t="s">
        <v>1</v>
      </c>
      <c r="D91" s="4" t="s">
        <v>2</v>
      </c>
      <c r="E91" s="4" t="s">
        <v>25</v>
      </c>
      <c r="F91" s="4" t="s">
        <v>4</v>
      </c>
      <c r="G91" s="4" t="s">
        <v>49</v>
      </c>
      <c r="H91" s="4" t="s">
        <v>67</v>
      </c>
      <c r="I91" s="9">
        <v>2</v>
      </c>
      <c r="J91" s="6">
        <v>35.82</v>
      </c>
      <c r="K91" s="7">
        <v>0</v>
      </c>
      <c r="L91" s="6">
        <v>14.09</v>
      </c>
      <c r="M91" s="6">
        <f t="shared" si="4"/>
        <v>71.64</v>
      </c>
      <c r="N91" s="6">
        <f t="shared" si="5"/>
        <v>28.18</v>
      </c>
      <c r="O91" s="6">
        <f t="shared" si="6"/>
        <v>43.46</v>
      </c>
      <c r="P91" s="8">
        <f t="shared" si="7"/>
        <v>0.60664433277498608</v>
      </c>
      <c r="Q91" s="5">
        <f>YEAR(SalesDataTable[[#This Row],[Order Date]])</f>
        <v>2026</v>
      </c>
      <c r="R91" s="8" t="str">
        <f>"Q"&amp;ROUNDUP(MONTH(SalesDataTable[[#This Row],[Order Date]])/3,0)</f>
        <v>Q1</v>
      </c>
      <c r="S91" s="9">
        <f>MONTH(SalesDataTable[[#This Row],[Order Date]])</f>
        <v>1</v>
      </c>
      <c r="T91" s="8" t="str">
        <f>TEXT(SalesDataTable[[#This Row],[Order Date]],"mmm")</f>
        <v>Jan</v>
      </c>
    </row>
    <row r="92" spans="1:20" ht="16">
      <c r="A92" s="2" t="s">
        <v>143</v>
      </c>
      <c r="B92" s="3">
        <v>46042</v>
      </c>
      <c r="C92" s="4" t="s">
        <v>1</v>
      </c>
      <c r="D92" s="4" t="s">
        <v>2</v>
      </c>
      <c r="E92" s="4" t="s">
        <v>3</v>
      </c>
      <c r="F92" s="4" t="s">
        <v>16</v>
      </c>
      <c r="G92" s="4" t="s">
        <v>31</v>
      </c>
      <c r="H92" s="4" t="s">
        <v>90</v>
      </c>
      <c r="I92" s="9">
        <v>3</v>
      </c>
      <c r="J92" s="6">
        <v>120.29</v>
      </c>
      <c r="K92" s="7">
        <v>0.1</v>
      </c>
      <c r="L92" s="6">
        <v>62.41</v>
      </c>
      <c r="M92" s="6">
        <f t="shared" si="4"/>
        <v>324.78300000000002</v>
      </c>
      <c r="N92" s="6">
        <f t="shared" si="5"/>
        <v>187.23</v>
      </c>
      <c r="O92" s="6">
        <f t="shared" si="6"/>
        <v>137.55300000000003</v>
      </c>
      <c r="P92" s="8">
        <f t="shared" si="7"/>
        <v>0.42352278290427769</v>
      </c>
      <c r="Q92" s="5">
        <f>YEAR(SalesDataTable[[#This Row],[Order Date]])</f>
        <v>2026</v>
      </c>
      <c r="R92" s="8" t="str">
        <f>"Q"&amp;ROUNDUP(MONTH(SalesDataTable[[#This Row],[Order Date]])/3,0)</f>
        <v>Q1</v>
      </c>
      <c r="S92" s="9">
        <f>MONTH(SalesDataTable[[#This Row],[Order Date]])</f>
        <v>1</v>
      </c>
      <c r="T92" s="8" t="str">
        <f>TEXT(SalesDataTable[[#This Row],[Order Date]],"mmm")</f>
        <v>Jan</v>
      </c>
    </row>
    <row r="93" spans="1:20" ht="16">
      <c r="A93" s="2" t="s">
        <v>144</v>
      </c>
      <c r="B93" s="3">
        <v>46042</v>
      </c>
      <c r="C93" s="4" t="s">
        <v>8</v>
      </c>
      <c r="D93" s="4" t="s">
        <v>66</v>
      </c>
      <c r="E93" s="4" t="s">
        <v>39</v>
      </c>
      <c r="F93" s="4" t="s">
        <v>4</v>
      </c>
      <c r="G93" s="4" t="s">
        <v>31</v>
      </c>
      <c r="H93" s="4" t="s">
        <v>64</v>
      </c>
      <c r="I93" s="9">
        <v>1</v>
      </c>
      <c r="J93" s="6">
        <v>80.239999999999995</v>
      </c>
      <c r="K93" s="7">
        <v>0.1</v>
      </c>
      <c r="L93" s="6">
        <v>39.950000000000003</v>
      </c>
      <c r="M93" s="6">
        <f t="shared" si="4"/>
        <v>72.215999999999994</v>
      </c>
      <c r="N93" s="6">
        <f t="shared" si="5"/>
        <v>39.950000000000003</v>
      </c>
      <c r="O93" s="6">
        <f t="shared" si="6"/>
        <v>32.265999999999991</v>
      </c>
      <c r="P93" s="8">
        <f t="shared" si="7"/>
        <v>0.44679849340866279</v>
      </c>
      <c r="Q93" s="5">
        <f>YEAR(SalesDataTable[[#This Row],[Order Date]])</f>
        <v>2026</v>
      </c>
      <c r="R93" s="8" t="str">
        <f>"Q"&amp;ROUNDUP(MONTH(SalesDataTable[[#This Row],[Order Date]])/3,0)</f>
        <v>Q1</v>
      </c>
      <c r="S93" s="9">
        <f>MONTH(SalesDataTable[[#This Row],[Order Date]])</f>
        <v>1</v>
      </c>
      <c r="T93" s="8" t="str">
        <f>TEXT(SalesDataTable[[#This Row],[Order Date]],"mmm")</f>
        <v>Jan</v>
      </c>
    </row>
    <row r="94" spans="1:20" ht="16">
      <c r="A94" s="2" t="s">
        <v>145</v>
      </c>
      <c r="B94" s="3">
        <v>46043</v>
      </c>
      <c r="C94" s="4" t="s">
        <v>1</v>
      </c>
      <c r="D94" s="4" t="s">
        <v>88</v>
      </c>
      <c r="E94" s="4" t="s">
        <v>25</v>
      </c>
      <c r="F94" s="4" t="s">
        <v>16</v>
      </c>
      <c r="G94" s="4" t="s">
        <v>49</v>
      </c>
      <c r="H94" s="4" t="s">
        <v>67</v>
      </c>
      <c r="I94" s="9">
        <v>2</v>
      </c>
      <c r="J94" s="6">
        <v>35.97</v>
      </c>
      <c r="K94" s="7">
        <v>0</v>
      </c>
      <c r="L94" s="6">
        <v>13.55</v>
      </c>
      <c r="M94" s="6">
        <f t="shared" si="4"/>
        <v>71.94</v>
      </c>
      <c r="N94" s="6">
        <f t="shared" si="5"/>
        <v>27.1</v>
      </c>
      <c r="O94" s="6">
        <f t="shared" si="6"/>
        <v>44.839999999999996</v>
      </c>
      <c r="P94" s="8">
        <f t="shared" si="7"/>
        <v>0.62329719210453149</v>
      </c>
      <c r="Q94" s="5">
        <f>YEAR(SalesDataTable[[#This Row],[Order Date]])</f>
        <v>2026</v>
      </c>
      <c r="R94" s="8" t="str">
        <f>"Q"&amp;ROUNDUP(MONTH(SalesDataTable[[#This Row],[Order Date]])/3,0)</f>
        <v>Q1</v>
      </c>
      <c r="S94" s="9">
        <f>MONTH(SalesDataTable[[#This Row],[Order Date]])</f>
        <v>1</v>
      </c>
      <c r="T94" s="8" t="str">
        <f>TEXT(SalesDataTable[[#This Row],[Order Date]],"mmm")</f>
        <v>Jan</v>
      </c>
    </row>
    <row r="95" spans="1:20" ht="16">
      <c r="A95" s="2" t="s">
        <v>146</v>
      </c>
      <c r="B95" s="3">
        <v>46043</v>
      </c>
      <c r="C95" s="4" t="s">
        <v>8</v>
      </c>
      <c r="D95" s="4" t="s">
        <v>66</v>
      </c>
      <c r="E95" s="4" t="s">
        <v>3</v>
      </c>
      <c r="F95" s="4" t="s">
        <v>16</v>
      </c>
      <c r="G95" s="4" t="s">
        <v>11</v>
      </c>
      <c r="H95" s="4" t="s">
        <v>79</v>
      </c>
      <c r="I95" s="9">
        <v>1</v>
      </c>
      <c r="J95" s="6">
        <v>72.239999999999995</v>
      </c>
      <c r="K95" s="7">
        <v>0</v>
      </c>
      <c r="L95" s="6">
        <v>33.26</v>
      </c>
      <c r="M95" s="6">
        <f t="shared" si="4"/>
        <v>72.239999999999995</v>
      </c>
      <c r="N95" s="6">
        <f t="shared" si="5"/>
        <v>33.26</v>
      </c>
      <c r="O95" s="6">
        <f t="shared" si="6"/>
        <v>38.979999999999997</v>
      </c>
      <c r="P95" s="8">
        <f t="shared" si="7"/>
        <v>0.53959025470653377</v>
      </c>
      <c r="Q95" s="5">
        <f>YEAR(SalesDataTable[[#This Row],[Order Date]])</f>
        <v>2026</v>
      </c>
      <c r="R95" s="8" t="str">
        <f>"Q"&amp;ROUNDUP(MONTH(SalesDataTable[[#This Row],[Order Date]])/3,0)</f>
        <v>Q1</v>
      </c>
      <c r="S95" s="9">
        <f>MONTH(SalesDataTable[[#This Row],[Order Date]])</f>
        <v>1</v>
      </c>
      <c r="T95" s="8" t="str">
        <f>TEXT(SalesDataTable[[#This Row],[Order Date]],"mmm")</f>
        <v>Jan</v>
      </c>
    </row>
    <row r="96" spans="1:20" ht="16">
      <c r="A96" s="2" t="s">
        <v>147</v>
      </c>
      <c r="B96" s="3">
        <v>46043</v>
      </c>
      <c r="C96" s="4" t="s">
        <v>1</v>
      </c>
      <c r="D96" s="4" t="s">
        <v>88</v>
      </c>
      <c r="E96" s="4" t="s">
        <v>3</v>
      </c>
      <c r="F96" s="4" t="s">
        <v>4</v>
      </c>
      <c r="G96" s="4" t="s">
        <v>11</v>
      </c>
      <c r="H96" s="4" t="s">
        <v>53</v>
      </c>
      <c r="I96" s="9">
        <v>5</v>
      </c>
      <c r="J96" s="6">
        <v>152.81</v>
      </c>
      <c r="K96" s="7">
        <v>0</v>
      </c>
      <c r="L96" s="6">
        <v>78.989999999999995</v>
      </c>
      <c r="M96" s="6">
        <f t="shared" si="4"/>
        <v>764.05</v>
      </c>
      <c r="N96" s="6">
        <f t="shared" si="5"/>
        <v>394.95</v>
      </c>
      <c r="O96" s="6">
        <f t="shared" si="6"/>
        <v>369.09999999999997</v>
      </c>
      <c r="P96" s="8">
        <f t="shared" si="7"/>
        <v>0.48308356782933054</v>
      </c>
      <c r="Q96" s="5">
        <f>YEAR(SalesDataTable[[#This Row],[Order Date]])</f>
        <v>2026</v>
      </c>
      <c r="R96" s="8" t="str">
        <f>"Q"&amp;ROUNDUP(MONTH(SalesDataTable[[#This Row],[Order Date]])/3,0)</f>
        <v>Q1</v>
      </c>
      <c r="S96" s="9">
        <f>MONTH(SalesDataTable[[#This Row],[Order Date]])</f>
        <v>1</v>
      </c>
      <c r="T96" s="8" t="str">
        <f>TEXT(SalesDataTable[[#This Row],[Order Date]],"mmm")</f>
        <v>Jan</v>
      </c>
    </row>
    <row r="97" spans="1:20" ht="16">
      <c r="A97" s="2" t="s">
        <v>148</v>
      </c>
      <c r="B97" s="3">
        <v>46043</v>
      </c>
      <c r="C97" s="4" t="s">
        <v>1</v>
      </c>
      <c r="D97" s="4" t="s">
        <v>88</v>
      </c>
      <c r="E97" s="4" t="s">
        <v>3</v>
      </c>
      <c r="F97" s="4" t="s">
        <v>16</v>
      </c>
      <c r="G97" s="4" t="s">
        <v>5</v>
      </c>
      <c r="H97" s="4" t="s">
        <v>6</v>
      </c>
      <c r="I97" s="9">
        <v>3</v>
      </c>
      <c r="J97" s="6">
        <v>83.34</v>
      </c>
      <c r="K97" s="7">
        <v>0</v>
      </c>
      <c r="L97" s="6">
        <v>41.44</v>
      </c>
      <c r="M97" s="6">
        <f t="shared" si="4"/>
        <v>250.02</v>
      </c>
      <c r="N97" s="6">
        <f t="shared" si="5"/>
        <v>124.32</v>
      </c>
      <c r="O97" s="6">
        <f t="shared" si="6"/>
        <v>125.70000000000002</v>
      </c>
      <c r="P97" s="8">
        <f t="shared" si="7"/>
        <v>0.50275977921766268</v>
      </c>
      <c r="Q97" s="5">
        <f>YEAR(SalesDataTable[[#This Row],[Order Date]])</f>
        <v>2026</v>
      </c>
      <c r="R97" s="8" t="str">
        <f>"Q"&amp;ROUNDUP(MONTH(SalesDataTable[[#This Row],[Order Date]])/3,0)</f>
        <v>Q1</v>
      </c>
      <c r="S97" s="9">
        <f>MONTH(SalesDataTable[[#This Row],[Order Date]])</f>
        <v>1</v>
      </c>
      <c r="T97" s="8" t="str">
        <f>TEXT(SalesDataTable[[#This Row],[Order Date]],"mmm")</f>
        <v>Jan</v>
      </c>
    </row>
    <row r="98" spans="1:20" ht="16">
      <c r="A98" s="2" t="s">
        <v>149</v>
      </c>
      <c r="B98" s="3">
        <v>46043</v>
      </c>
      <c r="C98" s="4" t="s">
        <v>27</v>
      </c>
      <c r="D98" s="4" t="s">
        <v>82</v>
      </c>
      <c r="E98" s="4" t="s">
        <v>3</v>
      </c>
      <c r="F98" s="4" t="s">
        <v>4</v>
      </c>
      <c r="G98" s="4" t="s">
        <v>49</v>
      </c>
      <c r="H98" s="4" t="s">
        <v>67</v>
      </c>
      <c r="I98" s="9">
        <v>1</v>
      </c>
      <c r="J98" s="6">
        <v>35.869999999999997</v>
      </c>
      <c r="K98" s="7">
        <v>0</v>
      </c>
      <c r="L98" s="6">
        <v>13.64</v>
      </c>
      <c r="M98" s="6">
        <f t="shared" si="4"/>
        <v>35.869999999999997</v>
      </c>
      <c r="N98" s="6">
        <f t="shared" si="5"/>
        <v>13.64</v>
      </c>
      <c r="O98" s="6">
        <f t="shared" si="6"/>
        <v>22.229999999999997</v>
      </c>
      <c r="P98" s="8">
        <f t="shared" si="7"/>
        <v>0.61973794257039305</v>
      </c>
      <c r="Q98" s="5">
        <f>YEAR(SalesDataTable[[#This Row],[Order Date]])</f>
        <v>2026</v>
      </c>
      <c r="R98" s="8" t="str">
        <f>"Q"&amp;ROUNDUP(MONTH(SalesDataTable[[#This Row],[Order Date]])/3,0)</f>
        <v>Q1</v>
      </c>
      <c r="S98" s="9">
        <f>MONTH(SalesDataTable[[#This Row],[Order Date]])</f>
        <v>1</v>
      </c>
      <c r="T98" s="8" t="str">
        <f>TEXT(SalesDataTable[[#This Row],[Order Date]],"mmm")</f>
        <v>Jan</v>
      </c>
    </row>
    <row r="99" spans="1:20" ht="16">
      <c r="A99" s="2" t="s">
        <v>150</v>
      </c>
      <c r="B99" s="3">
        <v>46044</v>
      </c>
      <c r="C99" s="4" t="s">
        <v>27</v>
      </c>
      <c r="D99" s="4" t="s">
        <v>28</v>
      </c>
      <c r="E99" s="4" t="s">
        <v>39</v>
      </c>
      <c r="F99" s="4" t="s">
        <v>16</v>
      </c>
      <c r="G99" s="4" t="s">
        <v>31</v>
      </c>
      <c r="H99" s="4" t="s">
        <v>41</v>
      </c>
      <c r="I99" s="9">
        <v>1</v>
      </c>
      <c r="J99" s="6">
        <v>199.42</v>
      </c>
      <c r="K99" s="7">
        <v>0.05</v>
      </c>
      <c r="L99" s="6">
        <v>101.82</v>
      </c>
      <c r="M99" s="6">
        <f t="shared" si="4"/>
        <v>189.44899999999998</v>
      </c>
      <c r="N99" s="6">
        <f t="shared" si="5"/>
        <v>101.82</v>
      </c>
      <c r="O99" s="6">
        <f t="shared" si="6"/>
        <v>87.628999999999991</v>
      </c>
      <c r="P99" s="8">
        <f t="shared" si="7"/>
        <v>0.46254664843836601</v>
      </c>
      <c r="Q99" s="5">
        <f>YEAR(SalesDataTable[[#This Row],[Order Date]])</f>
        <v>2026</v>
      </c>
      <c r="R99" s="8" t="str">
        <f>"Q"&amp;ROUNDUP(MONTH(SalesDataTable[[#This Row],[Order Date]])/3,0)</f>
        <v>Q1</v>
      </c>
      <c r="S99" s="9">
        <f>MONTH(SalesDataTable[[#This Row],[Order Date]])</f>
        <v>1</v>
      </c>
      <c r="T99" s="8" t="str">
        <f>TEXT(SalesDataTable[[#This Row],[Order Date]],"mmm")</f>
        <v>Jan</v>
      </c>
    </row>
    <row r="100" spans="1:20" ht="16">
      <c r="A100" s="2" t="s">
        <v>151</v>
      </c>
      <c r="B100" s="3">
        <v>46044</v>
      </c>
      <c r="C100" s="4" t="s">
        <v>14</v>
      </c>
      <c r="D100" s="4" t="s">
        <v>34</v>
      </c>
      <c r="E100" s="4" t="s">
        <v>3</v>
      </c>
      <c r="F100" s="4" t="s">
        <v>16</v>
      </c>
      <c r="G100" s="4" t="s">
        <v>31</v>
      </c>
      <c r="H100" s="4" t="s">
        <v>32</v>
      </c>
      <c r="I100" s="9">
        <v>3</v>
      </c>
      <c r="J100" s="6">
        <v>347.41</v>
      </c>
      <c r="K100" s="7">
        <v>0.1</v>
      </c>
      <c r="L100" s="6">
        <v>192.13</v>
      </c>
      <c r="M100" s="6">
        <f t="shared" si="4"/>
        <v>938.00700000000006</v>
      </c>
      <c r="N100" s="6">
        <f t="shared" si="5"/>
        <v>576.39</v>
      </c>
      <c r="O100" s="6">
        <f t="shared" si="6"/>
        <v>361.61700000000008</v>
      </c>
      <c r="P100" s="8">
        <f t="shared" si="7"/>
        <v>0.38551631277804971</v>
      </c>
      <c r="Q100" s="5">
        <f>YEAR(SalesDataTable[[#This Row],[Order Date]])</f>
        <v>2026</v>
      </c>
      <c r="R100" s="8" t="str">
        <f>"Q"&amp;ROUNDUP(MONTH(SalesDataTable[[#This Row],[Order Date]])/3,0)</f>
        <v>Q1</v>
      </c>
      <c r="S100" s="9">
        <f>MONTH(SalesDataTable[[#This Row],[Order Date]])</f>
        <v>1</v>
      </c>
      <c r="T100" s="8" t="str">
        <f>TEXT(SalesDataTable[[#This Row],[Order Date]],"mmm")</f>
        <v>Jan</v>
      </c>
    </row>
    <row r="101" spans="1:20" ht="16">
      <c r="A101" s="2" t="s">
        <v>152</v>
      </c>
      <c r="B101" s="3">
        <v>46044</v>
      </c>
      <c r="C101" s="4" t="s">
        <v>1</v>
      </c>
      <c r="D101" s="4" t="s">
        <v>52</v>
      </c>
      <c r="E101" s="4" t="s">
        <v>3</v>
      </c>
      <c r="F101" s="4" t="s">
        <v>16</v>
      </c>
      <c r="G101" s="4" t="s">
        <v>5</v>
      </c>
      <c r="H101" s="4" t="s">
        <v>35</v>
      </c>
      <c r="I101" s="9">
        <v>1</v>
      </c>
      <c r="J101" s="6">
        <v>40.28</v>
      </c>
      <c r="K101" s="7">
        <v>0</v>
      </c>
      <c r="L101" s="6">
        <v>16.79</v>
      </c>
      <c r="M101" s="6">
        <f t="shared" si="4"/>
        <v>40.28</v>
      </c>
      <c r="N101" s="6">
        <f t="shared" si="5"/>
        <v>16.79</v>
      </c>
      <c r="O101" s="6">
        <f t="shared" si="6"/>
        <v>23.490000000000002</v>
      </c>
      <c r="P101" s="8">
        <f t="shared" si="7"/>
        <v>0.58316782522343602</v>
      </c>
      <c r="Q101" s="5">
        <f>YEAR(SalesDataTable[[#This Row],[Order Date]])</f>
        <v>2026</v>
      </c>
      <c r="R101" s="8" t="str">
        <f>"Q"&amp;ROUNDUP(MONTH(SalesDataTable[[#This Row],[Order Date]])/3,0)</f>
        <v>Q1</v>
      </c>
      <c r="S101" s="9">
        <f>MONTH(SalesDataTable[[#This Row],[Order Date]])</f>
        <v>1</v>
      </c>
      <c r="T101" s="8" t="str">
        <f>TEXT(SalesDataTable[[#This Row],[Order Date]],"mmm")</f>
        <v>Jan</v>
      </c>
    </row>
    <row r="102" spans="1:20" ht="16">
      <c r="A102" s="2" t="s">
        <v>153</v>
      </c>
      <c r="B102" s="3">
        <v>46044</v>
      </c>
      <c r="C102" s="4" t="s">
        <v>27</v>
      </c>
      <c r="D102" s="4" t="s">
        <v>82</v>
      </c>
      <c r="E102" s="4" t="s">
        <v>3</v>
      </c>
      <c r="F102" s="4" t="s">
        <v>4</v>
      </c>
      <c r="G102" s="4" t="s">
        <v>31</v>
      </c>
      <c r="H102" s="4" t="s">
        <v>41</v>
      </c>
      <c r="I102" s="9">
        <v>3</v>
      </c>
      <c r="J102" s="6">
        <v>195.49</v>
      </c>
      <c r="K102" s="7">
        <v>0.05</v>
      </c>
      <c r="L102" s="6">
        <v>106.38</v>
      </c>
      <c r="M102" s="6">
        <f t="shared" si="4"/>
        <v>557.14649999999995</v>
      </c>
      <c r="N102" s="6">
        <f t="shared" si="5"/>
        <v>319.14</v>
      </c>
      <c r="O102" s="6">
        <f t="shared" si="6"/>
        <v>238.00649999999996</v>
      </c>
      <c r="P102" s="8">
        <f t="shared" si="7"/>
        <v>0.42718836069148775</v>
      </c>
      <c r="Q102" s="5">
        <f>YEAR(SalesDataTable[[#This Row],[Order Date]])</f>
        <v>2026</v>
      </c>
      <c r="R102" s="8" t="str">
        <f>"Q"&amp;ROUNDUP(MONTH(SalesDataTable[[#This Row],[Order Date]])/3,0)</f>
        <v>Q1</v>
      </c>
      <c r="S102" s="9">
        <f>MONTH(SalesDataTable[[#This Row],[Order Date]])</f>
        <v>1</v>
      </c>
      <c r="T102" s="8" t="str">
        <f>TEXT(SalesDataTable[[#This Row],[Order Date]],"mmm")</f>
        <v>Jan</v>
      </c>
    </row>
    <row r="103" spans="1:20" ht="16">
      <c r="A103" s="2" t="s">
        <v>154</v>
      </c>
      <c r="B103" s="3">
        <v>46045</v>
      </c>
      <c r="C103" s="4" t="s">
        <v>8</v>
      </c>
      <c r="D103" s="4" t="s">
        <v>66</v>
      </c>
      <c r="E103" s="4" t="s">
        <v>3</v>
      </c>
      <c r="F103" s="4" t="s">
        <v>4</v>
      </c>
      <c r="G103" s="4" t="s">
        <v>49</v>
      </c>
      <c r="H103" s="4" t="s">
        <v>67</v>
      </c>
      <c r="I103" s="9">
        <v>2</v>
      </c>
      <c r="J103" s="6">
        <v>35.75</v>
      </c>
      <c r="K103" s="7">
        <v>0</v>
      </c>
      <c r="L103" s="6">
        <v>13.94</v>
      </c>
      <c r="M103" s="6">
        <f t="shared" si="4"/>
        <v>71.5</v>
      </c>
      <c r="N103" s="6">
        <f t="shared" si="5"/>
        <v>27.88</v>
      </c>
      <c r="O103" s="6">
        <f t="shared" si="6"/>
        <v>43.620000000000005</v>
      </c>
      <c r="P103" s="8">
        <f t="shared" si="7"/>
        <v>0.61006993006993016</v>
      </c>
      <c r="Q103" s="5">
        <f>YEAR(SalesDataTable[[#This Row],[Order Date]])</f>
        <v>2026</v>
      </c>
      <c r="R103" s="8" t="str">
        <f>"Q"&amp;ROUNDUP(MONTH(SalesDataTable[[#This Row],[Order Date]])/3,0)</f>
        <v>Q1</v>
      </c>
      <c r="S103" s="9">
        <f>MONTH(SalesDataTable[[#This Row],[Order Date]])</f>
        <v>1</v>
      </c>
      <c r="T103" s="8" t="str">
        <f>TEXT(SalesDataTable[[#This Row],[Order Date]],"mmm")</f>
        <v>Jan</v>
      </c>
    </row>
    <row r="104" spans="1:20" ht="16">
      <c r="A104" s="2" t="s">
        <v>155</v>
      </c>
      <c r="B104" s="3">
        <v>46045</v>
      </c>
      <c r="C104" s="4" t="s">
        <v>1</v>
      </c>
      <c r="D104" s="4" t="s">
        <v>88</v>
      </c>
      <c r="E104" s="4" t="s">
        <v>3</v>
      </c>
      <c r="F104" s="4" t="s">
        <v>4</v>
      </c>
      <c r="G104" s="4" t="s">
        <v>5</v>
      </c>
      <c r="H104" s="4" t="s">
        <v>43</v>
      </c>
      <c r="I104" s="9">
        <v>1</v>
      </c>
      <c r="J104" s="6">
        <v>103.39</v>
      </c>
      <c r="K104" s="7">
        <v>0</v>
      </c>
      <c r="L104" s="6">
        <v>51.32</v>
      </c>
      <c r="M104" s="6">
        <f t="shared" si="4"/>
        <v>103.39</v>
      </c>
      <c r="N104" s="6">
        <f t="shared" si="5"/>
        <v>51.32</v>
      </c>
      <c r="O104" s="6">
        <f t="shared" si="6"/>
        <v>52.07</v>
      </c>
      <c r="P104" s="8">
        <f t="shared" si="7"/>
        <v>0.50362704323435536</v>
      </c>
      <c r="Q104" s="5">
        <f>YEAR(SalesDataTable[[#This Row],[Order Date]])</f>
        <v>2026</v>
      </c>
      <c r="R104" s="8" t="str">
        <f>"Q"&amp;ROUNDUP(MONTH(SalesDataTable[[#This Row],[Order Date]])/3,0)</f>
        <v>Q1</v>
      </c>
      <c r="S104" s="9">
        <f>MONTH(SalesDataTable[[#This Row],[Order Date]])</f>
        <v>1</v>
      </c>
      <c r="T104" s="8" t="str">
        <f>TEXT(SalesDataTable[[#This Row],[Order Date]],"mmm")</f>
        <v>Jan</v>
      </c>
    </row>
    <row r="105" spans="1:20" ht="16">
      <c r="A105" s="2" t="s">
        <v>156</v>
      </c>
      <c r="B105" s="3">
        <v>46045</v>
      </c>
      <c r="C105" s="4" t="s">
        <v>1</v>
      </c>
      <c r="D105" s="4" t="s">
        <v>88</v>
      </c>
      <c r="E105" s="4" t="s">
        <v>3</v>
      </c>
      <c r="F105" s="4" t="s">
        <v>16</v>
      </c>
      <c r="G105" s="4" t="s">
        <v>31</v>
      </c>
      <c r="H105" s="4" t="s">
        <v>64</v>
      </c>
      <c r="I105" s="9">
        <v>3</v>
      </c>
      <c r="J105" s="6">
        <v>81.98</v>
      </c>
      <c r="K105" s="7">
        <v>0.1</v>
      </c>
      <c r="L105" s="6">
        <v>40.229999999999997</v>
      </c>
      <c r="M105" s="6">
        <f t="shared" si="4"/>
        <v>221.346</v>
      </c>
      <c r="N105" s="6">
        <f t="shared" si="5"/>
        <v>120.69</v>
      </c>
      <c r="O105" s="6">
        <f t="shared" si="6"/>
        <v>100.65600000000001</v>
      </c>
      <c r="P105" s="8">
        <f t="shared" si="7"/>
        <v>0.45474505977067581</v>
      </c>
      <c r="Q105" s="5">
        <f>YEAR(SalesDataTable[[#This Row],[Order Date]])</f>
        <v>2026</v>
      </c>
      <c r="R105" s="8" t="str">
        <f>"Q"&amp;ROUNDUP(MONTH(SalesDataTable[[#This Row],[Order Date]])/3,0)</f>
        <v>Q1</v>
      </c>
      <c r="S105" s="9">
        <f>MONTH(SalesDataTable[[#This Row],[Order Date]])</f>
        <v>1</v>
      </c>
      <c r="T105" s="8" t="str">
        <f>TEXT(SalesDataTable[[#This Row],[Order Date]],"mmm")</f>
        <v>Jan</v>
      </c>
    </row>
    <row r="106" spans="1:20" ht="16">
      <c r="A106" s="2" t="s">
        <v>157</v>
      </c>
      <c r="B106" s="3">
        <v>46045</v>
      </c>
      <c r="C106" s="4" t="s">
        <v>14</v>
      </c>
      <c r="D106" s="4" t="s">
        <v>15</v>
      </c>
      <c r="E106" s="4" t="s">
        <v>10</v>
      </c>
      <c r="F106" s="4" t="s">
        <v>20</v>
      </c>
      <c r="G106" s="4" t="s">
        <v>31</v>
      </c>
      <c r="H106" s="4" t="s">
        <v>32</v>
      </c>
      <c r="I106" s="9">
        <v>10</v>
      </c>
      <c r="J106" s="6">
        <v>337.69</v>
      </c>
      <c r="K106" s="7">
        <v>0.1</v>
      </c>
      <c r="L106" s="6">
        <v>200.27</v>
      </c>
      <c r="M106" s="6">
        <f t="shared" si="4"/>
        <v>3039.21</v>
      </c>
      <c r="N106" s="6">
        <f t="shared" si="5"/>
        <v>2002.7</v>
      </c>
      <c r="O106" s="6">
        <f t="shared" si="6"/>
        <v>1036.51</v>
      </c>
      <c r="P106" s="8">
        <f t="shared" si="7"/>
        <v>0.34104586389226149</v>
      </c>
      <c r="Q106" s="5">
        <f>YEAR(SalesDataTable[[#This Row],[Order Date]])</f>
        <v>2026</v>
      </c>
      <c r="R106" s="8" t="str">
        <f>"Q"&amp;ROUNDUP(MONTH(SalesDataTable[[#This Row],[Order Date]])/3,0)</f>
        <v>Q1</v>
      </c>
      <c r="S106" s="9">
        <f>MONTH(SalesDataTable[[#This Row],[Order Date]])</f>
        <v>1</v>
      </c>
      <c r="T106" s="8" t="str">
        <f>TEXT(SalesDataTable[[#This Row],[Order Date]],"mmm")</f>
        <v>Jan</v>
      </c>
    </row>
    <row r="107" spans="1:20" ht="16">
      <c r="A107" s="2" t="s">
        <v>158</v>
      </c>
      <c r="B107" s="3">
        <v>46045</v>
      </c>
      <c r="C107" s="4" t="s">
        <v>27</v>
      </c>
      <c r="D107" s="4" t="s">
        <v>48</v>
      </c>
      <c r="E107" s="4" t="s">
        <v>3</v>
      </c>
      <c r="F107" s="4" t="s">
        <v>16</v>
      </c>
      <c r="G107" s="4" t="s">
        <v>31</v>
      </c>
      <c r="H107" s="4" t="s">
        <v>32</v>
      </c>
      <c r="I107" s="9">
        <v>2</v>
      </c>
      <c r="J107" s="6">
        <v>333.29</v>
      </c>
      <c r="K107" s="7">
        <v>0</v>
      </c>
      <c r="L107" s="6">
        <v>197.18</v>
      </c>
      <c r="M107" s="6">
        <f t="shared" si="4"/>
        <v>666.58</v>
      </c>
      <c r="N107" s="6">
        <f t="shared" si="5"/>
        <v>394.36</v>
      </c>
      <c r="O107" s="6">
        <f t="shared" si="6"/>
        <v>272.22000000000003</v>
      </c>
      <c r="P107" s="8">
        <f t="shared" si="7"/>
        <v>0.40838308980167426</v>
      </c>
      <c r="Q107" s="5">
        <f>YEAR(SalesDataTable[[#This Row],[Order Date]])</f>
        <v>2026</v>
      </c>
      <c r="R107" s="8" t="str">
        <f>"Q"&amp;ROUNDUP(MONTH(SalesDataTable[[#This Row],[Order Date]])/3,0)</f>
        <v>Q1</v>
      </c>
      <c r="S107" s="9">
        <f>MONTH(SalesDataTable[[#This Row],[Order Date]])</f>
        <v>1</v>
      </c>
      <c r="T107" s="8" t="str">
        <f>TEXT(SalesDataTable[[#This Row],[Order Date]],"mmm")</f>
        <v>Jan</v>
      </c>
    </row>
    <row r="108" spans="1:20" ht="16">
      <c r="A108" s="2" t="s">
        <v>159</v>
      </c>
      <c r="B108" s="3">
        <v>46045</v>
      </c>
      <c r="C108" s="4" t="s">
        <v>1</v>
      </c>
      <c r="D108" s="4" t="s">
        <v>88</v>
      </c>
      <c r="E108" s="4" t="s">
        <v>25</v>
      </c>
      <c r="F108" s="4" t="s">
        <v>16</v>
      </c>
      <c r="G108" s="4" t="s">
        <v>5</v>
      </c>
      <c r="H108" s="4" t="s">
        <v>6</v>
      </c>
      <c r="I108" s="9">
        <v>1</v>
      </c>
      <c r="J108" s="6">
        <v>80.11</v>
      </c>
      <c r="K108" s="7">
        <v>0.05</v>
      </c>
      <c r="L108" s="6">
        <v>43.54</v>
      </c>
      <c r="M108" s="6">
        <f t="shared" si="4"/>
        <v>76.104500000000002</v>
      </c>
      <c r="N108" s="6">
        <f t="shared" si="5"/>
        <v>43.54</v>
      </c>
      <c r="O108" s="6">
        <f t="shared" si="6"/>
        <v>32.564500000000002</v>
      </c>
      <c r="P108" s="8">
        <f t="shared" si="7"/>
        <v>0.42789191177919839</v>
      </c>
      <c r="Q108" s="5">
        <f>YEAR(SalesDataTable[[#This Row],[Order Date]])</f>
        <v>2026</v>
      </c>
      <c r="R108" s="8" t="str">
        <f>"Q"&amp;ROUNDUP(MONTH(SalesDataTable[[#This Row],[Order Date]])/3,0)</f>
        <v>Q1</v>
      </c>
      <c r="S108" s="9">
        <f>MONTH(SalesDataTable[[#This Row],[Order Date]])</f>
        <v>1</v>
      </c>
      <c r="T108" s="8" t="str">
        <f>TEXT(SalesDataTable[[#This Row],[Order Date]],"mmm")</f>
        <v>Jan</v>
      </c>
    </row>
    <row r="109" spans="1:20" ht="16">
      <c r="A109" s="2" t="s">
        <v>160</v>
      </c>
      <c r="B109" s="3">
        <v>46045</v>
      </c>
      <c r="C109" s="4" t="s">
        <v>27</v>
      </c>
      <c r="D109" s="4" t="s">
        <v>82</v>
      </c>
      <c r="E109" s="4" t="s">
        <v>25</v>
      </c>
      <c r="F109" s="4" t="s">
        <v>16</v>
      </c>
      <c r="G109" s="4" t="s">
        <v>31</v>
      </c>
      <c r="H109" s="4" t="s">
        <v>64</v>
      </c>
      <c r="I109" s="9">
        <v>1</v>
      </c>
      <c r="J109" s="6">
        <v>82.6</v>
      </c>
      <c r="K109" s="7">
        <v>0.05</v>
      </c>
      <c r="L109" s="6">
        <v>38.299999999999997</v>
      </c>
      <c r="M109" s="6">
        <f t="shared" si="4"/>
        <v>78.469999999999985</v>
      </c>
      <c r="N109" s="6">
        <f t="shared" si="5"/>
        <v>38.299999999999997</v>
      </c>
      <c r="O109" s="6">
        <f t="shared" si="6"/>
        <v>40.169999999999987</v>
      </c>
      <c r="P109" s="8">
        <f t="shared" si="7"/>
        <v>0.51191538167452522</v>
      </c>
      <c r="Q109" s="5">
        <f>YEAR(SalesDataTable[[#This Row],[Order Date]])</f>
        <v>2026</v>
      </c>
      <c r="R109" s="8" t="str">
        <f>"Q"&amp;ROUNDUP(MONTH(SalesDataTable[[#This Row],[Order Date]])/3,0)</f>
        <v>Q1</v>
      </c>
      <c r="S109" s="9">
        <f>MONTH(SalesDataTable[[#This Row],[Order Date]])</f>
        <v>1</v>
      </c>
      <c r="T109" s="8" t="str">
        <f>TEXT(SalesDataTable[[#This Row],[Order Date]],"mmm")</f>
        <v>Jan</v>
      </c>
    </row>
    <row r="110" spans="1:20" ht="16">
      <c r="A110" s="2" t="s">
        <v>161</v>
      </c>
      <c r="B110" s="3">
        <v>46046</v>
      </c>
      <c r="C110" s="4" t="s">
        <v>1</v>
      </c>
      <c r="D110" s="4" t="s">
        <v>88</v>
      </c>
      <c r="E110" s="4" t="s">
        <v>3</v>
      </c>
      <c r="F110" s="4" t="s">
        <v>4</v>
      </c>
      <c r="G110" s="4" t="s">
        <v>11</v>
      </c>
      <c r="H110" s="4" t="s">
        <v>12</v>
      </c>
      <c r="I110" s="9">
        <v>1</v>
      </c>
      <c r="J110" s="6">
        <v>94.07</v>
      </c>
      <c r="K110" s="7">
        <v>0</v>
      </c>
      <c r="L110" s="6">
        <v>46.28</v>
      </c>
      <c r="M110" s="6">
        <f t="shared" si="4"/>
        <v>94.07</v>
      </c>
      <c r="N110" s="6">
        <f t="shared" si="5"/>
        <v>46.28</v>
      </c>
      <c r="O110" s="6">
        <f t="shared" si="6"/>
        <v>47.789999999999992</v>
      </c>
      <c r="P110" s="8">
        <f t="shared" si="7"/>
        <v>0.50802593813117891</v>
      </c>
      <c r="Q110" s="5">
        <f>YEAR(SalesDataTable[[#This Row],[Order Date]])</f>
        <v>2026</v>
      </c>
      <c r="R110" s="8" t="str">
        <f>"Q"&amp;ROUNDUP(MONTH(SalesDataTable[[#This Row],[Order Date]])/3,0)</f>
        <v>Q1</v>
      </c>
      <c r="S110" s="9">
        <f>MONTH(SalesDataTable[[#This Row],[Order Date]])</f>
        <v>1</v>
      </c>
      <c r="T110" s="8" t="str">
        <f>TEXT(SalesDataTable[[#This Row],[Order Date]],"mmm")</f>
        <v>Jan</v>
      </c>
    </row>
    <row r="111" spans="1:20" ht="16">
      <c r="A111" s="2" t="s">
        <v>162</v>
      </c>
      <c r="B111" s="3">
        <v>46046</v>
      </c>
      <c r="C111" s="4" t="s">
        <v>1</v>
      </c>
      <c r="D111" s="4" t="s">
        <v>88</v>
      </c>
      <c r="E111" s="4" t="s">
        <v>3</v>
      </c>
      <c r="F111" s="4" t="s">
        <v>4</v>
      </c>
      <c r="G111" s="4" t="s">
        <v>17</v>
      </c>
      <c r="H111" s="4" t="s">
        <v>83</v>
      </c>
      <c r="I111" s="9">
        <v>1</v>
      </c>
      <c r="J111" s="6">
        <v>163.71</v>
      </c>
      <c r="K111" s="7">
        <v>0</v>
      </c>
      <c r="L111" s="6">
        <v>90.06</v>
      </c>
      <c r="M111" s="6">
        <f t="shared" si="4"/>
        <v>163.71</v>
      </c>
      <c r="N111" s="6">
        <f t="shared" si="5"/>
        <v>90.06</v>
      </c>
      <c r="O111" s="6">
        <f t="shared" si="6"/>
        <v>73.650000000000006</v>
      </c>
      <c r="P111" s="8">
        <f t="shared" si="7"/>
        <v>0.44988088693421296</v>
      </c>
      <c r="Q111" s="5">
        <f>YEAR(SalesDataTable[[#This Row],[Order Date]])</f>
        <v>2026</v>
      </c>
      <c r="R111" s="8" t="str">
        <f>"Q"&amp;ROUNDUP(MONTH(SalesDataTable[[#This Row],[Order Date]])/3,0)</f>
        <v>Q1</v>
      </c>
      <c r="S111" s="9">
        <f>MONTH(SalesDataTable[[#This Row],[Order Date]])</f>
        <v>1</v>
      </c>
      <c r="T111" s="8" t="str">
        <f>TEXT(SalesDataTable[[#This Row],[Order Date]],"mmm")</f>
        <v>Jan</v>
      </c>
    </row>
    <row r="112" spans="1:20" ht="16">
      <c r="A112" s="2" t="s">
        <v>163</v>
      </c>
      <c r="B112" s="3">
        <v>46046</v>
      </c>
      <c r="C112" s="4" t="s">
        <v>27</v>
      </c>
      <c r="D112" s="4" t="s">
        <v>48</v>
      </c>
      <c r="E112" s="4" t="s">
        <v>25</v>
      </c>
      <c r="F112" s="4" t="s">
        <v>4</v>
      </c>
      <c r="G112" s="4" t="s">
        <v>31</v>
      </c>
      <c r="H112" s="4" t="s">
        <v>41</v>
      </c>
      <c r="I112" s="9">
        <v>4</v>
      </c>
      <c r="J112" s="6">
        <v>191.43</v>
      </c>
      <c r="K112" s="7">
        <v>0</v>
      </c>
      <c r="L112" s="6">
        <v>106.82</v>
      </c>
      <c r="M112" s="6">
        <f t="shared" si="4"/>
        <v>765.72</v>
      </c>
      <c r="N112" s="6">
        <f t="shared" si="5"/>
        <v>427.28</v>
      </c>
      <c r="O112" s="6">
        <f t="shared" si="6"/>
        <v>338.44000000000005</v>
      </c>
      <c r="P112" s="8">
        <f t="shared" si="7"/>
        <v>0.441989238886277</v>
      </c>
      <c r="Q112" s="5">
        <f>YEAR(SalesDataTable[[#This Row],[Order Date]])</f>
        <v>2026</v>
      </c>
      <c r="R112" s="8" t="str">
        <f>"Q"&amp;ROUNDUP(MONTH(SalesDataTable[[#This Row],[Order Date]])/3,0)</f>
        <v>Q1</v>
      </c>
      <c r="S112" s="9">
        <f>MONTH(SalesDataTable[[#This Row],[Order Date]])</f>
        <v>1</v>
      </c>
      <c r="T112" s="8" t="str">
        <f>TEXT(SalesDataTable[[#This Row],[Order Date]],"mmm")</f>
        <v>Jan</v>
      </c>
    </row>
    <row r="113" spans="1:20" ht="16">
      <c r="A113" s="2" t="s">
        <v>164</v>
      </c>
      <c r="B113" s="3">
        <v>46046</v>
      </c>
      <c r="C113" s="4" t="s">
        <v>8</v>
      </c>
      <c r="D113" s="4" t="s">
        <v>66</v>
      </c>
      <c r="E113" s="4" t="s">
        <v>10</v>
      </c>
      <c r="F113" s="4" t="s">
        <v>20</v>
      </c>
      <c r="G113" s="4" t="s">
        <v>17</v>
      </c>
      <c r="H113" s="4" t="s">
        <v>46</v>
      </c>
      <c r="I113" s="9">
        <v>3</v>
      </c>
      <c r="J113" s="6">
        <v>46.94</v>
      </c>
      <c r="K113" s="7">
        <v>0.05</v>
      </c>
      <c r="L113" s="6">
        <v>18.18</v>
      </c>
      <c r="M113" s="6">
        <f t="shared" si="4"/>
        <v>133.779</v>
      </c>
      <c r="N113" s="6">
        <f t="shared" si="5"/>
        <v>54.54</v>
      </c>
      <c r="O113" s="6">
        <f t="shared" si="6"/>
        <v>79.239000000000004</v>
      </c>
      <c r="P113" s="8">
        <f t="shared" si="7"/>
        <v>0.59231269481757232</v>
      </c>
      <c r="Q113" s="5">
        <f>YEAR(SalesDataTable[[#This Row],[Order Date]])</f>
        <v>2026</v>
      </c>
      <c r="R113" s="8" t="str">
        <f>"Q"&amp;ROUNDUP(MONTH(SalesDataTable[[#This Row],[Order Date]])/3,0)</f>
        <v>Q1</v>
      </c>
      <c r="S113" s="9">
        <f>MONTH(SalesDataTable[[#This Row],[Order Date]])</f>
        <v>1</v>
      </c>
      <c r="T113" s="8" t="str">
        <f>TEXT(SalesDataTable[[#This Row],[Order Date]],"mmm")</f>
        <v>Jan</v>
      </c>
    </row>
    <row r="114" spans="1:20" ht="16">
      <c r="A114" s="2" t="s">
        <v>165</v>
      </c>
      <c r="B114" s="3">
        <v>46046</v>
      </c>
      <c r="C114" s="4" t="s">
        <v>27</v>
      </c>
      <c r="D114" s="4" t="s">
        <v>45</v>
      </c>
      <c r="E114" s="4" t="s">
        <v>3</v>
      </c>
      <c r="F114" s="4" t="s">
        <v>4</v>
      </c>
      <c r="G114" s="4" t="s">
        <v>11</v>
      </c>
      <c r="H114" s="4" t="s">
        <v>21</v>
      </c>
      <c r="I114" s="9">
        <v>1</v>
      </c>
      <c r="J114" s="6">
        <v>147.21</v>
      </c>
      <c r="K114" s="7">
        <v>0</v>
      </c>
      <c r="L114" s="6">
        <v>79.510000000000005</v>
      </c>
      <c r="M114" s="6">
        <f t="shared" si="4"/>
        <v>147.21</v>
      </c>
      <c r="N114" s="6">
        <f t="shared" si="5"/>
        <v>79.510000000000005</v>
      </c>
      <c r="O114" s="6">
        <f t="shared" si="6"/>
        <v>67.7</v>
      </c>
      <c r="P114" s="8">
        <f t="shared" si="7"/>
        <v>0.45988723592147274</v>
      </c>
      <c r="Q114" s="5">
        <f>YEAR(SalesDataTable[[#This Row],[Order Date]])</f>
        <v>2026</v>
      </c>
      <c r="R114" s="8" t="str">
        <f>"Q"&amp;ROUNDUP(MONTH(SalesDataTable[[#This Row],[Order Date]])/3,0)</f>
        <v>Q1</v>
      </c>
      <c r="S114" s="9">
        <f>MONTH(SalesDataTable[[#This Row],[Order Date]])</f>
        <v>1</v>
      </c>
      <c r="T114" s="8" t="str">
        <f>TEXT(SalesDataTable[[#This Row],[Order Date]],"mmm")</f>
        <v>Jan</v>
      </c>
    </row>
    <row r="115" spans="1:20" ht="16">
      <c r="A115" s="2" t="s">
        <v>166</v>
      </c>
      <c r="B115" s="3">
        <v>46047</v>
      </c>
      <c r="C115" s="4" t="s">
        <v>1</v>
      </c>
      <c r="D115" s="4" t="s">
        <v>2</v>
      </c>
      <c r="E115" s="4" t="s">
        <v>3</v>
      </c>
      <c r="F115" s="4" t="s">
        <v>20</v>
      </c>
      <c r="G115" s="4" t="s">
        <v>17</v>
      </c>
      <c r="H115" s="4" t="s">
        <v>18</v>
      </c>
      <c r="I115" s="9">
        <v>1</v>
      </c>
      <c r="J115" s="6">
        <v>35.729999999999997</v>
      </c>
      <c r="K115" s="7">
        <v>0</v>
      </c>
      <c r="L115" s="6">
        <v>13.57</v>
      </c>
      <c r="M115" s="6">
        <f t="shared" si="4"/>
        <v>35.729999999999997</v>
      </c>
      <c r="N115" s="6">
        <f t="shared" si="5"/>
        <v>13.57</v>
      </c>
      <c r="O115" s="6">
        <f t="shared" si="6"/>
        <v>22.159999999999997</v>
      </c>
      <c r="P115" s="8">
        <f t="shared" si="7"/>
        <v>0.62020710887209629</v>
      </c>
      <c r="Q115" s="5">
        <f>YEAR(SalesDataTable[[#This Row],[Order Date]])</f>
        <v>2026</v>
      </c>
      <c r="R115" s="8" t="str">
        <f>"Q"&amp;ROUNDUP(MONTH(SalesDataTable[[#This Row],[Order Date]])/3,0)</f>
        <v>Q1</v>
      </c>
      <c r="S115" s="9">
        <f>MONTH(SalesDataTable[[#This Row],[Order Date]])</f>
        <v>1</v>
      </c>
      <c r="T115" s="8" t="str">
        <f>TEXT(SalesDataTable[[#This Row],[Order Date]],"mmm")</f>
        <v>Jan</v>
      </c>
    </row>
    <row r="116" spans="1:20" ht="16">
      <c r="A116" s="2" t="s">
        <v>167</v>
      </c>
      <c r="B116" s="3">
        <v>46047</v>
      </c>
      <c r="C116" s="4" t="s">
        <v>8</v>
      </c>
      <c r="D116" s="4" t="s">
        <v>86</v>
      </c>
      <c r="E116" s="4" t="s">
        <v>3</v>
      </c>
      <c r="F116" s="4" t="s">
        <v>16</v>
      </c>
      <c r="G116" s="4" t="s">
        <v>5</v>
      </c>
      <c r="H116" s="4" t="s">
        <v>43</v>
      </c>
      <c r="I116" s="9">
        <v>2</v>
      </c>
      <c r="J116" s="6">
        <v>103.99</v>
      </c>
      <c r="K116" s="7">
        <v>0.15</v>
      </c>
      <c r="L116" s="6">
        <v>51.94</v>
      </c>
      <c r="M116" s="6">
        <f t="shared" si="4"/>
        <v>176.78299999999999</v>
      </c>
      <c r="N116" s="6">
        <f t="shared" si="5"/>
        <v>103.88</v>
      </c>
      <c r="O116" s="6">
        <f t="shared" si="6"/>
        <v>72.902999999999992</v>
      </c>
      <c r="P116" s="8">
        <f t="shared" si="7"/>
        <v>0.41238693765803269</v>
      </c>
      <c r="Q116" s="5">
        <f>YEAR(SalesDataTable[[#This Row],[Order Date]])</f>
        <v>2026</v>
      </c>
      <c r="R116" s="8" t="str">
        <f>"Q"&amp;ROUNDUP(MONTH(SalesDataTable[[#This Row],[Order Date]])/3,0)</f>
        <v>Q1</v>
      </c>
      <c r="S116" s="9">
        <f>MONTH(SalesDataTable[[#This Row],[Order Date]])</f>
        <v>1</v>
      </c>
      <c r="T116" s="8" t="str">
        <f>TEXT(SalesDataTable[[#This Row],[Order Date]],"mmm")</f>
        <v>Jan</v>
      </c>
    </row>
    <row r="117" spans="1:20" ht="16">
      <c r="A117" s="2" t="s">
        <v>168</v>
      </c>
      <c r="B117" s="3">
        <v>46047</v>
      </c>
      <c r="C117" s="4" t="s">
        <v>8</v>
      </c>
      <c r="D117" s="4" t="s">
        <v>69</v>
      </c>
      <c r="E117" s="4" t="s">
        <v>3</v>
      </c>
      <c r="F117" s="4" t="s">
        <v>4</v>
      </c>
      <c r="G117" s="4" t="s">
        <v>11</v>
      </c>
      <c r="H117" s="4" t="s">
        <v>79</v>
      </c>
      <c r="I117" s="9">
        <v>2</v>
      </c>
      <c r="J117" s="6">
        <v>72.739999999999995</v>
      </c>
      <c r="K117" s="7">
        <v>0</v>
      </c>
      <c r="L117" s="6">
        <v>31.96</v>
      </c>
      <c r="M117" s="6">
        <f t="shared" si="4"/>
        <v>145.47999999999999</v>
      </c>
      <c r="N117" s="6">
        <f t="shared" si="5"/>
        <v>63.92</v>
      </c>
      <c r="O117" s="6">
        <f t="shared" si="6"/>
        <v>81.559999999999988</v>
      </c>
      <c r="P117" s="8">
        <f t="shared" si="7"/>
        <v>0.56062689029419843</v>
      </c>
      <c r="Q117" s="5">
        <f>YEAR(SalesDataTable[[#This Row],[Order Date]])</f>
        <v>2026</v>
      </c>
      <c r="R117" s="8" t="str">
        <f>"Q"&amp;ROUNDUP(MONTH(SalesDataTable[[#This Row],[Order Date]])/3,0)</f>
        <v>Q1</v>
      </c>
      <c r="S117" s="9">
        <f>MONTH(SalesDataTable[[#This Row],[Order Date]])</f>
        <v>1</v>
      </c>
      <c r="T117" s="8" t="str">
        <f>TEXT(SalesDataTable[[#This Row],[Order Date]],"mmm")</f>
        <v>Jan</v>
      </c>
    </row>
    <row r="118" spans="1:20" ht="16">
      <c r="A118" s="2" t="s">
        <v>169</v>
      </c>
      <c r="B118" s="3">
        <v>46048</v>
      </c>
      <c r="C118" s="4" t="s">
        <v>14</v>
      </c>
      <c r="D118" s="4" t="s">
        <v>61</v>
      </c>
      <c r="E118" s="4" t="s">
        <v>25</v>
      </c>
      <c r="F118" s="4" t="s">
        <v>4</v>
      </c>
      <c r="G118" s="4" t="s">
        <v>5</v>
      </c>
      <c r="H118" s="4" t="s">
        <v>43</v>
      </c>
      <c r="I118" s="9">
        <v>1</v>
      </c>
      <c r="J118" s="6">
        <v>100.01</v>
      </c>
      <c r="K118" s="7">
        <v>0.05</v>
      </c>
      <c r="L118" s="6">
        <v>49.41</v>
      </c>
      <c r="M118" s="6">
        <f t="shared" si="4"/>
        <v>95.009500000000003</v>
      </c>
      <c r="N118" s="6">
        <f t="shared" si="5"/>
        <v>49.41</v>
      </c>
      <c r="O118" s="6">
        <f t="shared" si="6"/>
        <v>45.599500000000006</v>
      </c>
      <c r="P118" s="8">
        <f t="shared" si="7"/>
        <v>0.47994674216788852</v>
      </c>
      <c r="Q118" s="5">
        <f>YEAR(SalesDataTable[[#This Row],[Order Date]])</f>
        <v>2026</v>
      </c>
      <c r="R118" s="8" t="str">
        <f>"Q"&amp;ROUNDUP(MONTH(SalesDataTable[[#This Row],[Order Date]])/3,0)</f>
        <v>Q1</v>
      </c>
      <c r="S118" s="9">
        <f>MONTH(SalesDataTable[[#This Row],[Order Date]])</f>
        <v>1</v>
      </c>
      <c r="T118" s="8" t="str">
        <f>TEXT(SalesDataTable[[#This Row],[Order Date]],"mmm")</f>
        <v>Jan</v>
      </c>
    </row>
    <row r="119" spans="1:20" ht="16">
      <c r="A119" s="2" t="s">
        <v>170</v>
      </c>
      <c r="B119" s="3">
        <v>46048</v>
      </c>
      <c r="C119" s="4" t="s">
        <v>27</v>
      </c>
      <c r="D119" s="4" t="s">
        <v>45</v>
      </c>
      <c r="E119" s="4" t="s">
        <v>3</v>
      </c>
      <c r="F119" s="4" t="s">
        <v>20</v>
      </c>
      <c r="G119" s="4" t="s">
        <v>17</v>
      </c>
      <c r="H119" s="4" t="s">
        <v>46</v>
      </c>
      <c r="I119" s="9">
        <v>2</v>
      </c>
      <c r="J119" s="6">
        <v>45.73</v>
      </c>
      <c r="K119" s="7">
        <v>0</v>
      </c>
      <c r="L119" s="6">
        <v>18.11</v>
      </c>
      <c r="M119" s="6">
        <f t="shared" si="4"/>
        <v>91.46</v>
      </c>
      <c r="N119" s="6">
        <f t="shared" si="5"/>
        <v>36.22</v>
      </c>
      <c r="O119" s="6">
        <f t="shared" si="6"/>
        <v>55.239999999999995</v>
      </c>
      <c r="P119" s="8">
        <f t="shared" si="7"/>
        <v>0.60397988191559149</v>
      </c>
      <c r="Q119" s="5">
        <f>YEAR(SalesDataTable[[#This Row],[Order Date]])</f>
        <v>2026</v>
      </c>
      <c r="R119" s="8" t="str">
        <f>"Q"&amp;ROUNDUP(MONTH(SalesDataTable[[#This Row],[Order Date]])/3,0)</f>
        <v>Q1</v>
      </c>
      <c r="S119" s="9">
        <f>MONTH(SalesDataTable[[#This Row],[Order Date]])</f>
        <v>1</v>
      </c>
      <c r="T119" s="8" t="str">
        <f>TEXT(SalesDataTable[[#This Row],[Order Date]],"mmm")</f>
        <v>Jan</v>
      </c>
    </row>
    <row r="120" spans="1:20" ht="16">
      <c r="A120" s="2" t="s">
        <v>171</v>
      </c>
      <c r="B120" s="3">
        <v>46048</v>
      </c>
      <c r="C120" s="4" t="s">
        <v>14</v>
      </c>
      <c r="D120" s="4" t="s">
        <v>126</v>
      </c>
      <c r="E120" s="4" t="s">
        <v>3</v>
      </c>
      <c r="F120" s="4" t="s">
        <v>4</v>
      </c>
      <c r="G120" s="4" t="s">
        <v>11</v>
      </c>
      <c r="H120" s="4" t="s">
        <v>21</v>
      </c>
      <c r="I120" s="9">
        <v>2</v>
      </c>
      <c r="J120" s="6">
        <v>143.66</v>
      </c>
      <c r="K120" s="7">
        <v>0.15</v>
      </c>
      <c r="L120" s="6">
        <v>78.14</v>
      </c>
      <c r="M120" s="6">
        <f t="shared" si="4"/>
        <v>244.22199999999998</v>
      </c>
      <c r="N120" s="6">
        <f t="shared" si="5"/>
        <v>156.28</v>
      </c>
      <c r="O120" s="6">
        <f t="shared" si="6"/>
        <v>87.941999999999979</v>
      </c>
      <c r="P120" s="8">
        <f t="shared" si="7"/>
        <v>0.36009040954541355</v>
      </c>
      <c r="Q120" s="5">
        <f>YEAR(SalesDataTable[[#This Row],[Order Date]])</f>
        <v>2026</v>
      </c>
      <c r="R120" s="8" t="str">
        <f>"Q"&amp;ROUNDUP(MONTH(SalesDataTable[[#This Row],[Order Date]])/3,0)</f>
        <v>Q1</v>
      </c>
      <c r="S120" s="9">
        <f>MONTH(SalesDataTable[[#This Row],[Order Date]])</f>
        <v>1</v>
      </c>
      <c r="T120" s="8" t="str">
        <f>TEXT(SalesDataTable[[#This Row],[Order Date]],"mmm")</f>
        <v>Jan</v>
      </c>
    </row>
    <row r="121" spans="1:20" ht="16">
      <c r="A121" s="2" t="s">
        <v>172</v>
      </c>
      <c r="B121" s="3">
        <v>46048</v>
      </c>
      <c r="C121" s="4" t="s">
        <v>14</v>
      </c>
      <c r="D121" s="4" t="s">
        <v>61</v>
      </c>
      <c r="E121" s="4" t="s">
        <v>3</v>
      </c>
      <c r="F121" s="4" t="s">
        <v>20</v>
      </c>
      <c r="G121" s="4" t="s">
        <v>31</v>
      </c>
      <c r="H121" s="4" t="s">
        <v>90</v>
      </c>
      <c r="I121" s="9">
        <v>2</v>
      </c>
      <c r="J121" s="6">
        <v>121.88</v>
      </c>
      <c r="K121" s="7">
        <v>0.05</v>
      </c>
      <c r="L121" s="6">
        <v>62.17</v>
      </c>
      <c r="M121" s="6">
        <f t="shared" si="4"/>
        <v>231.57199999999997</v>
      </c>
      <c r="N121" s="6">
        <f t="shared" si="5"/>
        <v>124.34</v>
      </c>
      <c r="O121" s="6">
        <f t="shared" si="6"/>
        <v>107.23199999999997</v>
      </c>
      <c r="P121" s="8">
        <f t="shared" si="7"/>
        <v>0.46306116456220953</v>
      </c>
      <c r="Q121" s="5">
        <f>YEAR(SalesDataTable[[#This Row],[Order Date]])</f>
        <v>2026</v>
      </c>
      <c r="R121" s="8" t="str">
        <f>"Q"&amp;ROUNDUP(MONTH(SalesDataTable[[#This Row],[Order Date]])/3,0)</f>
        <v>Q1</v>
      </c>
      <c r="S121" s="9">
        <f>MONTH(SalesDataTable[[#This Row],[Order Date]])</f>
        <v>1</v>
      </c>
      <c r="T121" s="8" t="str">
        <f>TEXT(SalesDataTable[[#This Row],[Order Date]],"mmm")</f>
        <v>Jan</v>
      </c>
    </row>
    <row r="122" spans="1:20" ht="16">
      <c r="A122" s="2" t="s">
        <v>173</v>
      </c>
      <c r="B122" s="3">
        <v>46048</v>
      </c>
      <c r="C122" s="4" t="s">
        <v>1</v>
      </c>
      <c r="D122" s="4" t="s">
        <v>88</v>
      </c>
      <c r="E122" s="4" t="s">
        <v>3</v>
      </c>
      <c r="F122" s="4" t="s">
        <v>4</v>
      </c>
      <c r="G122" s="4" t="s">
        <v>49</v>
      </c>
      <c r="H122" s="4" t="s">
        <v>74</v>
      </c>
      <c r="I122" s="9">
        <v>3</v>
      </c>
      <c r="J122" s="6">
        <v>50.92</v>
      </c>
      <c r="K122" s="7">
        <v>0.05</v>
      </c>
      <c r="L122" s="6">
        <v>21.87</v>
      </c>
      <c r="M122" s="6">
        <f t="shared" si="4"/>
        <v>145.12199999999999</v>
      </c>
      <c r="N122" s="6">
        <f t="shared" si="5"/>
        <v>65.61</v>
      </c>
      <c r="O122" s="6">
        <f t="shared" si="6"/>
        <v>79.511999999999986</v>
      </c>
      <c r="P122" s="8">
        <f t="shared" si="7"/>
        <v>0.54789763095877941</v>
      </c>
      <c r="Q122" s="5">
        <f>YEAR(SalesDataTable[[#This Row],[Order Date]])</f>
        <v>2026</v>
      </c>
      <c r="R122" s="8" t="str">
        <f>"Q"&amp;ROUNDUP(MONTH(SalesDataTable[[#This Row],[Order Date]])/3,0)</f>
        <v>Q1</v>
      </c>
      <c r="S122" s="9">
        <f>MONTH(SalesDataTable[[#This Row],[Order Date]])</f>
        <v>1</v>
      </c>
      <c r="T122" s="8" t="str">
        <f>TEXT(SalesDataTable[[#This Row],[Order Date]],"mmm")</f>
        <v>Jan</v>
      </c>
    </row>
    <row r="123" spans="1:20" ht="16">
      <c r="A123" s="2" t="s">
        <v>174</v>
      </c>
      <c r="B123" s="3">
        <v>46049</v>
      </c>
      <c r="C123" s="4" t="s">
        <v>1</v>
      </c>
      <c r="D123" s="4" t="s">
        <v>2</v>
      </c>
      <c r="E123" s="4" t="s">
        <v>3</v>
      </c>
      <c r="F123" s="4" t="s">
        <v>4</v>
      </c>
      <c r="G123" s="4" t="s">
        <v>5</v>
      </c>
      <c r="H123" s="4" t="s">
        <v>43</v>
      </c>
      <c r="I123" s="9">
        <v>1</v>
      </c>
      <c r="J123" s="6">
        <v>103.78</v>
      </c>
      <c r="K123" s="7">
        <v>0</v>
      </c>
      <c r="L123" s="6">
        <v>49.36</v>
      </c>
      <c r="M123" s="6">
        <f t="shared" si="4"/>
        <v>103.78</v>
      </c>
      <c r="N123" s="6">
        <f t="shared" si="5"/>
        <v>49.36</v>
      </c>
      <c r="O123" s="6">
        <f t="shared" si="6"/>
        <v>54.42</v>
      </c>
      <c r="P123" s="8">
        <f t="shared" si="7"/>
        <v>0.52437849296588934</v>
      </c>
      <c r="Q123" s="5">
        <f>YEAR(SalesDataTable[[#This Row],[Order Date]])</f>
        <v>2026</v>
      </c>
      <c r="R123" s="8" t="str">
        <f>"Q"&amp;ROUNDUP(MONTH(SalesDataTable[[#This Row],[Order Date]])/3,0)</f>
        <v>Q1</v>
      </c>
      <c r="S123" s="9">
        <f>MONTH(SalesDataTable[[#This Row],[Order Date]])</f>
        <v>1</v>
      </c>
      <c r="T123" s="8" t="str">
        <f>TEXT(SalesDataTable[[#This Row],[Order Date]],"mmm")</f>
        <v>Jan</v>
      </c>
    </row>
    <row r="124" spans="1:20" ht="16">
      <c r="A124" s="2" t="s">
        <v>175</v>
      </c>
      <c r="B124" s="3">
        <v>46049</v>
      </c>
      <c r="C124" s="4" t="s">
        <v>8</v>
      </c>
      <c r="D124" s="4" t="s">
        <v>38</v>
      </c>
      <c r="E124" s="4" t="s">
        <v>39</v>
      </c>
      <c r="F124" s="4" t="s">
        <v>16</v>
      </c>
      <c r="G124" s="4" t="s">
        <v>11</v>
      </c>
      <c r="H124" s="4" t="s">
        <v>53</v>
      </c>
      <c r="I124" s="9">
        <v>2</v>
      </c>
      <c r="J124" s="6">
        <v>157.16999999999999</v>
      </c>
      <c r="K124" s="7">
        <v>0</v>
      </c>
      <c r="L124" s="6">
        <v>81.260000000000005</v>
      </c>
      <c r="M124" s="6">
        <f t="shared" si="4"/>
        <v>314.33999999999997</v>
      </c>
      <c r="N124" s="6">
        <f t="shared" si="5"/>
        <v>162.52000000000001</v>
      </c>
      <c r="O124" s="6">
        <f t="shared" si="6"/>
        <v>151.81999999999996</v>
      </c>
      <c r="P124" s="8">
        <f t="shared" si="7"/>
        <v>0.4829802125087484</v>
      </c>
      <c r="Q124" s="5">
        <f>YEAR(SalesDataTable[[#This Row],[Order Date]])</f>
        <v>2026</v>
      </c>
      <c r="R124" s="8" t="str">
        <f>"Q"&amp;ROUNDUP(MONTH(SalesDataTable[[#This Row],[Order Date]])/3,0)</f>
        <v>Q1</v>
      </c>
      <c r="S124" s="9">
        <f>MONTH(SalesDataTable[[#This Row],[Order Date]])</f>
        <v>1</v>
      </c>
      <c r="T124" s="8" t="str">
        <f>TEXT(SalesDataTable[[#This Row],[Order Date]],"mmm")</f>
        <v>Jan</v>
      </c>
    </row>
    <row r="125" spans="1:20" ht="16">
      <c r="A125" s="2" t="s">
        <v>176</v>
      </c>
      <c r="B125" s="3">
        <v>46049</v>
      </c>
      <c r="C125" s="4" t="s">
        <v>8</v>
      </c>
      <c r="D125" s="4" t="s">
        <v>69</v>
      </c>
      <c r="E125" s="4" t="s">
        <v>3</v>
      </c>
      <c r="F125" s="4" t="s">
        <v>20</v>
      </c>
      <c r="G125" s="4" t="s">
        <v>17</v>
      </c>
      <c r="H125" s="4" t="s">
        <v>71</v>
      </c>
      <c r="I125" s="9">
        <v>2</v>
      </c>
      <c r="J125" s="6">
        <v>132.91999999999999</v>
      </c>
      <c r="K125" s="7">
        <v>0</v>
      </c>
      <c r="L125" s="6">
        <v>69.02</v>
      </c>
      <c r="M125" s="6">
        <f t="shared" si="4"/>
        <v>265.83999999999997</v>
      </c>
      <c r="N125" s="6">
        <f t="shared" si="5"/>
        <v>138.04</v>
      </c>
      <c r="O125" s="6">
        <f t="shared" si="6"/>
        <v>127.79999999999998</v>
      </c>
      <c r="P125" s="8">
        <f t="shared" si="7"/>
        <v>0.48074029491423409</v>
      </c>
      <c r="Q125" s="5">
        <f>YEAR(SalesDataTable[[#This Row],[Order Date]])</f>
        <v>2026</v>
      </c>
      <c r="R125" s="8" t="str">
        <f>"Q"&amp;ROUNDUP(MONTH(SalesDataTable[[#This Row],[Order Date]])/3,0)</f>
        <v>Q1</v>
      </c>
      <c r="S125" s="9">
        <f>MONTH(SalesDataTable[[#This Row],[Order Date]])</f>
        <v>1</v>
      </c>
      <c r="T125" s="8" t="str">
        <f>TEXT(SalesDataTable[[#This Row],[Order Date]],"mmm")</f>
        <v>Jan</v>
      </c>
    </row>
    <row r="126" spans="1:20" ht="16">
      <c r="A126" s="2" t="s">
        <v>177</v>
      </c>
      <c r="B126" s="3">
        <v>46049</v>
      </c>
      <c r="C126" s="4" t="s">
        <v>27</v>
      </c>
      <c r="D126" s="4" t="s">
        <v>48</v>
      </c>
      <c r="E126" s="4" t="s">
        <v>25</v>
      </c>
      <c r="F126" s="4" t="s">
        <v>4</v>
      </c>
      <c r="G126" s="4" t="s">
        <v>11</v>
      </c>
      <c r="H126" s="4" t="s">
        <v>79</v>
      </c>
      <c r="I126" s="9">
        <v>1</v>
      </c>
      <c r="J126" s="6">
        <v>71.41</v>
      </c>
      <c r="K126" s="7">
        <v>0.05</v>
      </c>
      <c r="L126" s="6">
        <v>32.28</v>
      </c>
      <c r="M126" s="6">
        <f t="shared" si="4"/>
        <v>67.839499999999987</v>
      </c>
      <c r="N126" s="6">
        <f t="shared" si="5"/>
        <v>32.28</v>
      </c>
      <c r="O126" s="6">
        <f t="shared" si="6"/>
        <v>35.559499999999986</v>
      </c>
      <c r="P126" s="8">
        <f t="shared" si="7"/>
        <v>0.52417102130764515</v>
      </c>
      <c r="Q126" s="5">
        <f>YEAR(SalesDataTable[[#This Row],[Order Date]])</f>
        <v>2026</v>
      </c>
      <c r="R126" s="8" t="str">
        <f>"Q"&amp;ROUNDUP(MONTH(SalesDataTable[[#This Row],[Order Date]])/3,0)</f>
        <v>Q1</v>
      </c>
      <c r="S126" s="9">
        <f>MONTH(SalesDataTable[[#This Row],[Order Date]])</f>
        <v>1</v>
      </c>
      <c r="T126" s="8" t="str">
        <f>TEXT(SalesDataTable[[#This Row],[Order Date]],"mmm")</f>
        <v>Jan</v>
      </c>
    </row>
    <row r="127" spans="1:20" ht="16">
      <c r="A127" s="2" t="s">
        <v>178</v>
      </c>
      <c r="B127" s="3">
        <v>46049</v>
      </c>
      <c r="C127" s="4" t="s">
        <v>27</v>
      </c>
      <c r="D127" s="4" t="s">
        <v>48</v>
      </c>
      <c r="E127" s="4" t="s">
        <v>3</v>
      </c>
      <c r="F127" s="4" t="s">
        <v>16</v>
      </c>
      <c r="G127" s="4" t="s">
        <v>31</v>
      </c>
      <c r="H127" s="4" t="s">
        <v>41</v>
      </c>
      <c r="I127" s="9">
        <v>1</v>
      </c>
      <c r="J127" s="6">
        <v>199.67</v>
      </c>
      <c r="K127" s="7">
        <v>0</v>
      </c>
      <c r="L127" s="6">
        <v>103.81</v>
      </c>
      <c r="M127" s="6">
        <f t="shared" si="4"/>
        <v>199.67</v>
      </c>
      <c r="N127" s="6">
        <f t="shared" si="5"/>
        <v>103.81</v>
      </c>
      <c r="O127" s="6">
        <f t="shared" si="6"/>
        <v>95.859999999999985</v>
      </c>
      <c r="P127" s="8">
        <f t="shared" si="7"/>
        <v>0.4800921520508839</v>
      </c>
      <c r="Q127" s="5">
        <f>YEAR(SalesDataTable[[#This Row],[Order Date]])</f>
        <v>2026</v>
      </c>
      <c r="R127" s="8" t="str">
        <f>"Q"&amp;ROUNDUP(MONTH(SalesDataTable[[#This Row],[Order Date]])/3,0)</f>
        <v>Q1</v>
      </c>
      <c r="S127" s="9">
        <f>MONTH(SalesDataTable[[#This Row],[Order Date]])</f>
        <v>1</v>
      </c>
      <c r="T127" s="8" t="str">
        <f>TEXT(SalesDataTable[[#This Row],[Order Date]],"mmm")</f>
        <v>Jan</v>
      </c>
    </row>
    <row r="128" spans="1:20" ht="16">
      <c r="A128" s="2" t="s">
        <v>179</v>
      </c>
      <c r="B128" s="3">
        <v>46049</v>
      </c>
      <c r="C128" s="4" t="s">
        <v>1</v>
      </c>
      <c r="D128" s="4" t="s">
        <v>2</v>
      </c>
      <c r="E128" s="4" t="s">
        <v>25</v>
      </c>
      <c r="F128" s="4" t="s">
        <v>4</v>
      </c>
      <c r="G128" s="4" t="s">
        <v>31</v>
      </c>
      <c r="H128" s="4" t="s">
        <v>41</v>
      </c>
      <c r="I128" s="9">
        <v>1</v>
      </c>
      <c r="J128" s="6">
        <v>196.88</v>
      </c>
      <c r="K128" s="7">
        <v>0</v>
      </c>
      <c r="L128" s="6">
        <v>102.76</v>
      </c>
      <c r="M128" s="6">
        <f t="shared" si="4"/>
        <v>196.88</v>
      </c>
      <c r="N128" s="6">
        <f t="shared" si="5"/>
        <v>102.76</v>
      </c>
      <c r="O128" s="6">
        <f t="shared" si="6"/>
        <v>94.11999999999999</v>
      </c>
      <c r="P128" s="8">
        <f t="shared" si="7"/>
        <v>0.47805770012190163</v>
      </c>
      <c r="Q128" s="5">
        <f>YEAR(SalesDataTable[[#This Row],[Order Date]])</f>
        <v>2026</v>
      </c>
      <c r="R128" s="8" t="str">
        <f>"Q"&amp;ROUNDUP(MONTH(SalesDataTable[[#This Row],[Order Date]])/3,0)</f>
        <v>Q1</v>
      </c>
      <c r="S128" s="9">
        <f>MONTH(SalesDataTable[[#This Row],[Order Date]])</f>
        <v>1</v>
      </c>
      <c r="T128" s="8" t="str">
        <f>TEXT(SalesDataTable[[#This Row],[Order Date]],"mmm")</f>
        <v>Jan</v>
      </c>
    </row>
    <row r="129" spans="1:20" ht="16">
      <c r="A129" s="2" t="s">
        <v>180</v>
      </c>
      <c r="B129" s="3">
        <v>46050</v>
      </c>
      <c r="C129" s="4" t="s">
        <v>27</v>
      </c>
      <c r="D129" s="4" t="s">
        <v>45</v>
      </c>
      <c r="E129" s="4" t="s">
        <v>3</v>
      </c>
      <c r="F129" s="4" t="s">
        <v>4</v>
      </c>
      <c r="G129" s="4" t="s">
        <v>5</v>
      </c>
      <c r="H129" s="4" t="s">
        <v>29</v>
      </c>
      <c r="I129" s="9">
        <v>3</v>
      </c>
      <c r="J129" s="6">
        <v>49.95</v>
      </c>
      <c r="K129" s="7">
        <v>0</v>
      </c>
      <c r="L129" s="6">
        <v>22.55</v>
      </c>
      <c r="M129" s="6">
        <f t="shared" si="4"/>
        <v>149.85000000000002</v>
      </c>
      <c r="N129" s="6">
        <f t="shared" si="5"/>
        <v>67.650000000000006</v>
      </c>
      <c r="O129" s="6">
        <f t="shared" si="6"/>
        <v>82.200000000000017</v>
      </c>
      <c r="P129" s="8">
        <f t="shared" si="7"/>
        <v>0.54854854854854862</v>
      </c>
      <c r="Q129" s="5">
        <f>YEAR(SalesDataTable[[#This Row],[Order Date]])</f>
        <v>2026</v>
      </c>
      <c r="R129" s="8" t="str">
        <f>"Q"&amp;ROUNDUP(MONTH(SalesDataTable[[#This Row],[Order Date]])/3,0)</f>
        <v>Q1</v>
      </c>
      <c r="S129" s="9">
        <f>MONTH(SalesDataTable[[#This Row],[Order Date]])</f>
        <v>1</v>
      </c>
      <c r="T129" s="8" t="str">
        <f>TEXT(SalesDataTable[[#This Row],[Order Date]],"mmm")</f>
        <v>Jan</v>
      </c>
    </row>
    <row r="130" spans="1:20" ht="16">
      <c r="A130" s="2" t="s">
        <v>181</v>
      </c>
      <c r="B130" s="3">
        <v>46050</v>
      </c>
      <c r="C130" s="4" t="s">
        <v>8</v>
      </c>
      <c r="D130" s="4" t="s">
        <v>38</v>
      </c>
      <c r="E130" s="4" t="s">
        <v>39</v>
      </c>
      <c r="F130" s="4" t="s">
        <v>20</v>
      </c>
      <c r="G130" s="4" t="s">
        <v>11</v>
      </c>
      <c r="H130" s="4" t="s">
        <v>79</v>
      </c>
      <c r="I130" s="9">
        <v>1</v>
      </c>
      <c r="J130" s="6">
        <v>70.41</v>
      </c>
      <c r="K130" s="7">
        <v>0</v>
      </c>
      <c r="L130" s="6">
        <v>32.74</v>
      </c>
      <c r="M130" s="6">
        <f t="shared" ref="M130:M193" si="8">I130*J130*(1-K130)</f>
        <v>70.41</v>
      </c>
      <c r="N130" s="6">
        <f t="shared" ref="N130:N193" si="9">I130*L130</f>
        <v>32.74</v>
      </c>
      <c r="O130" s="6">
        <f t="shared" ref="O130:O193" si="10">M130-N130</f>
        <v>37.669999999999995</v>
      </c>
      <c r="P130" s="8">
        <f t="shared" ref="P130:P193" si="11">IFERROR(O130/M130,0)</f>
        <v>0.53500923164323244</v>
      </c>
      <c r="Q130" s="5">
        <f>YEAR(SalesDataTable[[#This Row],[Order Date]])</f>
        <v>2026</v>
      </c>
      <c r="R130" s="8" t="str">
        <f>"Q"&amp;ROUNDUP(MONTH(SalesDataTable[[#This Row],[Order Date]])/3,0)</f>
        <v>Q1</v>
      </c>
      <c r="S130" s="9">
        <f>MONTH(SalesDataTable[[#This Row],[Order Date]])</f>
        <v>1</v>
      </c>
      <c r="T130" s="8" t="str">
        <f>TEXT(SalesDataTable[[#This Row],[Order Date]],"mmm")</f>
        <v>Jan</v>
      </c>
    </row>
    <row r="131" spans="1:20" ht="16">
      <c r="A131" s="2" t="s">
        <v>182</v>
      </c>
      <c r="B131" s="3">
        <v>46050</v>
      </c>
      <c r="C131" s="4" t="s">
        <v>14</v>
      </c>
      <c r="D131" s="4" t="s">
        <v>126</v>
      </c>
      <c r="E131" s="4" t="s">
        <v>39</v>
      </c>
      <c r="F131" s="4" t="s">
        <v>4</v>
      </c>
      <c r="G131" s="4" t="s">
        <v>11</v>
      </c>
      <c r="H131" s="4" t="s">
        <v>79</v>
      </c>
      <c r="I131" s="9">
        <v>2</v>
      </c>
      <c r="J131" s="6">
        <v>70.290000000000006</v>
      </c>
      <c r="K131" s="7">
        <v>0.15</v>
      </c>
      <c r="L131" s="6">
        <v>31.84</v>
      </c>
      <c r="M131" s="6">
        <f t="shared" si="8"/>
        <v>119.49300000000001</v>
      </c>
      <c r="N131" s="6">
        <f t="shared" si="9"/>
        <v>63.68</v>
      </c>
      <c r="O131" s="6">
        <f t="shared" si="10"/>
        <v>55.813000000000009</v>
      </c>
      <c r="P131" s="8">
        <f t="shared" si="11"/>
        <v>0.46708175374289712</v>
      </c>
      <c r="Q131" s="5">
        <f>YEAR(SalesDataTable[[#This Row],[Order Date]])</f>
        <v>2026</v>
      </c>
      <c r="R131" s="8" t="str">
        <f>"Q"&amp;ROUNDUP(MONTH(SalesDataTable[[#This Row],[Order Date]])/3,0)</f>
        <v>Q1</v>
      </c>
      <c r="S131" s="9">
        <f>MONTH(SalesDataTable[[#This Row],[Order Date]])</f>
        <v>1</v>
      </c>
      <c r="T131" s="8" t="str">
        <f>TEXT(SalesDataTable[[#This Row],[Order Date]],"mmm")</f>
        <v>Jan</v>
      </c>
    </row>
    <row r="132" spans="1:20" ht="16">
      <c r="A132" s="2" t="s">
        <v>183</v>
      </c>
      <c r="B132" s="3">
        <v>46050</v>
      </c>
      <c r="C132" s="4" t="s">
        <v>14</v>
      </c>
      <c r="D132" s="4" t="s">
        <v>126</v>
      </c>
      <c r="E132" s="4" t="s">
        <v>3</v>
      </c>
      <c r="F132" s="4" t="s">
        <v>20</v>
      </c>
      <c r="G132" s="4" t="s">
        <v>11</v>
      </c>
      <c r="H132" s="4" t="s">
        <v>12</v>
      </c>
      <c r="I132" s="9">
        <v>4</v>
      </c>
      <c r="J132" s="6">
        <v>91.46</v>
      </c>
      <c r="K132" s="7">
        <v>0</v>
      </c>
      <c r="L132" s="6">
        <v>44.04</v>
      </c>
      <c r="M132" s="6">
        <f t="shared" si="8"/>
        <v>365.84</v>
      </c>
      <c r="N132" s="6">
        <f t="shared" si="9"/>
        <v>176.16</v>
      </c>
      <c r="O132" s="6">
        <f t="shared" si="10"/>
        <v>189.67999999999998</v>
      </c>
      <c r="P132" s="8">
        <f t="shared" si="11"/>
        <v>0.51847802317953207</v>
      </c>
      <c r="Q132" s="5">
        <f>YEAR(SalesDataTable[[#This Row],[Order Date]])</f>
        <v>2026</v>
      </c>
      <c r="R132" s="8" t="str">
        <f>"Q"&amp;ROUNDUP(MONTH(SalesDataTable[[#This Row],[Order Date]])/3,0)</f>
        <v>Q1</v>
      </c>
      <c r="S132" s="9">
        <f>MONTH(SalesDataTable[[#This Row],[Order Date]])</f>
        <v>1</v>
      </c>
      <c r="T132" s="8" t="str">
        <f>TEXT(SalesDataTable[[#This Row],[Order Date]],"mmm")</f>
        <v>Jan</v>
      </c>
    </row>
    <row r="133" spans="1:20" ht="16">
      <c r="A133" s="2" t="s">
        <v>184</v>
      </c>
      <c r="B133" s="3">
        <v>46051</v>
      </c>
      <c r="C133" s="4" t="s">
        <v>8</v>
      </c>
      <c r="D133" s="4" t="s">
        <v>69</v>
      </c>
      <c r="E133" s="4" t="s">
        <v>3</v>
      </c>
      <c r="F133" s="4" t="s">
        <v>16</v>
      </c>
      <c r="G133" s="4" t="s">
        <v>31</v>
      </c>
      <c r="H133" s="4" t="s">
        <v>90</v>
      </c>
      <c r="I133" s="9">
        <v>2</v>
      </c>
      <c r="J133" s="6">
        <v>123.27</v>
      </c>
      <c r="K133" s="7">
        <v>0</v>
      </c>
      <c r="L133" s="6">
        <v>60.26</v>
      </c>
      <c r="M133" s="6">
        <f t="shared" si="8"/>
        <v>246.54</v>
      </c>
      <c r="N133" s="6">
        <f t="shared" si="9"/>
        <v>120.52</v>
      </c>
      <c r="O133" s="6">
        <f t="shared" si="10"/>
        <v>126.02</v>
      </c>
      <c r="P133" s="8">
        <f t="shared" si="11"/>
        <v>0.51115437657175311</v>
      </c>
      <c r="Q133" s="5">
        <f>YEAR(SalesDataTable[[#This Row],[Order Date]])</f>
        <v>2026</v>
      </c>
      <c r="R133" s="8" t="str">
        <f>"Q"&amp;ROUNDUP(MONTH(SalesDataTable[[#This Row],[Order Date]])/3,0)</f>
        <v>Q1</v>
      </c>
      <c r="S133" s="9">
        <f>MONTH(SalesDataTable[[#This Row],[Order Date]])</f>
        <v>1</v>
      </c>
      <c r="T133" s="8" t="str">
        <f>TEXT(SalesDataTable[[#This Row],[Order Date]],"mmm")</f>
        <v>Jan</v>
      </c>
    </row>
    <row r="134" spans="1:20" ht="16">
      <c r="A134" s="2" t="s">
        <v>185</v>
      </c>
      <c r="B134" s="3">
        <v>46051</v>
      </c>
      <c r="C134" s="4" t="s">
        <v>14</v>
      </c>
      <c r="D134" s="4" t="s">
        <v>34</v>
      </c>
      <c r="E134" s="4" t="s">
        <v>10</v>
      </c>
      <c r="F134" s="4" t="s">
        <v>20</v>
      </c>
      <c r="G134" s="4" t="s">
        <v>49</v>
      </c>
      <c r="H134" s="4" t="s">
        <v>74</v>
      </c>
      <c r="I134" s="9">
        <v>3</v>
      </c>
      <c r="J134" s="6">
        <v>49.63</v>
      </c>
      <c r="K134" s="7">
        <v>0.1</v>
      </c>
      <c r="L134" s="6">
        <v>22.06</v>
      </c>
      <c r="M134" s="6">
        <f t="shared" si="8"/>
        <v>134.001</v>
      </c>
      <c r="N134" s="6">
        <f t="shared" si="9"/>
        <v>66.179999999999993</v>
      </c>
      <c r="O134" s="6">
        <f t="shared" si="10"/>
        <v>67.821000000000012</v>
      </c>
      <c r="P134" s="8">
        <f t="shared" si="11"/>
        <v>0.50612308863366695</v>
      </c>
      <c r="Q134" s="5">
        <f>YEAR(SalesDataTable[[#This Row],[Order Date]])</f>
        <v>2026</v>
      </c>
      <c r="R134" s="8" t="str">
        <f>"Q"&amp;ROUNDUP(MONTH(SalesDataTable[[#This Row],[Order Date]])/3,0)</f>
        <v>Q1</v>
      </c>
      <c r="S134" s="9">
        <f>MONTH(SalesDataTable[[#This Row],[Order Date]])</f>
        <v>1</v>
      </c>
      <c r="T134" s="8" t="str">
        <f>TEXT(SalesDataTable[[#This Row],[Order Date]],"mmm")</f>
        <v>Jan</v>
      </c>
    </row>
    <row r="135" spans="1:20" ht="16">
      <c r="A135" s="2" t="s">
        <v>186</v>
      </c>
      <c r="B135" s="3">
        <v>46051</v>
      </c>
      <c r="C135" s="4" t="s">
        <v>1</v>
      </c>
      <c r="D135" s="4" t="s">
        <v>52</v>
      </c>
      <c r="E135" s="4" t="s">
        <v>10</v>
      </c>
      <c r="F135" s="4" t="s">
        <v>20</v>
      </c>
      <c r="G135" s="4" t="s">
        <v>17</v>
      </c>
      <c r="H135" s="4" t="s">
        <v>71</v>
      </c>
      <c r="I135" s="9">
        <v>12</v>
      </c>
      <c r="J135" s="6">
        <v>132.21</v>
      </c>
      <c r="K135" s="7">
        <v>0.1</v>
      </c>
      <c r="L135" s="6">
        <v>68.95</v>
      </c>
      <c r="M135" s="6">
        <f t="shared" si="8"/>
        <v>1427.8679999999999</v>
      </c>
      <c r="N135" s="6">
        <f t="shared" si="9"/>
        <v>827.40000000000009</v>
      </c>
      <c r="O135" s="6">
        <f t="shared" si="10"/>
        <v>600.46799999999985</v>
      </c>
      <c r="P135" s="8">
        <f t="shared" si="11"/>
        <v>0.42053467127213429</v>
      </c>
      <c r="Q135" s="5">
        <f>YEAR(SalesDataTable[[#This Row],[Order Date]])</f>
        <v>2026</v>
      </c>
      <c r="R135" s="8" t="str">
        <f>"Q"&amp;ROUNDUP(MONTH(SalesDataTable[[#This Row],[Order Date]])/3,0)</f>
        <v>Q1</v>
      </c>
      <c r="S135" s="9">
        <f>MONTH(SalesDataTable[[#This Row],[Order Date]])</f>
        <v>1</v>
      </c>
      <c r="T135" s="8" t="str">
        <f>TEXT(SalesDataTable[[#This Row],[Order Date]],"mmm")</f>
        <v>Jan</v>
      </c>
    </row>
    <row r="136" spans="1:20" ht="16">
      <c r="A136" s="2" t="s">
        <v>187</v>
      </c>
      <c r="B136" s="3">
        <v>46052</v>
      </c>
      <c r="C136" s="4" t="s">
        <v>8</v>
      </c>
      <c r="D136" s="4" t="s">
        <v>9</v>
      </c>
      <c r="E136" s="4" t="s">
        <v>25</v>
      </c>
      <c r="F136" s="4" t="s">
        <v>20</v>
      </c>
      <c r="G136" s="4" t="s">
        <v>5</v>
      </c>
      <c r="H136" s="4" t="s">
        <v>35</v>
      </c>
      <c r="I136" s="9">
        <v>1</v>
      </c>
      <c r="J136" s="6">
        <v>39.549999999999997</v>
      </c>
      <c r="K136" s="7">
        <v>0</v>
      </c>
      <c r="L136" s="6">
        <v>17.059999999999999</v>
      </c>
      <c r="M136" s="6">
        <f t="shared" si="8"/>
        <v>39.549999999999997</v>
      </c>
      <c r="N136" s="6">
        <f t="shared" si="9"/>
        <v>17.059999999999999</v>
      </c>
      <c r="O136" s="6">
        <f t="shared" si="10"/>
        <v>22.49</v>
      </c>
      <c r="P136" s="8">
        <f t="shared" si="11"/>
        <v>0.56864728192161818</v>
      </c>
      <c r="Q136" s="5">
        <f>YEAR(SalesDataTable[[#This Row],[Order Date]])</f>
        <v>2026</v>
      </c>
      <c r="R136" s="8" t="str">
        <f>"Q"&amp;ROUNDUP(MONTH(SalesDataTable[[#This Row],[Order Date]])/3,0)</f>
        <v>Q1</v>
      </c>
      <c r="S136" s="9">
        <f>MONTH(SalesDataTable[[#This Row],[Order Date]])</f>
        <v>1</v>
      </c>
      <c r="T136" s="8" t="str">
        <f>TEXT(SalesDataTable[[#This Row],[Order Date]],"mmm")</f>
        <v>Jan</v>
      </c>
    </row>
    <row r="137" spans="1:20" ht="16">
      <c r="A137" s="2" t="s">
        <v>188</v>
      </c>
      <c r="B137" s="3">
        <v>46052</v>
      </c>
      <c r="C137" s="4" t="s">
        <v>8</v>
      </c>
      <c r="D137" s="4" t="s">
        <v>69</v>
      </c>
      <c r="E137" s="4" t="s">
        <v>3</v>
      </c>
      <c r="F137" s="4" t="s">
        <v>16</v>
      </c>
      <c r="G137" s="4" t="s">
        <v>31</v>
      </c>
      <c r="H137" s="4" t="s">
        <v>64</v>
      </c>
      <c r="I137" s="9">
        <v>3</v>
      </c>
      <c r="J137" s="6">
        <v>80.08</v>
      </c>
      <c r="K137" s="7">
        <v>0</v>
      </c>
      <c r="L137" s="6">
        <v>39.450000000000003</v>
      </c>
      <c r="M137" s="6">
        <f t="shared" si="8"/>
        <v>240.24</v>
      </c>
      <c r="N137" s="6">
        <f t="shared" si="9"/>
        <v>118.35000000000001</v>
      </c>
      <c r="O137" s="6">
        <f t="shared" si="10"/>
        <v>121.89</v>
      </c>
      <c r="P137" s="8">
        <f t="shared" si="11"/>
        <v>0.50736763236763238</v>
      </c>
      <c r="Q137" s="5">
        <f>YEAR(SalesDataTable[[#This Row],[Order Date]])</f>
        <v>2026</v>
      </c>
      <c r="R137" s="8" t="str">
        <f>"Q"&amp;ROUNDUP(MONTH(SalesDataTable[[#This Row],[Order Date]])/3,0)</f>
        <v>Q1</v>
      </c>
      <c r="S137" s="9">
        <f>MONTH(SalesDataTable[[#This Row],[Order Date]])</f>
        <v>1</v>
      </c>
      <c r="T137" s="8" t="str">
        <f>TEXT(SalesDataTable[[#This Row],[Order Date]],"mmm")</f>
        <v>Jan</v>
      </c>
    </row>
    <row r="138" spans="1:20" ht="16">
      <c r="A138" s="2" t="s">
        <v>189</v>
      </c>
      <c r="B138" s="3">
        <v>46052</v>
      </c>
      <c r="C138" s="4" t="s">
        <v>14</v>
      </c>
      <c r="D138" s="4" t="s">
        <v>34</v>
      </c>
      <c r="E138" s="4" t="s">
        <v>25</v>
      </c>
      <c r="F138" s="4" t="s">
        <v>4</v>
      </c>
      <c r="G138" s="4" t="s">
        <v>49</v>
      </c>
      <c r="H138" s="4" t="s">
        <v>55</v>
      </c>
      <c r="I138" s="9">
        <v>1</v>
      </c>
      <c r="J138" s="6">
        <v>120.48</v>
      </c>
      <c r="K138" s="7">
        <v>0</v>
      </c>
      <c r="L138" s="6">
        <v>69.55</v>
      </c>
      <c r="M138" s="6">
        <f t="shared" si="8"/>
        <v>120.48</v>
      </c>
      <c r="N138" s="6">
        <f t="shared" si="9"/>
        <v>69.55</v>
      </c>
      <c r="O138" s="6">
        <f t="shared" si="10"/>
        <v>50.930000000000007</v>
      </c>
      <c r="P138" s="8">
        <f t="shared" si="11"/>
        <v>0.42272576361221786</v>
      </c>
      <c r="Q138" s="5">
        <f>YEAR(SalesDataTable[[#This Row],[Order Date]])</f>
        <v>2026</v>
      </c>
      <c r="R138" s="8" t="str">
        <f>"Q"&amp;ROUNDUP(MONTH(SalesDataTable[[#This Row],[Order Date]])/3,0)</f>
        <v>Q1</v>
      </c>
      <c r="S138" s="9">
        <f>MONTH(SalesDataTable[[#This Row],[Order Date]])</f>
        <v>1</v>
      </c>
      <c r="T138" s="8" t="str">
        <f>TEXT(SalesDataTable[[#This Row],[Order Date]],"mmm")</f>
        <v>Jan</v>
      </c>
    </row>
    <row r="139" spans="1:20" ht="16">
      <c r="A139" s="2" t="s">
        <v>190</v>
      </c>
      <c r="B139" s="3">
        <v>46052</v>
      </c>
      <c r="C139" s="4" t="s">
        <v>27</v>
      </c>
      <c r="D139" s="4" t="s">
        <v>45</v>
      </c>
      <c r="E139" s="4" t="s">
        <v>3</v>
      </c>
      <c r="F139" s="4" t="s">
        <v>4</v>
      </c>
      <c r="G139" s="4" t="s">
        <v>49</v>
      </c>
      <c r="H139" s="4" t="s">
        <v>50</v>
      </c>
      <c r="I139" s="9">
        <v>1</v>
      </c>
      <c r="J139" s="6">
        <v>39.369999999999997</v>
      </c>
      <c r="K139" s="7">
        <v>0.05</v>
      </c>
      <c r="L139" s="6">
        <v>14.66</v>
      </c>
      <c r="M139" s="6">
        <f t="shared" si="8"/>
        <v>37.401499999999999</v>
      </c>
      <c r="N139" s="6">
        <f t="shared" si="9"/>
        <v>14.66</v>
      </c>
      <c r="O139" s="6">
        <f t="shared" si="10"/>
        <v>22.741499999999998</v>
      </c>
      <c r="P139" s="8">
        <f t="shared" si="11"/>
        <v>0.60803711081106371</v>
      </c>
      <c r="Q139" s="5">
        <f>YEAR(SalesDataTable[[#This Row],[Order Date]])</f>
        <v>2026</v>
      </c>
      <c r="R139" s="8" t="str">
        <f>"Q"&amp;ROUNDUP(MONTH(SalesDataTable[[#This Row],[Order Date]])/3,0)</f>
        <v>Q1</v>
      </c>
      <c r="S139" s="9">
        <f>MONTH(SalesDataTable[[#This Row],[Order Date]])</f>
        <v>1</v>
      </c>
      <c r="T139" s="8" t="str">
        <f>TEXT(SalesDataTable[[#This Row],[Order Date]],"mmm")</f>
        <v>Jan</v>
      </c>
    </row>
    <row r="140" spans="1:20" ht="16">
      <c r="A140" s="2" t="s">
        <v>191</v>
      </c>
      <c r="B140" s="3">
        <v>46052</v>
      </c>
      <c r="C140" s="4" t="s">
        <v>8</v>
      </c>
      <c r="D140" s="4" t="s">
        <v>69</v>
      </c>
      <c r="E140" s="4" t="s">
        <v>10</v>
      </c>
      <c r="F140" s="4" t="s">
        <v>20</v>
      </c>
      <c r="G140" s="4" t="s">
        <v>31</v>
      </c>
      <c r="H140" s="4" t="s">
        <v>64</v>
      </c>
      <c r="I140" s="9">
        <v>8</v>
      </c>
      <c r="J140" s="6">
        <v>81.06</v>
      </c>
      <c r="K140" s="7">
        <v>0.15</v>
      </c>
      <c r="L140" s="6">
        <v>39.549999999999997</v>
      </c>
      <c r="M140" s="6">
        <f t="shared" si="8"/>
        <v>551.20799999999997</v>
      </c>
      <c r="N140" s="6">
        <f t="shared" si="9"/>
        <v>316.39999999999998</v>
      </c>
      <c r="O140" s="6">
        <f t="shared" si="10"/>
        <v>234.80799999999999</v>
      </c>
      <c r="P140" s="8">
        <f t="shared" si="11"/>
        <v>0.42598801178502488</v>
      </c>
      <c r="Q140" s="5">
        <f>YEAR(SalesDataTable[[#This Row],[Order Date]])</f>
        <v>2026</v>
      </c>
      <c r="R140" s="8" t="str">
        <f>"Q"&amp;ROUNDUP(MONTH(SalesDataTable[[#This Row],[Order Date]])/3,0)</f>
        <v>Q1</v>
      </c>
      <c r="S140" s="9">
        <f>MONTH(SalesDataTable[[#This Row],[Order Date]])</f>
        <v>1</v>
      </c>
      <c r="T140" s="8" t="str">
        <f>TEXT(SalesDataTable[[#This Row],[Order Date]],"mmm")</f>
        <v>Jan</v>
      </c>
    </row>
    <row r="141" spans="1:20" ht="16">
      <c r="A141" s="2" t="s">
        <v>192</v>
      </c>
      <c r="B141" s="3">
        <v>46052</v>
      </c>
      <c r="C141" s="4" t="s">
        <v>8</v>
      </c>
      <c r="D141" s="4" t="s">
        <v>69</v>
      </c>
      <c r="E141" s="4" t="s">
        <v>39</v>
      </c>
      <c r="F141" s="4" t="s">
        <v>4</v>
      </c>
      <c r="G141" s="4" t="s">
        <v>49</v>
      </c>
      <c r="H141" s="4" t="s">
        <v>55</v>
      </c>
      <c r="I141" s="9">
        <v>5</v>
      </c>
      <c r="J141" s="6">
        <v>120.4</v>
      </c>
      <c r="K141" s="7">
        <v>0</v>
      </c>
      <c r="L141" s="6">
        <v>69.510000000000005</v>
      </c>
      <c r="M141" s="6">
        <f t="shared" si="8"/>
        <v>602</v>
      </c>
      <c r="N141" s="6">
        <f t="shared" si="9"/>
        <v>347.55</v>
      </c>
      <c r="O141" s="6">
        <f t="shared" si="10"/>
        <v>254.45</v>
      </c>
      <c r="P141" s="8">
        <f t="shared" si="11"/>
        <v>0.42267441860465116</v>
      </c>
      <c r="Q141" s="5">
        <f>YEAR(SalesDataTable[[#This Row],[Order Date]])</f>
        <v>2026</v>
      </c>
      <c r="R141" s="8" t="str">
        <f>"Q"&amp;ROUNDUP(MONTH(SalesDataTable[[#This Row],[Order Date]])/3,0)</f>
        <v>Q1</v>
      </c>
      <c r="S141" s="9">
        <f>MONTH(SalesDataTable[[#This Row],[Order Date]])</f>
        <v>1</v>
      </c>
      <c r="T141" s="8" t="str">
        <f>TEXT(SalesDataTable[[#This Row],[Order Date]],"mmm")</f>
        <v>Jan</v>
      </c>
    </row>
    <row r="142" spans="1:20" ht="16">
      <c r="A142" s="2" t="s">
        <v>193</v>
      </c>
      <c r="B142" s="3">
        <v>46053</v>
      </c>
      <c r="C142" s="4" t="s">
        <v>14</v>
      </c>
      <c r="D142" s="4" t="s">
        <v>61</v>
      </c>
      <c r="E142" s="4" t="s">
        <v>10</v>
      </c>
      <c r="F142" s="4" t="s">
        <v>20</v>
      </c>
      <c r="G142" s="4" t="s">
        <v>17</v>
      </c>
      <c r="H142" s="4" t="s">
        <v>46</v>
      </c>
      <c r="I142" s="9">
        <v>10</v>
      </c>
      <c r="J142" s="6">
        <v>47.71</v>
      </c>
      <c r="K142" s="7">
        <v>0.1</v>
      </c>
      <c r="L142" s="6">
        <v>18.649999999999999</v>
      </c>
      <c r="M142" s="6">
        <f t="shared" si="8"/>
        <v>429.39000000000004</v>
      </c>
      <c r="N142" s="6">
        <f t="shared" si="9"/>
        <v>186.5</v>
      </c>
      <c r="O142" s="6">
        <f t="shared" si="10"/>
        <v>242.89000000000004</v>
      </c>
      <c r="P142" s="8">
        <f t="shared" si="11"/>
        <v>0.56566291716155481</v>
      </c>
      <c r="Q142" s="5">
        <f>YEAR(SalesDataTable[[#This Row],[Order Date]])</f>
        <v>2026</v>
      </c>
      <c r="R142" s="8" t="str">
        <f>"Q"&amp;ROUNDUP(MONTH(SalesDataTable[[#This Row],[Order Date]])/3,0)</f>
        <v>Q1</v>
      </c>
      <c r="S142" s="9">
        <f>MONTH(SalesDataTable[[#This Row],[Order Date]])</f>
        <v>1</v>
      </c>
      <c r="T142" s="8" t="str">
        <f>TEXT(SalesDataTable[[#This Row],[Order Date]],"mmm")</f>
        <v>Jan</v>
      </c>
    </row>
    <row r="143" spans="1:20" ht="16">
      <c r="A143" s="2" t="s">
        <v>194</v>
      </c>
      <c r="B143" s="3">
        <v>46053</v>
      </c>
      <c r="C143" s="4" t="s">
        <v>1</v>
      </c>
      <c r="D143" s="4" t="s">
        <v>52</v>
      </c>
      <c r="E143" s="4" t="s">
        <v>3</v>
      </c>
      <c r="F143" s="4" t="s">
        <v>20</v>
      </c>
      <c r="G143" s="4" t="s">
        <v>5</v>
      </c>
      <c r="H143" s="4" t="s">
        <v>43</v>
      </c>
      <c r="I143" s="9">
        <v>1</v>
      </c>
      <c r="J143" s="6">
        <v>102.92</v>
      </c>
      <c r="K143" s="7">
        <v>0.05</v>
      </c>
      <c r="L143" s="6">
        <v>50.92</v>
      </c>
      <c r="M143" s="6">
        <f t="shared" si="8"/>
        <v>97.774000000000001</v>
      </c>
      <c r="N143" s="6">
        <f t="shared" si="9"/>
        <v>50.92</v>
      </c>
      <c r="O143" s="6">
        <f t="shared" si="10"/>
        <v>46.853999999999999</v>
      </c>
      <c r="P143" s="8">
        <f t="shared" si="11"/>
        <v>0.4792071511853867</v>
      </c>
      <c r="Q143" s="5">
        <f>YEAR(SalesDataTable[[#This Row],[Order Date]])</f>
        <v>2026</v>
      </c>
      <c r="R143" s="8" t="str">
        <f>"Q"&amp;ROUNDUP(MONTH(SalesDataTable[[#This Row],[Order Date]])/3,0)</f>
        <v>Q1</v>
      </c>
      <c r="S143" s="9">
        <f>MONTH(SalesDataTable[[#This Row],[Order Date]])</f>
        <v>1</v>
      </c>
      <c r="T143" s="8" t="str">
        <f>TEXT(SalesDataTable[[#This Row],[Order Date]],"mmm")</f>
        <v>Jan</v>
      </c>
    </row>
    <row r="144" spans="1:20" ht="16">
      <c r="A144" s="2" t="s">
        <v>195</v>
      </c>
      <c r="B144" s="3">
        <v>46053</v>
      </c>
      <c r="C144" s="4" t="s">
        <v>8</v>
      </c>
      <c r="D144" s="4" t="s">
        <v>9</v>
      </c>
      <c r="E144" s="4" t="s">
        <v>3</v>
      </c>
      <c r="F144" s="4" t="s">
        <v>4</v>
      </c>
      <c r="G144" s="4" t="s">
        <v>11</v>
      </c>
      <c r="H144" s="4" t="s">
        <v>79</v>
      </c>
      <c r="I144" s="9">
        <v>1</v>
      </c>
      <c r="J144" s="6">
        <v>72.69</v>
      </c>
      <c r="K144" s="7">
        <v>0.1</v>
      </c>
      <c r="L144" s="6">
        <v>32.67</v>
      </c>
      <c r="M144" s="6">
        <f t="shared" si="8"/>
        <v>65.421000000000006</v>
      </c>
      <c r="N144" s="6">
        <f t="shared" si="9"/>
        <v>32.67</v>
      </c>
      <c r="O144" s="6">
        <f t="shared" si="10"/>
        <v>32.751000000000005</v>
      </c>
      <c r="P144" s="8">
        <f t="shared" si="11"/>
        <v>0.50061906727197691</v>
      </c>
      <c r="Q144" s="5">
        <f>YEAR(SalesDataTable[[#This Row],[Order Date]])</f>
        <v>2026</v>
      </c>
      <c r="R144" s="8" t="str">
        <f>"Q"&amp;ROUNDUP(MONTH(SalesDataTable[[#This Row],[Order Date]])/3,0)</f>
        <v>Q1</v>
      </c>
      <c r="S144" s="9">
        <f>MONTH(SalesDataTable[[#This Row],[Order Date]])</f>
        <v>1</v>
      </c>
      <c r="T144" s="8" t="str">
        <f>TEXT(SalesDataTable[[#This Row],[Order Date]],"mmm")</f>
        <v>Jan</v>
      </c>
    </row>
    <row r="145" spans="1:20" ht="16">
      <c r="A145" s="2" t="s">
        <v>196</v>
      </c>
      <c r="B145" s="3">
        <v>46053</v>
      </c>
      <c r="C145" s="4" t="s">
        <v>1</v>
      </c>
      <c r="D145" s="4" t="s">
        <v>2</v>
      </c>
      <c r="E145" s="4" t="s">
        <v>3</v>
      </c>
      <c r="F145" s="4" t="s">
        <v>16</v>
      </c>
      <c r="G145" s="4" t="s">
        <v>5</v>
      </c>
      <c r="H145" s="4" t="s">
        <v>6</v>
      </c>
      <c r="I145" s="9">
        <v>1</v>
      </c>
      <c r="J145" s="6">
        <v>79.989999999999995</v>
      </c>
      <c r="K145" s="7">
        <v>0.05</v>
      </c>
      <c r="L145" s="6">
        <v>43.02</v>
      </c>
      <c r="M145" s="6">
        <f t="shared" si="8"/>
        <v>75.990499999999997</v>
      </c>
      <c r="N145" s="6">
        <f t="shared" si="9"/>
        <v>43.02</v>
      </c>
      <c r="O145" s="6">
        <f t="shared" si="10"/>
        <v>32.970499999999994</v>
      </c>
      <c r="P145" s="8">
        <f t="shared" si="11"/>
        <v>0.43387660299642711</v>
      </c>
      <c r="Q145" s="5">
        <f>YEAR(SalesDataTable[[#This Row],[Order Date]])</f>
        <v>2026</v>
      </c>
      <c r="R145" s="8" t="str">
        <f>"Q"&amp;ROUNDUP(MONTH(SalesDataTable[[#This Row],[Order Date]])/3,0)</f>
        <v>Q1</v>
      </c>
      <c r="S145" s="9">
        <f>MONTH(SalesDataTable[[#This Row],[Order Date]])</f>
        <v>1</v>
      </c>
      <c r="T145" s="8" t="str">
        <f>TEXT(SalesDataTable[[#This Row],[Order Date]],"mmm")</f>
        <v>Jan</v>
      </c>
    </row>
    <row r="146" spans="1:20" ht="16">
      <c r="A146" s="2" t="s">
        <v>197</v>
      </c>
      <c r="B146" s="3">
        <v>46053</v>
      </c>
      <c r="C146" s="4" t="s">
        <v>8</v>
      </c>
      <c r="D146" s="4" t="s">
        <v>38</v>
      </c>
      <c r="E146" s="4" t="s">
        <v>10</v>
      </c>
      <c r="F146" s="4" t="s">
        <v>20</v>
      </c>
      <c r="G146" s="4" t="s">
        <v>49</v>
      </c>
      <c r="H146" s="4" t="s">
        <v>74</v>
      </c>
      <c r="I146" s="9">
        <v>4</v>
      </c>
      <c r="J146" s="6">
        <v>51.11</v>
      </c>
      <c r="K146" s="7">
        <v>0.15</v>
      </c>
      <c r="L146" s="6">
        <v>22.25</v>
      </c>
      <c r="M146" s="6">
        <f t="shared" si="8"/>
        <v>173.774</v>
      </c>
      <c r="N146" s="6">
        <f t="shared" si="9"/>
        <v>89</v>
      </c>
      <c r="O146" s="6">
        <f t="shared" si="10"/>
        <v>84.774000000000001</v>
      </c>
      <c r="P146" s="8">
        <f t="shared" si="11"/>
        <v>0.48784052850253778</v>
      </c>
      <c r="Q146" s="5">
        <f>YEAR(SalesDataTable[[#This Row],[Order Date]])</f>
        <v>2026</v>
      </c>
      <c r="R146" s="8" t="str">
        <f>"Q"&amp;ROUNDUP(MONTH(SalesDataTable[[#This Row],[Order Date]])/3,0)</f>
        <v>Q1</v>
      </c>
      <c r="S146" s="9">
        <f>MONTH(SalesDataTable[[#This Row],[Order Date]])</f>
        <v>1</v>
      </c>
      <c r="T146" s="8" t="str">
        <f>TEXT(SalesDataTable[[#This Row],[Order Date]],"mmm")</f>
        <v>Jan</v>
      </c>
    </row>
    <row r="147" spans="1:20" ht="16">
      <c r="A147" s="2" t="s">
        <v>198</v>
      </c>
      <c r="B147" s="3">
        <v>46053</v>
      </c>
      <c r="C147" s="4" t="s">
        <v>1</v>
      </c>
      <c r="D147" s="4" t="s">
        <v>88</v>
      </c>
      <c r="E147" s="4" t="s">
        <v>3</v>
      </c>
      <c r="F147" s="4" t="s">
        <v>4</v>
      </c>
      <c r="G147" s="4" t="s">
        <v>49</v>
      </c>
      <c r="H147" s="4" t="s">
        <v>55</v>
      </c>
      <c r="I147" s="9">
        <v>2</v>
      </c>
      <c r="J147" s="6">
        <v>124.83</v>
      </c>
      <c r="K147" s="7">
        <v>0</v>
      </c>
      <c r="L147" s="6">
        <v>70.91</v>
      </c>
      <c r="M147" s="6">
        <f t="shared" si="8"/>
        <v>249.66</v>
      </c>
      <c r="N147" s="6">
        <f t="shared" si="9"/>
        <v>141.82</v>
      </c>
      <c r="O147" s="6">
        <f t="shared" si="10"/>
        <v>107.84</v>
      </c>
      <c r="P147" s="8">
        <f t="shared" si="11"/>
        <v>0.43194744853000083</v>
      </c>
      <c r="Q147" s="5">
        <f>YEAR(SalesDataTable[[#This Row],[Order Date]])</f>
        <v>2026</v>
      </c>
      <c r="R147" s="8" t="str">
        <f>"Q"&amp;ROUNDUP(MONTH(SalesDataTable[[#This Row],[Order Date]])/3,0)</f>
        <v>Q1</v>
      </c>
      <c r="S147" s="9">
        <f>MONTH(SalesDataTable[[#This Row],[Order Date]])</f>
        <v>1</v>
      </c>
      <c r="T147" s="8" t="str">
        <f>TEXT(SalesDataTable[[#This Row],[Order Date]],"mmm")</f>
        <v>Jan</v>
      </c>
    </row>
    <row r="148" spans="1:20" ht="16">
      <c r="A148" s="2" t="s">
        <v>199</v>
      </c>
      <c r="B148" s="3">
        <v>46053</v>
      </c>
      <c r="C148" s="4" t="s">
        <v>8</v>
      </c>
      <c r="D148" s="4" t="s">
        <v>66</v>
      </c>
      <c r="E148" s="4" t="s">
        <v>25</v>
      </c>
      <c r="F148" s="4" t="s">
        <v>16</v>
      </c>
      <c r="G148" s="4" t="s">
        <v>5</v>
      </c>
      <c r="H148" s="4" t="s">
        <v>35</v>
      </c>
      <c r="I148" s="9">
        <v>6</v>
      </c>
      <c r="J148" s="6">
        <v>41.07</v>
      </c>
      <c r="K148" s="7">
        <v>0.1</v>
      </c>
      <c r="L148" s="6">
        <v>16.29</v>
      </c>
      <c r="M148" s="6">
        <f t="shared" si="8"/>
        <v>221.77800000000002</v>
      </c>
      <c r="N148" s="6">
        <f t="shared" si="9"/>
        <v>97.74</v>
      </c>
      <c r="O148" s="6">
        <f t="shared" si="10"/>
        <v>124.03800000000003</v>
      </c>
      <c r="P148" s="8">
        <f t="shared" si="11"/>
        <v>0.55928901874847825</v>
      </c>
      <c r="Q148" s="5">
        <f>YEAR(SalesDataTable[[#This Row],[Order Date]])</f>
        <v>2026</v>
      </c>
      <c r="R148" s="8" t="str">
        <f>"Q"&amp;ROUNDUP(MONTH(SalesDataTable[[#This Row],[Order Date]])/3,0)</f>
        <v>Q1</v>
      </c>
      <c r="S148" s="9">
        <f>MONTH(SalesDataTable[[#This Row],[Order Date]])</f>
        <v>1</v>
      </c>
      <c r="T148" s="8" t="str">
        <f>TEXT(SalesDataTable[[#This Row],[Order Date]],"mmm")</f>
        <v>Jan</v>
      </c>
    </row>
    <row r="149" spans="1:20" ht="16">
      <c r="A149" s="2" t="s">
        <v>200</v>
      </c>
      <c r="B149" s="3">
        <v>46053</v>
      </c>
      <c r="C149" s="4" t="s">
        <v>1</v>
      </c>
      <c r="D149" s="4" t="s">
        <v>88</v>
      </c>
      <c r="E149" s="4" t="s">
        <v>3</v>
      </c>
      <c r="F149" s="4" t="s">
        <v>16</v>
      </c>
      <c r="G149" s="4" t="s">
        <v>17</v>
      </c>
      <c r="H149" s="4" t="s">
        <v>18</v>
      </c>
      <c r="I149" s="9">
        <v>1</v>
      </c>
      <c r="J149" s="6">
        <v>36.020000000000003</v>
      </c>
      <c r="K149" s="7">
        <v>0</v>
      </c>
      <c r="L149" s="6">
        <v>13.34</v>
      </c>
      <c r="M149" s="6">
        <f t="shared" si="8"/>
        <v>36.020000000000003</v>
      </c>
      <c r="N149" s="6">
        <f t="shared" si="9"/>
        <v>13.34</v>
      </c>
      <c r="O149" s="6">
        <f t="shared" si="10"/>
        <v>22.680000000000003</v>
      </c>
      <c r="P149" s="8">
        <f t="shared" si="11"/>
        <v>0.62965019433647973</v>
      </c>
      <c r="Q149" s="5">
        <f>YEAR(SalesDataTable[[#This Row],[Order Date]])</f>
        <v>2026</v>
      </c>
      <c r="R149" s="8" t="str">
        <f>"Q"&amp;ROUNDUP(MONTH(SalesDataTable[[#This Row],[Order Date]])/3,0)</f>
        <v>Q1</v>
      </c>
      <c r="S149" s="9">
        <f>MONTH(SalesDataTable[[#This Row],[Order Date]])</f>
        <v>1</v>
      </c>
      <c r="T149" s="8" t="str">
        <f>TEXT(SalesDataTable[[#This Row],[Order Date]],"mmm")</f>
        <v>Jan</v>
      </c>
    </row>
    <row r="150" spans="1:20" ht="16">
      <c r="A150" s="2" t="s">
        <v>201</v>
      </c>
      <c r="B150" s="3">
        <v>46053</v>
      </c>
      <c r="C150" s="4" t="s">
        <v>1</v>
      </c>
      <c r="D150" s="4" t="s">
        <v>2</v>
      </c>
      <c r="E150" s="4" t="s">
        <v>25</v>
      </c>
      <c r="F150" s="4" t="s">
        <v>4</v>
      </c>
      <c r="G150" s="4" t="s">
        <v>49</v>
      </c>
      <c r="H150" s="4" t="s">
        <v>67</v>
      </c>
      <c r="I150" s="9">
        <v>1</v>
      </c>
      <c r="J150" s="6">
        <v>35.82</v>
      </c>
      <c r="K150" s="7">
        <v>0.05</v>
      </c>
      <c r="L150" s="6">
        <v>14.32</v>
      </c>
      <c r="M150" s="6">
        <f t="shared" si="8"/>
        <v>34.028999999999996</v>
      </c>
      <c r="N150" s="6">
        <f t="shared" si="9"/>
        <v>14.32</v>
      </c>
      <c r="O150" s="6">
        <f t="shared" si="10"/>
        <v>19.708999999999996</v>
      </c>
      <c r="P150" s="8">
        <f t="shared" si="11"/>
        <v>0.57918246201769075</v>
      </c>
      <c r="Q150" s="5">
        <f>YEAR(SalesDataTable[[#This Row],[Order Date]])</f>
        <v>2026</v>
      </c>
      <c r="R150" s="8" t="str">
        <f>"Q"&amp;ROUNDUP(MONTH(SalesDataTable[[#This Row],[Order Date]])/3,0)</f>
        <v>Q1</v>
      </c>
      <c r="S150" s="9">
        <f>MONTH(SalesDataTable[[#This Row],[Order Date]])</f>
        <v>1</v>
      </c>
      <c r="T150" s="8" t="str">
        <f>TEXT(SalesDataTable[[#This Row],[Order Date]],"mmm")</f>
        <v>Jan</v>
      </c>
    </row>
    <row r="151" spans="1:20" ht="16">
      <c r="A151" s="2" t="s">
        <v>202</v>
      </c>
      <c r="B151" s="3">
        <v>46053</v>
      </c>
      <c r="C151" s="4" t="s">
        <v>14</v>
      </c>
      <c r="D151" s="4" t="s">
        <v>24</v>
      </c>
      <c r="E151" s="4" t="s">
        <v>25</v>
      </c>
      <c r="F151" s="4" t="s">
        <v>4</v>
      </c>
      <c r="G151" s="4" t="s">
        <v>5</v>
      </c>
      <c r="H151" s="4" t="s">
        <v>43</v>
      </c>
      <c r="I151" s="9">
        <v>3</v>
      </c>
      <c r="J151" s="6">
        <v>103.94</v>
      </c>
      <c r="K151" s="7">
        <v>0.1</v>
      </c>
      <c r="L151" s="6">
        <v>50.67</v>
      </c>
      <c r="M151" s="6">
        <f t="shared" si="8"/>
        <v>280.63799999999998</v>
      </c>
      <c r="N151" s="6">
        <f t="shared" si="9"/>
        <v>152.01</v>
      </c>
      <c r="O151" s="6">
        <f t="shared" si="10"/>
        <v>128.62799999999999</v>
      </c>
      <c r="P151" s="8">
        <f t="shared" si="11"/>
        <v>0.45834135077929572</v>
      </c>
      <c r="Q151" s="5">
        <f>YEAR(SalesDataTable[[#This Row],[Order Date]])</f>
        <v>2026</v>
      </c>
      <c r="R151" s="8" t="str">
        <f>"Q"&amp;ROUNDUP(MONTH(SalesDataTable[[#This Row],[Order Date]])/3,0)</f>
        <v>Q1</v>
      </c>
      <c r="S151" s="9">
        <f>MONTH(SalesDataTable[[#This Row],[Order Date]])</f>
        <v>1</v>
      </c>
      <c r="T151" s="8" t="str">
        <f>TEXT(SalesDataTable[[#This Row],[Order Date]],"mmm")</f>
        <v>Jan</v>
      </c>
    </row>
    <row r="152" spans="1:20" ht="16">
      <c r="A152" s="2" t="s">
        <v>203</v>
      </c>
      <c r="B152" s="3">
        <v>46054</v>
      </c>
      <c r="C152" s="4" t="s">
        <v>1</v>
      </c>
      <c r="D152" s="4" t="s">
        <v>2</v>
      </c>
      <c r="E152" s="4" t="s">
        <v>3</v>
      </c>
      <c r="F152" s="4" t="s">
        <v>4</v>
      </c>
      <c r="G152" s="4" t="s">
        <v>11</v>
      </c>
      <c r="H152" s="4" t="s">
        <v>21</v>
      </c>
      <c r="I152" s="9">
        <v>1</v>
      </c>
      <c r="J152" s="6">
        <v>140.53</v>
      </c>
      <c r="K152" s="7">
        <v>0</v>
      </c>
      <c r="L152" s="6">
        <v>77.36</v>
      </c>
      <c r="M152" s="6">
        <f t="shared" si="8"/>
        <v>140.53</v>
      </c>
      <c r="N152" s="6">
        <f t="shared" si="9"/>
        <v>77.36</v>
      </c>
      <c r="O152" s="6">
        <f t="shared" si="10"/>
        <v>63.17</v>
      </c>
      <c r="P152" s="8">
        <f t="shared" si="11"/>
        <v>0.44951255959581587</v>
      </c>
      <c r="Q152" s="5">
        <f>YEAR(SalesDataTable[[#This Row],[Order Date]])</f>
        <v>2026</v>
      </c>
      <c r="R152" s="8" t="str">
        <f>"Q"&amp;ROUNDUP(MONTH(SalesDataTable[[#This Row],[Order Date]])/3,0)</f>
        <v>Q1</v>
      </c>
      <c r="S152" s="9">
        <f>MONTH(SalesDataTable[[#This Row],[Order Date]])</f>
        <v>2</v>
      </c>
      <c r="T152" s="8" t="str">
        <f>TEXT(SalesDataTable[[#This Row],[Order Date]],"mmm")</f>
        <v>Feb</v>
      </c>
    </row>
    <row r="153" spans="1:20" ht="16">
      <c r="A153" s="2" t="s">
        <v>204</v>
      </c>
      <c r="B153" s="3">
        <v>46054</v>
      </c>
      <c r="C153" s="4" t="s">
        <v>27</v>
      </c>
      <c r="D153" s="4" t="s">
        <v>45</v>
      </c>
      <c r="E153" s="4" t="s">
        <v>25</v>
      </c>
      <c r="F153" s="4" t="s">
        <v>4</v>
      </c>
      <c r="G153" s="4" t="s">
        <v>11</v>
      </c>
      <c r="H153" s="4" t="s">
        <v>21</v>
      </c>
      <c r="I153" s="9">
        <v>1</v>
      </c>
      <c r="J153" s="6">
        <v>142.03</v>
      </c>
      <c r="K153" s="7">
        <v>0.05</v>
      </c>
      <c r="L153" s="6">
        <v>77.069999999999993</v>
      </c>
      <c r="M153" s="6">
        <f t="shared" si="8"/>
        <v>134.92849999999999</v>
      </c>
      <c r="N153" s="6">
        <f t="shared" si="9"/>
        <v>77.069999999999993</v>
      </c>
      <c r="O153" s="6">
        <f t="shared" si="10"/>
        <v>57.858499999999992</v>
      </c>
      <c r="P153" s="8">
        <f t="shared" si="11"/>
        <v>0.42880859121682963</v>
      </c>
      <c r="Q153" s="5">
        <f>YEAR(SalesDataTable[[#This Row],[Order Date]])</f>
        <v>2026</v>
      </c>
      <c r="R153" s="8" t="str">
        <f>"Q"&amp;ROUNDUP(MONTH(SalesDataTable[[#This Row],[Order Date]])/3,0)</f>
        <v>Q1</v>
      </c>
      <c r="S153" s="9">
        <f>MONTH(SalesDataTable[[#This Row],[Order Date]])</f>
        <v>2</v>
      </c>
      <c r="T153" s="8" t="str">
        <f>TEXT(SalesDataTable[[#This Row],[Order Date]],"mmm")</f>
        <v>Feb</v>
      </c>
    </row>
    <row r="154" spans="1:20" ht="16">
      <c r="A154" s="2" t="s">
        <v>205</v>
      </c>
      <c r="B154" s="3">
        <v>46054</v>
      </c>
      <c r="C154" s="4" t="s">
        <v>14</v>
      </c>
      <c r="D154" s="4" t="s">
        <v>34</v>
      </c>
      <c r="E154" s="4" t="s">
        <v>10</v>
      </c>
      <c r="F154" s="4" t="s">
        <v>20</v>
      </c>
      <c r="G154" s="4" t="s">
        <v>31</v>
      </c>
      <c r="H154" s="4" t="s">
        <v>90</v>
      </c>
      <c r="I154" s="9">
        <v>12</v>
      </c>
      <c r="J154" s="6">
        <v>124.84</v>
      </c>
      <c r="K154" s="7">
        <v>0.1</v>
      </c>
      <c r="L154" s="6">
        <v>59.47</v>
      </c>
      <c r="M154" s="6">
        <f t="shared" si="8"/>
        <v>1348.2719999999999</v>
      </c>
      <c r="N154" s="6">
        <f t="shared" si="9"/>
        <v>713.64</v>
      </c>
      <c r="O154" s="6">
        <f t="shared" si="10"/>
        <v>634.63199999999995</v>
      </c>
      <c r="P154" s="8">
        <f t="shared" si="11"/>
        <v>0.47070027412866244</v>
      </c>
      <c r="Q154" s="5">
        <f>YEAR(SalesDataTable[[#This Row],[Order Date]])</f>
        <v>2026</v>
      </c>
      <c r="R154" s="8" t="str">
        <f>"Q"&amp;ROUNDUP(MONTH(SalesDataTable[[#This Row],[Order Date]])/3,0)</f>
        <v>Q1</v>
      </c>
      <c r="S154" s="9">
        <f>MONTH(SalesDataTable[[#This Row],[Order Date]])</f>
        <v>2</v>
      </c>
      <c r="T154" s="8" t="str">
        <f>TEXT(SalesDataTable[[#This Row],[Order Date]],"mmm")</f>
        <v>Feb</v>
      </c>
    </row>
    <row r="155" spans="1:20" ht="16">
      <c r="A155" s="2" t="s">
        <v>206</v>
      </c>
      <c r="B155" s="3">
        <v>46054</v>
      </c>
      <c r="C155" s="4" t="s">
        <v>8</v>
      </c>
      <c r="D155" s="4" t="s">
        <v>69</v>
      </c>
      <c r="E155" s="4" t="s">
        <v>3</v>
      </c>
      <c r="F155" s="4" t="s">
        <v>4</v>
      </c>
      <c r="G155" s="4" t="s">
        <v>49</v>
      </c>
      <c r="H155" s="4" t="s">
        <v>67</v>
      </c>
      <c r="I155" s="9">
        <v>3</v>
      </c>
      <c r="J155" s="6">
        <v>35.36</v>
      </c>
      <c r="K155" s="7">
        <v>0</v>
      </c>
      <c r="L155" s="6">
        <v>13.7</v>
      </c>
      <c r="M155" s="6">
        <f t="shared" si="8"/>
        <v>106.08</v>
      </c>
      <c r="N155" s="6">
        <f t="shared" si="9"/>
        <v>41.099999999999994</v>
      </c>
      <c r="O155" s="6">
        <f t="shared" si="10"/>
        <v>64.98</v>
      </c>
      <c r="P155" s="8">
        <f t="shared" si="11"/>
        <v>0.61255656108597289</v>
      </c>
      <c r="Q155" s="5">
        <f>YEAR(SalesDataTable[[#This Row],[Order Date]])</f>
        <v>2026</v>
      </c>
      <c r="R155" s="8" t="str">
        <f>"Q"&amp;ROUNDUP(MONTH(SalesDataTable[[#This Row],[Order Date]])/3,0)</f>
        <v>Q1</v>
      </c>
      <c r="S155" s="9">
        <f>MONTH(SalesDataTable[[#This Row],[Order Date]])</f>
        <v>2</v>
      </c>
      <c r="T155" s="8" t="str">
        <f>TEXT(SalesDataTable[[#This Row],[Order Date]],"mmm")</f>
        <v>Feb</v>
      </c>
    </row>
    <row r="156" spans="1:20" ht="16">
      <c r="A156" s="2" t="s">
        <v>207</v>
      </c>
      <c r="B156" s="3">
        <v>46054</v>
      </c>
      <c r="C156" s="4" t="s">
        <v>27</v>
      </c>
      <c r="D156" s="4" t="s">
        <v>82</v>
      </c>
      <c r="E156" s="4" t="s">
        <v>39</v>
      </c>
      <c r="F156" s="4" t="s">
        <v>4</v>
      </c>
      <c r="G156" s="4" t="s">
        <v>49</v>
      </c>
      <c r="H156" s="4" t="s">
        <v>55</v>
      </c>
      <c r="I156" s="9">
        <v>2</v>
      </c>
      <c r="J156" s="6">
        <v>122.43</v>
      </c>
      <c r="K156" s="7">
        <v>0</v>
      </c>
      <c r="L156" s="6">
        <v>69.08</v>
      </c>
      <c r="M156" s="6">
        <f t="shared" si="8"/>
        <v>244.86</v>
      </c>
      <c r="N156" s="6">
        <f t="shared" si="9"/>
        <v>138.16</v>
      </c>
      <c r="O156" s="6">
        <f t="shared" si="10"/>
        <v>106.70000000000002</v>
      </c>
      <c r="P156" s="8">
        <f t="shared" si="11"/>
        <v>0.43575920934411505</v>
      </c>
      <c r="Q156" s="5">
        <f>YEAR(SalesDataTable[[#This Row],[Order Date]])</f>
        <v>2026</v>
      </c>
      <c r="R156" s="8" t="str">
        <f>"Q"&amp;ROUNDUP(MONTH(SalesDataTable[[#This Row],[Order Date]])/3,0)</f>
        <v>Q1</v>
      </c>
      <c r="S156" s="9">
        <f>MONTH(SalesDataTable[[#This Row],[Order Date]])</f>
        <v>2</v>
      </c>
      <c r="T156" s="8" t="str">
        <f>TEXT(SalesDataTable[[#This Row],[Order Date]],"mmm")</f>
        <v>Feb</v>
      </c>
    </row>
    <row r="157" spans="1:20" ht="16">
      <c r="A157" s="2" t="s">
        <v>208</v>
      </c>
      <c r="B157" s="3">
        <v>46054</v>
      </c>
      <c r="C157" s="4" t="s">
        <v>1</v>
      </c>
      <c r="D157" s="4" t="s">
        <v>88</v>
      </c>
      <c r="E157" s="4" t="s">
        <v>39</v>
      </c>
      <c r="F157" s="4" t="s">
        <v>16</v>
      </c>
      <c r="G157" s="4" t="s">
        <v>11</v>
      </c>
      <c r="H157" s="4" t="s">
        <v>21</v>
      </c>
      <c r="I157" s="9">
        <v>2</v>
      </c>
      <c r="J157" s="6">
        <v>140.47</v>
      </c>
      <c r="K157" s="7">
        <v>0.05</v>
      </c>
      <c r="L157" s="6">
        <v>78.39</v>
      </c>
      <c r="M157" s="6">
        <f t="shared" si="8"/>
        <v>266.89299999999997</v>
      </c>
      <c r="N157" s="6">
        <f t="shared" si="9"/>
        <v>156.78</v>
      </c>
      <c r="O157" s="6">
        <f t="shared" si="10"/>
        <v>110.11299999999997</v>
      </c>
      <c r="P157" s="8">
        <f t="shared" si="11"/>
        <v>0.41257357817552348</v>
      </c>
      <c r="Q157" s="5">
        <f>YEAR(SalesDataTable[[#This Row],[Order Date]])</f>
        <v>2026</v>
      </c>
      <c r="R157" s="8" t="str">
        <f>"Q"&amp;ROUNDUP(MONTH(SalesDataTable[[#This Row],[Order Date]])/3,0)</f>
        <v>Q1</v>
      </c>
      <c r="S157" s="9">
        <f>MONTH(SalesDataTable[[#This Row],[Order Date]])</f>
        <v>2</v>
      </c>
      <c r="T157" s="8" t="str">
        <f>TEXT(SalesDataTable[[#This Row],[Order Date]],"mmm")</f>
        <v>Feb</v>
      </c>
    </row>
    <row r="158" spans="1:20" ht="16">
      <c r="A158" s="2" t="s">
        <v>209</v>
      </c>
      <c r="B158" s="3">
        <v>46055</v>
      </c>
      <c r="C158" s="4" t="s">
        <v>8</v>
      </c>
      <c r="D158" s="4" t="s">
        <v>86</v>
      </c>
      <c r="E158" s="4" t="s">
        <v>3</v>
      </c>
      <c r="F158" s="4" t="s">
        <v>4</v>
      </c>
      <c r="G158" s="4" t="s">
        <v>17</v>
      </c>
      <c r="H158" s="4" t="s">
        <v>46</v>
      </c>
      <c r="I158" s="9">
        <v>1</v>
      </c>
      <c r="J158" s="6">
        <v>45.43</v>
      </c>
      <c r="K158" s="7">
        <v>0.05</v>
      </c>
      <c r="L158" s="6">
        <v>18.670000000000002</v>
      </c>
      <c r="M158" s="6">
        <f t="shared" si="8"/>
        <v>43.158499999999997</v>
      </c>
      <c r="N158" s="6">
        <f t="shared" si="9"/>
        <v>18.670000000000002</v>
      </c>
      <c r="O158" s="6">
        <f t="shared" si="10"/>
        <v>24.488499999999995</v>
      </c>
      <c r="P158" s="8">
        <f t="shared" si="11"/>
        <v>0.56740850585632019</v>
      </c>
      <c r="Q158" s="5">
        <f>YEAR(SalesDataTable[[#This Row],[Order Date]])</f>
        <v>2026</v>
      </c>
      <c r="R158" s="8" t="str">
        <f>"Q"&amp;ROUNDUP(MONTH(SalesDataTable[[#This Row],[Order Date]])/3,0)</f>
        <v>Q1</v>
      </c>
      <c r="S158" s="9">
        <f>MONTH(SalesDataTable[[#This Row],[Order Date]])</f>
        <v>2</v>
      </c>
      <c r="T158" s="8" t="str">
        <f>TEXT(SalesDataTable[[#This Row],[Order Date]],"mmm")</f>
        <v>Feb</v>
      </c>
    </row>
    <row r="159" spans="1:20" ht="16">
      <c r="A159" s="2" t="s">
        <v>210</v>
      </c>
      <c r="B159" s="3">
        <v>46055</v>
      </c>
      <c r="C159" s="4" t="s">
        <v>27</v>
      </c>
      <c r="D159" s="4" t="s">
        <v>82</v>
      </c>
      <c r="E159" s="4" t="s">
        <v>10</v>
      </c>
      <c r="F159" s="4" t="s">
        <v>20</v>
      </c>
      <c r="G159" s="4" t="s">
        <v>5</v>
      </c>
      <c r="H159" s="4" t="s">
        <v>43</v>
      </c>
      <c r="I159" s="9">
        <v>8</v>
      </c>
      <c r="J159" s="6">
        <v>102.78</v>
      </c>
      <c r="K159" s="7">
        <v>0.15</v>
      </c>
      <c r="L159" s="6">
        <v>50.39</v>
      </c>
      <c r="M159" s="6">
        <f t="shared" si="8"/>
        <v>698.904</v>
      </c>
      <c r="N159" s="6">
        <f t="shared" si="9"/>
        <v>403.12</v>
      </c>
      <c r="O159" s="6">
        <f t="shared" si="10"/>
        <v>295.78399999999999</v>
      </c>
      <c r="P159" s="8">
        <f t="shared" si="11"/>
        <v>0.42321119924911005</v>
      </c>
      <c r="Q159" s="5">
        <f>YEAR(SalesDataTable[[#This Row],[Order Date]])</f>
        <v>2026</v>
      </c>
      <c r="R159" s="8" t="str">
        <f>"Q"&amp;ROUNDUP(MONTH(SalesDataTable[[#This Row],[Order Date]])/3,0)</f>
        <v>Q1</v>
      </c>
      <c r="S159" s="9">
        <f>MONTH(SalesDataTable[[#This Row],[Order Date]])</f>
        <v>2</v>
      </c>
      <c r="T159" s="8" t="str">
        <f>TEXT(SalesDataTable[[#This Row],[Order Date]],"mmm")</f>
        <v>Feb</v>
      </c>
    </row>
    <row r="160" spans="1:20" ht="16">
      <c r="A160" s="2" t="s">
        <v>211</v>
      </c>
      <c r="B160" s="3">
        <v>46055</v>
      </c>
      <c r="C160" s="4" t="s">
        <v>8</v>
      </c>
      <c r="D160" s="4" t="s">
        <v>66</v>
      </c>
      <c r="E160" s="4" t="s">
        <v>39</v>
      </c>
      <c r="F160" s="4" t="s">
        <v>16</v>
      </c>
      <c r="G160" s="4" t="s">
        <v>31</v>
      </c>
      <c r="H160" s="4" t="s">
        <v>90</v>
      </c>
      <c r="I160" s="9">
        <v>1</v>
      </c>
      <c r="J160" s="6">
        <v>123.95</v>
      </c>
      <c r="K160" s="7">
        <v>0</v>
      </c>
      <c r="L160" s="6">
        <v>61.32</v>
      </c>
      <c r="M160" s="6">
        <f t="shared" si="8"/>
        <v>123.95</v>
      </c>
      <c r="N160" s="6">
        <f t="shared" si="9"/>
        <v>61.32</v>
      </c>
      <c r="O160" s="6">
        <f t="shared" si="10"/>
        <v>62.63</v>
      </c>
      <c r="P160" s="8">
        <f t="shared" si="11"/>
        <v>0.50528438886647842</v>
      </c>
      <c r="Q160" s="5">
        <f>YEAR(SalesDataTable[[#This Row],[Order Date]])</f>
        <v>2026</v>
      </c>
      <c r="R160" s="8" t="str">
        <f>"Q"&amp;ROUNDUP(MONTH(SalesDataTable[[#This Row],[Order Date]])/3,0)</f>
        <v>Q1</v>
      </c>
      <c r="S160" s="9">
        <f>MONTH(SalesDataTable[[#This Row],[Order Date]])</f>
        <v>2</v>
      </c>
      <c r="T160" s="8" t="str">
        <f>TEXT(SalesDataTable[[#This Row],[Order Date]],"mmm")</f>
        <v>Feb</v>
      </c>
    </row>
    <row r="161" spans="1:20" ht="16">
      <c r="A161" s="2" t="s">
        <v>212</v>
      </c>
      <c r="B161" s="3">
        <v>46055</v>
      </c>
      <c r="C161" s="4" t="s">
        <v>8</v>
      </c>
      <c r="D161" s="4" t="s">
        <v>66</v>
      </c>
      <c r="E161" s="4" t="s">
        <v>39</v>
      </c>
      <c r="F161" s="4" t="s">
        <v>4</v>
      </c>
      <c r="G161" s="4" t="s">
        <v>31</v>
      </c>
      <c r="H161" s="4" t="s">
        <v>41</v>
      </c>
      <c r="I161" s="9">
        <v>3</v>
      </c>
      <c r="J161" s="6">
        <v>199.9</v>
      </c>
      <c r="K161" s="7">
        <v>0</v>
      </c>
      <c r="L161" s="6">
        <v>104.18</v>
      </c>
      <c r="M161" s="6">
        <f t="shared" si="8"/>
        <v>599.70000000000005</v>
      </c>
      <c r="N161" s="6">
        <f t="shared" si="9"/>
        <v>312.54000000000002</v>
      </c>
      <c r="O161" s="6">
        <f t="shared" si="10"/>
        <v>287.16000000000003</v>
      </c>
      <c r="P161" s="8">
        <f t="shared" si="11"/>
        <v>0.47883941970985494</v>
      </c>
      <c r="Q161" s="5">
        <f>YEAR(SalesDataTable[[#This Row],[Order Date]])</f>
        <v>2026</v>
      </c>
      <c r="R161" s="8" t="str">
        <f>"Q"&amp;ROUNDUP(MONTH(SalesDataTable[[#This Row],[Order Date]])/3,0)</f>
        <v>Q1</v>
      </c>
      <c r="S161" s="9">
        <f>MONTH(SalesDataTable[[#This Row],[Order Date]])</f>
        <v>2</v>
      </c>
      <c r="T161" s="8" t="str">
        <f>TEXT(SalesDataTable[[#This Row],[Order Date]],"mmm")</f>
        <v>Feb</v>
      </c>
    </row>
    <row r="162" spans="1:20" ht="16">
      <c r="A162" s="2" t="s">
        <v>213</v>
      </c>
      <c r="B162" s="3">
        <v>46055</v>
      </c>
      <c r="C162" s="4" t="s">
        <v>8</v>
      </c>
      <c r="D162" s="4" t="s">
        <v>69</v>
      </c>
      <c r="E162" s="4" t="s">
        <v>39</v>
      </c>
      <c r="F162" s="4" t="s">
        <v>4</v>
      </c>
      <c r="G162" s="4" t="s">
        <v>11</v>
      </c>
      <c r="H162" s="4" t="s">
        <v>12</v>
      </c>
      <c r="I162" s="9">
        <v>1</v>
      </c>
      <c r="J162" s="6">
        <v>93.78</v>
      </c>
      <c r="K162" s="7">
        <v>0</v>
      </c>
      <c r="L162" s="6">
        <v>44.21</v>
      </c>
      <c r="M162" s="6">
        <f t="shared" si="8"/>
        <v>93.78</v>
      </c>
      <c r="N162" s="6">
        <f t="shared" si="9"/>
        <v>44.21</v>
      </c>
      <c r="O162" s="6">
        <f t="shared" si="10"/>
        <v>49.57</v>
      </c>
      <c r="P162" s="8">
        <f t="shared" si="11"/>
        <v>0.52857752185967155</v>
      </c>
      <c r="Q162" s="5">
        <f>YEAR(SalesDataTable[[#This Row],[Order Date]])</f>
        <v>2026</v>
      </c>
      <c r="R162" s="8" t="str">
        <f>"Q"&amp;ROUNDUP(MONTH(SalesDataTable[[#This Row],[Order Date]])/3,0)</f>
        <v>Q1</v>
      </c>
      <c r="S162" s="9">
        <f>MONTH(SalesDataTable[[#This Row],[Order Date]])</f>
        <v>2</v>
      </c>
      <c r="T162" s="8" t="str">
        <f>TEXT(SalesDataTable[[#This Row],[Order Date]],"mmm")</f>
        <v>Feb</v>
      </c>
    </row>
    <row r="163" spans="1:20" ht="16">
      <c r="A163" s="2" t="s">
        <v>214</v>
      </c>
      <c r="B163" s="3">
        <v>46055</v>
      </c>
      <c r="C163" s="4" t="s">
        <v>1</v>
      </c>
      <c r="D163" s="4" t="s">
        <v>2</v>
      </c>
      <c r="E163" s="4" t="s">
        <v>3</v>
      </c>
      <c r="F163" s="4" t="s">
        <v>20</v>
      </c>
      <c r="G163" s="4" t="s">
        <v>49</v>
      </c>
      <c r="H163" s="4" t="s">
        <v>50</v>
      </c>
      <c r="I163" s="9">
        <v>1</v>
      </c>
      <c r="J163" s="6">
        <v>39.39</v>
      </c>
      <c r="K163" s="7">
        <v>0.1</v>
      </c>
      <c r="L163" s="6">
        <v>15.09</v>
      </c>
      <c r="M163" s="6">
        <f t="shared" si="8"/>
        <v>35.451000000000001</v>
      </c>
      <c r="N163" s="6">
        <f t="shared" si="9"/>
        <v>15.09</v>
      </c>
      <c r="O163" s="6">
        <f t="shared" si="10"/>
        <v>20.361000000000001</v>
      </c>
      <c r="P163" s="8">
        <f t="shared" si="11"/>
        <v>0.57434204958957435</v>
      </c>
      <c r="Q163" s="5">
        <f>YEAR(SalesDataTable[[#This Row],[Order Date]])</f>
        <v>2026</v>
      </c>
      <c r="R163" s="8" t="str">
        <f>"Q"&amp;ROUNDUP(MONTH(SalesDataTable[[#This Row],[Order Date]])/3,0)</f>
        <v>Q1</v>
      </c>
      <c r="S163" s="9">
        <f>MONTH(SalesDataTable[[#This Row],[Order Date]])</f>
        <v>2</v>
      </c>
      <c r="T163" s="8" t="str">
        <f>TEXT(SalesDataTable[[#This Row],[Order Date]],"mmm")</f>
        <v>Feb</v>
      </c>
    </row>
    <row r="164" spans="1:20" ht="16">
      <c r="A164" s="2" t="s">
        <v>215</v>
      </c>
      <c r="B164" s="3">
        <v>46055</v>
      </c>
      <c r="C164" s="4" t="s">
        <v>1</v>
      </c>
      <c r="D164" s="4" t="s">
        <v>2</v>
      </c>
      <c r="E164" s="4" t="s">
        <v>3</v>
      </c>
      <c r="F164" s="4" t="s">
        <v>16</v>
      </c>
      <c r="G164" s="4" t="s">
        <v>5</v>
      </c>
      <c r="H164" s="4" t="s">
        <v>43</v>
      </c>
      <c r="I164" s="9">
        <v>6</v>
      </c>
      <c r="J164" s="6">
        <v>101.64</v>
      </c>
      <c r="K164" s="7">
        <v>0</v>
      </c>
      <c r="L164" s="6">
        <v>51.06</v>
      </c>
      <c r="M164" s="6">
        <f t="shared" si="8"/>
        <v>609.84</v>
      </c>
      <c r="N164" s="6">
        <f t="shared" si="9"/>
        <v>306.36</v>
      </c>
      <c r="O164" s="6">
        <f t="shared" si="10"/>
        <v>303.48</v>
      </c>
      <c r="P164" s="8">
        <f t="shared" si="11"/>
        <v>0.49763872491145217</v>
      </c>
      <c r="Q164" s="5">
        <f>YEAR(SalesDataTable[[#This Row],[Order Date]])</f>
        <v>2026</v>
      </c>
      <c r="R164" s="8" t="str">
        <f>"Q"&amp;ROUNDUP(MONTH(SalesDataTable[[#This Row],[Order Date]])/3,0)</f>
        <v>Q1</v>
      </c>
      <c r="S164" s="9">
        <f>MONTH(SalesDataTable[[#This Row],[Order Date]])</f>
        <v>2</v>
      </c>
      <c r="T164" s="8" t="str">
        <f>TEXT(SalesDataTable[[#This Row],[Order Date]],"mmm")</f>
        <v>Feb</v>
      </c>
    </row>
    <row r="165" spans="1:20" ht="16">
      <c r="A165" s="2" t="s">
        <v>216</v>
      </c>
      <c r="B165" s="3">
        <v>46056</v>
      </c>
      <c r="C165" s="4" t="s">
        <v>1</v>
      </c>
      <c r="D165" s="4" t="s">
        <v>2</v>
      </c>
      <c r="E165" s="4" t="s">
        <v>10</v>
      </c>
      <c r="F165" s="4" t="s">
        <v>20</v>
      </c>
      <c r="G165" s="4" t="s">
        <v>49</v>
      </c>
      <c r="H165" s="4" t="s">
        <v>67</v>
      </c>
      <c r="I165" s="9">
        <v>12</v>
      </c>
      <c r="J165" s="6">
        <v>36.74</v>
      </c>
      <c r="K165" s="7">
        <v>0.2</v>
      </c>
      <c r="L165" s="6">
        <v>13.53</v>
      </c>
      <c r="M165" s="6">
        <f t="shared" si="8"/>
        <v>352.70400000000001</v>
      </c>
      <c r="N165" s="6">
        <f t="shared" si="9"/>
        <v>162.35999999999999</v>
      </c>
      <c r="O165" s="6">
        <f t="shared" si="10"/>
        <v>190.34400000000002</v>
      </c>
      <c r="P165" s="8">
        <f t="shared" si="11"/>
        <v>0.53967065868263475</v>
      </c>
      <c r="Q165" s="5">
        <f>YEAR(SalesDataTable[[#This Row],[Order Date]])</f>
        <v>2026</v>
      </c>
      <c r="R165" s="8" t="str">
        <f>"Q"&amp;ROUNDUP(MONTH(SalesDataTable[[#This Row],[Order Date]])/3,0)</f>
        <v>Q1</v>
      </c>
      <c r="S165" s="9">
        <f>MONTH(SalesDataTable[[#This Row],[Order Date]])</f>
        <v>2</v>
      </c>
      <c r="T165" s="8" t="str">
        <f>TEXT(SalesDataTable[[#This Row],[Order Date]],"mmm")</f>
        <v>Feb</v>
      </c>
    </row>
    <row r="166" spans="1:20" ht="16">
      <c r="A166" s="2" t="s">
        <v>217</v>
      </c>
      <c r="B166" s="3">
        <v>46056</v>
      </c>
      <c r="C166" s="4" t="s">
        <v>27</v>
      </c>
      <c r="D166" s="4" t="s">
        <v>48</v>
      </c>
      <c r="E166" s="4" t="s">
        <v>25</v>
      </c>
      <c r="F166" s="4" t="s">
        <v>16</v>
      </c>
      <c r="G166" s="4" t="s">
        <v>11</v>
      </c>
      <c r="H166" s="4" t="s">
        <v>53</v>
      </c>
      <c r="I166" s="9">
        <v>2</v>
      </c>
      <c r="J166" s="6">
        <v>154.62</v>
      </c>
      <c r="K166" s="7">
        <v>0</v>
      </c>
      <c r="L166" s="6">
        <v>78.209999999999994</v>
      </c>
      <c r="M166" s="6">
        <f t="shared" si="8"/>
        <v>309.24</v>
      </c>
      <c r="N166" s="6">
        <f t="shared" si="9"/>
        <v>156.41999999999999</v>
      </c>
      <c r="O166" s="6">
        <f t="shared" si="10"/>
        <v>152.82000000000002</v>
      </c>
      <c r="P166" s="8">
        <f t="shared" si="11"/>
        <v>0.49417927823050062</v>
      </c>
      <c r="Q166" s="5">
        <f>YEAR(SalesDataTable[[#This Row],[Order Date]])</f>
        <v>2026</v>
      </c>
      <c r="R166" s="8" t="str">
        <f>"Q"&amp;ROUNDUP(MONTH(SalesDataTable[[#This Row],[Order Date]])/3,0)</f>
        <v>Q1</v>
      </c>
      <c r="S166" s="9">
        <f>MONTH(SalesDataTable[[#This Row],[Order Date]])</f>
        <v>2</v>
      </c>
      <c r="T166" s="8" t="str">
        <f>TEXT(SalesDataTable[[#This Row],[Order Date]],"mmm")</f>
        <v>Feb</v>
      </c>
    </row>
    <row r="167" spans="1:20" ht="16">
      <c r="A167" s="2" t="s">
        <v>218</v>
      </c>
      <c r="B167" s="3">
        <v>46057</v>
      </c>
      <c r="C167" s="4" t="s">
        <v>1</v>
      </c>
      <c r="D167" s="4" t="s">
        <v>2</v>
      </c>
      <c r="E167" s="4" t="s">
        <v>39</v>
      </c>
      <c r="F167" s="4" t="s">
        <v>16</v>
      </c>
      <c r="G167" s="4" t="s">
        <v>31</v>
      </c>
      <c r="H167" s="4" t="s">
        <v>90</v>
      </c>
      <c r="I167" s="9">
        <v>1</v>
      </c>
      <c r="J167" s="6">
        <v>125.63</v>
      </c>
      <c r="K167" s="7">
        <v>0.1</v>
      </c>
      <c r="L167" s="6">
        <v>60.38</v>
      </c>
      <c r="M167" s="6">
        <f t="shared" si="8"/>
        <v>113.06699999999999</v>
      </c>
      <c r="N167" s="6">
        <f t="shared" si="9"/>
        <v>60.38</v>
      </c>
      <c r="O167" s="6">
        <f t="shared" si="10"/>
        <v>52.686999999999991</v>
      </c>
      <c r="P167" s="8">
        <f t="shared" si="11"/>
        <v>0.46598034793529497</v>
      </c>
      <c r="Q167" s="5">
        <f>YEAR(SalesDataTable[[#This Row],[Order Date]])</f>
        <v>2026</v>
      </c>
      <c r="R167" s="8" t="str">
        <f>"Q"&amp;ROUNDUP(MONTH(SalesDataTable[[#This Row],[Order Date]])/3,0)</f>
        <v>Q1</v>
      </c>
      <c r="S167" s="9">
        <f>MONTH(SalesDataTable[[#This Row],[Order Date]])</f>
        <v>2</v>
      </c>
      <c r="T167" s="8" t="str">
        <f>TEXT(SalesDataTable[[#This Row],[Order Date]],"mmm")</f>
        <v>Feb</v>
      </c>
    </row>
    <row r="168" spans="1:20" ht="16">
      <c r="A168" s="2" t="s">
        <v>219</v>
      </c>
      <c r="B168" s="3">
        <v>46057</v>
      </c>
      <c r="C168" s="4" t="s">
        <v>8</v>
      </c>
      <c r="D168" s="4" t="s">
        <v>66</v>
      </c>
      <c r="E168" s="4" t="s">
        <v>3</v>
      </c>
      <c r="F168" s="4" t="s">
        <v>16</v>
      </c>
      <c r="G168" s="4" t="s">
        <v>31</v>
      </c>
      <c r="H168" s="4" t="s">
        <v>64</v>
      </c>
      <c r="I168" s="9">
        <v>2</v>
      </c>
      <c r="J168" s="6">
        <v>81.59</v>
      </c>
      <c r="K168" s="7">
        <v>0.1</v>
      </c>
      <c r="L168" s="6">
        <v>38.64</v>
      </c>
      <c r="M168" s="6">
        <f t="shared" si="8"/>
        <v>146.86200000000002</v>
      </c>
      <c r="N168" s="6">
        <f t="shared" si="9"/>
        <v>77.28</v>
      </c>
      <c r="O168" s="6">
        <f t="shared" si="10"/>
        <v>69.582000000000022</v>
      </c>
      <c r="P168" s="8">
        <f t="shared" si="11"/>
        <v>0.47379172284185161</v>
      </c>
      <c r="Q168" s="5">
        <f>YEAR(SalesDataTable[[#This Row],[Order Date]])</f>
        <v>2026</v>
      </c>
      <c r="R168" s="8" t="str">
        <f>"Q"&amp;ROUNDUP(MONTH(SalesDataTable[[#This Row],[Order Date]])/3,0)</f>
        <v>Q1</v>
      </c>
      <c r="S168" s="9">
        <f>MONTH(SalesDataTable[[#This Row],[Order Date]])</f>
        <v>2</v>
      </c>
      <c r="T168" s="8" t="str">
        <f>TEXT(SalesDataTable[[#This Row],[Order Date]],"mmm")</f>
        <v>Feb</v>
      </c>
    </row>
    <row r="169" spans="1:20" ht="16">
      <c r="A169" s="2" t="s">
        <v>220</v>
      </c>
      <c r="B169" s="3">
        <v>46057</v>
      </c>
      <c r="C169" s="4" t="s">
        <v>14</v>
      </c>
      <c r="D169" s="4" t="s">
        <v>34</v>
      </c>
      <c r="E169" s="4" t="s">
        <v>3</v>
      </c>
      <c r="F169" s="4" t="s">
        <v>16</v>
      </c>
      <c r="G169" s="4" t="s">
        <v>17</v>
      </c>
      <c r="H169" s="4" t="s">
        <v>46</v>
      </c>
      <c r="I169" s="9">
        <v>2</v>
      </c>
      <c r="J169" s="6">
        <v>45.81</v>
      </c>
      <c r="K169" s="7">
        <v>0.1</v>
      </c>
      <c r="L169" s="6">
        <v>18.420000000000002</v>
      </c>
      <c r="M169" s="6">
        <f t="shared" si="8"/>
        <v>82.458000000000013</v>
      </c>
      <c r="N169" s="6">
        <f t="shared" si="9"/>
        <v>36.840000000000003</v>
      </c>
      <c r="O169" s="6">
        <f t="shared" si="10"/>
        <v>45.618000000000009</v>
      </c>
      <c r="P169" s="8">
        <f t="shared" si="11"/>
        <v>0.55322709743141962</v>
      </c>
      <c r="Q169" s="5">
        <f>YEAR(SalesDataTable[[#This Row],[Order Date]])</f>
        <v>2026</v>
      </c>
      <c r="R169" s="8" t="str">
        <f>"Q"&amp;ROUNDUP(MONTH(SalesDataTable[[#This Row],[Order Date]])/3,0)</f>
        <v>Q1</v>
      </c>
      <c r="S169" s="9">
        <f>MONTH(SalesDataTable[[#This Row],[Order Date]])</f>
        <v>2</v>
      </c>
      <c r="T169" s="8" t="str">
        <f>TEXT(SalesDataTable[[#This Row],[Order Date]],"mmm")</f>
        <v>Feb</v>
      </c>
    </row>
    <row r="170" spans="1:20" ht="16">
      <c r="A170" s="2" t="s">
        <v>221</v>
      </c>
      <c r="B170" s="3">
        <v>46058</v>
      </c>
      <c r="C170" s="4" t="s">
        <v>8</v>
      </c>
      <c r="D170" s="4" t="s">
        <v>69</v>
      </c>
      <c r="E170" s="4" t="s">
        <v>3</v>
      </c>
      <c r="F170" s="4" t="s">
        <v>4</v>
      </c>
      <c r="G170" s="4" t="s">
        <v>49</v>
      </c>
      <c r="H170" s="4" t="s">
        <v>55</v>
      </c>
      <c r="I170" s="9">
        <v>3</v>
      </c>
      <c r="J170" s="6">
        <v>125.63</v>
      </c>
      <c r="K170" s="7">
        <v>0</v>
      </c>
      <c r="L170" s="6">
        <v>71.05</v>
      </c>
      <c r="M170" s="6">
        <f t="shared" si="8"/>
        <v>376.89</v>
      </c>
      <c r="N170" s="6">
        <f t="shared" si="9"/>
        <v>213.14999999999998</v>
      </c>
      <c r="O170" s="6">
        <f t="shared" si="10"/>
        <v>163.74</v>
      </c>
      <c r="P170" s="8">
        <f t="shared" si="11"/>
        <v>0.43445037013452203</v>
      </c>
      <c r="Q170" s="5">
        <f>YEAR(SalesDataTable[[#This Row],[Order Date]])</f>
        <v>2026</v>
      </c>
      <c r="R170" s="8" t="str">
        <f>"Q"&amp;ROUNDUP(MONTH(SalesDataTable[[#This Row],[Order Date]])/3,0)</f>
        <v>Q1</v>
      </c>
      <c r="S170" s="9">
        <f>MONTH(SalesDataTable[[#This Row],[Order Date]])</f>
        <v>2</v>
      </c>
      <c r="T170" s="8" t="str">
        <f>TEXT(SalesDataTable[[#This Row],[Order Date]],"mmm")</f>
        <v>Feb</v>
      </c>
    </row>
    <row r="171" spans="1:20" ht="16">
      <c r="A171" s="2" t="s">
        <v>222</v>
      </c>
      <c r="B171" s="3">
        <v>46058</v>
      </c>
      <c r="C171" s="4" t="s">
        <v>27</v>
      </c>
      <c r="D171" s="4" t="s">
        <v>48</v>
      </c>
      <c r="E171" s="4" t="s">
        <v>3</v>
      </c>
      <c r="F171" s="4" t="s">
        <v>4</v>
      </c>
      <c r="G171" s="4" t="s">
        <v>5</v>
      </c>
      <c r="H171" s="4" t="s">
        <v>43</v>
      </c>
      <c r="I171" s="9">
        <v>2</v>
      </c>
      <c r="J171" s="6">
        <v>101.01</v>
      </c>
      <c r="K171" s="7">
        <v>0</v>
      </c>
      <c r="L171" s="6">
        <v>50.26</v>
      </c>
      <c r="M171" s="6">
        <f t="shared" si="8"/>
        <v>202.02</v>
      </c>
      <c r="N171" s="6">
        <f t="shared" si="9"/>
        <v>100.52</v>
      </c>
      <c r="O171" s="6">
        <f t="shared" si="10"/>
        <v>101.50000000000001</v>
      </c>
      <c r="P171" s="8">
        <f t="shared" si="11"/>
        <v>0.50242550242550243</v>
      </c>
      <c r="Q171" s="5">
        <f>YEAR(SalesDataTable[[#This Row],[Order Date]])</f>
        <v>2026</v>
      </c>
      <c r="R171" s="8" t="str">
        <f>"Q"&amp;ROUNDUP(MONTH(SalesDataTable[[#This Row],[Order Date]])/3,0)</f>
        <v>Q1</v>
      </c>
      <c r="S171" s="9">
        <f>MONTH(SalesDataTable[[#This Row],[Order Date]])</f>
        <v>2</v>
      </c>
      <c r="T171" s="8" t="str">
        <f>TEXT(SalesDataTable[[#This Row],[Order Date]],"mmm")</f>
        <v>Feb</v>
      </c>
    </row>
    <row r="172" spans="1:20" ht="16">
      <c r="A172" s="2" t="s">
        <v>223</v>
      </c>
      <c r="B172" s="3">
        <v>46058</v>
      </c>
      <c r="C172" s="4" t="s">
        <v>27</v>
      </c>
      <c r="D172" s="4" t="s">
        <v>82</v>
      </c>
      <c r="E172" s="4" t="s">
        <v>3</v>
      </c>
      <c r="F172" s="4" t="s">
        <v>4</v>
      </c>
      <c r="G172" s="4" t="s">
        <v>11</v>
      </c>
      <c r="H172" s="4" t="s">
        <v>53</v>
      </c>
      <c r="I172" s="9">
        <v>6</v>
      </c>
      <c r="J172" s="6">
        <v>154.22</v>
      </c>
      <c r="K172" s="7">
        <v>0</v>
      </c>
      <c r="L172" s="6">
        <v>79.599999999999994</v>
      </c>
      <c r="M172" s="6">
        <f t="shared" si="8"/>
        <v>925.31999999999994</v>
      </c>
      <c r="N172" s="6">
        <f t="shared" si="9"/>
        <v>477.59999999999997</v>
      </c>
      <c r="O172" s="6">
        <f t="shared" si="10"/>
        <v>447.71999999999997</v>
      </c>
      <c r="P172" s="8">
        <f t="shared" si="11"/>
        <v>0.4838542342108676</v>
      </c>
      <c r="Q172" s="5">
        <f>YEAR(SalesDataTable[[#This Row],[Order Date]])</f>
        <v>2026</v>
      </c>
      <c r="R172" s="8" t="str">
        <f>"Q"&amp;ROUNDUP(MONTH(SalesDataTable[[#This Row],[Order Date]])/3,0)</f>
        <v>Q1</v>
      </c>
      <c r="S172" s="9">
        <f>MONTH(SalesDataTable[[#This Row],[Order Date]])</f>
        <v>2</v>
      </c>
      <c r="T172" s="8" t="str">
        <f>TEXT(SalesDataTable[[#This Row],[Order Date]],"mmm")</f>
        <v>Feb</v>
      </c>
    </row>
    <row r="173" spans="1:20" ht="16">
      <c r="A173" s="2" t="s">
        <v>224</v>
      </c>
      <c r="B173" s="3">
        <v>46058</v>
      </c>
      <c r="C173" s="4" t="s">
        <v>8</v>
      </c>
      <c r="D173" s="4" t="s">
        <v>86</v>
      </c>
      <c r="E173" s="4" t="s">
        <v>3</v>
      </c>
      <c r="F173" s="4" t="s">
        <v>16</v>
      </c>
      <c r="G173" s="4" t="s">
        <v>11</v>
      </c>
      <c r="H173" s="4" t="s">
        <v>79</v>
      </c>
      <c r="I173" s="9">
        <v>1</v>
      </c>
      <c r="J173" s="6">
        <v>72.78</v>
      </c>
      <c r="K173" s="7">
        <v>0.05</v>
      </c>
      <c r="L173" s="6">
        <v>33.26</v>
      </c>
      <c r="M173" s="6">
        <f t="shared" si="8"/>
        <v>69.140999999999991</v>
      </c>
      <c r="N173" s="6">
        <f t="shared" si="9"/>
        <v>33.26</v>
      </c>
      <c r="O173" s="6">
        <f t="shared" si="10"/>
        <v>35.880999999999993</v>
      </c>
      <c r="P173" s="8">
        <f t="shared" si="11"/>
        <v>0.51895402149231273</v>
      </c>
      <c r="Q173" s="5">
        <f>YEAR(SalesDataTable[[#This Row],[Order Date]])</f>
        <v>2026</v>
      </c>
      <c r="R173" s="8" t="str">
        <f>"Q"&amp;ROUNDUP(MONTH(SalesDataTable[[#This Row],[Order Date]])/3,0)</f>
        <v>Q1</v>
      </c>
      <c r="S173" s="9">
        <f>MONTH(SalesDataTable[[#This Row],[Order Date]])</f>
        <v>2</v>
      </c>
      <c r="T173" s="8" t="str">
        <f>TEXT(SalesDataTable[[#This Row],[Order Date]],"mmm")</f>
        <v>Feb</v>
      </c>
    </row>
    <row r="174" spans="1:20" ht="16">
      <c r="A174" s="2" t="s">
        <v>225</v>
      </c>
      <c r="B174" s="3">
        <v>46058</v>
      </c>
      <c r="C174" s="4" t="s">
        <v>8</v>
      </c>
      <c r="D174" s="4" t="s">
        <v>86</v>
      </c>
      <c r="E174" s="4" t="s">
        <v>10</v>
      </c>
      <c r="F174" s="4" t="s">
        <v>20</v>
      </c>
      <c r="G174" s="4" t="s">
        <v>31</v>
      </c>
      <c r="H174" s="4" t="s">
        <v>90</v>
      </c>
      <c r="I174" s="9">
        <v>3</v>
      </c>
      <c r="J174" s="6">
        <v>122.69</v>
      </c>
      <c r="K174" s="7">
        <v>0.05</v>
      </c>
      <c r="L174" s="6">
        <v>62.08</v>
      </c>
      <c r="M174" s="6">
        <f t="shared" si="8"/>
        <v>349.66649999999998</v>
      </c>
      <c r="N174" s="6">
        <f t="shared" si="9"/>
        <v>186.24</v>
      </c>
      <c r="O174" s="6">
        <f t="shared" si="10"/>
        <v>163.42649999999998</v>
      </c>
      <c r="P174" s="8">
        <f t="shared" si="11"/>
        <v>0.46737820180085876</v>
      </c>
      <c r="Q174" s="5">
        <f>YEAR(SalesDataTable[[#This Row],[Order Date]])</f>
        <v>2026</v>
      </c>
      <c r="R174" s="8" t="str">
        <f>"Q"&amp;ROUNDUP(MONTH(SalesDataTable[[#This Row],[Order Date]])/3,0)</f>
        <v>Q1</v>
      </c>
      <c r="S174" s="9">
        <f>MONTH(SalesDataTable[[#This Row],[Order Date]])</f>
        <v>2</v>
      </c>
      <c r="T174" s="8" t="str">
        <f>TEXT(SalesDataTable[[#This Row],[Order Date]],"mmm")</f>
        <v>Feb</v>
      </c>
    </row>
    <row r="175" spans="1:20" ht="16">
      <c r="A175" s="2" t="s">
        <v>226</v>
      </c>
      <c r="B175" s="3">
        <v>46059</v>
      </c>
      <c r="C175" s="4" t="s">
        <v>8</v>
      </c>
      <c r="D175" s="4" t="s">
        <v>9</v>
      </c>
      <c r="E175" s="4" t="s">
        <v>3</v>
      </c>
      <c r="F175" s="4" t="s">
        <v>20</v>
      </c>
      <c r="G175" s="4" t="s">
        <v>5</v>
      </c>
      <c r="H175" s="4" t="s">
        <v>43</v>
      </c>
      <c r="I175" s="9">
        <v>3</v>
      </c>
      <c r="J175" s="6">
        <v>103.22</v>
      </c>
      <c r="K175" s="7">
        <v>0</v>
      </c>
      <c r="L175" s="6">
        <v>50.74</v>
      </c>
      <c r="M175" s="6">
        <f t="shared" si="8"/>
        <v>309.65999999999997</v>
      </c>
      <c r="N175" s="6">
        <f t="shared" si="9"/>
        <v>152.22</v>
      </c>
      <c r="O175" s="6">
        <f t="shared" si="10"/>
        <v>157.43999999999997</v>
      </c>
      <c r="P175" s="8">
        <f t="shared" si="11"/>
        <v>0.50842859910869986</v>
      </c>
      <c r="Q175" s="5">
        <f>YEAR(SalesDataTable[[#This Row],[Order Date]])</f>
        <v>2026</v>
      </c>
      <c r="R175" s="8" t="str">
        <f>"Q"&amp;ROUNDUP(MONTH(SalesDataTable[[#This Row],[Order Date]])/3,0)</f>
        <v>Q1</v>
      </c>
      <c r="S175" s="9">
        <f>MONTH(SalesDataTable[[#This Row],[Order Date]])</f>
        <v>2</v>
      </c>
      <c r="T175" s="8" t="str">
        <f>TEXT(SalesDataTable[[#This Row],[Order Date]],"mmm")</f>
        <v>Feb</v>
      </c>
    </row>
    <row r="176" spans="1:20" ht="16">
      <c r="A176" s="2" t="s">
        <v>227</v>
      </c>
      <c r="B176" s="3">
        <v>46059</v>
      </c>
      <c r="C176" s="4" t="s">
        <v>1</v>
      </c>
      <c r="D176" s="4" t="s">
        <v>88</v>
      </c>
      <c r="E176" s="4" t="s">
        <v>39</v>
      </c>
      <c r="F176" s="4" t="s">
        <v>16</v>
      </c>
      <c r="G176" s="4" t="s">
        <v>11</v>
      </c>
      <c r="H176" s="4" t="s">
        <v>12</v>
      </c>
      <c r="I176" s="9">
        <v>3</v>
      </c>
      <c r="J176" s="6">
        <v>92.96</v>
      </c>
      <c r="K176" s="7">
        <v>0.15</v>
      </c>
      <c r="L176" s="6">
        <v>44.56</v>
      </c>
      <c r="M176" s="6">
        <f t="shared" si="8"/>
        <v>237.048</v>
      </c>
      <c r="N176" s="6">
        <f t="shared" si="9"/>
        <v>133.68</v>
      </c>
      <c r="O176" s="6">
        <f t="shared" si="10"/>
        <v>103.36799999999999</v>
      </c>
      <c r="P176" s="8">
        <f t="shared" si="11"/>
        <v>0.43606358205932971</v>
      </c>
      <c r="Q176" s="5">
        <f>YEAR(SalesDataTable[[#This Row],[Order Date]])</f>
        <v>2026</v>
      </c>
      <c r="R176" s="8" t="str">
        <f>"Q"&amp;ROUNDUP(MONTH(SalesDataTable[[#This Row],[Order Date]])/3,0)</f>
        <v>Q1</v>
      </c>
      <c r="S176" s="9">
        <f>MONTH(SalesDataTable[[#This Row],[Order Date]])</f>
        <v>2</v>
      </c>
      <c r="T176" s="8" t="str">
        <f>TEXT(SalesDataTable[[#This Row],[Order Date]],"mmm")</f>
        <v>Feb</v>
      </c>
    </row>
    <row r="177" spans="1:20" ht="16">
      <c r="A177" s="2" t="s">
        <v>228</v>
      </c>
      <c r="B177" s="3">
        <v>46059</v>
      </c>
      <c r="C177" s="4" t="s">
        <v>8</v>
      </c>
      <c r="D177" s="4" t="s">
        <v>69</v>
      </c>
      <c r="E177" s="4" t="s">
        <v>25</v>
      </c>
      <c r="F177" s="4" t="s">
        <v>16</v>
      </c>
      <c r="G177" s="4" t="s">
        <v>17</v>
      </c>
      <c r="H177" s="4" t="s">
        <v>18</v>
      </c>
      <c r="I177" s="9">
        <v>1</v>
      </c>
      <c r="J177" s="6">
        <v>36.520000000000003</v>
      </c>
      <c r="K177" s="7">
        <v>0</v>
      </c>
      <c r="L177" s="6">
        <v>13.94</v>
      </c>
      <c r="M177" s="6">
        <f t="shared" si="8"/>
        <v>36.520000000000003</v>
      </c>
      <c r="N177" s="6">
        <f t="shared" si="9"/>
        <v>13.94</v>
      </c>
      <c r="O177" s="6">
        <f t="shared" si="10"/>
        <v>22.580000000000005</v>
      </c>
      <c r="P177" s="8">
        <f t="shared" si="11"/>
        <v>0.61829134720700996</v>
      </c>
      <c r="Q177" s="5">
        <f>YEAR(SalesDataTable[[#This Row],[Order Date]])</f>
        <v>2026</v>
      </c>
      <c r="R177" s="8" t="str">
        <f>"Q"&amp;ROUNDUP(MONTH(SalesDataTable[[#This Row],[Order Date]])/3,0)</f>
        <v>Q1</v>
      </c>
      <c r="S177" s="9">
        <f>MONTH(SalesDataTable[[#This Row],[Order Date]])</f>
        <v>2</v>
      </c>
      <c r="T177" s="8" t="str">
        <f>TEXT(SalesDataTable[[#This Row],[Order Date]],"mmm")</f>
        <v>Feb</v>
      </c>
    </row>
    <row r="178" spans="1:20" ht="16">
      <c r="A178" s="2" t="s">
        <v>229</v>
      </c>
      <c r="B178" s="3">
        <v>46059</v>
      </c>
      <c r="C178" s="4" t="s">
        <v>1</v>
      </c>
      <c r="D178" s="4" t="s">
        <v>2</v>
      </c>
      <c r="E178" s="4" t="s">
        <v>25</v>
      </c>
      <c r="F178" s="4" t="s">
        <v>4</v>
      </c>
      <c r="G178" s="4" t="s">
        <v>49</v>
      </c>
      <c r="H178" s="4" t="s">
        <v>74</v>
      </c>
      <c r="I178" s="9">
        <v>3</v>
      </c>
      <c r="J178" s="6">
        <v>50.65</v>
      </c>
      <c r="K178" s="7">
        <v>0</v>
      </c>
      <c r="L178" s="6">
        <v>21.49</v>
      </c>
      <c r="M178" s="6">
        <f t="shared" si="8"/>
        <v>151.94999999999999</v>
      </c>
      <c r="N178" s="6">
        <f t="shared" si="9"/>
        <v>64.47</v>
      </c>
      <c r="O178" s="6">
        <f t="shared" si="10"/>
        <v>87.47999999999999</v>
      </c>
      <c r="P178" s="8">
        <f t="shared" si="11"/>
        <v>0.57571569595261596</v>
      </c>
      <c r="Q178" s="5">
        <f>YEAR(SalesDataTable[[#This Row],[Order Date]])</f>
        <v>2026</v>
      </c>
      <c r="R178" s="8" t="str">
        <f>"Q"&amp;ROUNDUP(MONTH(SalesDataTable[[#This Row],[Order Date]])/3,0)</f>
        <v>Q1</v>
      </c>
      <c r="S178" s="9">
        <f>MONTH(SalesDataTable[[#This Row],[Order Date]])</f>
        <v>2</v>
      </c>
      <c r="T178" s="8" t="str">
        <f>TEXT(SalesDataTable[[#This Row],[Order Date]],"mmm")</f>
        <v>Feb</v>
      </c>
    </row>
    <row r="179" spans="1:20" ht="16">
      <c r="A179" s="2" t="s">
        <v>230</v>
      </c>
      <c r="B179" s="3">
        <v>46060</v>
      </c>
      <c r="C179" s="4" t="s">
        <v>27</v>
      </c>
      <c r="D179" s="4" t="s">
        <v>28</v>
      </c>
      <c r="E179" s="4" t="s">
        <v>3</v>
      </c>
      <c r="F179" s="4" t="s">
        <v>4</v>
      </c>
      <c r="G179" s="4" t="s">
        <v>17</v>
      </c>
      <c r="H179" s="4" t="s">
        <v>18</v>
      </c>
      <c r="I179" s="9">
        <v>2</v>
      </c>
      <c r="J179" s="6">
        <v>37.03</v>
      </c>
      <c r="K179" s="7">
        <v>0.15</v>
      </c>
      <c r="L179" s="6">
        <v>13.87</v>
      </c>
      <c r="M179" s="6">
        <f t="shared" si="8"/>
        <v>62.951000000000001</v>
      </c>
      <c r="N179" s="6">
        <f t="shared" si="9"/>
        <v>27.74</v>
      </c>
      <c r="O179" s="6">
        <f t="shared" si="10"/>
        <v>35.210999999999999</v>
      </c>
      <c r="P179" s="8">
        <f t="shared" si="11"/>
        <v>0.55933980397451988</v>
      </c>
      <c r="Q179" s="5">
        <f>YEAR(SalesDataTable[[#This Row],[Order Date]])</f>
        <v>2026</v>
      </c>
      <c r="R179" s="8" t="str">
        <f>"Q"&amp;ROUNDUP(MONTH(SalesDataTable[[#This Row],[Order Date]])/3,0)</f>
        <v>Q1</v>
      </c>
      <c r="S179" s="9">
        <f>MONTH(SalesDataTable[[#This Row],[Order Date]])</f>
        <v>2</v>
      </c>
      <c r="T179" s="8" t="str">
        <f>TEXT(SalesDataTable[[#This Row],[Order Date]],"mmm")</f>
        <v>Feb</v>
      </c>
    </row>
    <row r="180" spans="1:20" ht="16">
      <c r="A180" s="2" t="s">
        <v>231</v>
      </c>
      <c r="B180" s="3">
        <v>46060</v>
      </c>
      <c r="C180" s="4" t="s">
        <v>14</v>
      </c>
      <c r="D180" s="4" t="s">
        <v>15</v>
      </c>
      <c r="E180" s="4" t="s">
        <v>3</v>
      </c>
      <c r="F180" s="4" t="s">
        <v>16</v>
      </c>
      <c r="G180" s="4" t="s">
        <v>49</v>
      </c>
      <c r="H180" s="4" t="s">
        <v>67</v>
      </c>
      <c r="I180" s="9">
        <v>1</v>
      </c>
      <c r="J180" s="6">
        <v>36.619999999999997</v>
      </c>
      <c r="K180" s="7">
        <v>0</v>
      </c>
      <c r="L180" s="6">
        <v>13.55</v>
      </c>
      <c r="M180" s="6">
        <f t="shared" si="8"/>
        <v>36.619999999999997</v>
      </c>
      <c r="N180" s="6">
        <f t="shared" si="9"/>
        <v>13.55</v>
      </c>
      <c r="O180" s="6">
        <f t="shared" si="10"/>
        <v>23.069999999999997</v>
      </c>
      <c r="P180" s="8">
        <f t="shared" si="11"/>
        <v>0.62998361551064985</v>
      </c>
      <c r="Q180" s="5">
        <f>YEAR(SalesDataTable[[#This Row],[Order Date]])</f>
        <v>2026</v>
      </c>
      <c r="R180" s="8" t="str">
        <f>"Q"&amp;ROUNDUP(MONTH(SalesDataTable[[#This Row],[Order Date]])/3,0)</f>
        <v>Q1</v>
      </c>
      <c r="S180" s="9">
        <f>MONTH(SalesDataTable[[#This Row],[Order Date]])</f>
        <v>2</v>
      </c>
      <c r="T180" s="8" t="str">
        <f>TEXT(SalesDataTable[[#This Row],[Order Date]],"mmm")</f>
        <v>Feb</v>
      </c>
    </row>
    <row r="181" spans="1:20" ht="16">
      <c r="A181" s="2" t="s">
        <v>232</v>
      </c>
      <c r="B181" s="3">
        <v>46060</v>
      </c>
      <c r="C181" s="4" t="s">
        <v>14</v>
      </c>
      <c r="D181" s="4" t="s">
        <v>126</v>
      </c>
      <c r="E181" s="4" t="s">
        <v>25</v>
      </c>
      <c r="F181" s="4" t="s">
        <v>4</v>
      </c>
      <c r="G181" s="4" t="s">
        <v>31</v>
      </c>
      <c r="H181" s="4" t="s">
        <v>64</v>
      </c>
      <c r="I181" s="9">
        <v>1</v>
      </c>
      <c r="J181" s="6">
        <v>81.47</v>
      </c>
      <c r="K181" s="7">
        <v>0</v>
      </c>
      <c r="L181" s="6">
        <v>39.18</v>
      </c>
      <c r="M181" s="6">
        <f t="shared" si="8"/>
        <v>81.47</v>
      </c>
      <c r="N181" s="6">
        <f t="shared" si="9"/>
        <v>39.18</v>
      </c>
      <c r="O181" s="6">
        <f t="shared" si="10"/>
        <v>42.29</v>
      </c>
      <c r="P181" s="8">
        <f t="shared" si="11"/>
        <v>0.51908678040996681</v>
      </c>
      <c r="Q181" s="5">
        <f>YEAR(SalesDataTable[[#This Row],[Order Date]])</f>
        <v>2026</v>
      </c>
      <c r="R181" s="8" t="str">
        <f>"Q"&amp;ROUNDUP(MONTH(SalesDataTable[[#This Row],[Order Date]])/3,0)</f>
        <v>Q1</v>
      </c>
      <c r="S181" s="9">
        <f>MONTH(SalesDataTable[[#This Row],[Order Date]])</f>
        <v>2</v>
      </c>
      <c r="T181" s="8" t="str">
        <f>TEXT(SalesDataTable[[#This Row],[Order Date]],"mmm")</f>
        <v>Feb</v>
      </c>
    </row>
    <row r="182" spans="1:20" ht="16">
      <c r="A182" s="2" t="s">
        <v>233</v>
      </c>
      <c r="B182" s="3">
        <v>46061</v>
      </c>
      <c r="C182" s="4" t="s">
        <v>8</v>
      </c>
      <c r="D182" s="4" t="s">
        <v>9</v>
      </c>
      <c r="E182" s="4" t="s">
        <v>10</v>
      </c>
      <c r="F182" s="4" t="s">
        <v>4</v>
      </c>
      <c r="G182" s="4" t="s">
        <v>31</v>
      </c>
      <c r="H182" s="4" t="s">
        <v>90</v>
      </c>
      <c r="I182" s="9">
        <v>12</v>
      </c>
      <c r="J182" s="6">
        <v>122.75</v>
      </c>
      <c r="K182" s="7">
        <v>0.15</v>
      </c>
      <c r="L182" s="6">
        <v>62.51</v>
      </c>
      <c r="M182" s="6">
        <f t="shared" si="8"/>
        <v>1252.05</v>
      </c>
      <c r="N182" s="6">
        <f t="shared" si="9"/>
        <v>750.12</v>
      </c>
      <c r="O182" s="6">
        <f t="shared" si="10"/>
        <v>501.92999999999995</v>
      </c>
      <c r="P182" s="8">
        <f t="shared" si="11"/>
        <v>0.40088654606445429</v>
      </c>
      <c r="Q182" s="5">
        <f>YEAR(SalesDataTable[[#This Row],[Order Date]])</f>
        <v>2026</v>
      </c>
      <c r="R182" s="8" t="str">
        <f>"Q"&amp;ROUNDUP(MONTH(SalesDataTable[[#This Row],[Order Date]])/3,0)</f>
        <v>Q1</v>
      </c>
      <c r="S182" s="9">
        <f>MONTH(SalesDataTable[[#This Row],[Order Date]])</f>
        <v>2</v>
      </c>
      <c r="T182" s="8" t="str">
        <f>TEXT(SalesDataTable[[#This Row],[Order Date]],"mmm")</f>
        <v>Feb</v>
      </c>
    </row>
    <row r="183" spans="1:20" ht="16">
      <c r="A183" s="2" t="s">
        <v>234</v>
      </c>
      <c r="B183" s="3">
        <v>46061</v>
      </c>
      <c r="C183" s="4" t="s">
        <v>1</v>
      </c>
      <c r="D183" s="4" t="s">
        <v>52</v>
      </c>
      <c r="E183" s="4" t="s">
        <v>3</v>
      </c>
      <c r="F183" s="4" t="s">
        <v>20</v>
      </c>
      <c r="G183" s="4" t="s">
        <v>49</v>
      </c>
      <c r="H183" s="4" t="s">
        <v>74</v>
      </c>
      <c r="I183" s="9">
        <v>1</v>
      </c>
      <c r="J183" s="6">
        <v>50.38</v>
      </c>
      <c r="K183" s="7">
        <v>0.05</v>
      </c>
      <c r="L183" s="6">
        <v>21.95</v>
      </c>
      <c r="M183" s="6">
        <f t="shared" si="8"/>
        <v>47.860999999999997</v>
      </c>
      <c r="N183" s="6">
        <f t="shared" si="9"/>
        <v>21.95</v>
      </c>
      <c r="O183" s="6">
        <f t="shared" si="10"/>
        <v>25.910999999999998</v>
      </c>
      <c r="P183" s="8">
        <f t="shared" si="11"/>
        <v>0.54138024696516995</v>
      </c>
      <c r="Q183" s="5">
        <f>YEAR(SalesDataTable[[#This Row],[Order Date]])</f>
        <v>2026</v>
      </c>
      <c r="R183" s="8" t="str">
        <f>"Q"&amp;ROUNDUP(MONTH(SalesDataTable[[#This Row],[Order Date]])/3,0)</f>
        <v>Q1</v>
      </c>
      <c r="S183" s="9">
        <f>MONTH(SalesDataTable[[#This Row],[Order Date]])</f>
        <v>2</v>
      </c>
      <c r="T183" s="8" t="str">
        <f>TEXT(SalesDataTable[[#This Row],[Order Date]],"mmm")</f>
        <v>Feb</v>
      </c>
    </row>
    <row r="184" spans="1:20" ht="16">
      <c r="A184" s="2" t="s">
        <v>235</v>
      </c>
      <c r="B184" s="3">
        <v>46061</v>
      </c>
      <c r="C184" s="4" t="s">
        <v>27</v>
      </c>
      <c r="D184" s="4" t="s">
        <v>45</v>
      </c>
      <c r="E184" s="4" t="s">
        <v>3</v>
      </c>
      <c r="F184" s="4" t="s">
        <v>20</v>
      </c>
      <c r="G184" s="4" t="s">
        <v>49</v>
      </c>
      <c r="H184" s="4" t="s">
        <v>74</v>
      </c>
      <c r="I184" s="9">
        <v>2</v>
      </c>
      <c r="J184" s="6">
        <v>50.4</v>
      </c>
      <c r="K184" s="7">
        <v>0</v>
      </c>
      <c r="L184" s="6">
        <v>21.43</v>
      </c>
      <c r="M184" s="6">
        <f t="shared" si="8"/>
        <v>100.8</v>
      </c>
      <c r="N184" s="6">
        <f t="shared" si="9"/>
        <v>42.86</v>
      </c>
      <c r="O184" s="6">
        <f t="shared" si="10"/>
        <v>57.94</v>
      </c>
      <c r="P184" s="8">
        <f t="shared" si="11"/>
        <v>0.57480158730158726</v>
      </c>
      <c r="Q184" s="5">
        <f>YEAR(SalesDataTable[[#This Row],[Order Date]])</f>
        <v>2026</v>
      </c>
      <c r="R184" s="8" t="str">
        <f>"Q"&amp;ROUNDUP(MONTH(SalesDataTable[[#This Row],[Order Date]])/3,0)</f>
        <v>Q1</v>
      </c>
      <c r="S184" s="9">
        <f>MONTH(SalesDataTable[[#This Row],[Order Date]])</f>
        <v>2</v>
      </c>
      <c r="T184" s="8" t="str">
        <f>TEXT(SalesDataTable[[#This Row],[Order Date]],"mmm")</f>
        <v>Feb</v>
      </c>
    </row>
    <row r="185" spans="1:20" ht="16">
      <c r="A185" s="2" t="s">
        <v>236</v>
      </c>
      <c r="B185" s="3">
        <v>46061</v>
      </c>
      <c r="C185" s="4" t="s">
        <v>14</v>
      </c>
      <c r="D185" s="4" t="s">
        <v>34</v>
      </c>
      <c r="E185" s="4" t="s">
        <v>3</v>
      </c>
      <c r="F185" s="4" t="s">
        <v>16</v>
      </c>
      <c r="G185" s="4" t="s">
        <v>11</v>
      </c>
      <c r="H185" s="4" t="s">
        <v>79</v>
      </c>
      <c r="I185" s="9">
        <v>1</v>
      </c>
      <c r="J185" s="6">
        <v>69.98</v>
      </c>
      <c r="K185" s="7">
        <v>0</v>
      </c>
      <c r="L185" s="6">
        <v>33.21</v>
      </c>
      <c r="M185" s="6">
        <f t="shared" si="8"/>
        <v>69.98</v>
      </c>
      <c r="N185" s="6">
        <f t="shared" si="9"/>
        <v>33.21</v>
      </c>
      <c r="O185" s="6">
        <f t="shared" si="10"/>
        <v>36.770000000000003</v>
      </c>
      <c r="P185" s="8">
        <f t="shared" si="11"/>
        <v>0.52543583881108891</v>
      </c>
      <c r="Q185" s="5">
        <f>YEAR(SalesDataTable[[#This Row],[Order Date]])</f>
        <v>2026</v>
      </c>
      <c r="R185" s="8" t="str">
        <f>"Q"&amp;ROUNDUP(MONTH(SalesDataTable[[#This Row],[Order Date]])/3,0)</f>
        <v>Q1</v>
      </c>
      <c r="S185" s="9">
        <f>MONTH(SalesDataTable[[#This Row],[Order Date]])</f>
        <v>2</v>
      </c>
      <c r="T185" s="8" t="str">
        <f>TEXT(SalesDataTable[[#This Row],[Order Date]],"mmm")</f>
        <v>Feb</v>
      </c>
    </row>
    <row r="186" spans="1:20" ht="16">
      <c r="A186" s="2" t="s">
        <v>237</v>
      </c>
      <c r="B186" s="3">
        <v>46061</v>
      </c>
      <c r="C186" s="4" t="s">
        <v>1</v>
      </c>
      <c r="D186" s="4" t="s">
        <v>2</v>
      </c>
      <c r="E186" s="4" t="s">
        <v>25</v>
      </c>
      <c r="F186" s="4" t="s">
        <v>16</v>
      </c>
      <c r="G186" s="4" t="s">
        <v>11</v>
      </c>
      <c r="H186" s="4" t="s">
        <v>12</v>
      </c>
      <c r="I186" s="9">
        <v>3</v>
      </c>
      <c r="J186" s="6">
        <v>90.04</v>
      </c>
      <c r="K186" s="7">
        <v>0.05</v>
      </c>
      <c r="L186" s="6">
        <v>45.25</v>
      </c>
      <c r="M186" s="6">
        <f t="shared" si="8"/>
        <v>256.61399999999998</v>
      </c>
      <c r="N186" s="6">
        <f t="shared" si="9"/>
        <v>135.75</v>
      </c>
      <c r="O186" s="6">
        <f t="shared" si="10"/>
        <v>120.86399999999998</v>
      </c>
      <c r="P186" s="8">
        <f t="shared" si="11"/>
        <v>0.47099534709719654</v>
      </c>
      <c r="Q186" s="5">
        <f>YEAR(SalesDataTable[[#This Row],[Order Date]])</f>
        <v>2026</v>
      </c>
      <c r="R186" s="8" t="str">
        <f>"Q"&amp;ROUNDUP(MONTH(SalesDataTable[[#This Row],[Order Date]])/3,0)</f>
        <v>Q1</v>
      </c>
      <c r="S186" s="9">
        <f>MONTH(SalesDataTable[[#This Row],[Order Date]])</f>
        <v>2</v>
      </c>
      <c r="T186" s="8" t="str">
        <f>TEXT(SalesDataTable[[#This Row],[Order Date]],"mmm")</f>
        <v>Feb</v>
      </c>
    </row>
    <row r="187" spans="1:20" ht="16">
      <c r="A187" s="2" t="s">
        <v>238</v>
      </c>
      <c r="B187" s="3">
        <v>46061</v>
      </c>
      <c r="C187" s="4" t="s">
        <v>8</v>
      </c>
      <c r="D187" s="4" t="s">
        <v>86</v>
      </c>
      <c r="E187" s="4" t="s">
        <v>3</v>
      </c>
      <c r="F187" s="4" t="s">
        <v>16</v>
      </c>
      <c r="G187" s="4" t="s">
        <v>49</v>
      </c>
      <c r="H187" s="4" t="s">
        <v>74</v>
      </c>
      <c r="I187" s="9">
        <v>3</v>
      </c>
      <c r="J187" s="6">
        <v>51.18</v>
      </c>
      <c r="K187" s="7">
        <v>0</v>
      </c>
      <c r="L187" s="6">
        <v>21.95</v>
      </c>
      <c r="M187" s="6">
        <f t="shared" si="8"/>
        <v>153.54</v>
      </c>
      <c r="N187" s="6">
        <f t="shared" si="9"/>
        <v>65.849999999999994</v>
      </c>
      <c r="O187" s="6">
        <f t="shared" si="10"/>
        <v>87.69</v>
      </c>
      <c r="P187" s="8">
        <f t="shared" si="11"/>
        <v>0.57112153184837833</v>
      </c>
      <c r="Q187" s="5">
        <f>YEAR(SalesDataTable[[#This Row],[Order Date]])</f>
        <v>2026</v>
      </c>
      <c r="R187" s="8" t="str">
        <f>"Q"&amp;ROUNDUP(MONTH(SalesDataTable[[#This Row],[Order Date]])/3,0)</f>
        <v>Q1</v>
      </c>
      <c r="S187" s="9">
        <f>MONTH(SalesDataTable[[#This Row],[Order Date]])</f>
        <v>2</v>
      </c>
      <c r="T187" s="8" t="str">
        <f>TEXT(SalesDataTable[[#This Row],[Order Date]],"mmm")</f>
        <v>Feb</v>
      </c>
    </row>
    <row r="188" spans="1:20" ht="16">
      <c r="A188" s="2" t="s">
        <v>239</v>
      </c>
      <c r="B188" s="3">
        <v>46061</v>
      </c>
      <c r="C188" s="4" t="s">
        <v>1</v>
      </c>
      <c r="D188" s="4" t="s">
        <v>88</v>
      </c>
      <c r="E188" s="4" t="s">
        <v>3</v>
      </c>
      <c r="F188" s="4" t="s">
        <v>16</v>
      </c>
      <c r="G188" s="4" t="s">
        <v>17</v>
      </c>
      <c r="H188" s="4" t="s">
        <v>18</v>
      </c>
      <c r="I188" s="9">
        <v>1</v>
      </c>
      <c r="J188" s="6">
        <v>35.69</v>
      </c>
      <c r="K188" s="7">
        <v>0</v>
      </c>
      <c r="L188" s="6">
        <v>13.38</v>
      </c>
      <c r="M188" s="6">
        <f t="shared" si="8"/>
        <v>35.69</v>
      </c>
      <c r="N188" s="6">
        <f t="shared" si="9"/>
        <v>13.38</v>
      </c>
      <c r="O188" s="6">
        <f t="shared" si="10"/>
        <v>22.309999999999995</v>
      </c>
      <c r="P188" s="8">
        <f t="shared" si="11"/>
        <v>0.62510507144858496</v>
      </c>
      <c r="Q188" s="5">
        <f>YEAR(SalesDataTable[[#This Row],[Order Date]])</f>
        <v>2026</v>
      </c>
      <c r="R188" s="8" t="str">
        <f>"Q"&amp;ROUNDUP(MONTH(SalesDataTable[[#This Row],[Order Date]])/3,0)</f>
        <v>Q1</v>
      </c>
      <c r="S188" s="9">
        <f>MONTH(SalesDataTable[[#This Row],[Order Date]])</f>
        <v>2</v>
      </c>
      <c r="T188" s="8" t="str">
        <f>TEXT(SalesDataTable[[#This Row],[Order Date]],"mmm")</f>
        <v>Feb</v>
      </c>
    </row>
    <row r="189" spans="1:20" ht="16">
      <c r="A189" s="2" t="s">
        <v>240</v>
      </c>
      <c r="B189" s="3">
        <v>46061</v>
      </c>
      <c r="C189" s="4" t="s">
        <v>27</v>
      </c>
      <c r="D189" s="4" t="s">
        <v>45</v>
      </c>
      <c r="E189" s="4" t="s">
        <v>3</v>
      </c>
      <c r="F189" s="4" t="s">
        <v>16</v>
      </c>
      <c r="G189" s="4" t="s">
        <v>5</v>
      </c>
      <c r="H189" s="4" t="s">
        <v>29</v>
      </c>
      <c r="I189" s="9">
        <v>3</v>
      </c>
      <c r="J189" s="6">
        <v>50.29</v>
      </c>
      <c r="K189" s="7">
        <v>0.05</v>
      </c>
      <c r="L189" s="6">
        <v>22.87</v>
      </c>
      <c r="M189" s="6">
        <f t="shared" si="8"/>
        <v>143.32650000000001</v>
      </c>
      <c r="N189" s="6">
        <f t="shared" si="9"/>
        <v>68.61</v>
      </c>
      <c r="O189" s="6">
        <f t="shared" si="10"/>
        <v>74.716500000000011</v>
      </c>
      <c r="P189" s="8">
        <f t="shared" si="11"/>
        <v>0.52130275978273388</v>
      </c>
      <c r="Q189" s="5">
        <f>YEAR(SalesDataTable[[#This Row],[Order Date]])</f>
        <v>2026</v>
      </c>
      <c r="R189" s="8" t="str">
        <f>"Q"&amp;ROUNDUP(MONTH(SalesDataTable[[#This Row],[Order Date]])/3,0)</f>
        <v>Q1</v>
      </c>
      <c r="S189" s="9">
        <f>MONTH(SalesDataTable[[#This Row],[Order Date]])</f>
        <v>2</v>
      </c>
      <c r="T189" s="8" t="str">
        <f>TEXT(SalesDataTable[[#This Row],[Order Date]],"mmm")</f>
        <v>Feb</v>
      </c>
    </row>
    <row r="190" spans="1:20" ht="16">
      <c r="A190" s="2" t="s">
        <v>241</v>
      </c>
      <c r="B190" s="3">
        <v>46062</v>
      </c>
      <c r="C190" s="4" t="s">
        <v>8</v>
      </c>
      <c r="D190" s="4" t="s">
        <v>69</v>
      </c>
      <c r="E190" s="4" t="s">
        <v>39</v>
      </c>
      <c r="F190" s="4" t="s">
        <v>4</v>
      </c>
      <c r="G190" s="4" t="s">
        <v>31</v>
      </c>
      <c r="H190" s="4" t="s">
        <v>41</v>
      </c>
      <c r="I190" s="9">
        <v>1</v>
      </c>
      <c r="J190" s="6">
        <v>194.32</v>
      </c>
      <c r="K190" s="7">
        <v>0.05</v>
      </c>
      <c r="L190" s="6">
        <v>102.52</v>
      </c>
      <c r="M190" s="6">
        <f t="shared" si="8"/>
        <v>184.60399999999998</v>
      </c>
      <c r="N190" s="6">
        <f t="shared" si="9"/>
        <v>102.52</v>
      </c>
      <c r="O190" s="6">
        <f t="shared" si="10"/>
        <v>82.083999999999989</v>
      </c>
      <c r="P190" s="8">
        <f t="shared" si="11"/>
        <v>0.44464908669367942</v>
      </c>
      <c r="Q190" s="5">
        <f>YEAR(SalesDataTable[[#This Row],[Order Date]])</f>
        <v>2026</v>
      </c>
      <c r="R190" s="8" t="str">
        <f>"Q"&amp;ROUNDUP(MONTH(SalesDataTable[[#This Row],[Order Date]])/3,0)</f>
        <v>Q1</v>
      </c>
      <c r="S190" s="9">
        <f>MONTH(SalesDataTable[[#This Row],[Order Date]])</f>
        <v>2</v>
      </c>
      <c r="T190" s="8" t="str">
        <f>TEXT(SalesDataTable[[#This Row],[Order Date]],"mmm")</f>
        <v>Feb</v>
      </c>
    </row>
    <row r="191" spans="1:20" ht="16">
      <c r="A191" s="2" t="s">
        <v>242</v>
      </c>
      <c r="B191" s="3">
        <v>46062</v>
      </c>
      <c r="C191" s="4" t="s">
        <v>27</v>
      </c>
      <c r="D191" s="4" t="s">
        <v>82</v>
      </c>
      <c r="E191" s="4" t="s">
        <v>25</v>
      </c>
      <c r="F191" s="4" t="s">
        <v>16</v>
      </c>
      <c r="G191" s="4" t="s">
        <v>49</v>
      </c>
      <c r="H191" s="4" t="s">
        <v>50</v>
      </c>
      <c r="I191" s="9">
        <v>4</v>
      </c>
      <c r="J191" s="6">
        <v>40.44</v>
      </c>
      <c r="K191" s="7">
        <v>0</v>
      </c>
      <c r="L191" s="6">
        <v>14.75</v>
      </c>
      <c r="M191" s="6">
        <f t="shared" si="8"/>
        <v>161.76</v>
      </c>
      <c r="N191" s="6">
        <f t="shared" si="9"/>
        <v>59</v>
      </c>
      <c r="O191" s="6">
        <f t="shared" si="10"/>
        <v>102.75999999999999</v>
      </c>
      <c r="P191" s="8">
        <f t="shared" si="11"/>
        <v>0.63526211671612265</v>
      </c>
      <c r="Q191" s="5">
        <f>YEAR(SalesDataTable[[#This Row],[Order Date]])</f>
        <v>2026</v>
      </c>
      <c r="R191" s="8" t="str">
        <f>"Q"&amp;ROUNDUP(MONTH(SalesDataTable[[#This Row],[Order Date]])/3,0)</f>
        <v>Q1</v>
      </c>
      <c r="S191" s="9">
        <f>MONTH(SalesDataTable[[#This Row],[Order Date]])</f>
        <v>2</v>
      </c>
      <c r="T191" s="8" t="str">
        <f>TEXT(SalesDataTable[[#This Row],[Order Date]],"mmm")</f>
        <v>Feb</v>
      </c>
    </row>
    <row r="192" spans="1:20" ht="16">
      <c r="A192" s="2" t="s">
        <v>243</v>
      </c>
      <c r="B192" s="3">
        <v>46063</v>
      </c>
      <c r="C192" s="4" t="s">
        <v>27</v>
      </c>
      <c r="D192" s="4" t="s">
        <v>45</v>
      </c>
      <c r="E192" s="4" t="s">
        <v>3</v>
      </c>
      <c r="F192" s="4" t="s">
        <v>16</v>
      </c>
      <c r="G192" s="4" t="s">
        <v>17</v>
      </c>
      <c r="H192" s="4" t="s">
        <v>71</v>
      </c>
      <c r="I192" s="9">
        <v>3</v>
      </c>
      <c r="J192" s="6">
        <v>134.53</v>
      </c>
      <c r="K192" s="7">
        <v>0.1</v>
      </c>
      <c r="L192" s="6">
        <v>69.12</v>
      </c>
      <c r="M192" s="6">
        <f t="shared" si="8"/>
        <v>363.23100000000005</v>
      </c>
      <c r="N192" s="6">
        <f t="shared" si="9"/>
        <v>207.36</v>
      </c>
      <c r="O192" s="6">
        <f t="shared" si="10"/>
        <v>155.87100000000004</v>
      </c>
      <c r="P192" s="8">
        <f t="shared" si="11"/>
        <v>0.42912361555043488</v>
      </c>
      <c r="Q192" s="5">
        <f>YEAR(SalesDataTable[[#This Row],[Order Date]])</f>
        <v>2026</v>
      </c>
      <c r="R192" s="8" t="str">
        <f>"Q"&amp;ROUNDUP(MONTH(SalesDataTable[[#This Row],[Order Date]])/3,0)</f>
        <v>Q1</v>
      </c>
      <c r="S192" s="9">
        <f>MONTH(SalesDataTable[[#This Row],[Order Date]])</f>
        <v>2</v>
      </c>
      <c r="T192" s="8" t="str">
        <f>TEXT(SalesDataTable[[#This Row],[Order Date]],"mmm")</f>
        <v>Feb</v>
      </c>
    </row>
    <row r="193" spans="1:20" ht="16">
      <c r="A193" s="2" t="s">
        <v>244</v>
      </c>
      <c r="B193" s="3">
        <v>46063</v>
      </c>
      <c r="C193" s="4" t="s">
        <v>14</v>
      </c>
      <c r="D193" s="4" t="s">
        <v>15</v>
      </c>
      <c r="E193" s="4" t="s">
        <v>39</v>
      </c>
      <c r="F193" s="4" t="s">
        <v>16</v>
      </c>
      <c r="G193" s="4" t="s">
        <v>11</v>
      </c>
      <c r="H193" s="4" t="s">
        <v>53</v>
      </c>
      <c r="I193" s="9">
        <v>6</v>
      </c>
      <c r="J193" s="6">
        <v>154.05000000000001</v>
      </c>
      <c r="K193" s="7">
        <v>0</v>
      </c>
      <c r="L193" s="6">
        <v>79.25</v>
      </c>
      <c r="M193" s="6">
        <f t="shared" si="8"/>
        <v>924.30000000000007</v>
      </c>
      <c r="N193" s="6">
        <f t="shared" si="9"/>
        <v>475.5</v>
      </c>
      <c r="O193" s="6">
        <f t="shared" si="10"/>
        <v>448.80000000000007</v>
      </c>
      <c r="P193" s="8">
        <f t="shared" si="11"/>
        <v>0.4855566374553717</v>
      </c>
      <c r="Q193" s="5">
        <f>YEAR(SalesDataTable[[#This Row],[Order Date]])</f>
        <v>2026</v>
      </c>
      <c r="R193" s="8" t="str">
        <f>"Q"&amp;ROUNDUP(MONTH(SalesDataTable[[#This Row],[Order Date]])/3,0)</f>
        <v>Q1</v>
      </c>
      <c r="S193" s="9">
        <f>MONTH(SalesDataTable[[#This Row],[Order Date]])</f>
        <v>2</v>
      </c>
      <c r="T193" s="8" t="str">
        <f>TEXT(SalesDataTable[[#This Row],[Order Date]],"mmm")</f>
        <v>Feb</v>
      </c>
    </row>
    <row r="194" spans="1:20" ht="16">
      <c r="A194" s="2" t="s">
        <v>245</v>
      </c>
      <c r="B194" s="3">
        <v>46063</v>
      </c>
      <c r="C194" s="4" t="s">
        <v>14</v>
      </c>
      <c r="D194" s="4" t="s">
        <v>15</v>
      </c>
      <c r="E194" s="4" t="s">
        <v>3</v>
      </c>
      <c r="F194" s="4" t="s">
        <v>16</v>
      </c>
      <c r="G194" s="4" t="s">
        <v>17</v>
      </c>
      <c r="H194" s="4" t="s">
        <v>71</v>
      </c>
      <c r="I194" s="9">
        <v>1</v>
      </c>
      <c r="J194" s="6">
        <v>135.4</v>
      </c>
      <c r="K194" s="7">
        <v>0</v>
      </c>
      <c r="L194" s="6">
        <v>67.56</v>
      </c>
      <c r="M194" s="6">
        <f t="shared" ref="M194:M257" si="12">I194*J194*(1-K194)</f>
        <v>135.4</v>
      </c>
      <c r="N194" s="6">
        <f t="shared" ref="N194:N257" si="13">I194*L194</f>
        <v>67.56</v>
      </c>
      <c r="O194" s="6">
        <f t="shared" ref="O194:O257" si="14">M194-N194</f>
        <v>67.84</v>
      </c>
      <c r="P194" s="8">
        <f t="shared" ref="P194:P257" si="15">IFERROR(O194/M194,0)</f>
        <v>0.50103397341211231</v>
      </c>
      <c r="Q194" s="5">
        <f>YEAR(SalesDataTable[[#This Row],[Order Date]])</f>
        <v>2026</v>
      </c>
      <c r="R194" s="8" t="str">
        <f>"Q"&amp;ROUNDUP(MONTH(SalesDataTable[[#This Row],[Order Date]])/3,0)</f>
        <v>Q1</v>
      </c>
      <c r="S194" s="9">
        <f>MONTH(SalesDataTable[[#This Row],[Order Date]])</f>
        <v>2</v>
      </c>
      <c r="T194" s="8" t="str">
        <f>TEXT(SalesDataTable[[#This Row],[Order Date]],"mmm")</f>
        <v>Feb</v>
      </c>
    </row>
    <row r="195" spans="1:20" ht="16">
      <c r="A195" s="2" t="s">
        <v>246</v>
      </c>
      <c r="B195" s="3">
        <v>46063</v>
      </c>
      <c r="C195" s="4" t="s">
        <v>1</v>
      </c>
      <c r="D195" s="4" t="s">
        <v>2</v>
      </c>
      <c r="E195" s="4" t="s">
        <v>3</v>
      </c>
      <c r="F195" s="4" t="s">
        <v>16</v>
      </c>
      <c r="G195" s="4" t="s">
        <v>5</v>
      </c>
      <c r="H195" s="4" t="s">
        <v>35</v>
      </c>
      <c r="I195" s="9">
        <v>2</v>
      </c>
      <c r="J195" s="6">
        <v>41.03</v>
      </c>
      <c r="K195" s="7">
        <v>0</v>
      </c>
      <c r="L195" s="6">
        <v>16.260000000000002</v>
      </c>
      <c r="M195" s="6">
        <f t="shared" si="12"/>
        <v>82.06</v>
      </c>
      <c r="N195" s="6">
        <f t="shared" si="13"/>
        <v>32.520000000000003</v>
      </c>
      <c r="O195" s="6">
        <f t="shared" si="14"/>
        <v>49.54</v>
      </c>
      <c r="P195" s="8">
        <f t="shared" si="15"/>
        <v>0.60370460638557155</v>
      </c>
      <c r="Q195" s="5">
        <f>YEAR(SalesDataTable[[#This Row],[Order Date]])</f>
        <v>2026</v>
      </c>
      <c r="R195" s="8" t="str">
        <f>"Q"&amp;ROUNDUP(MONTH(SalesDataTable[[#This Row],[Order Date]])/3,0)</f>
        <v>Q1</v>
      </c>
      <c r="S195" s="9">
        <f>MONTH(SalesDataTable[[#This Row],[Order Date]])</f>
        <v>2</v>
      </c>
      <c r="T195" s="8" t="str">
        <f>TEXT(SalesDataTable[[#This Row],[Order Date]],"mmm")</f>
        <v>Feb</v>
      </c>
    </row>
    <row r="196" spans="1:20" ht="16">
      <c r="A196" s="2" t="s">
        <v>247</v>
      </c>
      <c r="B196" s="3">
        <v>46063</v>
      </c>
      <c r="C196" s="4" t="s">
        <v>27</v>
      </c>
      <c r="D196" s="4" t="s">
        <v>48</v>
      </c>
      <c r="E196" s="4" t="s">
        <v>39</v>
      </c>
      <c r="F196" s="4" t="s">
        <v>16</v>
      </c>
      <c r="G196" s="4" t="s">
        <v>5</v>
      </c>
      <c r="H196" s="4" t="s">
        <v>6</v>
      </c>
      <c r="I196" s="9">
        <v>1</v>
      </c>
      <c r="J196" s="6">
        <v>81.44</v>
      </c>
      <c r="K196" s="7">
        <v>0.05</v>
      </c>
      <c r="L196" s="6">
        <v>43.9</v>
      </c>
      <c r="M196" s="6">
        <f t="shared" si="12"/>
        <v>77.367999999999995</v>
      </c>
      <c r="N196" s="6">
        <f t="shared" si="13"/>
        <v>43.9</v>
      </c>
      <c r="O196" s="6">
        <f t="shared" si="14"/>
        <v>33.467999999999996</v>
      </c>
      <c r="P196" s="8">
        <f t="shared" si="15"/>
        <v>0.43258194602419603</v>
      </c>
      <c r="Q196" s="5">
        <f>YEAR(SalesDataTable[[#This Row],[Order Date]])</f>
        <v>2026</v>
      </c>
      <c r="R196" s="8" t="str">
        <f>"Q"&amp;ROUNDUP(MONTH(SalesDataTable[[#This Row],[Order Date]])/3,0)</f>
        <v>Q1</v>
      </c>
      <c r="S196" s="9">
        <f>MONTH(SalesDataTable[[#This Row],[Order Date]])</f>
        <v>2</v>
      </c>
      <c r="T196" s="8" t="str">
        <f>TEXT(SalesDataTable[[#This Row],[Order Date]],"mmm")</f>
        <v>Feb</v>
      </c>
    </row>
    <row r="197" spans="1:20" ht="16">
      <c r="A197" s="2" t="s">
        <v>248</v>
      </c>
      <c r="B197" s="3">
        <v>46063</v>
      </c>
      <c r="C197" s="4" t="s">
        <v>1</v>
      </c>
      <c r="D197" s="4" t="s">
        <v>2</v>
      </c>
      <c r="E197" s="4" t="s">
        <v>10</v>
      </c>
      <c r="F197" s="4" t="s">
        <v>20</v>
      </c>
      <c r="G197" s="4" t="s">
        <v>31</v>
      </c>
      <c r="H197" s="4" t="s">
        <v>90</v>
      </c>
      <c r="I197" s="9">
        <v>8</v>
      </c>
      <c r="J197" s="6">
        <v>122.19</v>
      </c>
      <c r="K197" s="7">
        <v>0.1</v>
      </c>
      <c r="L197" s="6">
        <v>60</v>
      </c>
      <c r="M197" s="6">
        <f t="shared" si="12"/>
        <v>879.76800000000003</v>
      </c>
      <c r="N197" s="6">
        <f t="shared" si="13"/>
        <v>480</v>
      </c>
      <c r="O197" s="6">
        <f t="shared" si="14"/>
        <v>399.76800000000003</v>
      </c>
      <c r="P197" s="8">
        <f t="shared" si="15"/>
        <v>0.45440161497121973</v>
      </c>
      <c r="Q197" s="5">
        <f>YEAR(SalesDataTable[[#This Row],[Order Date]])</f>
        <v>2026</v>
      </c>
      <c r="R197" s="8" t="str">
        <f>"Q"&amp;ROUNDUP(MONTH(SalesDataTable[[#This Row],[Order Date]])/3,0)</f>
        <v>Q1</v>
      </c>
      <c r="S197" s="9">
        <f>MONTH(SalesDataTable[[#This Row],[Order Date]])</f>
        <v>2</v>
      </c>
      <c r="T197" s="8" t="str">
        <f>TEXT(SalesDataTable[[#This Row],[Order Date]],"mmm")</f>
        <v>Feb</v>
      </c>
    </row>
    <row r="198" spans="1:20" ht="16">
      <c r="A198" s="2" t="s">
        <v>249</v>
      </c>
      <c r="B198" s="3">
        <v>46063</v>
      </c>
      <c r="C198" s="4" t="s">
        <v>14</v>
      </c>
      <c r="D198" s="4" t="s">
        <v>126</v>
      </c>
      <c r="E198" s="4" t="s">
        <v>25</v>
      </c>
      <c r="F198" s="4" t="s">
        <v>4</v>
      </c>
      <c r="G198" s="4" t="s">
        <v>11</v>
      </c>
      <c r="H198" s="4" t="s">
        <v>21</v>
      </c>
      <c r="I198" s="9">
        <v>2</v>
      </c>
      <c r="J198" s="6">
        <v>146.33000000000001</v>
      </c>
      <c r="K198" s="7">
        <v>0.1</v>
      </c>
      <c r="L198" s="6">
        <v>81.34</v>
      </c>
      <c r="M198" s="6">
        <f t="shared" si="12"/>
        <v>263.39400000000001</v>
      </c>
      <c r="N198" s="6">
        <f t="shared" si="13"/>
        <v>162.68</v>
      </c>
      <c r="O198" s="6">
        <f t="shared" si="14"/>
        <v>100.714</v>
      </c>
      <c r="P198" s="8">
        <f t="shared" si="15"/>
        <v>0.38237013751262366</v>
      </c>
      <c r="Q198" s="5">
        <f>YEAR(SalesDataTable[[#This Row],[Order Date]])</f>
        <v>2026</v>
      </c>
      <c r="R198" s="8" t="str">
        <f>"Q"&amp;ROUNDUP(MONTH(SalesDataTable[[#This Row],[Order Date]])/3,0)</f>
        <v>Q1</v>
      </c>
      <c r="S198" s="9">
        <f>MONTH(SalesDataTable[[#This Row],[Order Date]])</f>
        <v>2</v>
      </c>
      <c r="T198" s="8" t="str">
        <f>TEXT(SalesDataTable[[#This Row],[Order Date]],"mmm")</f>
        <v>Feb</v>
      </c>
    </row>
    <row r="199" spans="1:20" ht="16">
      <c r="A199" s="2" t="s">
        <v>250</v>
      </c>
      <c r="B199" s="3">
        <v>46063</v>
      </c>
      <c r="C199" s="4" t="s">
        <v>14</v>
      </c>
      <c r="D199" s="4" t="s">
        <v>126</v>
      </c>
      <c r="E199" s="4" t="s">
        <v>39</v>
      </c>
      <c r="F199" s="4" t="s">
        <v>4</v>
      </c>
      <c r="G199" s="4" t="s">
        <v>17</v>
      </c>
      <c r="H199" s="4" t="s">
        <v>71</v>
      </c>
      <c r="I199" s="9">
        <v>1</v>
      </c>
      <c r="J199" s="6">
        <v>131.24</v>
      </c>
      <c r="K199" s="7">
        <v>0.05</v>
      </c>
      <c r="L199" s="6">
        <v>66.14</v>
      </c>
      <c r="M199" s="6">
        <f t="shared" si="12"/>
        <v>124.678</v>
      </c>
      <c r="N199" s="6">
        <f t="shared" si="13"/>
        <v>66.14</v>
      </c>
      <c r="O199" s="6">
        <f t="shared" si="14"/>
        <v>58.537999999999997</v>
      </c>
      <c r="P199" s="8">
        <f t="shared" si="15"/>
        <v>0.46951346669019395</v>
      </c>
      <c r="Q199" s="5">
        <f>YEAR(SalesDataTable[[#This Row],[Order Date]])</f>
        <v>2026</v>
      </c>
      <c r="R199" s="8" t="str">
        <f>"Q"&amp;ROUNDUP(MONTH(SalesDataTable[[#This Row],[Order Date]])/3,0)</f>
        <v>Q1</v>
      </c>
      <c r="S199" s="9">
        <f>MONTH(SalesDataTable[[#This Row],[Order Date]])</f>
        <v>2</v>
      </c>
      <c r="T199" s="8" t="str">
        <f>TEXT(SalesDataTable[[#This Row],[Order Date]],"mmm")</f>
        <v>Feb</v>
      </c>
    </row>
    <row r="200" spans="1:20" ht="16">
      <c r="A200" s="2" t="s">
        <v>251</v>
      </c>
      <c r="B200" s="3">
        <v>46063</v>
      </c>
      <c r="C200" s="4" t="s">
        <v>8</v>
      </c>
      <c r="D200" s="4" t="s">
        <v>9</v>
      </c>
      <c r="E200" s="4" t="s">
        <v>10</v>
      </c>
      <c r="F200" s="4" t="s">
        <v>16</v>
      </c>
      <c r="G200" s="4" t="s">
        <v>49</v>
      </c>
      <c r="H200" s="4" t="s">
        <v>74</v>
      </c>
      <c r="I200" s="9">
        <v>5</v>
      </c>
      <c r="J200" s="6">
        <v>51.37</v>
      </c>
      <c r="K200" s="7">
        <v>0.05</v>
      </c>
      <c r="L200" s="6">
        <v>21.81</v>
      </c>
      <c r="M200" s="6">
        <f t="shared" si="12"/>
        <v>244.00749999999996</v>
      </c>
      <c r="N200" s="6">
        <f t="shared" si="13"/>
        <v>109.05</v>
      </c>
      <c r="O200" s="6">
        <f t="shared" si="14"/>
        <v>134.95749999999998</v>
      </c>
      <c r="P200" s="8">
        <f t="shared" si="15"/>
        <v>0.55308750755612024</v>
      </c>
      <c r="Q200" s="5">
        <f>YEAR(SalesDataTable[[#This Row],[Order Date]])</f>
        <v>2026</v>
      </c>
      <c r="R200" s="8" t="str">
        <f>"Q"&amp;ROUNDUP(MONTH(SalesDataTable[[#This Row],[Order Date]])/3,0)</f>
        <v>Q1</v>
      </c>
      <c r="S200" s="9">
        <f>MONTH(SalesDataTable[[#This Row],[Order Date]])</f>
        <v>2</v>
      </c>
      <c r="T200" s="8" t="str">
        <f>TEXT(SalesDataTable[[#This Row],[Order Date]],"mmm")</f>
        <v>Feb</v>
      </c>
    </row>
    <row r="201" spans="1:20" ht="16">
      <c r="A201" s="2" t="s">
        <v>252</v>
      </c>
      <c r="B201" s="3">
        <v>46064</v>
      </c>
      <c r="C201" s="4" t="s">
        <v>8</v>
      </c>
      <c r="D201" s="4" t="s">
        <v>69</v>
      </c>
      <c r="E201" s="4" t="s">
        <v>25</v>
      </c>
      <c r="F201" s="4" t="s">
        <v>16</v>
      </c>
      <c r="G201" s="4" t="s">
        <v>31</v>
      </c>
      <c r="H201" s="4" t="s">
        <v>90</v>
      </c>
      <c r="I201" s="9">
        <v>5</v>
      </c>
      <c r="J201" s="6">
        <v>121.94</v>
      </c>
      <c r="K201" s="7">
        <v>0</v>
      </c>
      <c r="L201" s="6">
        <v>62.3</v>
      </c>
      <c r="M201" s="6">
        <f t="shared" si="12"/>
        <v>609.70000000000005</v>
      </c>
      <c r="N201" s="6">
        <f t="shared" si="13"/>
        <v>311.5</v>
      </c>
      <c r="O201" s="6">
        <f t="shared" si="14"/>
        <v>298.20000000000005</v>
      </c>
      <c r="P201" s="8">
        <f t="shared" si="15"/>
        <v>0.48909299655568317</v>
      </c>
      <c r="Q201" s="5">
        <f>YEAR(SalesDataTable[[#This Row],[Order Date]])</f>
        <v>2026</v>
      </c>
      <c r="R201" s="8" t="str">
        <f>"Q"&amp;ROUNDUP(MONTH(SalesDataTable[[#This Row],[Order Date]])/3,0)</f>
        <v>Q1</v>
      </c>
      <c r="S201" s="9">
        <f>MONTH(SalesDataTable[[#This Row],[Order Date]])</f>
        <v>2</v>
      </c>
      <c r="T201" s="8" t="str">
        <f>TEXT(SalesDataTable[[#This Row],[Order Date]],"mmm")</f>
        <v>Feb</v>
      </c>
    </row>
    <row r="202" spans="1:20" ht="16">
      <c r="A202" s="2" t="s">
        <v>253</v>
      </c>
      <c r="B202" s="3">
        <v>46064</v>
      </c>
      <c r="C202" s="4" t="s">
        <v>1</v>
      </c>
      <c r="D202" s="4" t="s">
        <v>2</v>
      </c>
      <c r="E202" s="4" t="s">
        <v>3</v>
      </c>
      <c r="F202" s="4" t="s">
        <v>4</v>
      </c>
      <c r="G202" s="4" t="s">
        <v>31</v>
      </c>
      <c r="H202" s="4" t="s">
        <v>90</v>
      </c>
      <c r="I202" s="9">
        <v>4</v>
      </c>
      <c r="J202" s="6">
        <v>124.55</v>
      </c>
      <c r="K202" s="7">
        <v>0</v>
      </c>
      <c r="L202" s="6">
        <v>60.41</v>
      </c>
      <c r="M202" s="6">
        <f t="shared" si="12"/>
        <v>498.2</v>
      </c>
      <c r="N202" s="6">
        <f t="shared" si="13"/>
        <v>241.64</v>
      </c>
      <c r="O202" s="6">
        <f t="shared" si="14"/>
        <v>256.56</v>
      </c>
      <c r="P202" s="8">
        <f t="shared" si="15"/>
        <v>0.51497390606182258</v>
      </c>
      <c r="Q202" s="5">
        <f>YEAR(SalesDataTable[[#This Row],[Order Date]])</f>
        <v>2026</v>
      </c>
      <c r="R202" s="8" t="str">
        <f>"Q"&amp;ROUNDUP(MONTH(SalesDataTable[[#This Row],[Order Date]])/3,0)</f>
        <v>Q1</v>
      </c>
      <c r="S202" s="9">
        <f>MONTH(SalesDataTable[[#This Row],[Order Date]])</f>
        <v>2</v>
      </c>
      <c r="T202" s="8" t="str">
        <f>TEXT(SalesDataTable[[#This Row],[Order Date]],"mmm")</f>
        <v>Feb</v>
      </c>
    </row>
    <row r="203" spans="1:20" ht="16">
      <c r="A203" s="2" t="s">
        <v>254</v>
      </c>
      <c r="B203" s="3">
        <v>46064</v>
      </c>
      <c r="C203" s="4" t="s">
        <v>8</v>
      </c>
      <c r="D203" s="4" t="s">
        <v>86</v>
      </c>
      <c r="E203" s="4" t="s">
        <v>10</v>
      </c>
      <c r="F203" s="4" t="s">
        <v>20</v>
      </c>
      <c r="G203" s="4" t="s">
        <v>31</v>
      </c>
      <c r="H203" s="4" t="s">
        <v>32</v>
      </c>
      <c r="I203" s="9">
        <v>10</v>
      </c>
      <c r="J203" s="6">
        <v>343.77</v>
      </c>
      <c r="K203" s="7">
        <v>0.15</v>
      </c>
      <c r="L203" s="6">
        <v>195.29</v>
      </c>
      <c r="M203" s="6">
        <f t="shared" si="12"/>
        <v>2922.0449999999996</v>
      </c>
      <c r="N203" s="6">
        <f t="shared" si="13"/>
        <v>1952.8999999999999</v>
      </c>
      <c r="O203" s="6">
        <f t="shared" si="14"/>
        <v>969.14499999999975</v>
      </c>
      <c r="P203" s="8">
        <f t="shared" si="15"/>
        <v>0.33166669233362245</v>
      </c>
      <c r="Q203" s="5">
        <f>YEAR(SalesDataTable[[#This Row],[Order Date]])</f>
        <v>2026</v>
      </c>
      <c r="R203" s="8" t="str">
        <f>"Q"&amp;ROUNDUP(MONTH(SalesDataTable[[#This Row],[Order Date]])/3,0)</f>
        <v>Q1</v>
      </c>
      <c r="S203" s="9">
        <f>MONTH(SalesDataTable[[#This Row],[Order Date]])</f>
        <v>2</v>
      </c>
      <c r="T203" s="8" t="str">
        <f>TEXT(SalesDataTable[[#This Row],[Order Date]],"mmm")</f>
        <v>Feb</v>
      </c>
    </row>
    <row r="204" spans="1:20" ht="16">
      <c r="A204" s="2" t="s">
        <v>255</v>
      </c>
      <c r="B204" s="3">
        <v>46064</v>
      </c>
      <c r="C204" s="4" t="s">
        <v>8</v>
      </c>
      <c r="D204" s="4" t="s">
        <v>9</v>
      </c>
      <c r="E204" s="4" t="s">
        <v>39</v>
      </c>
      <c r="F204" s="4" t="s">
        <v>4</v>
      </c>
      <c r="G204" s="4" t="s">
        <v>5</v>
      </c>
      <c r="H204" s="4" t="s">
        <v>6</v>
      </c>
      <c r="I204" s="9">
        <v>1</v>
      </c>
      <c r="J204" s="6">
        <v>81.819999999999993</v>
      </c>
      <c r="K204" s="7">
        <v>0.05</v>
      </c>
      <c r="L204" s="6">
        <v>43.83</v>
      </c>
      <c r="M204" s="6">
        <f t="shared" si="12"/>
        <v>77.728999999999985</v>
      </c>
      <c r="N204" s="6">
        <f t="shared" si="13"/>
        <v>43.83</v>
      </c>
      <c r="O204" s="6">
        <f t="shared" si="14"/>
        <v>33.898999999999987</v>
      </c>
      <c r="P204" s="8">
        <f t="shared" si="15"/>
        <v>0.43611779387358635</v>
      </c>
      <c r="Q204" s="5">
        <f>YEAR(SalesDataTable[[#This Row],[Order Date]])</f>
        <v>2026</v>
      </c>
      <c r="R204" s="8" t="str">
        <f>"Q"&amp;ROUNDUP(MONTH(SalesDataTable[[#This Row],[Order Date]])/3,0)</f>
        <v>Q1</v>
      </c>
      <c r="S204" s="9">
        <f>MONTH(SalesDataTable[[#This Row],[Order Date]])</f>
        <v>2</v>
      </c>
      <c r="T204" s="8" t="str">
        <f>TEXT(SalesDataTable[[#This Row],[Order Date]],"mmm")</f>
        <v>Feb</v>
      </c>
    </row>
    <row r="205" spans="1:20" ht="16">
      <c r="A205" s="2" t="s">
        <v>256</v>
      </c>
      <c r="B205" s="3">
        <v>46065</v>
      </c>
      <c r="C205" s="4" t="s">
        <v>1</v>
      </c>
      <c r="D205" s="4" t="s">
        <v>52</v>
      </c>
      <c r="E205" s="4" t="s">
        <v>25</v>
      </c>
      <c r="F205" s="4" t="s">
        <v>16</v>
      </c>
      <c r="G205" s="4" t="s">
        <v>17</v>
      </c>
      <c r="H205" s="4" t="s">
        <v>18</v>
      </c>
      <c r="I205" s="9">
        <v>1</v>
      </c>
      <c r="J205" s="6">
        <v>36.58</v>
      </c>
      <c r="K205" s="7">
        <v>0.1</v>
      </c>
      <c r="L205" s="6">
        <v>13.76</v>
      </c>
      <c r="M205" s="6">
        <f t="shared" si="12"/>
        <v>32.921999999999997</v>
      </c>
      <c r="N205" s="6">
        <f t="shared" si="13"/>
        <v>13.76</v>
      </c>
      <c r="O205" s="6">
        <f t="shared" si="14"/>
        <v>19.161999999999999</v>
      </c>
      <c r="P205" s="8">
        <f t="shared" si="15"/>
        <v>0.58204240325618128</v>
      </c>
      <c r="Q205" s="5">
        <f>YEAR(SalesDataTable[[#This Row],[Order Date]])</f>
        <v>2026</v>
      </c>
      <c r="R205" s="8" t="str">
        <f>"Q"&amp;ROUNDUP(MONTH(SalesDataTable[[#This Row],[Order Date]])/3,0)</f>
        <v>Q1</v>
      </c>
      <c r="S205" s="9">
        <f>MONTH(SalesDataTable[[#This Row],[Order Date]])</f>
        <v>2</v>
      </c>
      <c r="T205" s="8" t="str">
        <f>TEXT(SalesDataTable[[#This Row],[Order Date]],"mmm")</f>
        <v>Feb</v>
      </c>
    </row>
    <row r="206" spans="1:20" ht="16">
      <c r="A206" s="2" t="s">
        <v>257</v>
      </c>
      <c r="B206" s="3">
        <v>46066</v>
      </c>
      <c r="C206" s="4" t="s">
        <v>27</v>
      </c>
      <c r="D206" s="4" t="s">
        <v>48</v>
      </c>
      <c r="E206" s="4" t="s">
        <v>25</v>
      </c>
      <c r="F206" s="4" t="s">
        <v>16</v>
      </c>
      <c r="G206" s="4" t="s">
        <v>11</v>
      </c>
      <c r="H206" s="4" t="s">
        <v>12</v>
      </c>
      <c r="I206" s="9">
        <v>4</v>
      </c>
      <c r="J206" s="6">
        <v>92.87</v>
      </c>
      <c r="K206" s="7">
        <v>0</v>
      </c>
      <c r="L206" s="6">
        <v>44.95</v>
      </c>
      <c r="M206" s="6">
        <f t="shared" si="12"/>
        <v>371.48</v>
      </c>
      <c r="N206" s="6">
        <f t="shared" si="13"/>
        <v>179.8</v>
      </c>
      <c r="O206" s="6">
        <f t="shared" si="14"/>
        <v>191.68</v>
      </c>
      <c r="P206" s="8">
        <f t="shared" si="15"/>
        <v>0.51599009367933668</v>
      </c>
      <c r="Q206" s="5">
        <f>YEAR(SalesDataTable[[#This Row],[Order Date]])</f>
        <v>2026</v>
      </c>
      <c r="R206" s="8" t="str">
        <f>"Q"&amp;ROUNDUP(MONTH(SalesDataTable[[#This Row],[Order Date]])/3,0)</f>
        <v>Q1</v>
      </c>
      <c r="S206" s="9">
        <f>MONTH(SalesDataTable[[#This Row],[Order Date]])</f>
        <v>2</v>
      </c>
      <c r="T206" s="8" t="str">
        <f>TEXT(SalesDataTable[[#This Row],[Order Date]],"mmm")</f>
        <v>Feb</v>
      </c>
    </row>
    <row r="207" spans="1:20" ht="16">
      <c r="A207" s="2" t="s">
        <v>258</v>
      </c>
      <c r="B207" s="3">
        <v>46066</v>
      </c>
      <c r="C207" s="4" t="s">
        <v>27</v>
      </c>
      <c r="D207" s="4" t="s">
        <v>48</v>
      </c>
      <c r="E207" s="4" t="s">
        <v>3</v>
      </c>
      <c r="F207" s="4" t="s">
        <v>16</v>
      </c>
      <c r="G207" s="4" t="s">
        <v>5</v>
      </c>
      <c r="H207" s="4" t="s">
        <v>35</v>
      </c>
      <c r="I207" s="9">
        <v>2</v>
      </c>
      <c r="J207" s="6">
        <v>41.21</v>
      </c>
      <c r="K207" s="7">
        <v>0</v>
      </c>
      <c r="L207" s="6">
        <v>16.64</v>
      </c>
      <c r="M207" s="6">
        <f t="shared" si="12"/>
        <v>82.42</v>
      </c>
      <c r="N207" s="6">
        <f t="shared" si="13"/>
        <v>33.28</v>
      </c>
      <c r="O207" s="6">
        <f t="shared" si="14"/>
        <v>49.14</v>
      </c>
      <c r="P207" s="8">
        <f t="shared" si="15"/>
        <v>0.59621451104100942</v>
      </c>
      <c r="Q207" s="5">
        <f>YEAR(SalesDataTable[[#This Row],[Order Date]])</f>
        <v>2026</v>
      </c>
      <c r="R207" s="8" t="str">
        <f>"Q"&amp;ROUNDUP(MONTH(SalesDataTable[[#This Row],[Order Date]])/3,0)</f>
        <v>Q1</v>
      </c>
      <c r="S207" s="9">
        <f>MONTH(SalesDataTable[[#This Row],[Order Date]])</f>
        <v>2</v>
      </c>
      <c r="T207" s="8" t="str">
        <f>TEXT(SalesDataTable[[#This Row],[Order Date]],"mmm")</f>
        <v>Feb</v>
      </c>
    </row>
    <row r="208" spans="1:20" ht="16">
      <c r="A208" s="2" t="s">
        <v>259</v>
      </c>
      <c r="B208" s="3">
        <v>46066</v>
      </c>
      <c r="C208" s="4" t="s">
        <v>1</v>
      </c>
      <c r="D208" s="4" t="s">
        <v>88</v>
      </c>
      <c r="E208" s="4" t="s">
        <v>3</v>
      </c>
      <c r="F208" s="4" t="s">
        <v>4</v>
      </c>
      <c r="G208" s="4" t="s">
        <v>11</v>
      </c>
      <c r="H208" s="4" t="s">
        <v>53</v>
      </c>
      <c r="I208" s="9">
        <v>6</v>
      </c>
      <c r="J208" s="6">
        <v>155.79</v>
      </c>
      <c r="K208" s="7">
        <v>0</v>
      </c>
      <c r="L208" s="6">
        <v>77.48</v>
      </c>
      <c r="M208" s="6">
        <f t="shared" si="12"/>
        <v>934.74</v>
      </c>
      <c r="N208" s="6">
        <f t="shared" si="13"/>
        <v>464.88</v>
      </c>
      <c r="O208" s="6">
        <f t="shared" si="14"/>
        <v>469.86</v>
      </c>
      <c r="P208" s="8">
        <f t="shared" si="15"/>
        <v>0.50266384235188399</v>
      </c>
      <c r="Q208" s="5">
        <f>YEAR(SalesDataTable[[#This Row],[Order Date]])</f>
        <v>2026</v>
      </c>
      <c r="R208" s="8" t="str">
        <f>"Q"&amp;ROUNDUP(MONTH(SalesDataTable[[#This Row],[Order Date]])/3,0)</f>
        <v>Q1</v>
      </c>
      <c r="S208" s="9">
        <f>MONTH(SalesDataTable[[#This Row],[Order Date]])</f>
        <v>2</v>
      </c>
      <c r="T208" s="8" t="str">
        <f>TEXT(SalesDataTable[[#This Row],[Order Date]],"mmm")</f>
        <v>Feb</v>
      </c>
    </row>
    <row r="209" spans="1:20" ht="16">
      <c r="A209" s="2" t="s">
        <v>260</v>
      </c>
      <c r="B209" s="3">
        <v>46067</v>
      </c>
      <c r="C209" s="4" t="s">
        <v>1</v>
      </c>
      <c r="D209" s="4" t="s">
        <v>2</v>
      </c>
      <c r="E209" s="4" t="s">
        <v>3</v>
      </c>
      <c r="F209" s="4" t="s">
        <v>4</v>
      </c>
      <c r="G209" s="4" t="s">
        <v>49</v>
      </c>
      <c r="H209" s="4" t="s">
        <v>74</v>
      </c>
      <c r="I209" s="9">
        <v>2</v>
      </c>
      <c r="J209" s="6">
        <v>50.16</v>
      </c>
      <c r="K209" s="7">
        <v>0.1</v>
      </c>
      <c r="L209" s="6">
        <v>21.48</v>
      </c>
      <c r="M209" s="6">
        <f t="shared" si="12"/>
        <v>90.287999999999997</v>
      </c>
      <c r="N209" s="6">
        <f t="shared" si="13"/>
        <v>42.96</v>
      </c>
      <c r="O209" s="6">
        <f t="shared" si="14"/>
        <v>47.327999999999996</v>
      </c>
      <c r="P209" s="8">
        <f t="shared" si="15"/>
        <v>0.52418926103136632</v>
      </c>
      <c r="Q209" s="5">
        <f>YEAR(SalesDataTable[[#This Row],[Order Date]])</f>
        <v>2026</v>
      </c>
      <c r="R209" s="8" t="str">
        <f>"Q"&amp;ROUNDUP(MONTH(SalesDataTable[[#This Row],[Order Date]])/3,0)</f>
        <v>Q1</v>
      </c>
      <c r="S209" s="9">
        <f>MONTH(SalesDataTable[[#This Row],[Order Date]])</f>
        <v>2</v>
      </c>
      <c r="T209" s="8" t="str">
        <f>TEXT(SalesDataTable[[#This Row],[Order Date]],"mmm")</f>
        <v>Feb</v>
      </c>
    </row>
    <row r="210" spans="1:20" ht="16">
      <c r="A210" s="2" t="s">
        <v>261</v>
      </c>
      <c r="B210" s="3">
        <v>46067</v>
      </c>
      <c r="C210" s="4" t="s">
        <v>27</v>
      </c>
      <c r="D210" s="4" t="s">
        <v>48</v>
      </c>
      <c r="E210" s="4" t="s">
        <v>3</v>
      </c>
      <c r="F210" s="4" t="s">
        <v>16</v>
      </c>
      <c r="G210" s="4" t="s">
        <v>11</v>
      </c>
      <c r="H210" s="4" t="s">
        <v>21</v>
      </c>
      <c r="I210" s="9">
        <v>4</v>
      </c>
      <c r="J210" s="6">
        <v>140.63999999999999</v>
      </c>
      <c r="K210" s="7">
        <v>0</v>
      </c>
      <c r="L210" s="6">
        <v>77.510000000000005</v>
      </c>
      <c r="M210" s="6">
        <f t="shared" si="12"/>
        <v>562.55999999999995</v>
      </c>
      <c r="N210" s="6">
        <f t="shared" si="13"/>
        <v>310.04000000000002</v>
      </c>
      <c r="O210" s="6">
        <f t="shared" si="14"/>
        <v>252.51999999999992</v>
      </c>
      <c r="P210" s="8">
        <f t="shared" si="15"/>
        <v>0.4488765642775881</v>
      </c>
      <c r="Q210" s="5">
        <f>YEAR(SalesDataTable[[#This Row],[Order Date]])</f>
        <v>2026</v>
      </c>
      <c r="R210" s="8" t="str">
        <f>"Q"&amp;ROUNDUP(MONTH(SalesDataTable[[#This Row],[Order Date]])/3,0)</f>
        <v>Q1</v>
      </c>
      <c r="S210" s="9">
        <f>MONTH(SalesDataTable[[#This Row],[Order Date]])</f>
        <v>2</v>
      </c>
      <c r="T210" s="8" t="str">
        <f>TEXT(SalesDataTable[[#This Row],[Order Date]],"mmm")</f>
        <v>Feb</v>
      </c>
    </row>
    <row r="211" spans="1:20" ht="16">
      <c r="A211" s="2" t="s">
        <v>262</v>
      </c>
      <c r="B211" s="3">
        <v>46067</v>
      </c>
      <c r="C211" s="4" t="s">
        <v>1</v>
      </c>
      <c r="D211" s="4" t="s">
        <v>2</v>
      </c>
      <c r="E211" s="4" t="s">
        <v>39</v>
      </c>
      <c r="F211" s="4" t="s">
        <v>16</v>
      </c>
      <c r="G211" s="4" t="s">
        <v>31</v>
      </c>
      <c r="H211" s="4" t="s">
        <v>64</v>
      </c>
      <c r="I211" s="9">
        <v>1</v>
      </c>
      <c r="J211" s="6">
        <v>80.680000000000007</v>
      </c>
      <c r="K211" s="7">
        <v>0</v>
      </c>
      <c r="L211" s="6">
        <v>39.630000000000003</v>
      </c>
      <c r="M211" s="6">
        <f t="shared" si="12"/>
        <v>80.680000000000007</v>
      </c>
      <c r="N211" s="6">
        <f t="shared" si="13"/>
        <v>39.630000000000003</v>
      </c>
      <c r="O211" s="6">
        <f t="shared" si="14"/>
        <v>41.050000000000004</v>
      </c>
      <c r="P211" s="8">
        <f t="shared" si="15"/>
        <v>0.50880019831432821</v>
      </c>
      <c r="Q211" s="5">
        <f>YEAR(SalesDataTable[[#This Row],[Order Date]])</f>
        <v>2026</v>
      </c>
      <c r="R211" s="8" t="str">
        <f>"Q"&amp;ROUNDUP(MONTH(SalesDataTable[[#This Row],[Order Date]])/3,0)</f>
        <v>Q1</v>
      </c>
      <c r="S211" s="9">
        <f>MONTH(SalesDataTable[[#This Row],[Order Date]])</f>
        <v>2</v>
      </c>
      <c r="T211" s="8" t="str">
        <f>TEXT(SalesDataTable[[#This Row],[Order Date]],"mmm")</f>
        <v>Feb</v>
      </c>
    </row>
    <row r="212" spans="1:20" ht="16">
      <c r="A212" s="2" t="s">
        <v>263</v>
      </c>
      <c r="B212" s="3">
        <v>46068</v>
      </c>
      <c r="C212" s="4" t="s">
        <v>1</v>
      </c>
      <c r="D212" s="4" t="s">
        <v>2</v>
      </c>
      <c r="E212" s="4" t="s">
        <v>10</v>
      </c>
      <c r="F212" s="4" t="s">
        <v>20</v>
      </c>
      <c r="G212" s="4" t="s">
        <v>17</v>
      </c>
      <c r="H212" s="4" t="s">
        <v>83</v>
      </c>
      <c r="I212" s="9">
        <v>3</v>
      </c>
      <c r="J212" s="6">
        <v>162.44999999999999</v>
      </c>
      <c r="K212" s="7">
        <v>0.05</v>
      </c>
      <c r="L212" s="6">
        <v>86.43</v>
      </c>
      <c r="M212" s="6">
        <f t="shared" si="12"/>
        <v>462.98249999999996</v>
      </c>
      <c r="N212" s="6">
        <f t="shared" si="13"/>
        <v>259.29000000000002</v>
      </c>
      <c r="O212" s="6">
        <f t="shared" si="14"/>
        <v>203.69249999999994</v>
      </c>
      <c r="P212" s="8">
        <f t="shared" si="15"/>
        <v>0.43995723380473334</v>
      </c>
      <c r="Q212" s="5">
        <f>YEAR(SalesDataTable[[#This Row],[Order Date]])</f>
        <v>2026</v>
      </c>
      <c r="R212" s="8" t="str">
        <f>"Q"&amp;ROUNDUP(MONTH(SalesDataTable[[#This Row],[Order Date]])/3,0)</f>
        <v>Q1</v>
      </c>
      <c r="S212" s="9">
        <f>MONTH(SalesDataTable[[#This Row],[Order Date]])</f>
        <v>2</v>
      </c>
      <c r="T212" s="8" t="str">
        <f>TEXT(SalesDataTable[[#This Row],[Order Date]],"mmm")</f>
        <v>Feb</v>
      </c>
    </row>
    <row r="213" spans="1:20" ht="16">
      <c r="A213" s="2" t="s">
        <v>264</v>
      </c>
      <c r="B213" s="3">
        <v>46068</v>
      </c>
      <c r="C213" s="4" t="s">
        <v>8</v>
      </c>
      <c r="D213" s="4" t="s">
        <v>38</v>
      </c>
      <c r="E213" s="4" t="s">
        <v>39</v>
      </c>
      <c r="F213" s="4" t="s">
        <v>4</v>
      </c>
      <c r="G213" s="4" t="s">
        <v>5</v>
      </c>
      <c r="H213" s="4" t="s">
        <v>43</v>
      </c>
      <c r="I213" s="9">
        <v>2</v>
      </c>
      <c r="J213" s="6">
        <v>102.12</v>
      </c>
      <c r="K213" s="7">
        <v>0.15</v>
      </c>
      <c r="L213" s="6">
        <v>51.03</v>
      </c>
      <c r="M213" s="6">
        <f t="shared" si="12"/>
        <v>173.60400000000001</v>
      </c>
      <c r="N213" s="6">
        <f t="shared" si="13"/>
        <v>102.06</v>
      </c>
      <c r="O213" s="6">
        <f t="shared" si="14"/>
        <v>71.544000000000011</v>
      </c>
      <c r="P213" s="8">
        <f t="shared" si="15"/>
        <v>0.41211032003870884</v>
      </c>
      <c r="Q213" s="5">
        <f>YEAR(SalesDataTable[[#This Row],[Order Date]])</f>
        <v>2026</v>
      </c>
      <c r="R213" s="8" t="str">
        <f>"Q"&amp;ROUNDUP(MONTH(SalesDataTable[[#This Row],[Order Date]])/3,0)</f>
        <v>Q1</v>
      </c>
      <c r="S213" s="9">
        <f>MONTH(SalesDataTable[[#This Row],[Order Date]])</f>
        <v>2</v>
      </c>
      <c r="T213" s="8" t="str">
        <f>TEXT(SalesDataTable[[#This Row],[Order Date]],"mmm")</f>
        <v>Feb</v>
      </c>
    </row>
    <row r="214" spans="1:20" ht="16">
      <c r="A214" s="2" t="s">
        <v>265</v>
      </c>
      <c r="B214" s="3">
        <v>46069</v>
      </c>
      <c r="C214" s="4" t="s">
        <v>14</v>
      </c>
      <c r="D214" s="4" t="s">
        <v>24</v>
      </c>
      <c r="E214" s="4" t="s">
        <v>3</v>
      </c>
      <c r="F214" s="4" t="s">
        <v>16</v>
      </c>
      <c r="G214" s="4" t="s">
        <v>5</v>
      </c>
      <c r="H214" s="4" t="s">
        <v>43</v>
      </c>
      <c r="I214" s="9">
        <v>2</v>
      </c>
      <c r="J214" s="6">
        <v>101.77</v>
      </c>
      <c r="K214" s="7">
        <v>0</v>
      </c>
      <c r="L214" s="6">
        <v>51.34</v>
      </c>
      <c r="M214" s="6">
        <f t="shared" si="12"/>
        <v>203.54</v>
      </c>
      <c r="N214" s="6">
        <f t="shared" si="13"/>
        <v>102.68</v>
      </c>
      <c r="O214" s="6">
        <f t="shared" si="14"/>
        <v>100.85999999999999</v>
      </c>
      <c r="P214" s="8">
        <f t="shared" si="15"/>
        <v>0.49552913432249185</v>
      </c>
      <c r="Q214" s="5">
        <f>YEAR(SalesDataTable[[#This Row],[Order Date]])</f>
        <v>2026</v>
      </c>
      <c r="R214" s="8" t="str">
        <f>"Q"&amp;ROUNDUP(MONTH(SalesDataTable[[#This Row],[Order Date]])/3,0)</f>
        <v>Q1</v>
      </c>
      <c r="S214" s="9">
        <f>MONTH(SalesDataTable[[#This Row],[Order Date]])</f>
        <v>2</v>
      </c>
      <c r="T214" s="8" t="str">
        <f>TEXT(SalesDataTable[[#This Row],[Order Date]],"mmm")</f>
        <v>Feb</v>
      </c>
    </row>
    <row r="215" spans="1:20" ht="16">
      <c r="A215" s="2" t="s">
        <v>266</v>
      </c>
      <c r="B215" s="3">
        <v>46069</v>
      </c>
      <c r="C215" s="4" t="s">
        <v>1</v>
      </c>
      <c r="D215" s="4" t="s">
        <v>88</v>
      </c>
      <c r="E215" s="4" t="s">
        <v>3</v>
      </c>
      <c r="F215" s="4" t="s">
        <v>20</v>
      </c>
      <c r="G215" s="4" t="s">
        <v>11</v>
      </c>
      <c r="H215" s="4" t="s">
        <v>53</v>
      </c>
      <c r="I215" s="9">
        <v>3</v>
      </c>
      <c r="J215" s="6">
        <v>153.24</v>
      </c>
      <c r="K215" s="7">
        <v>0.15</v>
      </c>
      <c r="L215" s="6">
        <v>77.61</v>
      </c>
      <c r="M215" s="6">
        <f t="shared" si="12"/>
        <v>390.762</v>
      </c>
      <c r="N215" s="6">
        <f t="shared" si="13"/>
        <v>232.82999999999998</v>
      </c>
      <c r="O215" s="6">
        <f t="shared" si="14"/>
        <v>157.93200000000002</v>
      </c>
      <c r="P215" s="8">
        <f t="shared" si="15"/>
        <v>0.40416417154175693</v>
      </c>
      <c r="Q215" s="5">
        <f>YEAR(SalesDataTable[[#This Row],[Order Date]])</f>
        <v>2026</v>
      </c>
      <c r="R215" s="8" t="str">
        <f>"Q"&amp;ROUNDUP(MONTH(SalesDataTable[[#This Row],[Order Date]])/3,0)</f>
        <v>Q1</v>
      </c>
      <c r="S215" s="9">
        <f>MONTH(SalesDataTable[[#This Row],[Order Date]])</f>
        <v>2</v>
      </c>
      <c r="T215" s="8" t="str">
        <f>TEXT(SalesDataTable[[#This Row],[Order Date]],"mmm")</f>
        <v>Feb</v>
      </c>
    </row>
    <row r="216" spans="1:20" ht="16">
      <c r="A216" s="2" t="s">
        <v>267</v>
      </c>
      <c r="B216" s="3">
        <v>46069</v>
      </c>
      <c r="C216" s="4" t="s">
        <v>27</v>
      </c>
      <c r="D216" s="4" t="s">
        <v>28</v>
      </c>
      <c r="E216" s="4" t="s">
        <v>39</v>
      </c>
      <c r="F216" s="4" t="s">
        <v>4</v>
      </c>
      <c r="G216" s="4" t="s">
        <v>11</v>
      </c>
      <c r="H216" s="4" t="s">
        <v>21</v>
      </c>
      <c r="I216" s="9">
        <v>1</v>
      </c>
      <c r="J216" s="6">
        <v>140.47</v>
      </c>
      <c r="K216" s="7">
        <v>0</v>
      </c>
      <c r="L216" s="6">
        <v>79.66</v>
      </c>
      <c r="M216" s="6">
        <f t="shared" si="12"/>
        <v>140.47</v>
      </c>
      <c r="N216" s="6">
        <f t="shared" si="13"/>
        <v>79.66</v>
      </c>
      <c r="O216" s="6">
        <f t="shared" si="14"/>
        <v>60.81</v>
      </c>
      <c r="P216" s="8">
        <f t="shared" si="15"/>
        <v>0.43290382288033036</v>
      </c>
      <c r="Q216" s="5">
        <f>YEAR(SalesDataTable[[#This Row],[Order Date]])</f>
        <v>2026</v>
      </c>
      <c r="R216" s="8" t="str">
        <f>"Q"&amp;ROUNDUP(MONTH(SalesDataTable[[#This Row],[Order Date]])/3,0)</f>
        <v>Q1</v>
      </c>
      <c r="S216" s="9">
        <f>MONTH(SalesDataTable[[#This Row],[Order Date]])</f>
        <v>2</v>
      </c>
      <c r="T216" s="8" t="str">
        <f>TEXT(SalesDataTable[[#This Row],[Order Date]],"mmm")</f>
        <v>Feb</v>
      </c>
    </row>
    <row r="217" spans="1:20" ht="16">
      <c r="A217" s="2" t="s">
        <v>268</v>
      </c>
      <c r="B217" s="3">
        <v>46069</v>
      </c>
      <c r="C217" s="4" t="s">
        <v>27</v>
      </c>
      <c r="D217" s="4" t="s">
        <v>45</v>
      </c>
      <c r="E217" s="4" t="s">
        <v>25</v>
      </c>
      <c r="F217" s="4" t="s">
        <v>16</v>
      </c>
      <c r="G217" s="4" t="s">
        <v>11</v>
      </c>
      <c r="H217" s="4" t="s">
        <v>79</v>
      </c>
      <c r="I217" s="9">
        <v>4</v>
      </c>
      <c r="J217" s="6">
        <v>70.67</v>
      </c>
      <c r="K217" s="7">
        <v>0.05</v>
      </c>
      <c r="L217" s="6">
        <v>32.96</v>
      </c>
      <c r="M217" s="6">
        <f t="shared" si="12"/>
        <v>268.54599999999999</v>
      </c>
      <c r="N217" s="6">
        <f t="shared" si="13"/>
        <v>131.84</v>
      </c>
      <c r="O217" s="6">
        <f t="shared" si="14"/>
        <v>136.70599999999999</v>
      </c>
      <c r="P217" s="8">
        <f t="shared" si="15"/>
        <v>0.50905990035226734</v>
      </c>
      <c r="Q217" s="5">
        <f>YEAR(SalesDataTable[[#This Row],[Order Date]])</f>
        <v>2026</v>
      </c>
      <c r="R217" s="8" t="str">
        <f>"Q"&amp;ROUNDUP(MONTH(SalesDataTable[[#This Row],[Order Date]])/3,0)</f>
        <v>Q1</v>
      </c>
      <c r="S217" s="9">
        <f>MONTH(SalesDataTable[[#This Row],[Order Date]])</f>
        <v>2</v>
      </c>
      <c r="T217" s="8" t="str">
        <f>TEXT(SalesDataTable[[#This Row],[Order Date]],"mmm")</f>
        <v>Feb</v>
      </c>
    </row>
    <row r="218" spans="1:20" ht="16">
      <c r="A218" s="2" t="s">
        <v>269</v>
      </c>
      <c r="B218" s="3">
        <v>46070</v>
      </c>
      <c r="C218" s="4" t="s">
        <v>1</v>
      </c>
      <c r="D218" s="4" t="s">
        <v>88</v>
      </c>
      <c r="E218" s="4" t="s">
        <v>25</v>
      </c>
      <c r="F218" s="4" t="s">
        <v>20</v>
      </c>
      <c r="G218" s="4" t="s">
        <v>17</v>
      </c>
      <c r="H218" s="4" t="s">
        <v>71</v>
      </c>
      <c r="I218" s="9">
        <v>3</v>
      </c>
      <c r="J218" s="6">
        <v>134.91</v>
      </c>
      <c r="K218" s="7">
        <v>0</v>
      </c>
      <c r="L218" s="6">
        <v>67.69</v>
      </c>
      <c r="M218" s="6">
        <f t="shared" si="12"/>
        <v>404.73</v>
      </c>
      <c r="N218" s="6">
        <f t="shared" si="13"/>
        <v>203.07</v>
      </c>
      <c r="O218" s="6">
        <f t="shared" si="14"/>
        <v>201.66000000000003</v>
      </c>
      <c r="P218" s="8">
        <f t="shared" si="15"/>
        <v>0.49825809799125348</v>
      </c>
      <c r="Q218" s="5">
        <f>YEAR(SalesDataTable[[#This Row],[Order Date]])</f>
        <v>2026</v>
      </c>
      <c r="R218" s="8" t="str">
        <f>"Q"&amp;ROUNDUP(MONTH(SalesDataTable[[#This Row],[Order Date]])/3,0)</f>
        <v>Q1</v>
      </c>
      <c r="S218" s="9">
        <f>MONTH(SalesDataTable[[#This Row],[Order Date]])</f>
        <v>2</v>
      </c>
      <c r="T218" s="8" t="str">
        <f>TEXT(SalesDataTable[[#This Row],[Order Date]],"mmm")</f>
        <v>Feb</v>
      </c>
    </row>
    <row r="219" spans="1:20" ht="16">
      <c r="A219" s="2" t="s">
        <v>270</v>
      </c>
      <c r="B219" s="3">
        <v>46070</v>
      </c>
      <c r="C219" s="4" t="s">
        <v>14</v>
      </c>
      <c r="D219" s="4" t="s">
        <v>15</v>
      </c>
      <c r="E219" s="4" t="s">
        <v>3</v>
      </c>
      <c r="F219" s="4" t="s">
        <v>20</v>
      </c>
      <c r="G219" s="4" t="s">
        <v>11</v>
      </c>
      <c r="H219" s="4" t="s">
        <v>79</v>
      </c>
      <c r="I219" s="9">
        <v>1</v>
      </c>
      <c r="J219" s="6">
        <v>70.86</v>
      </c>
      <c r="K219" s="7">
        <v>0.1</v>
      </c>
      <c r="L219" s="6">
        <v>33.299999999999997</v>
      </c>
      <c r="M219" s="6">
        <f t="shared" si="12"/>
        <v>63.774000000000001</v>
      </c>
      <c r="N219" s="6">
        <f t="shared" si="13"/>
        <v>33.299999999999997</v>
      </c>
      <c r="O219" s="6">
        <f t="shared" si="14"/>
        <v>30.474000000000004</v>
      </c>
      <c r="P219" s="8">
        <f t="shared" si="15"/>
        <v>0.47784363533728486</v>
      </c>
      <c r="Q219" s="5">
        <f>YEAR(SalesDataTable[[#This Row],[Order Date]])</f>
        <v>2026</v>
      </c>
      <c r="R219" s="8" t="str">
        <f>"Q"&amp;ROUNDUP(MONTH(SalesDataTable[[#This Row],[Order Date]])/3,0)</f>
        <v>Q1</v>
      </c>
      <c r="S219" s="9">
        <f>MONTH(SalesDataTable[[#This Row],[Order Date]])</f>
        <v>2</v>
      </c>
      <c r="T219" s="8" t="str">
        <f>TEXT(SalesDataTable[[#This Row],[Order Date]],"mmm")</f>
        <v>Feb</v>
      </c>
    </row>
    <row r="220" spans="1:20" ht="16">
      <c r="A220" s="2" t="s">
        <v>271</v>
      </c>
      <c r="B220" s="3">
        <v>46070</v>
      </c>
      <c r="C220" s="4" t="s">
        <v>8</v>
      </c>
      <c r="D220" s="4" t="s">
        <v>69</v>
      </c>
      <c r="E220" s="4" t="s">
        <v>25</v>
      </c>
      <c r="F220" s="4" t="s">
        <v>16</v>
      </c>
      <c r="G220" s="4" t="s">
        <v>5</v>
      </c>
      <c r="H220" s="4" t="s">
        <v>43</v>
      </c>
      <c r="I220" s="9">
        <v>1</v>
      </c>
      <c r="J220" s="6">
        <v>104.35</v>
      </c>
      <c r="K220" s="7">
        <v>0</v>
      </c>
      <c r="L220" s="6">
        <v>51.49</v>
      </c>
      <c r="M220" s="6">
        <f t="shared" si="12"/>
        <v>104.35</v>
      </c>
      <c r="N220" s="6">
        <f t="shared" si="13"/>
        <v>51.49</v>
      </c>
      <c r="O220" s="6">
        <f t="shared" si="14"/>
        <v>52.859999999999992</v>
      </c>
      <c r="P220" s="8">
        <f t="shared" si="15"/>
        <v>0.50656444657402966</v>
      </c>
      <c r="Q220" s="5">
        <f>YEAR(SalesDataTable[[#This Row],[Order Date]])</f>
        <v>2026</v>
      </c>
      <c r="R220" s="8" t="str">
        <f>"Q"&amp;ROUNDUP(MONTH(SalesDataTable[[#This Row],[Order Date]])/3,0)</f>
        <v>Q1</v>
      </c>
      <c r="S220" s="9">
        <f>MONTH(SalesDataTable[[#This Row],[Order Date]])</f>
        <v>2</v>
      </c>
      <c r="T220" s="8" t="str">
        <f>TEXT(SalesDataTable[[#This Row],[Order Date]],"mmm")</f>
        <v>Feb</v>
      </c>
    </row>
    <row r="221" spans="1:20" ht="16">
      <c r="A221" s="2" t="s">
        <v>272</v>
      </c>
      <c r="B221" s="3">
        <v>46070</v>
      </c>
      <c r="C221" s="4" t="s">
        <v>27</v>
      </c>
      <c r="D221" s="4" t="s">
        <v>48</v>
      </c>
      <c r="E221" s="4" t="s">
        <v>3</v>
      </c>
      <c r="F221" s="4" t="s">
        <v>4</v>
      </c>
      <c r="G221" s="4" t="s">
        <v>49</v>
      </c>
      <c r="H221" s="4" t="s">
        <v>55</v>
      </c>
      <c r="I221" s="9">
        <v>2</v>
      </c>
      <c r="J221" s="6">
        <v>120.48</v>
      </c>
      <c r="K221" s="7">
        <v>0</v>
      </c>
      <c r="L221" s="6">
        <v>70.680000000000007</v>
      </c>
      <c r="M221" s="6">
        <f t="shared" si="12"/>
        <v>240.96</v>
      </c>
      <c r="N221" s="6">
        <f t="shared" si="13"/>
        <v>141.36000000000001</v>
      </c>
      <c r="O221" s="6">
        <f t="shared" si="14"/>
        <v>99.6</v>
      </c>
      <c r="P221" s="8">
        <f t="shared" si="15"/>
        <v>0.4133466135458167</v>
      </c>
      <c r="Q221" s="5">
        <f>YEAR(SalesDataTable[[#This Row],[Order Date]])</f>
        <v>2026</v>
      </c>
      <c r="R221" s="8" t="str">
        <f>"Q"&amp;ROUNDUP(MONTH(SalesDataTable[[#This Row],[Order Date]])/3,0)</f>
        <v>Q1</v>
      </c>
      <c r="S221" s="9">
        <f>MONTH(SalesDataTable[[#This Row],[Order Date]])</f>
        <v>2</v>
      </c>
      <c r="T221" s="8" t="str">
        <f>TEXT(SalesDataTable[[#This Row],[Order Date]],"mmm")</f>
        <v>Feb</v>
      </c>
    </row>
    <row r="222" spans="1:20" ht="16">
      <c r="A222" s="2" t="s">
        <v>273</v>
      </c>
      <c r="B222" s="3">
        <v>46070</v>
      </c>
      <c r="C222" s="4" t="s">
        <v>8</v>
      </c>
      <c r="D222" s="4" t="s">
        <v>69</v>
      </c>
      <c r="E222" s="4" t="s">
        <v>3</v>
      </c>
      <c r="F222" s="4" t="s">
        <v>4</v>
      </c>
      <c r="G222" s="4" t="s">
        <v>31</v>
      </c>
      <c r="H222" s="4" t="s">
        <v>32</v>
      </c>
      <c r="I222" s="9">
        <v>1</v>
      </c>
      <c r="J222" s="6">
        <v>339.52</v>
      </c>
      <c r="K222" s="7">
        <v>0.1</v>
      </c>
      <c r="L222" s="6">
        <v>191.19</v>
      </c>
      <c r="M222" s="6">
        <f t="shared" si="12"/>
        <v>305.56799999999998</v>
      </c>
      <c r="N222" s="6">
        <f t="shared" si="13"/>
        <v>191.19</v>
      </c>
      <c r="O222" s="6">
        <f t="shared" si="14"/>
        <v>114.37799999999999</v>
      </c>
      <c r="P222" s="8">
        <f t="shared" si="15"/>
        <v>0.3743127552623311</v>
      </c>
      <c r="Q222" s="5">
        <f>YEAR(SalesDataTable[[#This Row],[Order Date]])</f>
        <v>2026</v>
      </c>
      <c r="R222" s="8" t="str">
        <f>"Q"&amp;ROUNDUP(MONTH(SalesDataTable[[#This Row],[Order Date]])/3,0)</f>
        <v>Q1</v>
      </c>
      <c r="S222" s="9">
        <f>MONTH(SalesDataTable[[#This Row],[Order Date]])</f>
        <v>2</v>
      </c>
      <c r="T222" s="8" t="str">
        <f>TEXT(SalesDataTable[[#This Row],[Order Date]],"mmm")</f>
        <v>Feb</v>
      </c>
    </row>
    <row r="223" spans="1:20" ht="16">
      <c r="A223" s="2" t="s">
        <v>274</v>
      </c>
      <c r="B223" s="3">
        <v>46070</v>
      </c>
      <c r="C223" s="4" t="s">
        <v>8</v>
      </c>
      <c r="D223" s="4" t="s">
        <v>86</v>
      </c>
      <c r="E223" s="4" t="s">
        <v>10</v>
      </c>
      <c r="F223" s="4" t="s">
        <v>20</v>
      </c>
      <c r="G223" s="4" t="s">
        <v>11</v>
      </c>
      <c r="H223" s="4" t="s">
        <v>53</v>
      </c>
      <c r="I223" s="9">
        <v>5</v>
      </c>
      <c r="J223" s="6">
        <v>154.72999999999999</v>
      </c>
      <c r="K223" s="7">
        <v>0.1</v>
      </c>
      <c r="L223" s="6">
        <v>77.42</v>
      </c>
      <c r="M223" s="6">
        <f t="shared" si="12"/>
        <v>696.28499999999997</v>
      </c>
      <c r="N223" s="6">
        <f t="shared" si="13"/>
        <v>387.1</v>
      </c>
      <c r="O223" s="6">
        <f t="shared" si="14"/>
        <v>309.18499999999995</v>
      </c>
      <c r="P223" s="8">
        <f t="shared" si="15"/>
        <v>0.44404949122844806</v>
      </c>
      <c r="Q223" s="5">
        <f>YEAR(SalesDataTable[[#This Row],[Order Date]])</f>
        <v>2026</v>
      </c>
      <c r="R223" s="8" t="str">
        <f>"Q"&amp;ROUNDUP(MONTH(SalesDataTable[[#This Row],[Order Date]])/3,0)</f>
        <v>Q1</v>
      </c>
      <c r="S223" s="9">
        <f>MONTH(SalesDataTable[[#This Row],[Order Date]])</f>
        <v>2</v>
      </c>
      <c r="T223" s="8" t="str">
        <f>TEXT(SalesDataTable[[#This Row],[Order Date]],"mmm")</f>
        <v>Feb</v>
      </c>
    </row>
    <row r="224" spans="1:20" ht="16">
      <c r="A224" s="2" t="s">
        <v>275</v>
      </c>
      <c r="B224" s="3">
        <v>46070</v>
      </c>
      <c r="C224" s="4" t="s">
        <v>14</v>
      </c>
      <c r="D224" s="4" t="s">
        <v>34</v>
      </c>
      <c r="E224" s="4" t="s">
        <v>25</v>
      </c>
      <c r="F224" s="4" t="s">
        <v>20</v>
      </c>
      <c r="G224" s="4" t="s">
        <v>11</v>
      </c>
      <c r="H224" s="4" t="s">
        <v>12</v>
      </c>
      <c r="I224" s="9">
        <v>4</v>
      </c>
      <c r="J224" s="6">
        <v>93.98</v>
      </c>
      <c r="K224" s="7">
        <v>0.05</v>
      </c>
      <c r="L224" s="6">
        <v>44.6</v>
      </c>
      <c r="M224" s="6">
        <f t="shared" si="12"/>
        <v>357.12400000000002</v>
      </c>
      <c r="N224" s="6">
        <f t="shared" si="13"/>
        <v>178.4</v>
      </c>
      <c r="O224" s="6">
        <f t="shared" si="14"/>
        <v>178.72400000000002</v>
      </c>
      <c r="P224" s="8">
        <f t="shared" si="15"/>
        <v>0.50045362395134463</v>
      </c>
      <c r="Q224" s="5">
        <f>YEAR(SalesDataTable[[#This Row],[Order Date]])</f>
        <v>2026</v>
      </c>
      <c r="R224" s="8" t="str">
        <f>"Q"&amp;ROUNDUP(MONTH(SalesDataTable[[#This Row],[Order Date]])/3,0)</f>
        <v>Q1</v>
      </c>
      <c r="S224" s="9">
        <f>MONTH(SalesDataTable[[#This Row],[Order Date]])</f>
        <v>2</v>
      </c>
      <c r="T224" s="8" t="str">
        <f>TEXT(SalesDataTable[[#This Row],[Order Date]],"mmm")</f>
        <v>Feb</v>
      </c>
    </row>
    <row r="225" spans="1:20" ht="16">
      <c r="A225" s="2" t="s">
        <v>276</v>
      </c>
      <c r="B225" s="3">
        <v>46070</v>
      </c>
      <c r="C225" s="4" t="s">
        <v>1</v>
      </c>
      <c r="D225" s="4" t="s">
        <v>2</v>
      </c>
      <c r="E225" s="4" t="s">
        <v>3</v>
      </c>
      <c r="F225" s="4" t="s">
        <v>16</v>
      </c>
      <c r="G225" s="4" t="s">
        <v>31</v>
      </c>
      <c r="H225" s="4" t="s">
        <v>32</v>
      </c>
      <c r="I225" s="9">
        <v>2</v>
      </c>
      <c r="J225" s="6">
        <v>336.83</v>
      </c>
      <c r="K225" s="7">
        <v>0</v>
      </c>
      <c r="L225" s="6">
        <v>194.42</v>
      </c>
      <c r="M225" s="6">
        <f t="shared" si="12"/>
        <v>673.66</v>
      </c>
      <c r="N225" s="6">
        <f t="shared" si="13"/>
        <v>388.84</v>
      </c>
      <c r="O225" s="6">
        <f t="shared" si="14"/>
        <v>284.82</v>
      </c>
      <c r="P225" s="8">
        <f t="shared" si="15"/>
        <v>0.42279488169106078</v>
      </c>
      <c r="Q225" s="5">
        <f>YEAR(SalesDataTable[[#This Row],[Order Date]])</f>
        <v>2026</v>
      </c>
      <c r="R225" s="8" t="str">
        <f>"Q"&amp;ROUNDUP(MONTH(SalesDataTable[[#This Row],[Order Date]])/3,0)</f>
        <v>Q1</v>
      </c>
      <c r="S225" s="9">
        <f>MONTH(SalesDataTable[[#This Row],[Order Date]])</f>
        <v>2</v>
      </c>
      <c r="T225" s="8" t="str">
        <f>TEXT(SalesDataTable[[#This Row],[Order Date]],"mmm")</f>
        <v>Feb</v>
      </c>
    </row>
    <row r="226" spans="1:20" ht="16">
      <c r="A226" s="2" t="s">
        <v>277</v>
      </c>
      <c r="B226" s="3">
        <v>46071</v>
      </c>
      <c r="C226" s="4" t="s">
        <v>27</v>
      </c>
      <c r="D226" s="4" t="s">
        <v>48</v>
      </c>
      <c r="E226" s="4" t="s">
        <v>25</v>
      </c>
      <c r="F226" s="4" t="s">
        <v>4</v>
      </c>
      <c r="G226" s="4" t="s">
        <v>31</v>
      </c>
      <c r="H226" s="4" t="s">
        <v>32</v>
      </c>
      <c r="I226" s="9">
        <v>1</v>
      </c>
      <c r="J226" s="6">
        <v>338.93</v>
      </c>
      <c r="K226" s="7">
        <v>0</v>
      </c>
      <c r="L226" s="6">
        <v>197.92</v>
      </c>
      <c r="M226" s="6">
        <f t="shared" si="12"/>
        <v>338.93</v>
      </c>
      <c r="N226" s="6">
        <f t="shared" si="13"/>
        <v>197.92</v>
      </c>
      <c r="O226" s="6">
        <f t="shared" si="14"/>
        <v>141.01000000000002</v>
      </c>
      <c r="P226" s="8">
        <f t="shared" si="15"/>
        <v>0.41604461098161866</v>
      </c>
      <c r="Q226" s="5">
        <f>YEAR(SalesDataTable[[#This Row],[Order Date]])</f>
        <v>2026</v>
      </c>
      <c r="R226" s="8" t="str">
        <f>"Q"&amp;ROUNDUP(MONTH(SalesDataTable[[#This Row],[Order Date]])/3,0)</f>
        <v>Q1</v>
      </c>
      <c r="S226" s="9">
        <f>MONTH(SalesDataTable[[#This Row],[Order Date]])</f>
        <v>2</v>
      </c>
      <c r="T226" s="8" t="str">
        <f>TEXT(SalesDataTable[[#This Row],[Order Date]],"mmm")</f>
        <v>Feb</v>
      </c>
    </row>
    <row r="227" spans="1:20" ht="16">
      <c r="A227" s="2" t="s">
        <v>278</v>
      </c>
      <c r="B227" s="3">
        <v>46071</v>
      </c>
      <c r="C227" s="4" t="s">
        <v>1</v>
      </c>
      <c r="D227" s="4" t="s">
        <v>52</v>
      </c>
      <c r="E227" s="4" t="s">
        <v>3</v>
      </c>
      <c r="F227" s="4" t="s">
        <v>16</v>
      </c>
      <c r="G227" s="4" t="s">
        <v>31</v>
      </c>
      <c r="H227" s="4" t="s">
        <v>90</v>
      </c>
      <c r="I227" s="9">
        <v>5</v>
      </c>
      <c r="J227" s="6">
        <v>122.72</v>
      </c>
      <c r="K227" s="7">
        <v>0</v>
      </c>
      <c r="L227" s="6">
        <v>62.41</v>
      </c>
      <c r="M227" s="6">
        <f t="shared" si="12"/>
        <v>613.6</v>
      </c>
      <c r="N227" s="6">
        <f t="shared" si="13"/>
        <v>312.04999999999995</v>
      </c>
      <c r="O227" s="6">
        <f t="shared" si="14"/>
        <v>301.55000000000007</v>
      </c>
      <c r="P227" s="8">
        <f t="shared" si="15"/>
        <v>0.49144393741851378</v>
      </c>
      <c r="Q227" s="5">
        <f>YEAR(SalesDataTable[[#This Row],[Order Date]])</f>
        <v>2026</v>
      </c>
      <c r="R227" s="8" t="str">
        <f>"Q"&amp;ROUNDUP(MONTH(SalesDataTable[[#This Row],[Order Date]])/3,0)</f>
        <v>Q1</v>
      </c>
      <c r="S227" s="9">
        <f>MONTH(SalesDataTable[[#This Row],[Order Date]])</f>
        <v>2</v>
      </c>
      <c r="T227" s="8" t="str">
        <f>TEXT(SalesDataTable[[#This Row],[Order Date]],"mmm")</f>
        <v>Feb</v>
      </c>
    </row>
    <row r="228" spans="1:20" ht="16">
      <c r="A228" s="2" t="s">
        <v>279</v>
      </c>
      <c r="B228" s="3">
        <v>46071</v>
      </c>
      <c r="C228" s="4" t="s">
        <v>27</v>
      </c>
      <c r="D228" s="4" t="s">
        <v>28</v>
      </c>
      <c r="E228" s="4" t="s">
        <v>3</v>
      </c>
      <c r="F228" s="4" t="s">
        <v>16</v>
      </c>
      <c r="G228" s="4" t="s">
        <v>17</v>
      </c>
      <c r="H228" s="4" t="s">
        <v>71</v>
      </c>
      <c r="I228" s="9">
        <v>4</v>
      </c>
      <c r="J228" s="6">
        <v>135.63</v>
      </c>
      <c r="K228" s="7">
        <v>0.05</v>
      </c>
      <c r="L228" s="6">
        <v>65.900000000000006</v>
      </c>
      <c r="M228" s="6">
        <f t="shared" si="12"/>
        <v>515.39400000000001</v>
      </c>
      <c r="N228" s="6">
        <f t="shared" si="13"/>
        <v>263.60000000000002</v>
      </c>
      <c r="O228" s="6">
        <f t="shared" si="14"/>
        <v>251.79399999999998</v>
      </c>
      <c r="P228" s="8">
        <f t="shared" si="15"/>
        <v>0.4885466264644136</v>
      </c>
      <c r="Q228" s="5">
        <f>YEAR(SalesDataTable[[#This Row],[Order Date]])</f>
        <v>2026</v>
      </c>
      <c r="R228" s="8" t="str">
        <f>"Q"&amp;ROUNDUP(MONTH(SalesDataTable[[#This Row],[Order Date]])/3,0)</f>
        <v>Q1</v>
      </c>
      <c r="S228" s="9">
        <f>MONTH(SalesDataTable[[#This Row],[Order Date]])</f>
        <v>2</v>
      </c>
      <c r="T228" s="8" t="str">
        <f>TEXT(SalesDataTable[[#This Row],[Order Date]],"mmm")</f>
        <v>Feb</v>
      </c>
    </row>
    <row r="229" spans="1:20" ht="16">
      <c r="A229" s="2" t="s">
        <v>280</v>
      </c>
      <c r="B229" s="3">
        <v>46072</v>
      </c>
      <c r="C229" s="4" t="s">
        <v>14</v>
      </c>
      <c r="D229" s="4" t="s">
        <v>126</v>
      </c>
      <c r="E229" s="4" t="s">
        <v>3</v>
      </c>
      <c r="F229" s="4" t="s">
        <v>4</v>
      </c>
      <c r="G229" s="4" t="s">
        <v>31</v>
      </c>
      <c r="H229" s="4" t="s">
        <v>64</v>
      </c>
      <c r="I229" s="9">
        <v>2</v>
      </c>
      <c r="J229" s="6">
        <v>81.34</v>
      </c>
      <c r="K229" s="7">
        <v>0.05</v>
      </c>
      <c r="L229" s="6">
        <v>40.64</v>
      </c>
      <c r="M229" s="6">
        <f t="shared" si="12"/>
        <v>154.54599999999999</v>
      </c>
      <c r="N229" s="6">
        <f t="shared" si="13"/>
        <v>81.28</v>
      </c>
      <c r="O229" s="6">
        <f t="shared" si="14"/>
        <v>73.265999999999991</v>
      </c>
      <c r="P229" s="8">
        <f t="shared" si="15"/>
        <v>0.47407244445019603</v>
      </c>
      <c r="Q229" s="5">
        <f>YEAR(SalesDataTable[[#This Row],[Order Date]])</f>
        <v>2026</v>
      </c>
      <c r="R229" s="8" t="str">
        <f>"Q"&amp;ROUNDUP(MONTH(SalesDataTable[[#This Row],[Order Date]])/3,0)</f>
        <v>Q1</v>
      </c>
      <c r="S229" s="9">
        <f>MONTH(SalesDataTable[[#This Row],[Order Date]])</f>
        <v>2</v>
      </c>
      <c r="T229" s="8" t="str">
        <f>TEXT(SalesDataTable[[#This Row],[Order Date]],"mmm")</f>
        <v>Feb</v>
      </c>
    </row>
    <row r="230" spans="1:20" ht="16">
      <c r="A230" s="2" t="s">
        <v>281</v>
      </c>
      <c r="B230" s="3">
        <v>46072</v>
      </c>
      <c r="C230" s="4" t="s">
        <v>14</v>
      </c>
      <c r="D230" s="4" t="s">
        <v>24</v>
      </c>
      <c r="E230" s="4" t="s">
        <v>3</v>
      </c>
      <c r="F230" s="4" t="s">
        <v>16</v>
      </c>
      <c r="G230" s="4" t="s">
        <v>5</v>
      </c>
      <c r="H230" s="4" t="s">
        <v>35</v>
      </c>
      <c r="I230" s="9">
        <v>1</v>
      </c>
      <c r="J230" s="6">
        <v>41.01</v>
      </c>
      <c r="K230" s="7">
        <v>0.05</v>
      </c>
      <c r="L230" s="6">
        <v>16.489999999999998</v>
      </c>
      <c r="M230" s="6">
        <f t="shared" si="12"/>
        <v>38.959499999999998</v>
      </c>
      <c r="N230" s="6">
        <f t="shared" si="13"/>
        <v>16.489999999999998</v>
      </c>
      <c r="O230" s="6">
        <f t="shared" si="14"/>
        <v>22.4695</v>
      </c>
      <c r="P230" s="8">
        <f t="shared" si="15"/>
        <v>0.57673994789460847</v>
      </c>
      <c r="Q230" s="5">
        <f>YEAR(SalesDataTable[[#This Row],[Order Date]])</f>
        <v>2026</v>
      </c>
      <c r="R230" s="8" t="str">
        <f>"Q"&amp;ROUNDUP(MONTH(SalesDataTable[[#This Row],[Order Date]])/3,0)</f>
        <v>Q1</v>
      </c>
      <c r="S230" s="9">
        <f>MONTH(SalesDataTable[[#This Row],[Order Date]])</f>
        <v>2</v>
      </c>
      <c r="T230" s="8" t="str">
        <f>TEXT(SalesDataTable[[#This Row],[Order Date]],"mmm")</f>
        <v>Feb</v>
      </c>
    </row>
    <row r="231" spans="1:20" ht="16">
      <c r="A231" s="2" t="s">
        <v>282</v>
      </c>
      <c r="B231" s="3">
        <v>46072</v>
      </c>
      <c r="C231" s="4" t="s">
        <v>8</v>
      </c>
      <c r="D231" s="4" t="s">
        <v>66</v>
      </c>
      <c r="E231" s="4" t="s">
        <v>39</v>
      </c>
      <c r="F231" s="4" t="s">
        <v>20</v>
      </c>
      <c r="G231" s="4" t="s">
        <v>11</v>
      </c>
      <c r="H231" s="4" t="s">
        <v>53</v>
      </c>
      <c r="I231" s="9">
        <v>2</v>
      </c>
      <c r="J231" s="6">
        <v>153.03</v>
      </c>
      <c r="K231" s="7">
        <v>0</v>
      </c>
      <c r="L231" s="6">
        <v>81.02</v>
      </c>
      <c r="M231" s="6">
        <f t="shared" si="12"/>
        <v>306.06</v>
      </c>
      <c r="N231" s="6">
        <f t="shared" si="13"/>
        <v>162.04</v>
      </c>
      <c r="O231" s="6">
        <f t="shared" si="14"/>
        <v>144.02000000000001</v>
      </c>
      <c r="P231" s="8">
        <f t="shared" si="15"/>
        <v>0.47056132784421356</v>
      </c>
      <c r="Q231" s="5">
        <f>YEAR(SalesDataTable[[#This Row],[Order Date]])</f>
        <v>2026</v>
      </c>
      <c r="R231" s="8" t="str">
        <f>"Q"&amp;ROUNDUP(MONTH(SalesDataTable[[#This Row],[Order Date]])/3,0)</f>
        <v>Q1</v>
      </c>
      <c r="S231" s="9">
        <f>MONTH(SalesDataTable[[#This Row],[Order Date]])</f>
        <v>2</v>
      </c>
      <c r="T231" s="8" t="str">
        <f>TEXT(SalesDataTable[[#This Row],[Order Date]],"mmm")</f>
        <v>Feb</v>
      </c>
    </row>
    <row r="232" spans="1:20" ht="16">
      <c r="A232" s="2" t="s">
        <v>283</v>
      </c>
      <c r="B232" s="3">
        <v>46073</v>
      </c>
      <c r="C232" s="4" t="s">
        <v>8</v>
      </c>
      <c r="D232" s="4" t="s">
        <v>66</v>
      </c>
      <c r="E232" s="4" t="s">
        <v>3</v>
      </c>
      <c r="F232" s="4" t="s">
        <v>16</v>
      </c>
      <c r="G232" s="4" t="s">
        <v>49</v>
      </c>
      <c r="H232" s="4" t="s">
        <v>55</v>
      </c>
      <c r="I232" s="9">
        <v>2</v>
      </c>
      <c r="J232" s="6">
        <v>124.92</v>
      </c>
      <c r="K232" s="7">
        <v>0</v>
      </c>
      <c r="L232" s="6">
        <v>69.98</v>
      </c>
      <c r="M232" s="6">
        <f t="shared" si="12"/>
        <v>249.84</v>
      </c>
      <c r="N232" s="6">
        <f t="shared" si="13"/>
        <v>139.96</v>
      </c>
      <c r="O232" s="6">
        <f t="shared" si="14"/>
        <v>109.88</v>
      </c>
      <c r="P232" s="8">
        <f t="shared" si="15"/>
        <v>0.43980147294268329</v>
      </c>
      <c r="Q232" s="5">
        <f>YEAR(SalesDataTable[[#This Row],[Order Date]])</f>
        <v>2026</v>
      </c>
      <c r="R232" s="8" t="str">
        <f>"Q"&amp;ROUNDUP(MONTH(SalesDataTable[[#This Row],[Order Date]])/3,0)</f>
        <v>Q1</v>
      </c>
      <c r="S232" s="9">
        <f>MONTH(SalesDataTable[[#This Row],[Order Date]])</f>
        <v>2</v>
      </c>
      <c r="T232" s="8" t="str">
        <f>TEXT(SalesDataTable[[#This Row],[Order Date]],"mmm")</f>
        <v>Feb</v>
      </c>
    </row>
    <row r="233" spans="1:20" ht="16">
      <c r="A233" s="2" t="s">
        <v>284</v>
      </c>
      <c r="B233" s="3">
        <v>46073</v>
      </c>
      <c r="C233" s="4" t="s">
        <v>8</v>
      </c>
      <c r="D233" s="4" t="s">
        <v>69</v>
      </c>
      <c r="E233" s="4" t="s">
        <v>3</v>
      </c>
      <c r="F233" s="4" t="s">
        <v>20</v>
      </c>
      <c r="G233" s="4" t="s">
        <v>17</v>
      </c>
      <c r="H233" s="4" t="s">
        <v>71</v>
      </c>
      <c r="I233" s="9">
        <v>2</v>
      </c>
      <c r="J233" s="6">
        <v>136.55000000000001</v>
      </c>
      <c r="K233" s="7">
        <v>0</v>
      </c>
      <c r="L233" s="6">
        <v>68.84</v>
      </c>
      <c r="M233" s="6">
        <f t="shared" si="12"/>
        <v>273.10000000000002</v>
      </c>
      <c r="N233" s="6">
        <f t="shared" si="13"/>
        <v>137.68</v>
      </c>
      <c r="O233" s="6">
        <f t="shared" si="14"/>
        <v>135.42000000000002</v>
      </c>
      <c r="P233" s="8">
        <f t="shared" si="15"/>
        <v>0.49586232149395826</v>
      </c>
      <c r="Q233" s="5">
        <f>YEAR(SalesDataTable[[#This Row],[Order Date]])</f>
        <v>2026</v>
      </c>
      <c r="R233" s="8" t="str">
        <f>"Q"&amp;ROUNDUP(MONTH(SalesDataTable[[#This Row],[Order Date]])/3,0)</f>
        <v>Q1</v>
      </c>
      <c r="S233" s="9">
        <f>MONTH(SalesDataTable[[#This Row],[Order Date]])</f>
        <v>2</v>
      </c>
      <c r="T233" s="8" t="str">
        <f>TEXT(SalesDataTable[[#This Row],[Order Date]],"mmm")</f>
        <v>Feb</v>
      </c>
    </row>
    <row r="234" spans="1:20" ht="16">
      <c r="A234" s="2" t="s">
        <v>285</v>
      </c>
      <c r="B234" s="3">
        <v>46073</v>
      </c>
      <c r="C234" s="4" t="s">
        <v>14</v>
      </c>
      <c r="D234" s="4" t="s">
        <v>34</v>
      </c>
      <c r="E234" s="4" t="s">
        <v>10</v>
      </c>
      <c r="F234" s="4" t="s">
        <v>20</v>
      </c>
      <c r="G234" s="4" t="s">
        <v>31</v>
      </c>
      <c r="H234" s="4" t="s">
        <v>90</v>
      </c>
      <c r="I234" s="9">
        <v>15</v>
      </c>
      <c r="J234" s="6">
        <v>121.98</v>
      </c>
      <c r="K234" s="7">
        <v>0.1</v>
      </c>
      <c r="L234" s="6">
        <v>59.86</v>
      </c>
      <c r="M234" s="6">
        <f t="shared" si="12"/>
        <v>1646.73</v>
      </c>
      <c r="N234" s="6">
        <f t="shared" si="13"/>
        <v>897.9</v>
      </c>
      <c r="O234" s="6">
        <f t="shared" si="14"/>
        <v>748.83</v>
      </c>
      <c r="P234" s="8">
        <f t="shared" si="15"/>
        <v>0.45473757082217486</v>
      </c>
      <c r="Q234" s="5">
        <f>YEAR(SalesDataTable[[#This Row],[Order Date]])</f>
        <v>2026</v>
      </c>
      <c r="R234" s="8" t="str">
        <f>"Q"&amp;ROUNDUP(MONTH(SalesDataTable[[#This Row],[Order Date]])/3,0)</f>
        <v>Q1</v>
      </c>
      <c r="S234" s="9">
        <f>MONTH(SalesDataTable[[#This Row],[Order Date]])</f>
        <v>2</v>
      </c>
      <c r="T234" s="8" t="str">
        <f>TEXT(SalesDataTable[[#This Row],[Order Date]],"mmm")</f>
        <v>Feb</v>
      </c>
    </row>
    <row r="235" spans="1:20" ht="16">
      <c r="A235" s="2" t="s">
        <v>286</v>
      </c>
      <c r="B235" s="3">
        <v>46073</v>
      </c>
      <c r="C235" s="4" t="s">
        <v>8</v>
      </c>
      <c r="D235" s="4" t="s">
        <v>69</v>
      </c>
      <c r="E235" s="4" t="s">
        <v>3</v>
      </c>
      <c r="F235" s="4" t="s">
        <v>16</v>
      </c>
      <c r="G235" s="4" t="s">
        <v>17</v>
      </c>
      <c r="H235" s="4" t="s">
        <v>46</v>
      </c>
      <c r="I235" s="9">
        <v>1</v>
      </c>
      <c r="J235" s="6">
        <v>45.54</v>
      </c>
      <c r="K235" s="7">
        <v>0</v>
      </c>
      <c r="L235" s="6">
        <v>18.29</v>
      </c>
      <c r="M235" s="6">
        <f t="shared" si="12"/>
        <v>45.54</v>
      </c>
      <c r="N235" s="6">
        <f t="shared" si="13"/>
        <v>18.29</v>
      </c>
      <c r="O235" s="6">
        <f t="shared" si="14"/>
        <v>27.25</v>
      </c>
      <c r="P235" s="8">
        <f t="shared" si="15"/>
        <v>0.59837505489679399</v>
      </c>
      <c r="Q235" s="5">
        <f>YEAR(SalesDataTable[[#This Row],[Order Date]])</f>
        <v>2026</v>
      </c>
      <c r="R235" s="8" t="str">
        <f>"Q"&amp;ROUNDUP(MONTH(SalesDataTable[[#This Row],[Order Date]])/3,0)</f>
        <v>Q1</v>
      </c>
      <c r="S235" s="9">
        <f>MONTH(SalesDataTable[[#This Row],[Order Date]])</f>
        <v>2</v>
      </c>
      <c r="T235" s="8" t="str">
        <f>TEXT(SalesDataTable[[#This Row],[Order Date]],"mmm")</f>
        <v>Feb</v>
      </c>
    </row>
    <row r="236" spans="1:20" ht="16">
      <c r="A236" s="2" t="s">
        <v>287</v>
      </c>
      <c r="B236" s="3">
        <v>46073</v>
      </c>
      <c r="C236" s="4" t="s">
        <v>14</v>
      </c>
      <c r="D236" s="4" t="s">
        <v>24</v>
      </c>
      <c r="E236" s="4" t="s">
        <v>39</v>
      </c>
      <c r="F236" s="4" t="s">
        <v>4</v>
      </c>
      <c r="G236" s="4" t="s">
        <v>49</v>
      </c>
      <c r="H236" s="4" t="s">
        <v>74</v>
      </c>
      <c r="I236" s="9">
        <v>1</v>
      </c>
      <c r="J236" s="6">
        <v>51.73</v>
      </c>
      <c r="K236" s="7">
        <v>0</v>
      </c>
      <c r="L236" s="6">
        <v>21.83</v>
      </c>
      <c r="M236" s="6">
        <f t="shared" si="12"/>
        <v>51.73</v>
      </c>
      <c r="N236" s="6">
        <f t="shared" si="13"/>
        <v>21.83</v>
      </c>
      <c r="O236" s="6">
        <f t="shared" si="14"/>
        <v>29.9</v>
      </c>
      <c r="P236" s="8">
        <f t="shared" si="15"/>
        <v>0.57800115986854828</v>
      </c>
      <c r="Q236" s="5">
        <f>YEAR(SalesDataTable[[#This Row],[Order Date]])</f>
        <v>2026</v>
      </c>
      <c r="R236" s="8" t="str">
        <f>"Q"&amp;ROUNDUP(MONTH(SalesDataTable[[#This Row],[Order Date]])/3,0)</f>
        <v>Q1</v>
      </c>
      <c r="S236" s="9">
        <f>MONTH(SalesDataTable[[#This Row],[Order Date]])</f>
        <v>2</v>
      </c>
      <c r="T236" s="8" t="str">
        <f>TEXT(SalesDataTable[[#This Row],[Order Date]],"mmm")</f>
        <v>Feb</v>
      </c>
    </row>
    <row r="237" spans="1:20" ht="16">
      <c r="A237" s="2" t="s">
        <v>288</v>
      </c>
      <c r="B237" s="3">
        <v>46073</v>
      </c>
      <c r="C237" s="4" t="s">
        <v>8</v>
      </c>
      <c r="D237" s="4" t="s">
        <v>69</v>
      </c>
      <c r="E237" s="4" t="s">
        <v>39</v>
      </c>
      <c r="F237" s="4" t="s">
        <v>4</v>
      </c>
      <c r="G237" s="4" t="s">
        <v>31</v>
      </c>
      <c r="H237" s="4" t="s">
        <v>64</v>
      </c>
      <c r="I237" s="9">
        <v>2</v>
      </c>
      <c r="J237" s="6">
        <v>80.510000000000005</v>
      </c>
      <c r="K237" s="7">
        <v>0.05</v>
      </c>
      <c r="L237" s="6">
        <v>38.630000000000003</v>
      </c>
      <c r="M237" s="6">
        <f t="shared" si="12"/>
        <v>152.96899999999999</v>
      </c>
      <c r="N237" s="6">
        <f t="shared" si="13"/>
        <v>77.260000000000005</v>
      </c>
      <c r="O237" s="6">
        <f t="shared" si="14"/>
        <v>75.708999999999989</v>
      </c>
      <c r="P237" s="8">
        <f t="shared" si="15"/>
        <v>0.4949303453640933</v>
      </c>
      <c r="Q237" s="5">
        <f>YEAR(SalesDataTable[[#This Row],[Order Date]])</f>
        <v>2026</v>
      </c>
      <c r="R237" s="8" t="str">
        <f>"Q"&amp;ROUNDUP(MONTH(SalesDataTable[[#This Row],[Order Date]])/3,0)</f>
        <v>Q1</v>
      </c>
      <c r="S237" s="9">
        <f>MONTH(SalesDataTable[[#This Row],[Order Date]])</f>
        <v>2</v>
      </c>
      <c r="T237" s="8" t="str">
        <f>TEXT(SalesDataTable[[#This Row],[Order Date]],"mmm")</f>
        <v>Feb</v>
      </c>
    </row>
    <row r="238" spans="1:20" ht="16">
      <c r="A238" s="2" t="s">
        <v>289</v>
      </c>
      <c r="B238" s="3">
        <v>46073</v>
      </c>
      <c r="C238" s="4" t="s">
        <v>27</v>
      </c>
      <c r="D238" s="4" t="s">
        <v>45</v>
      </c>
      <c r="E238" s="4" t="s">
        <v>3</v>
      </c>
      <c r="F238" s="4" t="s">
        <v>16</v>
      </c>
      <c r="G238" s="4" t="s">
        <v>49</v>
      </c>
      <c r="H238" s="4" t="s">
        <v>67</v>
      </c>
      <c r="I238" s="9">
        <v>1</v>
      </c>
      <c r="J238" s="6">
        <v>36.31</v>
      </c>
      <c r="K238" s="7">
        <v>0</v>
      </c>
      <c r="L238" s="6">
        <v>14</v>
      </c>
      <c r="M238" s="6">
        <f t="shared" si="12"/>
        <v>36.31</v>
      </c>
      <c r="N238" s="6">
        <f t="shared" si="13"/>
        <v>14</v>
      </c>
      <c r="O238" s="6">
        <f t="shared" si="14"/>
        <v>22.310000000000002</v>
      </c>
      <c r="P238" s="8">
        <f t="shared" si="15"/>
        <v>0.61443128614706699</v>
      </c>
      <c r="Q238" s="5">
        <f>YEAR(SalesDataTable[[#This Row],[Order Date]])</f>
        <v>2026</v>
      </c>
      <c r="R238" s="8" t="str">
        <f>"Q"&amp;ROUNDUP(MONTH(SalesDataTable[[#This Row],[Order Date]])/3,0)</f>
        <v>Q1</v>
      </c>
      <c r="S238" s="9">
        <f>MONTH(SalesDataTable[[#This Row],[Order Date]])</f>
        <v>2</v>
      </c>
      <c r="T238" s="8" t="str">
        <f>TEXT(SalesDataTable[[#This Row],[Order Date]],"mmm")</f>
        <v>Feb</v>
      </c>
    </row>
    <row r="239" spans="1:20" ht="16">
      <c r="A239" s="2" t="s">
        <v>290</v>
      </c>
      <c r="B239" s="3">
        <v>46073</v>
      </c>
      <c r="C239" s="4" t="s">
        <v>14</v>
      </c>
      <c r="D239" s="4" t="s">
        <v>126</v>
      </c>
      <c r="E239" s="4" t="s">
        <v>3</v>
      </c>
      <c r="F239" s="4" t="s">
        <v>4</v>
      </c>
      <c r="G239" s="4" t="s">
        <v>5</v>
      </c>
      <c r="H239" s="4" t="s">
        <v>6</v>
      </c>
      <c r="I239" s="9">
        <v>1</v>
      </c>
      <c r="J239" s="6">
        <v>82.86</v>
      </c>
      <c r="K239" s="7">
        <v>0.05</v>
      </c>
      <c r="L239" s="6">
        <v>42.3</v>
      </c>
      <c r="M239" s="6">
        <f t="shared" si="12"/>
        <v>78.716999999999999</v>
      </c>
      <c r="N239" s="6">
        <f t="shared" si="13"/>
        <v>42.3</v>
      </c>
      <c r="O239" s="6">
        <f t="shared" si="14"/>
        <v>36.417000000000002</v>
      </c>
      <c r="P239" s="8">
        <f t="shared" si="15"/>
        <v>0.46263196005945351</v>
      </c>
      <c r="Q239" s="5">
        <f>YEAR(SalesDataTable[[#This Row],[Order Date]])</f>
        <v>2026</v>
      </c>
      <c r="R239" s="8" t="str">
        <f>"Q"&amp;ROUNDUP(MONTH(SalesDataTable[[#This Row],[Order Date]])/3,0)</f>
        <v>Q1</v>
      </c>
      <c r="S239" s="9">
        <f>MONTH(SalesDataTable[[#This Row],[Order Date]])</f>
        <v>2</v>
      </c>
      <c r="T239" s="8" t="str">
        <f>TEXT(SalesDataTable[[#This Row],[Order Date]],"mmm")</f>
        <v>Feb</v>
      </c>
    </row>
    <row r="240" spans="1:20" ht="16">
      <c r="A240" s="2" t="s">
        <v>291</v>
      </c>
      <c r="B240" s="3">
        <v>46074</v>
      </c>
      <c r="C240" s="4" t="s">
        <v>1</v>
      </c>
      <c r="D240" s="4" t="s">
        <v>2</v>
      </c>
      <c r="E240" s="4" t="s">
        <v>25</v>
      </c>
      <c r="F240" s="4" t="s">
        <v>16</v>
      </c>
      <c r="G240" s="4" t="s">
        <v>5</v>
      </c>
      <c r="H240" s="4" t="s">
        <v>43</v>
      </c>
      <c r="I240" s="9">
        <v>2</v>
      </c>
      <c r="J240" s="6">
        <v>103.03</v>
      </c>
      <c r="K240" s="7">
        <v>0.05</v>
      </c>
      <c r="L240" s="6">
        <v>50.73</v>
      </c>
      <c r="M240" s="6">
        <f t="shared" si="12"/>
        <v>195.75700000000001</v>
      </c>
      <c r="N240" s="6">
        <f t="shared" si="13"/>
        <v>101.46</v>
      </c>
      <c r="O240" s="6">
        <f t="shared" si="14"/>
        <v>94.297000000000011</v>
      </c>
      <c r="P240" s="8">
        <f t="shared" si="15"/>
        <v>0.48170435795399402</v>
      </c>
      <c r="Q240" s="5">
        <f>YEAR(SalesDataTable[[#This Row],[Order Date]])</f>
        <v>2026</v>
      </c>
      <c r="R240" s="8" t="str">
        <f>"Q"&amp;ROUNDUP(MONTH(SalesDataTable[[#This Row],[Order Date]])/3,0)</f>
        <v>Q1</v>
      </c>
      <c r="S240" s="9">
        <f>MONTH(SalesDataTable[[#This Row],[Order Date]])</f>
        <v>2</v>
      </c>
      <c r="T240" s="8" t="str">
        <f>TEXT(SalesDataTable[[#This Row],[Order Date]],"mmm")</f>
        <v>Feb</v>
      </c>
    </row>
    <row r="241" spans="1:20" ht="16">
      <c r="A241" s="2" t="s">
        <v>292</v>
      </c>
      <c r="B241" s="3">
        <v>46074</v>
      </c>
      <c r="C241" s="4" t="s">
        <v>8</v>
      </c>
      <c r="D241" s="4" t="s">
        <v>86</v>
      </c>
      <c r="E241" s="4" t="s">
        <v>3</v>
      </c>
      <c r="F241" s="4" t="s">
        <v>20</v>
      </c>
      <c r="G241" s="4" t="s">
        <v>17</v>
      </c>
      <c r="H241" s="4" t="s">
        <v>18</v>
      </c>
      <c r="I241" s="9">
        <v>1</v>
      </c>
      <c r="J241" s="6">
        <v>36.39</v>
      </c>
      <c r="K241" s="7">
        <v>0</v>
      </c>
      <c r="L241" s="6">
        <v>13.49</v>
      </c>
      <c r="M241" s="6">
        <f t="shared" si="12"/>
        <v>36.39</v>
      </c>
      <c r="N241" s="6">
        <f t="shared" si="13"/>
        <v>13.49</v>
      </c>
      <c r="O241" s="6">
        <f t="shared" si="14"/>
        <v>22.9</v>
      </c>
      <c r="P241" s="8">
        <f t="shared" si="15"/>
        <v>0.62929376202253362</v>
      </c>
      <c r="Q241" s="5">
        <f>YEAR(SalesDataTable[[#This Row],[Order Date]])</f>
        <v>2026</v>
      </c>
      <c r="R241" s="8" t="str">
        <f>"Q"&amp;ROUNDUP(MONTH(SalesDataTable[[#This Row],[Order Date]])/3,0)</f>
        <v>Q1</v>
      </c>
      <c r="S241" s="9">
        <f>MONTH(SalesDataTable[[#This Row],[Order Date]])</f>
        <v>2</v>
      </c>
      <c r="T241" s="8" t="str">
        <f>TEXT(SalesDataTable[[#This Row],[Order Date]],"mmm")</f>
        <v>Feb</v>
      </c>
    </row>
    <row r="242" spans="1:20" ht="16">
      <c r="A242" s="2" t="s">
        <v>293</v>
      </c>
      <c r="B242" s="3">
        <v>46075</v>
      </c>
      <c r="C242" s="4" t="s">
        <v>14</v>
      </c>
      <c r="D242" s="4" t="s">
        <v>34</v>
      </c>
      <c r="E242" s="4" t="s">
        <v>3</v>
      </c>
      <c r="F242" s="4" t="s">
        <v>4</v>
      </c>
      <c r="G242" s="4" t="s">
        <v>31</v>
      </c>
      <c r="H242" s="4" t="s">
        <v>90</v>
      </c>
      <c r="I242" s="9">
        <v>1</v>
      </c>
      <c r="J242" s="6">
        <v>124.93</v>
      </c>
      <c r="K242" s="7">
        <v>0.1</v>
      </c>
      <c r="L242" s="6">
        <v>59.74</v>
      </c>
      <c r="M242" s="6">
        <f t="shared" si="12"/>
        <v>112.43700000000001</v>
      </c>
      <c r="N242" s="6">
        <f t="shared" si="13"/>
        <v>59.74</v>
      </c>
      <c r="O242" s="6">
        <f t="shared" si="14"/>
        <v>52.69700000000001</v>
      </c>
      <c r="P242" s="8">
        <f t="shared" si="15"/>
        <v>0.46868023871145625</v>
      </c>
      <c r="Q242" s="5">
        <f>YEAR(SalesDataTable[[#This Row],[Order Date]])</f>
        <v>2026</v>
      </c>
      <c r="R242" s="8" t="str">
        <f>"Q"&amp;ROUNDUP(MONTH(SalesDataTable[[#This Row],[Order Date]])/3,0)</f>
        <v>Q1</v>
      </c>
      <c r="S242" s="9">
        <f>MONTH(SalesDataTable[[#This Row],[Order Date]])</f>
        <v>2</v>
      </c>
      <c r="T242" s="8" t="str">
        <f>TEXT(SalesDataTable[[#This Row],[Order Date]],"mmm")</f>
        <v>Feb</v>
      </c>
    </row>
    <row r="243" spans="1:20" ht="16">
      <c r="A243" s="2" t="s">
        <v>294</v>
      </c>
      <c r="B243" s="3">
        <v>46075</v>
      </c>
      <c r="C243" s="4" t="s">
        <v>8</v>
      </c>
      <c r="D243" s="4" t="s">
        <v>66</v>
      </c>
      <c r="E243" s="4" t="s">
        <v>39</v>
      </c>
      <c r="F243" s="4" t="s">
        <v>4</v>
      </c>
      <c r="G243" s="4" t="s">
        <v>5</v>
      </c>
      <c r="H243" s="4" t="s">
        <v>43</v>
      </c>
      <c r="I243" s="9">
        <v>1</v>
      </c>
      <c r="J243" s="6">
        <v>101.19</v>
      </c>
      <c r="K243" s="7">
        <v>0.05</v>
      </c>
      <c r="L243" s="6">
        <v>49.14</v>
      </c>
      <c r="M243" s="6">
        <f t="shared" si="12"/>
        <v>96.130499999999998</v>
      </c>
      <c r="N243" s="6">
        <f t="shared" si="13"/>
        <v>49.14</v>
      </c>
      <c r="O243" s="6">
        <f t="shared" si="14"/>
        <v>46.990499999999997</v>
      </c>
      <c r="P243" s="8">
        <f t="shared" si="15"/>
        <v>0.48881988546819166</v>
      </c>
      <c r="Q243" s="5">
        <f>YEAR(SalesDataTable[[#This Row],[Order Date]])</f>
        <v>2026</v>
      </c>
      <c r="R243" s="8" t="str">
        <f>"Q"&amp;ROUNDUP(MONTH(SalesDataTable[[#This Row],[Order Date]])/3,0)</f>
        <v>Q1</v>
      </c>
      <c r="S243" s="9">
        <f>MONTH(SalesDataTable[[#This Row],[Order Date]])</f>
        <v>2</v>
      </c>
      <c r="T243" s="8" t="str">
        <f>TEXT(SalesDataTable[[#This Row],[Order Date]],"mmm")</f>
        <v>Feb</v>
      </c>
    </row>
    <row r="244" spans="1:20" ht="16">
      <c r="A244" s="2" t="s">
        <v>295</v>
      </c>
      <c r="B244" s="3">
        <v>46075</v>
      </c>
      <c r="C244" s="4" t="s">
        <v>27</v>
      </c>
      <c r="D244" s="4" t="s">
        <v>48</v>
      </c>
      <c r="E244" s="4" t="s">
        <v>3</v>
      </c>
      <c r="F244" s="4" t="s">
        <v>4</v>
      </c>
      <c r="G244" s="4" t="s">
        <v>49</v>
      </c>
      <c r="H244" s="4" t="s">
        <v>74</v>
      </c>
      <c r="I244" s="9">
        <v>2</v>
      </c>
      <c r="J244" s="6">
        <v>51.2</v>
      </c>
      <c r="K244" s="7">
        <v>0</v>
      </c>
      <c r="L244" s="6">
        <v>21.38</v>
      </c>
      <c r="M244" s="6">
        <f t="shared" si="12"/>
        <v>102.4</v>
      </c>
      <c r="N244" s="6">
        <f t="shared" si="13"/>
        <v>42.76</v>
      </c>
      <c r="O244" s="6">
        <f t="shared" si="14"/>
        <v>59.640000000000008</v>
      </c>
      <c r="P244" s="8">
        <f t="shared" si="15"/>
        <v>0.58242187500000009</v>
      </c>
      <c r="Q244" s="5">
        <f>YEAR(SalesDataTable[[#This Row],[Order Date]])</f>
        <v>2026</v>
      </c>
      <c r="R244" s="8" t="str">
        <f>"Q"&amp;ROUNDUP(MONTH(SalesDataTable[[#This Row],[Order Date]])/3,0)</f>
        <v>Q1</v>
      </c>
      <c r="S244" s="9">
        <f>MONTH(SalesDataTable[[#This Row],[Order Date]])</f>
        <v>2</v>
      </c>
      <c r="T244" s="8" t="str">
        <f>TEXT(SalesDataTable[[#This Row],[Order Date]],"mmm")</f>
        <v>Feb</v>
      </c>
    </row>
    <row r="245" spans="1:20" ht="16">
      <c r="A245" s="2" t="s">
        <v>296</v>
      </c>
      <c r="B245" s="3">
        <v>46075</v>
      </c>
      <c r="C245" s="4" t="s">
        <v>27</v>
      </c>
      <c r="D245" s="4" t="s">
        <v>28</v>
      </c>
      <c r="E245" s="4" t="s">
        <v>3</v>
      </c>
      <c r="F245" s="4" t="s">
        <v>4</v>
      </c>
      <c r="G245" s="4" t="s">
        <v>31</v>
      </c>
      <c r="H245" s="4" t="s">
        <v>64</v>
      </c>
      <c r="I245" s="9">
        <v>1</v>
      </c>
      <c r="J245" s="6">
        <v>81.81</v>
      </c>
      <c r="K245" s="7">
        <v>0</v>
      </c>
      <c r="L245" s="6">
        <v>40.32</v>
      </c>
      <c r="M245" s="6">
        <f t="shared" si="12"/>
        <v>81.81</v>
      </c>
      <c r="N245" s="6">
        <f t="shared" si="13"/>
        <v>40.32</v>
      </c>
      <c r="O245" s="6">
        <f t="shared" si="14"/>
        <v>41.49</v>
      </c>
      <c r="P245" s="8">
        <f t="shared" si="15"/>
        <v>0.50715071507150711</v>
      </c>
      <c r="Q245" s="5">
        <f>YEAR(SalesDataTable[[#This Row],[Order Date]])</f>
        <v>2026</v>
      </c>
      <c r="R245" s="8" t="str">
        <f>"Q"&amp;ROUNDUP(MONTH(SalesDataTable[[#This Row],[Order Date]])/3,0)</f>
        <v>Q1</v>
      </c>
      <c r="S245" s="9">
        <f>MONTH(SalesDataTable[[#This Row],[Order Date]])</f>
        <v>2</v>
      </c>
      <c r="T245" s="8" t="str">
        <f>TEXT(SalesDataTable[[#This Row],[Order Date]],"mmm")</f>
        <v>Feb</v>
      </c>
    </row>
    <row r="246" spans="1:20" ht="16">
      <c r="A246" s="2" t="s">
        <v>297</v>
      </c>
      <c r="B246" s="3">
        <v>46075</v>
      </c>
      <c r="C246" s="4" t="s">
        <v>1</v>
      </c>
      <c r="D246" s="4" t="s">
        <v>88</v>
      </c>
      <c r="E246" s="4" t="s">
        <v>25</v>
      </c>
      <c r="F246" s="4" t="s">
        <v>20</v>
      </c>
      <c r="G246" s="4" t="s">
        <v>11</v>
      </c>
      <c r="H246" s="4" t="s">
        <v>53</v>
      </c>
      <c r="I246" s="9">
        <v>1</v>
      </c>
      <c r="J246" s="6">
        <v>152.96</v>
      </c>
      <c r="K246" s="7">
        <v>0</v>
      </c>
      <c r="L246" s="6">
        <v>79.510000000000005</v>
      </c>
      <c r="M246" s="6">
        <f t="shared" si="12"/>
        <v>152.96</v>
      </c>
      <c r="N246" s="6">
        <f t="shared" si="13"/>
        <v>79.510000000000005</v>
      </c>
      <c r="O246" s="6">
        <f t="shared" si="14"/>
        <v>73.45</v>
      </c>
      <c r="P246" s="8">
        <f t="shared" si="15"/>
        <v>0.48019089958158995</v>
      </c>
      <c r="Q246" s="5">
        <f>YEAR(SalesDataTable[[#This Row],[Order Date]])</f>
        <v>2026</v>
      </c>
      <c r="R246" s="8" t="str">
        <f>"Q"&amp;ROUNDUP(MONTH(SalesDataTable[[#This Row],[Order Date]])/3,0)</f>
        <v>Q1</v>
      </c>
      <c r="S246" s="9">
        <f>MONTH(SalesDataTable[[#This Row],[Order Date]])</f>
        <v>2</v>
      </c>
      <c r="T246" s="8" t="str">
        <f>TEXT(SalesDataTable[[#This Row],[Order Date]],"mmm")</f>
        <v>Feb</v>
      </c>
    </row>
    <row r="247" spans="1:20" ht="16">
      <c r="A247" s="2" t="s">
        <v>298</v>
      </c>
      <c r="B247" s="3">
        <v>46076</v>
      </c>
      <c r="C247" s="4" t="s">
        <v>27</v>
      </c>
      <c r="D247" s="4" t="s">
        <v>45</v>
      </c>
      <c r="E247" s="4" t="s">
        <v>39</v>
      </c>
      <c r="F247" s="4" t="s">
        <v>20</v>
      </c>
      <c r="G247" s="4" t="s">
        <v>17</v>
      </c>
      <c r="H247" s="4" t="s">
        <v>83</v>
      </c>
      <c r="I247" s="9">
        <v>1</v>
      </c>
      <c r="J247" s="6">
        <v>166.13</v>
      </c>
      <c r="K247" s="7">
        <v>0.05</v>
      </c>
      <c r="L247" s="6">
        <v>85.7</v>
      </c>
      <c r="M247" s="6">
        <f t="shared" si="12"/>
        <v>157.8235</v>
      </c>
      <c r="N247" s="6">
        <f t="shared" si="13"/>
        <v>85.7</v>
      </c>
      <c r="O247" s="6">
        <f t="shared" si="14"/>
        <v>72.123499999999993</v>
      </c>
      <c r="P247" s="8">
        <f t="shared" si="15"/>
        <v>0.45698834457479398</v>
      </c>
      <c r="Q247" s="5">
        <f>YEAR(SalesDataTable[[#This Row],[Order Date]])</f>
        <v>2026</v>
      </c>
      <c r="R247" s="8" t="str">
        <f>"Q"&amp;ROUNDUP(MONTH(SalesDataTable[[#This Row],[Order Date]])/3,0)</f>
        <v>Q1</v>
      </c>
      <c r="S247" s="9">
        <f>MONTH(SalesDataTable[[#This Row],[Order Date]])</f>
        <v>2</v>
      </c>
      <c r="T247" s="8" t="str">
        <f>TEXT(SalesDataTable[[#This Row],[Order Date]],"mmm")</f>
        <v>Feb</v>
      </c>
    </row>
    <row r="248" spans="1:20" ht="16">
      <c r="A248" s="2" t="s">
        <v>299</v>
      </c>
      <c r="B248" s="3">
        <v>46076</v>
      </c>
      <c r="C248" s="4" t="s">
        <v>1</v>
      </c>
      <c r="D248" s="4" t="s">
        <v>88</v>
      </c>
      <c r="E248" s="4" t="s">
        <v>3</v>
      </c>
      <c r="F248" s="4" t="s">
        <v>16</v>
      </c>
      <c r="G248" s="4" t="s">
        <v>31</v>
      </c>
      <c r="H248" s="4" t="s">
        <v>41</v>
      </c>
      <c r="I248" s="9">
        <v>3</v>
      </c>
      <c r="J248" s="6">
        <v>193.18</v>
      </c>
      <c r="K248" s="7">
        <v>0.05</v>
      </c>
      <c r="L248" s="6">
        <v>106.19</v>
      </c>
      <c r="M248" s="6">
        <f t="shared" si="12"/>
        <v>550.56299999999999</v>
      </c>
      <c r="N248" s="6">
        <f t="shared" si="13"/>
        <v>318.57</v>
      </c>
      <c r="O248" s="6">
        <f t="shared" si="14"/>
        <v>231.99299999999999</v>
      </c>
      <c r="P248" s="8">
        <f t="shared" si="15"/>
        <v>0.42137412067283853</v>
      </c>
      <c r="Q248" s="5">
        <f>YEAR(SalesDataTable[[#This Row],[Order Date]])</f>
        <v>2026</v>
      </c>
      <c r="R248" s="8" t="str">
        <f>"Q"&amp;ROUNDUP(MONTH(SalesDataTable[[#This Row],[Order Date]])/3,0)</f>
        <v>Q1</v>
      </c>
      <c r="S248" s="9">
        <f>MONTH(SalesDataTable[[#This Row],[Order Date]])</f>
        <v>2</v>
      </c>
      <c r="T248" s="8" t="str">
        <f>TEXT(SalesDataTable[[#This Row],[Order Date]],"mmm")</f>
        <v>Feb</v>
      </c>
    </row>
    <row r="249" spans="1:20" ht="16">
      <c r="A249" s="2" t="s">
        <v>300</v>
      </c>
      <c r="B249" s="3">
        <v>46076</v>
      </c>
      <c r="C249" s="4" t="s">
        <v>14</v>
      </c>
      <c r="D249" s="4" t="s">
        <v>61</v>
      </c>
      <c r="E249" s="4" t="s">
        <v>3</v>
      </c>
      <c r="F249" s="4" t="s">
        <v>4</v>
      </c>
      <c r="G249" s="4" t="s">
        <v>5</v>
      </c>
      <c r="H249" s="4" t="s">
        <v>6</v>
      </c>
      <c r="I249" s="9">
        <v>1</v>
      </c>
      <c r="J249" s="6">
        <v>80.42</v>
      </c>
      <c r="K249" s="7">
        <v>0</v>
      </c>
      <c r="L249" s="6">
        <v>41.72</v>
      </c>
      <c r="M249" s="6">
        <f t="shared" si="12"/>
        <v>80.42</v>
      </c>
      <c r="N249" s="6">
        <f t="shared" si="13"/>
        <v>41.72</v>
      </c>
      <c r="O249" s="6">
        <f t="shared" si="14"/>
        <v>38.700000000000003</v>
      </c>
      <c r="P249" s="8">
        <f t="shared" si="15"/>
        <v>0.4812235762248197</v>
      </c>
      <c r="Q249" s="5">
        <f>YEAR(SalesDataTable[[#This Row],[Order Date]])</f>
        <v>2026</v>
      </c>
      <c r="R249" s="8" t="str">
        <f>"Q"&amp;ROUNDUP(MONTH(SalesDataTable[[#This Row],[Order Date]])/3,0)</f>
        <v>Q1</v>
      </c>
      <c r="S249" s="9">
        <f>MONTH(SalesDataTable[[#This Row],[Order Date]])</f>
        <v>2</v>
      </c>
      <c r="T249" s="8" t="str">
        <f>TEXT(SalesDataTable[[#This Row],[Order Date]],"mmm")</f>
        <v>Feb</v>
      </c>
    </row>
    <row r="250" spans="1:20" ht="16">
      <c r="A250" s="2" t="s">
        <v>301</v>
      </c>
      <c r="B250" s="3">
        <v>46076</v>
      </c>
      <c r="C250" s="4" t="s">
        <v>27</v>
      </c>
      <c r="D250" s="4" t="s">
        <v>82</v>
      </c>
      <c r="E250" s="4" t="s">
        <v>3</v>
      </c>
      <c r="F250" s="4" t="s">
        <v>4</v>
      </c>
      <c r="G250" s="4" t="s">
        <v>31</v>
      </c>
      <c r="H250" s="4" t="s">
        <v>90</v>
      </c>
      <c r="I250" s="9">
        <v>2</v>
      </c>
      <c r="J250" s="6">
        <v>122.17</v>
      </c>
      <c r="K250" s="7">
        <v>0</v>
      </c>
      <c r="L250" s="6">
        <v>60.62</v>
      </c>
      <c r="M250" s="6">
        <f t="shared" si="12"/>
        <v>244.34</v>
      </c>
      <c r="N250" s="6">
        <f t="shared" si="13"/>
        <v>121.24</v>
      </c>
      <c r="O250" s="6">
        <f t="shared" si="14"/>
        <v>123.10000000000001</v>
      </c>
      <c r="P250" s="8">
        <f t="shared" si="15"/>
        <v>0.50380617172792019</v>
      </c>
      <c r="Q250" s="5">
        <f>YEAR(SalesDataTable[[#This Row],[Order Date]])</f>
        <v>2026</v>
      </c>
      <c r="R250" s="8" t="str">
        <f>"Q"&amp;ROUNDUP(MONTH(SalesDataTable[[#This Row],[Order Date]])/3,0)</f>
        <v>Q1</v>
      </c>
      <c r="S250" s="9">
        <f>MONTH(SalesDataTable[[#This Row],[Order Date]])</f>
        <v>2</v>
      </c>
      <c r="T250" s="8" t="str">
        <f>TEXT(SalesDataTable[[#This Row],[Order Date]],"mmm")</f>
        <v>Feb</v>
      </c>
    </row>
    <row r="251" spans="1:20" ht="16">
      <c r="A251" s="2" t="s">
        <v>302</v>
      </c>
      <c r="B251" s="3">
        <v>46077</v>
      </c>
      <c r="C251" s="4" t="s">
        <v>8</v>
      </c>
      <c r="D251" s="4" t="s">
        <v>38</v>
      </c>
      <c r="E251" s="4" t="s">
        <v>39</v>
      </c>
      <c r="F251" s="4" t="s">
        <v>16</v>
      </c>
      <c r="G251" s="4" t="s">
        <v>17</v>
      </c>
      <c r="H251" s="4" t="s">
        <v>83</v>
      </c>
      <c r="I251" s="9">
        <v>1</v>
      </c>
      <c r="J251" s="6">
        <v>164.6</v>
      </c>
      <c r="K251" s="7">
        <v>0</v>
      </c>
      <c r="L251" s="6">
        <v>85.07</v>
      </c>
      <c r="M251" s="6">
        <f t="shared" si="12"/>
        <v>164.6</v>
      </c>
      <c r="N251" s="6">
        <f t="shared" si="13"/>
        <v>85.07</v>
      </c>
      <c r="O251" s="6">
        <f t="shared" si="14"/>
        <v>79.53</v>
      </c>
      <c r="P251" s="8">
        <f t="shared" si="15"/>
        <v>0.48317132442284327</v>
      </c>
      <c r="Q251" s="5">
        <f>YEAR(SalesDataTable[[#This Row],[Order Date]])</f>
        <v>2026</v>
      </c>
      <c r="R251" s="8" t="str">
        <f>"Q"&amp;ROUNDUP(MONTH(SalesDataTable[[#This Row],[Order Date]])/3,0)</f>
        <v>Q1</v>
      </c>
      <c r="S251" s="9">
        <f>MONTH(SalesDataTable[[#This Row],[Order Date]])</f>
        <v>2</v>
      </c>
      <c r="T251" s="8" t="str">
        <f>TEXT(SalesDataTable[[#This Row],[Order Date]],"mmm")</f>
        <v>Feb</v>
      </c>
    </row>
    <row r="252" spans="1:20" ht="16">
      <c r="A252" s="2" t="s">
        <v>303</v>
      </c>
      <c r="B252" s="3">
        <v>46077</v>
      </c>
      <c r="C252" s="4" t="s">
        <v>8</v>
      </c>
      <c r="D252" s="4" t="s">
        <v>86</v>
      </c>
      <c r="E252" s="4" t="s">
        <v>3</v>
      </c>
      <c r="F252" s="4" t="s">
        <v>16</v>
      </c>
      <c r="G252" s="4" t="s">
        <v>17</v>
      </c>
      <c r="H252" s="4" t="s">
        <v>71</v>
      </c>
      <c r="I252" s="9">
        <v>1</v>
      </c>
      <c r="J252" s="6">
        <v>132.19999999999999</v>
      </c>
      <c r="K252" s="7">
        <v>0</v>
      </c>
      <c r="L252" s="6">
        <v>67.180000000000007</v>
      </c>
      <c r="M252" s="6">
        <f t="shared" si="12"/>
        <v>132.19999999999999</v>
      </c>
      <c r="N252" s="6">
        <f t="shared" si="13"/>
        <v>67.180000000000007</v>
      </c>
      <c r="O252" s="6">
        <f t="shared" si="14"/>
        <v>65.019999999999982</v>
      </c>
      <c r="P252" s="8">
        <f t="shared" si="15"/>
        <v>0.49183055975794243</v>
      </c>
      <c r="Q252" s="5">
        <f>YEAR(SalesDataTable[[#This Row],[Order Date]])</f>
        <v>2026</v>
      </c>
      <c r="R252" s="8" t="str">
        <f>"Q"&amp;ROUNDUP(MONTH(SalesDataTable[[#This Row],[Order Date]])/3,0)</f>
        <v>Q1</v>
      </c>
      <c r="S252" s="9">
        <f>MONTH(SalesDataTable[[#This Row],[Order Date]])</f>
        <v>2</v>
      </c>
      <c r="T252" s="8" t="str">
        <f>TEXT(SalesDataTable[[#This Row],[Order Date]],"mmm")</f>
        <v>Feb</v>
      </c>
    </row>
    <row r="253" spans="1:20" ht="16">
      <c r="A253" s="2" t="s">
        <v>304</v>
      </c>
      <c r="B253" s="3">
        <v>46077</v>
      </c>
      <c r="C253" s="4" t="s">
        <v>27</v>
      </c>
      <c r="D253" s="4" t="s">
        <v>28</v>
      </c>
      <c r="E253" s="4" t="s">
        <v>3</v>
      </c>
      <c r="F253" s="4" t="s">
        <v>4</v>
      </c>
      <c r="G253" s="4" t="s">
        <v>5</v>
      </c>
      <c r="H253" s="4" t="s">
        <v>35</v>
      </c>
      <c r="I253" s="9">
        <v>2</v>
      </c>
      <c r="J253" s="6">
        <v>40.700000000000003</v>
      </c>
      <c r="K253" s="7">
        <v>0</v>
      </c>
      <c r="L253" s="6">
        <v>16.63</v>
      </c>
      <c r="M253" s="6">
        <f t="shared" si="12"/>
        <v>81.400000000000006</v>
      </c>
      <c r="N253" s="6">
        <f t="shared" si="13"/>
        <v>33.26</v>
      </c>
      <c r="O253" s="6">
        <f t="shared" si="14"/>
        <v>48.140000000000008</v>
      </c>
      <c r="P253" s="8">
        <f t="shared" si="15"/>
        <v>0.59140049140049145</v>
      </c>
      <c r="Q253" s="5">
        <f>YEAR(SalesDataTable[[#This Row],[Order Date]])</f>
        <v>2026</v>
      </c>
      <c r="R253" s="8" t="str">
        <f>"Q"&amp;ROUNDUP(MONTH(SalesDataTable[[#This Row],[Order Date]])/3,0)</f>
        <v>Q1</v>
      </c>
      <c r="S253" s="9">
        <f>MONTH(SalesDataTable[[#This Row],[Order Date]])</f>
        <v>2</v>
      </c>
      <c r="T253" s="8" t="str">
        <f>TEXT(SalesDataTable[[#This Row],[Order Date]],"mmm")</f>
        <v>Feb</v>
      </c>
    </row>
    <row r="254" spans="1:20" ht="16">
      <c r="A254" s="2" t="s">
        <v>305</v>
      </c>
      <c r="B254" s="3">
        <v>46077</v>
      </c>
      <c r="C254" s="4" t="s">
        <v>8</v>
      </c>
      <c r="D254" s="4" t="s">
        <v>69</v>
      </c>
      <c r="E254" s="4" t="s">
        <v>3</v>
      </c>
      <c r="F254" s="4" t="s">
        <v>4</v>
      </c>
      <c r="G254" s="4" t="s">
        <v>17</v>
      </c>
      <c r="H254" s="4" t="s">
        <v>18</v>
      </c>
      <c r="I254" s="9">
        <v>1</v>
      </c>
      <c r="J254" s="6">
        <v>35.39</v>
      </c>
      <c r="K254" s="7">
        <v>0</v>
      </c>
      <c r="L254" s="6">
        <v>13.93</v>
      </c>
      <c r="M254" s="6">
        <f t="shared" si="12"/>
        <v>35.39</v>
      </c>
      <c r="N254" s="6">
        <f t="shared" si="13"/>
        <v>13.93</v>
      </c>
      <c r="O254" s="6">
        <f t="shared" si="14"/>
        <v>21.46</v>
      </c>
      <c r="P254" s="8">
        <f t="shared" si="15"/>
        <v>0.60638598474145244</v>
      </c>
      <c r="Q254" s="5">
        <f>YEAR(SalesDataTable[[#This Row],[Order Date]])</f>
        <v>2026</v>
      </c>
      <c r="R254" s="8" t="str">
        <f>"Q"&amp;ROUNDUP(MONTH(SalesDataTable[[#This Row],[Order Date]])/3,0)</f>
        <v>Q1</v>
      </c>
      <c r="S254" s="9">
        <f>MONTH(SalesDataTable[[#This Row],[Order Date]])</f>
        <v>2</v>
      </c>
      <c r="T254" s="8" t="str">
        <f>TEXT(SalesDataTable[[#This Row],[Order Date]],"mmm")</f>
        <v>Feb</v>
      </c>
    </row>
    <row r="255" spans="1:20" ht="16">
      <c r="A255" s="2" t="s">
        <v>306</v>
      </c>
      <c r="B255" s="3">
        <v>46078</v>
      </c>
      <c r="C255" s="4" t="s">
        <v>1</v>
      </c>
      <c r="D255" s="4" t="s">
        <v>2</v>
      </c>
      <c r="E255" s="4" t="s">
        <v>3</v>
      </c>
      <c r="F255" s="4" t="s">
        <v>20</v>
      </c>
      <c r="G255" s="4" t="s">
        <v>5</v>
      </c>
      <c r="H255" s="4" t="s">
        <v>29</v>
      </c>
      <c r="I255" s="9">
        <v>5</v>
      </c>
      <c r="J255" s="6">
        <v>50.58</v>
      </c>
      <c r="K255" s="7">
        <v>0.1</v>
      </c>
      <c r="L255" s="6">
        <v>22.42</v>
      </c>
      <c r="M255" s="6">
        <f t="shared" si="12"/>
        <v>227.60999999999999</v>
      </c>
      <c r="N255" s="6">
        <f t="shared" si="13"/>
        <v>112.10000000000001</v>
      </c>
      <c r="O255" s="6">
        <f t="shared" si="14"/>
        <v>115.50999999999998</v>
      </c>
      <c r="P255" s="8">
        <f t="shared" si="15"/>
        <v>0.50749088352884308</v>
      </c>
      <c r="Q255" s="5">
        <f>YEAR(SalesDataTable[[#This Row],[Order Date]])</f>
        <v>2026</v>
      </c>
      <c r="R255" s="8" t="str">
        <f>"Q"&amp;ROUNDUP(MONTH(SalesDataTable[[#This Row],[Order Date]])/3,0)</f>
        <v>Q1</v>
      </c>
      <c r="S255" s="9">
        <f>MONTH(SalesDataTable[[#This Row],[Order Date]])</f>
        <v>2</v>
      </c>
      <c r="T255" s="8" t="str">
        <f>TEXT(SalesDataTable[[#This Row],[Order Date]],"mmm")</f>
        <v>Feb</v>
      </c>
    </row>
    <row r="256" spans="1:20" ht="16">
      <c r="A256" s="2" t="s">
        <v>307</v>
      </c>
      <c r="B256" s="3">
        <v>46078</v>
      </c>
      <c r="C256" s="4" t="s">
        <v>8</v>
      </c>
      <c r="D256" s="4" t="s">
        <v>66</v>
      </c>
      <c r="E256" s="4" t="s">
        <v>39</v>
      </c>
      <c r="F256" s="4" t="s">
        <v>20</v>
      </c>
      <c r="G256" s="4" t="s">
        <v>49</v>
      </c>
      <c r="H256" s="4" t="s">
        <v>74</v>
      </c>
      <c r="I256" s="9">
        <v>2</v>
      </c>
      <c r="J256" s="6">
        <v>49.48</v>
      </c>
      <c r="K256" s="7">
        <v>0</v>
      </c>
      <c r="L256" s="6">
        <v>21.37</v>
      </c>
      <c r="M256" s="6">
        <f t="shared" si="12"/>
        <v>98.96</v>
      </c>
      <c r="N256" s="6">
        <f t="shared" si="13"/>
        <v>42.74</v>
      </c>
      <c r="O256" s="6">
        <f t="shared" si="14"/>
        <v>56.219999999999992</v>
      </c>
      <c r="P256" s="8">
        <f t="shared" si="15"/>
        <v>0.5681083265966046</v>
      </c>
      <c r="Q256" s="5">
        <f>YEAR(SalesDataTable[[#This Row],[Order Date]])</f>
        <v>2026</v>
      </c>
      <c r="R256" s="8" t="str">
        <f>"Q"&amp;ROUNDUP(MONTH(SalesDataTable[[#This Row],[Order Date]])/3,0)</f>
        <v>Q1</v>
      </c>
      <c r="S256" s="9">
        <f>MONTH(SalesDataTable[[#This Row],[Order Date]])</f>
        <v>2</v>
      </c>
      <c r="T256" s="8" t="str">
        <f>TEXT(SalesDataTable[[#This Row],[Order Date]],"mmm")</f>
        <v>Feb</v>
      </c>
    </row>
    <row r="257" spans="1:20" ht="16">
      <c r="A257" s="2" t="s">
        <v>308</v>
      </c>
      <c r="B257" s="3">
        <v>46078</v>
      </c>
      <c r="C257" s="4" t="s">
        <v>27</v>
      </c>
      <c r="D257" s="4" t="s">
        <v>82</v>
      </c>
      <c r="E257" s="4" t="s">
        <v>25</v>
      </c>
      <c r="F257" s="4" t="s">
        <v>16</v>
      </c>
      <c r="G257" s="4" t="s">
        <v>49</v>
      </c>
      <c r="H257" s="4" t="s">
        <v>74</v>
      </c>
      <c r="I257" s="9">
        <v>1</v>
      </c>
      <c r="J257" s="6">
        <v>50.51</v>
      </c>
      <c r="K257" s="7">
        <v>0</v>
      </c>
      <c r="L257" s="6">
        <v>21.4</v>
      </c>
      <c r="M257" s="6">
        <f t="shared" si="12"/>
        <v>50.51</v>
      </c>
      <c r="N257" s="6">
        <f t="shared" si="13"/>
        <v>21.4</v>
      </c>
      <c r="O257" s="6">
        <f t="shared" si="14"/>
        <v>29.11</v>
      </c>
      <c r="P257" s="8">
        <f t="shared" si="15"/>
        <v>0.57632152049099195</v>
      </c>
      <c r="Q257" s="5">
        <f>YEAR(SalesDataTable[[#This Row],[Order Date]])</f>
        <v>2026</v>
      </c>
      <c r="R257" s="8" t="str">
        <f>"Q"&amp;ROUNDUP(MONTH(SalesDataTable[[#This Row],[Order Date]])/3,0)</f>
        <v>Q1</v>
      </c>
      <c r="S257" s="9">
        <f>MONTH(SalesDataTable[[#This Row],[Order Date]])</f>
        <v>2</v>
      </c>
      <c r="T257" s="8" t="str">
        <f>TEXT(SalesDataTable[[#This Row],[Order Date]],"mmm")</f>
        <v>Feb</v>
      </c>
    </row>
    <row r="258" spans="1:20" ht="16">
      <c r="A258" s="2" t="s">
        <v>309</v>
      </c>
      <c r="B258" s="3">
        <v>46079</v>
      </c>
      <c r="C258" s="4" t="s">
        <v>1</v>
      </c>
      <c r="D258" s="4" t="s">
        <v>88</v>
      </c>
      <c r="E258" s="4" t="s">
        <v>3</v>
      </c>
      <c r="F258" s="4" t="s">
        <v>16</v>
      </c>
      <c r="G258" s="4" t="s">
        <v>31</v>
      </c>
      <c r="H258" s="4" t="s">
        <v>90</v>
      </c>
      <c r="I258" s="9">
        <v>2</v>
      </c>
      <c r="J258" s="6">
        <v>122.16</v>
      </c>
      <c r="K258" s="7">
        <v>0</v>
      </c>
      <c r="L258" s="6">
        <v>61.31</v>
      </c>
      <c r="M258" s="6">
        <f t="shared" ref="M258:M321" si="16">I258*J258*(1-K258)</f>
        <v>244.32</v>
      </c>
      <c r="N258" s="6">
        <f t="shared" ref="N258:N321" si="17">I258*L258</f>
        <v>122.62</v>
      </c>
      <c r="O258" s="6">
        <f t="shared" ref="O258:O321" si="18">M258-N258</f>
        <v>121.69999999999999</v>
      </c>
      <c r="P258" s="8">
        <f t="shared" ref="P258:P321" si="19">IFERROR(O258/M258,0)</f>
        <v>0.49811722331368691</v>
      </c>
      <c r="Q258" s="5">
        <f>YEAR(SalesDataTable[[#This Row],[Order Date]])</f>
        <v>2026</v>
      </c>
      <c r="R258" s="8" t="str">
        <f>"Q"&amp;ROUNDUP(MONTH(SalesDataTable[[#This Row],[Order Date]])/3,0)</f>
        <v>Q1</v>
      </c>
      <c r="S258" s="9">
        <f>MONTH(SalesDataTable[[#This Row],[Order Date]])</f>
        <v>2</v>
      </c>
      <c r="T258" s="8" t="str">
        <f>TEXT(SalesDataTable[[#This Row],[Order Date]],"mmm")</f>
        <v>Feb</v>
      </c>
    </row>
    <row r="259" spans="1:20" ht="16">
      <c r="A259" s="2" t="s">
        <v>310</v>
      </c>
      <c r="B259" s="3">
        <v>46079</v>
      </c>
      <c r="C259" s="4" t="s">
        <v>27</v>
      </c>
      <c r="D259" s="4" t="s">
        <v>45</v>
      </c>
      <c r="E259" s="4" t="s">
        <v>25</v>
      </c>
      <c r="F259" s="4" t="s">
        <v>4</v>
      </c>
      <c r="G259" s="4" t="s">
        <v>5</v>
      </c>
      <c r="H259" s="4" t="s">
        <v>29</v>
      </c>
      <c r="I259" s="9">
        <v>3</v>
      </c>
      <c r="J259" s="6">
        <v>51.32</v>
      </c>
      <c r="K259" s="7">
        <v>0.1</v>
      </c>
      <c r="L259" s="6">
        <v>22.62</v>
      </c>
      <c r="M259" s="6">
        <f t="shared" si="16"/>
        <v>138.56400000000002</v>
      </c>
      <c r="N259" s="6">
        <f t="shared" si="17"/>
        <v>67.86</v>
      </c>
      <c r="O259" s="6">
        <f t="shared" si="18"/>
        <v>70.704000000000022</v>
      </c>
      <c r="P259" s="8">
        <f t="shared" si="19"/>
        <v>0.51026240581969351</v>
      </c>
      <c r="Q259" s="5">
        <f>YEAR(SalesDataTable[[#This Row],[Order Date]])</f>
        <v>2026</v>
      </c>
      <c r="R259" s="8" t="str">
        <f>"Q"&amp;ROUNDUP(MONTH(SalesDataTable[[#This Row],[Order Date]])/3,0)</f>
        <v>Q1</v>
      </c>
      <c r="S259" s="9">
        <f>MONTH(SalesDataTable[[#This Row],[Order Date]])</f>
        <v>2</v>
      </c>
      <c r="T259" s="8" t="str">
        <f>TEXT(SalesDataTable[[#This Row],[Order Date]],"mmm")</f>
        <v>Feb</v>
      </c>
    </row>
    <row r="260" spans="1:20" ht="16">
      <c r="A260" s="2" t="s">
        <v>311</v>
      </c>
      <c r="B260" s="3">
        <v>46079</v>
      </c>
      <c r="C260" s="4" t="s">
        <v>14</v>
      </c>
      <c r="D260" s="4" t="s">
        <v>61</v>
      </c>
      <c r="E260" s="4" t="s">
        <v>3</v>
      </c>
      <c r="F260" s="4" t="s">
        <v>4</v>
      </c>
      <c r="G260" s="4" t="s">
        <v>31</v>
      </c>
      <c r="H260" s="4" t="s">
        <v>41</v>
      </c>
      <c r="I260" s="9">
        <v>2</v>
      </c>
      <c r="J260" s="6">
        <v>195.92</v>
      </c>
      <c r="K260" s="7">
        <v>0.05</v>
      </c>
      <c r="L260" s="6">
        <v>104.13</v>
      </c>
      <c r="M260" s="6">
        <f t="shared" si="16"/>
        <v>372.24799999999993</v>
      </c>
      <c r="N260" s="6">
        <f t="shared" si="17"/>
        <v>208.26</v>
      </c>
      <c r="O260" s="6">
        <f t="shared" si="18"/>
        <v>163.98799999999994</v>
      </c>
      <c r="P260" s="8">
        <f t="shared" si="19"/>
        <v>0.4405342674775955</v>
      </c>
      <c r="Q260" s="5">
        <f>YEAR(SalesDataTable[[#This Row],[Order Date]])</f>
        <v>2026</v>
      </c>
      <c r="R260" s="8" t="str">
        <f>"Q"&amp;ROUNDUP(MONTH(SalesDataTable[[#This Row],[Order Date]])/3,0)</f>
        <v>Q1</v>
      </c>
      <c r="S260" s="9">
        <f>MONTH(SalesDataTable[[#This Row],[Order Date]])</f>
        <v>2</v>
      </c>
      <c r="T260" s="8" t="str">
        <f>TEXT(SalesDataTable[[#This Row],[Order Date]],"mmm")</f>
        <v>Feb</v>
      </c>
    </row>
    <row r="261" spans="1:20" ht="16">
      <c r="A261" s="2" t="s">
        <v>312</v>
      </c>
      <c r="B261" s="3">
        <v>46079</v>
      </c>
      <c r="C261" s="4" t="s">
        <v>1</v>
      </c>
      <c r="D261" s="4" t="s">
        <v>88</v>
      </c>
      <c r="E261" s="4" t="s">
        <v>3</v>
      </c>
      <c r="F261" s="4" t="s">
        <v>4</v>
      </c>
      <c r="G261" s="4" t="s">
        <v>17</v>
      </c>
      <c r="H261" s="4" t="s">
        <v>18</v>
      </c>
      <c r="I261" s="9">
        <v>1</v>
      </c>
      <c r="J261" s="6">
        <v>36.19</v>
      </c>
      <c r="K261" s="7">
        <v>0.1</v>
      </c>
      <c r="L261" s="6">
        <v>13.62</v>
      </c>
      <c r="M261" s="6">
        <f t="shared" si="16"/>
        <v>32.570999999999998</v>
      </c>
      <c r="N261" s="6">
        <f t="shared" si="17"/>
        <v>13.62</v>
      </c>
      <c r="O261" s="6">
        <f t="shared" si="18"/>
        <v>18.951000000000001</v>
      </c>
      <c r="P261" s="8">
        <f t="shared" si="19"/>
        <v>0.58183660311319896</v>
      </c>
      <c r="Q261" s="5">
        <f>YEAR(SalesDataTable[[#This Row],[Order Date]])</f>
        <v>2026</v>
      </c>
      <c r="R261" s="8" t="str">
        <f>"Q"&amp;ROUNDUP(MONTH(SalesDataTable[[#This Row],[Order Date]])/3,0)</f>
        <v>Q1</v>
      </c>
      <c r="S261" s="9">
        <f>MONTH(SalesDataTable[[#This Row],[Order Date]])</f>
        <v>2</v>
      </c>
      <c r="T261" s="8" t="str">
        <f>TEXT(SalesDataTable[[#This Row],[Order Date]],"mmm")</f>
        <v>Feb</v>
      </c>
    </row>
    <row r="262" spans="1:20" ht="16">
      <c r="A262" s="2" t="s">
        <v>313</v>
      </c>
      <c r="B262" s="3">
        <v>46080</v>
      </c>
      <c r="C262" s="4" t="s">
        <v>14</v>
      </c>
      <c r="D262" s="4" t="s">
        <v>15</v>
      </c>
      <c r="E262" s="4" t="s">
        <v>3</v>
      </c>
      <c r="F262" s="4" t="s">
        <v>16</v>
      </c>
      <c r="G262" s="4" t="s">
        <v>11</v>
      </c>
      <c r="H262" s="4" t="s">
        <v>79</v>
      </c>
      <c r="I262" s="9">
        <v>1</v>
      </c>
      <c r="J262" s="6">
        <v>72.97</v>
      </c>
      <c r="K262" s="7">
        <v>0</v>
      </c>
      <c r="L262" s="6">
        <v>32.43</v>
      </c>
      <c r="M262" s="6">
        <f t="shared" si="16"/>
        <v>72.97</v>
      </c>
      <c r="N262" s="6">
        <f t="shared" si="17"/>
        <v>32.43</v>
      </c>
      <c r="O262" s="6">
        <f t="shared" si="18"/>
        <v>40.54</v>
      </c>
      <c r="P262" s="8">
        <f t="shared" si="19"/>
        <v>0.55557078251336167</v>
      </c>
      <c r="Q262" s="5">
        <f>YEAR(SalesDataTable[[#This Row],[Order Date]])</f>
        <v>2026</v>
      </c>
      <c r="R262" s="8" t="str">
        <f>"Q"&amp;ROUNDUP(MONTH(SalesDataTable[[#This Row],[Order Date]])/3,0)</f>
        <v>Q1</v>
      </c>
      <c r="S262" s="9">
        <f>MONTH(SalesDataTable[[#This Row],[Order Date]])</f>
        <v>2</v>
      </c>
      <c r="T262" s="8" t="str">
        <f>TEXT(SalesDataTable[[#This Row],[Order Date]],"mmm")</f>
        <v>Feb</v>
      </c>
    </row>
    <row r="263" spans="1:20" ht="16">
      <c r="A263" s="2" t="s">
        <v>314</v>
      </c>
      <c r="B263" s="3">
        <v>46080</v>
      </c>
      <c r="C263" s="4" t="s">
        <v>27</v>
      </c>
      <c r="D263" s="4" t="s">
        <v>45</v>
      </c>
      <c r="E263" s="4" t="s">
        <v>10</v>
      </c>
      <c r="F263" s="4" t="s">
        <v>20</v>
      </c>
      <c r="G263" s="4" t="s">
        <v>17</v>
      </c>
      <c r="H263" s="4" t="s">
        <v>46</v>
      </c>
      <c r="I263" s="9">
        <v>12</v>
      </c>
      <c r="J263" s="6">
        <v>47.15</v>
      </c>
      <c r="K263" s="7">
        <v>0.1</v>
      </c>
      <c r="L263" s="6">
        <v>17.829999999999998</v>
      </c>
      <c r="M263" s="6">
        <f t="shared" si="16"/>
        <v>509.21999999999997</v>
      </c>
      <c r="N263" s="6">
        <f t="shared" si="17"/>
        <v>213.95999999999998</v>
      </c>
      <c r="O263" s="6">
        <f t="shared" si="18"/>
        <v>295.26</v>
      </c>
      <c r="P263" s="8">
        <f t="shared" si="19"/>
        <v>0.57982797219276538</v>
      </c>
      <c r="Q263" s="5">
        <f>YEAR(SalesDataTable[[#This Row],[Order Date]])</f>
        <v>2026</v>
      </c>
      <c r="R263" s="8" t="str">
        <f>"Q"&amp;ROUNDUP(MONTH(SalesDataTable[[#This Row],[Order Date]])/3,0)</f>
        <v>Q1</v>
      </c>
      <c r="S263" s="9">
        <f>MONTH(SalesDataTable[[#This Row],[Order Date]])</f>
        <v>2</v>
      </c>
      <c r="T263" s="8" t="str">
        <f>TEXT(SalesDataTable[[#This Row],[Order Date]],"mmm")</f>
        <v>Feb</v>
      </c>
    </row>
    <row r="264" spans="1:20" ht="16">
      <c r="A264" s="2" t="s">
        <v>315</v>
      </c>
      <c r="B264" s="3">
        <v>46080</v>
      </c>
      <c r="C264" s="4" t="s">
        <v>1</v>
      </c>
      <c r="D264" s="4" t="s">
        <v>2</v>
      </c>
      <c r="E264" s="4" t="s">
        <v>25</v>
      </c>
      <c r="F264" s="4" t="s">
        <v>20</v>
      </c>
      <c r="G264" s="4" t="s">
        <v>17</v>
      </c>
      <c r="H264" s="4" t="s">
        <v>83</v>
      </c>
      <c r="I264" s="9">
        <v>3</v>
      </c>
      <c r="J264" s="6">
        <v>161.19999999999999</v>
      </c>
      <c r="K264" s="7">
        <v>0.1</v>
      </c>
      <c r="L264" s="6">
        <v>87.37</v>
      </c>
      <c r="M264" s="6">
        <f t="shared" si="16"/>
        <v>435.23999999999995</v>
      </c>
      <c r="N264" s="6">
        <f t="shared" si="17"/>
        <v>262.11</v>
      </c>
      <c r="O264" s="6">
        <f t="shared" si="18"/>
        <v>173.12999999999994</v>
      </c>
      <c r="P264" s="8">
        <f t="shared" si="19"/>
        <v>0.39778053487730897</v>
      </c>
      <c r="Q264" s="5">
        <f>YEAR(SalesDataTable[[#This Row],[Order Date]])</f>
        <v>2026</v>
      </c>
      <c r="R264" s="8" t="str">
        <f>"Q"&amp;ROUNDUP(MONTH(SalesDataTable[[#This Row],[Order Date]])/3,0)</f>
        <v>Q1</v>
      </c>
      <c r="S264" s="9">
        <f>MONTH(SalesDataTable[[#This Row],[Order Date]])</f>
        <v>2</v>
      </c>
      <c r="T264" s="8" t="str">
        <f>TEXT(SalesDataTable[[#This Row],[Order Date]],"mmm")</f>
        <v>Feb</v>
      </c>
    </row>
    <row r="265" spans="1:20" ht="16">
      <c r="A265" s="2" t="s">
        <v>316</v>
      </c>
      <c r="B265" s="3">
        <v>46080</v>
      </c>
      <c r="C265" s="4" t="s">
        <v>1</v>
      </c>
      <c r="D265" s="4" t="s">
        <v>52</v>
      </c>
      <c r="E265" s="4" t="s">
        <v>25</v>
      </c>
      <c r="F265" s="4" t="s">
        <v>20</v>
      </c>
      <c r="G265" s="4" t="s">
        <v>5</v>
      </c>
      <c r="H265" s="4" t="s">
        <v>29</v>
      </c>
      <c r="I265" s="9">
        <v>1</v>
      </c>
      <c r="J265" s="6">
        <v>49.73</v>
      </c>
      <c r="K265" s="7">
        <v>0</v>
      </c>
      <c r="L265" s="6">
        <v>22</v>
      </c>
      <c r="M265" s="6">
        <f t="shared" si="16"/>
        <v>49.73</v>
      </c>
      <c r="N265" s="6">
        <f t="shared" si="17"/>
        <v>22</v>
      </c>
      <c r="O265" s="6">
        <f t="shared" si="18"/>
        <v>27.729999999999997</v>
      </c>
      <c r="P265" s="8">
        <f t="shared" si="19"/>
        <v>0.55761109993967417</v>
      </c>
      <c r="Q265" s="5">
        <f>YEAR(SalesDataTable[[#This Row],[Order Date]])</f>
        <v>2026</v>
      </c>
      <c r="R265" s="8" t="str">
        <f>"Q"&amp;ROUNDUP(MONTH(SalesDataTable[[#This Row],[Order Date]])/3,0)</f>
        <v>Q1</v>
      </c>
      <c r="S265" s="9">
        <f>MONTH(SalesDataTable[[#This Row],[Order Date]])</f>
        <v>2</v>
      </c>
      <c r="T265" s="8" t="str">
        <f>TEXT(SalesDataTable[[#This Row],[Order Date]],"mmm")</f>
        <v>Feb</v>
      </c>
    </row>
    <row r="266" spans="1:20" ht="16">
      <c r="A266" s="2" t="s">
        <v>317</v>
      </c>
      <c r="B266" s="3">
        <v>46080</v>
      </c>
      <c r="C266" s="4" t="s">
        <v>14</v>
      </c>
      <c r="D266" s="4" t="s">
        <v>126</v>
      </c>
      <c r="E266" s="4" t="s">
        <v>3</v>
      </c>
      <c r="F266" s="4" t="s">
        <v>4</v>
      </c>
      <c r="G266" s="4" t="s">
        <v>31</v>
      </c>
      <c r="H266" s="4" t="s">
        <v>90</v>
      </c>
      <c r="I266" s="9">
        <v>2</v>
      </c>
      <c r="J266" s="6">
        <v>126.19</v>
      </c>
      <c r="K266" s="7">
        <v>0</v>
      </c>
      <c r="L266" s="6">
        <v>58.99</v>
      </c>
      <c r="M266" s="6">
        <f t="shared" si="16"/>
        <v>252.38</v>
      </c>
      <c r="N266" s="6">
        <f t="shared" si="17"/>
        <v>117.98</v>
      </c>
      <c r="O266" s="6">
        <f t="shared" si="18"/>
        <v>134.39999999999998</v>
      </c>
      <c r="P266" s="8">
        <f t="shared" si="19"/>
        <v>0.5325303114351374</v>
      </c>
      <c r="Q266" s="5">
        <f>YEAR(SalesDataTable[[#This Row],[Order Date]])</f>
        <v>2026</v>
      </c>
      <c r="R266" s="8" t="str">
        <f>"Q"&amp;ROUNDUP(MONTH(SalesDataTable[[#This Row],[Order Date]])/3,0)</f>
        <v>Q1</v>
      </c>
      <c r="S266" s="9">
        <f>MONTH(SalesDataTable[[#This Row],[Order Date]])</f>
        <v>2</v>
      </c>
      <c r="T266" s="8" t="str">
        <f>TEXT(SalesDataTable[[#This Row],[Order Date]],"mmm")</f>
        <v>Feb</v>
      </c>
    </row>
    <row r="267" spans="1:20" ht="16">
      <c r="A267" s="2" t="s">
        <v>318</v>
      </c>
      <c r="B267" s="3">
        <v>46080</v>
      </c>
      <c r="C267" s="4" t="s">
        <v>8</v>
      </c>
      <c r="D267" s="4" t="s">
        <v>69</v>
      </c>
      <c r="E267" s="4" t="s">
        <v>3</v>
      </c>
      <c r="F267" s="4" t="s">
        <v>4</v>
      </c>
      <c r="G267" s="4" t="s">
        <v>17</v>
      </c>
      <c r="H267" s="4" t="s">
        <v>71</v>
      </c>
      <c r="I267" s="9">
        <v>2</v>
      </c>
      <c r="J267" s="6">
        <v>135.38999999999999</v>
      </c>
      <c r="K267" s="7">
        <v>0.05</v>
      </c>
      <c r="L267" s="6">
        <v>65.69</v>
      </c>
      <c r="M267" s="6">
        <f t="shared" si="16"/>
        <v>257.24099999999999</v>
      </c>
      <c r="N267" s="6">
        <f t="shared" si="17"/>
        <v>131.38</v>
      </c>
      <c r="O267" s="6">
        <f t="shared" si="18"/>
        <v>125.86099999999999</v>
      </c>
      <c r="P267" s="8">
        <f t="shared" si="19"/>
        <v>0.48927270536189799</v>
      </c>
      <c r="Q267" s="5">
        <f>YEAR(SalesDataTable[[#This Row],[Order Date]])</f>
        <v>2026</v>
      </c>
      <c r="R267" s="8" t="str">
        <f>"Q"&amp;ROUNDUP(MONTH(SalesDataTable[[#This Row],[Order Date]])/3,0)</f>
        <v>Q1</v>
      </c>
      <c r="S267" s="9">
        <f>MONTH(SalesDataTable[[#This Row],[Order Date]])</f>
        <v>2</v>
      </c>
      <c r="T267" s="8" t="str">
        <f>TEXT(SalesDataTable[[#This Row],[Order Date]],"mmm")</f>
        <v>Feb</v>
      </c>
    </row>
    <row r="268" spans="1:20" ht="16">
      <c r="A268" s="2" t="s">
        <v>319</v>
      </c>
      <c r="B268" s="3">
        <v>46080</v>
      </c>
      <c r="C268" s="4" t="s">
        <v>8</v>
      </c>
      <c r="D268" s="4" t="s">
        <v>86</v>
      </c>
      <c r="E268" s="4" t="s">
        <v>10</v>
      </c>
      <c r="F268" s="4" t="s">
        <v>20</v>
      </c>
      <c r="G268" s="4" t="s">
        <v>49</v>
      </c>
      <c r="H268" s="4" t="s">
        <v>50</v>
      </c>
      <c r="I268" s="9">
        <v>12</v>
      </c>
      <c r="J268" s="6">
        <v>41.27</v>
      </c>
      <c r="K268" s="7">
        <v>0.1</v>
      </c>
      <c r="L268" s="6">
        <v>14.71</v>
      </c>
      <c r="M268" s="6">
        <f t="shared" si="16"/>
        <v>445.71600000000001</v>
      </c>
      <c r="N268" s="6">
        <f t="shared" si="17"/>
        <v>176.52</v>
      </c>
      <c r="O268" s="6">
        <f t="shared" si="18"/>
        <v>269.19600000000003</v>
      </c>
      <c r="P268" s="8">
        <f t="shared" si="19"/>
        <v>0.60396306168053204</v>
      </c>
      <c r="Q268" s="5">
        <f>YEAR(SalesDataTable[[#This Row],[Order Date]])</f>
        <v>2026</v>
      </c>
      <c r="R268" s="8" t="str">
        <f>"Q"&amp;ROUNDUP(MONTH(SalesDataTable[[#This Row],[Order Date]])/3,0)</f>
        <v>Q1</v>
      </c>
      <c r="S268" s="9">
        <f>MONTH(SalesDataTable[[#This Row],[Order Date]])</f>
        <v>2</v>
      </c>
      <c r="T268" s="8" t="str">
        <f>TEXT(SalesDataTable[[#This Row],[Order Date]],"mmm")</f>
        <v>Feb</v>
      </c>
    </row>
    <row r="269" spans="1:20" ht="16">
      <c r="A269" s="2" t="s">
        <v>320</v>
      </c>
      <c r="B269" s="3">
        <v>46080</v>
      </c>
      <c r="C269" s="4" t="s">
        <v>1</v>
      </c>
      <c r="D269" s="4" t="s">
        <v>2</v>
      </c>
      <c r="E269" s="4" t="s">
        <v>25</v>
      </c>
      <c r="F269" s="4" t="s">
        <v>4</v>
      </c>
      <c r="G269" s="4" t="s">
        <v>5</v>
      </c>
      <c r="H269" s="4" t="s">
        <v>6</v>
      </c>
      <c r="I269" s="9">
        <v>1</v>
      </c>
      <c r="J269" s="6">
        <v>82.04</v>
      </c>
      <c r="K269" s="7">
        <v>0.1</v>
      </c>
      <c r="L269" s="6">
        <v>41.46</v>
      </c>
      <c r="M269" s="6">
        <f t="shared" si="16"/>
        <v>73.836000000000013</v>
      </c>
      <c r="N269" s="6">
        <f t="shared" si="17"/>
        <v>41.46</v>
      </c>
      <c r="O269" s="6">
        <f t="shared" si="18"/>
        <v>32.376000000000012</v>
      </c>
      <c r="P269" s="8">
        <f t="shared" si="19"/>
        <v>0.43848529172761264</v>
      </c>
      <c r="Q269" s="5">
        <f>YEAR(SalesDataTable[[#This Row],[Order Date]])</f>
        <v>2026</v>
      </c>
      <c r="R269" s="8" t="str">
        <f>"Q"&amp;ROUNDUP(MONTH(SalesDataTable[[#This Row],[Order Date]])/3,0)</f>
        <v>Q1</v>
      </c>
      <c r="S269" s="9">
        <f>MONTH(SalesDataTable[[#This Row],[Order Date]])</f>
        <v>2</v>
      </c>
      <c r="T269" s="8" t="str">
        <f>TEXT(SalesDataTable[[#This Row],[Order Date]],"mmm")</f>
        <v>Feb</v>
      </c>
    </row>
    <row r="270" spans="1:20" ht="16">
      <c r="A270" s="2" t="s">
        <v>321</v>
      </c>
      <c r="B270" s="3">
        <v>46080</v>
      </c>
      <c r="C270" s="4" t="s">
        <v>27</v>
      </c>
      <c r="D270" s="4" t="s">
        <v>28</v>
      </c>
      <c r="E270" s="4" t="s">
        <v>3</v>
      </c>
      <c r="F270" s="4" t="s">
        <v>4</v>
      </c>
      <c r="G270" s="4" t="s">
        <v>17</v>
      </c>
      <c r="H270" s="4" t="s">
        <v>18</v>
      </c>
      <c r="I270" s="9">
        <v>3</v>
      </c>
      <c r="J270" s="6">
        <v>36.630000000000003</v>
      </c>
      <c r="K270" s="7">
        <v>0</v>
      </c>
      <c r="L270" s="6">
        <v>13.26</v>
      </c>
      <c r="M270" s="6">
        <f t="shared" si="16"/>
        <v>109.89000000000001</v>
      </c>
      <c r="N270" s="6">
        <f t="shared" si="17"/>
        <v>39.78</v>
      </c>
      <c r="O270" s="6">
        <f t="shared" si="18"/>
        <v>70.110000000000014</v>
      </c>
      <c r="P270" s="8">
        <f t="shared" si="19"/>
        <v>0.63800163800163801</v>
      </c>
      <c r="Q270" s="5">
        <f>YEAR(SalesDataTable[[#This Row],[Order Date]])</f>
        <v>2026</v>
      </c>
      <c r="R270" s="8" t="str">
        <f>"Q"&amp;ROUNDUP(MONTH(SalesDataTable[[#This Row],[Order Date]])/3,0)</f>
        <v>Q1</v>
      </c>
      <c r="S270" s="9">
        <f>MONTH(SalesDataTable[[#This Row],[Order Date]])</f>
        <v>2</v>
      </c>
      <c r="T270" s="8" t="str">
        <f>TEXT(SalesDataTable[[#This Row],[Order Date]],"mmm")</f>
        <v>Feb</v>
      </c>
    </row>
    <row r="271" spans="1:20" ht="16">
      <c r="A271" s="2" t="s">
        <v>322</v>
      </c>
      <c r="B271" s="3">
        <v>46080</v>
      </c>
      <c r="C271" s="4" t="s">
        <v>27</v>
      </c>
      <c r="D271" s="4" t="s">
        <v>45</v>
      </c>
      <c r="E271" s="4" t="s">
        <v>25</v>
      </c>
      <c r="F271" s="4" t="s">
        <v>4</v>
      </c>
      <c r="G271" s="4" t="s">
        <v>11</v>
      </c>
      <c r="H271" s="4" t="s">
        <v>12</v>
      </c>
      <c r="I271" s="9">
        <v>5</v>
      </c>
      <c r="J271" s="6">
        <v>92.94</v>
      </c>
      <c r="K271" s="7">
        <v>0.05</v>
      </c>
      <c r="L271" s="6">
        <v>46.47</v>
      </c>
      <c r="M271" s="6">
        <f t="shared" si="16"/>
        <v>441.46499999999997</v>
      </c>
      <c r="N271" s="6">
        <f t="shared" si="17"/>
        <v>232.35</v>
      </c>
      <c r="O271" s="6">
        <f t="shared" si="18"/>
        <v>209.11499999999998</v>
      </c>
      <c r="P271" s="8">
        <f t="shared" si="19"/>
        <v>0.47368421052631576</v>
      </c>
      <c r="Q271" s="5">
        <f>YEAR(SalesDataTable[[#This Row],[Order Date]])</f>
        <v>2026</v>
      </c>
      <c r="R271" s="8" t="str">
        <f>"Q"&amp;ROUNDUP(MONTH(SalesDataTable[[#This Row],[Order Date]])/3,0)</f>
        <v>Q1</v>
      </c>
      <c r="S271" s="9">
        <f>MONTH(SalesDataTable[[#This Row],[Order Date]])</f>
        <v>2</v>
      </c>
      <c r="T271" s="8" t="str">
        <f>TEXT(SalesDataTable[[#This Row],[Order Date]],"mmm")</f>
        <v>Feb</v>
      </c>
    </row>
    <row r="272" spans="1:20" ht="16">
      <c r="A272" s="2" t="s">
        <v>323</v>
      </c>
      <c r="B272" s="3">
        <v>46080</v>
      </c>
      <c r="C272" s="4" t="s">
        <v>8</v>
      </c>
      <c r="D272" s="4" t="s">
        <v>69</v>
      </c>
      <c r="E272" s="4" t="s">
        <v>25</v>
      </c>
      <c r="F272" s="4" t="s">
        <v>4</v>
      </c>
      <c r="G272" s="4" t="s">
        <v>49</v>
      </c>
      <c r="H272" s="4" t="s">
        <v>55</v>
      </c>
      <c r="I272" s="9">
        <v>2</v>
      </c>
      <c r="J272" s="6">
        <v>120.44</v>
      </c>
      <c r="K272" s="7">
        <v>0.05</v>
      </c>
      <c r="L272" s="6">
        <v>68.98</v>
      </c>
      <c r="M272" s="6">
        <f t="shared" si="16"/>
        <v>228.83599999999998</v>
      </c>
      <c r="N272" s="6">
        <f t="shared" si="17"/>
        <v>137.96</v>
      </c>
      <c r="O272" s="6">
        <f t="shared" si="18"/>
        <v>90.875999999999976</v>
      </c>
      <c r="P272" s="8">
        <f t="shared" si="19"/>
        <v>0.3971228303239</v>
      </c>
      <c r="Q272" s="5">
        <f>YEAR(SalesDataTable[[#This Row],[Order Date]])</f>
        <v>2026</v>
      </c>
      <c r="R272" s="8" t="str">
        <f>"Q"&amp;ROUNDUP(MONTH(SalesDataTable[[#This Row],[Order Date]])/3,0)</f>
        <v>Q1</v>
      </c>
      <c r="S272" s="9">
        <f>MONTH(SalesDataTable[[#This Row],[Order Date]])</f>
        <v>2</v>
      </c>
      <c r="T272" s="8" t="str">
        <f>TEXT(SalesDataTable[[#This Row],[Order Date]],"mmm")</f>
        <v>Feb</v>
      </c>
    </row>
    <row r="273" spans="1:20" ht="16">
      <c r="A273" s="2" t="s">
        <v>324</v>
      </c>
      <c r="B273" s="3">
        <v>46080</v>
      </c>
      <c r="C273" s="4" t="s">
        <v>8</v>
      </c>
      <c r="D273" s="4" t="s">
        <v>38</v>
      </c>
      <c r="E273" s="4" t="s">
        <v>39</v>
      </c>
      <c r="F273" s="4" t="s">
        <v>16</v>
      </c>
      <c r="G273" s="4" t="s">
        <v>17</v>
      </c>
      <c r="H273" s="4" t="s">
        <v>18</v>
      </c>
      <c r="I273" s="9">
        <v>2</v>
      </c>
      <c r="J273" s="6">
        <v>36.130000000000003</v>
      </c>
      <c r="K273" s="7">
        <v>0</v>
      </c>
      <c r="L273" s="6">
        <v>13.72</v>
      </c>
      <c r="M273" s="6">
        <f t="shared" si="16"/>
        <v>72.260000000000005</v>
      </c>
      <c r="N273" s="6">
        <f t="shared" si="17"/>
        <v>27.44</v>
      </c>
      <c r="O273" s="6">
        <f t="shared" si="18"/>
        <v>44.820000000000007</v>
      </c>
      <c r="P273" s="8">
        <f t="shared" si="19"/>
        <v>0.62026017160254643</v>
      </c>
      <c r="Q273" s="5">
        <f>YEAR(SalesDataTable[[#This Row],[Order Date]])</f>
        <v>2026</v>
      </c>
      <c r="R273" s="8" t="str">
        <f>"Q"&amp;ROUNDUP(MONTH(SalesDataTable[[#This Row],[Order Date]])/3,0)</f>
        <v>Q1</v>
      </c>
      <c r="S273" s="9">
        <f>MONTH(SalesDataTable[[#This Row],[Order Date]])</f>
        <v>2</v>
      </c>
      <c r="T273" s="8" t="str">
        <f>TEXT(SalesDataTable[[#This Row],[Order Date]],"mmm")</f>
        <v>Feb</v>
      </c>
    </row>
    <row r="274" spans="1:20" ht="16">
      <c r="A274" s="2" t="s">
        <v>325</v>
      </c>
      <c r="B274" s="3">
        <v>46081</v>
      </c>
      <c r="C274" s="4" t="s">
        <v>8</v>
      </c>
      <c r="D274" s="4" t="s">
        <v>9</v>
      </c>
      <c r="E274" s="4" t="s">
        <v>25</v>
      </c>
      <c r="F274" s="4" t="s">
        <v>4</v>
      </c>
      <c r="G274" s="4" t="s">
        <v>49</v>
      </c>
      <c r="H274" s="4" t="s">
        <v>55</v>
      </c>
      <c r="I274" s="9">
        <v>1</v>
      </c>
      <c r="J274" s="6">
        <v>124.97</v>
      </c>
      <c r="K274" s="7">
        <v>0.1</v>
      </c>
      <c r="L274" s="6">
        <v>69.790000000000006</v>
      </c>
      <c r="M274" s="6">
        <f t="shared" si="16"/>
        <v>112.473</v>
      </c>
      <c r="N274" s="6">
        <f t="shared" si="17"/>
        <v>69.790000000000006</v>
      </c>
      <c r="O274" s="6">
        <f t="shared" si="18"/>
        <v>42.682999999999993</v>
      </c>
      <c r="P274" s="8">
        <f t="shared" si="19"/>
        <v>0.37949552337005321</v>
      </c>
      <c r="Q274" s="5">
        <f>YEAR(SalesDataTable[[#This Row],[Order Date]])</f>
        <v>2026</v>
      </c>
      <c r="R274" s="8" t="str">
        <f>"Q"&amp;ROUNDUP(MONTH(SalesDataTable[[#This Row],[Order Date]])/3,0)</f>
        <v>Q1</v>
      </c>
      <c r="S274" s="9">
        <f>MONTH(SalesDataTable[[#This Row],[Order Date]])</f>
        <v>2</v>
      </c>
      <c r="T274" s="8" t="str">
        <f>TEXT(SalesDataTable[[#This Row],[Order Date]],"mmm")</f>
        <v>Feb</v>
      </c>
    </row>
    <row r="275" spans="1:20" ht="16">
      <c r="A275" s="2" t="s">
        <v>326</v>
      </c>
      <c r="B275" s="3">
        <v>46081</v>
      </c>
      <c r="C275" s="4" t="s">
        <v>27</v>
      </c>
      <c r="D275" s="4" t="s">
        <v>82</v>
      </c>
      <c r="E275" s="4" t="s">
        <v>3</v>
      </c>
      <c r="F275" s="4" t="s">
        <v>4</v>
      </c>
      <c r="G275" s="4" t="s">
        <v>17</v>
      </c>
      <c r="H275" s="4" t="s">
        <v>83</v>
      </c>
      <c r="I275" s="9">
        <v>1</v>
      </c>
      <c r="J275" s="6">
        <v>163.31</v>
      </c>
      <c r="K275" s="7">
        <v>0.05</v>
      </c>
      <c r="L275" s="6">
        <v>87.22</v>
      </c>
      <c r="M275" s="6">
        <f t="shared" si="16"/>
        <v>155.14449999999999</v>
      </c>
      <c r="N275" s="6">
        <f t="shared" si="17"/>
        <v>87.22</v>
      </c>
      <c r="O275" s="6">
        <f t="shared" si="18"/>
        <v>67.924499999999995</v>
      </c>
      <c r="P275" s="8">
        <f t="shared" si="19"/>
        <v>0.43781442461705056</v>
      </c>
      <c r="Q275" s="5">
        <f>YEAR(SalesDataTable[[#This Row],[Order Date]])</f>
        <v>2026</v>
      </c>
      <c r="R275" s="8" t="str">
        <f>"Q"&amp;ROUNDUP(MONTH(SalesDataTable[[#This Row],[Order Date]])/3,0)</f>
        <v>Q1</v>
      </c>
      <c r="S275" s="9">
        <f>MONTH(SalesDataTable[[#This Row],[Order Date]])</f>
        <v>2</v>
      </c>
      <c r="T275" s="8" t="str">
        <f>TEXT(SalesDataTable[[#This Row],[Order Date]],"mmm")</f>
        <v>Feb</v>
      </c>
    </row>
    <row r="276" spans="1:20" ht="16">
      <c r="A276" s="2" t="s">
        <v>327</v>
      </c>
      <c r="B276" s="3">
        <v>46082</v>
      </c>
      <c r="C276" s="4" t="s">
        <v>14</v>
      </c>
      <c r="D276" s="4" t="s">
        <v>15</v>
      </c>
      <c r="E276" s="4" t="s">
        <v>25</v>
      </c>
      <c r="F276" s="4" t="s">
        <v>4</v>
      </c>
      <c r="G276" s="4" t="s">
        <v>11</v>
      </c>
      <c r="H276" s="4" t="s">
        <v>12</v>
      </c>
      <c r="I276" s="9">
        <v>3</v>
      </c>
      <c r="J276" s="6">
        <v>92.76</v>
      </c>
      <c r="K276" s="7">
        <v>0</v>
      </c>
      <c r="L276" s="6">
        <v>45.84</v>
      </c>
      <c r="M276" s="6">
        <f t="shared" si="16"/>
        <v>278.28000000000003</v>
      </c>
      <c r="N276" s="6">
        <f t="shared" si="17"/>
        <v>137.52000000000001</v>
      </c>
      <c r="O276" s="6">
        <f t="shared" si="18"/>
        <v>140.76000000000002</v>
      </c>
      <c r="P276" s="8">
        <f t="shared" si="19"/>
        <v>0.50582147477360928</v>
      </c>
      <c r="Q276" s="5">
        <f>YEAR(SalesDataTable[[#This Row],[Order Date]])</f>
        <v>2026</v>
      </c>
      <c r="R276" s="8" t="str">
        <f>"Q"&amp;ROUNDUP(MONTH(SalesDataTable[[#This Row],[Order Date]])/3,0)</f>
        <v>Q1</v>
      </c>
      <c r="S276" s="9">
        <f>MONTH(SalesDataTable[[#This Row],[Order Date]])</f>
        <v>3</v>
      </c>
      <c r="T276" s="8" t="str">
        <f>TEXT(SalesDataTable[[#This Row],[Order Date]],"mmm")</f>
        <v>Mar</v>
      </c>
    </row>
    <row r="277" spans="1:20" ht="16">
      <c r="A277" s="2" t="s">
        <v>328</v>
      </c>
      <c r="B277" s="3">
        <v>46082</v>
      </c>
      <c r="C277" s="4" t="s">
        <v>1</v>
      </c>
      <c r="D277" s="4" t="s">
        <v>88</v>
      </c>
      <c r="E277" s="4" t="s">
        <v>10</v>
      </c>
      <c r="F277" s="4" t="s">
        <v>20</v>
      </c>
      <c r="G277" s="4" t="s">
        <v>49</v>
      </c>
      <c r="H277" s="4" t="s">
        <v>50</v>
      </c>
      <c r="I277" s="9">
        <v>5</v>
      </c>
      <c r="J277" s="6">
        <v>41.31</v>
      </c>
      <c r="K277" s="7">
        <v>0.1</v>
      </c>
      <c r="L277" s="6">
        <v>15.14</v>
      </c>
      <c r="M277" s="6">
        <f t="shared" si="16"/>
        <v>185.89500000000001</v>
      </c>
      <c r="N277" s="6">
        <f t="shared" si="17"/>
        <v>75.7</v>
      </c>
      <c r="O277" s="6">
        <f t="shared" si="18"/>
        <v>110.19500000000001</v>
      </c>
      <c r="P277" s="8">
        <f t="shared" si="19"/>
        <v>0.59278087092175691</v>
      </c>
      <c r="Q277" s="5">
        <f>YEAR(SalesDataTable[[#This Row],[Order Date]])</f>
        <v>2026</v>
      </c>
      <c r="R277" s="8" t="str">
        <f>"Q"&amp;ROUNDUP(MONTH(SalesDataTable[[#This Row],[Order Date]])/3,0)</f>
        <v>Q1</v>
      </c>
      <c r="S277" s="9">
        <f>MONTH(SalesDataTable[[#This Row],[Order Date]])</f>
        <v>3</v>
      </c>
      <c r="T277" s="8" t="str">
        <f>TEXT(SalesDataTable[[#This Row],[Order Date]],"mmm")</f>
        <v>Mar</v>
      </c>
    </row>
    <row r="278" spans="1:20" ht="16">
      <c r="A278" s="2" t="s">
        <v>329</v>
      </c>
      <c r="B278" s="3">
        <v>46082</v>
      </c>
      <c r="C278" s="4" t="s">
        <v>8</v>
      </c>
      <c r="D278" s="4" t="s">
        <v>86</v>
      </c>
      <c r="E278" s="4" t="s">
        <v>39</v>
      </c>
      <c r="F278" s="4" t="s">
        <v>16</v>
      </c>
      <c r="G278" s="4" t="s">
        <v>49</v>
      </c>
      <c r="H278" s="4" t="s">
        <v>50</v>
      </c>
      <c r="I278" s="9">
        <v>2</v>
      </c>
      <c r="J278" s="6">
        <v>41.23</v>
      </c>
      <c r="K278" s="7">
        <v>0</v>
      </c>
      <c r="L278" s="6">
        <v>14.28</v>
      </c>
      <c r="M278" s="6">
        <f t="shared" si="16"/>
        <v>82.46</v>
      </c>
      <c r="N278" s="6">
        <f t="shared" si="17"/>
        <v>28.56</v>
      </c>
      <c r="O278" s="6">
        <f t="shared" si="18"/>
        <v>53.899999999999991</v>
      </c>
      <c r="P278" s="8">
        <f t="shared" si="19"/>
        <v>0.65365025466893034</v>
      </c>
      <c r="Q278" s="5">
        <f>YEAR(SalesDataTable[[#This Row],[Order Date]])</f>
        <v>2026</v>
      </c>
      <c r="R278" s="8" t="str">
        <f>"Q"&amp;ROUNDUP(MONTH(SalesDataTable[[#This Row],[Order Date]])/3,0)</f>
        <v>Q1</v>
      </c>
      <c r="S278" s="9">
        <f>MONTH(SalesDataTable[[#This Row],[Order Date]])</f>
        <v>3</v>
      </c>
      <c r="T278" s="8" t="str">
        <f>TEXT(SalesDataTable[[#This Row],[Order Date]],"mmm")</f>
        <v>Mar</v>
      </c>
    </row>
    <row r="279" spans="1:20" ht="16">
      <c r="A279" s="2" t="s">
        <v>330</v>
      </c>
      <c r="B279" s="3">
        <v>46082</v>
      </c>
      <c r="C279" s="4" t="s">
        <v>8</v>
      </c>
      <c r="D279" s="4" t="s">
        <v>9</v>
      </c>
      <c r="E279" s="4" t="s">
        <v>3</v>
      </c>
      <c r="F279" s="4" t="s">
        <v>16</v>
      </c>
      <c r="G279" s="4" t="s">
        <v>17</v>
      </c>
      <c r="H279" s="4" t="s">
        <v>18</v>
      </c>
      <c r="I279" s="9">
        <v>1</v>
      </c>
      <c r="J279" s="6">
        <v>36.47</v>
      </c>
      <c r="K279" s="7">
        <v>0.05</v>
      </c>
      <c r="L279" s="6">
        <v>13.21</v>
      </c>
      <c r="M279" s="6">
        <f t="shared" si="16"/>
        <v>34.646499999999996</v>
      </c>
      <c r="N279" s="6">
        <f t="shared" si="17"/>
        <v>13.21</v>
      </c>
      <c r="O279" s="6">
        <f t="shared" si="18"/>
        <v>21.436499999999995</v>
      </c>
      <c r="P279" s="8">
        <f t="shared" si="19"/>
        <v>0.61872050567878423</v>
      </c>
      <c r="Q279" s="5">
        <f>YEAR(SalesDataTable[[#This Row],[Order Date]])</f>
        <v>2026</v>
      </c>
      <c r="R279" s="8" t="str">
        <f>"Q"&amp;ROUNDUP(MONTH(SalesDataTable[[#This Row],[Order Date]])/3,0)</f>
        <v>Q1</v>
      </c>
      <c r="S279" s="9">
        <f>MONTH(SalesDataTable[[#This Row],[Order Date]])</f>
        <v>3</v>
      </c>
      <c r="T279" s="8" t="str">
        <f>TEXT(SalesDataTable[[#This Row],[Order Date]],"mmm")</f>
        <v>Mar</v>
      </c>
    </row>
    <row r="280" spans="1:20" ht="16">
      <c r="A280" s="2" t="s">
        <v>331</v>
      </c>
      <c r="B280" s="3">
        <v>46082</v>
      </c>
      <c r="C280" s="4" t="s">
        <v>1</v>
      </c>
      <c r="D280" s="4" t="s">
        <v>88</v>
      </c>
      <c r="E280" s="4" t="s">
        <v>39</v>
      </c>
      <c r="F280" s="4" t="s">
        <v>16</v>
      </c>
      <c r="G280" s="4" t="s">
        <v>49</v>
      </c>
      <c r="H280" s="4" t="s">
        <v>67</v>
      </c>
      <c r="I280" s="9">
        <v>1</v>
      </c>
      <c r="J280" s="6">
        <v>36.67</v>
      </c>
      <c r="K280" s="7">
        <v>0</v>
      </c>
      <c r="L280" s="6">
        <v>13.97</v>
      </c>
      <c r="M280" s="6">
        <f t="shared" si="16"/>
        <v>36.67</v>
      </c>
      <c r="N280" s="6">
        <f t="shared" si="17"/>
        <v>13.97</v>
      </c>
      <c r="O280" s="6">
        <f t="shared" si="18"/>
        <v>22.700000000000003</v>
      </c>
      <c r="P280" s="8">
        <f t="shared" si="19"/>
        <v>0.61903463321516228</v>
      </c>
      <c r="Q280" s="5">
        <f>YEAR(SalesDataTable[[#This Row],[Order Date]])</f>
        <v>2026</v>
      </c>
      <c r="R280" s="8" t="str">
        <f>"Q"&amp;ROUNDUP(MONTH(SalesDataTable[[#This Row],[Order Date]])/3,0)</f>
        <v>Q1</v>
      </c>
      <c r="S280" s="9">
        <f>MONTH(SalesDataTable[[#This Row],[Order Date]])</f>
        <v>3</v>
      </c>
      <c r="T280" s="8" t="str">
        <f>TEXT(SalesDataTable[[#This Row],[Order Date]],"mmm")</f>
        <v>Mar</v>
      </c>
    </row>
    <row r="281" spans="1:20" ht="16">
      <c r="A281" s="2" t="s">
        <v>332</v>
      </c>
      <c r="B281" s="3">
        <v>46082</v>
      </c>
      <c r="C281" s="4" t="s">
        <v>8</v>
      </c>
      <c r="D281" s="4" t="s">
        <v>66</v>
      </c>
      <c r="E281" s="4" t="s">
        <v>3</v>
      </c>
      <c r="F281" s="4" t="s">
        <v>20</v>
      </c>
      <c r="G281" s="4" t="s">
        <v>5</v>
      </c>
      <c r="H281" s="4" t="s">
        <v>29</v>
      </c>
      <c r="I281" s="9">
        <v>2</v>
      </c>
      <c r="J281" s="6">
        <v>51.87</v>
      </c>
      <c r="K281" s="7">
        <v>0.1</v>
      </c>
      <c r="L281" s="6">
        <v>22.95</v>
      </c>
      <c r="M281" s="6">
        <f t="shared" si="16"/>
        <v>93.366</v>
      </c>
      <c r="N281" s="6">
        <f t="shared" si="17"/>
        <v>45.9</v>
      </c>
      <c r="O281" s="6">
        <f t="shared" si="18"/>
        <v>47.466000000000001</v>
      </c>
      <c r="P281" s="8">
        <f t="shared" si="19"/>
        <v>0.50838635049161363</v>
      </c>
      <c r="Q281" s="5">
        <f>YEAR(SalesDataTable[[#This Row],[Order Date]])</f>
        <v>2026</v>
      </c>
      <c r="R281" s="8" t="str">
        <f>"Q"&amp;ROUNDUP(MONTH(SalesDataTable[[#This Row],[Order Date]])/3,0)</f>
        <v>Q1</v>
      </c>
      <c r="S281" s="9">
        <f>MONTH(SalesDataTable[[#This Row],[Order Date]])</f>
        <v>3</v>
      </c>
      <c r="T281" s="8" t="str">
        <f>TEXT(SalesDataTable[[#This Row],[Order Date]],"mmm")</f>
        <v>Mar</v>
      </c>
    </row>
    <row r="282" spans="1:20" ht="16">
      <c r="A282" s="2" t="s">
        <v>333</v>
      </c>
      <c r="B282" s="3">
        <v>46082</v>
      </c>
      <c r="C282" s="4" t="s">
        <v>14</v>
      </c>
      <c r="D282" s="4" t="s">
        <v>15</v>
      </c>
      <c r="E282" s="4" t="s">
        <v>25</v>
      </c>
      <c r="F282" s="4" t="s">
        <v>20</v>
      </c>
      <c r="G282" s="4" t="s">
        <v>31</v>
      </c>
      <c r="H282" s="4" t="s">
        <v>41</v>
      </c>
      <c r="I282" s="9">
        <v>1</v>
      </c>
      <c r="J282" s="6">
        <v>195.06</v>
      </c>
      <c r="K282" s="7">
        <v>0.1</v>
      </c>
      <c r="L282" s="6">
        <v>106.68</v>
      </c>
      <c r="M282" s="6">
        <f t="shared" si="16"/>
        <v>175.554</v>
      </c>
      <c r="N282" s="6">
        <f t="shared" si="17"/>
        <v>106.68</v>
      </c>
      <c r="O282" s="6">
        <f t="shared" si="18"/>
        <v>68.873999999999995</v>
      </c>
      <c r="P282" s="8">
        <f t="shared" si="19"/>
        <v>0.39232372945076727</v>
      </c>
      <c r="Q282" s="5">
        <f>YEAR(SalesDataTable[[#This Row],[Order Date]])</f>
        <v>2026</v>
      </c>
      <c r="R282" s="8" t="str">
        <f>"Q"&amp;ROUNDUP(MONTH(SalesDataTable[[#This Row],[Order Date]])/3,0)</f>
        <v>Q1</v>
      </c>
      <c r="S282" s="9">
        <f>MONTH(SalesDataTable[[#This Row],[Order Date]])</f>
        <v>3</v>
      </c>
      <c r="T282" s="8" t="str">
        <f>TEXT(SalesDataTable[[#This Row],[Order Date]],"mmm")</f>
        <v>Mar</v>
      </c>
    </row>
    <row r="283" spans="1:20" ht="16">
      <c r="A283" s="2" t="s">
        <v>334</v>
      </c>
      <c r="B283" s="3">
        <v>46082</v>
      </c>
      <c r="C283" s="4" t="s">
        <v>8</v>
      </c>
      <c r="D283" s="4" t="s">
        <v>66</v>
      </c>
      <c r="E283" s="4" t="s">
        <v>39</v>
      </c>
      <c r="F283" s="4" t="s">
        <v>4</v>
      </c>
      <c r="G283" s="4" t="s">
        <v>5</v>
      </c>
      <c r="H283" s="4" t="s">
        <v>43</v>
      </c>
      <c r="I283" s="9">
        <v>2</v>
      </c>
      <c r="J283" s="6">
        <v>100.79</v>
      </c>
      <c r="K283" s="7">
        <v>0.05</v>
      </c>
      <c r="L283" s="6">
        <v>49</v>
      </c>
      <c r="M283" s="6">
        <f t="shared" si="16"/>
        <v>191.501</v>
      </c>
      <c r="N283" s="6">
        <f t="shared" si="17"/>
        <v>98</v>
      </c>
      <c r="O283" s="6">
        <f t="shared" si="18"/>
        <v>93.501000000000005</v>
      </c>
      <c r="P283" s="8">
        <f t="shared" si="19"/>
        <v>0.48825332504791097</v>
      </c>
      <c r="Q283" s="5">
        <f>YEAR(SalesDataTable[[#This Row],[Order Date]])</f>
        <v>2026</v>
      </c>
      <c r="R283" s="8" t="str">
        <f>"Q"&amp;ROUNDUP(MONTH(SalesDataTable[[#This Row],[Order Date]])/3,0)</f>
        <v>Q1</v>
      </c>
      <c r="S283" s="9">
        <f>MONTH(SalesDataTable[[#This Row],[Order Date]])</f>
        <v>3</v>
      </c>
      <c r="T283" s="8" t="str">
        <f>TEXT(SalesDataTable[[#This Row],[Order Date]],"mmm")</f>
        <v>Mar</v>
      </c>
    </row>
    <row r="284" spans="1:20" ht="16">
      <c r="A284" s="2" t="s">
        <v>335</v>
      </c>
      <c r="B284" s="3">
        <v>46082</v>
      </c>
      <c r="C284" s="4" t="s">
        <v>27</v>
      </c>
      <c r="D284" s="4" t="s">
        <v>48</v>
      </c>
      <c r="E284" s="4" t="s">
        <v>3</v>
      </c>
      <c r="F284" s="4" t="s">
        <v>16</v>
      </c>
      <c r="G284" s="4" t="s">
        <v>5</v>
      </c>
      <c r="H284" s="4" t="s">
        <v>29</v>
      </c>
      <c r="I284" s="9">
        <v>5</v>
      </c>
      <c r="J284" s="6">
        <v>51.92</v>
      </c>
      <c r="K284" s="7">
        <v>0.15</v>
      </c>
      <c r="L284" s="6">
        <v>22.24</v>
      </c>
      <c r="M284" s="6">
        <f t="shared" si="16"/>
        <v>220.66000000000003</v>
      </c>
      <c r="N284" s="6">
        <f t="shared" si="17"/>
        <v>111.19999999999999</v>
      </c>
      <c r="O284" s="6">
        <f t="shared" si="18"/>
        <v>109.46000000000004</v>
      </c>
      <c r="P284" s="8">
        <f t="shared" si="19"/>
        <v>0.49605728269736254</v>
      </c>
      <c r="Q284" s="5">
        <f>YEAR(SalesDataTable[[#This Row],[Order Date]])</f>
        <v>2026</v>
      </c>
      <c r="R284" s="8" t="str">
        <f>"Q"&amp;ROUNDUP(MONTH(SalesDataTable[[#This Row],[Order Date]])/3,0)</f>
        <v>Q1</v>
      </c>
      <c r="S284" s="9">
        <f>MONTH(SalesDataTable[[#This Row],[Order Date]])</f>
        <v>3</v>
      </c>
      <c r="T284" s="8" t="str">
        <f>TEXT(SalesDataTable[[#This Row],[Order Date]],"mmm")</f>
        <v>Mar</v>
      </c>
    </row>
    <row r="285" spans="1:20" ht="16">
      <c r="A285" s="2" t="s">
        <v>336</v>
      </c>
      <c r="B285" s="3">
        <v>46082</v>
      </c>
      <c r="C285" s="4" t="s">
        <v>27</v>
      </c>
      <c r="D285" s="4" t="s">
        <v>45</v>
      </c>
      <c r="E285" s="4" t="s">
        <v>3</v>
      </c>
      <c r="F285" s="4" t="s">
        <v>16</v>
      </c>
      <c r="G285" s="4" t="s">
        <v>31</v>
      </c>
      <c r="H285" s="4" t="s">
        <v>90</v>
      </c>
      <c r="I285" s="9">
        <v>1</v>
      </c>
      <c r="J285" s="6">
        <v>123.99</v>
      </c>
      <c r="K285" s="7">
        <v>0.05</v>
      </c>
      <c r="L285" s="6">
        <v>61.67</v>
      </c>
      <c r="M285" s="6">
        <f t="shared" si="16"/>
        <v>117.79049999999999</v>
      </c>
      <c r="N285" s="6">
        <f t="shared" si="17"/>
        <v>61.67</v>
      </c>
      <c r="O285" s="6">
        <f t="shared" si="18"/>
        <v>56.120499999999993</v>
      </c>
      <c r="P285" s="8">
        <f t="shared" si="19"/>
        <v>0.47644334644984099</v>
      </c>
      <c r="Q285" s="5">
        <f>YEAR(SalesDataTable[[#This Row],[Order Date]])</f>
        <v>2026</v>
      </c>
      <c r="R285" s="8" t="str">
        <f>"Q"&amp;ROUNDUP(MONTH(SalesDataTable[[#This Row],[Order Date]])/3,0)</f>
        <v>Q1</v>
      </c>
      <c r="S285" s="9">
        <f>MONTH(SalesDataTable[[#This Row],[Order Date]])</f>
        <v>3</v>
      </c>
      <c r="T285" s="8" t="str">
        <f>TEXT(SalesDataTable[[#This Row],[Order Date]],"mmm")</f>
        <v>Mar</v>
      </c>
    </row>
    <row r="286" spans="1:20" ht="16">
      <c r="A286" s="2" t="s">
        <v>337</v>
      </c>
      <c r="B286" s="3">
        <v>46082</v>
      </c>
      <c r="C286" s="4" t="s">
        <v>8</v>
      </c>
      <c r="D286" s="4" t="s">
        <v>86</v>
      </c>
      <c r="E286" s="4" t="s">
        <v>3</v>
      </c>
      <c r="F286" s="4" t="s">
        <v>16</v>
      </c>
      <c r="G286" s="4" t="s">
        <v>31</v>
      </c>
      <c r="H286" s="4" t="s">
        <v>32</v>
      </c>
      <c r="I286" s="9">
        <v>1</v>
      </c>
      <c r="J286" s="6">
        <v>344.8</v>
      </c>
      <c r="K286" s="7">
        <v>0.05</v>
      </c>
      <c r="L286" s="6">
        <v>196.14</v>
      </c>
      <c r="M286" s="6">
        <f t="shared" si="16"/>
        <v>327.56</v>
      </c>
      <c r="N286" s="6">
        <f t="shared" si="17"/>
        <v>196.14</v>
      </c>
      <c r="O286" s="6">
        <f t="shared" si="18"/>
        <v>131.42000000000002</v>
      </c>
      <c r="P286" s="8">
        <f t="shared" si="19"/>
        <v>0.40120893882036884</v>
      </c>
      <c r="Q286" s="5">
        <f>YEAR(SalesDataTable[[#This Row],[Order Date]])</f>
        <v>2026</v>
      </c>
      <c r="R286" s="8" t="str">
        <f>"Q"&amp;ROUNDUP(MONTH(SalesDataTable[[#This Row],[Order Date]])/3,0)</f>
        <v>Q1</v>
      </c>
      <c r="S286" s="9">
        <f>MONTH(SalesDataTable[[#This Row],[Order Date]])</f>
        <v>3</v>
      </c>
      <c r="T286" s="8" t="str">
        <f>TEXT(SalesDataTable[[#This Row],[Order Date]],"mmm")</f>
        <v>Mar</v>
      </c>
    </row>
    <row r="287" spans="1:20" ht="16">
      <c r="A287" s="2" t="s">
        <v>338</v>
      </c>
      <c r="B287" s="3">
        <v>46083</v>
      </c>
      <c r="C287" s="4" t="s">
        <v>27</v>
      </c>
      <c r="D287" s="4" t="s">
        <v>48</v>
      </c>
      <c r="E287" s="4" t="s">
        <v>39</v>
      </c>
      <c r="F287" s="4" t="s">
        <v>4</v>
      </c>
      <c r="G287" s="4" t="s">
        <v>17</v>
      </c>
      <c r="H287" s="4" t="s">
        <v>71</v>
      </c>
      <c r="I287" s="9">
        <v>3</v>
      </c>
      <c r="J287" s="6">
        <v>131.91999999999999</v>
      </c>
      <c r="K287" s="7">
        <v>0.05</v>
      </c>
      <c r="L287" s="6">
        <v>67.47</v>
      </c>
      <c r="M287" s="6">
        <f t="shared" si="16"/>
        <v>375.97199999999998</v>
      </c>
      <c r="N287" s="6">
        <f t="shared" si="17"/>
        <v>202.41</v>
      </c>
      <c r="O287" s="6">
        <f t="shared" si="18"/>
        <v>173.56199999999998</v>
      </c>
      <c r="P287" s="8">
        <f t="shared" si="19"/>
        <v>0.46163544093709102</v>
      </c>
      <c r="Q287" s="5">
        <f>YEAR(SalesDataTable[[#This Row],[Order Date]])</f>
        <v>2026</v>
      </c>
      <c r="R287" s="8" t="str">
        <f>"Q"&amp;ROUNDUP(MONTH(SalesDataTable[[#This Row],[Order Date]])/3,0)</f>
        <v>Q1</v>
      </c>
      <c r="S287" s="9">
        <f>MONTH(SalesDataTable[[#This Row],[Order Date]])</f>
        <v>3</v>
      </c>
      <c r="T287" s="8" t="str">
        <f>TEXT(SalesDataTable[[#This Row],[Order Date]],"mmm")</f>
        <v>Mar</v>
      </c>
    </row>
    <row r="288" spans="1:20" ht="16">
      <c r="A288" s="2" t="s">
        <v>339</v>
      </c>
      <c r="B288" s="3">
        <v>46083</v>
      </c>
      <c r="C288" s="4" t="s">
        <v>14</v>
      </c>
      <c r="D288" s="4" t="s">
        <v>126</v>
      </c>
      <c r="E288" s="4" t="s">
        <v>3</v>
      </c>
      <c r="F288" s="4" t="s">
        <v>20</v>
      </c>
      <c r="G288" s="4" t="s">
        <v>11</v>
      </c>
      <c r="H288" s="4" t="s">
        <v>21</v>
      </c>
      <c r="I288" s="9">
        <v>3</v>
      </c>
      <c r="J288" s="6">
        <v>146.99</v>
      </c>
      <c r="K288" s="7">
        <v>0</v>
      </c>
      <c r="L288" s="6">
        <v>80.069999999999993</v>
      </c>
      <c r="M288" s="6">
        <f t="shared" si="16"/>
        <v>440.97</v>
      </c>
      <c r="N288" s="6">
        <f t="shared" si="17"/>
        <v>240.20999999999998</v>
      </c>
      <c r="O288" s="6">
        <f t="shared" si="18"/>
        <v>200.76000000000005</v>
      </c>
      <c r="P288" s="8">
        <f t="shared" si="19"/>
        <v>0.45526906592285199</v>
      </c>
      <c r="Q288" s="5">
        <f>YEAR(SalesDataTable[[#This Row],[Order Date]])</f>
        <v>2026</v>
      </c>
      <c r="R288" s="8" t="str">
        <f>"Q"&amp;ROUNDUP(MONTH(SalesDataTable[[#This Row],[Order Date]])/3,0)</f>
        <v>Q1</v>
      </c>
      <c r="S288" s="9">
        <f>MONTH(SalesDataTable[[#This Row],[Order Date]])</f>
        <v>3</v>
      </c>
      <c r="T288" s="8" t="str">
        <f>TEXT(SalesDataTable[[#This Row],[Order Date]],"mmm")</f>
        <v>Mar</v>
      </c>
    </row>
    <row r="289" spans="1:20" ht="16">
      <c r="A289" s="2" t="s">
        <v>340</v>
      </c>
      <c r="B289" s="3">
        <v>46083</v>
      </c>
      <c r="C289" s="4" t="s">
        <v>27</v>
      </c>
      <c r="D289" s="4" t="s">
        <v>45</v>
      </c>
      <c r="E289" s="4" t="s">
        <v>3</v>
      </c>
      <c r="F289" s="4" t="s">
        <v>20</v>
      </c>
      <c r="G289" s="4" t="s">
        <v>17</v>
      </c>
      <c r="H289" s="4" t="s">
        <v>83</v>
      </c>
      <c r="I289" s="9">
        <v>2</v>
      </c>
      <c r="J289" s="6">
        <v>164.74</v>
      </c>
      <c r="K289" s="7">
        <v>0.05</v>
      </c>
      <c r="L289" s="6">
        <v>89.9</v>
      </c>
      <c r="M289" s="6">
        <f t="shared" si="16"/>
        <v>313.00600000000003</v>
      </c>
      <c r="N289" s="6">
        <f t="shared" si="17"/>
        <v>179.8</v>
      </c>
      <c r="O289" s="6">
        <f t="shared" si="18"/>
        <v>133.20600000000002</v>
      </c>
      <c r="P289" s="8">
        <f t="shared" si="19"/>
        <v>0.42557011686676932</v>
      </c>
      <c r="Q289" s="5">
        <f>YEAR(SalesDataTable[[#This Row],[Order Date]])</f>
        <v>2026</v>
      </c>
      <c r="R289" s="8" t="str">
        <f>"Q"&amp;ROUNDUP(MONTH(SalesDataTable[[#This Row],[Order Date]])/3,0)</f>
        <v>Q1</v>
      </c>
      <c r="S289" s="9">
        <f>MONTH(SalesDataTable[[#This Row],[Order Date]])</f>
        <v>3</v>
      </c>
      <c r="T289" s="8" t="str">
        <f>TEXT(SalesDataTable[[#This Row],[Order Date]],"mmm")</f>
        <v>Mar</v>
      </c>
    </row>
    <row r="290" spans="1:20" ht="16">
      <c r="A290" s="2" t="s">
        <v>341</v>
      </c>
      <c r="B290" s="3">
        <v>46083</v>
      </c>
      <c r="C290" s="4" t="s">
        <v>27</v>
      </c>
      <c r="D290" s="4" t="s">
        <v>45</v>
      </c>
      <c r="E290" s="4" t="s">
        <v>3</v>
      </c>
      <c r="F290" s="4" t="s">
        <v>4</v>
      </c>
      <c r="G290" s="4" t="s">
        <v>11</v>
      </c>
      <c r="H290" s="4" t="s">
        <v>12</v>
      </c>
      <c r="I290" s="9">
        <v>2</v>
      </c>
      <c r="J290" s="6">
        <v>89.81</v>
      </c>
      <c r="K290" s="7">
        <v>0</v>
      </c>
      <c r="L290" s="6">
        <v>46.44</v>
      </c>
      <c r="M290" s="6">
        <f t="shared" si="16"/>
        <v>179.62</v>
      </c>
      <c r="N290" s="6">
        <f t="shared" si="17"/>
        <v>92.88</v>
      </c>
      <c r="O290" s="6">
        <f t="shared" si="18"/>
        <v>86.740000000000009</v>
      </c>
      <c r="P290" s="8">
        <f t="shared" si="19"/>
        <v>0.482908362097762</v>
      </c>
      <c r="Q290" s="5">
        <f>YEAR(SalesDataTable[[#This Row],[Order Date]])</f>
        <v>2026</v>
      </c>
      <c r="R290" s="8" t="str">
        <f>"Q"&amp;ROUNDUP(MONTH(SalesDataTable[[#This Row],[Order Date]])/3,0)</f>
        <v>Q1</v>
      </c>
      <c r="S290" s="9">
        <f>MONTH(SalesDataTable[[#This Row],[Order Date]])</f>
        <v>3</v>
      </c>
      <c r="T290" s="8" t="str">
        <f>TEXT(SalesDataTable[[#This Row],[Order Date]],"mmm")</f>
        <v>Mar</v>
      </c>
    </row>
    <row r="291" spans="1:20" ht="16">
      <c r="A291" s="2" t="s">
        <v>342</v>
      </c>
      <c r="B291" s="3">
        <v>46084</v>
      </c>
      <c r="C291" s="4" t="s">
        <v>14</v>
      </c>
      <c r="D291" s="4" t="s">
        <v>126</v>
      </c>
      <c r="E291" s="4" t="s">
        <v>25</v>
      </c>
      <c r="F291" s="4" t="s">
        <v>4</v>
      </c>
      <c r="G291" s="4" t="s">
        <v>49</v>
      </c>
      <c r="H291" s="4" t="s">
        <v>67</v>
      </c>
      <c r="I291" s="9">
        <v>1</v>
      </c>
      <c r="J291" s="6">
        <v>35.369999999999997</v>
      </c>
      <c r="K291" s="7">
        <v>0</v>
      </c>
      <c r="L291" s="6">
        <v>13.88</v>
      </c>
      <c r="M291" s="6">
        <f t="shared" si="16"/>
        <v>35.369999999999997</v>
      </c>
      <c r="N291" s="6">
        <f t="shared" si="17"/>
        <v>13.88</v>
      </c>
      <c r="O291" s="6">
        <f t="shared" si="18"/>
        <v>21.489999999999995</v>
      </c>
      <c r="P291" s="8">
        <f t="shared" si="19"/>
        <v>0.60757704269154644</v>
      </c>
      <c r="Q291" s="5">
        <f>YEAR(SalesDataTable[[#This Row],[Order Date]])</f>
        <v>2026</v>
      </c>
      <c r="R291" s="8" t="str">
        <f>"Q"&amp;ROUNDUP(MONTH(SalesDataTable[[#This Row],[Order Date]])/3,0)</f>
        <v>Q1</v>
      </c>
      <c r="S291" s="9">
        <f>MONTH(SalesDataTable[[#This Row],[Order Date]])</f>
        <v>3</v>
      </c>
      <c r="T291" s="8" t="str">
        <f>TEXT(SalesDataTable[[#This Row],[Order Date]],"mmm")</f>
        <v>Mar</v>
      </c>
    </row>
    <row r="292" spans="1:20" ht="16">
      <c r="A292" s="2" t="s">
        <v>343</v>
      </c>
      <c r="B292" s="3">
        <v>46084</v>
      </c>
      <c r="C292" s="4" t="s">
        <v>8</v>
      </c>
      <c r="D292" s="4" t="s">
        <v>69</v>
      </c>
      <c r="E292" s="4" t="s">
        <v>39</v>
      </c>
      <c r="F292" s="4" t="s">
        <v>16</v>
      </c>
      <c r="G292" s="4" t="s">
        <v>5</v>
      </c>
      <c r="H292" s="4" t="s">
        <v>29</v>
      </c>
      <c r="I292" s="9">
        <v>4</v>
      </c>
      <c r="J292" s="6">
        <v>50.64</v>
      </c>
      <c r="K292" s="7">
        <v>0</v>
      </c>
      <c r="L292" s="6">
        <v>23.09</v>
      </c>
      <c r="M292" s="6">
        <f t="shared" si="16"/>
        <v>202.56</v>
      </c>
      <c r="N292" s="6">
        <f t="shared" si="17"/>
        <v>92.36</v>
      </c>
      <c r="O292" s="6">
        <f t="shared" si="18"/>
        <v>110.2</v>
      </c>
      <c r="P292" s="8">
        <f t="shared" si="19"/>
        <v>0.54403633491311221</v>
      </c>
      <c r="Q292" s="5">
        <f>YEAR(SalesDataTable[[#This Row],[Order Date]])</f>
        <v>2026</v>
      </c>
      <c r="R292" s="8" t="str">
        <f>"Q"&amp;ROUNDUP(MONTH(SalesDataTable[[#This Row],[Order Date]])/3,0)</f>
        <v>Q1</v>
      </c>
      <c r="S292" s="9">
        <f>MONTH(SalesDataTable[[#This Row],[Order Date]])</f>
        <v>3</v>
      </c>
      <c r="T292" s="8" t="str">
        <f>TEXT(SalesDataTable[[#This Row],[Order Date]],"mmm")</f>
        <v>Mar</v>
      </c>
    </row>
    <row r="293" spans="1:20" ht="16">
      <c r="A293" s="2" t="s">
        <v>344</v>
      </c>
      <c r="B293" s="3">
        <v>46084</v>
      </c>
      <c r="C293" s="4" t="s">
        <v>27</v>
      </c>
      <c r="D293" s="4" t="s">
        <v>45</v>
      </c>
      <c r="E293" s="4" t="s">
        <v>25</v>
      </c>
      <c r="F293" s="4" t="s">
        <v>4</v>
      </c>
      <c r="G293" s="4" t="s">
        <v>11</v>
      </c>
      <c r="H293" s="4" t="s">
        <v>21</v>
      </c>
      <c r="I293" s="9">
        <v>1</v>
      </c>
      <c r="J293" s="6">
        <v>146.37</v>
      </c>
      <c r="K293" s="7">
        <v>0</v>
      </c>
      <c r="L293" s="6">
        <v>78.3</v>
      </c>
      <c r="M293" s="6">
        <f t="shared" si="16"/>
        <v>146.37</v>
      </c>
      <c r="N293" s="6">
        <f t="shared" si="17"/>
        <v>78.3</v>
      </c>
      <c r="O293" s="6">
        <f t="shared" si="18"/>
        <v>68.070000000000007</v>
      </c>
      <c r="P293" s="8">
        <f t="shared" si="19"/>
        <v>0.46505431440869033</v>
      </c>
      <c r="Q293" s="5">
        <f>YEAR(SalesDataTable[[#This Row],[Order Date]])</f>
        <v>2026</v>
      </c>
      <c r="R293" s="8" t="str">
        <f>"Q"&amp;ROUNDUP(MONTH(SalesDataTable[[#This Row],[Order Date]])/3,0)</f>
        <v>Q1</v>
      </c>
      <c r="S293" s="9">
        <f>MONTH(SalesDataTable[[#This Row],[Order Date]])</f>
        <v>3</v>
      </c>
      <c r="T293" s="8" t="str">
        <f>TEXT(SalesDataTable[[#This Row],[Order Date]],"mmm")</f>
        <v>Mar</v>
      </c>
    </row>
    <row r="294" spans="1:20" ht="16">
      <c r="A294" s="2" t="s">
        <v>345</v>
      </c>
      <c r="B294" s="3">
        <v>46084</v>
      </c>
      <c r="C294" s="4" t="s">
        <v>14</v>
      </c>
      <c r="D294" s="4" t="s">
        <v>15</v>
      </c>
      <c r="E294" s="4" t="s">
        <v>3</v>
      </c>
      <c r="F294" s="4" t="s">
        <v>4</v>
      </c>
      <c r="G294" s="4" t="s">
        <v>11</v>
      </c>
      <c r="H294" s="4" t="s">
        <v>21</v>
      </c>
      <c r="I294" s="9">
        <v>3</v>
      </c>
      <c r="J294" s="6">
        <v>143.74</v>
      </c>
      <c r="K294" s="7">
        <v>0</v>
      </c>
      <c r="L294" s="6">
        <v>81.58</v>
      </c>
      <c r="M294" s="6">
        <f t="shared" si="16"/>
        <v>431.22</v>
      </c>
      <c r="N294" s="6">
        <f t="shared" si="17"/>
        <v>244.74</v>
      </c>
      <c r="O294" s="6">
        <f t="shared" si="18"/>
        <v>186.48000000000002</v>
      </c>
      <c r="P294" s="8">
        <f t="shared" si="19"/>
        <v>0.43244747460692917</v>
      </c>
      <c r="Q294" s="5">
        <f>YEAR(SalesDataTable[[#This Row],[Order Date]])</f>
        <v>2026</v>
      </c>
      <c r="R294" s="8" t="str">
        <f>"Q"&amp;ROUNDUP(MONTH(SalesDataTable[[#This Row],[Order Date]])/3,0)</f>
        <v>Q1</v>
      </c>
      <c r="S294" s="9">
        <f>MONTH(SalesDataTable[[#This Row],[Order Date]])</f>
        <v>3</v>
      </c>
      <c r="T294" s="8" t="str">
        <f>TEXT(SalesDataTable[[#This Row],[Order Date]],"mmm")</f>
        <v>Mar</v>
      </c>
    </row>
    <row r="295" spans="1:20" ht="16">
      <c r="A295" s="2" t="s">
        <v>346</v>
      </c>
      <c r="B295" s="3">
        <v>46084</v>
      </c>
      <c r="C295" s="4" t="s">
        <v>27</v>
      </c>
      <c r="D295" s="4" t="s">
        <v>45</v>
      </c>
      <c r="E295" s="4" t="s">
        <v>39</v>
      </c>
      <c r="F295" s="4" t="s">
        <v>16</v>
      </c>
      <c r="G295" s="4" t="s">
        <v>31</v>
      </c>
      <c r="H295" s="4" t="s">
        <v>64</v>
      </c>
      <c r="I295" s="9">
        <v>2</v>
      </c>
      <c r="J295" s="6">
        <v>81.94</v>
      </c>
      <c r="K295" s="7">
        <v>0.1</v>
      </c>
      <c r="L295" s="6">
        <v>39.9</v>
      </c>
      <c r="M295" s="6">
        <f t="shared" si="16"/>
        <v>147.49199999999999</v>
      </c>
      <c r="N295" s="6">
        <f t="shared" si="17"/>
        <v>79.8</v>
      </c>
      <c r="O295" s="6">
        <f t="shared" si="18"/>
        <v>67.691999999999993</v>
      </c>
      <c r="P295" s="8">
        <f t="shared" si="19"/>
        <v>0.45895370596371327</v>
      </c>
      <c r="Q295" s="5">
        <f>YEAR(SalesDataTable[[#This Row],[Order Date]])</f>
        <v>2026</v>
      </c>
      <c r="R295" s="8" t="str">
        <f>"Q"&amp;ROUNDUP(MONTH(SalesDataTable[[#This Row],[Order Date]])/3,0)</f>
        <v>Q1</v>
      </c>
      <c r="S295" s="9">
        <f>MONTH(SalesDataTable[[#This Row],[Order Date]])</f>
        <v>3</v>
      </c>
      <c r="T295" s="8" t="str">
        <f>TEXT(SalesDataTable[[#This Row],[Order Date]],"mmm")</f>
        <v>Mar</v>
      </c>
    </row>
    <row r="296" spans="1:20" ht="16">
      <c r="A296" s="2" t="s">
        <v>347</v>
      </c>
      <c r="B296" s="3">
        <v>46084</v>
      </c>
      <c r="C296" s="4" t="s">
        <v>14</v>
      </c>
      <c r="D296" s="4" t="s">
        <v>34</v>
      </c>
      <c r="E296" s="4" t="s">
        <v>3</v>
      </c>
      <c r="F296" s="4" t="s">
        <v>16</v>
      </c>
      <c r="G296" s="4" t="s">
        <v>17</v>
      </c>
      <c r="H296" s="4" t="s">
        <v>46</v>
      </c>
      <c r="I296" s="9">
        <v>1</v>
      </c>
      <c r="J296" s="6">
        <v>46.46</v>
      </c>
      <c r="K296" s="7">
        <v>0.1</v>
      </c>
      <c r="L296" s="6">
        <v>17.989999999999998</v>
      </c>
      <c r="M296" s="6">
        <f t="shared" si="16"/>
        <v>41.814</v>
      </c>
      <c r="N296" s="6">
        <f t="shared" si="17"/>
        <v>17.989999999999998</v>
      </c>
      <c r="O296" s="6">
        <f t="shared" si="18"/>
        <v>23.824000000000002</v>
      </c>
      <c r="P296" s="8">
        <f t="shared" si="19"/>
        <v>0.56976132395848289</v>
      </c>
      <c r="Q296" s="5">
        <f>YEAR(SalesDataTable[[#This Row],[Order Date]])</f>
        <v>2026</v>
      </c>
      <c r="R296" s="8" t="str">
        <f>"Q"&amp;ROUNDUP(MONTH(SalesDataTable[[#This Row],[Order Date]])/3,0)</f>
        <v>Q1</v>
      </c>
      <c r="S296" s="9">
        <f>MONTH(SalesDataTable[[#This Row],[Order Date]])</f>
        <v>3</v>
      </c>
      <c r="T296" s="8" t="str">
        <f>TEXT(SalesDataTable[[#This Row],[Order Date]],"mmm")</f>
        <v>Mar</v>
      </c>
    </row>
    <row r="297" spans="1:20" ht="16">
      <c r="A297" s="2" t="s">
        <v>348</v>
      </c>
      <c r="B297" s="3">
        <v>46085</v>
      </c>
      <c r="C297" s="4" t="s">
        <v>8</v>
      </c>
      <c r="D297" s="4" t="s">
        <v>66</v>
      </c>
      <c r="E297" s="4" t="s">
        <v>3</v>
      </c>
      <c r="F297" s="4" t="s">
        <v>16</v>
      </c>
      <c r="G297" s="4" t="s">
        <v>5</v>
      </c>
      <c r="H297" s="4" t="s">
        <v>35</v>
      </c>
      <c r="I297" s="9">
        <v>3</v>
      </c>
      <c r="J297" s="6">
        <v>39.49</v>
      </c>
      <c r="K297" s="7">
        <v>0</v>
      </c>
      <c r="L297" s="6">
        <v>16.420000000000002</v>
      </c>
      <c r="M297" s="6">
        <f t="shared" si="16"/>
        <v>118.47</v>
      </c>
      <c r="N297" s="6">
        <f t="shared" si="17"/>
        <v>49.260000000000005</v>
      </c>
      <c r="O297" s="6">
        <f t="shared" si="18"/>
        <v>69.209999999999994</v>
      </c>
      <c r="P297" s="8">
        <f t="shared" si="19"/>
        <v>0.58419853127374011</v>
      </c>
      <c r="Q297" s="5">
        <f>YEAR(SalesDataTable[[#This Row],[Order Date]])</f>
        <v>2026</v>
      </c>
      <c r="R297" s="8" t="str">
        <f>"Q"&amp;ROUNDUP(MONTH(SalesDataTable[[#This Row],[Order Date]])/3,0)</f>
        <v>Q1</v>
      </c>
      <c r="S297" s="9">
        <f>MONTH(SalesDataTable[[#This Row],[Order Date]])</f>
        <v>3</v>
      </c>
      <c r="T297" s="8" t="str">
        <f>TEXT(SalesDataTable[[#This Row],[Order Date]],"mmm")</f>
        <v>Mar</v>
      </c>
    </row>
    <row r="298" spans="1:20" ht="16">
      <c r="A298" s="2" t="s">
        <v>349</v>
      </c>
      <c r="B298" s="3">
        <v>46085</v>
      </c>
      <c r="C298" s="4" t="s">
        <v>27</v>
      </c>
      <c r="D298" s="4" t="s">
        <v>82</v>
      </c>
      <c r="E298" s="4" t="s">
        <v>3</v>
      </c>
      <c r="F298" s="4" t="s">
        <v>4</v>
      </c>
      <c r="G298" s="4" t="s">
        <v>49</v>
      </c>
      <c r="H298" s="4" t="s">
        <v>50</v>
      </c>
      <c r="I298" s="9">
        <v>1</v>
      </c>
      <c r="J298" s="6">
        <v>40.909999999999997</v>
      </c>
      <c r="K298" s="7">
        <v>0</v>
      </c>
      <c r="L298" s="6">
        <v>14.89</v>
      </c>
      <c r="M298" s="6">
        <f t="shared" si="16"/>
        <v>40.909999999999997</v>
      </c>
      <c r="N298" s="6">
        <f t="shared" si="17"/>
        <v>14.89</v>
      </c>
      <c r="O298" s="6">
        <f t="shared" si="18"/>
        <v>26.019999999999996</v>
      </c>
      <c r="P298" s="8">
        <f t="shared" si="19"/>
        <v>0.63603031043754577</v>
      </c>
      <c r="Q298" s="5">
        <f>YEAR(SalesDataTable[[#This Row],[Order Date]])</f>
        <v>2026</v>
      </c>
      <c r="R298" s="8" t="str">
        <f>"Q"&amp;ROUNDUP(MONTH(SalesDataTable[[#This Row],[Order Date]])/3,0)</f>
        <v>Q1</v>
      </c>
      <c r="S298" s="9">
        <f>MONTH(SalesDataTable[[#This Row],[Order Date]])</f>
        <v>3</v>
      </c>
      <c r="T298" s="8" t="str">
        <f>TEXT(SalesDataTable[[#This Row],[Order Date]],"mmm")</f>
        <v>Mar</v>
      </c>
    </row>
    <row r="299" spans="1:20" ht="16">
      <c r="A299" s="2" t="s">
        <v>350</v>
      </c>
      <c r="B299" s="3">
        <v>46085</v>
      </c>
      <c r="C299" s="4" t="s">
        <v>27</v>
      </c>
      <c r="D299" s="4" t="s">
        <v>48</v>
      </c>
      <c r="E299" s="4" t="s">
        <v>39</v>
      </c>
      <c r="F299" s="4" t="s">
        <v>16</v>
      </c>
      <c r="G299" s="4" t="s">
        <v>5</v>
      </c>
      <c r="H299" s="4" t="s">
        <v>29</v>
      </c>
      <c r="I299" s="9">
        <v>1</v>
      </c>
      <c r="J299" s="6">
        <v>49.94</v>
      </c>
      <c r="K299" s="7">
        <v>0.1</v>
      </c>
      <c r="L299" s="6">
        <v>21.84</v>
      </c>
      <c r="M299" s="6">
        <f t="shared" si="16"/>
        <v>44.945999999999998</v>
      </c>
      <c r="N299" s="6">
        <f t="shared" si="17"/>
        <v>21.84</v>
      </c>
      <c r="O299" s="6">
        <f t="shared" si="18"/>
        <v>23.105999999999998</v>
      </c>
      <c r="P299" s="8">
        <f t="shared" si="19"/>
        <v>0.51408356694700308</v>
      </c>
      <c r="Q299" s="5">
        <f>YEAR(SalesDataTable[[#This Row],[Order Date]])</f>
        <v>2026</v>
      </c>
      <c r="R299" s="8" t="str">
        <f>"Q"&amp;ROUNDUP(MONTH(SalesDataTable[[#This Row],[Order Date]])/3,0)</f>
        <v>Q1</v>
      </c>
      <c r="S299" s="9">
        <f>MONTH(SalesDataTable[[#This Row],[Order Date]])</f>
        <v>3</v>
      </c>
      <c r="T299" s="8" t="str">
        <f>TEXT(SalesDataTable[[#This Row],[Order Date]],"mmm")</f>
        <v>Mar</v>
      </c>
    </row>
    <row r="300" spans="1:20" ht="16">
      <c r="A300" s="2" t="s">
        <v>351</v>
      </c>
      <c r="B300" s="3">
        <v>46085</v>
      </c>
      <c r="C300" s="4" t="s">
        <v>14</v>
      </c>
      <c r="D300" s="4" t="s">
        <v>34</v>
      </c>
      <c r="E300" s="4" t="s">
        <v>3</v>
      </c>
      <c r="F300" s="4" t="s">
        <v>20</v>
      </c>
      <c r="G300" s="4" t="s">
        <v>17</v>
      </c>
      <c r="H300" s="4" t="s">
        <v>18</v>
      </c>
      <c r="I300" s="9">
        <v>1</v>
      </c>
      <c r="J300" s="6">
        <v>35.520000000000003</v>
      </c>
      <c r="K300" s="7">
        <v>0</v>
      </c>
      <c r="L300" s="6">
        <v>13.21</v>
      </c>
      <c r="M300" s="6">
        <f t="shared" si="16"/>
        <v>35.520000000000003</v>
      </c>
      <c r="N300" s="6">
        <f t="shared" si="17"/>
        <v>13.21</v>
      </c>
      <c r="O300" s="6">
        <f t="shared" si="18"/>
        <v>22.310000000000002</v>
      </c>
      <c r="P300" s="8">
        <f t="shared" si="19"/>
        <v>0.62809684684684686</v>
      </c>
      <c r="Q300" s="5">
        <f>YEAR(SalesDataTable[[#This Row],[Order Date]])</f>
        <v>2026</v>
      </c>
      <c r="R300" s="8" t="str">
        <f>"Q"&amp;ROUNDUP(MONTH(SalesDataTable[[#This Row],[Order Date]])/3,0)</f>
        <v>Q1</v>
      </c>
      <c r="S300" s="9">
        <f>MONTH(SalesDataTable[[#This Row],[Order Date]])</f>
        <v>3</v>
      </c>
      <c r="T300" s="8" t="str">
        <f>TEXT(SalesDataTable[[#This Row],[Order Date]],"mmm")</f>
        <v>Mar</v>
      </c>
    </row>
    <row r="301" spans="1:20" ht="16">
      <c r="A301" s="2" t="s">
        <v>352</v>
      </c>
      <c r="B301" s="3">
        <v>46085</v>
      </c>
      <c r="C301" s="4" t="s">
        <v>27</v>
      </c>
      <c r="D301" s="4" t="s">
        <v>45</v>
      </c>
      <c r="E301" s="4" t="s">
        <v>25</v>
      </c>
      <c r="F301" s="4" t="s">
        <v>16</v>
      </c>
      <c r="G301" s="4" t="s">
        <v>31</v>
      </c>
      <c r="H301" s="4" t="s">
        <v>32</v>
      </c>
      <c r="I301" s="9">
        <v>2</v>
      </c>
      <c r="J301" s="6">
        <v>341.1</v>
      </c>
      <c r="K301" s="7">
        <v>0</v>
      </c>
      <c r="L301" s="6">
        <v>200.19</v>
      </c>
      <c r="M301" s="6">
        <f t="shared" si="16"/>
        <v>682.2</v>
      </c>
      <c r="N301" s="6">
        <f t="shared" si="17"/>
        <v>400.38</v>
      </c>
      <c r="O301" s="6">
        <f t="shared" si="18"/>
        <v>281.82000000000005</v>
      </c>
      <c r="P301" s="8">
        <f t="shared" si="19"/>
        <v>0.41310466138962187</v>
      </c>
      <c r="Q301" s="5">
        <f>YEAR(SalesDataTable[[#This Row],[Order Date]])</f>
        <v>2026</v>
      </c>
      <c r="R301" s="8" t="str">
        <f>"Q"&amp;ROUNDUP(MONTH(SalesDataTable[[#This Row],[Order Date]])/3,0)</f>
        <v>Q1</v>
      </c>
      <c r="S301" s="9">
        <f>MONTH(SalesDataTable[[#This Row],[Order Date]])</f>
        <v>3</v>
      </c>
      <c r="T301" s="8" t="str">
        <f>TEXT(SalesDataTable[[#This Row],[Order Date]],"mmm")</f>
        <v>Mar</v>
      </c>
    </row>
    <row r="302" spans="1:20" ht="16">
      <c r="A302" s="2" t="s">
        <v>353</v>
      </c>
      <c r="B302" s="3">
        <v>46085</v>
      </c>
      <c r="C302" s="4" t="s">
        <v>14</v>
      </c>
      <c r="D302" s="4" t="s">
        <v>126</v>
      </c>
      <c r="E302" s="4" t="s">
        <v>39</v>
      </c>
      <c r="F302" s="4" t="s">
        <v>16</v>
      </c>
      <c r="G302" s="4" t="s">
        <v>49</v>
      </c>
      <c r="H302" s="4" t="s">
        <v>67</v>
      </c>
      <c r="I302" s="9">
        <v>4</v>
      </c>
      <c r="J302" s="6">
        <v>36.08</v>
      </c>
      <c r="K302" s="7">
        <v>0</v>
      </c>
      <c r="L302" s="6">
        <v>13.89</v>
      </c>
      <c r="M302" s="6">
        <f t="shared" si="16"/>
        <v>144.32</v>
      </c>
      <c r="N302" s="6">
        <f t="shared" si="17"/>
        <v>55.56</v>
      </c>
      <c r="O302" s="6">
        <f t="shared" si="18"/>
        <v>88.759999999999991</v>
      </c>
      <c r="P302" s="8">
        <f t="shared" si="19"/>
        <v>0.61502217294900219</v>
      </c>
      <c r="Q302" s="5">
        <f>YEAR(SalesDataTable[[#This Row],[Order Date]])</f>
        <v>2026</v>
      </c>
      <c r="R302" s="8" t="str">
        <f>"Q"&amp;ROUNDUP(MONTH(SalesDataTable[[#This Row],[Order Date]])/3,0)</f>
        <v>Q1</v>
      </c>
      <c r="S302" s="9">
        <f>MONTH(SalesDataTable[[#This Row],[Order Date]])</f>
        <v>3</v>
      </c>
      <c r="T302" s="8" t="str">
        <f>TEXT(SalesDataTable[[#This Row],[Order Date]],"mmm")</f>
        <v>Mar</v>
      </c>
    </row>
    <row r="303" spans="1:20" ht="16">
      <c r="A303" s="2" t="s">
        <v>354</v>
      </c>
      <c r="B303" s="3">
        <v>46085</v>
      </c>
      <c r="C303" s="4" t="s">
        <v>27</v>
      </c>
      <c r="D303" s="4" t="s">
        <v>28</v>
      </c>
      <c r="E303" s="4" t="s">
        <v>3</v>
      </c>
      <c r="F303" s="4" t="s">
        <v>20</v>
      </c>
      <c r="G303" s="4" t="s">
        <v>11</v>
      </c>
      <c r="H303" s="4" t="s">
        <v>53</v>
      </c>
      <c r="I303" s="9">
        <v>2</v>
      </c>
      <c r="J303" s="6">
        <v>151.69999999999999</v>
      </c>
      <c r="K303" s="7">
        <v>0</v>
      </c>
      <c r="L303" s="6">
        <v>80.44</v>
      </c>
      <c r="M303" s="6">
        <f t="shared" si="16"/>
        <v>303.39999999999998</v>
      </c>
      <c r="N303" s="6">
        <f t="shared" si="17"/>
        <v>160.88</v>
      </c>
      <c r="O303" s="6">
        <f t="shared" si="18"/>
        <v>142.51999999999998</v>
      </c>
      <c r="P303" s="8">
        <f t="shared" si="19"/>
        <v>0.46974291364535264</v>
      </c>
      <c r="Q303" s="5">
        <f>YEAR(SalesDataTable[[#This Row],[Order Date]])</f>
        <v>2026</v>
      </c>
      <c r="R303" s="8" t="str">
        <f>"Q"&amp;ROUNDUP(MONTH(SalesDataTable[[#This Row],[Order Date]])/3,0)</f>
        <v>Q1</v>
      </c>
      <c r="S303" s="9">
        <f>MONTH(SalesDataTable[[#This Row],[Order Date]])</f>
        <v>3</v>
      </c>
      <c r="T303" s="8" t="str">
        <f>TEXT(SalesDataTable[[#This Row],[Order Date]],"mmm")</f>
        <v>Mar</v>
      </c>
    </row>
    <row r="304" spans="1:20" ht="16">
      <c r="A304" s="2" t="s">
        <v>355</v>
      </c>
      <c r="B304" s="3">
        <v>46085</v>
      </c>
      <c r="C304" s="4" t="s">
        <v>8</v>
      </c>
      <c r="D304" s="4" t="s">
        <v>38</v>
      </c>
      <c r="E304" s="4" t="s">
        <v>39</v>
      </c>
      <c r="F304" s="4" t="s">
        <v>16</v>
      </c>
      <c r="G304" s="4" t="s">
        <v>11</v>
      </c>
      <c r="H304" s="4" t="s">
        <v>53</v>
      </c>
      <c r="I304" s="9">
        <v>2</v>
      </c>
      <c r="J304" s="6">
        <v>151.55000000000001</v>
      </c>
      <c r="K304" s="7">
        <v>0.1</v>
      </c>
      <c r="L304" s="6">
        <v>80.680000000000007</v>
      </c>
      <c r="M304" s="6">
        <f t="shared" si="16"/>
        <v>272.79000000000002</v>
      </c>
      <c r="N304" s="6">
        <f t="shared" si="17"/>
        <v>161.36000000000001</v>
      </c>
      <c r="O304" s="6">
        <f t="shared" si="18"/>
        <v>111.43</v>
      </c>
      <c r="P304" s="8">
        <f t="shared" si="19"/>
        <v>0.40848271564206901</v>
      </c>
      <c r="Q304" s="5">
        <f>YEAR(SalesDataTable[[#This Row],[Order Date]])</f>
        <v>2026</v>
      </c>
      <c r="R304" s="8" t="str">
        <f>"Q"&amp;ROUNDUP(MONTH(SalesDataTable[[#This Row],[Order Date]])/3,0)</f>
        <v>Q1</v>
      </c>
      <c r="S304" s="9">
        <f>MONTH(SalesDataTable[[#This Row],[Order Date]])</f>
        <v>3</v>
      </c>
      <c r="T304" s="8" t="str">
        <f>TEXT(SalesDataTable[[#This Row],[Order Date]],"mmm")</f>
        <v>Mar</v>
      </c>
    </row>
    <row r="305" spans="1:20" ht="16">
      <c r="A305" s="2" t="s">
        <v>356</v>
      </c>
      <c r="B305" s="3">
        <v>46085</v>
      </c>
      <c r="C305" s="4" t="s">
        <v>14</v>
      </c>
      <c r="D305" s="4" t="s">
        <v>15</v>
      </c>
      <c r="E305" s="4" t="s">
        <v>10</v>
      </c>
      <c r="F305" s="4" t="s">
        <v>20</v>
      </c>
      <c r="G305" s="4" t="s">
        <v>5</v>
      </c>
      <c r="H305" s="4" t="s">
        <v>6</v>
      </c>
      <c r="I305" s="9">
        <v>5</v>
      </c>
      <c r="J305" s="6">
        <v>82.44</v>
      </c>
      <c r="K305" s="7">
        <v>0.1</v>
      </c>
      <c r="L305" s="6">
        <v>41.57</v>
      </c>
      <c r="M305" s="6">
        <f t="shared" si="16"/>
        <v>370.98</v>
      </c>
      <c r="N305" s="6">
        <f t="shared" si="17"/>
        <v>207.85</v>
      </c>
      <c r="O305" s="6">
        <f t="shared" si="18"/>
        <v>163.13000000000002</v>
      </c>
      <c r="P305" s="8">
        <f t="shared" si="19"/>
        <v>0.43972720901396306</v>
      </c>
      <c r="Q305" s="5">
        <f>YEAR(SalesDataTable[[#This Row],[Order Date]])</f>
        <v>2026</v>
      </c>
      <c r="R305" s="8" t="str">
        <f>"Q"&amp;ROUNDUP(MONTH(SalesDataTable[[#This Row],[Order Date]])/3,0)</f>
        <v>Q1</v>
      </c>
      <c r="S305" s="9">
        <f>MONTH(SalesDataTable[[#This Row],[Order Date]])</f>
        <v>3</v>
      </c>
      <c r="T305" s="8" t="str">
        <f>TEXT(SalesDataTable[[#This Row],[Order Date]],"mmm")</f>
        <v>Mar</v>
      </c>
    </row>
    <row r="306" spans="1:20" ht="16">
      <c r="A306" s="2" t="s">
        <v>357</v>
      </c>
      <c r="B306" s="3">
        <v>46086</v>
      </c>
      <c r="C306" s="4" t="s">
        <v>27</v>
      </c>
      <c r="D306" s="4" t="s">
        <v>48</v>
      </c>
      <c r="E306" s="4" t="s">
        <v>3</v>
      </c>
      <c r="F306" s="4" t="s">
        <v>4</v>
      </c>
      <c r="G306" s="4" t="s">
        <v>49</v>
      </c>
      <c r="H306" s="4" t="s">
        <v>67</v>
      </c>
      <c r="I306" s="9">
        <v>1</v>
      </c>
      <c r="J306" s="6">
        <v>35.61</v>
      </c>
      <c r="K306" s="7">
        <v>0.05</v>
      </c>
      <c r="L306" s="6">
        <v>13.8</v>
      </c>
      <c r="M306" s="6">
        <f t="shared" si="16"/>
        <v>33.829499999999996</v>
      </c>
      <c r="N306" s="6">
        <f t="shared" si="17"/>
        <v>13.8</v>
      </c>
      <c r="O306" s="6">
        <f t="shared" si="18"/>
        <v>20.029499999999995</v>
      </c>
      <c r="P306" s="8">
        <f t="shared" si="19"/>
        <v>0.59207200815855976</v>
      </c>
      <c r="Q306" s="5">
        <f>YEAR(SalesDataTable[[#This Row],[Order Date]])</f>
        <v>2026</v>
      </c>
      <c r="R306" s="8" t="str">
        <f>"Q"&amp;ROUNDUP(MONTH(SalesDataTable[[#This Row],[Order Date]])/3,0)</f>
        <v>Q1</v>
      </c>
      <c r="S306" s="9">
        <f>MONTH(SalesDataTable[[#This Row],[Order Date]])</f>
        <v>3</v>
      </c>
      <c r="T306" s="8" t="str">
        <f>TEXT(SalesDataTable[[#This Row],[Order Date]],"mmm")</f>
        <v>Mar</v>
      </c>
    </row>
    <row r="307" spans="1:20" ht="16">
      <c r="A307" s="2" t="s">
        <v>358</v>
      </c>
      <c r="B307" s="3">
        <v>46086</v>
      </c>
      <c r="C307" s="4" t="s">
        <v>1</v>
      </c>
      <c r="D307" s="4" t="s">
        <v>2</v>
      </c>
      <c r="E307" s="4" t="s">
        <v>39</v>
      </c>
      <c r="F307" s="4" t="s">
        <v>16</v>
      </c>
      <c r="G307" s="4" t="s">
        <v>11</v>
      </c>
      <c r="H307" s="4" t="s">
        <v>53</v>
      </c>
      <c r="I307" s="9">
        <v>5</v>
      </c>
      <c r="J307" s="6">
        <v>156.13</v>
      </c>
      <c r="K307" s="7">
        <v>0</v>
      </c>
      <c r="L307" s="6">
        <v>77.03</v>
      </c>
      <c r="M307" s="6">
        <f t="shared" si="16"/>
        <v>780.65</v>
      </c>
      <c r="N307" s="6">
        <f t="shared" si="17"/>
        <v>385.15</v>
      </c>
      <c r="O307" s="6">
        <f t="shared" si="18"/>
        <v>395.5</v>
      </c>
      <c r="P307" s="8">
        <f t="shared" si="19"/>
        <v>0.50662909114199706</v>
      </c>
      <c r="Q307" s="5">
        <f>YEAR(SalesDataTable[[#This Row],[Order Date]])</f>
        <v>2026</v>
      </c>
      <c r="R307" s="8" t="str">
        <f>"Q"&amp;ROUNDUP(MONTH(SalesDataTable[[#This Row],[Order Date]])/3,0)</f>
        <v>Q1</v>
      </c>
      <c r="S307" s="9">
        <f>MONTH(SalesDataTable[[#This Row],[Order Date]])</f>
        <v>3</v>
      </c>
      <c r="T307" s="8" t="str">
        <f>TEXT(SalesDataTable[[#This Row],[Order Date]],"mmm")</f>
        <v>Mar</v>
      </c>
    </row>
    <row r="308" spans="1:20" ht="16">
      <c r="A308" s="2" t="s">
        <v>359</v>
      </c>
      <c r="B308" s="3">
        <v>46086</v>
      </c>
      <c r="C308" s="4" t="s">
        <v>1</v>
      </c>
      <c r="D308" s="4" t="s">
        <v>88</v>
      </c>
      <c r="E308" s="4" t="s">
        <v>3</v>
      </c>
      <c r="F308" s="4" t="s">
        <v>4</v>
      </c>
      <c r="G308" s="4" t="s">
        <v>31</v>
      </c>
      <c r="H308" s="4" t="s">
        <v>90</v>
      </c>
      <c r="I308" s="9">
        <v>1</v>
      </c>
      <c r="J308" s="6">
        <v>124.31</v>
      </c>
      <c r="K308" s="7">
        <v>0</v>
      </c>
      <c r="L308" s="6">
        <v>61.16</v>
      </c>
      <c r="M308" s="6">
        <f t="shared" si="16"/>
        <v>124.31</v>
      </c>
      <c r="N308" s="6">
        <f t="shared" si="17"/>
        <v>61.16</v>
      </c>
      <c r="O308" s="6">
        <f t="shared" si="18"/>
        <v>63.150000000000006</v>
      </c>
      <c r="P308" s="8">
        <f t="shared" si="19"/>
        <v>0.50800418309066053</v>
      </c>
      <c r="Q308" s="5">
        <f>YEAR(SalesDataTable[[#This Row],[Order Date]])</f>
        <v>2026</v>
      </c>
      <c r="R308" s="8" t="str">
        <f>"Q"&amp;ROUNDUP(MONTH(SalesDataTable[[#This Row],[Order Date]])/3,0)</f>
        <v>Q1</v>
      </c>
      <c r="S308" s="9">
        <f>MONTH(SalesDataTable[[#This Row],[Order Date]])</f>
        <v>3</v>
      </c>
      <c r="T308" s="8" t="str">
        <f>TEXT(SalesDataTable[[#This Row],[Order Date]],"mmm")</f>
        <v>Mar</v>
      </c>
    </row>
    <row r="309" spans="1:20" ht="16">
      <c r="A309" s="2" t="s">
        <v>360</v>
      </c>
      <c r="B309" s="3">
        <v>46086</v>
      </c>
      <c r="C309" s="4" t="s">
        <v>8</v>
      </c>
      <c r="D309" s="4" t="s">
        <v>86</v>
      </c>
      <c r="E309" s="4" t="s">
        <v>25</v>
      </c>
      <c r="F309" s="4" t="s">
        <v>20</v>
      </c>
      <c r="G309" s="4" t="s">
        <v>31</v>
      </c>
      <c r="H309" s="4" t="s">
        <v>64</v>
      </c>
      <c r="I309" s="9">
        <v>3</v>
      </c>
      <c r="J309" s="6">
        <v>82.9</v>
      </c>
      <c r="K309" s="7">
        <v>0.1</v>
      </c>
      <c r="L309" s="6">
        <v>38.31</v>
      </c>
      <c r="M309" s="6">
        <f t="shared" si="16"/>
        <v>223.83</v>
      </c>
      <c r="N309" s="6">
        <f t="shared" si="17"/>
        <v>114.93</v>
      </c>
      <c r="O309" s="6">
        <f t="shared" si="18"/>
        <v>108.9</v>
      </c>
      <c r="P309" s="8">
        <f t="shared" si="19"/>
        <v>0.48652995577000402</v>
      </c>
      <c r="Q309" s="5">
        <f>YEAR(SalesDataTable[[#This Row],[Order Date]])</f>
        <v>2026</v>
      </c>
      <c r="R309" s="8" t="str">
        <f>"Q"&amp;ROUNDUP(MONTH(SalesDataTable[[#This Row],[Order Date]])/3,0)</f>
        <v>Q1</v>
      </c>
      <c r="S309" s="9">
        <f>MONTH(SalesDataTable[[#This Row],[Order Date]])</f>
        <v>3</v>
      </c>
      <c r="T309" s="8" t="str">
        <f>TEXT(SalesDataTable[[#This Row],[Order Date]],"mmm")</f>
        <v>Mar</v>
      </c>
    </row>
    <row r="310" spans="1:20" ht="16">
      <c r="A310" s="2" t="s">
        <v>361</v>
      </c>
      <c r="B310" s="3">
        <v>46086</v>
      </c>
      <c r="C310" s="4" t="s">
        <v>8</v>
      </c>
      <c r="D310" s="4" t="s">
        <v>66</v>
      </c>
      <c r="E310" s="4" t="s">
        <v>25</v>
      </c>
      <c r="F310" s="4" t="s">
        <v>20</v>
      </c>
      <c r="G310" s="4" t="s">
        <v>5</v>
      </c>
      <c r="H310" s="4" t="s">
        <v>35</v>
      </c>
      <c r="I310" s="9">
        <v>1</v>
      </c>
      <c r="J310" s="6">
        <v>41.1</v>
      </c>
      <c r="K310" s="7">
        <v>0</v>
      </c>
      <c r="L310" s="6">
        <v>16.34</v>
      </c>
      <c r="M310" s="6">
        <f t="shared" si="16"/>
        <v>41.1</v>
      </c>
      <c r="N310" s="6">
        <f t="shared" si="17"/>
        <v>16.34</v>
      </c>
      <c r="O310" s="6">
        <f t="shared" si="18"/>
        <v>24.76</v>
      </c>
      <c r="P310" s="8">
        <f t="shared" si="19"/>
        <v>0.60243309002433088</v>
      </c>
      <c r="Q310" s="5">
        <f>YEAR(SalesDataTable[[#This Row],[Order Date]])</f>
        <v>2026</v>
      </c>
      <c r="R310" s="8" t="str">
        <f>"Q"&amp;ROUNDUP(MONTH(SalesDataTable[[#This Row],[Order Date]])/3,0)</f>
        <v>Q1</v>
      </c>
      <c r="S310" s="9">
        <f>MONTH(SalesDataTable[[#This Row],[Order Date]])</f>
        <v>3</v>
      </c>
      <c r="T310" s="8" t="str">
        <f>TEXT(SalesDataTable[[#This Row],[Order Date]],"mmm")</f>
        <v>Mar</v>
      </c>
    </row>
    <row r="311" spans="1:20" ht="16">
      <c r="A311" s="2" t="s">
        <v>362</v>
      </c>
      <c r="B311" s="3">
        <v>46087</v>
      </c>
      <c r="C311" s="4" t="s">
        <v>1</v>
      </c>
      <c r="D311" s="4" t="s">
        <v>2</v>
      </c>
      <c r="E311" s="4" t="s">
        <v>3</v>
      </c>
      <c r="F311" s="4" t="s">
        <v>20</v>
      </c>
      <c r="G311" s="4" t="s">
        <v>5</v>
      </c>
      <c r="H311" s="4" t="s">
        <v>35</v>
      </c>
      <c r="I311" s="9">
        <v>1</v>
      </c>
      <c r="J311" s="6">
        <v>40.380000000000003</v>
      </c>
      <c r="K311" s="7">
        <v>0</v>
      </c>
      <c r="L311" s="6">
        <v>16.41</v>
      </c>
      <c r="M311" s="6">
        <f t="shared" si="16"/>
        <v>40.380000000000003</v>
      </c>
      <c r="N311" s="6">
        <f t="shared" si="17"/>
        <v>16.41</v>
      </c>
      <c r="O311" s="6">
        <f t="shared" si="18"/>
        <v>23.970000000000002</v>
      </c>
      <c r="P311" s="8">
        <f t="shared" si="19"/>
        <v>0.59361069836552749</v>
      </c>
      <c r="Q311" s="5">
        <f>YEAR(SalesDataTable[[#This Row],[Order Date]])</f>
        <v>2026</v>
      </c>
      <c r="R311" s="8" t="str">
        <f>"Q"&amp;ROUNDUP(MONTH(SalesDataTable[[#This Row],[Order Date]])/3,0)</f>
        <v>Q1</v>
      </c>
      <c r="S311" s="9">
        <f>MONTH(SalesDataTable[[#This Row],[Order Date]])</f>
        <v>3</v>
      </c>
      <c r="T311" s="8" t="str">
        <f>TEXT(SalesDataTable[[#This Row],[Order Date]],"mmm")</f>
        <v>Mar</v>
      </c>
    </row>
    <row r="312" spans="1:20" ht="16">
      <c r="A312" s="2" t="s">
        <v>363</v>
      </c>
      <c r="B312" s="3">
        <v>46087</v>
      </c>
      <c r="C312" s="4" t="s">
        <v>14</v>
      </c>
      <c r="D312" s="4" t="s">
        <v>15</v>
      </c>
      <c r="E312" s="4" t="s">
        <v>3</v>
      </c>
      <c r="F312" s="4" t="s">
        <v>4</v>
      </c>
      <c r="G312" s="4" t="s">
        <v>5</v>
      </c>
      <c r="H312" s="4" t="s">
        <v>6</v>
      </c>
      <c r="I312" s="9">
        <v>1</v>
      </c>
      <c r="J312" s="6">
        <v>80.349999999999994</v>
      </c>
      <c r="K312" s="7">
        <v>0.1</v>
      </c>
      <c r="L312" s="6">
        <v>42.43</v>
      </c>
      <c r="M312" s="6">
        <f t="shared" si="16"/>
        <v>72.314999999999998</v>
      </c>
      <c r="N312" s="6">
        <f t="shared" si="17"/>
        <v>42.43</v>
      </c>
      <c r="O312" s="6">
        <f t="shared" si="18"/>
        <v>29.884999999999998</v>
      </c>
      <c r="P312" s="8">
        <f t="shared" si="19"/>
        <v>0.41326142570697638</v>
      </c>
      <c r="Q312" s="5">
        <f>YEAR(SalesDataTable[[#This Row],[Order Date]])</f>
        <v>2026</v>
      </c>
      <c r="R312" s="8" t="str">
        <f>"Q"&amp;ROUNDUP(MONTH(SalesDataTable[[#This Row],[Order Date]])/3,0)</f>
        <v>Q1</v>
      </c>
      <c r="S312" s="9">
        <f>MONTH(SalesDataTable[[#This Row],[Order Date]])</f>
        <v>3</v>
      </c>
      <c r="T312" s="8" t="str">
        <f>TEXT(SalesDataTable[[#This Row],[Order Date]],"mmm")</f>
        <v>Mar</v>
      </c>
    </row>
    <row r="313" spans="1:20" ht="16">
      <c r="A313" s="2" t="s">
        <v>364</v>
      </c>
      <c r="B313" s="3">
        <v>46087</v>
      </c>
      <c r="C313" s="4" t="s">
        <v>27</v>
      </c>
      <c r="D313" s="4" t="s">
        <v>82</v>
      </c>
      <c r="E313" s="4" t="s">
        <v>3</v>
      </c>
      <c r="F313" s="4" t="s">
        <v>4</v>
      </c>
      <c r="G313" s="4" t="s">
        <v>5</v>
      </c>
      <c r="H313" s="4" t="s">
        <v>35</v>
      </c>
      <c r="I313" s="9">
        <v>1</v>
      </c>
      <c r="J313" s="6">
        <v>40.44</v>
      </c>
      <c r="K313" s="7">
        <v>0.05</v>
      </c>
      <c r="L313" s="6">
        <v>16.829999999999998</v>
      </c>
      <c r="M313" s="6">
        <f t="shared" si="16"/>
        <v>38.417999999999999</v>
      </c>
      <c r="N313" s="6">
        <f t="shared" si="17"/>
        <v>16.829999999999998</v>
      </c>
      <c r="O313" s="6">
        <f t="shared" si="18"/>
        <v>21.588000000000001</v>
      </c>
      <c r="P313" s="8">
        <f t="shared" si="19"/>
        <v>0.56192409807902555</v>
      </c>
      <c r="Q313" s="5">
        <f>YEAR(SalesDataTable[[#This Row],[Order Date]])</f>
        <v>2026</v>
      </c>
      <c r="R313" s="8" t="str">
        <f>"Q"&amp;ROUNDUP(MONTH(SalesDataTable[[#This Row],[Order Date]])/3,0)</f>
        <v>Q1</v>
      </c>
      <c r="S313" s="9">
        <f>MONTH(SalesDataTable[[#This Row],[Order Date]])</f>
        <v>3</v>
      </c>
      <c r="T313" s="8" t="str">
        <f>TEXT(SalesDataTable[[#This Row],[Order Date]],"mmm")</f>
        <v>Mar</v>
      </c>
    </row>
    <row r="314" spans="1:20" ht="16">
      <c r="A314" s="2" t="s">
        <v>365</v>
      </c>
      <c r="B314" s="3">
        <v>46087</v>
      </c>
      <c r="C314" s="4" t="s">
        <v>14</v>
      </c>
      <c r="D314" s="4" t="s">
        <v>126</v>
      </c>
      <c r="E314" s="4" t="s">
        <v>3</v>
      </c>
      <c r="F314" s="4" t="s">
        <v>4</v>
      </c>
      <c r="G314" s="4" t="s">
        <v>17</v>
      </c>
      <c r="H314" s="4" t="s">
        <v>18</v>
      </c>
      <c r="I314" s="9">
        <v>3</v>
      </c>
      <c r="J314" s="6">
        <v>35.89</v>
      </c>
      <c r="K314" s="7">
        <v>0</v>
      </c>
      <c r="L314" s="6">
        <v>13.25</v>
      </c>
      <c r="M314" s="6">
        <f t="shared" si="16"/>
        <v>107.67</v>
      </c>
      <c r="N314" s="6">
        <f t="shared" si="17"/>
        <v>39.75</v>
      </c>
      <c r="O314" s="6">
        <f t="shared" si="18"/>
        <v>67.92</v>
      </c>
      <c r="P314" s="8">
        <f t="shared" si="19"/>
        <v>0.63081638339370294</v>
      </c>
      <c r="Q314" s="5">
        <f>YEAR(SalesDataTable[[#This Row],[Order Date]])</f>
        <v>2026</v>
      </c>
      <c r="R314" s="8" t="str">
        <f>"Q"&amp;ROUNDUP(MONTH(SalesDataTable[[#This Row],[Order Date]])/3,0)</f>
        <v>Q1</v>
      </c>
      <c r="S314" s="9">
        <f>MONTH(SalesDataTable[[#This Row],[Order Date]])</f>
        <v>3</v>
      </c>
      <c r="T314" s="8" t="str">
        <f>TEXT(SalesDataTable[[#This Row],[Order Date]],"mmm")</f>
        <v>Mar</v>
      </c>
    </row>
    <row r="315" spans="1:20" ht="16">
      <c r="A315" s="2" t="s">
        <v>366</v>
      </c>
      <c r="B315" s="3">
        <v>46087</v>
      </c>
      <c r="C315" s="4" t="s">
        <v>8</v>
      </c>
      <c r="D315" s="4" t="s">
        <v>69</v>
      </c>
      <c r="E315" s="4" t="s">
        <v>39</v>
      </c>
      <c r="F315" s="4" t="s">
        <v>4</v>
      </c>
      <c r="G315" s="4" t="s">
        <v>17</v>
      </c>
      <c r="H315" s="4" t="s">
        <v>83</v>
      </c>
      <c r="I315" s="9">
        <v>3</v>
      </c>
      <c r="J315" s="6">
        <v>163.44999999999999</v>
      </c>
      <c r="K315" s="7">
        <v>0</v>
      </c>
      <c r="L315" s="6">
        <v>86.88</v>
      </c>
      <c r="M315" s="6">
        <f t="shared" si="16"/>
        <v>490.34999999999997</v>
      </c>
      <c r="N315" s="6">
        <f t="shared" si="17"/>
        <v>260.64</v>
      </c>
      <c r="O315" s="6">
        <f t="shared" si="18"/>
        <v>229.70999999999998</v>
      </c>
      <c r="P315" s="8">
        <f t="shared" si="19"/>
        <v>0.46846130315081064</v>
      </c>
      <c r="Q315" s="5">
        <f>YEAR(SalesDataTable[[#This Row],[Order Date]])</f>
        <v>2026</v>
      </c>
      <c r="R315" s="8" t="str">
        <f>"Q"&amp;ROUNDUP(MONTH(SalesDataTable[[#This Row],[Order Date]])/3,0)</f>
        <v>Q1</v>
      </c>
      <c r="S315" s="9">
        <f>MONTH(SalesDataTable[[#This Row],[Order Date]])</f>
        <v>3</v>
      </c>
      <c r="T315" s="8" t="str">
        <f>TEXT(SalesDataTable[[#This Row],[Order Date]],"mmm")</f>
        <v>Mar</v>
      </c>
    </row>
    <row r="316" spans="1:20" ht="16">
      <c r="A316" s="2" t="s">
        <v>367</v>
      </c>
      <c r="B316" s="3">
        <v>46088</v>
      </c>
      <c r="C316" s="4" t="s">
        <v>8</v>
      </c>
      <c r="D316" s="4" t="s">
        <v>9</v>
      </c>
      <c r="E316" s="4" t="s">
        <v>25</v>
      </c>
      <c r="F316" s="4" t="s">
        <v>4</v>
      </c>
      <c r="G316" s="4" t="s">
        <v>49</v>
      </c>
      <c r="H316" s="4" t="s">
        <v>50</v>
      </c>
      <c r="I316" s="9">
        <v>2</v>
      </c>
      <c r="J316" s="6">
        <v>40.020000000000003</v>
      </c>
      <c r="K316" s="7">
        <v>0</v>
      </c>
      <c r="L316" s="6">
        <v>14.38</v>
      </c>
      <c r="M316" s="6">
        <f t="shared" si="16"/>
        <v>80.040000000000006</v>
      </c>
      <c r="N316" s="6">
        <f t="shared" si="17"/>
        <v>28.76</v>
      </c>
      <c r="O316" s="6">
        <f t="shared" si="18"/>
        <v>51.28</v>
      </c>
      <c r="P316" s="8">
        <f t="shared" si="19"/>
        <v>0.64067966016991496</v>
      </c>
      <c r="Q316" s="5">
        <f>YEAR(SalesDataTable[[#This Row],[Order Date]])</f>
        <v>2026</v>
      </c>
      <c r="R316" s="8" t="str">
        <f>"Q"&amp;ROUNDUP(MONTH(SalesDataTable[[#This Row],[Order Date]])/3,0)</f>
        <v>Q1</v>
      </c>
      <c r="S316" s="9">
        <f>MONTH(SalesDataTable[[#This Row],[Order Date]])</f>
        <v>3</v>
      </c>
      <c r="T316" s="8" t="str">
        <f>TEXT(SalesDataTable[[#This Row],[Order Date]],"mmm")</f>
        <v>Mar</v>
      </c>
    </row>
    <row r="317" spans="1:20" ht="16">
      <c r="A317" s="2" t="s">
        <v>368</v>
      </c>
      <c r="B317" s="3">
        <v>46088</v>
      </c>
      <c r="C317" s="4" t="s">
        <v>1</v>
      </c>
      <c r="D317" s="4" t="s">
        <v>88</v>
      </c>
      <c r="E317" s="4" t="s">
        <v>3</v>
      </c>
      <c r="F317" s="4" t="s">
        <v>16</v>
      </c>
      <c r="G317" s="4" t="s">
        <v>49</v>
      </c>
      <c r="H317" s="4" t="s">
        <v>50</v>
      </c>
      <c r="I317" s="9">
        <v>1</v>
      </c>
      <c r="J317" s="6">
        <v>40.01</v>
      </c>
      <c r="K317" s="7">
        <v>0.05</v>
      </c>
      <c r="L317" s="6">
        <v>14.35</v>
      </c>
      <c r="M317" s="6">
        <f t="shared" si="16"/>
        <v>38.009499999999996</v>
      </c>
      <c r="N317" s="6">
        <f t="shared" si="17"/>
        <v>14.35</v>
      </c>
      <c r="O317" s="6">
        <f t="shared" si="18"/>
        <v>23.659499999999994</v>
      </c>
      <c r="P317" s="8">
        <f t="shared" si="19"/>
        <v>0.62246280535129372</v>
      </c>
      <c r="Q317" s="5">
        <f>YEAR(SalesDataTable[[#This Row],[Order Date]])</f>
        <v>2026</v>
      </c>
      <c r="R317" s="8" t="str">
        <f>"Q"&amp;ROUNDUP(MONTH(SalesDataTable[[#This Row],[Order Date]])/3,0)</f>
        <v>Q1</v>
      </c>
      <c r="S317" s="9">
        <f>MONTH(SalesDataTable[[#This Row],[Order Date]])</f>
        <v>3</v>
      </c>
      <c r="T317" s="8" t="str">
        <f>TEXT(SalesDataTable[[#This Row],[Order Date]],"mmm")</f>
        <v>Mar</v>
      </c>
    </row>
    <row r="318" spans="1:20" ht="16">
      <c r="A318" s="2" t="s">
        <v>369</v>
      </c>
      <c r="B318" s="3">
        <v>46088</v>
      </c>
      <c r="C318" s="4" t="s">
        <v>8</v>
      </c>
      <c r="D318" s="4" t="s">
        <v>69</v>
      </c>
      <c r="E318" s="4" t="s">
        <v>3</v>
      </c>
      <c r="F318" s="4" t="s">
        <v>4</v>
      </c>
      <c r="G318" s="4" t="s">
        <v>11</v>
      </c>
      <c r="H318" s="4" t="s">
        <v>53</v>
      </c>
      <c r="I318" s="9">
        <v>3</v>
      </c>
      <c r="J318" s="6">
        <v>155.16</v>
      </c>
      <c r="K318" s="7">
        <v>0</v>
      </c>
      <c r="L318" s="6">
        <v>76.849999999999994</v>
      </c>
      <c r="M318" s="6">
        <f t="shared" si="16"/>
        <v>465.48</v>
      </c>
      <c r="N318" s="6">
        <f t="shared" si="17"/>
        <v>230.54999999999998</v>
      </c>
      <c r="O318" s="6">
        <f t="shared" si="18"/>
        <v>234.93000000000004</v>
      </c>
      <c r="P318" s="8">
        <f t="shared" si="19"/>
        <v>0.50470482083011092</v>
      </c>
      <c r="Q318" s="5">
        <f>YEAR(SalesDataTable[[#This Row],[Order Date]])</f>
        <v>2026</v>
      </c>
      <c r="R318" s="8" t="str">
        <f>"Q"&amp;ROUNDUP(MONTH(SalesDataTable[[#This Row],[Order Date]])/3,0)</f>
        <v>Q1</v>
      </c>
      <c r="S318" s="9">
        <f>MONTH(SalesDataTable[[#This Row],[Order Date]])</f>
        <v>3</v>
      </c>
      <c r="T318" s="8" t="str">
        <f>TEXT(SalesDataTable[[#This Row],[Order Date]],"mmm")</f>
        <v>Mar</v>
      </c>
    </row>
    <row r="319" spans="1:20" ht="16">
      <c r="A319" s="2" t="s">
        <v>370</v>
      </c>
      <c r="B319" s="3">
        <v>46088</v>
      </c>
      <c r="C319" s="4" t="s">
        <v>8</v>
      </c>
      <c r="D319" s="4" t="s">
        <v>86</v>
      </c>
      <c r="E319" s="4" t="s">
        <v>39</v>
      </c>
      <c r="F319" s="4" t="s">
        <v>16</v>
      </c>
      <c r="G319" s="4" t="s">
        <v>49</v>
      </c>
      <c r="H319" s="4" t="s">
        <v>50</v>
      </c>
      <c r="I319" s="9">
        <v>1</v>
      </c>
      <c r="J319" s="6">
        <v>39.96</v>
      </c>
      <c r="K319" s="7">
        <v>0</v>
      </c>
      <c r="L319" s="6">
        <v>14.5</v>
      </c>
      <c r="M319" s="6">
        <f t="shared" si="16"/>
        <v>39.96</v>
      </c>
      <c r="N319" s="6">
        <f t="shared" si="17"/>
        <v>14.5</v>
      </c>
      <c r="O319" s="6">
        <f t="shared" si="18"/>
        <v>25.46</v>
      </c>
      <c r="P319" s="8">
        <f t="shared" si="19"/>
        <v>0.63713713713713716</v>
      </c>
      <c r="Q319" s="5">
        <f>YEAR(SalesDataTable[[#This Row],[Order Date]])</f>
        <v>2026</v>
      </c>
      <c r="R319" s="8" t="str">
        <f>"Q"&amp;ROUNDUP(MONTH(SalesDataTable[[#This Row],[Order Date]])/3,0)</f>
        <v>Q1</v>
      </c>
      <c r="S319" s="9">
        <f>MONTH(SalesDataTable[[#This Row],[Order Date]])</f>
        <v>3</v>
      </c>
      <c r="T319" s="8" t="str">
        <f>TEXT(SalesDataTable[[#This Row],[Order Date]],"mmm")</f>
        <v>Mar</v>
      </c>
    </row>
    <row r="320" spans="1:20" ht="16">
      <c r="A320" s="2" t="s">
        <v>371</v>
      </c>
      <c r="B320" s="3">
        <v>46089</v>
      </c>
      <c r="C320" s="4" t="s">
        <v>8</v>
      </c>
      <c r="D320" s="4" t="s">
        <v>9</v>
      </c>
      <c r="E320" s="4" t="s">
        <v>3</v>
      </c>
      <c r="F320" s="4" t="s">
        <v>16</v>
      </c>
      <c r="G320" s="4" t="s">
        <v>11</v>
      </c>
      <c r="H320" s="4" t="s">
        <v>21</v>
      </c>
      <c r="I320" s="9">
        <v>1</v>
      </c>
      <c r="J320" s="6">
        <v>146.6</v>
      </c>
      <c r="K320" s="7">
        <v>0</v>
      </c>
      <c r="L320" s="6">
        <v>78.92</v>
      </c>
      <c r="M320" s="6">
        <f t="shared" si="16"/>
        <v>146.6</v>
      </c>
      <c r="N320" s="6">
        <f t="shared" si="17"/>
        <v>78.92</v>
      </c>
      <c r="O320" s="6">
        <f t="shared" si="18"/>
        <v>67.679999999999993</v>
      </c>
      <c r="P320" s="8">
        <f t="shared" si="19"/>
        <v>0.46166439290586625</v>
      </c>
      <c r="Q320" s="5">
        <f>YEAR(SalesDataTable[[#This Row],[Order Date]])</f>
        <v>2026</v>
      </c>
      <c r="R320" s="8" t="str">
        <f>"Q"&amp;ROUNDUP(MONTH(SalesDataTable[[#This Row],[Order Date]])/3,0)</f>
        <v>Q1</v>
      </c>
      <c r="S320" s="9">
        <f>MONTH(SalesDataTable[[#This Row],[Order Date]])</f>
        <v>3</v>
      </c>
      <c r="T320" s="8" t="str">
        <f>TEXT(SalesDataTable[[#This Row],[Order Date]],"mmm")</f>
        <v>Mar</v>
      </c>
    </row>
    <row r="321" spans="1:20" ht="16">
      <c r="A321" s="2" t="s">
        <v>372</v>
      </c>
      <c r="B321" s="3">
        <v>46089</v>
      </c>
      <c r="C321" s="4" t="s">
        <v>8</v>
      </c>
      <c r="D321" s="4" t="s">
        <v>86</v>
      </c>
      <c r="E321" s="4" t="s">
        <v>25</v>
      </c>
      <c r="F321" s="4" t="s">
        <v>4</v>
      </c>
      <c r="G321" s="4" t="s">
        <v>11</v>
      </c>
      <c r="H321" s="4" t="s">
        <v>12</v>
      </c>
      <c r="I321" s="9">
        <v>1</v>
      </c>
      <c r="J321" s="6">
        <v>94.38</v>
      </c>
      <c r="K321" s="7">
        <v>0</v>
      </c>
      <c r="L321" s="6">
        <v>44.78</v>
      </c>
      <c r="M321" s="6">
        <f t="shared" si="16"/>
        <v>94.38</v>
      </c>
      <c r="N321" s="6">
        <f t="shared" si="17"/>
        <v>44.78</v>
      </c>
      <c r="O321" s="6">
        <f t="shared" si="18"/>
        <v>49.599999999999994</v>
      </c>
      <c r="P321" s="8">
        <f t="shared" si="19"/>
        <v>0.52553507098961638</v>
      </c>
      <c r="Q321" s="5">
        <f>YEAR(SalesDataTable[[#This Row],[Order Date]])</f>
        <v>2026</v>
      </c>
      <c r="R321" s="8" t="str">
        <f>"Q"&amp;ROUNDUP(MONTH(SalesDataTable[[#This Row],[Order Date]])/3,0)</f>
        <v>Q1</v>
      </c>
      <c r="S321" s="9">
        <f>MONTH(SalesDataTable[[#This Row],[Order Date]])</f>
        <v>3</v>
      </c>
      <c r="T321" s="8" t="str">
        <f>TEXT(SalesDataTable[[#This Row],[Order Date]],"mmm")</f>
        <v>Mar</v>
      </c>
    </row>
    <row r="322" spans="1:20" ht="16">
      <c r="A322" s="2" t="s">
        <v>373</v>
      </c>
      <c r="B322" s="3">
        <v>46089</v>
      </c>
      <c r="C322" s="4" t="s">
        <v>8</v>
      </c>
      <c r="D322" s="4" t="s">
        <v>69</v>
      </c>
      <c r="E322" s="4" t="s">
        <v>25</v>
      </c>
      <c r="F322" s="4" t="s">
        <v>4</v>
      </c>
      <c r="G322" s="4" t="s">
        <v>49</v>
      </c>
      <c r="H322" s="4" t="s">
        <v>55</v>
      </c>
      <c r="I322" s="9">
        <v>1</v>
      </c>
      <c r="J322" s="6">
        <v>121.77</v>
      </c>
      <c r="K322" s="7">
        <v>0</v>
      </c>
      <c r="L322" s="6">
        <v>67.52</v>
      </c>
      <c r="M322" s="6">
        <f t="shared" ref="M322:M385" si="20">I322*J322*(1-K322)</f>
        <v>121.77</v>
      </c>
      <c r="N322" s="6">
        <f t="shared" ref="N322:N385" si="21">I322*L322</f>
        <v>67.52</v>
      </c>
      <c r="O322" s="6">
        <f t="shared" ref="O322:O385" si="22">M322-N322</f>
        <v>54.25</v>
      </c>
      <c r="P322" s="8">
        <f t="shared" ref="P322:P385" si="23">IFERROR(O322/M322,0)</f>
        <v>0.44551203087788455</v>
      </c>
      <c r="Q322" s="5">
        <f>YEAR(SalesDataTable[[#This Row],[Order Date]])</f>
        <v>2026</v>
      </c>
      <c r="R322" s="8" t="str">
        <f>"Q"&amp;ROUNDUP(MONTH(SalesDataTable[[#This Row],[Order Date]])/3,0)</f>
        <v>Q1</v>
      </c>
      <c r="S322" s="9">
        <f>MONTH(SalesDataTable[[#This Row],[Order Date]])</f>
        <v>3</v>
      </c>
      <c r="T322" s="8" t="str">
        <f>TEXT(SalesDataTable[[#This Row],[Order Date]],"mmm")</f>
        <v>Mar</v>
      </c>
    </row>
    <row r="323" spans="1:20" ht="16">
      <c r="A323" s="2" t="s">
        <v>374</v>
      </c>
      <c r="B323" s="3">
        <v>46089</v>
      </c>
      <c r="C323" s="4" t="s">
        <v>27</v>
      </c>
      <c r="D323" s="4" t="s">
        <v>48</v>
      </c>
      <c r="E323" s="4" t="s">
        <v>39</v>
      </c>
      <c r="F323" s="4" t="s">
        <v>4</v>
      </c>
      <c r="G323" s="4" t="s">
        <v>31</v>
      </c>
      <c r="H323" s="4" t="s">
        <v>90</v>
      </c>
      <c r="I323" s="9">
        <v>5</v>
      </c>
      <c r="J323" s="6">
        <v>123.29</v>
      </c>
      <c r="K323" s="7">
        <v>0</v>
      </c>
      <c r="L323" s="6">
        <v>61.34</v>
      </c>
      <c r="M323" s="6">
        <f t="shared" si="20"/>
        <v>616.45000000000005</v>
      </c>
      <c r="N323" s="6">
        <f t="shared" si="21"/>
        <v>306.70000000000005</v>
      </c>
      <c r="O323" s="6">
        <f t="shared" si="22"/>
        <v>309.75</v>
      </c>
      <c r="P323" s="8">
        <f t="shared" si="23"/>
        <v>0.50247384216075919</v>
      </c>
      <c r="Q323" s="5">
        <f>YEAR(SalesDataTable[[#This Row],[Order Date]])</f>
        <v>2026</v>
      </c>
      <c r="R323" s="8" t="str">
        <f>"Q"&amp;ROUNDUP(MONTH(SalesDataTable[[#This Row],[Order Date]])/3,0)</f>
        <v>Q1</v>
      </c>
      <c r="S323" s="9">
        <f>MONTH(SalesDataTable[[#This Row],[Order Date]])</f>
        <v>3</v>
      </c>
      <c r="T323" s="8" t="str">
        <f>TEXT(SalesDataTable[[#This Row],[Order Date]],"mmm")</f>
        <v>Mar</v>
      </c>
    </row>
    <row r="324" spans="1:20" ht="16">
      <c r="A324" s="2" t="s">
        <v>375</v>
      </c>
      <c r="B324" s="3">
        <v>46090</v>
      </c>
      <c r="C324" s="4" t="s">
        <v>8</v>
      </c>
      <c r="D324" s="4" t="s">
        <v>69</v>
      </c>
      <c r="E324" s="4" t="s">
        <v>3</v>
      </c>
      <c r="F324" s="4" t="s">
        <v>16</v>
      </c>
      <c r="G324" s="4" t="s">
        <v>49</v>
      </c>
      <c r="H324" s="4" t="s">
        <v>50</v>
      </c>
      <c r="I324" s="9">
        <v>1</v>
      </c>
      <c r="J324" s="6">
        <v>41.15</v>
      </c>
      <c r="K324" s="7">
        <v>0.05</v>
      </c>
      <c r="L324" s="6">
        <v>14.4</v>
      </c>
      <c r="M324" s="6">
        <f t="shared" si="20"/>
        <v>39.092499999999994</v>
      </c>
      <c r="N324" s="6">
        <f t="shared" si="21"/>
        <v>14.4</v>
      </c>
      <c r="O324" s="6">
        <f t="shared" si="22"/>
        <v>24.692499999999995</v>
      </c>
      <c r="P324" s="8">
        <f t="shared" si="23"/>
        <v>0.63164289825414077</v>
      </c>
      <c r="Q324" s="5">
        <f>YEAR(SalesDataTable[[#This Row],[Order Date]])</f>
        <v>2026</v>
      </c>
      <c r="R324" s="8" t="str">
        <f>"Q"&amp;ROUNDUP(MONTH(SalesDataTable[[#This Row],[Order Date]])/3,0)</f>
        <v>Q1</v>
      </c>
      <c r="S324" s="9">
        <f>MONTH(SalesDataTable[[#This Row],[Order Date]])</f>
        <v>3</v>
      </c>
      <c r="T324" s="8" t="str">
        <f>TEXT(SalesDataTable[[#This Row],[Order Date]],"mmm")</f>
        <v>Mar</v>
      </c>
    </row>
    <row r="325" spans="1:20" ht="16">
      <c r="A325" s="2" t="s">
        <v>376</v>
      </c>
      <c r="B325" s="3">
        <v>46090</v>
      </c>
      <c r="C325" s="4" t="s">
        <v>27</v>
      </c>
      <c r="D325" s="4" t="s">
        <v>28</v>
      </c>
      <c r="E325" s="4" t="s">
        <v>39</v>
      </c>
      <c r="F325" s="4" t="s">
        <v>16</v>
      </c>
      <c r="G325" s="4" t="s">
        <v>17</v>
      </c>
      <c r="H325" s="4" t="s">
        <v>18</v>
      </c>
      <c r="I325" s="9">
        <v>4</v>
      </c>
      <c r="J325" s="6">
        <v>35.42</v>
      </c>
      <c r="K325" s="7">
        <v>0</v>
      </c>
      <c r="L325" s="6">
        <v>13.31</v>
      </c>
      <c r="M325" s="6">
        <f t="shared" si="20"/>
        <v>141.68</v>
      </c>
      <c r="N325" s="6">
        <f t="shared" si="21"/>
        <v>53.24</v>
      </c>
      <c r="O325" s="6">
        <f t="shared" si="22"/>
        <v>88.44</v>
      </c>
      <c r="P325" s="8">
        <f t="shared" si="23"/>
        <v>0.62422360248447195</v>
      </c>
      <c r="Q325" s="5">
        <f>YEAR(SalesDataTable[[#This Row],[Order Date]])</f>
        <v>2026</v>
      </c>
      <c r="R325" s="8" t="str">
        <f>"Q"&amp;ROUNDUP(MONTH(SalesDataTable[[#This Row],[Order Date]])/3,0)</f>
        <v>Q1</v>
      </c>
      <c r="S325" s="9">
        <f>MONTH(SalesDataTable[[#This Row],[Order Date]])</f>
        <v>3</v>
      </c>
      <c r="T325" s="8" t="str">
        <f>TEXT(SalesDataTable[[#This Row],[Order Date]],"mmm")</f>
        <v>Mar</v>
      </c>
    </row>
    <row r="326" spans="1:20" ht="16">
      <c r="A326" s="2" t="s">
        <v>377</v>
      </c>
      <c r="B326" s="3">
        <v>46090</v>
      </c>
      <c r="C326" s="4" t="s">
        <v>8</v>
      </c>
      <c r="D326" s="4" t="s">
        <v>69</v>
      </c>
      <c r="E326" s="4" t="s">
        <v>3</v>
      </c>
      <c r="F326" s="4" t="s">
        <v>20</v>
      </c>
      <c r="G326" s="4" t="s">
        <v>5</v>
      </c>
      <c r="H326" s="4" t="s">
        <v>43</v>
      </c>
      <c r="I326" s="9">
        <v>1</v>
      </c>
      <c r="J326" s="6">
        <v>103.74</v>
      </c>
      <c r="K326" s="7">
        <v>0.1</v>
      </c>
      <c r="L326" s="6">
        <v>51.32</v>
      </c>
      <c r="M326" s="6">
        <f t="shared" si="20"/>
        <v>93.366</v>
      </c>
      <c r="N326" s="6">
        <f t="shared" si="21"/>
        <v>51.32</v>
      </c>
      <c r="O326" s="6">
        <f t="shared" si="22"/>
        <v>42.045999999999999</v>
      </c>
      <c r="P326" s="8">
        <f t="shared" si="23"/>
        <v>0.45033523980892404</v>
      </c>
      <c r="Q326" s="5">
        <f>YEAR(SalesDataTable[[#This Row],[Order Date]])</f>
        <v>2026</v>
      </c>
      <c r="R326" s="8" t="str">
        <f>"Q"&amp;ROUNDUP(MONTH(SalesDataTable[[#This Row],[Order Date]])/3,0)</f>
        <v>Q1</v>
      </c>
      <c r="S326" s="9">
        <f>MONTH(SalesDataTable[[#This Row],[Order Date]])</f>
        <v>3</v>
      </c>
      <c r="T326" s="8" t="str">
        <f>TEXT(SalesDataTable[[#This Row],[Order Date]],"mmm")</f>
        <v>Mar</v>
      </c>
    </row>
    <row r="327" spans="1:20" ht="16">
      <c r="A327" s="2" t="s">
        <v>378</v>
      </c>
      <c r="B327" s="3">
        <v>46090</v>
      </c>
      <c r="C327" s="4" t="s">
        <v>14</v>
      </c>
      <c r="D327" s="4" t="s">
        <v>126</v>
      </c>
      <c r="E327" s="4" t="s">
        <v>39</v>
      </c>
      <c r="F327" s="4" t="s">
        <v>20</v>
      </c>
      <c r="G327" s="4" t="s">
        <v>17</v>
      </c>
      <c r="H327" s="4" t="s">
        <v>83</v>
      </c>
      <c r="I327" s="9">
        <v>2</v>
      </c>
      <c r="J327" s="6">
        <v>165.49</v>
      </c>
      <c r="K327" s="7">
        <v>0.05</v>
      </c>
      <c r="L327" s="6">
        <v>89.82</v>
      </c>
      <c r="M327" s="6">
        <f t="shared" si="20"/>
        <v>314.43099999999998</v>
      </c>
      <c r="N327" s="6">
        <f t="shared" si="21"/>
        <v>179.64</v>
      </c>
      <c r="O327" s="6">
        <f t="shared" si="22"/>
        <v>134.791</v>
      </c>
      <c r="P327" s="8">
        <f t="shared" si="23"/>
        <v>0.4286822864157796</v>
      </c>
      <c r="Q327" s="5">
        <f>YEAR(SalesDataTable[[#This Row],[Order Date]])</f>
        <v>2026</v>
      </c>
      <c r="R327" s="8" t="str">
        <f>"Q"&amp;ROUNDUP(MONTH(SalesDataTable[[#This Row],[Order Date]])/3,0)</f>
        <v>Q1</v>
      </c>
      <c r="S327" s="9">
        <f>MONTH(SalesDataTable[[#This Row],[Order Date]])</f>
        <v>3</v>
      </c>
      <c r="T327" s="8" t="str">
        <f>TEXT(SalesDataTable[[#This Row],[Order Date]],"mmm")</f>
        <v>Mar</v>
      </c>
    </row>
    <row r="328" spans="1:20" ht="16">
      <c r="A328" s="2" t="s">
        <v>379</v>
      </c>
      <c r="B328" s="3">
        <v>46090</v>
      </c>
      <c r="C328" s="4" t="s">
        <v>8</v>
      </c>
      <c r="D328" s="4" t="s">
        <v>38</v>
      </c>
      <c r="E328" s="4" t="s">
        <v>39</v>
      </c>
      <c r="F328" s="4" t="s">
        <v>16</v>
      </c>
      <c r="G328" s="4" t="s">
        <v>11</v>
      </c>
      <c r="H328" s="4" t="s">
        <v>79</v>
      </c>
      <c r="I328" s="9">
        <v>1</v>
      </c>
      <c r="J328" s="6">
        <v>72.87</v>
      </c>
      <c r="K328" s="7">
        <v>0.05</v>
      </c>
      <c r="L328" s="6">
        <v>32</v>
      </c>
      <c r="M328" s="6">
        <f t="shared" si="20"/>
        <v>69.226500000000001</v>
      </c>
      <c r="N328" s="6">
        <f t="shared" si="21"/>
        <v>32</v>
      </c>
      <c r="O328" s="6">
        <f t="shared" si="22"/>
        <v>37.226500000000001</v>
      </c>
      <c r="P328" s="8">
        <f t="shared" si="23"/>
        <v>0.53774927231623726</v>
      </c>
      <c r="Q328" s="5">
        <f>YEAR(SalesDataTable[[#This Row],[Order Date]])</f>
        <v>2026</v>
      </c>
      <c r="R328" s="8" t="str">
        <f>"Q"&amp;ROUNDUP(MONTH(SalesDataTable[[#This Row],[Order Date]])/3,0)</f>
        <v>Q1</v>
      </c>
      <c r="S328" s="9">
        <f>MONTH(SalesDataTable[[#This Row],[Order Date]])</f>
        <v>3</v>
      </c>
      <c r="T328" s="8" t="str">
        <f>TEXT(SalesDataTable[[#This Row],[Order Date]],"mmm")</f>
        <v>Mar</v>
      </c>
    </row>
    <row r="329" spans="1:20" ht="16">
      <c r="A329" s="2" t="s">
        <v>380</v>
      </c>
      <c r="B329" s="3">
        <v>46090</v>
      </c>
      <c r="C329" s="4" t="s">
        <v>27</v>
      </c>
      <c r="D329" s="4" t="s">
        <v>82</v>
      </c>
      <c r="E329" s="4" t="s">
        <v>25</v>
      </c>
      <c r="F329" s="4" t="s">
        <v>4</v>
      </c>
      <c r="G329" s="4" t="s">
        <v>17</v>
      </c>
      <c r="H329" s="4" t="s">
        <v>83</v>
      </c>
      <c r="I329" s="9">
        <v>1</v>
      </c>
      <c r="J329" s="6">
        <v>161.04</v>
      </c>
      <c r="K329" s="7">
        <v>0</v>
      </c>
      <c r="L329" s="6">
        <v>85.83</v>
      </c>
      <c r="M329" s="6">
        <f t="shared" si="20"/>
        <v>161.04</v>
      </c>
      <c r="N329" s="6">
        <f t="shared" si="21"/>
        <v>85.83</v>
      </c>
      <c r="O329" s="6">
        <f t="shared" si="22"/>
        <v>75.209999999999994</v>
      </c>
      <c r="P329" s="8">
        <f t="shared" si="23"/>
        <v>0.46702682563338299</v>
      </c>
      <c r="Q329" s="5">
        <f>YEAR(SalesDataTable[[#This Row],[Order Date]])</f>
        <v>2026</v>
      </c>
      <c r="R329" s="8" t="str">
        <f>"Q"&amp;ROUNDUP(MONTH(SalesDataTable[[#This Row],[Order Date]])/3,0)</f>
        <v>Q1</v>
      </c>
      <c r="S329" s="9">
        <f>MONTH(SalesDataTable[[#This Row],[Order Date]])</f>
        <v>3</v>
      </c>
      <c r="T329" s="8" t="str">
        <f>TEXT(SalesDataTable[[#This Row],[Order Date]],"mmm")</f>
        <v>Mar</v>
      </c>
    </row>
    <row r="330" spans="1:20" ht="16">
      <c r="A330" s="2" t="s">
        <v>381</v>
      </c>
      <c r="B330" s="3">
        <v>46091</v>
      </c>
      <c r="C330" s="4" t="s">
        <v>1</v>
      </c>
      <c r="D330" s="4" t="s">
        <v>2</v>
      </c>
      <c r="E330" s="4" t="s">
        <v>3</v>
      </c>
      <c r="F330" s="4" t="s">
        <v>16</v>
      </c>
      <c r="G330" s="4" t="s">
        <v>17</v>
      </c>
      <c r="H330" s="4" t="s">
        <v>71</v>
      </c>
      <c r="I330" s="9">
        <v>3</v>
      </c>
      <c r="J330" s="6">
        <v>130.6</v>
      </c>
      <c r="K330" s="7">
        <v>0.05</v>
      </c>
      <c r="L330" s="6">
        <v>65.62</v>
      </c>
      <c r="M330" s="6">
        <f t="shared" si="20"/>
        <v>372.20999999999992</v>
      </c>
      <c r="N330" s="6">
        <f t="shared" si="21"/>
        <v>196.86</v>
      </c>
      <c r="O330" s="6">
        <f t="shared" si="22"/>
        <v>175.34999999999991</v>
      </c>
      <c r="P330" s="8">
        <f t="shared" si="23"/>
        <v>0.47110502135891014</v>
      </c>
      <c r="Q330" s="5">
        <f>YEAR(SalesDataTable[[#This Row],[Order Date]])</f>
        <v>2026</v>
      </c>
      <c r="R330" s="8" t="str">
        <f>"Q"&amp;ROUNDUP(MONTH(SalesDataTable[[#This Row],[Order Date]])/3,0)</f>
        <v>Q1</v>
      </c>
      <c r="S330" s="9">
        <f>MONTH(SalesDataTable[[#This Row],[Order Date]])</f>
        <v>3</v>
      </c>
      <c r="T330" s="8" t="str">
        <f>TEXT(SalesDataTable[[#This Row],[Order Date]],"mmm")</f>
        <v>Mar</v>
      </c>
    </row>
    <row r="331" spans="1:20" ht="16">
      <c r="A331" s="2" t="s">
        <v>382</v>
      </c>
      <c r="B331" s="3">
        <v>46091</v>
      </c>
      <c r="C331" s="4" t="s">
        <v>14</v>
      </c>
      <c r="D331" s="4" t="s">
        <v>61</v>
      </c>
      <c r="E331" s="4" t="s">
        <v>39</v>
      </c>
      <c r="F331" s="4" t="s">
        <v>4</v>
      </c>
      <c r="G331" s="4" t="s">
        <v>5</v>
      </c>
      <c r="H331" s="4" t="s">
        <v>6</v>
      </c>
      <c r="I331" s="9">
        <v>2</v>
      </c>
      <c r="J331" s="6">
        <v>81.290000000000006</v>
      </c>
      <c r="K331" s="7">
        <v>0</v>
      </c>
      <c r="L331" s="6">
        <v>43.9</v>
      </c>
      <c r="M331" s="6">
        <f t="shared" si="20"/>
        <v>162.58000000000001</v>
      </c>
      <c r="N331" s="6">
        <f t="shared" si="21"/>
        <v>87.8</v>
      </c>
      <c r="O331" s="6">
        <f t="shared" si="22"/>
        <v>74.780000000000015</v>
      </c>
      <c r="P331" s="8">
        <f t="shared" si="23"/>
        <v>0.45995817443720022</v>
      </c>
      <c r="Q331" s="5">
        <f>YEAR(SalesDataTable[[#This Row],[Order Date]])</f>
        <v>2026</v>
      </c>
      <c r="R331" s="8" t="str">
        <f>"Q"&amp;ROUNDUP(MONTH(SalesDataTable[[#This Row],[Order Date]])/3,0)</f>
        <v>Q1</v>
      </c>
      <c r="S331" s="9">
        <f>MONTH(SalesDataTable[[#This Row],[Order Date]])</f>
        <v>3</v>
      </c>
      <c r="T331" s="8" t="str">
        <f>TEXT(SalesDataTable[[#This Row],[Order Date]],"mmm")</f>
        <v>Mar</v>
      </c>
    </row>
    <row r="332" spans="1:20" ht="16">
      <c r="A332" s="2" t="s">
        <v>383</v>
      </c>
      <c r="B332" s="3">
        <v>46091</v>
      </c>
      <c r="C332" s="4" t="s">
        <v>8</v>
      </c>
      <c r="D332" s="4" t="s">
        <v>69</v>
      </c>
      <c r="E332" s="4" t="s">
        <v>39</v>
      </c>
      <c r="F332" s="4" t="s">
        <v>16</v>
      </c>
      <c r="G332" s="4" t="s">
        <v>5</v>
      </c>
      <c r="H332" s="4" t="s">
        <v>43</v>
      </c>
      <c r="I332" s="9">
        <v>2</v>
      </c>
      <c r="J332" s="6">
        <v>103.33</v>
      </c>
      <c r="K332" s="7">
        <v>0.05</v>
      </c>
      <c r="L332" s="6">
        <v>51.58</v>
      </c>
      <c r="M332" s="6">
        <f t="shared" si="20"/>
        <v>196.327</v>
      </c>
      <c r="N332" s="6">
        <f t="shared" si="21"/>
        <v>103.16</v>
      </c>
      <c r="O332" s="6">
        <f t="shared" si="22"/>
        <v>93.167000000000002</v>
      </c>
      <c r="P332" s="8">
        <f t="shared" si="23"/>
        <v>0.47455011282197557</v>
      </c>
      <c r="Q332" s="5">
        <f>YEAR(SalesDataTable[[#This Row],[Order Date]])</f>
        <v>2026</v>
      </c>
      <c r="R332" s="8" t="str">
        <f>"Q"&amp;ROUNDUP(MONTH(SalesDataTable[[#This Row],[Order Date]])/3,0)</f>
        <v>Q1</v>
      </c>
      <c r="S332" s="9">
        <f>MONTH(SalesDataTable[[#This Row],[Order Date]])</f>
        <v>3</v>
      </c>
      <c r="T332" s="8" t="str">
        <f>TEXT(SalesDataTable[[#This Row],[Order Date]],"mmm")</f>
        <v>Mar</v>
      </c>
    </row>
    <row r="333" spans="1:20" ht="16">
      <c r="A333" s="2" t="s">
        <v>384</v>
      </c>
      <c r="B333" s="3">
        <v>46091</v>
      </c>
      <c r="C333" s="4" t="s">
        <v>27</v>
      </c>
      <c r="D333" s="4" t="s">
        <v>45</v>
      </c>
      <c r="E333" s="4" t="s">
        <v>25</v>
      </c>
      <c r="F333" s="4" t="s">
        <v>20</v>
      </c>
      <c r="G333" s="4" t="s">
        <v>49</v>
      </c>
      <c r="H333" s="4" t="s">
        <v>74</v>
      </c>
      <c r="I333" s="9">
        <v>2</v>
      </c>
      <c r="J333" s="6">
        <v>51.14</v>
      </c>
      <c r="K333" s="7">
        <v>0</v>
      </c>
      <c r="L333" s="6">
        <v>21.58</v>
      </c>
      <c r="M333" s="6">
        <f t="shared" si="20"/>
        <v>102.28</v>
      </c>
      <c r="N333" s="6">
        <f t="shared" si="21"/>
        <v>43.16</v>
      </c>
      <c r="O333" s="6">
        <f t="shared" si="22"/>
        <v>59.120000000000005</v>
      </c>
      <c r="P333" s="8">
        <f t="shared" si="23"/>
        <v>0.57802111849824012</v>
      </c>
      <c r="Q333" s="5">
        <f>YEAR(SalesDataTable[[#This Row],[Order Date]])</f>
        <v>2026</v>
      </c>
      <c r="R333" s="8" t="str">
        <f>"Q"&amp;ROUNDUP(MONTH(SalesDataTable[[#This Row],[Order Date]])/3,0)</f>
        <v>Q1</v>
      </c>
      <c r="S333" s="9">
        <f>MONTH(SalesDataTable[[#This Row],[Order Date]])</f>
        <v>3</v>
      </c>
      <c r="T333" s="8" t="str">
        <f>TEXT(SalesDataTable[[#This Row],[Order Date]],"mmm")</f>
        <v>Mar</v>
      </c>
    </row>
    <row r="334" spans="1:20" ht="16">
      <c r="A334" s="2" t="s">
        <v>385</v>
      </c>
      <c r="B334" s="3">
        <v>46091</v>
      </c>
      <c r="C334" s="4" t="s">
        <v>8</v>
      </c>
      <c r="D334" s="4" t="s">
        <v>69</v>
      </c>
      <c r="E334" s="4" t="s">
        <v>39</v>
      </c>
      <c r="F334" s="4" t="s">
        <v>4</v>
      </c>
      <c r="G334" s="4" t="s">
        <v>5</v>
      </c>
      <c r="H334" s="4" t="s">
        <v>29</v>
      </c>
      <c r="I334" s="9">
        <v>2</v>
      </c>
      <c r="J334" s="6">
        <v>49.7</v>
      </c>
      <c r="K334" s="7">
        <v>0</v>
      </c>
      <c r="L334" s="6">
        <v>23.14</v>
      </c>
      <c r="M334" s="6">
        <f t="shared" si="20"/>
        <v>99.4</v>
      </c>
      <c r="N334" s="6">
        <f t="shared" si="21"/>
        <v>46.28</v>
      </c>
      <c r="O334" s="6">
        <f t="shared" si="22"/>
        <v>53.120000000000005</v>
      </c>
      <c r="P334" s="8">
        <f t="shared" si="23"/>
        <v>0.53440643863179071</v>
      </c>
      <c r="Q334" s="5">
        <f>YEAR(SalesDataTable[[#This Row],[Order Date]])</f>
        <v>2026</v>
      </c>
      <c r="R334" s="8" t="str">
        <f>"Q"&amp;ROUNDUP(MONTH(SalesDataTable[[#This Row],[Order Date]])/3,0)</f>
        <v>Q1</v>
      </c>
      <c r="S334" s="9">
        <f>MONTH(SalesDataTable[[#This Row],[Order Date]])</f>
        <v>3</v>
      </c>
      <c r="T334" s="8" t="str">
        <f>TEXT(SalesDataTable[[#This Row],[Order Date]],"mmm")</f>
        <v>Mar</v>
      </c>
    </row>
    <row r="335" spans="1:20" ht="16">
      <c r="A335" s="2" t="s">
        <v>386</v>
      </c>
      <c r="B335" s="3">
        <v>46091</v>
      </c>
      <c r="C335" s="4" t="s">
        <v>27</v>
      </c>
      <c r="D335" s="4" t="s">
        <v>28</v>
      </c>
      <c r="E335" s="4" t="s">
        <v>3</v>
      </c>
      <c r="F335" s="4" t="s">
        <v>4</v>
      </c>
      <c r="G335" s="4" t="s">
        <v>5</v>
      </c>
      <c r="H335" s="4" t="s">
        <v>35</v>
      </c>
      <c r="I335" s="9">
        <v>1</v>
      </c>
      <c r="J335" s="6">
        <v>39.659999999999997</v>
      </c>
      <c r="K335" s="7">
        <v>0.05</v>
      </c>
      <c r="L335" s="6">
        <v>16.93</v>
      </c>
      <c r="M335" s="6">
        <f t="shared" si="20"/>
        <v>37.676999999999992</v>
      </c>
      <c r="N335" s="6">
        <f t="shared" si="21"/>
        <v>16.93</v>
      </c>
      <c r="O335" s="6">
        <f t="shared" si="22"/>
        <v>20.746999999999993</v>
      </c>
      <c r="P335" s="8">
        <f t="shared" si="23"/>
        <v>0.5506542452955383</v>
      </c>
      <c r="Q335" s="5">
        <f>YEAR(SalesDataTable[[#This Row],[Order Date]])</f>
        <v>2026</v>
      </c>
      <c r="R335" s="8" t="str">
        <f>"Q"&amp;ROUNDUP(MONTH(SalesDataTable[[#This Row],[Order Date]])/3,0)</f>
        <v>Q1</v>
      </c>
      <c r="S335" s="9">
        <f>MONTH(SalesDataTable[[#This Row],[Order Date]])</f>
        <v>3</v>
      </c>
      <c r="T335" s="8" t="str">
        <f>TEXT(SalesDataTable[[#This Row],[Order Date]],"mmm")</f>
        <v>Mar</v>
      </c>
    </row>
    <row r="336" spans="1:20" ht="16">
      <c r="A336" s="2" t="s">
        <v>387</v>
      </c>
      <c r="B336" s="3">
        <v>46092</v>
      </c>
      <c r="C336" s="4" t="s">
        <v>8</v>
      </c>
      <c r="D336" s="4" t="s">
        <v>69</v>
      </c>
      <c r="E336" s="4" t="s">
        <v>10</v>
      </c>
      <c r="F336" s="4" t="s">
        <v>20</v>
      </c>
      <c r="G336" s="4" t="s">
        <v>49</v>
      </c>
      <c r="H336" s="4" t="s">
        <v>74</v>
      </c>
      <c r="I336" s="9">
        <v>4</v>
      </c>
      <c r="J336" s="6">
        <v>50.65</v>
      </c>
      <c r="K336" s="7">
        <v>0.15</v>
      </c>
      <c r="L336" s="6">
        <v>22</v>
      </c>
      <c r="M336" s="6">
        <f t="shared" si="20"/>
        <v>172.20999999999998</v>
      </c>
      <c r="N336" s="6">
        <f t="shared" si="21"/>
        <v>88</v>
      </c>
      <c r="O336" s="6">
        <f t="shared" si="22"/>
        <v>84.20999999999998</v>
      </c>
      <c r="P336" s="8">
        <f t="shared" si="23"/>
        <v>0.48899599326403803</v>
      </c>
      <c r="Q336" s="5">
        <f>YEAR(SalesDataTable[[#This Row],[Order Date]])</f>
        <v>2026</v>
      </c>
      <c r="R336" s="8" t="str">
        <f>"Q"&amp;ROUNDUP(MONTH(SalesDataTable[[#This Row],[Order Date]])/3,0)</f>
        <v>Q1</v>
      </c>
      <c r="S336" s="9">
        <f>MONTH(SalesDataTable[[#This Row],[Order Date]])</f>
        <v>3</v>
      </c>
      <c r="T336" s="8" t="str">
        <f>TEXT(SalesDataTable[[#This Row],[Order Date]],"mmm")</f>
        <v>Mar</v>
      </c>
    </row>
    <row r="337" spans="1:20" ht="16">
      <c r="A337" s="2" t="s">
        <v>388</v>
      </c>
      <c r="B337" s="3">
        <v>46092</v>
      </c>
      <c r="C337" s="4" t="s">
        <v>14</v>
      </c>
      <c r="D337" s="4" t="s">
        <v>15</v>
      </c>
      <c r="E337" s="4" t="s">
        <v>39</v>
      </c>
      <c r="F337" s="4" t="s">
        <v>4</v>
      </c>
      <c r="G337" s="4" t="s">
        <v>49</v>
      </c>
      <c r="H337" s="4" t="s">
        <v>74</v>
      </c>
      <c r="I337" s="9">
        <v>2</v>
      </c>
      <c r="J337" s="6">
        <v>50.72</v>
      </c>
      <c r="K337" s="7">
        <v>0</v>
      </c>
      <c r="L337" s="6">
        <v>21.88</v>
      </c>
      <c r="M337" s="6">
        <f t="shared" si="20"/>
        <v>101.44</v>
      </c>
      <c r="N337" s="6">
        <f t="shared" si="21"/>
        <v>43.76</v>
      </c>
      <c r="O337" s="6">
        <f t="shared" si="22"/>
        <v>57.68</v>
      </c>
      <c r="P337" s="8">
        <f t="shared" si="23"/>
        <v>0.56861198738170349</v>
      </c>
      <c r="Q337" s="5">
        <f>YEAR(SalesDataTable[[#This Row],[Order Date]])</f>
        <v>2026</v>
      </c>
      <c r="R337" s="8" t="str">
        <f>"Q"&amp;ROUNDUP(MONTH(SalesDataTable[[#This Row],[Order Date]])/3,0)</f>
        <v>Q1</v>
      </c>
      <c r="S337" s="9">
        <f>MONTH(SalesDataTable[[#This Row],[Order Date]])</f>
        <v>3</v>
      </c>
      <c r="T337" s="8" t="str">
        <f>TEXT(SalesDataTable[[#This Row],[Order Date]],"mmm")</f>
        <v>Mar</v>
      </c>
    </row>
    <row r="338" spans="1:20" ht="16">
      <c r="A338" s="2" t="s">
        <v>389</v>
      </c>
      <c r="B338" s="3">
        <v>46092</v>
      </c>
      <c r="C338" s="4" t="s">
        <v>8</v>
      </c>
      <c r="D338" s="4" t="s">
        <v>69</v>
      </c>
      <c r="E338" s="4" t="s">
        <v>25</v>
      </c>
      <c r="F338" s="4" t="s">
        <v>16</v>
      </c>
      <c r="G338" s="4" t="s">
        <v>17</v>
      </c>
      <c r="H338" s="4" t="s">
        <v>18</v>
      </c>
      <c r="I338" s="9">
        <v>2</v>
      </c>
      <c r="J338" s="6">
        <v>36.08</v>
      </c>
      <c r="K338" s="7">
        <v>0.05</v>
      </c>
      <c r="L338" s="6">
        <v>13.19</v>
      </c>
      <c r="M338" s="6">
        <f t="shared" si="20"/>
        <v>68.551999999999992</v>
      </c>
      <c r="N338" s="6">
        <f t="shared" si="21"/>
        <v>26.38</v>
      </c>
      <c r="O338" s="6">
        <f t="shared" si="22"/>
        <v>42.171999999999997</v>
      </c>
      <c r="P338" s="8">
        <f t="shared" si="23"/>
        <v>0.61518263507993931</v>
      </c>
      <c r="Q338" s="5">
        <f>YEAR(SalesDataTable[[#This Row],[Order Date]])</f>
        <v>2026</v>
      </c>
      <c r="R338" s="8" t="str">
        <f>"Q"&amp;ROUNDUP(MONTH(SalesDataTable[[#This Row],[Order Date]])/3,0)</f>
        <v>Q1</v>
      </c>
      <c r="S338" s="9">
        <f>MONTH(SalesDataTable[[#This Row],[Order Date]])</f>
        <v>3</v>
      </c>
      <c r="T338" s="8" t="str">
        <f>TEXT(SalesDataTable[[#This Row],[Order Date]],"mmm")</f>
        <v>Mar</v>
      </c>
    </row>
    <row r="339" spans="1:20" ht="16">
      <c r="A339" s="2" t="s">
        <v>390</v>
      </c>
      <c r="B339" s="3">
        <v>46092</v>
      </c>
      <c r="C339" s="4" t="s">
        <v>27</v>
      </c>
      <c r="D339" s="4" t="s">
        <v>48</v>
      </c>
      <c r="E339" s="4" t="s">
        <v>3</v>
      </c>
      <c r="F339" s="4" t="s">
        <v>4</v>
      </c>
      <c r="G339" s="4" t="s">
        <v>31</v>
      </c>
      <c r="H339" s="4" t="s">
        <v>90</v>
      </c>
      <c r="I339" s="9">
        <v>6</v>
      </c>
      <c r="J339" s="6">
        <v>124.04</v>
      </c>
      <c r="K339" s="7">
        <v>0.05</v>
      </c>
      <c r="L339" s="6">
        <v>61.17</v>
      </c>
      <c r="M339" s="6">
        <f t="shared" si="20"/>
        <v>707.02800000000002</v>
      </c>
      <c r="N339" s="6">
        <f t="shared" si="21"/>
        <v>367.02</v>
      </c>
      <c r="O339" s="6">
        <f t="shared" si="22"/>
        <v>340.00800000000004</v>
      </c>
      <c r="P339" s="8">
        <f t="shared" si="23"/>
        <v>0.48089750335205966</v>
      </c>
      <c r="Q339" s="5">
        <f>YEAR(SalesDataTable[[#This Row],[Order Date]])</f>
        <v>2026</v>
      </c>
      <c r="R339" s="8" t="str">
        <f>"Q"&amp;ROUNDUP(MONTH(SalesDataTable[[#This Row],[Order Date]])/3,0)</f>
        <v>Q1</v>
      </c>
      <c r="S339" s="9">
        <f>MONTH(SalesDataTable[[#This Row],[Order Date]])</f>
        <v>3</v>
      </c>
      <c r="T339" s="8" t="str">
        <f>TEXT(SalesDataTable[[#This Row],[Order Date]],"mmm")</f>
        <v>Mar</v>
      </c>
    </row>
    <row r="340" spans="1:20" ht="16">
      <c r="A340" s="2" t="s">
        <v>391</v>
      </c>
      <c r="B340" s="3">
        <v>46092</v>
      </c>
      <c r="C340" s="4" t="s">
        <v>8</v>
      </c>
      <c r="D340" s="4" t="s">
        <v>69</v>
      </c>
      <c r="E340" s="4" t="s">
        <v>39</v>
      </c>
      <c r="F340" s="4" t="s">
        <v>16</v>
      </c>
      <c r="G340" s="4" t="s">
        <v>11</v>
      </c>
      <c r="H340" s="4" t="s">
        <v>12</v>
      </c>
      <c r="I340" s="9">
        <v>3</v>
      </c>
      <c r="J340" s="6">
        <v>90.31</v>
      </c>
      <c r="K340" s="7">
        <v>0</v>
      </c>
      <c r="L340" s="6">
        <v>44.58</v>
      </c>
      <c r="M340" s="6">
        <f t="shared" si="20"/>
        <v>270.93</v>
      </c>
      <c r="N340" s="6">
        <f t="shared" si="21"/>
        <v>133.74</v>
      </c>
      <c r="O340" s="6">
        <f t="shared" si="22"/>
        <v>137.19</v>
      </c>
      <c r="P340" s="8">
        <f t="shared" si="23"/>
        <v>0.50636695825489975</v>
      </c>
      <c r="Q340" s="5">
        <f>YEAR(SalesDataTable[[#This Row],[Order Date]])</f>
        <v>2026</v>
      </c>
      <c r="R340" s="8" t="str">
        <f>"Q"&amp;ROUNDUP(MONTH(SalesDataTable[[#This Row],[Order Date]])/3,0)</f>
        <v>Q1</v>
      </c>
      <c r="S340" s="9">
        <f>MONTH(SalesDataTable[[#This Row],[Order Date]])</f>
        <v>3</v>
      </c>
      <c r="T340" s="8" t="str">
        <f>TEXT(SalesDataTable[[#This Row],[Order Date]],"mmm")</f>
        <v>Mar</v>
      </c>
    </row>
    <row r="341" spans="1:20" ht="16">
      <c r="A341" s="2" t="s">
        <v>392</v>
      </c>
      <c r="B341" s="3">
        <v>46093</v>
      </c>
      <c r="C341" s="4" t="s">
        <v>27</v>
      </c>
      <c r="D341" s="4" t="s">
        <v>45</v>
      </c>
      <c r="E341" s="4" t="s">
        <v>3</v>
      </c>
      <c r="F341" s="4" t="s">
        <v>4</v>
      </c>
      <c r="G341" s="4" t="s">
        <v>11</v>
      </c>
      <c r="H341" s="4" t="s">
        <v>79</v>
      </c>
      <c r="I341" s="9">
        <v>4</v>
      </c>
      <c r="J341" s="6">
        <v>72.63</v>
      </c>
      <c r="K341" s="7">
        <v>0.1</v>
      </c>
      <c r="L341" s="6">
        <v>31.45</v>
      </c>
      <c r="M341" s="6">
        <f t="shared" si="20"/>
        <v>261.46800000000002</v>
      </c>
      <c r="N341" s="6">
        <f t="shared" si="21"/>
        <v>125.8</v>
      </c>
      <c r="O341" s="6">
        <f t="shared" si="22"/>
        <v>135.66800000000001</v>
      </c>
      <c r="P341" s="8">
        <f t="shared" si="23"/>
        <v>0.51887037801948999</v>
      </c>
      <c r="Q341" s="5">
        <f>YEAR(SalesDataTable[[#This Row],[Order Date]])</f>
        <v>2026</v>
      </c>
      <c r="R341" s="8" t="str">
        <f>"Q"&amp;ROUNDUP(MONTH(SalesDataTable[[#This Row],[Order Date]])/3,0)</f>
        <v>Q1</v>
      </c>
      <c r="S341" s="9">
        <f>MONTH(SalesDataTable[[#This Row],[Order Date]])</f>
        <v>3</v>
      </c>
      <c r="T341" s="8" t="str">
        <f>TEXT(SalesDataTable[[#This Row],[Order Date]],"mmm")</f>
        <v>Mar</v>
      </c>
    </row>
    <row r="342" spans="1:20" ht="16">
      <c r="A342" s="2" t="s">
        <v>393</v>
      </c>
      <c r="B342" s="3">
        <v>46093</v>
      </c>
      <c r="C342" s="4" t="s">
        <v>8</v>
      </c>
      <c r="D342" s="4" t="s">
        <v>86</v>
      </c>
      <c r="E342" s="4" t="s">
        <v>3</v>
      </c>
      <c r="F342" s="4" t="s">
        <v>4</v>
      </c>
      <c r="G342" s="4" t="s">
        <v>49</v>
      </c>
      <c r="H342" s="4" t="s">
        <v>50</v>
      </c>
      <c r="I342" s="9">
        <v>3</v>
      </c>
      <c r="J342" s="6">
        <v>39.9</v>
      </c>
      <c r="K342" s="7">
        <v>0</v>
      </c>
      <c r="L342" s="6">
        <v>14.49</v>
      </c>
      <c r="M342" s="6">
        <f t="shared" si="20"/>
        <v>119.69999999999999</v>
      </c>
      <c r="N342" s="6">
        <f t="shared" si="21"/>
        <v>43.47</v>
      </c>
      <c r="O342" s="6">
        <f t="shared" si="22"/>
        <v>76.22999999999999</v>
      </c>
      <c r="P342" s="8">
        <f t="shared" si="23"/>
        <v>0.63684210526315788</v>
      </c>
      <c r="Q342" s="5">
        <f>YEAR(SalesDataTable[[#This Row],[Order Date]])</f>
        <v>2026</v>
      </c>
      <c r="R342" s="8" t="str">
        <f>"Q"&amp;ROUNDUP(MONTH(SalesDataTable[[#This Row],[Order Date]])/3,0)</f>
        <v>Q1</v>
      </c>
      <c r="S342" s="9">
        <f>MONTH(SalesDataTable[[#This Row],[Order Date]])</f>
        <v>3</v>
      </c>
      <c r="T342" s="8" t="str">
        <f>TEXT(SalesDataTable[[#This Row],[Order Date]],"mmm")</f>
        <v>Mar</v>
      </c>
    </row>
    <row r="343" spans="1:20" ht="16">
      <c r="A343" s="2" t="s">
        <v>394</v>
      </c>
      <c r="B343" s="3">
        <v>46093</v>
      </c>
      <c r="C343" s="4" t="s">
        <v>8</v>
      </c>
      <c r="D343" s="4" t="s">
        <v>69</v>
      </c>
      <c r="E343" s="4" t="s">
        <v>3</v>
      </c>
      <c r="F343" s="4" t="s">
        <v>16</v>
      </c>
      <c r="G343" s="4" t="s">
        <v>49</v>
      </c>
      <c r="H343" s="4" t="s">
        <v>74</v>
      </c>
      <c r="I343" s="9">
        <v>1</v>
      </c>
      <c r="J343" s="6">
        <v>49.79</v>
      </c>
      <c r="K343" s="7">
        <v>0.1</v>
      </c>
      <c r="L343" s="6">
        <v>22.29</v>
      </c>
      <c r="M343" s="6">
        <f t="shared" si="20"/>
        <v>44.811</v>
      </c>
      <c r="N343" s="6">
        <f t="shared" si="21"/>
        <v>22.29</v>
      </c>
      <c r="O343" s="6">
        <f t="shared" si="22"/>
        <v>22.521000000000001</v>
      </c>
      <c r="P343" s="8">
        <f t="shared" si="23"/>
        <v>0.5025774921336279</v>
      </c>
      <c r="Q343" s="5">
        <f>YEAR(SalesDataTable[[#This Row],[Order Date]])</f>
        <v>2026</v>
      </c>
      <c r="R343" s="8" t="str">
        <f>"Q"&amp;ROUNDUP(MONTH(SalesDataTable[[#This Row],[Order Date]])/3,0)</f>
        <v>Q1</v>
      </c>
      <c r="S343" s="9">
        <f>MONTH(SalesDataTable[[#This Row],[Order Date]])</f>
        <v>3</v>
      </c>
      <c r="T343" s="8" t="str">
        <f>TEXT(SalesDataTable[[#This Row],[Order Date]],"mmm")</f>
        <v>Mar</v>
      </c>
    </row>
    <row r="344" spans="1:20" ht="16">
      <c r="A344" s="2" t="s">
        <v>395</v>
      </c>
      <c r="B344" s="3">
        <v>46093</v>
      </c>
      <c r="C344" s="4" t="s">
        <v>14</v>
      </c>
      <c r="D344" s="4" t="s">
        <v>15</v>
      </c>
      <c r="E344" s="4" t="s">
        <v>39</v>
      </c>
      <c r="F344" s="4" t="s">
        <v>16</v>
      </c>
      <c r="G344" s="4" t="s">
        <v>5</v>
      </c>
      <c r="H344" s="4" t="s">
        <v>35</v>
      </c>
      <c r="I344" s="9">
        <v>1</v>
      </c>
      <c r="J344" s="6">
        <v>41.24</v>
      </c>
      <c r="K344" s="7">
        <v>0.05</v>
      </c>
      <c r="L344" s="6">
        <v>16.64</v>
      </c>
      <c r="M344" s="6">
        <f t="shared" si="20"/>
        <v>39.177999999999997</v>
      </c>
      <c r="N344" s="6">
        <f t="shared" si="21"/>
        <v>16.64</v>
      </c>
      <c r="O344" s="6">
        <f t="shared" si="22"/>
        <v>22.537999999999997</v>
      </c>
      <c r="P344" s="8">
        <f t="shared" si="23"/>
        <v>0.57527183623462141</v>
      </c>
      <c r="Q344" s="5">
        <f>YEAR(SalesDataTable[[#This Row],[Order Date]])</f>
        <v>2026</v>
      </c>
      <c r="R344" s="8" t="str">
        <f>"Q"&amp;ROUNDUP(MONTH(SalesDataTable[[#This Row],[Order Date]])/3,0)</f>
        <v>Q1</v>
      </c>
      <c r="S344" s="9">
        <f>MONTH(SalesDataTable[[#This Row],[Order Date]])</f>
        <v>3</v>
      </c>
      <c r="T344" s="8" t="str">
        <f>TEXT(SalesDataTable[[#This Row],[Order Date]],"mmm")</f>
        <v>Mar</v>
      </c>
    </row>
    <row r="345" spans="1:20" ht="16">
      <c r="A345" s="2" t="s">
        <v>396</v>
      </c>
      <c r="B345" s="3">
        <v>46093</v>
      </c>
      <c r="C345" s="4" t="s">
        <v>1</v>
      </c>
      <c r="D345" s="4" t="s">
        <v>52</v>
      </c>
      <c r="E345" s="4" t="s">
        <v>3</v>
      </c>
      <c r="F345" s="4" t="s">
        <v>16</v>
      </c>
      <c r="G345" s="4" t="s">
        <v>11</v>
      </c>
      <c r="H345" s="4" t="s">
        <v>21</v>
      </c>
      <c r="I345" s="9">
        <v>1</v>
      </c>
      <c r="J345" s="6">
        <v>142.88999999999999</v>
      </c>
      <c r="K345" s="7">
        <v>0</v>
      </c>
      <c r="L345" s="6">
        <v>81.099999999999994</v>
      </c>
      <c r="M345" s="6">
        <f t="shared" si="20"/>
        <v>142.88999999999999</v>
      </c>
      <c r="N345" s="6">
        <f t="shared" si="21"/>
        <v>81.099999999999994</v>
      </c>
      <c r="O345" s="6">
        <f t="shared" si="22"/>
        <v>61.789999999999992</v>
      </c>
      <c r="P345" s="8">
        <f t="shared" si="23"/>
        <v>0.43243054097557559</v>
      </c>
      <c r="Q345" s="5">
        <f>YEAR(SalesDataTable[[#This Row],[Order Date]])</f>
        <v>2026</v>
      </c>
      <c r="R345" s="8" t="str">
        <f>"Q"&amp;ROUNDUP(MONTH(SalesDataTable[[#This Row],[Order Date]])/3,0)</f>
        <v>Q1</v>
      </c>
      <c r="S345" s="9">
        <f>MONTH(SalesDataTable[[#This Row],[Order Date]])</f>
        <v>3</v>
      </c>
      <c r="T345" s="8" t="str">
        <f>TEXT(SalesDataTable[[#This Row],[Order Date]],"mmm")</f>
        <v>Mar</v>
      </c>
    </row>
    <row r="346" spans="1:20" ht="16">
      <c r="A346" s="2" t="s">
        <v>397</v>
      </c>
      <c r="B346" s="3">
        <v>46093</v>
      </c>
      <c r="C346" s="4" t="s">
        <v>8</v>
      </c>
      <c r="D346" s="4" t="s">
        <v>9</v>
      </c>
      <c r="E346" s="4" t="s">
        <v>3</v>
      </c>
      <c r="F346" s="4" t="s">
        <v>16</v>
      </c>
      <c r="G346" s="4" t="s">
        <v>31</v>
      </c>
      <c r="H346" s="4" t="s">
        <v>41</v>
      </c>
      <c r="I346" s="9">
        <v>2</v>
      </c>
      <c r="J346" s="6">
        <v>192.76</v>
      </c>
      <c r="K346" s="7">
        <v>0</v>
      </c>
      <c r="L346" s="6">
        <v>103.08</v>
      </c>
      <c r="M346" s="6">
        <f t="shared" si="20"/>
        <v>385.52</v>
      </c>
      <c r="N346" s="6">
        <f t="shared" si="21"/>
        <v>206.16</v>
      </c>
      <c r="O346" s="6">
        <f t="shared" si="22"/>
        <v>179.35999999999999</v>
      </c>
      <c r="P346" s="8">
        <f t="shared" si="23"/>
        <v>0.46524175140070551</v>
      </c>
      <c r="Q346" s="5">
        <f>YEAR(SalesDataTable[[#This Row],[Order Date]])</f>
        <v>2026</v>
      </c>
      <c r="R346" s="8" t="str">
        <f>"Q"&amp;ROUNDUP(MONTH(SalesDataTable[[#This Row],[Order Date]])/3,0)</f>
        <v>Q1</v>
      </c>
      <c r="S346" s="9">
        <f>MONTH(SalesDataTable[[#This Row],[Order Date]])</f>
        <v>3</v>
      </c>
      <c r="T346" s="8" t="str">
        <f>TEXT(SalesDataTable[[#This Row],[Order Date]],"mmm")</f>
        <v>Mar</v>
      </c>
    </row>
    <row r="347" spans="1:20" ht="16">
      <c r="A347" s="2" t="s">
        <v>398</v>
      </c>
      <c r="B347" s="3">
        <v>46093</v>
      </c>
      <c r="C347" s="4" t="s">
        <v>14</v>
      </c>
      <c r="D347" s="4" t="s">
        <v>34</v>
      </c>
      <c r="E347" s="4" t="s">
        <v>3</v>
      </c>
      <c r="F347" s="4" t="s">
        <v>16</v>
      </c>
      <c r="G347" s="4" t="s">
        <v>17</v>
      </c>
      <c r="H347" s="4" t="s">
        <v>83</v>
      </c>
      <c r="I347" s="9">
        <v>1</v>
      </c>
      <c r="J347" s="6">
        <v>165.72</v>
      </c>
      <c r="K347" s="7">
        <v>0</v>
      </c>
      <c r="L347" s="6">
        <v>89.31</v>
      </c>
      <c r="M347" s="6">
        <f t="shared" si="20"/>
        <v>165.72</v>
      </c>
      <c r="N347" s="6">
        <f t="shared" si="21"/>
        <v>89.31</v>
      </c>
      <c r="O347" s="6">
        <f t="shared" si="22"/>
        <v>76.41</v>
      </c>
      <c r="P347" s="8">
        <f t="shared" si="23"/>
        <v>0.46107892831281677</v>
      </c>
      <c r="Q347" s="5">
        <f>YEAR(SalesDataTable[[#This Row],[Order Date]])</f>
        <v>2026</v>
      </c>
      <c r="R347" s="8" t="str">
        <f>"Q"&amp;ROUNDUP(MONTH(SalesDataTable[[#This Row],[Order Date]])/3,0)</f>
        <v>Q1</v>
      </c>
      <c r="S347" s="9">
        <f>MONTH(SalesDataTable[[#This Row],[Order Date]])</f>
        <v>3</v>
      </c>
      <c r="T347" s="8" t="str">
        <f>TEXT(SalesDataTable[[#This Row],[Order Date]],"mmm")</f>
        <v>Mar</v>
      </c>
    </row>
    <row r="348" spans="1:20" ht="16">
      <c r="A348" s="2" t="s">
        <v>399</v>
      </c>
      <c r="B348" s="3">
        <v>46093</v>
      </c>
      <c r="C348" s="4" t="s">
        <v>27</v>
      </c>
      <c r="D348" s="4" t="s">
        <v>45</v>
      </c>
      <c r="E348" s="4" t="s">
        <v>25</v>
      </c>
      <c r="F348" s="4" t="s">
        <v>20</v>
      </c>
      <c r="G348" s="4" t="s">
        <v>17</v>
      </c>
      <c r="H348" s="4" t="s">
        <v>83</v>
      </c>
      <c r="I348" s="9">
        <v>2</v>
      </c>
      <c r="J348" s="6">
        <v>164.33</v>
      </c>
      <c r="K348" s="7">
        <v>0</v>
      </c>
      <c r="L348" s="6">
        <v>86.07</v>
      </c>
      <c r="M348" s="6">
        <f t="shared" si="20"/>
        <v>328.66</v>
      </c>
      <c r="N348" s="6">
        <f t="shared" si="21"/>
        <v>172.14</v>
      </c>
      <c r="O348" s="6">
        <f t="shared" si="22"/>
        <v>156.52000000000004</v>
      </c>
      <c r="P348" s="8">
        <f t="shared" si="23"/>
        <v>0.47623684050386428</v>
      </c>
      <c r="Q348" s="5">
        <f>YEAR(SalesDataTable[[#This Row],[Order Date]])</f>
        <v>2026</v>
      </c>
      <c r="R348" s="8" t="str">
        <f>"Q"&amp;ROUNDUP(MONTH(SalesDataTable[[#This Row],[Order Date]])/3,0)</f>
        <v>Q1</v>
      </c>
      <c r="S348" s="9">
        <f>MONTH(SalesDataTable[[#This Row],[Order Date]])</f>
        <v>3</v>
      </c>
      <c r="T348" s="8" t="str">
        <f>TEXT(SalesDataTable[[#This Row],[Order Date]],"mmm")</f>
        <v>Mar</v>
      </c>
    </row>
    <row r="349" spans="1:20" ht="16">
      <c r="A349" s="2" t="s">
        <v>400</v>
      </c>
      <c r="B349" s="3">
        <v>46093</v>
      </c>
      <c r="C349" s="4" t="s">
        <v>27</v>
      </c>
      <c r="D349" s="4" t="s">
        <v>48</v>
      </c>
      <c r="E349" s="4" t="s">
        <v>10</v>
      </c>
      <c r="F349" s="4" t="s">
        <v>20</v>
      </c>
      <c r="G349" s="4" t="s">
        <v>17</v>
      </c>
      <c r="H349" s="4" t="s">
        <v>46</v>
      </c>
      <c r="I349" s="9">
        <v>3</v>
      </c>
      <c r="J349" s="6">
        <v>45.8</v>
      </c>
      <c r="K349" s="7">
        <v>0.15</v>
      </c>
      <c r="L349" s="6">
        <v>18.47</v>
      </c>
      <c r="M349" s="6">
        <f t="shared" si="20"/>
        <v>116.78999999999998</v>
      </c>
      <c r="N349" s="6">
        <f t="shared" si="21"/>
        <v>55.41</v>
      </c>
      <c r="O349" s="6">
        <f t="shared" si="22"/>
        <v>61.379999999999981</v>
      </c>
      <c r="P349" s="8">
        <f t="shared" si="23"/>
        <v>0.52555869509375797</v>
      </c>
      <c r="Q349" s="5">
        <f>YEAR(SalesDataTable[[#This Row],[Order Date]])</f>
        <v>2026</v>
      </c>
      <c r="R349" s="8" t="str">
        <f>"Q"&amp;ROUNDUP(MONTH(SalesDataTable[[#This Row],[Order Date]])/3,0)</f>
        <v>Q1</v>
      </c>
      <c r="S349" s="9">
        <f>MONTH(SalesDataTable[[#This Row],[Order Date]])</f>
        <v>3</v>
      </c>
      <c r="T349" s="8" t="str">
        <f>TEXT(SalesDataTable[[#This Row],[Order Date]],"mmm")</f>
        <v>Mar</v>
      </c>
    </row>
    <row r="350" spans="1:20" ht="16">
      <c r="A350" s="2" t="s">
        <v>401</v>
      </c>
      <c r="B350" s="3">
        <v>46093</v>
      </c>
      <c r="C350" s="4" t="s">
        <v>8</v>
      </c>
      <c r="D350" s="4" t="s">
        <v>9</v>
      </c>
      <c r="E350" s="4" t="s">
        <v>3</v>
      </c>
      <c r="F350" s="4" t="s">
        <v>16</v>
      </c>
      <c r="G350" s="4" t="s">
        <v>5</v>
      </c>
      <c r="H350" s="4" t="s">
        <v>43</v>
      </c>
      <c r="I350" s="9">
        <v>2</v>
      </c>
      <c r="J350" s="6">
        <v>103.08</v>
      </c>
      <c r="K350" s="7">
        <v>0.05</v>
      </c>
      <c r="L350" s="6">
        <v>49.27</v>
      </c>
      <c r="M350" s="6">
        <f t="shared" si="20"/>
        <v>195.85199999999998</v>
      </c>
      <c r="N350" s="6">
        <f t="shared" si="21"/>
        <v>98.54</v>
      </c>
      <c r="O350" s="6">
        <f t="shared" si="22"/>
        <v>97.311999999999969</v>
      </c>
      <c r="P350" s="8">
        <f t="shared" si="23"/>
        <v>0.49686497967853266</v>
      </c>
      <c r="Q350" s="5">
        <f>YEAR(SalesDataTable[[#This Row],[Order Date]])</f>
        <v>2026</v>
      </c>
      <c r="R350" s="8" t="str">
        <f>"Q"&amp;ROUNDUP(MONTH(SalesDataTable[[#This Row],[Order Date]])/3,0)</f>
        <v>Q1</v>
      </c>
      <c r="S350" s="9">
        <f>MONTH(SalesDataTable[[#This Row],[Order Date]])</f>
        <v>3</v>
      </c>
      <c r="T350" s="8" t="str">
        <f>TEXT(SalesDataTable[[#This Row],[Order Date]],"mmm")</f>
        <v>Mar</v>
      </c>
    </row>
    <row r="351" spans="1:20" ht="16">
      <c r="A351" s="2" t="s">
        <v>402</v>
      </c>
      <c r="B351" s="3">
        <v>46094</v>
      </c>
      <c r="C351" s="4" t="s">
        <v>1</v>
      </c>
      <c r="D351" s="4" t="s">
        <v>2</v>
      </c>
      <c r="E351" s="4" t="s">
        <v>3</v>
      </c>
      <c r="F351" s="4" t="s">
        <v>20</v>
      </c>
      <c r="G351" s="4" t="s">
        <v>17</v>
      </c>
      <c r="H351" s="4" t="s">
        <v>46</v>
      </c>
      <c r="I351" s="9">
        <v>4</v>
      </c>
      <c r="J351" s="6">
        <v>47.33</v>
      </c>
      <c r="K351" s="7">
        <v>0</v>
      </c>
      <c r="L351" s="6">
        <v>18.739999999999998</v>
      </c>
      <c r="M351" s="6">
        <f t="shared" si="20"/>
        <v>189.32</v>
      </c>
      <c r="N351" s="6">
        <f t="shared" si="21"/>
        <v>74.959999999999994</v>
      </c>
      <c r="O351" s="6">
        <f t="shared" si="22"/>
        <v>114.36</v>
      </c>
      <c r="P351" s="8">
        <f t="shared" si="23"/>
        <v>0.60405662370589475</v>
      </c>
      <c r="Q351" s="5">
        <f>YEAR(SalesDataTable[[#This Row],[Order Date]])</f>
        <v>2026</v>
      </c>
      <c r="R351" s="8" t="str">
        <f>"Q"&amp;ROUNDUP(MONTH(SalesDataTable[[#This Row],[Order Date]])/3,0)</f>
        <v>Q1</v>
      </c>
      <c r="S351" s="9">
        <f>MONTH(SalesDataTable[[#This Row],[Order Date]])</f>
        <v>3</v>
      </c>
      <c r="T351" s="8" t="str">
        <f>TEXT(SalesDataTable[[#This Row],[Order Date]],"mmm")</f>
        <v>Mar</v>
      </c>
    </row>
    <row r="352" spans="1:20" ht="16">
      <c r="A352" s="2" t="s">
        <v>403</v>
      </c>
      <c r="B352" s="3">
        <v>46094</v>
      </c>
      <c r="C352" s="4" t="s">
        <v>14</v>
      </c>
      <c r="D352" s="4" t="s">
        <v>24</v>
      </c>
      <c r="E352" s="4" t="s">
        <v>25</v>
      </c>
      <c r="F352" s="4" t="s">
        <v>16</v>
      </c>
      <c r="G352" s="4" t="s">
        <v>5</v>
      </c>
      <c r="H352" s="4" t="s">
        <v>29</v>
      </c>
      <c r="I352" s="9">
        <v>1</v>
      </c>
      <c r="J352" s="6">
        <v>50.04</v>
      </c>
      <c r="K352" s="7">
        <v>0</v>
      </c>
      <c r="L352" s="6">
        <v>22.64</v>
      </c>
      <c r="M352" s="6">
        <f t="shared" si="20"/>
        <v>50.04</v>
      </c>
      <c r="N352" s="6">
        <f t="shared" si="21"/>
        <v>22.64</v>
      </c>
      <c r="O352" s="6">
        <f t="shared" si="22"/>
        <v>27.4</v>
      </c>
      <c r="P352" s="8">
        <f t="shared" si="23"/>
        <v>0.54756195043964828</v>
      </c>
      <c r="Q352" s="5">
        <f>YEAR(SalesDataTable[[#This Row],[Order Date]])</f>
        <v>2026</v>
      </c>
      <c r="R352" s="8" t="str">
        <f>"Q"&amp;ROUNDUP(MONTH(SalesDataTable[[#This Row],[Order Date]])/3,0)</f>
        <v>Q1</v>
      </c>
      <c r="S352" s="9">
        <f>MONTH(SalesDataTable[[#This Row],[Order Date]])</f>
        <v>3</v>
      </c>
      <c r="T352" s="8" t="str">
        <f>TEXT(SalesDataTable[[#This Row],[Order Date]],"mmm")</f>
        <v>Mar</v>
      </c>
    </row>
    <row r="353" spans="1:20" ht="16">
      <c r="A353" s="2" t="s">
        <v>404</v>
      </c>
      <c r="B353" s="3">
        <v>46094</v>
      </c>
      <c r="C353" s="4" t="s">
        <v>27</v>
      </c>
      <c r="D353" s="4" t="s">
        <v>82</v>
      </c>
      <c r="E353" s="4" t="s">
        <v>3</v>
      </c>
      <c r="F353" s="4" t="s">
        <v>16</v>
      </c>
      <c r="G353" s="4" t="s">
        <v>49</v>
      </c>
      <c r="H353" s="4" t="s">
        <v>55</v>
      </c>
      <c r="I353" s="9">
        <v>1</v>
      </c>
      <c r="J353" s="6">
        <v>125.69</v>
      </c>
      <c r="K353" s="7">
        <v>0</v>
      </c>
      <c r="L353" s="6">
        <v>67.150000000000006</v>
      </c>
      <c r="M353" s="6">
        <f t="shared" si="20"/>
        <v>125.69</v>
      </c>
      <c r="N353" s="6">
        <f t="shared" si="21"/>
        <v>67.150000000000006</v>
      </c>
      <c r="O353" s="6">
        <f t="shared" si="22"/>
        <v>58.539999999999992</v>
      </c>
      <c r="P353" s="8">
        <f t="shared" si="23"/>
        <v>0.465749065160315</v>
      </c>
      <c r="Q353" s="5">
        <f>YEAR(SalesDataTable[[#This Row],[Order Date]])</f>
        <v>2026</v>
      </c>
      <c r="R353" s="8" t="str">
        <f>"Q"&amp;ROUNDUP(MONTH(SalesDataTable[[#This Row],[Order Date]])/3,0)</f>
        <v>Q1</v>
      </c>
      <c r="S353" s="9">
        <f>MONTH(SalesDataTable[[#This Row],[Order Date]])</f>
        <v>3</v>
      </c>
      <c r="T353" s="8" t="str">
        <f>TEXT(SalesDataTable[[#This Row],[Order Date]],"mmm")</f>
        <v>Mar</v>
      </c>
    </row>
    <row r="354" spans="1:20" ht="16">
      <c r="A354" s="2" t="s">
        <v>405</v>
      </c>
      <c r="B354" s="3">
        <v>46094</v>
      </c>
      <c r="C354" s="4" t="s">
        <v>27</v>
      </c>
      <c r="D354" s="4" t="s">
        <v>82</v>
      </c>
      <c r="E354" s="4" t="s">
        <v>39</v>
      </c>
      <c r="F354" s="4" t="s">
        <v>16</v>
      </c>
      <c r="G354" s="4" t="s">
        <v>11</v>
      </c>
      <c r="H354" s="4" t="s">
        <v>21</v>
      </c>
      <c r="I354" s="9">
        <v>2</v>
      </c>
      <c r="J354" s="6">
        <v>142.72999999999999</v>
      </c>
      <c r="K354" s="7">
        <v>0.1</v>
      </c>
      <c r="L354" s="6">
        <v>77.28</v>
      </c>
      <c r="M354" s="6">
        <f t="shared" si="20"/>
        <v>256.91399999999999</v>
      </c>
      <c r="N354" s="6">
        <f t="shared" si="21"/>
        <v>154.56</v>
      </c>
      <c r="O354" s="6">
        <f t="shared" si="22"/>
        <v>102.35399999999998</v>
      </c>
      <c r="P354" s="8">
        <f t="shared" si="23"/>
        <v>0.39839790747098247</v>
      </c>
      <c r="Q354" s="5">
        <f>YEAR(SalesDataTable[[#This Row],[Order Date]])</f>
        <v>2026</v>
      </c>
      <c r="R354" s="8" t="str">
        <f>"Q"&amp;ROUNDUP(MONTH(SalesDataTable[[#This Row],[Order Date]])/3,0)</f>
        <v>Q1</v>
      </c>
      <c r="S354" s="9">
        <f>MONTH(SalesDataTable[[#This Row],[Order Date]])</f>
        <v>3</v>
      </c>
      <c r="T354" s="8" t="str">
        <f>TEXT(SalesDataTable[[#This Row],[Order Date]],"mmm")</f>
        <v>Mar</v>
      </c>
    </row>
    <row r="355" spans="1:20" ht="16">
      <c r="A355" s="2" t="s">
        <v>406</v>
      </c>
      <c r="B355" s="3">
        <v>46094</v>
      </c>
      <c r="C355" s="4" t="s">
        <v>8</v>
      </c>
      <c r="D355" s="4" t="s">
        <v>69</v>
      </c>
      <c r="E355" s="4" t="s">
        <v>3</v>
      </c>
      <c r="F355" s="4" t="s">
        <v>4</v>
      </c>
      <c r="G355" s="4" t="s">
        <v>49</v>
      </c>
      <c r="H355" s="4" t="s">
        <v>55</v>
      </c>
      <c r="I355" s="9">
        <v>4</v>
      </c>
      <c r="J355" s="6">
        <v>124.36</v>
      </c>
      <c r="K355" s="7">
        <v>0</v>
      </c>
      <c r="L355" s="6">
        <v>68.790000000000006</v>
      </c>
      <c r="M355" s="6">
        <f t="shared" si="20"/>
        <v>497.44</v>
      </c>
      <c r="N355" s="6">
        <f t="shared" si="21"/>
        <v>275.16000000000003</v>
      </c>
      <c r="O355" s="6">
        <f t="shared" si="22"/>
        <v>222.27999999999997</v>
      </c>
      <c r="P355" s="8">
        <f t="shared" si="23"/>
        <v>0.44684786104856861</v>
      </c>
      <c r="Q355" s="5">
        <f>YEAR(SalesDataTable[[#This Row],[Order Date]])</f>
        <v>2026</v>
      </c>
      <c r="R355" s="8" t="str">
        <f>"Q"&amp;ROUNDUP(MONTH(SalesDataTable[[#This Row],[Order Date]])/3,0)</f>
        <v>Q1</v>
      </c>
      <c r="S355" s="9">
        <f>MONTH(SalesDataTable[[#This Row],[Order Date]])</f>
        <v>3</v>
      </c>
      <c r="T355" s="8" t="str">
        <f>TEXT(SalesDataTable[[#This Row],[Order Date]],"mmm")</f>
        <v>Mar</v>
      </c>
    </row>
    <row r="356" spans="1:20" ht="16">
      <c r="A356" s="2" t="s">
        <v>407</v>
      </c>
      <c r="B356" s="3">
        <v>46095</v>
      </c>
      <c r="C356" s="4" t="s">
        <v>27</v>
      </c>
      <c r="D356" s="4" t="s">
        <v>48</v>
      </c>
      <c r="E356" s="4" t="s">
        <v>3</v>
      </c>
      <c r="F356" s="4" t="s">
        <v>16</v>
      </c>
      <c r="G356" s="4" t="s">
        <v>5</v>
      </c>
      <c r="H356" s="4" t="s">
        <v>35</v>
      </c>
      <c r="I356" s="9">
        <v>4</v>
      </c>
      <c r="J356" s="6">
        <v>40.42</v>
      </c>
      <c r="K356" s="7">
        <v>0.1</v>
      </c>
      <c r="L356" s="6">
        <v>16.25</v>
      </c>
      <c r="M356" s="6">
        <f t="shared" si="20"/>
        <v>145.512</v>
      </c>
      <c r="N356" s="6">
        <f t="shared" si="21"/>
        <v>65</v>
      </c>
      <c r="O356" s="6">
        <f t="shared" si="22"/>
        <v>80.512</v>
      </c>
      <c r="P356" s="8">
        <f t="shared" si="23"/>
        <v>0.5533014459288581</v>
      </c>
      <c r="Q356" s="5">
        <f>YEAR(SalesDataTable[[#This Row],[Order Date]])</f>
        <v>2026</v>
      </c>
      <c r="R356" s="8" t="str">
        <f>"Q"&amp;ROUNDUP(MONTH(SalesDataTable[[#This Row],[Order Date]])/3,0)</f>
        <v>Q1</v>
      </c>
      <c r="S356" s="9">
        <f>MONTH(SalesDataTable[[#This Row],[Order Date]])</f>
        <v>3</v>
      </c>
      <c r="T356" s="8" t="str">
        <f>TEXT(SalesDataTable[[#This Row],[Order Date]],"mmm")</f>
        <v>Mar</v>
      </c>
    </row>
    <row r="357" spans="1:20" ht="16">
      <c r="A357" s="2" t="s">
        <v>408</v>
      </c>
      <c r="B357" s="3">
        <v>46095</v>
      </c>
      <c r="C357" s="4" t="s">
        <v>1</v>
      </c>
      <c r="D357" s="4" t="s">
        <v>88</v>
      </c>
      <c r="E357" s="4" t="s">
        <v>3</v>
      </c>
      <c r="F357" s="4" t="s">
        <v>4</v>
      </c>
      <c r="G357" s="4" t="s">
        <v>31</v>
      </c>
      <c r="H357" s="4" t="s">
        <v>41</v>
      </c>
      <c r="I357" s="9">
        <v>1</v>
      </c>
      <c r="J357" s="6">
        <v>192.86</v>
      </c>
      <c r="K357" s="7">
        <v>0</v>
      </c>
      <c r="L357" s="6">
        <v>101.13</v>
      </c>
      <c r="M357" s="6">
        <f t="shared" si="20"/>
        <v>192.86</v>
      </c>
      <c r="N357" s="6">
        <f t="shared" si="21"/>
        <v>101.13</v>
      </c>
      <c r="O357" s="6">
        <f t="shared" si="22"/>
        <v>91.730000000000018</v>
      </c>
      <c r="P357" s="8">
        <f t="shared" si="23"/>
        <v>0.475629990666805</v>
      </c>
      <c r="Q357" s="5">
        <f>YEAR(SalesDataTable[[#This Row],[Order Date]])</f>
        <v>2026</v>
      </c>
      <c r="R357" s="8" t="str">
        <f>"Q"&amp;ROUNDUP(MONTH(SalesDataTable[[#This Row],[Order Date]])/3,0)</f>
        <v>Q1</v>
      </c>
      <c r="S357" s="9">
        <f>MONTH(SalesDataTable[[#This Row],[Order Date]])</f>
        <v>3</v>
      </c>
      <c r="T357" s="8" t="str">
        <f>TEXT(SalesDataTable[[#This Row],[Order Date]],"mmm")</f>
        <v>Mar</v>
      </c>
    </row>
    <row r="358" spans="1:20" ht="16">
      <c r="A358" s="2" t="s">
        <v>409</v>
      </c>
      <c r="B358" s="3">
        <v>46095</v>
      </c>
      <c r="C358" s="4" t="s">
        <v>27</v>
      </c>
      <c r="D358" s="4" t="s">
        <v>28</v>
      </c>
      <c r="E358" s="4" t="s">
        <v>39</v>
      </c>
      <c r="F358" s="4" t="s">
        <v>16</v>
      </c>
      <c r="G358" s="4" t="s">
        <v>11</v>
      </c>
      <c r="H358" s="4" t="s">
        <v>79</v>
      </c>
      <c r="I358" s="9">
        <v>2</v>
      </c>
      <c r="J358" s="6">
        <v>72.34</v>
      </c>
      <c r="K358" s="7">
        <v>0</v>
      </c>
      <c r="L358" s="6">
        <v>33.29</v>
      </c>
      <c r="M358" s="6">
        <f t="shared" si="20"/>
        <v>144.68</v>
      </c>
      <c r="N358" s="6">
        <f t="shared" si="21"/>
        <v>66.58</v>
      </c>
      <c r="O358" s="6">
        <f t="shared" si="22"/>
        <v>78.100000000000009</v>
      </c>
      <c r="P358" s="8">
        <f t="shared" si="23"/>
        <v>0.53981199889411113</v>
      </c>
      <c r="Q358" s="5">
        <f>YEAR(SalesDataTable[[#This Row],[Order Date]])</f>
        <v>2026</v>
      </c>
      <c r="R358" s="8" t="str">
        <f>"Q"&amp;ROUNDUP(MONTH(SalesDataTable[[#This Row],[Order Date]])/3,0)</f>
        <v>Q1</v>
      </c>
      <c r="S358" s="9">
        <f>MONTH(SalesDataTable[[#This Row],[Order Date]])</f>
        <v>3</v>
      </c>
      <c r="T358" s="8" t="str">
        <f>TEXT(SalesDataTable[[#This Row],[Order Date]],"mmm")</f>
        <v>Mar</v>
      </c>
    </row>
    <row r="359" spans="1:20" ht="16">
      <c r="A359" s="2" t="s">
        <v>410</v>
      </c>
      <c r="B359" s="3">
        <v>46095</v>
      </c>
      <c r="C359" s="4" t="s">
        <v>27</v>
      </c>
      <c r="D359" s="4" t="s">
        <v>82</v>
      </c>
      <c r="E359" s="4" t="s">
        <v>3</v>
      </c>
      <c r="F359" s="4" t="s">
        <v>16</v>
      </c>
      <c r="G359" s="4" t="s">
        <v>17</v>
      </c>
      <c r="H359" s="4" t="s">
        <v>18</v>
      </c>
      <c r="I359" s="9">
        <v>2</v>
      </c>
      <c r="J359" s="6">
        <v>35.409999999999997</v>
      </c>
      <c r="K359" s="7">
        <v>0</v>
      </c>
      <c r="L359" s="6">
        <v>13.89</v>
      </c>
      <c r="M359" s="6">
        <f t="shared" si="20"/>
        <v>70.819999999999993</v>
      </c>
      <c r="N359" s="6">
        <f t="shared" si="21"/>
        <v>27.78</v>
      </c>
      <c r="O359" s="6">
        <f t="shared" si="22"/>
        <v>43.039999999999992</v>
      </c>
      <c r="P359" s="8">
        <f t="shared" si="23"/>
        <v>0.60773792713922614</v>
      </c>
      <c r="Q359" s="5">
        <f>YEAR(SalesDataTable[[#This Row],[Order Date]])</f>
        <v>2026</v>
      </c>
      <c r="R359" s="8" t="str">
        <f>"Q"&amp;ROUNDUP(MONTH(SalesDataTable[[#This Row],[Order Date]])/3,0)</f>
        <v>Q1</v>
      </c>
      <c r="S359" s="9">
        <f>MONTH(SalesDataTable[[#This Row],[Order Date]])</f>
        <v>3</v>
      </c>
      <c r="T359" s="8" t="str">
        <f>TEXT(SalesDataTable[[#This Row],[Order Date]],"mmm")</f>
        <v>Mar</v>
      </c>
    </row>
    <row r="360" spans="1:20" ht="16">
      <c r="A360" s="2" t="s">
        <v>411</v>
      </c>
      <c r="B360" s="3">
        <v>46095</v>
      </c>
      <c r="C360" s="4" t="s">
        <v>27</v>
      </c>
      <c r="D360" s="4" t="s">
        <v>48</v>
      </c>
      <c r="E360" s="4" t="s">
        <v>10</v>
      </c>
      <c r="F360" s="4" t="s">
        <v>20</v>
      </c>
      <c r="G360" s="4" t="s">
        <v>5</v>
      </c>
      <c r="H360" s="4" t="s">
        <v>43</v>
      </c>
      <c r="I360" s="9">
        <v>12</v>
      </c>
      <c r="J360" s="6">
        <v>102.25</v>
      </c>
      <c r="K360" s="7">
        <v>0.1</v>
      </c>
      <c r="L360" s="6">
        <v>51.07</v>
      </c>
      <c r="M360" s="6">
        <f t="shared" si="20"/>
        <v>1104.3</v>
      </c>
      <c r="N360" s="6">
        <f t="shared" si="21"/>
        <v>612.84</v>
      </c>
      <c r="O360" s="6">
        <f t="shared" si="22"/>
        <v>491.45999999999992</v>
      </c>
      <c r="P360" s="8">
        <f t="shared" si="23"/>
        <v>0.44504210812279266</v>
      </c>
      <c r="Q360" s="5">
        <f>YEAR(SalesDataTable[[#This Row],[Order Date]])</f>
        <v>2026</v>
      </c>
      <c r="R360" s="8" t="str">
        <f>"Q"&amp;ROUNDUP(MONTH(SalesDataTable[[#This Row],[Order Date]])/3,0)</f>
        <v>Q1</v>
      </c>
      <c r="S360" s="9">
        <f>MONTH(SalesDataTable[[#This Row],[Order Date]])</f>
        <v>3</v>
      </c>
      <c r="T360" s="8" t="str">
        <f>TEXT(SalesDataTable[[#This Row],[Order Date]],"mmm")</f>
        <v>Mar</v>
      </c>
    </row>
    <row r="361" spans="1:20" ht="16">
      <c r="A361" s="2" t="s">
        <v>412</v>
      </c>
      <c r="B361" s="3">
        <v>46095</v>
      </c>
      <c r="C361" s="4" t="s">
        <v>8</v>
      </c>
      <c r="D361" s="4" t="s">
        <v>9</v>
      </c>
      <c r="E361" s="4" t="s">
        <v>3</v>
      </c>
      <c r="F361" s="4" t="s">
        <v>16</v>
      </c>
      <c r="G361" s="4" t="s">
        <v>5</v>
      </c>
      <c r="H361" s="4" t="s">
        <v>29</v>
      </c>
      <c r="I361" s="9">
        <v>1</v>
      </c>
      <c r="J361" s="6">
        <v>51.86</v>
      </c>
      <c r="K361" s="7">
        <v>0.1</v>
      </c>
      <c r="L361" s="6">
        <v>22.34</v>
      </c>
      <c r="M361" s="6">
        <f t="shared" si="20"/>
        <v>46.673999999999999</v>
      </c>
      <c r="N361" s="6">
        <f t="shared" si="21"/>
        <v>22.34</v>
      </c>
      <c r="O361" s="6">
        <f t="shared" si="22"/>
        <v>24.334</v>
      </c>
      <c r="P361" s="8">
        <f t="shared" si="23"/>
        <v>0.52136092899687192</v>
      </c>
      <c r="Q361" s="5">
        <f>YEAR(SalesDataTable[[#This Row],[Order Date]])</f>
        <v>2026</v>
      </c>
      <c r="R361" s="8" t="str">
        <f>"Q"&amp;ROUNDUP(MONTH(SalesDataTable[[#This Row],[Order Date]])/3,0)</f>
        <v>Q1</v>
      </c>
      <c r="S361" s="9">
        <f>MONTH(SalesDataTable[[#This Row],[Order Date]])</f>
        <v>3</v>
      </c>
      <c r="T361" s="8" t="str">
        <f>TEXT(SalesDataTable[[#This Row],[Order Date]],"mmm")</f>
        <v>Mar</v>
      </c>
    </row>
    <row r="362" spans="1:20" ht="16">
      <c r="A362" s="2" t="s">
        <v>413</v>
      </c>
      <c r="B362" s="3">
        <v>46095</v>
      </c>
      <c r="C362" s="4" t="s">
        <v>27</v>
      </c>
      <c r="D362" s="4" t="s">
        <v>48</v>
      </c>
      <c r="E362" s="4" t="s">
        <v>3</v>
      </c>
      <c r="F362" s="4" t="s">
        <v>4</v>
      </c>
      <c r="G362" s="4" t="s">
        <v>17</v>
      </c>
      <c r="H362" s="4" t="s">
        <v>18</v>
      </c>
      <c r="I362" s="9">
        <v>1</v>
      </c>
      <c r="J362" s="6">
        <v>36.520000000000003</v>
      </c>
      <c r="K362" s="7">
        <v>0.05</v>
      </c>
      <c r="L362" s="6">
        <v>13.23</v>
      </c>
      <c r="M362" s="6">
        <f t="shared" si="20"/>
        <v>34.694000000000003</v>
      </c>
      <c r="N362" s="6">
        <f t="shared" si="21"/>
        <v>13.23</v>
      </c>
      <c r="O362" s="6">
        <f t="shared" si="22"/>
        <v>21.464000000000002</v>
      </c>
      <c r="P362" s="8">
        <f t="shared" si="23"/>
        <v>0.61866605176687617</v>
      </c>
      <c r="Q362" s="5">
        <f>YEAR(SalesDataTable[[#This Row],[Order Date]])</f>
        <v>2026</v>
      </c>
      <c r="R362" s="8" t="str">
        <f>"Q"&amp;ROUNDUP(MONTH(SalesDataTable[[#This Row],[Order Date]])/3,0)</f>
        <v>Q1</v>
      </c>
      <c r="S362" s="9">
        <f>MONTH(SalesDataTable[[#This Row],[Order Date]])</f>
        <v>3</v>
      </c>
      <c r="T362" s="8" t="str">
        <f>TEXT(SalesDataTable[[#This Row],[Order Date]],"mmm")</f>
        <v>Mar</v>
      </c>
    </row>
    <row r="363" spans="1:20" ht="16">
      <c r="A363" s="2" t="s">
        <v>414</v>
      </c>
      <c r="B363" s="3">
        <v>46095</v>
      </c>
      <c r="C363" s="4" t="s">
        <v>14</v>
      </c>
      <c r="D363" s="4" t="s">
        <v>61</v>
      </c>
      <c r="E363" s="4" t="s">
        <v>3</v>
      </c>
      <c r="F363" s="4" t="s">
        <v>16</v>
      </c>
      <c r="G363" s="4" t="s">
        <v>11</v>
      </c>
      <c r="H363" s="4" t="s">
        <v>53</v>
      </c>
      <c r="I363" s="9">
        <v>2</v>
      </c>
      <c r="J363" s="6">
        <v>153.66</v>
      </c>
      <c r="K363" s="7">
        <v>0.1</v>
      </c>
      <c r="L363" s="6">
        <v>78.430000000000007</v>
      </c>
      <c r="M363" s="6">
        <f t="shared" si="20"/>
        <v>276.58800000000002</v>
      </c>
      <c r="N363" s="6">
        <f t="shared" si="21"/>
        <v>156.86000000000001</v>
      </c>
      <c r="O363" s="6">
        <f t="shared" si="22"/>
        <v>119.72800000000001</v>
      </c>
      <c r="P363" s="8">
        <f t="shared" si="23"/>
        <v>0.43287488972768162</v>
      </c>
      <c r="Q363" s="5">
        <f>YEAR(SalesDataTable[[#This Row],[Order Date]])</f>
        <v>2026</v>
      </c>
      <c r="R363" s="8" t="str">
        <f>"Q"&amp;ROUNDUP(MONTH(SalesDataTable[[#This Row],[Order Date]])/3,0)</f>
        <v>Q1</v>
      </c>
      <c r="S363" s="9">
        <f>MONTH(SalesDataTable[[#This Row],[Order Date]])</f>
        <v>3</v>
      </c>
      <c r="T363" s="8" t="str">
        <f>TEXT(SalesDataTable[[#This Row],[Order Date]],"mmm")</f>
        <v>Mar</v>
      </c>
    </row>
    <row r="364" spans="1:20" ht="16">
      <c r="A364" s="2" t="s">
        <v>415</v>
      </c>
      <c r="B364" s="3">
        <v>46095</v>
      </c>
      <c r="C364" s="4" t="s">
        <v>8</v>
      </c>
      <c r="D364" s="4" t="s">
        <v>86</v>
      </c>
      <c r="E364" s="4" t="s">
        <v>39</v>
      </c>
      <c r="F364" s="4" t="s">
        <v>4</v>
      </c>
      <c r="G364" s="4" t="s">
        <v>49</v>
      </c>
      <c r="H364" s="4" t="s">
        <v>50</v>
      </c>
      <c r="I364" s="9">
        <v>1</v>
      </c>
      <c r="J364" s="6">
        <v>41.05</v>
      </c>
      <c r="K364" s="7">
        <v>0.1</v>
      </c>
      <c r="L364" s="6">
        <v>14.94</v>
      </c>
      <c r="M364" s="6">
        <f t="shared" si="20"/>
        <v>36.945</v>
      </c>
      <c r="N364" s="6">
        <f t="shared" si="21"/>
        <v>14.94</v>
      </c>
      <c r="O364" s="6">
        <f t="shared" si="22"/>
        <v>22.005000000000003</v>
      </c>
      <c r="P364" s="8">
        <f t="shared" si="23"/>
        <v>0.59561510353227776</v>
      </c>
      <c r="Q364" s="5">
        <f>YEAR(SalesDataTable[[#This Row],[Order Date]])</f>
        <v>2026</v>
      </c>
      <c r="R364" s="8" t="str">
        <f>"Q"&amp;ROUNDUP(MONTH(SalesDataTable[[#This Row],[Order Date]])/3,0)</f>
        <v>Q1</v>
      </c>
      <c r="S364" s="9">
        <f>MONTH(SalesDataTable[[#This Row],[Order Date]])</f>
        <v>3</v>
      </c>
      <c r="T364" s="8" t="str">
        <f>TEXT(SalesDataTable[[#This Row],[Order Date]],"mmm")</f>
        <v>Mar</v>
      </c>
    </row>
    <row r="365" spans="1:20" ht="16">
      <c r="A365" s="2" t="s">
        <v>416</v>
      </c>
      <c r="B365" s="3">
        <v>46096</v>
      </c>
      <c r="C365" s="4" t="s">
        <v>14</v>
      </c>
      <c r="D365" s="4" t="s">
        <v>15</v>
      </c>
      <c r="E365" s="4" t="s">
        <v>3</v>
      </c>
      <c r="F365" s="4" t="s">
        <v>4</v>
      </c>
      <c r="G365" s="4" t="s">
        <v>17</v>
      </c>
      <c r="H365" s="4" t="s">
        <v>71</v>
      </c>
      <c r="I365" s="9">
        <v>4</v>
      </c>
      <c r="J365" s="6">
        <v>136.21</v>
      </c>
      <c r="K365" s="7">
        <v>0.05</v>
      </c>
      <c r="L365" s="6">
        <v>68.55</v>
      </c>
      <c r="M365" s="6">
        <f t="shared" si="20"/>
        <v>517.59799999999996</v>
      </c>
      <c r="N365" s="6">
        <f t="shared" si="21"/>
        <v>274.2</v>
      </c>
      <c r="O365" s="6">
        <f t="shared" si="22"/>
        <v>243.39799999999997</v>
      </c>
      <c r="P365" s="8">
        <f t="shared" si="23"/>
        <v>0.4702452482428448</v>
      </c>
      <c r="Q365" s="5">
        <f>YEAR(SalesDataTable[[#This Row],[Order Date]])</f>
        <v>2026</v>
      </c>
      <c r="R365" s="8" t="str">
        <f>"Q"&amp;ROUNDUP(MONTH(SalesDataTable[[#This Row],[Order Date]])/3,0)</f>
        <v>Q1</v>
      </c>
      <c r="S365" s="9">
        <f>MONTH(SalesDataTable[[#This Row],[Order Date]])</f>
        <v>3</v>
      </c>
      <c r="T365" s="8" t="str">
        <f>TEXT(SalesDataTable[[#This Row],[Order Date]],"mmm")</f>
        <v>Mar</v>
      </c>
    </row>
    <row r="366" spans="1:20" ht="16">
      <c r="A366" s="2" t="s">
        <v>417</v>
      </c>
      <c r="B366" s="3">
        <v>46096</v>
      </c>
      <c r="C366" s="4" t="s">
        <v>27</v>
      </c>
      <c r="D366" s="4" t="s">
        <v>28</v>
      </c>
      <c r="E366" s="4" t="s">
        <v>3</v>
      </c>
      <c r="F366" s="4" t="s">
        <v>4</v>
      </c>
      <c r="G366" s="4" t="s">
        <v>17</v>
      </c>
      <c r="H366" s="4" t="s">
        <v>46</v>
      </c>
      <c r="I366" s="9">
        <v>3</v>
      </c>
      <c r="J366" s="6">
        <v>46.68</v>
      </c>
      <c r="K366" s="7">
        <v>0</v>
      </c>
      <c r="L366" s="6">
        <v>18.760000000000002</v>
      </c>
      <c r="M366" s="6">
        <f t="shared" si="20"/>
        <v>140.04</v>
      </c>
      <c r="N366" s="6">
        <f t="shared" si="21"/>
        <v>56.28</v>
      </c>
      <c r="O366" s="6">
        <f t="shared" si="22"/>
        <v>83.759999999999991</v>
      </c>
      <c r="P366" s="8">
        <f t="shared" si="23"/>
        <v>0.59811482433590402</v>
      </c>
      <c r="Q366" s="5">
        <f>YEAR(SalesDataTable[[#This Row],[Order Date]])</f>
        <v>2026</v>
      </c>
      <c r="R366" s="8" t="str">
        <f>"Q"&amp;ROUNDUP(MONTH(SalesDataTable[[#This Row],[Order Date]])/3,0)</f>
        <v>Q1</v>
      </c>
      <c r="S366" s="9">
        <f>MONTH(SalesDataTable[[#This Row],[Order Date]])</f>
        <v>3</v>
      </c>
      <c r="T366" s="8" t="str">
        <f>TEXT(SalesDataTable[[#This Row],[Order Date]],"mmm")</f>
        <v>Mar</v>
      </c>
    </row>
    <row r="367" spans="1:20" ht="16">
      <c r="A367" s="2" t="s">
        <v>418</v>
      </c>
      <c r="B367" s="3">
        <v>46096</v>
      </c>
      <c r="C367" s="4" t="s">
        <v>8</v>
      </c>
      <c r="D367" s="4" t="s">
        <v>69</v>
      </c>
      <c r="E367" s="4" t="s">
        <v>25</v>
      </c>
      <c r="F367" s="4" t="s">
        <v>16</v>
      </c>
      <c r="G367" s="4" t="s">
        <v>17</v>
      </c>
      <c r="H367" s="4" t="s">
        <v>18</v>
      </c>
      <c r="I367" s="9">
        <v>1</v>
      </c>
      <c r="J367" s="6">
        <v>35.340000000000003</v>
      </c>
      <c r="K367" s="7">
        <v>0.05</v>
      </c>
      <c r="L367" s="6">
        <v>13.37</v>
      </c>
      <c r="M367" s="6">
        <f t="shared" si="20"/>
        <v>33.573</v>
      </c>
      <c r="N367" s="6">
        <f t="shared" si="21"/>
        <v>13.37</v>
      </c>
      <c r="O367" s="6">
        <f t="shared" si="22"/>
        <v>20.203000000000003</v>
      </c>
      <c r="P367" s="8">
        <f t="shared" si="23"/>
        <v>0.60176332171685587</v>
      </c>
      <c r="Q367" s="5">
        <f>YEAR(SalesDataTable[[#This Row],[Order Date]])</f>
        <v>2026</v>
      </c>
      <c r="R367" s="8" t="str">
        <f>"Q"&amp;ROUNDUP(MONTH(SalesDataTable[[#This Row],[Order Date]])/3,0)</f>
        <v>Q1</v>
      </c>
      <c r="S367" s="9">
        <f>MONTH(SalesDataTable[[#This Row],[Order Date]])</f>
        <v>3</v>
      </c>
      <c r="T367" s="8" t="str">
        <f>TEXT(SalesDataTable[[#This Row],[Order Date]],"mmm")</f>
        <v>Mar</v>
      </c>
    </row>
    <row r="368" spans="1:20" ht="16">
      <c r="A368" s="2" t="s">
        <v>419</v>
      </c>
      <c r="B368" s="3">
        <v>46097</v>
      </c>
      <c r="C368" s="4" t="s">
        <v>27</v>
      </c>
      <c r="D368" s="4" t="s">
        <v>45</v>
      </c>
      <c r="E368" s="4" t="s">
        <v>25</v>
      </c>
      <c r="F368" s="4" t="s">
        <v>4</v>
      </c>
      <c r="G368" s="4" t="s">
        <v>49</v>
      </c>
      <c r="H368" s="4" t="s">
        <v>50</v>
      </c>
      <c r="I368" s="9">
        <v>2</v>
      </c>
      <c r="J368" s="6">
        <v>40.19</v>
      </c>
      <c r="K368" s="7">
        <v>0</v>
      </c>
      <c r="L368" s="6">
        <v>14.92</v>
      </c>
      <c r="M368" s="6">
        <f t="shared" si="20"/>
        <v>80.38</v>
      </c>
      <c r="N368" s="6">
        <f t="shared" si="21"/>
        <v>29.84</v>
      </c>
      <c r="O368" s="6">
        <f t="shared" si="22"/>
        <v>50.539999999999992</v>
      </c>
      <c r="P368" s="8">
        <f t="shared" si="23"/>
        <v>0.62876337397362525</v>
      </c>
      <c r="Q368" s="5">
        <f>YEAR(SalesDataTable[[#This Row],[Order Date]])</f>
        <v>2026</v>
      </c>
      <c r="R368" s="8" t="str">
        <f>"Q"&amp;ROUNDUP(MONTH(SalesDataTable[[#This Row],[Order Date]])/3,0)</f>
        <v>Q1</v>
      </c>
      <c r="S368" s="9">
        <f>MONTH(SalesDataTable[[#This Row],[Order Date]])</f>
        <v>3</v>
      </c>
      <c r="T368" s="8" t="str">
        <f>TEXT(SalesDataTable[[#This Row],[Order Date]],"mmm")</f>
        <v>Mar</v>
      </c>
    </row>
    <row r="369" spans="1:20" ht="16">
      <c r="A369" s="2" t="s">
        <v>420</v>
      </c>
      <c r="B369" s="3">
        <v>46097</v>
      </c>
      <c r="C369" s="4" t="s">
        <v>8</v>
      </c>
      <c r="D369" s="4" t="s">
        <v>69</v>
      </c>
      <c r="E369" s="4" t="s">
        <v>3</v>
      </c>
      <c r="F369" s="4" t="s">
        <v>16</v>
      </c>
      <c r="G369" s="4" t="s">
        <v>5</v>
      </c>
      <c r="H369" s="4" t="s">
        <v>43</v>
      </c>
      <c r="I369" s="9">
        <v>2</v>
      </c>
      <c r="J369" s="6">
        <v>101.73</v>
      </c>
      <c r="K369" s="7">
        <v>0.05</v>
      </c>
      <c r="L369" s="6">
        <v>51.56</v>
      </c>
      <c r="M369" s="6">
        <f t="shared" si="20"/>
        <v>193.28700000000001</v>
      </c>
      <c r="N369" s="6">
        <f t="shared" si="21"/>
        <v>103.12</v>
      </c>
      <c r="O369" s="6">
        <f t="shared" si="22"/>
        <v>90.167000000000002</v>
      </c>
      <c r="P369" s="8">
        <f t="shared" si="23"/>
        <v>0.46649283190281809</v>
      </c>
      <c r="Q369" s="5">
        <f>YEAR(SalesDataTable[[#This Row],[Order Date]])</f>
        <v>2026</v>
      </c>
      <c r="R369" s="8" t="str">
        <f>"Q"&amp;ROUNDUP(MONTH(SalesDataTable[[#This Row],[Order Date]])/3,0)</f>
        <v>Q1</v>
      </c>
      <c r="S369" s="9">
        <f>MONTH(SalesDataTable[[#This Row],[Order Date]])</f>
        <v>3</v>
      </c>
      <c r="T369" s="8" t="str">
        <f>TEXT(SalesDataTable[[#This Row],[Order Date]],"mmm")</f>
        <v>Mar</v>
      </c>
    </row>
    <row r="370" spans="1:20" ht="16">
      <c r="A370" s="2" t="s">
        <v>421</v>
      </c>
      <c r="B370" s="3">
        <v>46097</v>
      </c>
      <c r="C370" s="4" t="s">
        <v>14</v>
      </c>
      <c r="D370" s="4" t="s">
        <v>24</v>
      </c>
      <c r="E370" s="4" t="s">
        <v>25</v>
      </c>
      <c r="F370" s="4" t="s">
        <v>20</v>
      </c>
      <c r="G370" s="4" t="s">
        <v>31</v>
      </c>
      <c r="H370" s="4" t="s">
        <v>41</v>
      </c>
      <c r="I370" s="9">
        <v>1</v>
      </c>
      <c r="J370" s="6">
        <v>200.05</v>
      </c>
      <c r="K370" s="7">
        <v>0</v>
      </c>
      <c r="L370" s="6">
        <v>102.69</v>
      </c>
      <c r="M370" s="6">
        <f t="shared" si="20"/>
        <v>200.05</v>
      </c>
      <c r="N370" s="6">
        <f t="shared" si="21"/>
        <v>102.69</v>
      </c>
      <c r="O370" s="6">
        <f t="shared" si="22"/>
        <v>97.360000000000014</v>
      </c>
      <c r="P370" s="8">
        <f t="shared" si="23"/>
        <v>0.48667833041739567</v>
      </c>
      <c r="Q370" s="5">
        <f>YEAR(SalesDataTable[[#This Row],[Order Date]])</f>
        <v>2026</v>
      </c>
      <c r="R370" s="8" t="str">
        <f>"Q"&amp;ROUNDUP(MONTH(SalesDataTable[[#This Row],[Order Date]])/3,0)</f>
        <v>Q1</v>
      </c>
      <c r="S370" s="9">
        <f>MONTH(SalesDataTable[[#This Row],[Order Date]])</f>
        <v>3</v>
      </c>
      <c r="T370" s="8" t="str">
        <f>TEXT(SalesDataTable[[#This Row],[Order Date]],"mmm")</f>
        <v>Mar</v>
      </c>
    </row>
    <row r="371" spans="1:20" ht="16">
      <c r="A371" s="2" t="s">
        <v>422</v>
      </c>
      <c r="B371" s="3">
        <v>46097</v>
      </c>
      <c r="C371" s="4" t="s">
        <v>27</v>
      </c>
      <c r="D371" s="4" t="s">
        <v>45</v>
      </c>
      <c r="E371" s="4" t="s">
        <v>3</v>
      </c>
      <c r="F371" s="4" t="s">
        <v>16</v>
      </c>
      <c r="G371" s="4" t="s">
        <v>11</v>
      </c>
      <c r="H371" s="4" t="s">
        <v>12</v>
      </c>
      <c r="I371" s="9">
        <v>1</v>
      </c>
      <c r="J371" s="6">
        <v>90.06</v>
      </c>
      <c r="K371" s="7">
        <v>0</v>
      </c>
      <c r="L371" s="6">
        <v>44.49</v>
      </c>
      <c r="M371" s="6">
        <f t="shared" si="20"/>
        <v>90.06</v>
      </c>
      <c r="N371" s="6">
        <f t="shared" si="21"/>
        <v>44.49</v>
      </c>
      <c r="O371" s="6">
        <f t="shared" si="22"/>
        <v>45.57</v>
      </c>
      <c r="P371" s="8">
        <f t="shared" si="23"/>
        <v>0.50599600266489009</v>
      </c>
      <c r="Q371" s="5">
        <f>YEAR(SalesDataTable[[#This Row],[Order Date]])</f>
        <v>2026</v>
      </c>
      <c r="R371" s="8" t="str">
        <f>"Q"&amp;ROUNDUP(MONTH(SalesDataTable[[#This Row],[Order Date]])/3,0)</f>
        <v>Q1</v>
      </c>
      <c r="S371" s="9">
        <f>MONTH(SalesDataTable[[#This Row],[Order Date]])</f>
        <v>3</v>
      </c>
      <c r="T371" s="8" t="str">
        <f>TEXT(SalesDataTable[[#This Row],[Order Date]],"mmm")</f>
        <v>Mar</v>
      </c>
    </row>
    <row r="372" spans="1:20" ht="16">
      <c r="A372" s="2" t="s">
        <v>423</v>
      </c>
      <c r="B372" s="3">
        <v>46097</v>
      </c>
      <c r="C372" s="4" t="s">
        <v>8</v>
      </c>
      <c r="D372" s="4" t="s">
        <v>66</v>
      </c>
      <c r="E372" s="4" t="s">
        <v>3</v>
      </c>
      <c r="F372" s="4" t="s">
        <v>16</v>
      </c>
      <c r="G372" s="4" t="s">
        <v>17</v>
      </c>
      <c r="H372" s="4" t="s">
        <v>18</v>
      </c>
      <c r="I372" s="9">
        <v>1</v>
      </c>
      <c r="J372" s="6">
        <v>37.119999999999997</v>
      </c>
      <c r="K372" s="7">
        <v>0.1</v>
      </c>
      <c r="L372" s="6">
        <v>13.39</v>
      </c>
      <c r="M372" s="6">
        <f t="shared" si="20"/>
        <v>33.408000000000001</v>
      </c>
      <c r="N372" s="6">
        <f t="shared" si="21"/>
        <v>13.39</v>
      </c>
      <c r="O372" s="6">
        <f t="shared" si="22"/>
        <v>20.018000000000001</v>
      </c>
      <c r="P372" s="8">
        <f t="shared" si="23"/>
        <v>0.59919779693486586</v>
      </c>
      <c r="Q372" s="5">
        <f>YEAR(SalesDataTable[[#This Row],[Order Date]])</f>
        <v>2026</v>
      </c>
      <c r="R372" s="8" t="str">
        <f>"Q"&amp;ROUNDUP(MONTH(SalesDataTable[[#This Row],[Order Date]])/3,0)</f>
        <v>Q1</v>
      </c>
      <c r="S372" s="9">
        <f>MONTH(SalesDataTable[[#This Row],[Order Date]])</f>
        <v>3</v>
      </c>
      <c r="T372" s="8" t="str">
        <f>TEXT(SalesDataTable[[#This Row],[Order Date]],"mmm")</f>
        <v>Mar</v>
      </c>
    </row>
    <row r="373" spans="1:20" ht="16">
      <c r="A373" s="2" t="s">
        <v>424</v>
      </c>
      <c r="B373" s="3">
        <v>46097</v>
      </c>
      <c r="C373" s="4" t="s">
        <v>1</v>
      </c>
      <c r="D373" s="4" t="s">
        <v>2</v>
      </c>
      <c r="E373" s="4" t="s">
        <v>25</v>
      </c>
      <c r="F373" s="4" t="s">
        <v>4</v>
      </c>
      <c r="G373" s="4" t="s">
        <v>11</v>
      </c>
      <c r="H373" s="4" t="s">
        <v>53</v>
      </c>
      <c r="I373" s="9">
        <v>2</v>
      </c>
      <c r="J373" s="6">
        <v>156.09</v>
      </c>
      <c r="K373" s="7">
        <v>0.1</v>
      </c>
      <c r="L373" s="6">
        <v>79.72</v>
      </c>
      <c r="M373" s="6">
        <f t="shared" si="20"/>
        <v>280.96199999999999</v>
      </c>
      <c r="N373" s="6">
        <f t="shared" si="21"/>
        <v>159.44</v>
      </c>
      <c r="O373" s="6">
        <f t="shared" si="22"/>
        <v>121.52199999999999</v>
      </c>
      <c r="P373" s="8">
        <f t="shared" si="23"/>
        <v>0.43252112385304775</v>
      </c>
      <c r="Q373" s="5">
        <f>YEAR(SalesDataTable[[#This Row],[Order Date]])</f>
        <v>2026</v>
      </c>
      <c r="R373" s="8" t="str">
        <f>"Q"&amp;ROUNDUP(MONTH(SalesDataTable[[#This Row],[Order Date]])/3,0)</f>
        <v>Q1</v>
      </c>
      <c r="S373" s="9">
        <f>MONTH(SalesDataTable[[#This Row],[Order Date]])</f>
        <v>3</v>
      </c>
      <c r="T373" s="8" t="str">
        <f>TEXT(SalesDataTable[[#This Row],[Order Date]],"mmm")</f>
        <v>Mar</v>
      </c>
    </row>
    <row r="374" spans="1:20" ht="16">
      <c r="A374" s="2" t="s">
        <v>425</v>
      </c>
      <c r="B374" s="3">
        <v>46097</v>
      </c>
      <c r="C374" s="4" t="s">
        <v>1</v>
      </c>
      <c r="D374" s="4" t="s">
        <v>2</v>
      </c>
      <c r="E374" s="4" t="s">
        <v>10</v>
      </c>
      <c r="F374" s="4" t="s">
        <v>20</v>
      </c>
      <c r="G374" s="4" t="s">
        <v>49</v>
      </c>
      <c r="H374" s="4" t="s">
        <v>67</v>
      </c>
      <c r="I374" s="9">
        <v>12</v>
      </c>
      <c r="J374" s="6">
        <v>36.44</v>
      </c>
      <c r="K374" s="7">
        <v>0.05</v>
      </c>
      <c r="L374" s="6">
        <v>13.65</v>
      </c>
      <c r="M374" s="6">
        <f t="shared" si="20"/>
        <v>415.41599999999994</v>
      </c>
      <c r="N374" s="6">
        <f t="shared" si="21"/>
        <v>163.80000000000001</v>
      </c>
      <c r="O374" s="6">
        <f t="shared" si="22"/>
        <v>251.61599999999993</v>
      </c>
      <c r="P374" s="8">
        <f t="shared" si="23"/>
        <v>0.60569645848980291</v>
      </c>
      <c r="Q374" s="5">
        <f>YEAR(SalesDataTable[[#This Row],[Order Date]])</f>
        <v>2026</v>
      </c>
      <c r="R374" s="8" t="str">
        <f>"Q"&amp;ROUNDUP(MONTH(SalesDataTable[[#This Row],[Order Date]])/3,0)</f>
        <v>Q1</v>
      </c>
      <c r="S374" s="9">
        <f>MONTH(SalesDataTable[[#This Row],[Order Date]])</f>
        <v>3</v>
      </c>
      <c r="T374" s="8" t="str">
        <f>TEXT(SalesDataTable[[#This Row],[Order Date]],"mmm")</f>
        <v>Mar</v>
      </c>
    </row>
    <row r="375" spans="1:20" ht="16">
      <c r="A375" s="2" t="s">
        <v>426</v>
      </c>
      <c r="B375" s="3">
        <v>46098</v>
      </c>
      <c r="C375" s="4" t="s">
        <v>1</v>
      </c>
      <c r="D375" s="4" t="s">
        <v>88</v>
      </c>
      <c r="E375" s="4" t="s">
        <v>39</v>
      </c>
      <c r="F375" s="4" t="s">
        <v>20</v>
      </c>
      <c r="G375" s="4" t="s">
        <v>31</v>
      </c>
      <c r="H375" s="4" t="s">
        <v>90</v>
      </c>
      <c r="I375" s="9">
        <v>5</v>
      </c>
      <c r="J375" s="6">
        <v>123.95</v>
      </c>
      <c r="K375" s="7">
        <v>0.05</v>
      </c>
      <c r="L375" s="6">
        <v>59.23</v>
      </c>
      <c r="M375" s="6">
        <f t="shared" si="20"/>
        <v>588.76249999999993</v>
      </c>
      <c r="N375" s="6">
        <f t="shared" si="21"/>
        <v>296.14999999999998</v>
      </c>
      <c r="O375" s="6">
        <f t="shared" si="22"/>
        <v>292.61249999999995</v>
      </c>
      <c r="P375" s="8">
        <f t="shared" si="23"/>
        <v>0.49699581749856692</v>
      </c>
      <c r="Q375" s="5">
        <f>YEAR(SalesDataTable[[#This Row],[Order Date]])</f>
        <v>2026</v>
      </c>
      <c r="R375" s="8" t="str">
        <f>"Q"&amp;ROUNDUP(MONTH(SalesDataTable[[#This Row],[Order Date]])/3,0)</f>
        <v>Q1</v>
      </c>
      <c r="S375" s="9">
        <f>MONTH(SalesDataTable[[#This Row],[Order Date]])</f>
        <v>3</v>
      </c>
      <c r="T375" s="8" t="str">
        <f>TEXT(SalesDataTable[[#This Row],[Order Date]],"mmm")</f>
        <v>Mar</v>
      </c>
    </row>
    <row r="376" spans="1:20" ht="16">
      <c r="A376" s="2" t="s">
        <v>427</v>
      </c>
      <c r="B376" s="3">
        <v>46098</v>
      </c>
      <c r="C376" s="4" t="s">
        <v>14</v>
      </c>
      <c r="D376" s="4" t="s">
        <v>126</v>
      </c>
      <c r="E376" s="4" t="s">
        <v>39</v>
      </c>
      <c r="F376" s="4" t="s">
        <v>20</v>
      </c>
      <c r="G376" s="4" t="s">
        <v>31</v>
      </c>
      <c r="H376" s="4" t="s">
        <v>41</v>
      </c>
      <c r="I376" s="9">
        <v>1</v>
      </c>
      <c r="J376" s="6">
        <v>192.84</v>
      </c>
      <c r="K376" s="7">
        <v>0.15</v>
      </c>
      <c r="L376" s="6">
        <v>101.42</v>
      </c>
      <c r="M376" s="6">
        <f t="shared" si="20"/>
        <v>163.91399999999999</v>
      </c>
      <c r="N376" s="6">
        <f t="shared" si="21"/>
        <v>101.42</v>
      </c>
      <c r="O376" s="6">
        <f t="shared" si="22"/>
        <v>62.493999999999986</v>
      </c>
      <c r="P376" s="8">
        <f t="shared" si="23"/>
        <v>0.38126090510877647</v>
      </c>
      <c r="Q376" s="5">
        <f>YEAR(SalesDataTable[[#This Row],[Order Date]])</f>
        <v>2026</v>
      </c>
      <c r="R376" s="8" t="str">
        <f>"Q"&amp;ROUNDUP(MONTH(SalesDataTable[[#This Row],[Order Date]])/3,0)</f>
        <v>Q1</v>
      </c>
      <c r="S376" s="9">
        <f>MONTH(SalesDataTable[[#This Row],[Order Date]])</f>
        <v>3</v>
      </c>
      <c r="T376" s="8" t="str">
        <f>TEXT(SalesDataTable[[#This Row],[Order Date]],"mmm")</f>
        <v>Mar</v>
      </c>
    </row>
    <row r="377" spans="1:20" ht="16">
      <c r="A377" s="2" t="s">
        <v>428</v>
      </c>
      <c r="B377" s="3">
        <v>46098</v>
      </c>
      <c r="C377" s="4" t="s">
        <v>8</v>
      </c>
      <c r="D377" s="4" t="s">
        <v>66</v>
      </c>
      <c r="E377" s="4" t="s">
        <v>3</v>
      </c>
      <c r="F377" s="4" t="s">
        <v>16</v>
      </c>
      <c r="G377" s="4" t="s">
        <v>11</v>
      </c>
      <c r="H377" s="4" t="s">
        <v>53</v>
      </c>
      <c r="I377" s="9">
        <v>1</v>
      </c>
      <c r="J377" s="6">
        <v>152.57</v>
      </c>
      <c r="K377" s="7">
        <v>0.1</v>
      </c>
      <c r="L377" s="6">
        <v>80.319999999999993</v>
      </c>
      <c r="M377" s="6">
        <f t="shared" si="20"/>
        <v>137.31299999999999</v>
      </c>
      <c r="N377" s="6">
        <f t="shared" si="21"/>
        <v>80.319999999999993</v>
      </c>
      <c r="O377" s="6">
        <f t="shared" si="22"/>
        <v>56.992999999999995</v>
      </c>
      <c r="P377" s="8">
        <f t="shared" si="23"/>
        <v>0.41505902572953762</v>
      </c>
      <c r="Q377" s="5">
        <f>YEAR(SalesDataTable[[#This Row],[Order Date]])</f>
        <v>2026</v>
      </c>
      <c r="R377" s="8" t="str">
        <f>"Q"&amp;ROUNDUP(MONTH(SalesDataTable[[#This Row],[Order Date]])/3,0)</f>
        <v>Q1</v>
      </c>
      <c r="S377" s="9">
        <f>MONTH(SalesDataTable[[#This Row],[Order Date]])</f>
        <v>3</v>
      </c>
      <c r="T377" s="8" t="str">
        <f>TEXT(SalesDataTable[[#This Row],[Order Date]],"mmm")</f>
        <v>Mar</v>
      </c>
    </row>
    <row r="378" spans="1:20" ht="16">
      <c r="A378" s="2" t="s">
        <v>429</v>
      </c>
      <c r="B378" s="3">
        <v>46099</v>
      </c>
      <c r="C378" s="4" t="s">
        <v>27</v>
      </c>
      <c r="D378" s="4" t="s">
        <v>28</v>
      </c>
      <c r="E378" s="4" t="s">
        <v>3</v>
      </c>
      <c r="F378" s="4" t="s">
        <v>20</v>
      </c>
      <c r="G378" s="4" t="s">
        <v>17</v>
      </c>
      <c r="H378" s="4" t="s">
        <v>71</v>
      </c>
      <c r="I378" s="9">
        <v>2</v>
      </c>
      <c r="J378" s="6">
        <v>130.4</v>
      </c>
      <c r="K378" s="7">
        <v>0</v>
      </c>
      <c r="L378" s="6">
        <v>67.599999999999994</v>
      </c>
      <c r="M378" s="6">
        <f t="shared" si="20"/>
        <v>260.8</v>
      </c>
      <c r="N378" s="6">
        <f t="shared" si="21"/>
        <v>135.19999999999999</v>
      </c>
      <c r="O378" s="6">
        <f t="shared" si="22"/>
        <v>125.60000000000002</v>
      </c>
      <c r="P378" s="8">
        <f t="shared" si="23"/>
        <v>0.48159509202453993</v>
      </c>
      <c r="Q378" s="5">
        <f>YEAR(SalesDataTable[[#This Row],[Order Date]])</f>
        <v>2026</v>
      </c>
      <c r="R378" s="8" t="str">
        <f>"Q"&amp;ROUNDUP(MONTH(SalesDataTable[[#This Row],[Order Date]])/3,0)</f>
        <v>Q1</v>
      </c>
      <c r="S378" s="9">
        <f>MONTH(SalesDataTable[[#This Row],[Order Date]])</f>
        <v>3</v>
      </c>
      <c r="T378" s="8" t="str">
        <f>TEXT(SalesDataTable[[#This Row],[Order Date]],"mmm")</f>
        <v>Mar</v>
      </c>
    </row>
    <row r="379" spans="1:20" ht="16">
      <c r="A379" s="2" t="s">
        <v>430</v>
      </c>
      <c r="B379" s="3">
        <v>46099</v>
      </c>
      <c r="C379" s="4" t="s">
        <v>14</v>
      </c>
      <c r="D379" s="4" t="s">
        <v>24</v>
      </c>
      <c r="E379" s="4" t="s">
        <v>3</v>
      </c>
      <c r="F379" s="4" t="s">
        <v>16</v>
      </c>
      <c r="G379" s="4" t="s">
        <v>11</v>
      </c>
      <c r="H379" s="4" t="s">
        <v>12</v>
      </c>
      <c r="I379" s="9">
        <v>2</v>
      </c>
      <c r="J379" s="6">
        <v>94.25</v>
      </c>
      <c r="K379" s="7">
        <v>0.1</v>
      </c>
      <c r="L379" s="6">
        <v>44.99</v>
      </c>
      <c r="M379" s="6">
        <f t="shared" si="20"/>
        <v>169.65</v>
      </c>
      <c r="N379" s="6">
        <f t="shared" si="21"/>
        <v>89.98</v>
      </c>
      <c r="O379" s="6">
        <f t="shared" si="22"/>
        <v>79.67</v>
      </c>
      <c r="P379" s="8">
        <f t="shared" si="23"/>
        <v>0.46961391099322131</v>
      </c>
      <c r="Q379" s="5">
        <f>YEAR(SalesDataTable[[#This Row],[Order Date]])</f>
        <v>2026</v>
      </c>
      <c r="R379" s="8" t="str">
        <f>"Q"&amp;ROUNDUP(MONTH(SalesDataTable[[#This Row],[Order Date]])/3,0)</f>
        <v>Q1</v>
      </c>
      <c r="S379" s="9">
        <f>MONTH(SalesDataTable[[#This Row],[Order Date]])</f>
        <v>3</v>
      </c>
      <c r="T379" s="8" t="str">
        <f>TEXT(SalesDataTable[[#This Row],[Order Date]],"mmm")</f>
        <v>Mar</v>
      </c>
    </row>
    <row r="380" spans="1:20" ht="16">
      <c r="A380" s="2" t="s">
        <v>431</v>
      </c>
      <c r="B380" s="3">
        <v>46099</v>
      </c>
      <c r="C380" s="4" t="s">
        <v>8</v>
      </c>
      <c r="D380" s="4" t="s">
        <v>69</v>
      </c>
      <c r="E380" s="4" t="s">
        <v>3</v>
      </c>
      <c r="F380" s="4" t="s">
        <v>20</v>
      </c>
      <c r="G380" s="4" t="s">
        <v>31</v>
      </c>
      <c r="H380" s="4" t="s">
        <v>90</v>
      </c>
      <c r="I380" s="9">
        <v>5</v>
      </c>
      <c r="J380" s="6">
        <v>125.91</v>
      </c>
      <c r="K380" s="7">
        <v>0</v>
      </c>
      <c r="L380" s="6">
        <v>59.36</v>
      </c>
      <c r="M380" s="6">
        <f t="shared" si="20"/>
        <v>629.54999999999995</v>
      </c>
      <c r="N380" s="6">
        <f t="shared" si="21"/>
        <v>296.8</v>
      </c>
      <c r="O380" s="6">
        <f t="shared" si="22"/>
        <v>332.74999999999994</v>
      </c>
      <c r="P380" s="8">
        <f t="shared" si="23"/>
        <v>0.52855214041775866</v>
      </c>
      <c r="Q380" s="5">
        <f>YEAR(SalesDataTable[[#This Row],[Order Date]])</f>
        <v>2026</v>
      </c>
      <c r="R380" s="8" t="str">
        <f>"Q"&amp;ROUNDUP(MONTH(SalesDataTable[[#This Row],[Order Date]])/3,0)</f>
        <v>Q1</v>
      </c>
      <c r="S380" s="9">
        <f>MONTH(SalesDataTable[[#This Row],[Order Date]])</f>
        <v>3</v>
      </c>
      <c r="T380" s="8" t="str">
        <f>TEXT(SalesDataTable[[#This Row],[Order Date]],"mmm")</f>
        <v>Mar</v>
      </c>
    </row>
    <row r="381" spans="1:20" ht="16">
      <c r="A381" s="2" t="s">
        <v>432</v>
      </c>
      <c r="B381" s="3">
        <v>46099</v>
      </c>
      <c r="C381" s="4" t="s">
        <v>27</v>
      </c>
      <c r="D381" s="4" t="s">
        <v>45</v>
      </c>
      <c r="E381" s="4" t="s">
        <v>25</v>
      </c>
      <c r="F381" s="4" t="s">
        <v>4</v>
      </c>
      <c r="G381" s="4" t="s">
        <v>49</v>
      </c>
      <c r="H381" s="4" t="s">
        <v>50</v>
      </c>
      <c r="I381" s="9">
        <v>2</v>
      </c>
      <c r="J381" s="6">
        <v>39.619999999999997</v>
      </c>
      <c r="K381" s="7">
        <v>0</v>
      </c>
      <c r="L381" s="6">
        <v>14.78</v>
      </c>
      <c r="M381" s="6">
        <f t="shared" si="20"/>
        <v>79.239999999999995</v>
      </c>
      <c r="N381" s="6">
        <f t="shared" si="21"/>
        <v>29.56</v>
      </c>
      <c r="O381" s="6">
        <f t="shared" si="22"/>
        <v>49.679999999999993</v>
      </c>
      <c r="P381" s="8">
        <f t="shared" si="23"/>
        <v>0.62695608278647141</v>
      </c>
      <c r="Q381" s="5">
        <f>YEAR(SalesDataTable[[#This Row],[Order Date]])</f>
        <v>2026</v>
      </c>
      <c r="R381" s="8" t="str">
        <f>"Q"&amp;ROUNDUP(MONTH(SalesDataTable[[#This Row],[Order Date]])/3,0)</f>
        <v>Q1</v>
      </c>
      <c r="S381" s="9">
        <f>MONTH(SalesDataTable[[#This Row],[Order Date]])</f>
        <v>3</v>
      </c>
      <c r="T381" s="8" t="str">
        <f>TEXT(SalesDataTable[[#This Row],[Order Date]],"mmm")</f>
        <v>Mar</v>
      </c>
    </row>
    <row r="382" spans="1:20" ht="16">
      <c r="A382" s="2" t="s">
        <v>433</v>
      </c>
      <c r="B382" s="3">
        <v>46099</v>
      </c>
      <c r="C382" s="4" t="s">
        <v>1</v>
      </c>
      <c r="D382" s="4" t="s">
        <v>52</v>
      </c>
      <c r="E382" s="4" t="s">
        <v>3</v>
      </c>
      <c r="F382" s="4" t="s">
        <v>20</v>
      </c>
      <c r="G382" s="4" t="s">
        <v>49</v>
      </c>
      <c r="H382" s="4" t="s">
        <v>67</v>
      </c>
      <c r="I382" s="9">
        <v>3</v>
      </c>
      <c r="J382" s="6">
        <v>36.32</v>
      </c>
      <c r="K382" s="7">
        <v>0</v>
      </c>
      <c r="L382" s="6">
        <v>14.18</v>
      </c>
      <c r="M382" s="6">
        <f t="shared" si="20"/>
        <v>108.96000000000001</v>
      </c>
      <c r="N382" s="6">
        <f t="shared" si="21"/>
        <v>42.54</v>
      </c>
      <c r="O382" s="6">
        <f t="shared" si="22"/>
        <v>66.420000000000016</v>
      </c>
      <c r="P382" s="8">
        <f t="shared" si="23"/>
        <v>0.60958149779735693</v>
      </c>
      <c r="Q382" s="5">
        <f>YEAR(SalesDataTable[[#This Row],[Order Date]])</f>
        <v>2026</v>
      </c>
      <c r="R382" s="8" t="str">
        <f>"Q"&amp;ROUNDUP(MONTH(SalesDataTable[[#This Row],[Order Date]])/3,0)</f>
        <v>Q1</v>
      </c>
      <c r="S382" s="9">
        <f>MONTH(SalesDataTable[[#This Row],[Order Date]])</f>
        <v>3</v>
      </c>
      <c r="T382" s="8" t="str">
        <f>TEXT(SalesDataTable[[#This Row],[Order Date]],"mmm")</f>
        <v>Mar</v>
      </c>
    </row>
    <row r="383" spans="1:20" ht="16">
      <c r="A383" s="2" t="s">
        <v>434</v>
      </c>
      <c r="B383" s="3">
        <v>46099</v>
      </c>
      <c r="C383" s="4" t="s">
        <v>1</v>
      </c>
      <c r="D383" s="4" t="s">
        <v>88</v>
      </c>
      <c r="E383" s="4" t="s">
        <v>25</v>
      </c>
      <c r="F383" s="4" t="s">
        <v>16</v>
      </c>
      <c r="G383" s="4" t="s">
        <v>49</v>
      </c>
      <c r="H383" s="4" t="s">
        <v>74</v>
      </c>
      <c r="I383" s="9">
        <v>1</v>
      </c>
      <c r="J383" s="6">
        <v>51.16</v>
      </c>
      <c r="K383" s="7">
        <v>0</v>
      </c>
      <c r="L383" s="6">
        <v>22.39</v>
      </c>
      <c r="M383" s="6">
        <f t="shared" si="20"/>
        <v>51.16</v>
      </c>
      <c r="N383" s="6">
        <f t="shared" si="21"/>
        <v>22.39</v>
      </c>
      <c r="O383" s="6">
        <f t="shared" si="22"/>
        <v>28.769999999999996</v>
      </c>
      <c r="P383" s="8">
        <f t="shared" si="23"/>
        <v>0.56235340109460508</v>
      </c>
      <c r="Q383" s="5">
        <f>YEAR(SalesDataTable[[#This Row],[Order Date]])</f>
        <v>2026</v>
      </c>
      <c r="R383" s="8" t="str">
        <f>"Q"&amp;ROUNDUP(MONTH(SalesDataTable[[#This Row],[Order Date]])/3,0)</f>
        <v>Q1</v>
      </c>
      <c r="S383" s="9">
        <f>MONTH(SalesDataTable[[#This Row],[Order Date]])</f>
        <v>3</v>
      </c>
      <c r="T383" s="8" t="str">
        <f>TEXT(SalesDataTable[[#This Row],[Order Date]],"mmm")</f>
        <v>Mar</v>
      </c>
    </row>
    <row r="384" spans="1:20" ht="16">
      <c r="A384" s="2" t="s">
        <v>435</v>
      </c>
      <c r="B384" s="3">
        <v>46100</v>
      </c>
      <c r="C384" s="4" t="s">
        <v>27</v>
      </c>
      <c r="D384" s="4" t="s">
        <v>82</v>
      </c>
      <c r="E384" s="4" t="s">
        <v>10</v>
      </c>
      <c r="F384" s="4" t="s">
        <v>20</v>
      </c>
      <c r="G384" s="4" t="s">
        <v>49</v>
      </c>
      <c r="H384" s="4" t="s">
        <v>67</v>
      </c>
      <c r="I384" s="9">
        <v>5</v>
      </c>
      <c r="J384" s="6">
        <v>35.65</v>
      </c>
      <c r="K384" s="7">
        <v>0.1</v>
      </c>
      <c r="L384" s="6">
        <v>13.64</v>
      </c>
      <c r="M384" s="6">
        <f t="shared" si="20"/>
        <v>160.42500000000001</v>
      </c>
      <c r="N384" s="6">
        <f t="shared" si="21"/>
        <v>68.2</v>
      </c>
      <c r="O384" s="6">
        <f t="shared" si="22"/>
        <v>92.225000000000009</v>
      </c>
      <c r="P384" s="8">
        <f t="shared" si="23"/>
        <v>0.5748792270531401</v>
      </c>
      <c r="Q384" s="5">
        <f>YEAR(SalesDataTable[[#This Row],[Order Date]])</f>
        <v>2026</v>
      </c>
      <c r="R384" s="8" t="str">
        <f>"Q"&amp;ROUNDUP(MONTH(SalesDataTable[[#This Row],[Order Date]])/3,0)</f>
        <v>Q1</v>
      </c>
      <c r="S384" s="9">
        <f>MONTH(SalesDataTable[[#This Row],[Order Date]])</f>
        <v>3</v>
      </c>
      <c r="T384" s="8" t="str">
        <f>TEXT(SalesDataTable[[#This Row],[Order Date]],"mmm")</f>
        <v>Mar</v>
      </c>
    </row>
    <row r="385" spans="1:20" ht="16">
      <c r="A385" s="2" t="s">
        <v>436</v>
      </c>
      <c r="B385" s="3">
        <v>46100</v>
      </c>
      <c r="C385" s="4" t="s">
        <v>27</v>
      </c>
      <c r="D385" s="4" t="s">
        <v>48</v>
      </c>
      <c r="E385" s="4" t="s">
        <v>3</v>
      </c>
      <c r="F385" s="4" t="s">
        <v>16</v>
      </c>
      <c r="G385" s="4" t="s">
        <v>11</v>
      </c>
      <c r="H385" s="4" t="s">
        <v>21</v>
      </c>
      <c r="I385" s="9">
        <v>1</v>
      </c>
      <c r="J385" s="6">
        <v>145.19</v>
      </c>
      <c r="K385" s="7">
        <v>0</v>
      </c>
      <c r="L385" s="6">
        <v>80.67</v>
      </c>
      <c r="M385" s="6">
        <f t="shared" si="20"/>
        <v>145.19</v>
      </c>
      <c r="N385" s="6">
        <f t="shared" si="21"/>
        <v>80.67</v>
      </c>
      <c r="O385" s="6">
        <f t="shared" si="22"/>
        <v>64.52</v>
      </c>
      <c r="P385" s="8">
        <f t="shared" si="23"/>
        <v>0.44438322198498514</v>
      </c>
      <c r="Q385" s="5">
        <f>YEAR(SalesDataTable[[#This Row],[Order Date]])</f>
        <v>2026</v>
      </c>
      <c r="R385" s="8" t="str">
        <f>"Q"&amp;ROUNDUP(MONTH(SalesDataTable[[#This Row],[Order Date]])/3,0)</f>
        <v>Q1</v>
      </c>
      <c r="S385" s="9">
        <f>MONTH(SalesDataTable[[#This Row],[Order Date]])</f>
        <v>3</v>
      </c>
      <c r="T385" s="8" t="str">
        <f>TEXT(SalesDataTable[[#This Row],[Order Date]],"mmm")</f>
        <v>Mar</v>
      </c>
    </row>
    <row r="386" spans="1:20" ht="16">
      <c r="A386" s="2" t="s">
        <v>437</v>
      </c>
      <c r="B386" s="3">
        <v>46100</v>
      </c>
      <c r="C386" s="4" t="s">
        <v>27</v>
      </c>
      <c r="D386" s="4" t="s">
        <v>48</v>
      </c>
      <c r="E386" s="4" t="s">
        <v>3</v>
      </c>
      <c r="F386" s="4" t="s">
        <v>4</v>
      </c>
      <c r="G386" s="4" t="s">
        <v>5</v>
      </c>
      <c r="H386" s="4" t="s">
        <v>35</v>
      </c>
      <c r="I386" s="9">
        <v>2</v>
      </c>
      <c r="J386" s="6">
        <v>40.090000000000003</v>
      </c>
      <c r="K386" s="7">
        <v>0</v>
      </c>
      <c r="L386" s="6">
        <v>17.2</v>
      </c>
      <c r="M386" s="6">
        <f t="shared" ref="M386:M449" si="24">I386*J386*(1-K386)</f>
        <v>80.180000000000007</v>
      </c>
      <c r="N386" s="6">
        <f t="shared" ref="N386:N449" si="25">I386*L386</f>
        <v>34.4</v>
      </c>
      <c r="O386" s="6">
        <f t="shared" ref="O386:O449" si="26">M386-N386</f>
        <v>45.780000000000008</v>
      </c>
      <c r="P386" s="8">
        <f t="shared" ref="P386:P449" si="27">IFERROR(O386/M386,0)</f>
        <v>0.57096532801197308</v>
      </c>
      <c r="Q386" s="5">
        <f>YEAR(SalesDataTable[[#This Row],[Order Date]])</f>
        <v>2026</v>
      </c>
      <c r="R386" s="8" t="str">
        <f>"Q"&amp;ROUNDUP(MONTH(SalesDataTable[[#This Row],[Order Date]])/3,0)</f>
        <v>Q1</v>
      </c>
      <c r="S386" s="9">
        <f>MONTH(SalesDataTable[[#This Row],[Order Date]])</f>
        <v>3</v>
      </c>
      <c r="T386" s="8" t="str">
        <f>TEXT(SalesDataTable[[#This Row],[Order Date]],"mmm")</f>
        <v>Mar</v>
      </c>
    </row>
    <row r="387" spans="1:20" ht="16">
      <c r="A387" s="2" t="s">
        <v>438</v>
      </c>
      <c r="B387" s="3">
        <v>46100</v>
      </c>
      <c r="C387" s="4" t="s">
        <v>27</v>
      </c>
      <c r="D387" s="4" t="s">
        <v>45</v>
      </c>
      <c r="E387" s="4" t="s">
        <v>3</v>
      </c>
      <c r="F387" s="4" t="s">
        <v>4</v>
      </c>
      <c r="G387" s="4" t="s">
        <v>49</v>
      </c>
      <c r="H387" s="4" t="s">
        <v>50</v>
      </c>
      <c r="I387" s="9">
        <v>1</v>
      </c>
      <c r="J387" s="6">
        <v>39.47</v>
      </c>
      <c r="K387" s="7">
        <v>0</v>
      </c>
      <c r="L387" s="6">
        <v>15.02</v>
      </c>
      <c r="M387" s="6">
        <f t="shared" si="24"/>
        <v>39.47</v>
      </c>
      <c r="N387" s="6">
        <f t="shared" si="25"/>
        <v>15.02</v>
      </c>
      <c r="O387" s="6">
        <f t="shared" si="26"/>
        <v>24.45</v>
      </c>
      <c r="P387" s="8">
        <f t="shared" si="27"/>
        <v>0.61945781606283257</v>
      </c>
      <c r="Q387" s="5">
        <f>YEAR(SalesDataTable[[#This Row],[Order Date]])</f>
        <v>2026</v>
      </c>
      <c r="R387" s="8" t="str">
        <f>"Q"&amp;ROUNDUP(MONTH(SalesDataTable[[#This Row],[Order Date]])/3,0)</f>
        <v>Q1</v>
      </c>
      <c r="S387" s="9">
        <f>MONTH(SalesDataTable[[#This Row],[Order Date]])</f>
        <v>3</v>
      </c>
      <c r="T387" s="8" t="str">
        <f>TEXT(SalesDataTable[[#This Row],[Order Date]],"mmm")</f>
        <v>Mar</v>
      </c>
    </row>
    <row r="388" spans="1:20" ht="16">
      <c r="A388" s="2" t="s">
        <v>439</v>
      </c>
      <c r="B388" s="3">
        <v>46100</v>
      </c>
      <c r="C388" s="4" t="s">
        <v>1</v>
      </c>
      <c r="D388" s="4" t="s">
        <v>2</v>
      </c>
      <c r="E388" s="4" t="s">
        <v>3</v>
      </c>
      <c r="F388" s="4" t="s">
        <v>4</v>
      </c>
      <c r="G388" s="4" t="s">
        <v>5</v>
      </c>
      <c r="H388" s="4" t="s">
        <v>43</v>
      </c>
      <c r="I388" s="9">
        <v>2</v>
      </c>
      <c r="J388" s="6">
        <v>103.42</v>
      </c>
      <c r="K388" s="7">
        <v>0</v>
      </c>
      <c r="L388" s="6">
        <v>49.51</v>
      </c>
      <c r="M388" s="6">
        <f t="shared" si="24"/>
        <v>206.84</v>
      </c>
      <c r="N388" s="6">
        <f t="shared" si="25"/>
        <v>99.02</v>
      </c>
      <c r="O388" s="6">
        <f t="shared" si="26"/>
        <v>107.82000000000001</v>
      </c>
      <c r="P388" s="8">
        <f t="shared" si="27"/>
        <v>0.52127248114484626</v>
      </c>
      <c r="Q388" s="5">
        <f>YEAR(SalesDataTable[[#This Row],[Order Date]])</f>
        <v>2026</v>
      </c>
      <c r="R388" s="8" t="str">
        <f>"Q"&amp;ROUNDUP(MONTH(SalesDataTable[[#This Row],[Order Date]])/3,0)</f>
        <v>Q1</v>
      </c>
      <c r="S388" s="9">
        <f>MONTH(SalesDataTable[[#This Row],[Order Date]])</f>
        <v>3</v>
      </c>
      <c r="T388" s="8" t="str">
        <f>TEXT(SalesDataTable[[#This Row],[Order Date]],"mmm")</f>
        <v>Mar</v>
      </c>
    </row>
    <row r="389" spans="1:20" ht="16">
      <c r="A389" s="2" t="s">
        <v>440</v>
      </c>
      <c r="B389" s="3">
        <v>46100</v>
      </c>
      <c r="C389" s="4" t="s">
        <v>1</v>
      </c>
      <c r="D389" s="4" t="s">
        <v>2</v>
      </c>
      <c r="E389" s="4" t="s">
        <v>3</v>
      </c>
      <c r="F389" s="4" t="s">
        <v>4</v>
      </c>
      <c r="G389" s="4" t="s">
        <v>17</v>
      </c>
      <c r="H389" s="4" t="s">
        <v>83</v>
      </c>
      <c r="I389" s="9">
        <v>4</v>
      </c>
      <c r="J389" s="6">
        <v>161.93</v>
      </c>
      <c r="K389" s="7">
        <v>0.15</v>
      </c>
      <c r="L389" s="6">
        <v>88</v>
      </c>
      <c r="M389" s="6">
        <f t="shared" si="24"/>
        <v>550.56200000000001</v>
      </c>
      <c r="N389" s="6">
        <f t="shared" si="25"/>
        <v>352</v>
      </c>
      <c r="O389" s="6">
        <f t="shared" si="26"/>
        <v>198.56200000000001</v>
      </c>
      <c r="P389" s="8">
        <f t="shared" si="27"/>
        <v>0.36065329608654428</v>
      </c>
      <c r="Q389" s="5">
        <f>YEAR(SalesDataTable[[#This Row],[Order Date]])</f>
        <v>2026</v>
      </c>
      <c r="R389" s="8" t="str">
        <f>"Q"&amp;ROUNDUP(MONTH(SalesDataTable[[#This Row],[Order Date]])/3,0)</f>
        <v>Q1</v>
      </c>
      <c r="S389" s="9">
        <f>MONTH(SalesDataTable[[#This Row],[Order Date]])</f>
        <v>3</v>
      </c>
      <c r="T389" s="8" t="str">
        <f>TEXT(SalesDataTable[[#This Row],[Order Date]],"mmm")</f>
        <v>Mar</v>
      </c>
    </row>
    <row r="390" spans="1:20" ht="16">
      <c r="A390" s="2" t="s">
        <v>441</v>
      </c>
      <c r="B390" s="3">
        <v>46101</v>
      </c>
      <c r="C390" s="4" t="s">
        <v>1</v>
      </c>
      <c r="D390" s="4" t="s">
        <v>2</v>
      </c>
      <c r="E390" s="4" t="s">
        <v>3</v>
      </c>
      <c r="F390" s="4" t="s">
        <v>4</v>
      </c>
      <c r="G390" s="4" t="s">
        <v>17</v>
      </c>
      <c r="H390" s="4" t="s">
        <v>46</v>
      </c>
      <c r="I390" s="9">
        <v>2</v>
      </c>
      <c r="J390" s="6">
        <v>46.21</v>
      </c>
      <c r="K390" s="7">
        <v>0.05</v>
      </c>
      <c r="L390" s="6">
        <v>18.37</v>
      </c>
      <c r="M390" s="6">
        <f t="shared" si="24"/>
        <v>87.798999999999992</v>
      </c>
      <c r="N390" s="6">
        <f t="shared" si="25"/>
        <v>36.74</v>
      </c>
      <c r="O390" s="6">
        <f t="shared" si="26"/>
        <v>51.05899999999999</v>
      </c>
      <c r="P390" s="8">
        <f t="shared" si="27"/>
        <v>0.58154420893176451</v>
      </c>
      <c r="Q390" s="5">
        <f>YEAR(SalesDataTable[[#This Row],[Order Date]])</f>
        <v>2026</v>
      </c>
      <c r="R390" s="8" t="str">
        <f>"Q"&amp;ROUNDUP(MONTH(SalesDataTable[[#This Row],[Order Date]])/3,0)</f>
        <v>Q1</v>
      </c>
      <c r="S390" s="9">
        <f>MONTH(SalesDataTable[[#This Row],[Order Date]])</f>
        <v>3</v>
      </c>
      <c r="T390" s="8" t="str">
        <f>TEXT(SalesDataTable[[#This Row],[Order Date]],"mmm")</f>
        <v>Mar</v>
      </c>
    </row>
    <row r="391" spans="1:20" ht="16">
      <c r="A391" s="2" t="s">
        <v>442</v>
      </c>
      <c r="B391" s="3">
        <v>46101</v>
      </c>
      <c r="C391" s="4" t="s">
        <v>8</v>
      </c>
      <c r="D391" s="4" t="s">
        <v>66</v>
      </c>
      <c r="E391" s="4" t="s">
        <v>3</v>
      </c>
      <c r="F391" s="4" t="s">
        <v>16</v>
      </c>
      <c r="G391" s="4" t="s">
        <v>31</v>
      </c>
      <c r="H391" s="4" t="s">
        <v>90</v>
      </c>
      <c r="I391" s="9">
        <v>3</v>
      </c>
      <c r="J391" s="6">
        <v>125.85</v>
      </c>
      <c r="K391" s="7">
        <v>0</v>
      </c>
      <c r="L391" s="6">
        <v>59.19</v>
      </c>
      <c r="M391" s="6">
        <f t="shared" si="24"/>
        <v>377.54999999999995</v>
      </c>
      <c r="N391" s="6">
        <f t="shared" si="25"/>
        <v>177.57</v>
      </c>
      <c r="O391" s="6">
        <f t="shared" si="26"/>
        <v>199.97999999999996</v>
      </c>
      <c r="P391" s="8">
        <f t="shared" si="27"/>
        <v>0.52967818831942781</v>
      </c>
      <c r="Q391" s="5">
        <f>YEAR(SalesDataTable[[#This Row],[Order Date]])</f>
        <v>2026</v>
      </c>
      <c r="R391" s="8" t="str">
        <f>"Q"&amp;ROUNDUP(MONTH(SalesDataTable[[#This Row],[Order Date]])/3,0)</f>
        <v>Q1</v>
      </c>
      <c r="S391" s="9">
        <f>MONTH(SalesDataTable[[#This Row],[Order Date]])</f>
        <v>3</v>
      </c>
      <c r="T391" s="8" t="str">
        <f>TEXT(SalesDataTable[[#This Row],[Order Date]],"mmm")</f>
        <v>Mar</v>
      </c>
    </row>
    <row r="392" spans="1:20" ht="16">
      <c r="A392" s="2" t="s">
        <v>443</v>
      </c>
      <c r="B392" s="3">
        <v>46101</v>
      </c>
      <c r="C392" s="4" t="s">
        <v>27</v>
      </c>
      <c r="D392" s="4" t="s">
        <v>82</v>
      </c>
      <c r="E392" s="4" t="s">
        <v>25</v>
      </c>
      <c r="F392" s="4" t="s">
        <v>16</v>
      </c>
      <c r="G392" s="4" t="s">
        <v>17</v>
      </c>
      <c r="H392" s="4" t="s">
        <v>18</v>
      </c>
      <c r="I392" s="9">
        <v>2</v>
      </c>
      <c r="J392" s="6">
        <v>36.340000000000003</v>
      </c>
      <c r="K392" s="7">
        <v>0</v>
      </c>
      <c r="L392" s="6">
        <v>13.8</v>
      </c>
      <c r="M392" s="6">
        <f t="shared" si="24"/>
        <v>72.680000000000007</v>
      </c>
      <c r="N392" s="6">
        <f t="shared" si="25"/>
        <v>27.6</v>
      </c>
      <c r="O392" s="6">
        <f t="shared" si="26"/>
        <v>45.080000000000005</v>
      </c>
      <c r="P392" s="8">
        <f t="shared" si="27"/>
        <v>0.620253164556962</v>
      </c>
      <c r="Q392" s="5">
        <f>YEAR(SalesDataTable[[#This Row],[Order Date]])</f>
        <v>2026</v>
      </c>
      <c r="R392" s="8" t="str">
        <f>"Q"&amp;ROUNDUP(MONTH(SalesDataTable[[#This Row],[Order Date]])/3,0)</f>
        <v>Q1</v>
      </c>
      <c r="S392" s="9">
        <f>MONTH(SalesDataTable[[#This Row],[Order Date]])</f>
        <v>3</v>
      </c>
      <c r="T392" s="8" t="str">
        <f>TEXT(SalesDataTable[[#This Row],[Order Date]],"mmm")</f>
        <v>Mar</v>
      </c>
    </row>
    <row r="393" spans="1:20" ht="16">
      <c r="A393" s="2" t="s">
        <v>444</v>
      </c>
      <c r="B393" s="3">
        <v>46101</v>
      </c>
      <c r="C393" s="4" t="s">
        <v>8</v>
      </c>
      <c r="D393" s="4" t="s">
        <v>69</v>
      </c>
      <c r="E393" s="4" t="s">
        <v>39</v>
      </c>
      <c r="F393" s="4" t="s">
        <v>16</v>
      </c>
      <c r="G393" s="4" t="s">
        <v>5</v>
      </c>
      <c r="H393" s="4" t="s">
        <v>29</v>
      </c>
      <c r="I393" s="9">
        <v>2</v>
      </c>
      <c r="J393" s="6">
        <v>51.29</v>
      </c>
      <c r="K393" s="7">
        <v>0</v>
      </c>
      <c r="L393" s="6">
        <v>23.15</v>
      </c>
      <c r="M393" s="6">
        <f t="shared" si="24"/>
        <v>102.58</v>
      </c>
      <c r="N393" s="6">
        <f t="shared" si="25"/>
        <v>46.3</v>
      </c>
      <c r="O393" s="6">
        <f t="shared" si="26"/>
        <v>56.28</v>
      </c>
      <c r="P393" s="8">
        <f t="shared" si="27"/>
        <v>0.54864496003119523</v>
      </c>
      <c r="Q393" s="5">
        <f>YEAR(SalesDataTable[[#This Row],[Order Date]])</f>
        <v>2026</v>
      </c>
      <c r="R393" s="8" t="str">
        <f>"Q"&amp;ROUNDUP(MONTH(SalesDataTable[[#This Row],[Order Date]])/3,0)</f>
        <v>Q1</v>
      </c>
      <c r="S393" s="9">
        <f>MONTH(SalesDataTable[[#This Row],[Order Date]])</f>
        <v>3</v>
      </c>
      <c r="T393" s="8" t="str">
        <f>TEXT(SalesDataTable[[#This Row],[Order Date]],"mmm")</f>
        <v>Mar</v>
      </c>
    </row>
    <row r="394" spans="1:20" ht="16">
      <c r="A394" s="2" t="s">
        <v>445</v>
      </c>
      <c r="B394" s="3">
        <v>46101</v>
      </c>
      <c r="C394" s="4" t="s">
        <v>8</v>
      </c>
      <c r="D394" s="4" t="s">
        <v>9</v>
      </c>
      <c r="E394" s="4" t="s">
        <v>10</v>
      </c>
      <c r="F394" s="4" t="s">
        <v>20</v>
      </c>
      <c r="G394" s="4" t="s">
        <v>5</v>
      </c>
      <c r="H394" s="4" t="s">
        <v>35</v>
      </c>
      <c r="I394" s="9">
        <v>6</v>
      </c>
      <c r="J394" s="6">
        <v>40.89</v>
      </c>
      <c r="K394" s="7">
        <v>0.1</v>
      </c>
      <c r="L394" s="6">
        <v>16.84</v>
      </c>
      <c r="M394" s="6">
        <f t="shared" si="24"/>
        <v>220.80600000000001</v>
      </c>
      <c r="N394" s="6">
        <f t="shared" si="25"/>
        <v>101.03999999999999</v>
      </c>
      <c r="O394" s="6">
        <f t="shared" si="26"/>
        <v>119.76600000000002</v>
      </c>
      <c r="P394" s="8">
        <f t="shared" si="27"/>
        <v>0.54240373902883077</v>
      </c>
      <c r="Q394" s="5">
        <f>YEAR(SalesDataTable[[#This Row],[Order Date]])</f>
        <v>2026</v>
      </c>
      <c r="R394" s="8" t="str">
        <f>"Q"&amp;ROUNDUP(MONTH(SalesDataTable[[#This Row],[Order Date]])/3,0)</f>
        <v>Q1</v>
      </c>
      <c r="S394" s="9">
        <f>MONTH(SalesDataTable[[#This Row],[Order Date]])</f>
        <v>3</v>
      </c>
      <c r="T394" s="8" t="str">
        <f>TEXT(SalesDataTable[[#This Row],[Order Date]],"mmm")</f>
        <v>Mar</v>
      </c>
    </row>
    <row r="395" spans="1:20" ht="16">
      <c r="A395" s="2" t="s">
        <v>446</v>
      </c>
      <c r="B395" s="3">
        <v>46101</v>
      </c>
      <c r="C395" s="4" t="s">
        <v>8</v>
      </c>
      <c r="D395" s="4" t="s">
        <v>86</v>
      </c>
      <c r="E395" s="4" t="s">
        <v>3</v>
      </c>
      <c r="F395" s="4" t="s">
        <v>16</v>
      </c>
      <c r="G395" s="4" t="s">
        <v>49</v>
      </c>
      <c r="H395" s="4" t="s">
        <v>55</v>
      </c>
      <c r="I395" s="9">
        <v>1</v>
      </c>
      <c r="J395" s="6">
        <v>120.63</v>
      </c>
      <c r="K395" s="7">
        <v>0</v>
      </c>
      <c r="L395" s="6">
        <v>70.28</v>
      </c>
      <c r="M395" s="6">
        <f t="shared" si="24"/>
        <v>120.63</v>
      </c>
      <c r="N395" s="6">
        <f t="shared" si="25"/>
        <v>70.28</v>
      </c>
      <c r="O395" s="6">
        <f t="shared" si="26"/>
        <v>50.349999999999994</v>
      </c>
      <c r="P395" s="8">
        <f t="shared" si="27"/>
        <v>0.41739202520102792</v>
      </c>
      <c r="Q395" s="5">
        <f>YEAR(SalesDataTable[[#This Row],[Order Date]])</f>
        <v>2026</v>
      </c>
      <c r="R395" s="8" t="str">
        <f>"Q"&amp;ROUNDUP(MONTH(SalesDataTable[[#This Row],[Order Date]])/3,0)</f>
        <v>Q1</v>
      </c>
      <c r="S395" s="9">
        <f>MONTH(SalesDataTable[[#This Row],[Order Date]])</f>
        <v>3</v>
      </c>
      <c r="T395" s="8" t="str">
        <f>TEXT(SalesDataTable[[#This Row],[Order Date]],"mmm")</f>
        <v>Mar</v>
      </c>
    </row>
    <row r="396" spans="1:20" ht="16">
      <c r="A396" s="2" t="s">
        <v>447</v>
      </c>
      <c r="B396" s="3">
        <v>46101</v>
      </c>
      <c r="C396" s="4" t="s">
        <v>27</v>
      </c>
      <c r="D396" s="4" t="s">
        <v>82</v>
      </c>
      <c r="E396" s="4" t="s">
        <v>10</v>
      </c>
      <c r="F396" s="4" t="s">
        <v>16</v>
      </c>
      <c r="G396" s="4" t="s">
        <v>5</v>
      </c>
      <c r="H396" s="4" t="s">
        <v>6</v>
      </c>
      <c r="I396" s="9">
        <v>5</v>
      </c>
      <c r="J396" s="6">
        <v>82.64</v>
      </c>
      <c r="K396" s="7">
        <v>0.1</v>
      </c>
      <c r="L396" s="6">
        <v>43.52</v>
      </c>
      <c r="M396" s="6">
        <f t="shared" si="24"/>
        <v>371.88</v>
      </c>
      <c r="N396" s="6">
        <f t="shared" si="25"/>
        <v>217.60000000000002</v>
      </c>
      <c r="O396" s="6">
        <f t="shared" si="26"/>
        <v>154.27999999999997</v>
      </c>
      <c r="P396" s="8">
        <f t="shared" si="27"/>
        <v>0.41486501021834993</v>
      </c>
      <c r="Q396" s="5">
        <f>YEAR(SalesDataTable[[#This Row],[Order Date]])</f>
        <v>2026</v>
      </c>
      <c r="R396" s="8" t="str">
        <f>"Q"&amp;ROUNDUP(MONTH(SalesDataTable[[#This Row],[Order Date]])/3,0)</f>
        <v>Q1</v>
      </c>
      <c r="S396" s="9">
        <f>MONTH(SalesDataTable[[#This Row],[Order Date]])</f>
        <v>3</v>
      </c>
      <c r="T396" s="8" t="str">
        <f>TEXT(SalesDataTable[[#This Row],[Order Date]],"mmm")</f>
        <v>Mar</v>
      </c>
    </row>
    <row r="397" spans="1:20" ht="16">
      <c r="A397" s="2" t="s">
        <v>448</v>
      </c>
      <c r="B397" s="3">
        <v>46101</v>
      </c>
      <c r="C397" s="4" t="s">
        <v>8</v>
      </c>
      <c r="D397" s="4" t="s">
        <v>38</v>
      </c>
      <c r="E397" s="4" t="s">
        <v>3</v>
      </c>
      <c r="F397" s="4" t="s">
        <v>20</v>
      </c>
      <c r="G397" s="4" t="s">
        <v>11</v>
      </c>
      <c r="H397" s="4" t="s">
        <v>79</v>
      </c>
      <c r="I397" s="9">
        <v>2</v>
      </c>
      <c r="J397" s="6">
        <v>72.459999999999994</v>
      </c>
      <c r="K397" s="7">
        <v>0</v>
      </c>
      <c r="L397" s="6">
        <v>33.31</v>
      </c>
      <c r="M397" s="6">
        <f t="shared" si="24"/>
        <v>144.91999999999999</v>
      </c>
      <c r="N397" s="6">
        <f t="shared" si="25"/>
        <v>66.62</v>
      </c>
      <c r="O397" s="6">
        <f t="shared" si="26"/>
        <v>78.299999999999983</v>
      </c>
      <c r="P397" s="8">
        <f t="shared" si="27"/>
        <v>0.54029809550096597</v>
      </c>
      <c r="Q397" s="5">
        <f>YEAR(SalesDataTable[[#This Row],[Order Date]])</f>
        <v>2026</v>
      </c>
      <c r="R397" s="8" t="str">
        <f>"Q"&amp;ROUNDUP(MONTH(SalesDataTable[[#This Row],[Order Date]])/3,0)</f>
        <v>Q1</v>
      </c>
      <c r="S397" s="9">
        <f>MONTH(SalesDataTable[[#This Row],[Order Date]])</f>
        <v>3</v>
      </c>
      <c r="T397" s="8" t="str">
        <f>TEXT(SalesDataTable[[#This Row],[Order Date]],"mmm")</f>
        <v>Mar</v>
      </c>
    </row>
    <row r="398" spans="1:20" ht="16">
      <c r="A398" s="2" t="s">
        <v>449</v>
      </c>
      <c r="B398" s="3">
        <v>46101</v>
      </c>
      <c r="C398" s="4" t="s">
        <v>8</v>
      </c>
      <c r="D398" s="4" t="s">
        <v>69</v>
      </c>
      <c r="E398" s="4" t="s">
        <v>39</v>
      </c>
      <c r="F398" s="4" t="s">
        <v>16</v>
      </c>
      <c r="G398" s="4" t="s">
        <v>49</v>
      </c>
      <c r="H398" s="4" t="s">
        <v>50</v>
      </c>
      <c r="I398" s="9">
        <v>2</v>
      </c>
      <c r="J398" s="6">
        <v>40.659999999999997</v>
      </c>
      <c r="K398" s="7">
        <v>0.1</v>
      </c>
      <c r="L398" s="6">
        <v>14.63</v>
      </c>
      <c r="M398" s="6">
        <f t="shared" si="24"/>
        <v>73.188000000000002</v>
      </c>
      <c r="N398" s="6">
        <f t="shared" si="25"/>
        <v>29.26</v>
      </c>
      <c r="O398" s="6">
        <f t="shared" si="26"/>
        <v>43.927999999999997</v>
      </c>
      <c r="P398" s="8">
        <f t="shared" si="27"/>
        <v>0.60020768431983385</v>
      </c>
      <c r="Q398" s="5">
        <f>YEAR(SalesDataTable[[#This Row],[Order Date]])</f>
        <v>2026</v>
      </c>
      <c r="R398" s="8" t="str">
        <f>"Q"&amp;ROUNDUP(MONTH(SalesDataTable[[#This Row],[Order Date]])/3,0)</f>
        <v>Q1</v>
      </c>
      <c r="S398" s="9">
        <f>MONTH(SalesDataTable[[#This Row],[Order Date]])</f>
        <v>3</v>
      </c>
      <c r="T398" s="8" t="str">
        <f>TEXT(SalesDataTable[[#This Row],[Order Date]],"mmm")</f>
        <v>Mar</v>
      </c>
    </row>
    <row r="399" spans="1:20" ht="16">
      <c r="A399" s="2" t="s">
        <v>450</v>
      </c>
      <c r="B399" s="3">
        <v>46102</v>
      </c>
      <c r="C399" s="4" t="s">
        <v>8</v>
      </c>
      <c r="D399" s="4" t="s">
        <v>69</v>
      </c>
      <c r="E399" s="4" t="s">
        <v>39</v>
      </c>
      <c r="F399" s="4" t="s">
        <v>16</v>
      </c>
      <c r="G399" s="4" t="s">
        <v>5</v>
      </c>
      <c r="H399" s="4" t="s">
        <v>35</v>
      </c>
      <c r="I399" s="9">
        <v>1</v>
      </c>
      <c r="J399" s="6">
        <v>40.5</v>
      </c>
      <c r="K399" s="7">
        <v>0.05</v>
      </c>
      <c r="L399" s="6">
        <v>17.16</v>
      </c>
      <c r="M399" s="6">
        <f t="shared" si="24"/>
        <v>38.475000000000001</v>
      </c>
      <c r="N399" s="6">
        <f t="shared" si="25"/>
        <v>17.16</v>
      </c>
      <c r="O399" s="6">
        <f t="shared" si="26"/>
        <v>21.315000000000001</v>
      </c>
      <c r="P399" s="8">
        <f t="shared" si="27"/>
        <v>0.55399610136452238</v>
      </c>
      <c r="Q399" s="5">
        <f>YEAR(SalesDataTable[[#This Row],[Order Date]])</f>
        <v>2026</v>
      </c>
      <c r="R399" s="8" t="str">
        <f>"Q"&amp;ROUNDUP(MONTH(SalesDataTable[[#This Row],[Order Date]])/3,0)</f>
        <v>Q1</v>
      </c>
      <c r="S399" s="9">
        <f>MONTH(SalesDataTable[[#This Row],[Order Date]])</f>
        <v>3</v>
      </c>
      <c r="T399" s="8" t="str">
        <f>TEXT(SalesDataTable[[#This Row],[Order Date]],"mmm")</f>
        <v>Mar</v>
      </c>
    </row>
    <row r="400" spans="1:20" ht="16">
      <c r="A400" s="2" t="s">
        <v>451</v>
      </c>
      <c r="B400" s="3">
        <v>46102</v>
      </c>
      <c r="C400" s="4" t="s">
        <v>14</v>
      </c>
      <c r="D400" s="4" t="s">
        <v>15</v>
      </c>
      <c r="E400" s="4" t="s">
        <v>3</v>
      </c>
      <c r="F400" s="4" t="s">
        <v>20</v>
      </c>
      <c r="G400" s="4" t="s">
        <v>11</v>
      </c>
      <c r="H400" s="4" t="s">
        <v>79</v>
      </c>
      <c r="I400" s="9">
        <v>1</v>
      </c>
      <c r="J400" s="6">
        <v>72.16</v>
      </c>
      <c r="K400" s="7">
        <v>0</v>
      </c>
      <c r="L400" s="6">
        <v>33.11</v>
      </c>
      <c r="M400" s="6">
        <f t="shared" si="24"/>
        <v>72.16</v>
      </c>
      <c r="N400" s="6">
        <f t="shared" si="25"/>
        <v>33.11</v>
      </c>
      <c r="O400" s="6">
        <f t="shared" si="26"/>
        <v>39.049999999999997</v>
      </c>
      <c r="P400" s="8">
        <f t="shared" si="27"/>
        <v>0.54115853658536583</v>
      </c>
      <c r="Q400" s="5">
        <f>YEAR(SalesDataTable[[#This Row],[Order Date]])</f>
        <v>2026</v>
      </c>
      <c r="R400" s="8" t="str">
        <f>"Q"&amp;ROUNDUP(MONTH(SalesDataTable[[#This Row],[Order Date]])/3,0)</f>
        <v>Q1</v>
      </c>
      <c r="S400" s="9">
        <f>MONTH(SalesDataTable[[#This Row],[Order Date]])</f>
        <v>3</v>
      </c>
      <c r="T400" s="8" t="str">
        <f>TEXT(SalesDataTable[[#This Row],[Order Date]],"mmm")</f>
        <v>Mar</v>
      </c>
    </row>
    <row r="401" spans="1:20" ht="16">
      <c r="A401" s="2" t="s">
        <v>452</v>
      </c>
      <c r="B401" s="3">
        <v>46102</v>
      </c>
      <c r="C401" s="4" t="s">
        <v>14</v>
      </c>
      <c r="D401" s="4" t="s">
        <v>34</v>
      </c>
      <c r="E401" s="4" t="s">
        <v>39</v>
      </c>
      <c r="F401" s="4" t="s">
        <v>20</v>
      </c>
      <c r="G401" s="4" t="s">
        <v>17</v>
      </c>
      <c r="H401" s="4" t="s">
        <v>83</v>
      </c>
      <c r="I401" s="9">
        <v>1</v>
      </c>
      <c r="J401" s="6">
        <v>161.93</v>
      </c>
      <c r="K401" s="7">
        <v>0.15</v>
      </c>
      <c r="L401" s="6">
        <v>87.5</v>
      </c>
      <c r="M401" s="6">
        <f t="shared" si="24"/>
        <v>137.6405</v>
      </c>
      <c r="N401" s="6">
        <f t="shared" si="25"/>
        <v>87.5</v>
      </c>
      <c r="O401" s="6">
        <f t="shared" si="26"/>
        <v>50.140500000000003</v>
      </c>
      <c r="P401" s="8">
        <f t="shared" si="27"/>
        <v>0.36428594781332529</v>
      </c>
      <c r="Q401" s="5">
        <f>YEAR(SalesDataTable[[#This Row],[Order Date]])</f>
        <v>2026</v>
      </c>
      <c r="R401" s="8" t="str">
        <f>"Q"&amp;ROUNDUP(MONTH(SalesDataTable[[#This Row],[Order Date]])/3,0)</f>
        <v>Q1</v>
      </c>
      <c r="S401" s="9">
        <f>MONTH(SalesDataTable[[#This Row],[Order Date]])</f>
        <v>3</v>
      </c>
      <c r="T401" s="8" t="str">
        <f>TEXT(SalesDataTable[[#This Row],[Order Date]],"mmm")</f>
        <v>Mar</v>
      </c>
    </row>
    <row r="402" spans="1:20" ht="16">
      <c r="A402" s="2" t="s">
        <v>453</v>
      </c>
      <c r="B402" s="3">
        <v>46102</v>
      </c>
      <c r="C402" s="4" t="s">
        <v>1</v>
      </c>
      <c r="D402" s="4" t="s">
        <v>52</v>
      </c>
      <c r="E402" s="4" t="s">
        <v>3</v>
      </c>
      <c r="F402" s="4" t="s">
        <v>4</v>
      </c>
      <c r="G402" s="4" t="s">
        <v>31</v>
      </c>
      <c r="H402" s="4" t="s">
        <v>32</v>
      </c>
      <c r="I402" s="9">
        <v>3</v>
      </c>
      <c r="J402" s="6">
        <v>348.54</v>
      </c>
      <c r="K402" s="7">
        <v>0.1</v>
      </c>
      <c r="L402" s="6">
        <v>200.3</v>
      </c>
      <c r="M402" s="6">
        <f t="shared" si="24"/>
        <v>941.05800000000011</v>
      </c>
      <c r="N402" s="6">
        <f t="shared" si="25"/>
        <v>600.90000000000009</v>
      </c>
      <c r="O402" s="6">
        <f t="shared" si="26"/>
        <v>340.15800000000002</v>
      </c>
      <c r="P402" s="8">
        <f t="shared" si="27"/>
        <v>0.36146337420222768</v>
      </c>
      <c r="Q402" s="5">
        <f>YEAR(SalesDataTable[[#This Row],[Order Date]])</f>
        <v>2026</v>
      </c>
      <c r="R402" s="8" t="str">
        <f>"Q"&amp;ROUNDUP(MONTH(SalesDataTable[[#This Row],[Order Date]])/3,0)</f>
        <v>Q1</v>
      </c>
      <c r="S402" s="9">
        <f>MONTH(SalesDataTable[[#This Row],[Order Date]])</f>
        <v>3</v>
      </c>
      <c r="T402" s="8" t="str">
        <f>TEXT(SalesDataTable[[#This Row],[Order Date]],"mmm")</f>
        <v>Mar</v>
      </c>
    </row>
    <row r="403" spans="1:20" ht="16">
      <c r="A403" s="2" t="s">
        <v>454</v>
      </c>
      <c r="B403" s="3">
        <v>46102</v>
      </c>
      <c r="C403" s="4" t="s">
        <v>14</v>
      </c>
      <c r="D403" s="4" t="s">
        <v>126</v>
      </c>
      <c r="E403" s="4" t="s">
        <v>3</v>
      </c>
      <c r="F403" s="4" t="s">
        <v>4</v>
      </c>
      <c r="G403" s="4" t="s">
        <v>49</v>
      </c>
      <c r="H403" s="4" t="s">
        <v>74</v>
      </c>
      <c r="I403" s="9">
        <v>3</v>
      </c>
      <c r="J403" s="6">
        <v>50.46</v>
      </c>
      <c r="K403" s="7">
        <v>0.1</v>
      </c>
      <c r="L403" s="6">
        <v>21.9</v>
      </c>
      <c r="M403" s="6">
        <f t="shared" si="24"/>
        <v>136.24199999999999</v>
      </c>
      <c r="N403" s="6">
        <f t="shared" si="25"/>
        <v>65.699999999999989</v>
      </c>
      <c r="O403" s="6">
        <f t="shared" si="26"/>
        <v>70.542000000000002</v>
      </c>
      <c r="P403" s="8">
        <f t="shared" si="27"/>
        <v>0.51776985070683057</v>
      </c>
      <c r="Q403" s="5">
        <f>YEAR(SalesDataTable[[#This Row],[Order Date]])</f>
        <v>2026</v>
      </c>
      <c r="R403" s="8" t="str">
        <f>"Q"&amp;ROUNDUP(MONTH(SalesDataTable[[#This Row],[Order Date]])/3,0)</f>
        <v>Q1</v>
      </c>
      <c r="S403" s="9">
        <f>MONTH(SalesDataTable[[#This Row],[Order Date]])</f>
        <v>3</v>
      </c>
      <c r="T403" s="8" t="str">
        <f>TEXT(SalesDataTable[[#This Row],[Order Date]],"mmm")</f>
        <v>Mar</v>
      </c>
    </row>
    <row r="404" spans="1:20" ht="16">
      <c r="A404" s="2" t="s">
        <v>455</v>
      </c>
      <c r="B404" s="3">
        <v>46102</v>
      </c>
      <c r="C404" s="4" t="s">
        <v>27</v>
      </c>
      <c r="D404" s="4" t="s">
        <v>82</v>
      </c>
      <c r="E404" s="4" t="s">
        <v>39</v>
      </c>
      <c r="F404" s="4" t="s">
        <v>16</v>
      </c>
      <c r="G404" s="4" t="s">
        <v>31</v>
      </c>
      <c r="H404" s="4" t="s">
        <v>64</v>
      </c>
      <c r="I404" s="9">
        <v>1</v>
      </c>
      <c r="J404" s="6">
        <v>83.62</v>
      </c>
      <c r="K404" s="7">
        <v>0</v>
      </c>
      <c r="L404" s="6">
        <v>39.15</v>
      </c>
      <c r="M404" s="6">
        <f t="shared" si="24"/>
        <v>83.62</v>
      </c>
      <c r="N404" s="6">
        <f t="shared" si="25"/>
        <v>39.15</v>
      </c>
      <c r="O404" s="6">
        <f t="shared" si="26"/>
        <v>44.470000000000006</v>
      </c>
      <c r="P404" s="8">
        <f t="shared" si="27"/>
        <v>0.53181057163358048</v>
      </c>
      <c r="Q404" s="5">
        <f>YEAR(SalesDataTable[[#This Row],[Order Date]])</f>
        <v>2026</v>
      </c>
      <c r="R404" s="8" t="str">
        <f>"Q"&amp;ROUNDUP(MONTH(SalesDataTable[[#This Row],[Order Date]])/3,0)</f>
        <v>Q1</v>
      </c>
      <c r="S404" s="9">
        <f>MONTH(SalesDataTable[[#This Row],[Order Date]])</f>
        <v>3</v>
      </c>
      <c r="T404" s="8" t="str">
        <f>TEXT(SalesDataTable[[#This Row],[Order Date]],"mmm")</f>
        <v>Mar</v>
      </c>
    </row>
    <row r="405" spans="1:20" ht="16">
      <c r="A405" s="2" t="s">
        <v>456</v>
      </c>
      <c r="B405" s="3">
        <v>46102</v>
      </c>
      <c r="C405" s="4" t="s">
        <v>8</v>
      </c>
      <c r="D405" s="4" t="s">
        <v>69</v>
      </c>
      <c r="E405" s="4" t="s">
        <v>10</v>
      </c>
      <c r="F405" s="4" t="s">
        <v>20</v>
      </c>
      <c r="G405" s="4" t="s">
        <v>5</v>
      </c>
      <c r="H405" s="4" t="s">
        <v>29</v>
      </c>
      <c r="I405" s="9">
        <v>6</v>
      </c>
      <c r="J405" s="6">
        <v>51.07</v>
      </c>
      <c r="K405" s="7">
        <v>0.1</v>
      </c>
      <c r="L405" s="6">
        <v>22.68</v>
      </c>
      <c r="M405" s="6">
        <f t="shared" si="24"/>
        <v>275.77800000000002</v>
      </c>
      <c r="N405" s="6">
        <f t="shared" si="25"/>
        <v>136.07999999999998</v>
      </c>
      <c r="O405" s="6">
        <f t="shared" si="26"/>
        <v>139.69800000000004</v>
      </c>
      <c r="P405" s="8">
        <f t="shared" si="27"/>
        <v>0.50655962404542798</v>
      </c>
      <c r="Q405" s="5">
        <f>YEAR(SalesDataTable[[#This Row],[Order Date]])</f>
        <v>2026</v>
      </c>
      <c r="R405" s="8" t="str">
        <f>"Q"&amp;ROUNDUP(MONTH(SalesDataTable[[#This Row],[Order Date]])/3,0)</f>
        <v>Q1</v>
      </c>
      <c r="S405" s="9">
        <f>MONTH(SalesDataTable[[#This Row],[Order Date]])</f>
        <v>3</v>
      </c>
      <c r="T405" s="8" t="str">
        <f>TEXT(SalesDataTable[[#This Row],[Order Date]],"mmm")</f>
        <v>Mar</v>
      </c>
    </row>
    <row r="406" spans="1:20" ht="16">
      <c r="A406" s="2" t="s">
        <v>457</v>
      </c>
      <c r="B406" s="3">
        <v>46103</v>
      </c>
      <c r="C406" s="4" t="s">
        <v>8</v>
      </c>
      <c r="D406" s="4" t="s">
        <v>66</v>
      </c>
      <c r="E406" s="4" t="s">
        <v>3</v>
      </c>
      <c r="F406" s="4" t="s">
        <v>16</v>
      </c>
      <c r="G406" s="4" t="s">
        <v>17</v>
      </c>
      <c r="H406" s="4" t="s">
        <v>46</v>
      </c>
      <c r="I406" s="9">
        <v>3</v>
      </c>
      <c r="J406" s="6">
        <v>47.02</v>
      </c>
      <c r="K406" s="7">
        <v>0.1</v>
      </c>
      <c r="L406" s="6">
        <v>17.989999999999998</v>
      </c>
      <c r="M406" s="6">
        <f t="shared" si="24"/>
        <v>126.95400000000001</v>
      </c>
      <c r="N406" s="6">
        <f t="shared" si="25"/>
        <v>53.97</v>
      </c>
      <c r="O406" s="6">
        <f t="shared" si="26"/>
        <v>72.984000000000009</v>
      </c>
      <c r="P406" s="8">
        <f t="shared" si="27"/>
        <v>0.57488539155914742</v>
      </c>
      <c r="Q406" s="5">
        <f>YEAR(SalesDataTable[[#This Row],[Order Date]])</f>
        <v>2026</v>
      </c>
      <c r="R406" s="8" t="str">
        <f>"Q"&amp;ROUNDUP(MONTH(SalesDataTable[[#This Row],[Order Date]])/3,0)</f>
        <v>Q1</v>
      </c>
      <c r="S406" s="9">
        <f>MONTH(SalesDataTable[[#This Row],[Order Date]])</f>
        <v>3</v>
      </c>
      <c r="T406" s="8" t="str">
        <f>TEXT(SalesDataTable[[#This Row],[Order Date]],"mmm")</f>
        <v>Mar</v>
      </c>
    </row>
    <row r="407" spans="1:20" ht="16">
      <c r="A407" s="2" t="s">
        <v>458</v>
      </c>
      <c r="B407" s="3">
        <v>46103</v>
      </c>
      <c r="C407" s="4" t="s">
        <v>14</v>
      </c>
      <c r="D407" s="4" t="s">
        <v>34</v>
      </c>
      <c r="E407" s="4" t="s">
        <v>39</v>
      </c>
      <c r="F407" s="4" t="s">
        <v>4</v>
      </c>
      <c r="G407" s="4" t="s">
        <v>17</v>
      </c>
      <c r="H407" s="4" t="s">
        <v>46</v>
      </c>
      <c r="I407" s="9">
        <v>1</v>
      </c>
      <c r="J407" s="6">
        <v>47.1</v>
      </c>
      <c r="K407" s="7">
        <v>0.05</v>
      </c>
      <c r="L407" s="6">
        <v>18.48</v>
      </c>
      <c r="M407" s="6">
        <f t="shared" si="24"/>
        <v>44.744999999999997</v>
      </c>
      <c r="N407" s="6">
        <f t="shared" si="25"/>
        <v>18.48</v>
      </c>
      <c r="O407" s="6">
        <f t="shared" si="26"/>
        <v>26.264999999999997</v>
      </c>
      <c r="P407" s="8">
        <f t="shared" si="27"/>
        <v>0.58699296010727453</v>
      </c>
      <c r="Q407" s="5">
        <f>YEAR(SalesDataTable[[#This Row],[Order Date]])</f>
        <v>2026</v>
      </c>
      <c r="R407" s="8" t="str">
        <f>"Q"&amp;ROUNDUP(MONTH(SalesDataTable[[#This Row],[Order Date]])/3,0)</f>
        <v>Q1</v>
      </c>
      <c r="S407" s="9">
        <f>MONTH(SalesDataTable[[#This Row],[Order Date]])</f>
        <v>3</v>
      </c>
      <c r="T407" s="8" t="str">
        <f>TEXT(SalesDataTable[[#This Row],[Order Date]],"mmm")</f>
        <v>Mar</v>
      </c>
    </row>
    <row r="408" spans="1:20" ht="16">
      <c r="A408" s="2" t="s">
        <v>459</v>
      </c>
      <c r="B408" s="3">
        <v>46103</v>
      </c>
      <c r="C408" s="4" t="s">
        <v>27</v>
      </c>
      <c r="D408" s="4" t="s">
        <v>82</v>
      </c>
      <c r="E408" s="4" t="s">
        <v>3</v>
      </c>
      <c r="F408" s="4" t="s">
        <v>4</v>
      </c>
      <c r="G408" s="4" t="s">
        <v>17</v>
      </c>
      <c r="H408" s="4" t="s">
        <v>71</v>
      </c>
      <c r="I408" s="9">
        <v>2</v>
      </c>
      <c r="J408" s="6">
        <v>131.38999999999999</v>
      </c>
      <c r="K408" s="7">
        <v>0</v>
      </c>
      <c r="L408" s="6">
        <v>66.91</v>
      </c>
      <c r="M408" s="6">
        <f t="shared" si="24"/>
        <v>262.77999999999997</v>
      </c>
      <c r="N408" s="6">
        <f t="shared" si="25"/>
        <v>133.82</v>
      </c>
      <c r="O408" s="6">
        <f t="shared" si="26"/>
        <v>128.95999999999998</v>
      </c>
      <c r="P408" s="8">
        <f t="shared" si="27"/>
        <v>0.49075272090722277</v>
      </c>
      <c r="Q408" s="5">
        <f>YEAR(SalesDataTable[[#This Row],[Order Date]])</f>
        <v>2026</v>
      </c>
      <c r="R408" s="8" t="str">
        <f>"Q"&amp;ROUNDUP(MONTH(SalesDataTable[[#This Row],[Order Date]])/3,0)</f>
        <v>Q1</v>
      </c>
      <c r="S408" s="9">
        <f>MONTH(SalesDataTable[[#This Row],[Order Date]])</f>
        <v>3</v>
      </c>
      <c r="T408" s="8" t="str">
        <f>TEXT(SalesDataTable[[#This Row],[Order Date]],"mmm")</f>
        <v>Mar</v>
      </c>
    </row>
    <row r="409" spans="1:20" ht="16">
      <c r="A409" s="2" t="s">
        <v>460</v>
      </c>
      <c r="B409" s="3">
        <v>46103</v>
      </c>
      <c r="C409" s="4" t="s">
        <v>8</v>
      </c>
      <c r="D409" s="4" t="s">
        <v>9</v>
      </c>
      <c r="E409" s="4" t="s">
        <v>39</v>
      </c>
      <c r="F409" s="4" t="s">
        <v>16</v>
      </c>
      <c r="G409" s="4" t="s">
        <v>49</v>
      </c>
      <c r="H409" s="4" t="s">
        <v>55</v>
      </c>
      <c r="I409" s="9">
        <v>1</v>
      </c>
      <c r="J409" s="6">
        <v>120.16</v>
      </c>
      <c r="K409" s="7">
        <v>0.15</v>
      </c>
      <c r="L409" s="6">
        <v>68.33</v>
      </c>
      <c r="M409" s="6">
        <f t="shared" si="24"/>
        <v>102.136</v>
      </c>
      <c r="N409" s="6">
        <f t="shared" si="25"/>
        <v>68.33</v>
      </c>
      <c r="O409" s="6">
        <f t="shared" si="26"/>
        <v>33.805999999999997</v>
      </c>
      <c r="P409" s="8">
        <f t="shared" si="27"/>
        <v>0.33099005247904756</v>
      </c>
      <c r="Q409" s="5">
        <f>YEAR(SalesDataTable[[#This Row],[Order Date]])</f>
        <v>2026</v>
      </c>
      <c r="R409" s="8" t="str">
        <f>"Q"&amp;ROUNDUP(MONTH(SalesDataTable[[#This Row],[Order Date]])/3,0)</f>
        <v>Q1</v>
      </c>
      <c r="S409" s="9">
        <f>MONTH(SalesDataTable[[#This Row],[Order Date]])</f>
        <v>3</v>
      </c>
      <c r="T409" s="8" t="str">
        <f>TEXT(SalesDataTable[[#This Row],[Order Date]],"mmm")</f>
        <v>Mar</v>
      </c>
    </row>
    <row r="410" spans="1:20" ht="16">
      <c r="A410" s="2" t="s">
        <v>461</v>
      </c>
      <c r="B410" s="3">
        <v>46103</v>
      </c>
      <c r="C410" s="4" t="s">
        <v>27</v>
      </c>
      <c r="D410" s="4" t="s">
        <v>48</v>
      </c>
      <c r="E410" s="4" t="s">
        <v>25</v>
      </c>
      <c r="F410" s="4" t="s">
        <v>4</v>
      </c>
      <c r="G410" s="4" t="s">
        <v>31</v>
      </c>
      <c r="H410" s="4" t="s">
        <v>41</v>
      </c>
      <c r="I410" s="9">
        <v>1</v>
      </c>
      <c r="J410" s="6">
        <v>196.48</v>
      </c>
      <c r="K410" s="7">
        <v>0</v>
      </c>
      <c r="L410" s="6">
        <v>101.29</v>
      </c>
      <c r="M410" s="6">
        <f t="shared" si="24"/>
        <v>196.48</v>
      </c>
      <c r="N410" s="6">
        <f t="shared" si="25"/>
        <v>101.29</v>
      </c>
      <c r="O410" s="6">
        <f t="shared" si="26"/>
        <v>95.189999999999984</v>
      </c>
      <c r="P410" s="8">
        <f t="shared" si="27"/>
        <v>0.48447679153094458</v>
      </c>
      <c r="Q410" s="5">
        <f>YEAR(SalesDataTable[[#This Row],[Order Date]])</f>
        <v>2026</v>
      </c>
      <c r="R410" s="8" t="str">
        <f>"Q"&amp;ROUNDUP(MONTH(SalesDataTable[[#This Row],[Order Date]])/3,0)</f>
        <v>Q1</v>
      </c>
      <c r="S410" s="9">
        <f>MONTH(SalesDataTable[[#This Row],[Order Date]])</f>
        <v>3</v>
      </c>
      <c r="T410" s="8" t="str">
        <f>TEXT(SalesDataTable[[#This Row],[Order Date]],"mmm")</f>
        <v>Mar</v>
      </c>
    </row>
    <row r="411" spans="1:20" ht="16">
      <c r="A411" s="2" t="s">
        <v>462</v>
      </c>
      <c r="B411" s="3">
        <v>46103</v>
      </c>
      <c r="C411" s="4" t="s">
        <v>8</v>
      </c>
      <c r="D411" s="4" t="s">
        <v>66</v>
      </c>
      <c r="E411" s="4" t="s">
        <v>39</v>
      </c>
      <c r="F411" s="4" t="s">
        <v>20</v>
      </c>
      <c r="G411" s="4" t="s">
        <v>17</v>
      </c>
      <c r="H411" s="4" t="s">
        <v>18</v>
      </c>
      <c r="I411" s="9">
        <v>1</v>
      </c>
      <c r="J411" s="6">
        <v>36.520000000000003</v>
      </c>
      <c r="K411" s="7">
        <v>0</v>
      </c>
      <c r="L411" s="6">
        <v>13.96</v>
      </c>
      <c r="M411" s="6">
        <f t="shared" si="24"/>
        <v>36.520000000000003</v>
      </c>
      <c r="N411" s="6">
        <f t="shared" si="25"/>
        <v>13.96</v>
      </c>
      <c r="O411" s="6">
        <f t="shared" si="26"/>
        <v>22.560000000000002</v>
      </c>
      <c r="P411" s="8">
        <f t="shared" si="27"/>
        <v>0.61774370208105145</v>
      </c>
      <c r="Q411" s="5">
        <f>YEAR(SalesDataTable[[#This Row],[Order Date]])</f>
        <v>2026</v>
      </c>
      <c r="R411" s="8" t="str">
        <f>"Q"&amp;ROUNDUP(MONTH(SalesDataTable[[#This Row],[Order Date]])/3,0)</f>
        <v>Q1</v>
      </c>
      <c r="S411" s="9">
        <f>MONTH(SalesDataTable[[#This Row],[Order Date]])</f>
        <v>3</v>
      </c>
      <c r="T411" s="8" t="str">
        <f>TEXT(SalesDataTable[[#This Row],[Order Date]],"mmm")</f>
        <v>Mar</v>
      </c>
    </row>
    <row r="412" spans="1:20" ht="16">
      <c r="A412" s="2" t="s">
        <v>463</v>
      </c>
      <c r="B412" s="3">
        <v>46103</v>
      </c>
      <c r="C412" s="4" t="s">
        <v>8</v>
      </c>
      <c r="D412" s="4" t="s">
        <v>69</v>
      </c>
      <c r="E412" s="4" t="s">
        <v>25</v>
      </c>
      <c r="F412" s="4" t="s">
        <v>20</v>
      </c>
      <c r="G412" s="4" t="s">
        <v>49</v>
      </c>
      <c r="H412" s="4" t="s">
        <v>74</v>
      </c>
      <c r="I412" s="9">
        <v>4</v>
      </c>
      <c r="J412" s="6">
        <v>49.71</v>
      </c>
      <c r="K412" s="7">
        <v>0.1</v>
      </c>
      <c r="L412" s="6">
        <v>22.46</v>
      </c>
      <c r="M412" s="6">
        <f t="shared" si="24"/>
        <v>178.95600000000002</v>
      </c>
      <c r="N412" s="6">
        <f t="shared" si="25"/>
        <v>89.84</v>
      </c>
      <c r="O412" s="6">
        <f t="shared" si="26"/>
        <v>89.116000000000014</v>
      </c>
      <c r="P412" s="8">
        <f t="shared" si="27"/>
        <v>0.49797715639598561</v>
      </c>
      <c r="Q412" s="5">
        <f>YEAR(SalesDataTable[[#This Row],[Order Date]])</f>
        <v>2026</v>
      </c>
      <c r="R412" s="8" t="str">
        <f>"Q"&amp;ROUNDUP(MONTH(SalesDataTable[[#This Row],[Order Date]])/3,0)</f>
        <v>Q1</v>
      </c>
      <c r="S412" s="9">
        <f>MONTH(SalesDataTable[[#This Row],[Order Date]])</f>
        <v>3</v>
      </c>
      <c r="T412" s="8" t="str">
        <f>TEXT(SalesDataTable[[#This Row],[Order Date]],"mmm")</f>
        <v>Mar</v>
      </c>
    </row>
    <row r="413" spans="1:20" ht="16">
      <c r="A413" s="2" t="s">
        <v>464</v>
      </c>
      <c r="B413" s="3">
        <v>46103</v>
      </c>
      <c r="C413" s="4" t="s">
        <v>1</v>
      </c>
      <c r="D413" s="4" t="s">
        <v>2</v>
      </c>
      <c r="E413" s="4" t="s">
        <v>3</v>
      </c>
      <c r="F413" s="4" t="s">
        <v>4</v>
      </c>
      <c r="G413" s="4" t="s">
        <v>31</v>
      </c>
      <c r="H413" s="4" t="s">
        <v>64</v>
      </c>
      <c r="I413" s="9">
        <v>1</v>
      </c>
      <c r="J413" s="6">
        <v>81.209999999999994</v>
      </c>
      <c r="K413" s="7">
        <v>0.05</v>
      </c>
      <c r="L413" s="6">
        <v>40.44</v>
      </c>
      <c r="M413" s="6">
        <f t="shared" si="24"/>
        <v>77.149499999999989</v>
      </c>
      <c r="N413" s="6">
        <f t="shared" si="25"/>
        <v>40.44</v>
      </c>
      <c r="O413" s="6">
        <f t="shared" si="26"/>
        <v>36.709499999999991</v>
      </c>
      <c r="P413" s="8">
        <f t="shared" si="27"/>
        <v>0.47582291524896464</v>
      </c>
      <c r="Q413" s="5">
        <f>YEAR(SalesDataTable[[#This Row],[Order Date]])</f>
        <v>2026</v>
      </c>
      <c r="R413" s="8" t="str">
        <f>"Q"&amp;ROUNDUP(MONTH(SalesDataTable[[#This Row],[Order Date]])/3,0)</f>
        <v>Q1</v>
      </c>
      <c r="S413" s="9">
        <f>MONTH(SalesDataTable[[#This Row],[Order Date]])</f>
        <v>3</v>
      </c>
      <c r="T413" s="8" t="str">
        <f>TEXT(SalesDataTable[[#This Row],[Order Date]],"mmm")</f>
        <v>Mar</v>
      </c>
    </row>
    <row r="414" spans="1:20" ht="16">
      <c r="A414" s="2" t="s">
        <v>465</v>
      </c>
      <c r="B414" s="3">
        <v>46104</v>
      </c>
      <c r="C414" s="4" t="s">
        <v>27</v>
      </c>
      <c r="D414" s="4" t="s">
        <v>82</v>
      </c>
      <c r="E414" s="4" t="s">
        <v>3</v>
      </c>
      <c r="F414" s="4" t="s">
        <v>16</v>
      </c>
      <c r="G414" s="4" t="s">
        <v>5</v>
      </c>
      <c r="H414" s="4" t="s">
        <v>43</v>
      </c>
      <c r="I414" s="9">
        <v>2</v>
      </c>
      <c r="J414" s="6">
        <v>103.22</v>
      </c>
      <c r="K414" s="7">
        <v>0</v>
      </c>
      <c r="L414" s="6">
        <v>51.33</v>
      </c>
      <c r="M414" s="6">
        <f t="shared" si="24"/>
        <v>206.44</v>
      </c>
      <c r="N414" s="6">
        <f t="shared" si="25"/>
        <v>102.66</v>
      </c>
      <c r="O414" s="6">
        <f t="shared" si="26"/>
        <v>103.78</v>
      </c>
      <c r="P414" s="8">
        <f t="shared" si="27"/>
        <v>0.50271265258670805</v>
      </c>
      <c r="Q414" s="5">
        <f>YEAR(SalesDataTable[[#This Row],[Order Date]])</f>
        <v>2026</v>
      </c>
      <c r="R414" s="8" t="str">
        <f>"Q"&amp;ROUNDUP(MONTH(SalesDataTable[[#This Row],[Order Date]])/3,0)</f>
        <v>Q1</v>
      </c>
      <c r="S414" s="9">
        <f>MONTH(SalesDataTable[[#This Row],[Order Date]])</f>
        <v>3</v>
      </c>
      <c r="T414" s="8" t="str">
        <f>TEXT(SalesDataTable[[#This Row],[Order Date]],"mmm")</f>
        <v>Mar</v>
      </c>
    </row>
    <row r="415" spans="1:20" ht="16">
      <c r="A415" s="2" t="s">
        <v>466</v>
      </c>
      <c r="B415" s="3">
        <v>46104</v>
      </c>
      <c r="C415" s="4" t="s">
        <v>1</v>
      </c>
      <c r="D415" s="4" t="s">
        <v>88</v>
      </c>
      <c r="E415" s="4" t="s">
        <v>39</v>
      </c>
      <c r="F415" s="4" t="s">
        <v>16</v>
      </c>
      <c r="G415" s="4" t="s">
        <v>11</v>
      </c>
      <c r="H415" s="4" t="s">
        <v>53</v>
      </c>
      <c r="I415" s="9">
        <v>1</v>
      </c>
      <c r="J415" s="6">
        <v>153.47</v>
      </c>
      <c r="K415" s="7">
        <v>0</v>
      </c>
      <c r="L415" s="6">
        <v>78.19</v>
      </c>
      <c r="M415" s="6">
        <f t="shared" si="24"/>
        <v>153.47</v>
      </c>
      <c r="N415" s="6">
        <f t="shared" si="25"/>
        <v>78.19</v>
      </c>
      <c r="O415" s="6">
        <f t="shared" si="26"/>
        <v>75.28</v>
      </c>
      <c r="P415" s="8">
        <f t="shared" si="27"/>
        <v>0.49051931973675639</v>
      </c>
      <c r="Q415" s="5">
        <f>YEAR(SalesDataTable[[#This Row],[Order Date]])</f>
        <v>2026</v>
      </c>
      <c r="R415" s="8" t="str">
        <f>"Q"&amp;ROUNDUP(MONTH(SalesDataTable[[#This Row],[Order Date]])/3,0)</f>
        <v>Q1</v>
      </c>
      <c r="S415" s="9">
        <f>MONTH(SalesDataTable[[#This Row],[Order Date]])</f>
        <v>3</v>
      </c>
      <c r="T415" s="8" t="str">
        <f>TEXT(SalesDataTable[[#This Row],[Order Date]],"mmm")</f>
        <v>Mar</v>
      </c>
    </row>
    <row r="416" spans="1:20" ht="16">
      <c r="A416" s="2" t="s">
        <v>467</v>
      </c>
      <c r="B416" s="3">
        <v>46104</v>
      </c>
      <c r="C416" s="4" t="s">
        <v>27</v>
      </c>
      <c r="D416" s="4" t="s">
        <v>45</v>
      </c>
      <c r="E416" s="4" t="s">
        <v>3</v>
      </c>
      <c r="F416" s="4" t="s">
        <v>4</v>
      </c>
      <c r="G416" s="4" t="s">
        <v>31</v>
      </c>
      <c r="H416" s="4" t="s">
        <v>41</v>
      </c>
      <c r="I416" s="9">
        <v>6</v>
      </c>
      <c r="J416" s="6">
        <v>199.75</v>
      </c>
      <c r="K416" s="7">
        <v>0</v>
      </c>
      <c r="L416" s="6">
        <v>105.84</v>
      </c>
      <c r="M416" s="6">
        <f t="shared" si="24"/>
        <v>1198.5</v>
      </c>
      <c r="N416" s="6">
        <f t="shared" si="25"/>
        <v>635.04</v>
      </c>
      <c r="O416" s="6">
        <f t="shared" si="26"/>
        <v>563.46</v>
      </c>
      <c r="P416" s="8">
        <f t="shared" si="27"/>
        <v>0.47013767209011265</v>
      </c>
      <c r="Q416" s="5">
        <f>YEAR(SalesDataTable[[#This Row],[Order Date]])</f>
        <v>2026</v>
      </c>
      <c r="R416" s="8" t="str">
        <f>"Q"&amp;ROUNDUP(MONTH(SalesDataTable[[#This Row],[Order Date]])/3,0)</f>
        <v>Q1</v>
      </c>
      <c r="S416" s="9">
        <f>MONTH(SalesDataTable[[#This Row],[Order Date]])</f>
        <v>3</v>
      </c>
      <c r="T416" s="8" t="str">
        <f>TEXT(SalesDataTable[[#This Row],[Order Date]],"mmm")</f>
        <v>Mar</v>
      </c>
    </row>
    <row r="417" spans="1:20" ht="16">
      <c r="A417" s="2" t="s">
        <v>468</v>
      </c>
      <c r="B417" s="3">
        <v>46104</v>
      </c>
      <c r="C417" s="4" t="s">
        <v>8</v>
      </c>
      <c r="D417" s="4" t="s">
        <v>69</v>
      </c>
      <c r="E417" s="4" t="s">
        <v>39</v>
      </c>
      <c r="F417" s="4" t="s">
        <v>16</v>
      </c>
      <c r="G417" s="4" t="s">
        <v>17</v>
      </c>
      <c r="H417" s="4" t="s">
        <v>46</v>
      </c>
      <c r="I417" s="9">
        <v>1</v>
      </c>
      <c r="J417" s="6">
        <v>45.84</v>
      </c>
      <c r="K417" s="7">
        <v>0</v>
      </c>
      <c r="L417" s="6">
        <v>18.079999999999998</v>
      </c>
      <c r="M417" s="6">
        <f t="shared" si="24"/>
        <v>45.84</v>
      </c>
      <c r="N417" s="6">
        <f t="shared" si="25"/>
        <v>18.079999999999998</v>
      </c>
      <c r="O417" s="6">
        <f t="shared" si="26"/>
        <v>27.760000000000005</v>
      </c>
      <c r="P417" s="8">
        <f t="shared" si="27"/>
        <v>0.605584642233857</v>
      </c>
      <c r="Q417" s="5">
        <f>YEAR(SalesDataTable[[#This Row],[Order Date]])</f>
        <v>2026</v>
      </c>
      <c r="R417" s="8" t="str">
        <f>"Q"&amp;ROUNDUP(MONTH(SalesDataTable[[#This Row],[Order Date]])/3,0)</f>
        <v>Q1</v>
      </c>
      <c r="S417" s="9">
        <f>MONTH(SalesDataTable[[#This Row],[Order Date]])</f>
        <v>3</v>
      </c>
      <c r="T417" s="8" t="str">
        <f>TEXT(SalesDataTable[[#This Row],[Order Date]],"mmm")</f>
        <v>Mar</v>
      </c>
    </row>
    <row r="418" spans="1:20" ht="16">
      <c r="A418" s="2" t="s">
        <v>469</v>
      </c>
      <c r="B418" s="3">
        <v>46104</v>
      </c>
      <c r="C418" s="4" t="s">
        <v>8</v>
      </c>
      <c r="D418" s="4" t="s">
        <v>69</v>
      </c>
      <c r="E418" s="4" t="s">
        <v>39</v>
      </c>
      <c r="F418" s="4" t="s">
        <v>16</v>
      </c>
      <c r="G418" s="4" t="s">
        <v>31</v>
      </c>
      <c r="H418" s="4" t="s">
        <v>90</v>
      </c>
      <c r="I418" s="9">
        <v>2</v>
      </c>
      <c r="J418" s="6">
        <v>122.07</v>
      </c>
      <c r="K418" s="7">
        <v>0.05</v>
      </c>
      <c r="L418" s="6">
        <v>59.16</v>
      </c>
      <c r="M418" s="6">
        <f t="shared" si="24"/>
        <v>231.93299999999996</v>
      </c>
      <c r="N418" s="6">
        <f t="shared" si="25"/>
        <v>118.32</v>
      </c>
      <c r="O418" s="6">
        <f t="shared" si="26"/>
        <v>113.61299999999997</v>
      </c>
      <c r="P418" s="8">
        <f t="shared" si="27"/>
        <v>0.48985267297021118</v>
      </c>
      <c r="Q418" s="5">
        <f>YEAR(SalesDataTable[[#This Row],[Order Date]])</f>
        <v>2026</v>
      </c>
      <c r="R418" s="8" t="str">
        <f>"Q"&amp;ROUNDUP(MONTH(SalesDataTable[[#This Row],[Order Date]])/3,0)</f>
        <v>Q1</v>
      </c>
      <c r="S418" s="9">
        <f>MONTH(SalesDataTable[[#This Row],[Order Date]])</f>
        <v>3</v>
      </c>
      <c r="T418" s="8" t="str">
        <f>TEXT(SalesDataTable[[#This Row],[Order Date]],"mmm")</f>
        <v>Mar</v>
      </c>
    </row>
    <row r="419" spans="1:20" ht="16">
      <c r="A419" s="2" t="s">
        <v>470</v>
      </c>
      <c r="B419" s="3">
        <v>46104</v>
      </c>
      <c r="C419" s="4" t="s">
        <v>8</v>
      </c>
      <c r="D419" s="4" t="s">
        <v>86</v>
      </c>
      <c r="E419" s="4" t="s">
        <v>39</v>
      </c>
      <c r="F419" s="4" t="s">
        <v>16</v>
      </c>
      <c r="G419" s="4" t="s">
        <v>49</v>
      </c>
      <c r="H419" s="4" t="s">
        <v>55</v>
      </c>
      <c r="I419" s="9">
        <v>3</v>
      </c>
      <c r="J419" s="6">
        <v>122.4</v>
      </c>
      <c r="K419" s="7">
        <v>0.15</v>
      </c>
      <c r="L419" s="6">
        <v>71.150000000000006</v>
      </c>
      <c r="M419" s="6">
        <f t="shared" si="24"/>
        <v>312.12</v>
      </c>
      <c r="N419" s="6">
        <f t="shared" si="25"/>
        <v>213.45000000000002</v>
      </c>
      <c r="O419" s="6">
        <f t="shared" si="26"/>
        <v>98.669999999999987</v>
      </c>
      <c r="P419" s="8">
        <f t="shared" si="27"/>
        <v>0.31612841214917337</v>
      </c>
      <c r="Q419" s="5">
        <f>YEAR(SalesDataTable[[#This Row],[Order Date]])</f>
        <v>2026</v>
      </c>
      <c r="R419" s="8" t="str">
        <f>"Q"&amp;ROUNDUP(MONTH(SalesDataTable[[#This Row],[Order Date]])/3,0)</f>
        <v>Q1</v>
      </c>
      <c r="S419" s="9">
        <f>MONTH(SalesDataTable[[#This Row],[Order Date]])</f>
        <v>3</v>
      </c>
      <c r="T419" s="8" t="str">
        <f>TEXT(SalesDataTable[[#This Row],[Order Date]],"mmm")</f>
        <v>Mar</v>
      </c>
    </row>
    <row r="420" spans="1:20" ht="16">
      <c r="A420" s="2" t="s">
        <v>471</v>
      </c>
      <c r="B420" s="3">
        <v>46104</v>
      </c>
      <c r="C420" s="4" t="s">
        <v>1</v>
      </c>
      <c r="D420" s="4" t="s">
        <v>88</v>
      </c>
      <c r="E420" s="4" t="s">
        <v>3</v>
      </c>
      <c r="F420" s="4" t="s">
        <v>16</v>
      </c>
      <c r="G420" s="4" t="s">
        <v>5</v>
      </c>
      <c r="H420" s="4" t="s">
        <v>43</v>
      </c>
      <c r="I420" s="9">
        <v>1</v>
      </c>
      <c r="J420" s="6">
        <v>101.43</v>
      </c>
      <c r="K420" s="7">
        <v>0</v>
      </c>
      <c r="L420" s="6">
        <v>51.78</v>
      </c>
      <c r="M420" s="6">
        <f t="shared" si="24"/>
        <v>101.43</v>
      </c>
      <c r="N420" s="6">
        <f t="shared" si="25"/>
        <v>51.78</v>
      </c>
      <c r="O420" s="6">
        <f t="shared" si="26"/>
        <v>49.650000000000006</v>
      </c>
      <c r="P420" s="8">
        <f t="shared" si="27"/>
        <v>0.4895001478852411</v>
      </c>
      <c r="Q420" s="5">
        <f>YEAR(SalesDataTable[[#This Row],[Order Date]])</f>
        <v>2026</v>
      </c>
      <c r="R420" s="8" t="str">
        <f>"Q"&amp;ROUNDUP(MONTH(SalesDataTable[[#This Row],[Order Date]])/3,0)</f>
        <v>Q1</v>
      </c>
      <c r="S420" s="9">
        <f>MONTH(SalesDataTable[[#This Row],[Order Date]])</f>
        <v>3</v>
      </c>
      <c r="T420" s="8" t="str">
        <f>TEXT(SalesDataTable[[#This Row],[Order Date]],"mmm")</f>
        <v>Mar</v>
      </c>
    </row>
    <row r="421" spans="1:20" ht="16">
      <c r="A421" s="2" t="s">
        <v>472</v>
      </c>
      <c r="B421" s="3">
        <v>46105</v>
      </c>
      <c r="C421" s="4" t="s">
        <v>8</v>
      </c>
      <c r="D421" s="4" t="s">
        <v>69</v>
      </c>
      <c r="E421" s="4" t="s">
        <v>10</v>
      </c>
      <c r="F421" s="4" t="s">
        <v>20</v>
      </c>
      <c r="G421" s="4" t="s">
        <v>5</v>
      </c>
      <c r="H421" s="4" t="s">
        <v>43</v>
      </c>
      <c r="I421" s="9">
        <v>8</v>
      </c>
      <c r="J421" s="6">
        <v>104.7</v>
      </c>
      <c r="K421" s="7">
        <v>0.05</v>
      </c>
      <c r="L421" s="6">
        <v>49.91</v>
      </c>
      <c r="M421" s="6">
        <f t="shared" si="24"/>
        <v>795.72</v>
      </c>
      <c r="N421" s="6">
        <f t="shared" si="25"/>
        <v>399.28</v>
      </c>
      <c r="O421" s="6">
        <f t="shared" si="26"/>
        <v>396.44000000000005</v>
      </c>
      <c r="P421" s="8">
        <f t="shared" si="27"/>
        <v>0.49821545267179412</v>
      </c>
      <c r="Q421" s="5">
        <f>YEAR(SalesDataTable[[#This Row],[Order Date]])</f>
        <v>2026</v>
      </c>
      <c r="R421" s="8" t="str">
        <f>"Q"&amp;ROUNDUP(MONTH(SalesDataTable[[#This Row],[Order Date]])/3,0)</f>
        <v>Q1</v>
      </c>
      <c r="S421" s="9">
        <f>MONTH(SalesDataTable[[#This Row],[Order Date]])</f>
        <v>3</v>
      </c>
      <c r="T421" s="8" t="str">
        <f>TEXT(SalesDataTable[[#This Row],[Order Date]],"mmm")</f>
        <v>Mar</v>
      </c>
    </row>
    <row r="422" spans="1:20" ht="16">
      <c r="A422" s="2" t="s">
        <v>473</v>
      </c>
      <c r="B422" s="3">
        <v>46105</v>
      </c>
      <c r="C422" s="4" t="s">
        <v>1</v>
      </c>
      <c r="D422" s="4" t="s">
        <v>2</v>
      </c>
      <c r="E422" s="4" t="s">
        <v>25</v>
      </c>
      <c r="F422" s="4" t="s">
        <v>4</v>
      </c>
      <c r="G422" s="4" t="s">
        <v>11</v>
      </c>
      <c r="H422" s="4" t="s">
        <v>21</v>
      </c>
      <c r="I422" s="9">
        <v>4</v>
      </c>
      <c r="J422" s="6">
        <v>146.34</v>
      </c>
      <c r="K422" s="7">
        <v>0</v>
      </c>
      <c r="L422" s="6">
        <v>79.37</v>
      </c>
      <c r="M422" s="6">
        <f t="shared" si="24"/>
        <v>585.36</v>
      </c>
      <c r="N422" s="6">
        <f t="shared" si="25"/>
        <v>317.48</v>
      </c>
      <c r="O422" s="6">
        <f t="shared" si="26"/>
        <v>267.88</v>
      </c>
      <c r="P422" s="8">
        <f t="shared" si="27"/>
        <v>0.45763290966242992</v>
      </c>
      <c r="Q422" s="5">
        <f>YEAR(SalesDataTable[[#This Row],[Order Date]])</f>
        <v>2026</v>
      </c>
      <c r="R422" s="8" t="str">
        <f>"Q"&amp;ROUNDUP(MONTH(SalesDataTable[[#This Row],[Order Date]])/3,0)</f>
        <v>Q1</v>
      </c>
      <c r="S422" s="9">
        <f>MONTH(SalesDataTable[[#This Row],[Order Date]])</f>
        <v>3</v>
      </c>
      <c r="T422" s="8" t="str">
        <f>TEXT(SalesDataTable[[#This Row],[Order Date]],"mmm")</f>
        <v>Mar</v>
      </c>
    </row>
    <row r="423" spans="1:20" ht="16">
      <c r="A423" s="2" t="s">
        <v>474</v>
      </c>
      <c r="B423" s="3">
        <v>46105</v>
      </c>
      <c r="C423" s="4" t="s">
        <v>8</v>
      </c>
      <c r="D423" s="4" t="s">
        <v>38</v>
      </c>
      <c r="E423" s="4" t="s">
        <v>3</v>
      </c>
      <c r="F423" s="4" t="s">
        <v>4</v>
      </c>
      <c r="G423" s="4" t="s">
        <v>49</v>
      </c>
      <c r="H423" s="4" t="s">
        <v>55</v>
      </c>
      <c r="I423" s="9">
        <v>2</v>
      </c>
      <c r="J423" s="6">
        <v>122.92</v>
      </c>
      <c r="K423" s="7">
        <v>0.05</v>
      </c>
      <c r="L423" s="6">
        <v>70.31</v>
      </c>
      <c r="M423" s="6">
        <f t="shared" si="24"/>
        <v>233.548</v>
      </c>
      <c r="N423" s="6">
        <f t="shared" si="25"/>
        <v>140.62</v>
      </c>
      <c r="O423" s="6">
        <f t="shared" si="26"/>
        <v>92.927999999999997</v>
      </c>
      <c r="P423" s="8">
        <f t="shared" si="27"/>
        <v>0.39789679209413054</v>
      </c>
      <c r="Q423" s="5">
        <f>YEAR(SalesDataTable[[#This Row],[Order Date]])</f>
        <v>2026</v>
      </c>
      <c r="R423" s="8" t="str">
        <f>"Q"&amp;ROUNDUP(MONTH(SalesDataTable[[#This Row],[Order Date]])/3,0)</f>
        <v>Q1</v>
      </c>
      <c r="S423" s="9">
        <f>MONTH(SalesDataTable[[#This Row],[Order Date]])</f>
        <v>3</v>
      </c>
      <c r="T423" s="8" t="str">
        <f>TEXT(SalesDataTable[[#This Row],[Order Date]],"mmm")</f>
        <v>Mar</v>
      </c>
    </row>
    <row r="424" spans="1:20" ht="16">
      <c r="A424" s="2" t="s">
        <v>475</v>
      </c>
      <c r="B424" s="3">
        <v>46105</v>
      </c>
      <c r="C424" s="4" t="s">
        <v>14</v>
      </c>
      <c r="D424" s="4" t="s">
        <v>15</v>
      </c>
      <c r="E424" s="4" t="s">
        <v>3</v>
      </c>
      <c r="F424" s="4" t="s">
        <v>16</v>
      </c>
      <c r="G424" s="4" t="s">
        <v>11</v>
      </c>
      <c r="H424" s="4" t="s">
        <v>12</v>
      </c>
      <c r="I424" s="9">
        <v>1</v>
      </c>
      <c r="J424" s="6">
        <v>91.35</v>
      </c>
      <c r="K424" s="7">
        <v>0.05</v>
      </c>
      <c r="L424" s="6">
        <v>45.24</v>
      </c>
      <c r="M424" s="6">
        <f t="shared" si="24"/>
        <v>86.782499999999985</v>
      </c>
      <c r="N424" s="6">
        <f t="shared" si="25"/>
        <v>45.24</v>
      </c>
      <c r="O424" s="6">
        <f t="shared" si="26"/>
        <v>41.542499999999983</v>
      </c>
      <c r="P424" s="8">
        <f t="shared" si="27"/>
        <v>0.47869674185463645</v>
      </c>
      <c r="Q424" s="5">
        <f>YEAR(SalesDataTable[[#This Row],[Order Date]])</f>
        <v>2026</v>
      </c>
      <c r="R424" s="8" t="str">
        <f>"Q"&amp;ROUNDUP(MONTH(SalesDataTable[[#This Row],[Order Date]])/3,0)</f>
        <v>Q1</v>
      </c>
      <c r="S424" s="9">
        <f>MONTH(SalesDataTable[[#This Row],[Order Date]])</f>
        <v>3</v>
      </c>
      <c r="T424" s="8" t="str">
        <f>TEXT(SalesDataTable[[#This Row],[Order Date]],"mmm")</f>
        <v>Mar</v>
      </c>
    </row>
    <row r="425" spans="1:20" ht="16">
      <c r="A425" s="2" t="s">
        <v>476</v>
      </c>
      <c r="B425" s="3">
        <v>46105</v>
      </c>
      <c r="C425" s="4" t="s">
        <v>8</v>
      </c>
      <c r="D425" s="4" t="s">
        <v>69</v>
      </c>
      <c r="E425" s="4" t="s">
        <v>3</v>
      </c>
      <c r="F425" s="4" t="s">
        <v>16</v>
      </c>
      <c r="G425" s="4" t="s">
        <v>5</v>
      </c>
      <c r="H425" s="4" t="s">
        <v>29</v>
      </c>
      <c r="I425" s="9">
        <v>3</v>
      </c>
      <c r="J425" s="6">
        <v>51.01</v>
      </c>
      <c r="K425" s="7">
        <v>0.15</v>
      </c>
      <c r="L425" s="6">
        <v>22.84</v>
      </c>
      <c r="M425" s="6">
        <f t="shared" si="24"/>
        <v>130.07550000000001</v>
      </c>
      <c r="N425" s="6">
        <f t="shared" si="25"/>
        <v>68.52</v>
      </c>
      <c r="O425" s="6">
        <f t="shared" si="26"/>
        <v>61.555500000000009</v>
      </c>
      <c r="P425" s="8">
        <f t="shared" si="27"/>
        <v>0.47322900930613382</v>
      </c>
      <c r="Q425" s="5">
        <f>YEAR(SalesDataTable[[#This Row],[Order Date]])</f>
        <v>2026</v>
      </c>
      <c r="R425" s="8" t="str">
        <f>"Q"&amp;ROUNDUP(MONTH(SalesDataTable[[#This Row],[Order Date]])/3,0)</f>
        <v>Q1</v>
      </c>
      <c r="S425" s="9">
        <f>MONTH(SalesDataTable[[#This Row],[Order Date]])</f>
        <v>3</v>
      </c>
      <c r="T425" s="8" t="str">
        <f>TEXT(SalesDataTable[[#This Row],[Order Date]],"mmm")</f>
        <v>Mar</v>
      </c>
    </row>
    <row r="426" spans="1:20" ht="16">
      <c r="A426" s="2" t="s">
        <v>477</v>
      </c>
      <c r="B426" s="3">
        <v>46106</v>
      </c>
      <c r="C426" s="4" t="s">
        <v>27</v>
      </c>
      <c r="D426" s="4" t="s">
        <v>48</v>
      </c>
      <c r="E426" s="4" t="s">
        <v>3</v>
      </c>
      <c r="F426" s="4" t="s">
        <v>16</v>
      </c>
      <c r="G426" s="4" t="s">
        <v>49</v>
      </c>
      <c r="H426" s="4" t="s">
        <v>55</v>
      </c>
      <c r="I426" s="9">
        <v>2</v>
      </c>
      <c r="J426" s="6">
        <v>125.04</v>
      </c>
      <c r="K426" s="7">
        <v>0.05</v>
      </c>
      <c r="L426" s="6">
        <v>67.680000000000007</v>
      </c>
      <c r="M426" s="6">
        <f t="shared" si="24"/>
        <v>237.57599999999999</v>
      </c>
      <c r="N426" s="6">
        <f t="shared" si="25"/>
        <v>135.36000000000001</v>
      </c>
      <c r="O426" s="6">
        <f t="shared" si="26"/>
        <v>102.21599999999998</v>
      </c>
      <c r="P426" s="8">
        <f t="shared" si="27"/>
        <v>0.43024547934134755</v>
      </c>
      <c r="Q426" s="5">
        <f>YEAR(SalesDataTable[[#This Row],[Order Date]])</f>
        <v>2026</v>
      </c>
      <c r="R426" s="8" t="str">
        <f>"Q"&amp;ROUNDUP(MONTH(SalesDataTable[[#This Row],[Order Date]])/3,0)</f>
        <v>Q1</v>
      </c>
      <c r="S426" s="9">
        <f>MONTH(SalesDataTable[[#This Row],[Order Date]])</f>
        <v>3</v>
      </c>
      <c r="T426" s="8" t="str">
        <f>TEXT(SalesDataTable[[#This Row],[Order Date]],"mmm")</f>
        <v>Mar</v>
      </c>
    </row>
    <row r="427" spans="1:20" ht="16">
      <c r="A427" s="2" t="s">
        <v>478</v>
      </c>
      <c r="B427" s="3">
        <v>46106</v>
      </c>
      <c r="C427" s="4" t="s">
        <v>14</v>
      </c>
      <c r="D427" s="4" t="s">
        <v>34</v>
      </c>
      <c r="E427" s="4" t="s">
        <v>39</v>
      </c>
      <c r="F427" s="4" t="s">
        <v>4</v>
      </c>
      <c r="G427" s="4" t="s">
        <v>5</v>
      </c>
      <c r="H427" s="4" t="s">
        <v>29</v>
      </c>
      <c r="I427" s="9">
        <v>2</v>
      </c>
      <c r="J427" s="6">
        <v>50.22</v>
      </c>
      <c r="K427" s="7">
        <v>0.05</v>
      </c>
      <c r="L427" s="6">
        <v>23.16</v>
      </c>
      <c r="M427" s="6">
        <f t="shared" si="24"/>
        <v>95.417999999999992</v>
      </c>
      <c r="N427" s="6">
        <f t="shared" si="25"/>
        <v>46.32</v>
      </c>
      <c r="O427" s="6">
        <f t="shared" si="26"/>
        <v>49.097999999999992</v>
      </c>
      <c r="P427" s="8">
        <f t="shared" si="27"/>
        <v>0.51455700182355524</v>
      </c>
      <c r="Q427" s="5">
        <f>YEAR(SalesDataTable[[#This Row],[Order Date]])</f>
        <v>2026</v>
      </c>
      <c r="R427" s="8" t="str">
        <f>"Q"&amp;ROUNDUP(MONTH(SalesDataTable[[#This Row],[Order Date]])/3,0)</f>
        <v>Q1</v>
      </c>
      <c r="S427" s="9">
        <f>MONTH(SalesDataTable[[#This Row],[Order Date]])</f>
        <v>3</v>
      </c>
      <c r="T427" s="8" t="str">
        <f>TEXT(SalesDataTable[[#This Row],[Order Date]],"mmm")</f>
        <v>Mar</v>
      </c>
    </row>
    <row r="428" spans="1:20" ht="16">
      <c r="A428" s="2" t="s">
        <v>479</v>
      </c>
      <c r="B428" s="3">
        <v>46106</v>
      </c>
      <c r="C428" s="4" t="s">
        <v>8</v>
      </c>
      <c r="D428" s="4" t="s">
        <v>9</v>
      </c>
      <c r="E428" s="4" t="s">
        <v>3</v>
      </c>
      <c r="F428" s="4" t="s">
        <v>20</v>
      </c>
      <c r="G428" s="4" t="s">
        <v>49</v>
      </c>
      <c r="H428" s="4" t="s">
        <v>67</v>
      </c>
      <c r="I428" s="9">
        <v>5</v>
      </c>
      <c r="J428" s="6">
        <v>36.369999999999997</v>
      </c>
      <c r="K428" s="7">
        <v>0.05</v>
      </c>
      <c r="L428" s="6">
        <v>13.81</v>
      </c>
      <c r="M428" s="6">
        <f t="shared" si="24"/>
        <v>172.75749999999999</v>
      </c>
      <c r="N428" s="6">
        <f t="shared" si="25"/>
        <v>69.05</v>
      </c>
      <c r="O428" s="6">
        <f t="shared" si="26"/>
        <v>103.7075</v>
      </c>
      <c r="P428" s="8">
        <f t="shared" si="27"/>
        <v>0.60030678841729013</v>
      </c>
      <c r="Q428" s="5">
        <f>YEAR(SalesDataTable[[#This Row],[Order Date]])</f>
        <v>2026</v>
      </c>
      <c r="R428" s="8" t="str">
        <f>"Q"&amp;ROUNDUP(MONTH(SalesDataTable[[#This Row],[Order Date]])/3,0)</f>
        <v>Q1</v>
      </c>
      <c r="S428" s="9">
        <f>MONTH(SalesDataTable[[#This Row],[Order Date]])</f>
        <v>3</v>
      </c>
      <c r="T428" s="8" t="str">
        <f>TEXT(SalesDataTable[[#This Row],[Order Date]],"mmm")</f>
        <v>Mar</v>
      </c>
    </row>
    <row r="429" spans="1:20" ht="16">
      <c r="A429" s="2" t="s">
        <v>480</v>
      </c>
      <c r="B429" s="3">
        <v>46106</v>
      </c>
      <c r="C429" s="4" t="s">
        <v>27</v>
      </c>
      <c r="D429" s="4" t="s">
        <v>45</v>
      </c>
      <c r="E429" s="4" t="s">
        <v>10</v>
      </c>
      <c r="F429" s="4" t="s">
        <v>16</v>
      </c>
      <c r="G429" s="4" t="s">
        <v>17</v>
      </c>
      <c r="H429" s="4" t="s">
        <v>18</v>
      </c>
      <c r="I429" s="9">
        <v>3</v>
      </c>
      <c r="J429" s="6">
        <v>36.43</v>
      </c>
      <c r="K429" s="7">
        <v>0.1</v>
      </c>
      <c r="L429" s="6">
        <v>13.23</v>
      </c>
      <c r="M429" s="6">
        <f t="shared" si="24"/>
        <v>98.36099999999999</v>
      </c>
      <c r="N429" s="6">
        <f t="shared" si="25"/>
        <v>39.69</v>
      </c>
      <c r="O429" s="6">
        <f t="shared" si="26"/>
        <v>58.670999999999992</v>
      </c>
      <c r="P429" s="8">
        <f t="shared" si="27"/>
        <v>0.59648641229755694</v>
      </c>
      <c r="Q429" s="5">
        <f>YEAR(SalesDataTable[[#This Row],[Order Date]])</f>
        <v>2026</v>
      </c>
      <c r="R429" s="8" t="str">
        <f>"Q"&amp;ROUNDUP(MONTH(SalesDataTable[[#This Row],[Order Date]])/3,0)</f>
        <v>Q1</v>
      </c>
      <c r="S429" s="9">
        <f>MONTH(SalesDataTable[[#This Row],[Order Date]])</f>
        <v>3</v>
      </c>
      <c r="T429" s="8" t="str">
        <f>TEXT(SalesDataTable[[#This Row],[Order Date]],"mmm")</f>
        <v>Mar</v>
      </c>
    </row>
    <row r="430" spans="1:20" ht="16">
      <c r="A430" s="2" t="s">
        <v>481</v>
      </c>
      <c r="B430" s="3">
        <v>46106</v>
      </c>
      <c r="C430" s="4" t="s">
        <v>8</v>
      </c>
      <c r="D430" s="4" t="s">
        <v>69</v>
      </c>
      <c r="E430" s="4" t="s">
        <v>10</v>
      </c>
      <c r="F430" s="4" t="s">
        <v>20</v>
      </c>
      <c r="G430" s="4" t="s">
        <v>5</v>
      </c>
      <c r="H430" s="4" t="s">
        <v>29</v>
      </c>
      <c r="I430" s="9">
        <v>10</v>
      </c>
      <c r="J430" s="6">
        <v>49.7</v>
      </c>
      <c r="K430" s="7">
        <v>0.1</v>
      </c>
      <c r="L430" s="6">
        <v>21.96</v>
      </c>
      <c r="M430" s="6">
        <f t="shared" si="24"/>
        <v>447.3</v>
      </c>
      <c r="N430" s="6">
        <f t="shared" si="25"/>
        <v>219.60000000000002</v>
      </c>
      <c r="O430" s="6">
        <f t="shared" si="26"/>
        <v>227.7</v>
      </c>
      <c r="P430" s="8">
        <f t="shared" si="27"/>
        <v>0.50905432595573441</v>
      </c>
      <c r="Q430" s="5">
        <f>YEAR(SalesDataTable[[#This Row],[Order Date]])</f>
        <v>2026</v>
      </c>
      <c r="R430" s="8" t="str">
        <f>"Q"&amp;ROUNDUP(MONTH(SalesDataTable[[#This Row],[Order Date]])/3,0)</f>
        <v>Q1</v>
      </c>
      <c r="S430" s="9">
        <f>MONTH(SalesDataTable[[#This Row],[Order Date]])</f>
        <v>3</v>
      </c>
      <c r="T430" s="8" t="str">
        <f>TEXT(SalesDataTable[[#This Row],[Order Date]],"mmm")</f>
        <v>Mar</v>
      </c>
    </row>
    <row r="431" spans="1:20" ht="16">
      <c r="A431" s="2" t="s">
        <v>482</v>
      </c>
      <c r="B431" s="3">
        <v>46106</v>
      </c>
      <c r="C431" s="4" t="s">
        <v>8</v>
      </c>
      <c r="D431" s="4" t="s">
        <v>69</v>
      </c>
      <c r="E431" s="4" t="s">
        <v>3</v>
      </c>
      <c r="F431" s="4" t="s">
        <v>4</v>
      </c>
      <c r="G431" s="4" t="s">
        <v>17</v>
      </c>
      <c r="H431" s="4" t="s">
        <v>46</v>
      </c>
      <c r="I431" s="9">
        <v>2</v>
      </c>
      <c r="J431" s="6">
        <v>46.61</v>
      </c>
      <c r="K431" s="7">
        <v>0</v>
      </c>
      <c r="L431" s="6">
        <v>17.97</v>
      </c>
      <c r="M431" s="6">
        <f t="shared" si="24"/>
        <v>93.22</v>
      </c>
      <c r="N431" s="6">
        <f t="shared" si="25"/>
        <v>35.94</v>
      </c>
      <c r="O431" s="6">
        <f t="shared" si="26"/>
        <v>57.28</v>
      </c>
      <c r="P431" s="8">
        <f t="shared" si="27"/>
        <v>0.61446041621969538</v>
      </c>
      <c r="Q431" s="5">
        <f>YEAR(SalesDataTable[[#This Row],[Order Date]])</f>
        <v>2026</v>
      </c>
      <c r="R431" s="8" t="str">
        <f>"Q"&amp;ROUNDUP(MONTH(SalesDataTable[[#This Row],[Order Date]])/3,0)</f>
        <v>Q1</v>
      </c>
      <c r="S431" s="9">
        <f>MONTH(SalesDataTable[[#This Row],[Order Date]])</f>
        <v>3</v>
      </c>
      <c r="T431" s="8" t="str">
        <f>TEXT(SalesDataTable[[#This Row],[Order Date]],"mmm")</f>
        <v>Mar</v>
      </c>
    </row>
    <row r="432" spans="1:20" ht="16">
      <c r="A432" s="2" t="s">
        <v>483</v>
      </c>
      <c r="B432" s="3">
        <v>46106</v>
      </c>
      <c r="C432" s="4" t="s">
        <v>14</v>
      </c>
      <c r="D432" s="4" t="s">
        <v>34</v>
      </c>
      <c r="E432" s="4" t="s">
        <v>3</v>
      </c>
      <c r="F432" s="4" t="s">
        <v>16</v>
      </c>
      <c r="G432" s="4" t="s">
        <v>17</v>
      </c>
      <c r="H432" s="4" t="s">
        <v>46</v>
      </c>
      <c r="I432" s="9">
        <v>1</v>
      </c>
      <c r="J432" s="6">
        <v>47.61</v>
      </c>
      <c r="K432" s="7">
        <v>0</v>
      </c>
      <c r="L432" s="6">
        <v>18.89</v>
      </c>
      <c r="M432" s="6">
        <f t="shared" si="24"/>
        <v>47.61</v>
      </c>
      <c r="N432" s="6">
        <f t="shared" si="25"/>
        <v>18.89</v>
      </c>
      <c r="O432" s="6">
        <f t="shared" si="26"/>
        <v>28.72</v>
      </c>
      <c r="P432" s="8">
        <f t="shared" si="27"/>
        <v>0.60323461457676952</v>
      </c>
      <c r="Q432" s="5">
        <f>YEAR(SalesDataTable[[#This Row],[Order Date]])</f>
        <v>2026</v>
      </c>
      <c r="R432" s="8" t="str">
        <f>"Q"&amp;ROUNDUP(MONTH(SalesDataTable[[#This Row],[Order Date]])/3,0)</f>
        <v>Q1</v>
      </c>
      <c r="S432" s="9">
        <f>MONTH(SalesDataTable[[#This Row],[Order Date]])</f>
        <v>3</v>
      </c>
      <c r="T432" s="8" t="str">
        <f>TEXT(SalesDataTable[[#This Row],[Order Date]],"mmm")</f>
        <v>Mar</v>
      </c>
    </row>
    <row r="433" spans="1:20" ht="16">
      <c r="A433" s="2" t="s">
        <v>484</v>
      </c>
      <c r="B433" s="3">
        <v>46106</v>
      </c>
      <c r="C433" s="4" t="s">
        <v>14</v>
      </c>
      <c r="D433" s="4" t="s">
        <v>15</v>
      </c>
      <c r="E433" s="4" t="s">
        <v>3</v>
      </c>
      <c r="F433" s="4" t="s">
        <v>16</v>
      </c>
      <c r="G433" s="4" t="s">
        <v>5</v>
      </c>
      <c r="H433" s="4" t="s">
        <v>35</v>
      </c>
      <c r="I433" s="9">
        <v>2</v>
      </c>
      <c r="J433" s="6">
        <v>40.880000000000003</v>
      </c>
      <c r="K433" s="7">
        <v>0.05</v>
      </c>
      <c r="L433" s="6">
        <v>16.39</v>
      </c>
      <c r="M433" s="6">
        <f t="shared" si="24"/>
        <v>77.671999999999997</v>
      </c>
      <c r="N433" s="6">
        <f t="shared" si="25"/>
        <v>32.78</v>
      </c>
      <c r="O433" s="6">
        <f t="shared" si="26"/>
        <v>44.891999999999996</v>
      </c>
      <c r="P433" s="8">
        <f t="shared" si="27"/>
        <v>0.57796889483983926</v>
      </c>
      <c r="Q433" s="5">
        <f>YEAR(SalesDataTable[[#This Row],[Order Date]])</f>
        <v>2026</v>
      </c>
      <c r="R433" s="8" t="str">
        <f>"Q"&amp;ROUNDUP(MONTH(SalesDataTable[[#This Row],[Order Date]])/3,0)</f>
        <v>Q1</v>
      </c>
      <c r="S433" s="9">
        <f>MONTH(SalesDataTable[[#This Row],[Order Date]])</f>
        <v>3</v>
      </c>
      <c r="T433" s="8" t="str">
        <f>TEXT(SalesDataTable[[#This Row],[Order Date]],"mmm")</f>
        <v>Mar</v>
      </c>
    </row>
    <row r="434" spans="1:20" ht="16">
      <c r="A434" s="2" t="s">
        <v>485</v>
      </c>
      <c r="B434" s="3">
        <v>46106</v>
      </c>
      <c r="C434" s="4" t="s">
        <v>8</v>
      </c>
      <c r="D434" s="4" t="s">
        <v>69</v>
      </c>
      <c r="E434" s="4" t="s">
        <v>3</v>
      </c>
      <c r="F434" s="4" t="s">
        <v>16</v>
      </c>
      <c r="G434" s="4" t="s">
        <v>49</v>
      </c>
      <c r="H434" s="4" t="s">
        <v>50</v>
      </c>
      <c r="I434" s="9">
        <v>2</v>
      </c>
      <c r="J434" s="6">
        <v>39.409999999999997</v>
      </c>
      <c r="K434" s="7">
        <v>0.15</v>
      </c>
      <c r="L434" s="6">
        <v>14.91</v>
      </c>
      <c r="M434" s="6">
        <f t="shared" si="24"/>
        <v>66.996999999999986</v>
      </c>
      <c r="N434" s="6">
        <f t="shared" si="25"/>
        <v>29.82</v>
      </c>
      <c r="O434" s="6">
        <f t="shared" si="26"/>
        <v>37.176999999999985</v>
      </c>
      <c r="P434" s="8">
        <f t="shared" si="27"/>
        <v>0.55490544352732207</v>
      </c>
      <c r="Q434" s="5">
        <f>YEAR(SalesDataTable[[#This Row],[Order Date]])</f>
        <v>2026</v>
      </c>
      <c r="R434" s="8" t="str">
        <f>"Q"&amp;ROUNDUP(MONTH(SalesDataTable[[#This Row],[Order Date]])/3,0)</f>
        <v>Q1</v>
      </c>
      <c r="S434" s="9">
        <f>MONTH(SalesDataTable[[#This Row],[Order Date]])</f>
        <v>3</v>
      </c>
      <c r="T434" s="8" t="str">
        <f>TEXT(SalesDataTable[[#This Row],[Order Date]],"mmm")</f>
        <v>Mar</v>
      </c>
    </row>
    <row r="435" spans="1:20" ht="16">
      <c r="A435" s="2" t="s">
        <v>486</v>
      </c>
      <c r="B435" s="3">
        <v>46107</v>
      </c>
      <c r="C435" s="4" t="s">
        <v>14</v>
      </c>
      <c r="D435" s="4" t="s">
        <v>61</v>
      </c>
      <c r="E435" s="4" t="s">
        <v>3</v>
      </c>
      <c r="F435" s="4" t="s">
        <v>4</v>
      </c>
      <c r="G435" s="4" t="s">
        <v>5</v>
      </c>
      <c r="H435" s="4" t="s">
        <v>35</v>
      </c>
      <c r="I435" s="9">
        <v>1</v>
      </c>
      <c r="J435" s="6">
        <v>40.82</v>
      </c>
      <c r="K435" s="7">
        <v>0.05</v>
      </c>
      <c r="L435" s="6">
        <v>16.940000000000001</v>
      </c>
      <c r="M435" s="6">
        <f t="shared" si="24"/>
        <v>38.778999999999996</v>
      </c>
      <c r="N435" s="6">
        <f t="shared" si="25"/>
        <v>16.940000000000001</v>
      </c>
      <c r="O435" s="6">
        <f t="shared" si="26"/>
        <v>21.838999999999995</v>
      </c>
      <c r="P435" s="8">
        <f t="shared" si="27"/>
        <v>0.56316563088269411</v>
      </c>
      <c r="Q435" s="5">
        <f>YEAR(SalesDataTable[[#This Row],[Order Date]])</f>
        <v>2026</v>
      </c>
      <c r="R435" s="8" t="str">
        <f>"Q"&amp;ROUNDUP(MONTH(SalesDataTable[[#This Row],[Order Date]])/3,0)</f>
        <v>Q1</v>
      </c>
      <c r="S435" s="9">
        <f>MONTH(SalesDataTable[[#This Row],[Order Date]])</f>
        <v>3</v>
      </c>
      <c r="T435" s="8" t="str">
        <f>TEXT(SalesDataTable[[#This Row],[Order Date]],"mmm")</f>
        <v>Mar</v>
      </c>
    </row>
    <row r="436" spans="1:20" ht="16">
      <c r="A436" s="2" t="s">
        <v>487</v>
      </c>
      <c r="B436" s="3">
        <v>46107</v>
      </c>
      <c r="C436" s="4" t="s">
        <v>27</v>
      </c>
      <c r="D436" s="4" t="s">
        <v>48</v>
      </c>
      <c r="E436" s="4" t="s">
        <v>25</v>
      </c>
      <c r="F436" s="4" t="s">
        <v>20</v>
      </c>
      <c r="G436" s="4" t="s">
        <v>17</v>
      </c>
      <c r="H436" s="4" t="s">
        <v>18</v>
      </c>
      <c r="I436" s="9">
        <v>3</v>
      </c>
      <c r="J436" s="6">
        <v>36.979999999999997</v>
      </c>
      <c r="K436" s="7">
        <v>0.1</v>
      </c>
      <c r="L436" s="6">
        <v>13.65</v>
      </c>
      <c r="M436" s="6">
        <f t="shared" si="24"/>
        <v>99.846000000000004</v>
      </c>
      <c r="N436" s="6">
        <f t="shared" si="25"/>
        <v>40.950000000000003</v>
      </c>
      <c r="O436" s="6">
        <f t="shared" si="26"/>
        <v>58.896000000000001</v>
      </c>
      <c r="P436" s="8">
        <f t="shared" si="27"/>
        <v>0.58986839733189111</v>
      </c>
      <c r="Q436" s="5">
        <f>YEAR(SalesDataTable[[#This Row],[Order Date]])</f>
        <v>2026</v>
      </c>
      <c r="R436" s="8" t="str">
        <f>"Q"&amp;ROUNDUP(MONTH(SalesDataTable[[#This Row],[Order Date]])/3,0)</f>
        <v>Q1</v>
      </c>
      <c r="S436" s="9">
        <f>MONTH(SalesDataTable[[#This Row],[Order Date]])</f>
        <v>3</v>
      </c>
      <c r="T436" s="8" t="str">
        <f>TEXT(SalesDataTable[[#This Row],[Order Date]],"mmm")</f>
        <v>Mar</v>
      </c>
    </row>
    <row r="437" spans="1:20" ht="16">
      <c r="A437" s="2" t="s">
        <v>488</v>
      </c>
      <c r="B437" s="3">
        <v>46107</v>
      </c>
      <c r="C437" s="4" t="s">
        <v>8</v>
      </c>
      <c r="D437" s="4" t="s">
        <v>69</v>
      </c>
      <c r="E437" s="4" t="s">
        <v>39</v>
      </c>
      <c r="F437" s="4" t="s">
        <v>16</v>
      </c>
      <c r="G437" s="4" t="s">
        <v>17</v>
      </c>
      <c r="H437" s="4" t="s">
        <v>18</v>
      </c>
      <c r="I437" s="9">
        <v>1</v>
      </c>
      <c r="J437" s="6">
        <v>35.700000000000003</v>
      </c>
      <c r="K437" s="7">
        <v>0.05</v>
      </c>
      <c r="L437" s="6">
        <v>13.91</v>
      </c>
      <c r="M437" s="6">
        <f t="shared" si="24"/>
        <v>33.914999999999999</v>
      </c>
      <c r="N437" s="6">
        <f t="shared" si="25"/>
        <v>13.91</v>
      </c>
      <c r="O437" s="6">
        <f t="shared" si="26"/>
        <v>20.004999999999999</v>
      </c>
      <c r="P437" s="8">
        <f t="shared" si="27"/>
        <v>0.58985699542975079</v>
      </c>
      <c r="Q437" s="5">
        <f>YEAR(SalesDataTable[[#This Row],[Order Date]])</f>
        <v>2026</v>
      </c>
      <c r="R437" s="8" t="str">
        <f>"Q"&amp;ROUNDUP(MONTH(SalesDataTable[[#This Row],[Order Date]])/3,0)</f>
        <v>Q1</v>
      </c>
      <c r="S437" s="9">
        <f>MONTH(SalesDataTable[[#This Row],[Order Date]])</f>
        <v>3</v>
      </c>
      <c r="T437" s="8" t="str">
        <f>TEXT(SalesDataTable[[#This Row],[Order Date]],"mmm")</f>
        <v>Mar</v>
      </c>
    </row>
    <row r="438" spans="1:20" ht="16">
      <c r="A438" s="2" t="s">
        <v>489</v>
      </c>
      <c r="B438" s="3">
        <v>46107</v>
      </c>
      <c r="C438" s="4" t="s">
        <v>27</v>
      </c>
      <c r="D438" s="4" t="s">
        <v>48</v>
      </c>
      <c r="E438" s="4" t="s">
        <v>25</v>
      </c>
      <c r="F438" s="4" t="s">
        <v>4</v>
      </c>
      <c r="G438" s="4" t="s">
        <v>5</v>
      </c>
      <c r="H438" s="4" t="s">
        <v>35</v>
      </c>
      <c r="I438" s="9">
        <v>1</v>
      </c>
      <c r="J438" s="6">
        <v>39.53</v>
      </c>
      <c r="K438" s="7">
        <v>0.05</v>
      </c>
      <c r="L438" s="6">
        <v>17.170000000000002</v>
      </c>
      <c r="M438" s="6">
        <f t="shared" si="24"/>
        <v>37.5535</v>
      </c>
      <c r="N438" s="6">
        <f t="shared" si="25"/>
        <v>17.170000000000002</v>
      </c>
      <c r="O438" s="6">
        <f t="shared" si="26"/>
        <v>20.383499999999998</v>
      </c>
      <c r="P438" s="8">
        <f t="shared" si="27"/>
        <v>0.54278562584046752</v>
      </c>
      <c r="Q438" s="5">
        <f>YEAR(SalesDataTable[[#This Row],[Order Date]])</f>
        <v>2026</v>
      </c>
      <c r="R438" s="8" t="str">
        <f>"Q"&amp;ROUNDUP(MONTH(SalesDataTable[[#This Row],[Order Date]])/3,0)</f>
        <v>Q1</v>
      </c>
      <c r="S438" s="9">
        <f>MONTH(SalesDataTable[[#This Row],[Order Date]])</f>
        <v>3</v>
      </c>
      <c r="T438" s="8" t="str">
        <f>TEXT(SalesDataTable[[#This Row],[Order Date]],"mmm")</f>
        <v>Mar</v>
      </c>
    </row>
    <row r="439" spans="1:20" ht="16">
      <c r="A439" s="2" t="s">
        <v>490</v>
      </c>
      <c r="B439" s="3">
        <v>46107</v>
      </c>
      <c r="C439" s="4" t="s">
        <v>14</v>
      </c>
      <c r="D439" s="4" t="s">
        <v>24</v>
      </c>
      <c r="E439" s="4" t="s">
        <v>25</v>
      </c>
      <c r="F439" s="4" t="s">
        <v>4</v>
      </c>
      <c r="G439" s="4" t="s">
        <v>17</v>
      </c>
      <c r="H439" s="4" t="s">
        <v>18</v>
      </c>
      <c r="I439" s="9">
        <v>2</v>
      </c>
      <c r="J439" s="6">
        <v>35.75</v>
      </c>
      <c r="K439" s="7">
        <v>0</v>
      </c>
      <c r="L439" s="6">
        <v>13.28</v>
      </c>
      <c r="M439" s="6">
        <f t="shared" si="24"/>
        <v>71.5</v>
      </c>
      <c r="N439" s="6">
        <f t="shared" si="25"/>
        <v>26.56</v>
      </c>
      <c r="O439" s="6">
        <f t="shared" si="26"/>
        <v>44.94</v>
      </c>
      <c r="P439" s="8">
        <f t="shared" si="27"/>
        <v>0.62853146853146846</v>
      </c>
      <c r="Q439" s="5">
        <f>YEAR(SalesDataTable[[#This Row],[Order Date]])</f>
        <v>2026</v>
      </c>
      <c r="R439" s="8" t="str">
        <f>"Q"&amp;ROUNDUP(MONTH(SalesDataTable[[#This Row],[Order Date]])/3,0)</f>
        <v>Q1</v>
      </c>
      <c r="S439" s="9">
        <f>MONTH(SalesDataTable[[#This Row],[Order Date]])</f>
        <v>3</v>
      </c>
      <c r="T439" s="8" t="str">
        <f>TEXT(SalesDataTable[[#This Row],[Order Date]],"mmm")</f>
        <v>Mar</v>
      </c>
    </row>
    <row r="440" spans="1:20" ht="16">
      <c r="A440" s="2" t="s">
        <v>491</v>
      </c>
      <c r="B440" s="3">
        <v>46107</v>
      </c>
      <c r="C440" s="4" t="s">
        <v>14</v>
      </c>
      <c r="D440" s="4" t="s">
        <v>15</v>
      </c>
      <c r="E440" s="4" t="s">
        <v>3</v>
      </c>
      <c r="F440" s="4" t="s">
        <v>20</v>
      </c>
      <c r="G440" s="4" t="s">
        <v>49</v>
      </c>
      <c r="H440" s="4" t="s">
        <v>74</v>
      </c>
      <c r="I440" s="9">
        <v>2</v>
      </c>
      <c r="J440" s="6">
        <v>50.17</v>
      </c>
      <c r="K440" s="7">
        <v>0</v>
      </c>
      <c r="L440" s="6">
        <v>22.37</v>
      </c>
      <c r="M440" s="6">
        <f t="shared" si="24"/>
        <v>100.34</v>
      </c>
      <c r="N440" s="6">
        <f t="shared" si="25"/>
        <v>44.74</v>
      </c>
      <c r="O440" s="6">
        <f t="shared" si="26"/>
        <v>55.6</v>
      </c>
      <c r="P440" s="8">
        <f t="shared" si="27"/>
        <v>0.55411600558102447</v>
      </c>
      <c r="Q440" s="5">
        <f>YEAR(SalesDataTable[[#This Row],[Order Date]])</f>
        <v>2026</v>
      </c>
      <c r="R440" s="8" t="str">
        <f>"Q"&amp;ROUNDUP(MONTH(SalesDataTable[[#This Row],[Order Date]])/3,0)</f>
        <v>Q1</v>
      </c>
      <c r="S440" s="9">
        <f>MONTH(SalesDataTable[[#This Row],[Order Date]])</f>
        <v>3</v>
      </c>
      <c r="T440" s="8" t="str">
        <f>TEXT(SalesDataTable[[#This Row],[Order Date]],"mmm")</f>
        <v>Mar</v>
      </c>
    </row>
    <row r="441" spans="1:20" ht="16">
      <c r="A441" s="2" t="s">
        <v>492</v>
      </c>
      <c r="B441" s="3">
        <v>46107</v>
      </c>
      <c r="C441" s="4" t="s">
        <v>1</v>
      </c>
      <c r="D441" s="4" t="s">
        <v>52</v>
      </c>
      <c r="E441" s="4" t="s">
        <v>3</v>
      </c>
      <c r="F441" s="4" t="s">
        <v>16</v>
      </c>
      <c r="G441" s="4" t="s">
        <v>49</v>
      </c>
      <c r="H441" s="4" t="s">
        <v>50</v>
      </c>
      <c r="I441" s="9">
        <v>5</v>
      </c>
      <c r="J441" s="6">
        <v>41.32</v>
      </c>
      <c r="K441" s="7">
        <v>0</v>
      </c>
      <c r="L441" s="6">
        <v>15.09</v>
      </c>
      <c r="M441" s="6">
        <f t="shared" si="24"/>
        <v>206.6</v>
      </c>
      <c r="N441" s="6">
        <f t="shared" si="25"/>
        <v>75.45</v>
      </c>
      <c r="O441" s="6">
        <f t="shared" si="26"/>
        <v>131.14999999999998</v>
      </c>
      <c r="P441" s="8">
        <f t="shared" si="27"/>
        <v>0.63480154888673757</v>
      </c>
      <c r="Q441" s="5">
        <f>YEAR(SalesDataTable[[#This Row],[Order Date]])</f>
        <v>2026</v>
      </c>
      <c r="R441" s="8" t="str">
        <f>"Q"&amp;ROUNDUP(MONTH(SalesDataTable[[#This Row],[Order Date]])/3,0)</f>
        <v>Q1</v>
      </c>
      <c r="S441" s="9">
        <f>MONTH(SalesDataTable[[#This Row],[Order Date]])</f>
        <v>3</v>
      </c>
      <c r="T441" s="8" t="str">
        <f>TEXT(SalesDataTable[[#This Row],[Order Date]],"mmm")</f>
        <v>Mar</v>
      </c>
    </row>
    <row r="442" spans="1:20" ht="16">
      <c r="A442" s="2" t="s">
        <v>493</v>
      </c>
      <c r="B442" s="3">
        <v>46108</v>
      </c>
      <c r="C442" s="4" t="s">
        <v>27</v>
      </c>
      <c r="D442" s="4" t="s">
        <v>45</v>
      </c>
      <c r="E442" s="4" t="s">
        <v>39</v>
      </c>
      <c r="F442" s="4" t="s">
        <v>16</v>
      </c>
      <c r="G442" s="4" t="s">
        <v>11</v>
      </c>
      <c r="H442" s="4" t="s">
        <v>53</v>
      </c>
      <c r="I442" s="9">
        <v>3</v>
      </c>
      <c r="J442" s="6">
        <v>152.4</v>
      </c>
      <c r="K442" s="7">
        <v>0.05</v>
      </c>
      <c r="L442" s="6">
        <v>79.97</v>
      </c>
      <c r="M442" s="6">
        <f t="shared" si="24"/>
        <v>434.34000000000003</v>
      </c>
      <c r="N442" s="6">
        <f t="shared" si="25"/>
        <v>239.91</v>
      </c>
      <c r="O442" s="6">
        <f t="shared" si="26"/>
        <v>194.43000000000004</v>
      </c>
      <c r="P442" s="8">
        <f t="shared" si="27"/>
        <v>0.44764470230694853</v>
      </c>
      <c r="Q442" s="5">
        <f>YEAR(SalesDataTable[[#This Row],[Order Date]])</f>
        <v>2026</v>
      </c>
      <c r="R442" s="8" t="str">
        <f>"Q"&amp;ROUNDUP(MONTH(SalesDataTable[[#This Row],[Order Date]])/3,0)</f>
        <v>Q1</v>
      </c>
      <c r="S442" s="9">
        <f>MONTH(SalesDataTable[[#This Row],[Order Date]])</f>
        <v>3</v>
      </c>
      <c r="T442" s="8" t="str">
        <f>TEXT(SalesDataTable[[#This Row],[Order Date]],"mmm")</f>
        <v>Mar</v>
      </c>
    </row>
    <row r="443" spans="1:20" ht="16">
      <c r="A443" s="2" t="s">
        <v>494</v>
      </c>
      <c r="B443" s="3">
        <v>46108</v>
      </c>
      <c r="C443" s="4" t="s">
        <v>1</v>
      </c>
      <c r="D443" s="4" t="s">
        <v>2</v>
      </c>
      <c r="E443" s="4" t="s">
        <v>3</v>
      </c>
      <c r="F443" s="4" t="s">
        <v>16</v>
      </c>
      <c r="G443" s="4" t="s">
        <v>49</v>
      </c>
      <c r="H443" s="4" t="s">
        <v>67</v>
      </c>
      <c r="I443" s="9">
        <v>1</v>
      </c>
      <c r="J443" s="6">
        <v>36.299999999999997</v>
      </c>
      <c r="K443" s="7">
        <v>0</v>
      </c>
      <c r="L443" s="6">
        <v>14.1</v>
      </c>
      <c r="M443" s="6">
        <f t="shared" si="24"/>
        <v>36.299999999999997</v>
      </c>
      <c r="N443" s="6">
        <f t="shared" si="25"/>
        <v>14.1</v>
      </c>
      <c r="O443" s="6">
        <f t="shared" si="26"/>
        <v>22.199999999999996</v>
      </c>
      <c r="P443" s="8">
        <f t="shared" si="27"/>
        <v>0.61157024793388426</v>
      </c>
      <c r="Q443" s="5">
        <f>YEAR(SalesDataTable[[#This Row],[Order Date]])</f>
        <v>2026</v>
      </c>
      <c r="R443" s="8" t="str">
        <f>"Q"&amp;ROUNDUP(MONTH(SalesDataTable[[#This Row],[Order Date]])/3,0)</f>
        <v>Q1</v>
      </c>
      <c r="S443" s="9">
        <f>MONTH(SalesDataTable[[#This Row],[Order Date]])</f>
        <v>3</v>
      </c>
      <c r="T443" s="8" t="str">
        <f>TEXT(SalesDataTable[[#This Row],[Order Date]],"mmm")</f>
        <v>Mar</v>
      </c>
    </row>
    <row r="444" spans="1:20" ht="16">
      <c r="A444" s="2" t="s">
        <v>495</v>
      </c>
      <c r="B444" s="3">
        <v>46108</v>
      </c>
      <c r="C444" s="4" t="s">
        <v>14</v>
      </c>
      <c r="D444" s="4" t="s">
        <v>34</v>
      </c>
      <c r="E444" s="4" t="s">
        <v>3</v>
      </c>
      <c r="F444" s="4" t="s">
        <v>4</v>
      </c>
      <c r="G444" s="4" t="s">
        <v>17</v>
      </c>
      <c r="H444" s="4" t="s">
        <v>46</v>
      </c>
      <c r="I444" s="9">
        <v>3</v>
      </c>
      <c r="J444" s="6">
        <v>46.24</v>
      </c>
      <c r="K444" s="7">
        <v>0.1</v>
      </c>
      <c r="L444" s="6">
        <v>18.2</v>
      </c>
      <c r="M444" s="6">
        <f t="shared" si="24"/>
        <v>124.848</v>
      </c>
      <c r="N444" s="6">
        <f t="shared" si="25"/>
        <v>54.599999999999994</v>
      </c>
      <c r="O444" s="6">
        <f t="shared" si="26"/>
        <v>70.248000000000005</v>
      </c>
      <c r="P444" s="8">
        <f t="shared" si="27"/>
        <v>0.56266820453671673</v>
      </c>
      <c r="Q444" s="5">
        <f>YEAR(SalesDataTable[[#This Row],[Order Date]])</f>
        <v>2026</v>
      </c>
      <c r="R444" s="8" t="str">
        <f>"Q"&amp;ROUNDUP(MONTH(SalesDataTable[[#This Row],[Order Date]])/3,0)</f>
        <v>Q1</v>
      </c>
      <c r="S444" s="9">
        <f>MONTH(SalesDataTable[[#This Row],[Order Date]])</f>
        <v>3</v>
      </c>
      <c r="T444" s="8" t="str">
        <f>TEXT(SalesDataTable[[#This Row],[Order Date]],"mmm")</f>
        <v>Mar</v>
      </c>
    </row>
    <row r="445" spans="1:20" ht="16">
      <c r="A445" s="2" t="s">
        <v>496</v>
      </c>
      <c r="B445" s="3">
        <v>46108</v>
      </c>
      <c r="C445" s="4" t="s">
        <v>1</v>
      </c>
      <c r="D445" s="4" t="s">
        <v>2</v>
      </c>
      <c r="E445" s="4" t="s">
        <v>25</v>
      </c>
      <c r="F445" s="4" t="s">
        <v>4</v>
      </c>
      <c r="G445" s="4" t="s">
        <v>17</v>
      </c>
      <c r="H445" s="4" t="s">
        <v>83</v>
      </c>
      <c r="I445" s="9">
        <v>2</v>
      </c>
      <c r="J445" s="6">
        <v>165.58</v>
      </c>
      <c r="K445" s="7">
        <v>0</v>
      </c>
      <c r="L445" s="6">
        <v>86.16</v>
      </c>
      <c r="M445" s="6">
        <f t="shared" si="24"/>
        <v>331.16</v>
      </c>
      <c r="N445" s="6">
        <f t="shared" si="25"/>
        <v>172.32</v>
      </c>
      <c r="O445" s="6">
        <f t="shared" si="26"/>
        <v>158.84000000000003</v>
      </c>
      <c r="P445" s="8">
        <f t="shared" si="27"/>
        <v>0.47964730039859893</v>
      </c>
      <c r="Q445" s="5">
        <f>YEAR(SalesDataTable[[#This Row],[Order Date]])</f>
        <v>2026</v>
      </c>
      <c r="R445" s="8" t="str">
        <f>"Q"&amp;ROUNDUP(MONTH(SalesDataTable[[#This Row],[Order Date]])/3,0)</f>
        <v>Q1</v>
      </c>
      <c r="S445" s="9">
        <f>MONTH(SalesDataTable[[#This Row],[Order Date]])</f>
        <v>3</v>
      </c>
      <c r="T445" s="8" t="str">
        <f>TEXT(SalesDataTable[[#This Row],[Order Date]],"mmm")</f>
        <v>Mar</v>
      </c>
    </row>
    <row r="446" spans="1:20" ht="16">
      <c r="A446" s="2" t="s">
        <v>497</v>
      </c>
      <c r="B446" s="3">
        <v>46108</v>
      </c>
      <c r="C446" s="4" t="s">
        <v>1</v>
      </c>
      <c r="D446" s="4" t="s">
        <v>52</v>
      </c>
      <c r="E446" s="4" t="s">
        <v>3</v>
      </c>
      <c r="F446" s="4" t="s">
        <v>4</v>
      </c>
      <c r="G446" s="4" t="s">
        <v>31</v>
      </c>
      <c r="H446" s="4" t="s">
        <v>90</v>
      </c>
      <c r="I446" s="9">
        <v>4</v>
      </c>
      <c r="J446" s="6">
        <v>121.49</v>
      </c>
      <c r="K446" s="7">
        <v>0</v>
      </c>
      <c r="L446" s="6">
        <v>62.01</v>
      </c>
      <c r="M446" s="6">
        <f t="shared" si="24"/>
        <v>485.96</v>
      </c>
      <c r="N446" s="6">
        <f t="shared" si="25"/>
        <v>248.04</v>
      </c>
      <c r="O446" s="6">
        <f t="shared" si="26"/>
        <v>237.92</v>
      </c>
      <c r="P446" s="8">
        <f t="shared" si="27"/>
        <v>0.4895876203802782</v>
      </c>
      <c r="Q446" s="5">
        <f>YEAR(SalesDataTable[[#This Row],[Order Date]])</f>
        <v>2026</v>
      </c>
      <c r="R446" s="8" t="str">
        <f>"Q"&amp;ROUNDUP(MONTH(SalesDataTable[[#This Row],[Order Date]])/3,0)</f>
        <v>Q1</v>
      </c>
      <c r="S446" s="9">
        <f>MONTH(SalesDataTable[[#This Row],[Order Date]])</f>
        <v>3</v>
      </c>
      <c r="T446" s="8" t="str">
        <f>TEXT(SalesDataTable[[#This Row],[Order Date]],"mmm")</f>
        <v>Mar</v>
      </c>
    </row>
    <row r="447" spans="1:20" ht="16">
      <c r="A447" s="2" t="s">
        <v>498</v>
      </c>
      <c r="B447" s="3">
        <v>46108</v>
      </c>
      <c r="C447" s="4" t="s">
        <v>8</v>
      </c>
      <c r="D447" s="4" t="s">
        <v>69</v>
      </c>
      <c r="E447" s="4" t="s">
        <v>25</v>
      </c>
      <c r="F447" s="4" t="s">
        <v>16</v>
      </c>
      <c r="G447" s="4" t="s">
        <v>5</v>
      </c>
      <c r="H447" s="4" t="s">
        <v>6</v>
      </c>
      <c r="I447" s="9">
        <v>5</v>
      </c>
      <c r="J447" s="6">
        <v>81.84</v>
      </c>
      <c r="K447" s="7">
        <v>0.1</v>
      </c>
      <c r="L447" s="6">
        <v>42.7</v>
      </c>
      <c r="M447" s="6">
        <f t="shared" si="24"/>
        <v>368.28000000000003</v>
      </c>
      <c r="N447" s="6">
        <f t="shared" si="25"/>
        <v>213.5</v>
      </c>
      <c r="O447" s="6">
        <f t="shared" si="26"/>
        <v>154.78000000000003</v>
      </c>
      <c r="P447" s="8">
        <f t="shared" si="27"/>
        <v>0.42027804931030743</v>
      </c>
      <c r="Q447" s="5">
        <f>YEAR(SalesDataTable[[#This Row],[Order Date]])</f>
        <v>2026</v>
      </c>
      <c r="R447" s="8" t="str">
        <f>"Q"&amp;ROUNDUP(MONTH(SalesDataTable[[#This Row],[Order Date]])/3,0)</f>
        <v>Q1</v>
      </c>
      <c r="S447" s="9">
        <f>MONTH(SalesDataTable[[#This Row],[Order Date]])</f>
        <v>3</v>
      </c>
      <c r="T447" s="8" t="str">
        <f>TEXT(SalesDataTable[[#This Row],[Order Date]],"mmm")</f>
        <v>Mar</v>
      </c>
    </row>
    <row r="448" spans="1:20" ht="16">
      <c r="A448" s="2" t="s">
        <v>499</v>
      </c>
      <c r="B448" s="3">
        <v>46108</v>
      </c>
      <c r="C448" s="4" t="s">
        <v>8</v>
      </c>
      <c r="D448" s="4" t="s">
        <v>66</v>
      </c>
      <c r="E448" s="4" t="s">
        <v>3</v>
      </c>
      <c r="F448" s="4" t="s">
        <v>16</v>
      </c>
      <c r="G448" s="4" t="s">
        <v>11</v>
      </c>
      <c r="H448" s="4" t="s">
        <v>53</v>
      </c>
      <c r="I448" s="9">
        <v>1</v>
      </c>
      <c r="J448" s="6">
        <v>151.47999999999999</v>
      </c>
      <c r="K448" s="7">
        <v>0</v>
      </c>
      <c r="L448" s="6">
        <v>79.41</v>
      </c>
      <c r="M448" s="6">
        <f t="shared" si="24"/>
        <v>151.47999999999999</v>
      </c>
      <c r="N448" s="6">
        <f t="shared" si="25"/>
        <v>79.41</v>
      </c>
      <c r="O448" s="6">
        <f t="shared" si="26"/>
        <v>72.069999999999993</v>
      </c>
      <c r="P448" s="8">
        <f t="shared" si="27"/>
        <v>0.47577237919197252</v>
      </c>
      <c r="Q448" s="5">
        <f>YEAR(SalesDataTable[[#This Row],[Order Date]])</f>
        <v>2026</v>
      </c>
      <c r="R448" s="8" t="str">
        <f>"Q"&amp;ROUNDUP(MONTH(SalesDataTable[[#This Row],[Order Date]])/3,0)</f>
        <v>Q1</v>
      </c>
      <c r="S448" s="9">
        <f>MONTH(SalesDataTable[[#This Row],[Order Date]])</f>
        <v>3</v>
      </c>
      <c r="T448" s="8" t="str">
        <f>TEXT(SalesDataTable[[#This Row],[Order Date]],"mmm")</f>
        <v>Mar</v>
      </c>
    </row>
    <row r="449" spans="1:20" ht="16">
      <c r="A449" s="2" t="s">
        <v>500</v>
      </c>
      <c r="B449" s="3">
        <v>46109</v>
      </c>
      <c r="C449" s="4" t="s">
        <v>1</v>
      </c>
      <c r="D449" s="4" t="s">
        <v>88</v>
      </c>
      <c r="E449" s="4" t="s">
        <v>25</v>
      </c>
      <c r="F449" s="4" t="s">
        <v>16</v>
      </c>
      <c r="G449" s="4" t="s">
        <v>49</v>
      </c>
      <c r="H449" s="4" t="s">
        <v>74</v>
      </c>
      <c r="I449" s="9">
        <v>1</v>
      </c>
      <c r="J449" s="6">
        <v>51.02</v>
      </c>
      <c r="K449" s="7">
        <v>0.05</v>
      </c>
      <c r="L449" s="6">
        <v>21.94</v>
      </c>
      <c r="M449" s="6">
        <f t="shared" si="24"/>
        <v>48.469000000000001</v>
      </c>
      <c r="N449" s="6">
        <f t="shared" si="25"/>
        <v>21.94</v>
      </c>
      <c r="O449" s="6">
        <f t="shared" si="26"/>
        <v>26.529</v>
      </c>
      <c r="P449" s="8">
        <f t="shared" si="27"/>
        <v>0.54733953661102974</v>
      </c>
      <c r="Q449" s="5">
        <f>YEAR(SalesDataTable[[#This Row],[Order Date]])</f>
        <v>2026</v>
      </c>
      <c r="R449" s="8" t="str">
        <f>"Q"&amp;ROUNDUP(MONTH(SalesDataTable[[#This Row],[Order Date]])/3,0)</f>
        <v>Q1</v>
      </c>
      <c r="S449" s="9">
        <f>MONTH(SalesDataTable[[#This Row],[Order Date]])</f>
        <v>3</v>
      </c>
      <c r="T449" s="8" t="str">
        <f>TEXT(SalesDataTable[[#This Row],[Order Date]],"mmm")</f>
        <v>Mar</v>
      </c>
    </row>
    <row r="450" spans="1:20" ht="16">
      <c r="A450" s="2" t="s">
        <v>501</v>
      </c>
      <c r="B450" s="3">
        <v>46109</v>
      </c>
      <c r="C450" s="4" t="s">
        <v>14</v>
      </c>
      <c r="D450" s="4" t="s">
        <v>15</v>
      </c>
      <c r="E450" s="4" t="s">
        <v>10</v>
      </c>
      <c r="F450" s="4" t="s">
        <v>20</v>
      </c>
      <c r="G450" s="4" t="s">
        <v>5</v>
      </c>
      <c r="H450" s="4" t="s">
        <v>35</v>
      </c>
      <c r="I450" s="9">
        <v>8</v>
      </c>
      <c r="J450" s="6">
        <v>40.86</v>
      </c>
      <c r="K450" s="7">
        <v>0.1</v>
      </c>
      <c r="L450" s="6">
        <v>16.34</v>
      </c>
      <c r="M450" s="6">
        <f t="shared" ref="M450:M513" si="28">I450*J450*(1-K450)</f>
        <v>294.19200000000001</v>
      </c>
      <c r="N450" s="6">
        <f t="shared" ref="N450:N513" si="29">I450*L450</f>
        <v>130.72</v>
      </c>
      <c r="O450" s="6">
        <f t="shared" ref="O450:O513" si="30">M450-N450</f>
        <v>163.47200000000001</v>
      </c>
      <c r="P450" s="8">
        <f t="shared" ref="P450:P513" si="31">IFERROR(O450/M450,0)</f>
        <v>0.55566432805786703</v>
      </c>
      <c r="Q450" s="5">
        <f>YEAR(SalesDataTable[[#This Row],[Order Date]])</f>
        <v>2026</v>
      </c>
      <c r="R450" s="8" t="str">
        <f>"Q"&amp;ROUNDUP(MONTH(SalesDataTable[[#This Row],[Order Date]])/3,0)</f>
        <v>Q1</v>
      </c>
      <c r="S450" s="9">
        <f>MONTH(SalesDataTable[[#This Row],[Order Date]])</f>
        <v>3</v>
      </c>
      <c r="T450" s="8" t="str">
        <f>TEXT(SalesDataTable[[#This Row],[Order Date]],"mmm")</f>
        <v>Mar</v>
      </c>
    </row>
    <row r="451" spans="1:20" ht="16">
      <c r="A451" s="2" t="s">
        <v>502</v>
      </c>
      <c r="B451" s="3">
        <v>46109</v>
      </c>
      <c r="C451" s="4" t="s">
        <v>1</v>
      </c>
      <c r="D451" s="4" t="s">
        <v>52</v>
      </c>
      <c r="E451" s="4" t="s">
        <v>3</v>
      </c>
      <c r="F451" s="4" t="s">
        <v>16</v>
      </c>
      <c r="G451" s="4" t="s">
        <v>17</v>
      </c>
      <c r="H451" s="4" t="s">
        <v>83</v>
      </c>
      <c r="I451" s="9">
        <v>5</v>
      </c>
      <c r="J451" s="6">
        <v>163.33000000000001</v>
      </c>
      <c r="K451" s="7">
        <v>0</v>
      </c>
      <c r="L451" s="6">
        <v>87.05</v>
      </c>
      <c r="M451" s="6">
        <f t="shared" si="28"/>
        <v>816.65000000000009</v>
      </c>
      <c r="N451" s="6">
        <f t="shared" si="29"/>
        <v>435.25</v>
      </c>
      <c r="O451" s="6">
        <f t="shared" si="30"/>
        <v>381.40000000000009</v>
      </c>
      <c r="P451" s="8">
        <f t="shared" si="31"/>
        <v>0.46702993938651816</v>
      </c>
      <c r="Q451" s="5">
        <f>YEAR(SalesDataTable[[#This Row],[Order Date]])</f>
        <v>2026</v>
      </c>
      <c r="R451" s="8" t="str">
        <f>"Q"&amp;ROUNDUP(MONTH(SalesDataTable[[#This Row],[Order Date]])/3,0)</f>
        <v>Q1</v>
      </c>
      <c r="S451" s="9">
        <f>MONTH(SalesDataTable[[#This Row],[Order Date]])</f>
        <v>3</v>
      </c>
      <c r="T451" s="8" t="str">
        <f>TEXT(SalesDataTable[[#This Row],[Order Date]],"mmm")</f>
        <v>Mar</v>
      </c>
    </row>
    <row r="452" spans="1:20" ht="16">
      <c r="A452" s="2" t="s">
        <v>503</v>
      </c>
      <c r="B452" s="3">
        <v>46110</v>
      </c>
      <c r="C452" s="4" t="s">
        <v>8</v>
      </c>
      <c r="D452" s="4" t="s">
        <v>86</v>
      </c>
      <c r="E452" s="4" t="s">
        <v>39</v>
      </c>
      <c r="F452" s="4" t="s">
        <v>16</v>
      </c>
      <c r="G452" s="4" t="s">
        <v>11</v>
      </c>
      <c r="H452" s="4" t="s">
        <v>12</v>
      </c>
      <c r="I452" s="9">
        <v>1</v>
      </c>
      <c r="J452" s="6">
        <v>90.27</v>
      </c>
      <c r="K452" s="7">
        <v>0</v>
      </c>
      <c r="L452" s="6">
        <v>46.38</v>
      </c>
      <c r="M452" s="6">
        <f t="shared" si="28"/>
        <v>90.27</v>
      </c>
      <c r="N452" s="6">
        <f t="shared" si="29"/>
        <v>46.38</v>
      </c>
      <c r="O452" s="6">
        <f t="shared" si="30"/>
        <v>43.889999999999993</v>
      </c>
      <c r="P452" s="8">
        <f t="shared" si="31"/>
        <v>0.48620804253904948</v>
      </c>
      <c r="Q452" s="5">
        <f>YEAR(SalesDataTable[[#This Row],[Order Date]])</f>
        <v>2026</v>
      </c>
      <c r="R452" s="8" t="str">
        <f>"Q"&amp;ROUNDUP(MONTH(SalesDataTable[[#This Row],[Order Date]])/3,0)</f>
        <v>Q1</v>
      </c>
      <c r="S452" s="9">
        <f>MONTH(SalesDataTable[[#This Row],[Order Date]])</f>
        <v>3</v>
      </c>
      <c r="T452" s="8" t="str">
        <f>TEXT(SalesDataTable[[#This Row],[Order Date]],"mmm")</f>
        <v>Mar</v>
      </c>
    </row>
    <row r="453" spans="1:20" ht="16">
      <c r="A453" s="2" t="s">
        <v>504</v>
      </c>
      <c r="B453" s="3">
        <v>46110</v>
      </c>
      <c r="C453" s="4" t="s">
        <v>1</v>
      </c>
      <c r="D453" s="4" t="s">
        <v>52</v>
      </c>
      <c r="E453" s="4" t="s">
        <v>10</v>
      </c>
      <c r="F453" s="4" t="s">
        <v>20</v>
      </c>
      <c r="G453" s="4" t="s">
        <v>17</v>
      </c>
      <c r="H453" s="4" t="s">
        <v>71</v>
      </c>
      <c r="I453" s="9">
        <v>12</v>
      </c>
      <c r="J453" s="6">
        <v>131.31</v>
      </c>
      <c r="K453" s="7">
        <v>0.05</v>
      </c>
      <c r="L453" s="6">
        <v>68.459999999999994</v>
      </c>
      <c r="M453" s="6">
        <f t="shared" si="28"/>
        <v>1496.934</v>
      </c>
      <c r="N453" s="6">
        <f t="shared" si="29"/>
        <v>821.52</v>
      </c>
      <c r="O453" s="6">
        <f t="shared" si="30"/>
        <v>675.41399999999999</v>
      </c>
      <c r="P453" s="8">
        <f t="shared" si="31"/>
        <v>0.45119824922140855</v>
      </c>
      <c r="Q453" s="5">
        <f>YEAR(SalesDataTable[[#This Row],[Order Date]])</f>
        <v>2026</v>
      </c>
      <c r="R453" s="8" t="str">
        <f>"Q"&amp;ROUNDUP(MONTH(SalesDataTable[[#This Row],[Order Date]])/3,0)</f>
        <v>Q1</v>
      </c>
      <c r="S453" s="9">
        <f>MONTH(SalesDataTable[[#This Row],[Order Date]])</f>
        <v>3</v>
      </c>
      <c r="T453" s="8" t="str">
        <f>TEXT(SalesDataTable[[#This Row],[Order Date]],"mmm")</f>
        <v>Mar</v>
      </c>
    </row>
    <row r="454" spans="1:20" ht="16">
      <c r="A454" s="2" t="s">
        <v>505</v>
      </c>
      <c r="B454" s="3">
        <v>46110</v>
      </c>
      <c r="C454" s="4" t="s">
        <v>8</v>
      </c>
      <c r="D454" s="4" t="s">
        <v>69</v>
      </c>
      <c r="E454" s="4" t="s">
        <v>39</v>
      </c>
      <c r="F454" s="4" t="s">
        <v>16</v>
      </c>
      <c r="G454" s="4" t="s">
        <v>17</v>
      </c>
      <c r="H454" s="4" t="s">
        <v>83</v>
      </c>
      <c r="I454" s="9">
        <v>1</v>
      </c>
      <c r="J454" s="6">
        <v>167.27</v>
      </c>
      <c r="K454" s="7">
        <v>0.05</v>
      </c>
      <c r="L454" s="6">
        <v>88.19</v>
      </c>
      <c r="M454" s="6">
        <f t="shared" si="28"/>
        <v>158.90649999999999</v>
      </c>
      <c r="N454" s="6">
        <f t="shared" si="29"/>
        <v>88.19</v>
      </c>
      <c r="O454" s="6">
        <f t="shared" si="30"/>
        <v>70.716499999999996</v>
      </c>
      <c r="P454" s="8">
        <f t="shared" si="31"/>
        <v>0.44501955552478972</v>
      </c>
      <c r="Q454" s="5">
        <f>YEAR(SalesDataTable[[#This Row],[Order Date]])</f>
        <v>2026</v>
      </c>
      <c r="R454" s="8" t="str">
        <f>"Q"&amp;ROUNDUP(MONTH(SalesDataTable[[#This Row],[Order Date]])/3,0)</f>
        <v>Q1</v>
      </c>
      <c r="S454" s="9">
        <f>MONTH(SalesDataTable[[#This Row],[Order Date]])</f>
        <v>3</v>
      </c>
      <c r="T454" s="8" t="str">
        <f>TEXT(SalesDataTable[[#This Row],[Order Date]],"mmm")</f>
        <v>Mar</v>
      </c>
    </row>
    <row r="455" spans="1:20" ht="16">
      <c r="A455" s="2" t="s">
        <v>506</v>
      </c>
      <c r="B455" s="3">
        <v>46110</v>
      </c>
      <c r="C455" s="4" t="s">
        <v>8</v>
      </c>
      <c r="D455" s="4" t="s">
        <v>69</v>
      </c>
      <c r="E455" s="4" t="s">
        <v>39</v>
      </c>
      <c r="F455" s="4" t="s">
        <v>4</v>
      </c>
      <c r="G455" s="4" t="s">
        <v>11</v>
      </c>
      <c r="H455" s="4" t="s">
        <v>79</v>
      </c>
      <c r="I455" s="9">
        <v>4</v>
      </c>
      <c r="J455" s="6">
        <v>70.510000000000005</v>
      </c>
      <c r="K455" s="7">
        <v>0</v>
      </c>
      <c r="L455" s="6">
        <v>31.93</v>
      </c>
      <c r="M455" s="6">
        <f t="shared" si="28"/>
        <v>282.04000000000002</v>
      </c>
      <c r="N455" s="6">
        <f t="shared" si="29"/>
        <v>127.72</v>
      </c>
      <c r="O455" s="6">
        <f t="shared" si="30"/>
        <v>154.32000000000002</v>
      </c>
      <c r="P455" s="8">
        <f t="shared" si="31"/>
        <v>0.54715643171181394</v>
      </c>
      <c r="Q455" s="5">
        <f>YEAR(SalesDataTable[[#This Row],[Order Date]])</f>
        <v>2026</v>
      </c>
      <c r="R455" s="8" t="str">
        <f>"Q"&amp;ROUNDUP(MONTH(SalesDataTable[[#This Row],[Order Date]])/3,0)</f>
        <v>Q1</v>
      </c>
      <c r="S455" s="9">
        <f>MONTH(SalesDataTable[[#This Row],[Order Date]])</f>
        <v>3</v>
      </c>
      <c r="T455" s="8" t="str">
        <f>TEXT(SalesDataTable[[#This Row],[Order Date]],"mmm")</f>
        <v>Mar</v>
      </c>
    </row>
    <row r="456" spans="1:20" ht="16">
      <c r="A456" s="2" t="s">
        <v>507</v>
      </c>
      <c r="B456" s="3">
        <v>46110</v>
      </c>
      <c r="C456" s="4" t="s">
        <v>8</v>
      </c>
      <c r="D456" s="4" t="s">
        <v>38</v>
      </c>
      <c r="E456" s="4" t="s">
        <v>10</v>
      </c>
      <c r="F456" s="4" t="s">
        <v>16</v>
      </c>
      <c r="G456" s="4" t="s">
        <v>5</v>
      </c>
      <c r="H456" s="4" t="s">
        <v>43</v>
      </c>
      <c r="I456" s="9">
        <v>12</v>
      </c>
      <c r="J456" s="6">
        <v>101.06</v>
      </c>
      <c r="K456" s="7">
        <v>0.1</v>
      </c>
      <c r="L456" s="6">
        <v>50.59</v>
      </c>
      <c r="M456" s="6">
        <f t="shared" si="28"/>
        <v>1091.4480000000001</v>
      </c>
      <c r="N456" s="6">
        <f t="shared" si="29"/>
        <v>607.08000000000004</v>
      </c>
      <c r="O456" s="6">
        <f t="shared" si="30"/>
        <v>484.36800000000005</v>
      </c>
      <c r="P456" s="8">
        <f t="shared" si="31"/>
        <v>0.4437847703234602</v>
      </c>
      <c r="Q456" s="5">
        <f>YEAR(SalesDataTable[[#This Row],[Order Date]])</f>
        <v>2026</v>
      </c>
      <c r="R456" s="8" t="str">
        <f>"Q"&amp;ROUNDUP(MONTH(SalesDataTable[[#This Row],[Order Date]])/3,0)</f>
        <v>Q1</v>
      </c>
      <c r="S456" s="9">
        <f>MONTH(SalesDataTable[[#This Row],[Order Date]])</f>
        <v>3</v>
      </c>
      <c r="T456" s="8" t="str">
        <f>TEXT(SalesDataTable[[#This Row],[Order Date]],"mmm")</f>
        <v>Mar</v>
      </c>
    </row>
    <row r="457" spans="1:20" ht="16">
      <c r="A457" s="2" t="s">
        <v>508</v>
      </c>
      <c r="B457" s="3">
        <v>46110</v>
      </c>
      <c r="C457" s="4" t="s">
        <v>27</v>
      </c>
      <c r="D457" s="4" t="s">
        <v>48</v>
      </c>
      <c r="E457" s="4" t="s">
        <v>3</v>
      </c>
      <c r="F457" s="4" t="s">
        <v>20</v>
      </c>
      <c r="G457" s="4" t="s">
        <v>5</v>
      </c>
      <c r="H457" s="4" t="s">
        <v>6</v>
      </c>
      <c r="I457" s="9">
        <v>2</v>
      </c>
      <c r="J457" s="6">
        <v>79.849999999999994</v>
      </c>
      <c r="K457" s="7">
        <v>0.05</v>
      </c>
      <c r="L457" s="6">
        <v>43.78</v>
      </c>
      <c r="M457" s="6">
        <f t="shared" si="28"/>
        <v>151.71499999999997</v>
      </c>
      <c r="N457" s="6">
        <f t="shared" si="29"/>
        <v>87.56</v>
      </c>
      <c r="O457" s="6">
        <f t="shared" si="30"/>
        <v>64.154999999999973</v>
      </c>
      <c r="P457" s="8">
        <f t="shared" si="31"/>
        <v>0.42286524074745402</v>
      </c>
      <c r="Q457" s="5">
        <f>YEAR(SalesDataTable[[#This Row],[Order Date]])</f>
        <v>2026</v>
      </c>
      <c r="R457" s="8" t="str">
        <f>"Q"&amp;ROUNDUP(MONTH(SalesDataTable[[#This Row],[Order Date]])/3,0)</f>
        <v>Q1</v>
      </c>
      <c r="S457" s="9">
        <f>MONTH(SalesDataTable[[#This Row],[Order Date]])</f>
        <v>3</v>
      </c>
      <c r="T457" s="8" t="str">
        <f>TEXT(SalesDataTable[[#This Row],[Order Date]],"mmm")</f>
        <v>Mar</v>
      </c>
    </row>
    <row r="458" spans="1:20" ht="16">
      <c r="A458" s="2" t="s">
        <v>509</v>
      </c>
      <c r="B458" s="3">
        <v>46110</v>
      </c>
      <c r="C458" s="4" t="s">
        <v>14</v>
      </c>
      <c r="D458" s="4" t="s">
        <v>34</v>
      </c>
      <c r="E458" s="4" t="s">
        <v>25</v>
      </c>
      <c r="F458" s="4" t="s">
        <v>16</v>
      </c>
      <c r="G458" s="4" t="s">
        <v>31</v>
      </c>
      <c r="H458" s="4" t="s">
        <v>41</v>
      </c>
      <c r="I458" s="9">
        <v>4</v>
      </c>
      <c r="J458" s="6">
        <v>191.99</v>
      </c>
      <c r="K458" s="7">
        <v>0</v>
      </c>
      <c r="L458" s="6">
        <v>104.44</v>
      </c>
      <c r="M458" s="6">
        <f t="shared" si="28"/>
        <v>767.96</v>
      </c>
      <c r="N458" s="6">
        <f t="shared" si="29"/>
        <v>417.76</v>
      </c>
      <c r="O458" s="6">
        <f t="shared" si="30"/>
        <v>350.20000000000005</v>
      </c>
      <c r="P458" s="8">
        <f t="shared" si="31"/>
        <v>0.45601333402781397</v>
      </c>
      <c r="Q458" s="5">
        <f>YEAR(SalesDataTable[[#This Row],[Order Date]])</f>
        <v>2026</v>
      </c>
      <c r="R458" s="8" t="str">
        <f>"Q"&amp;ROUNDUP(MONTH(SalesDataTable[[#This Row],[Order Date]])/3,0)</f>
        <v>Q1</v>
      </c>
      <c r="S458" s="9">
        <f>MONTH(SalesDataTable[[#This Row],[Order Date]])</f>
        <v>3</v>
      </c>
      <c r="T458" s="8" t="str">
        <f>TEXT(SalesDataTable[[#This Row],[Order Date]],"mmm")</f>
        <v>Mar</v>
      </c>
    </row>
    <row r="459" spans="1:20" ht="16">
      <c r="A459" s="2" t="s">
        <v>510</v>
      </c>
      <c r="B459" s="3">
        <v>46110</v>
      </c>
      <c r="C459" s="4" t="s">
        <v>8</v>
      </c>
      <c r="D459" s="4" t="s">
        <v>66</v>
      </c>
      <c r="E459" s="4" t="s">
        <v>3</v>
      </c>
      <c r="F459" s="4" t="s">
        <v>16</v>
      </c>
      <c r="G459" s="4" t="s">
        <v>5</v>
      </c>
      <c r="H459" s="4" t="s">
        <v>29</v>
      </c>
      <c r="I459" s="9">
        <v>1</v>
      </c>
      <c r="J459" s="6">
        <v>49.81</v>
      </c>
      <c r="K459" s="7">
        <v>0.05</v>
      </c>
      <c r="L459" s="6">
        <v>23.12</v>
      </c>
      <c r="M459" s="6">
        <f t="shared" si="28"/>
        <v>47.319499999999998</v>
      </c>
      <c r="N459" s="6">
        <f t="shared" si="29"/>
        <v>23.12</v>
      </c>
      <c r="O459" s="6">
        <f t="shared" si="30"/>
        <v>24.199499999999997</v>
      </c>
      <c r="P459" s="8">
        <f t="shared" si="31"/>
        <v>0.51140650260463438</v>
      </c>
      <c r="Q459" s="5">
        <f>YEAR(SalesDataTable[[#This Row],[Order Date]])</f>
        <v>2026</v>
      </c>
      <c r="R459" s="8" t="str">
        <f>"Q"&amp;ROUNDUP(MONTH(SalesDataTable[[#This Row],[Order Date]])/3,0)</f>
        <v>Q1</v>
      </c>
      <c r="S459" s="9">
        <f>MONTH(SalesDataTable[[#This Row],[Order Date]])</f>
        <v>3</v>
      </c>
      <c r="T459" s="8" t="str">
        <f>TEXT(SalesDataTable[[#This Row],[Order Date]],"mmm")</f>
        <v>Mar</v>
      </c>
    </row>
    <row r="460" spans="1:20" ht="16">
      <c r="A460" s="2" t="s">
        <v>511</v>
      </c>
      <c r="B460" s="3">
        <v>46110</v>
      </c>
      <c r="C460" s="4" t="s">
        <v>1</v>
      </c>
      <c r="D460" s="4" t="s">
        <v>88</v>
      </c>
      <c r="E460" s="4" t="s">
        <v>25</v>
      </c>
      <c r="F460" s="4" t="s">
        <v>16</v>
      </c>
      <c r="G460" s="4" t="s">
        <v>49</v>
      </c>
      <c r="H460" s="4" t="s">
        <v>50</v>
      </c>
      <c r="I460" s="9">
        <v>1</v>
      </c>
      <c r="J460" s="6">
        <v>40.39</v>
      </c>
      <c r="K460" s="7">
        <v>0.1</v>
      </c>
      <c r="L460" s="6">
        <v>14.97</v>
      </c>
      <c r="M460" s="6">
        <f t="shared" si="28"/>
        <v>36.350999999999999</v>
      </c>
      <c r="N460" s="6">
        <f t="shared" si="29"/>
        <v>14.97</v>
      </c>
      <c r="O460" s="6">
        <f t="shared" si="30"/>
        <v>21.381</v>
      </c>
      <c r="P460" s="8">
        <f t="shared" si="31"/>
        <v>0.58818189320788972</v>
      </c>
      <c r="Q460" s="5">
        <f>YEAR(SalesDataTable[[#This Row],[Order Date]])</f>
        <v>2026</v>
      </c>
      <c r="R460" s="8" t="str">
        <f>"Q"&amp;ROUNDUP(MONTH(SalesDataTable[[#This Row],[Order Date]])/3,0)</f>
        <v>Q1</v>
      </c>
      <c r="S460" s="9">
        <f>MONTH(SalesDataTable[[#This Row],[Order Date]])</f>
        <v>3</v>
      </c>
      <c r="T460" s="8" t="str">
        <f>TEXT(SalesDataTable[[#This Row],[Order Date]],"mmm")</f>
        <v>Mar</v>
      </c>
    </row>
    <row r="461" spans="1:20" ht="16">
      <c r="A461" s="2" t="s">
        <v>512</v>
      </c>
      <c r="B461" s="3">
        <v>46110</v>
      </c>
      <c r="C461" s="4" t="s">
        <v>1</v>
      </c>
      <c r="D461" s="4" t="s">
        <v>2</v>
      </c>
      <c r="E461" s="4" t="s">
        <v>3</v>
      </c>
      <c r="F461" s="4" t="s">
        <v>4</v>
      </c>
      <c r="G461" s="4" t="s">
        <v>17</v>
      </c>
      <c r="H461" s="4" t="s">
        <v>18</v>
      </c>
      <c r="I461" s="9">
        <v>1</v>
      </c>
      <c r="J461" s="6">
        <v>35.700000000000003</v>
      </c>
      <c r="K461" s="7">
        <v>0.05</v>
      </c>
      <c r="L461" s="6">
        <v>13.85</v>
      </c>
      <c r="M461" s="6">
        <f t="shared" si="28"/>
        <v>33.914999999999999</v>
      </c>
      <c r="N461" s="6">
        <f t="shared" si="29"/>
        <v>13.85</v>
      </c>
      <c r="O461" s="6">
        <f t="shared" si="30"/>
        <v>20.064999999999998</v>
      </c>
      <c r="P461" s="8">
        <f t="shared" si="31"/>
        <v>0.59162612413386406</v>
      </c>
      <c r="Q461" s="5">
        <f>YEAR(SalesDataTable[[#This Row],[Order Date]])</f>
        <v>2026</v>
      </c>
      <c r="R461" s="8" t="str">
        <f>"Q"&amp;ROUNDUP(MONTH(SalesDataTable[[#This Row],[Order Date]])/3,0)</f>
        <v>Q1</v>
      </c>
      <c r="S461" s="9">
        <f>MONTH(SalesDataTable[[#This Row],[Order Date]])</f>
        <v>3</v>
      </c>
      <c r="T461" s="8" t="str">
        <f>TEXT(SalesDataTable[[#This Row],[Order Date]],"mmm")</f>
        <v>Mar</v>
      </c>
    </row>
    <row r="462" spans="1:20" ht="16">
      <c r="A462" s="2" t="s">
        <v>513</v>
      </c>
      <c r="B462" s="3">
        <v>46110</v>
      </c>
      <c r="C462" s="4" t="s">
        <v>14</v>
      </c>
      <c r="D462" s="4" t="s">
        <v>61</v>
      </c>
      <c r="E462" s="4" t="s">
        <v>39</v>
      </c>
      <c r="F462" s="4" t="s">
        <v>4</v>
      </c>
      <c r="G462" s="4" t="s">
        <v>31</v>
      </c>
      <c r="H462" s="4" t="s">
        <v>64</v>
      </c>
      <c r="I462" s="9">
        <v>1</v>
      </c>
      <c r="J462" s="6">
        <v>80.09</v>
      </c>
      <c r="K462" s="7">
        <v>0</v>
      </c>
      <c r="L462" s="6">
        <v>40.61</v>
      </c>
      <c r="M462" s="6">
        <f t="shared" si="28"/>
        <v>80.09</v>
      </c>
      <c r="N462" s="6">
        <f t="shared" si="29"/>
        <v>40.61</v>
      </c>
      <c r="O462" s="6">
        <f t="shared" si="30"/>
        <v>39.480000000000004</v>
      </c>
      <c r="P462" s="8">
        <f t="shared" si="31"/>
        <v>0.49294543638406796</v>
      </c>
      <c r="Q462" s="5">
        <f>YEAR(SalesDataTable[[#This Row],[Order Date]])</f>
        <v>2026</v>
      </c>
      <c r="R462" s="8" t="str">
        <f>"Q"&amp;ROUNDUP(MONTH(SalesDataTable[[#This Row],[Order Date]])/3,0)</f>
        <v>Q1</v>
      </c>
      <c r="S462" s="9">
        <f>MONTH(SalesDataTable[[#This Row],[Order Date]])</f>
        <v>3</v>
      </c>
      <c r="T462" s="8" t="str">
        <f>TEXT(SalesDataTable[[#This Row],[Order Date]],"mmm")</f>
        <v>Mar</v>
      </c>
    </row>
    <row r="463" spans="1:20" ht="16">
      <c r="A463" s="2" t="s">
        <v>514</v>
      </c>
      <c r="B463" s="3">
        <v>46110</v>
      </c>
      <c r="C463" s="4" t="s">
        <v>27</v>
      </c>
      <c r="D463" s="4" t="s">
        <v>82</v>
      </c>
      <c r="E463" s="4" t="s">
        <v>39</v>
      </c>
      <c r="F463" s="4" t="s">
        <v>16</v>
      </c>
      <c r="G463" s="4" t="s">
        <v>11</v>
      </c>
      <c r="H463" s="4" t="s">
        <v>21</v>
      </c>
      <c r="I463" s="9">
        <v>1</v>
      </c>
      <c r="J463" s="6">
        <v>142.87</v>
      </c>
      <c r="K463" s="7">
        <v>0.1</v>
      </c>
      <c r="L463" s="6">
        <v>77.33</v>
      </c>
      <c r="M463" s="6">
        <f t="shared" si="28"/>
        <v>128.583</v>
      </c>
      <c r="N463" s="6">
        <f t="shared" si="29"/>
        <v>77.33</v>
      </c>
      <c r="O463" s="6">
        <f t="shared" si="30"/>
        <v>51.253</v>
      </c>
      <c r="P463" s="8">
        <f t="shared" si="31"/>
        <v>0.39859857057309289</v>
      </c>
      <c r="Q463" s="5">
        <f>YEAR(SalesDataTable[[#This Row],[Order Date]])</f>
        <v>2026</v>
      </c>
      <c r="R463" s="8" t="str">
        <f>"Q"&amp;ROUNDUP(MONTH(SalesDataTable[[#This Row],[Order Date]])/3,0)</f>
        <v>Q1</v>
      </c>
      <c r="S463" s="9">
        <f>MONTH(SalesDataTable[[#This Row],[Order Date]])</f>
        <v>3</v>
      </c>
      <c r="T463" s="8" t="str">
        <f>TEXT(SalesDataTable[[#This Row],[Order Date]],"mmm")</f>
        <v>Mar</v>
      </c>
    </row>
    <row r="464" spans="1:20" ht="16">
      <c r="A464" s="2" t="s">
        <v>515</v>
      </c>
      <c r="B464" s="3">
        <v>46111</v>
      </c>
      <c r="C464" s="4" t="s">
        <v>27</v>
      </c>
      <c r="D464" s="4" t="s">
        <v>48</v>
      </c>
      <c r="E464" s="4" t="s">
        <v>3</v>
      </c>
      <c r="F464" s="4" t="s">
        <v>4</v>
      </c>
      <c r="G464" s="4" t="s">
        <v>49</v>
      </c>
      <c r="H464" s="4" t="s">
        <v>50</v>
      </c>
      <c r="I464" s="9">
        <v>1</v>
      </c>
      <c r="J464" s="6">
        <v>40.53</v>
      </c>
      <c r="K464" s="7">
        <v>0</v>
      </c>
      <c r="L464" s="6">
        <v>14.32</v>
      </c>
      <c r="M464" s="6">
        <f t="shared" si="28"/>
        <v>40.53</v>
      </c>
      <c r="N464" s="6">
        <f t="shared" si="29"/>
        <v>14.32</v>
      </c>
      <c r="O464" s="6">
        <f t="shared" si="30"/>
        <v>26.21</v>
      </c>
      <c r="P464" s="8">
        <f t="shared" si="31"/>
        <v>0.64668147051566738</v>
      </c>
      <c r="Q464" s="5">
        <f>YEAR(SalesDataTable[[#This Row],[Order Date]])</f>
        <v>2026</v>
      </c>
      <c r="R464" s="8" t="str">
        <f>"Q"&amp;ROUNDUP(MONTH(SalesDataTable[[#This Row],[Order Date]])/3,0)</f>
        <v>Q1</v>
      </c>
      <c r="S464" s="9">
        <f>MONTH(SalesDataTable[[#This Row],[Order Date]])</f>
        <v>3</v>
      </c>
      <c r="T464" s="8" t="str">
        <f>TEXT(SalesDataTable[[#This Row],[Order Date]],"mmm")</f>
        <v>Mar</v>
      </c>
    </row>
    <row r="465" spans="1:20" ht="16">
      <c r="A465" s="2" t="s">
        <v>516</v>
      </c>
      <c r="B465" s="3">
        <v>46111</v>
      </c>
      <c r="C465" s="4" t="s">
        <v>27</v>
      </c>
      <c r="D465" s="4" t="s">
        <v>48</v>
      </c>
      <c r="E465" s="4" t="s">
        <v>3</v>
      </c>
      <c r="F465" s="4" t="s">
        <v>4</v>
      </c>
      <c r="G465" s="4" t="s">
        <v>5</v>
      </c>
      <c r="H465" s="4" t="s">
        <v>29</v>
      </c>
      <c r="I465" s="9">
        <v>1</v>
      </c>
      <c r="J465" s="6">
        <v>49.46</v>
      </c>
      <c r="K465" s="7">
        <v>0</v>
      </c>
      <c r="L465" s="6">
        <v>23.04</v>
      </c>
      <c r="M465" s="6">
        <f t="shared" si="28"/>
        <v>49.46</v>
      </c>
      <c r="N465" s="6">
        <f t="shared" si="29"/>
        <v>23.04</v>
      </c>
      <c r="O465" s="6">
        <f t="shared" si="30"/>
        <v>26.42</v>
      </c>
      <c r="P465" s="8">
        <f t="shared" si="31"/>
        <v>0.53416902547513145</v>
      </c>
      <c r="Q465" s="5">
        <f>YEAR(SalesDataTable[[#This Row],[Order Date]])</f>
        <v>2026</v>
      </c>
      <c r="R465" s="8" t="str">
        <f>"Q"&amp;ROUNDUP(MONTH(SalesDataTable[[#This Row],[Order Date]])/3,0)</f>
        <v>Q1</v>
      </c>
      <c r="S465" s="9">
        <f>MONTH(SalesDataTable[[#This Row],[Order Date]])</f>
        <v>3</v>
      </c>
      <c r="T465" s="8" t="str">
        <f>TEXT(SalesDataTable[[#This Row],[Order Date]],"mmm")</f>
        <v>Mar</v>
      </c>
    </row>
    <row r="466" spans="1:20" ht="16">
      <c r="A466" s="2" t="s">
        <v>517</v>
      </c>
      <c r="B466" s="3">
        <v>46111</v>
      </c>
      <c r="C466" s="4" t="s">
        <v>8</v>
      </c>
      <c r="D466" s="4" t="s">
        <v>86</v>
      </c>
      <c r="E466" s="4" t="s">
        <v>39</v>
      </c>
      <c r="F466" s="4" t="s">
        <v>20</v>
      </c>
      <c r="G466" s="4" t="s">
        <v>11</v>
      </c>
      <c r="H466" s="4" t="s">
        <v>21</v>
      </c>
      <c r="I466" s="9">
        <v>3</v>
      </c>
      <c r="J466" s="6">
        <v>142.46</v>
      </c>
      <c r="K466" s="7">
        <v>0</v>
      </c>
      <c r="L466" s="6">
        <v>79.650000000000006</v>
      </c>
      <c r="M466" s="6">
        <f t="shared" si="28"/>
        <v>427.38</v>
      </c>
      <c r="N466" s="6">
        <f t="shared" si="29"/>
        <v>238.95000000000002</v>
      </c>
      <c r="O466" s="6">
        <f t="shared" si="30"/>
        <v>188.42999999999998</v>
      </c>
      <c r="P466" s="8">
        <f t="shared" si="31"/>
        <v>0.44089569001825069</v>
      </c>
      <c r="Q466" s="5">
        <f>YEAR(SalesDataTable[[#This Row],[Order Date]])</f>
        <v>2026</v>
      </c>
      <c r="R466" s="8" t="str">
        <f>"Q"&amp;ROUNDUP(MONTH(SalesDataTable[[#This Row],[Order Date]])/3,0)</f>
        <v>Q1</v>
      </c>
      <c r="S466" s="9">
        <f>MONTH(SalesDataTable[[#This Row],[Order Date]])</f>
        <v>3</v>
      </c>
      <c r="T466" s="8" t="str">
        <f>TEXT(SalesDataTable[[#This Row],[Order Date]],"mmm")</f>
        <v>Mar</v>
      </c>
    </row>
    <row r="467" spans="1:20" ht="16">
      <c r="A467" s="2" t="s">
        <v>518</v>
      </c>
      <c r="B467" s="3">
        <v>46111</v>
      </c>
      <c r="C467" s="4" t="s">
        <v>27</v>
      </c>
      <c r="D467" s="4" t="s">
        <v>82</v>
      </c>
      <c r="E467" s="4" t="s">
        <v>10</v>
      </c>
      <c r="F467" s="4" t="s">
        <v>20</v>
      </c>
      <c r="G467" s="4" t="s">
        <v>11</v>
      </c>
      <c r="H467" s="4" t="s">
        <v>21</v>
      </c>
      <c r="I467" s="9">
        <v>6</v>
      </c>
      <c r="J467" s="6">
        <v>142.18</v>
      </c>
      <c r="K467" s="7">
        <v>0.05</v>
      </c>
      <c r="L467" s="6">
        <v>80.94</v>
      </c>
      <c r="M467" s="6">
        <f t="shared" si="28"/>
        <v>810.42600000000004</v>
      </c>
      <c r="N467" s="6">
        <f t="shared" si="29"/>
        <v>485.64</v>
      </c>
      <c r="O467" s="6">
        <f t="shared" si="30"/>
        <v>324.78600000000006</v>
      </c>
      <c r="P467" s="8">
        <f t="shared" si="31"/>
        <v>0.40075960050640036</v>
      </c>
      <c r="Q467" s="5">
        <f>YEAR(SalesDataTable[[#This Row],[Order Date]])</f>
        <v>2026</v>
      </c>
      <c r="R467" s="8" t="str">
        <f>"Q"&amp;ROUNDUP(MONTH(SalesDataTable[[#This Row],[Order Date]])/3,0)</f>
        <v>Q1</v>
      </c>
      <c r="S467" s="9">
        <f>MONTH(SalesDataTable[[#This Row],[Order Date]])</f>
        <v>3</v>
      </c>
      <c r="T467" s="8" t="str">
        <f>TEXT(SalesDataTable[[#This Row],[Order Date]],"mmm")</f>
        <v>Mar</v>
      </c>
    </row>
    <row r="468" spans="1:20" ht="16">
      <c r="A468" s="2" t="s">
        <v>519</v>
      </c>
      <c r="B468" s="3">
        <v>46111</v>
      </c>
      <c r="C468" s="4" t="s">
        <v>8</v>
      </c>
      <c r="D468" s="4" t="s">
        <v>86</v>
      </c>
      <c r="E468" s="4" t="s">
        <v>3</v>
      </c>
      <c r="F468" s="4" t="s">
        <v>16</v>
      </c>
      <c r="G468" s="4" t="s">
        <v>49</v>
      </c>
      <c r="H468" s="4" t="s">
        <v>50</v>
      </c>
      <c r="I468" s="9">
        <v>2</v>
      </c>
      <c r="J468" s="6">
        <v>41.04</v>
      </c>
      <c r="K468" s="7">
        <v>0</v>
      </c>
      <c r="L468" s="6">
        <v>15.03</v>
      </c>
      <c r="M468" s="6">
        <f t="shared" si="28"/>
        <v>82.08</v>
      </c>
      <c r="N468" s="6">
        <f t="shared" si="29"/>
        <v>30.06</v>
      </c>
      <c r="O468" s="6">
        <f t="shared" si="30"/>
        <v>52.019999999999996</v>
      </c>
      <c r="P468" s="8">
        <f t="shared" si="31"/>
        <v>0.63377192982456132</v>
      </c>
      <c r="Q468" s="5">
        <f>YEAR(SalesDataTable[[#This Row],[Order Date]])</f>
        <v>2026</v>
      </c>
      <c r="R468" s="8" t="str">
        <f>"Q"&amp;ROUNDUP(MONTH(SalesDataTable[[#This Row],[Order Date]])/3,0)</f>
        <v>Q1</v>
      </c>
      <c r="S468" s="9">
        <f>MONTH(SalesDataTable[[#This Row],[Order Date]])</f>
        <v>3</v>
      </c>
      <c r="T468" s="8" t="str">
        <f>TEXT(SalesDataTable[[#This Row],[Order Date]],"mmm")</f>
        <v>Mar</v>
      </c>
    </row>
    <row r="469" spans="1:20" ht="16">
      <c r="A469" s="2" t="s">
        <v>520</v>
      </c>
      <c r="B469" s="3">
        <v>46111</v>
      </c>
      <c r="C469" s="4" t="s">
        <v>8</v>
      </c>
      <c r="D469" s="4" t="s">
        <v>69</v>
      </c>
      <c r="E469" s="4" t="s">
        <v>3</v>
      </c>
      <c r="F469" s="4" t="s">
        <v>4</v>
      </c>
      <c r="G469" s="4" t="s">
        <v>11</v>
      </c>
      <c r="H469" s="4" t="s">
        <v>21</v>
      </c>
      <c r="I469" s="9">
        <v>2</v>
      </c>
      <c r="J469" s="6">
        <v>145.06</v>
      </c>
      <c r="K469" s="7">
        <v>0.15</v>
      </c>
      <c r="L469" s="6">
        <v>77.08</v>
      </c>
      <c r="M469" s="6">
        <f t="shared" si="28"/>
        <v>246.602</v>
      </c>
      <c r="N469" s="6">
        <f t="shared" si="29"/>
        <v>154.16</v>
      </c>
      <c r="O469" s="6">
        <f t="shared" si="30"/>
        <v>92.442000000000007</v>
      </c>
      <c r="P469" s="8">
        <f t="shared" si="31"/>
        <v>0.37486313979610875</v>
      </c>
      <c r="Q469" s="5">
        <f>YEAR(SalesDataTable[[#This Row],[Order Date]])</f>
        <v>2026</v>
      </c>
      <c r="R469" s="8" t="str">
        <f>"Q"&amp;ROUNDUP(MONTH(SalesDataTable[[#This Row],[Order Date]])/3,0)</f>
        <v>Q1</v>
      </c>
      <c r="S469" s="9">
        <f>MONTH(SalesDataTable[[#This Row],[Order Date]])</f>
        <v>3</v>
      </c>
      <c r="T469" s="8" t="str">
        <f>TEXT(SalesDataTable[[#This Row],[Order Date]],"mmm")</f>
        <v>Mar</v>
      </c>
    </row>
    <row r="470" spans="1:20" ht="16">
      <c r="A470" s="2" t="s">
        <v>521</v>
      </c>
      <c r="B470" s="3">
        <v>46111</v>
      </c>
      <c r="C470" s="4" t="s">
        <v>8</v>
      </c>
      <c r="D470" s="4" t="s">
        <v>66</v>
      </c>
      <c r="E470" s="4" t="s">
        <v>3</v>
      </c>
      <c r="F470" s="4" t="s">
        <v>4</v>
      </c>
      <c r="G470" s="4" t="s">
        <v>17</v>
      </c>
      <c r="H470" s="4" t="s">
        <v>71</v>
      </c>
      <c r="I470" s="9">
        <v>1</v>
      </c>
      <c r="J470" s="6">
        <v>130.72999999999999</v>
      </c>
      <c r="K470" s="7">
        <v>0</v>
      </c>
      <c r="L470" s="6">
        <v>66.17</v>
      </c>
      <c r="M470" s="6">
        <f t="shared" si="28"/>
        <v>130.72999999999999</v>
      </c>
      <c r="N470" s="6">
        <f t="shared" si="29"/>
        <v>66.17</v>
      </c>
      <c r="O470" s="6">
        <f t="shared" si="30"/>
        <v>64.559999999999988</v>
      </c>
      <c r="P470" s="8">
        <f t="shared" si="31"/>
        <v>0.4938422703281572</v>
      </c>
      <c r="Q470" s="5">
        <f>YEAR(SalesDataTable[[#This Row],[Order Date]])</f>
        <v>2026</v>
      </c>
      <c r="R470" s="8" t="str">
        <f>"Q"&amp;ROUNDUP(MONTH(SalesDataTable[[#This Row],[Order Date]])/3,0)</f>
        <v>Q1</v>
      </c>
      <c r="S470" s="9">
        <f>MONTH(SalesDataTable[[#This Row],[Order Date]])</f>
        <v>3</v>
      </c>
      <c r="T470" s="8" t="str">
        <f>TEXT(SalesDataTable[[#This Row],[Order Date]],"mmm")</f>
        <v>Mar</v>
      </c>
    </row>
    <row r="471" spans="1:20" ht="16">
      <c r="A471" s="2" t="s">
        <v>522</v>
      </c>
      <c r="B471" s="3">
        <v>46111</v>
      </c>
      <c r="C471" s="4" t="s">
        <v>27</v>
      </c>
      <c r="D471" s="4" t="s">
        <v>82</v>
      </c>
      <c r="E471" s="4" t="s">
        <v>3</v>
      </c>
      <c r="F471" s="4" t="s">
        <v>20</v>
      </c>
      <c r="G471" s="4" t="s">
        <v>49</v>
      </c>
      <c r="H471" s="4" t="s">
        <v>67</v>
      </c>
      <c r="I471" s="9">
        <v>2</v>
      </c>
      <c r="J471" s="6">
        <v>36.630000000000003</v>
      </c>
      <c r="K471" s="7">
        <v>0</v>
      </c>
      <c r="L471" s="6">
        <v>14.31</v>
      </c>
      <c r="M471" s="6">
        <f t="shared" si="28"/>
        <v>73.260000000000005</v>
      </c>
      <c r="N471" s="6">
        <f t="shared" si="29"/>
        <v>28.62</v>
      </c>
      <c r="O471" s="6">
        <f t="shared" si="30"/>
        <v>44.64</v>
      </c>
      <c r="P471" s="8">
        <f t="shared" si="31"/>
        <v>0.60933660933660927</v>
      </c>
      <c r="Q471" s="5">
        <f>YEAR(SalesDataTable[[#This Row],[Order Date]])</f>
        <v>2026</v>
      </c>
      <c r="R471" s="8" t="str">
        <f>"Q"&amp;ROUNDUP(MONTH(SalesDataTable[[#This Row],[Order Date]])/3,0)</f>
        <v>Q1</v>
      </c>
      <c r="S471" s="9">
        <f>MONTH(SalesDataTable[[#This Row],[Order Date]])</f>
        <v>3</v>
      </c>
      <c r="T471" s="8" t="str">
        <f>TEXT(SalesDataTable[[#This Row],[Order Date]],"mmm")</f>
        <v>Mar</v>
      </c>
    </row>
    <row r="472" spans="1:20" ht="16">
      <c r="A472" s="2" t="s">
        <v>523</v>
      </c>
      <c r="B472" s="3">
        <v>46112</v>
      </c>
      <c r="C472" s="4" t="s">
        <v>27</v>
      </c>
      <c r="D472" s="4" t="s">
        <v>82</v>
      </c>
      <c r="E472" s="4" t="s">
        <v>39</v>
      </c>
      <c r="F472" s="4" t="s">
        <v>16</v>
      </c>
      <c r="G472" s="4" t="s">
        <v>5</v>
      </c>
      <c r="H472" s="4" t="s">
        <v>29</v>
      </c>
      <c r="I472" s="9">
        <v>1</v>
      </c>
      <c r="J472" s="6">
        <v>50.99</v>
      </c>
      <c r="K472" s="7">
        <v>0.1</v>
      </c>
      <c r="L472" s="6">
        <v>21.86</v>
      </c>
      <c r="M472" s="6">
        <f t="shared" si="28"/>
        <v>45.891000000000005</v>
      </c>
      <c r="N472" s="6">
        <f t="shared" si="29"/>
        <v>21.86</v>
      </c>
      <c r="O472" s="6">
        <f t="shared" si="30"/>
        <v>24.031000000000006</v>
      </c>
      <c r="P472" s="8">
        <f t="shared" si="31"/>
        <v>0.52365387548756848</v>
      </c>
      <c r="Q472" s="5">
        <f>YEAR(SalesDataTable[[#This Row],[Order Date]])</f>
        <v>2026</v>
      </c>
      <c r="R472" s="8" t="str">
        <f>"Q"&amp;ROUNDUP(MONTH(SalesDataTable[[#This Row],[Order Date]])/3,0)</f>
        <v>Q1</v>
      </c>
      <c r="S472" s="9">
        <f>MONTH(SalesDataTable[[#This Row],[Order Date]])</f>
        <v>3</v>
      </c>
      <c r="T472" s="8" t="str">
        <f>TEXT(SalesDataTable[[#This Row],[Order Date]],"mmm")</f>
        <v>Mar</v>
      </c>
    </row>
    <row r="473" spans="1:20" ht="16">
      <c r="A473" s="2" t="s">
        <v>524</v>
      </c>
      <c r="B473" s="3">
        <v>46112</v>
      </c>
      <c r="C473" s="4" t="s">
        <v>8</v>
      </c>
      <c r="D473" s="4" t="s">
        <v>38</v>
      </c>
      <c r="E473" s="4" t="s">
        <v>3</v>
      </c>
      <c r="F473" s="4" t="s">
        <v>4</v>
      </c>
      <c r="G473" s="4" t="s">
        <v>17</v>
      </c>
      <c r="H473" s="4" t="s">
        <v>71</v>
      </c>
      <c r="I473" s="9">
        <v>4</v>
      </c>
      <c r="J473" s="6">
        <v>134.18</v>
      </c>
      <c r="K473" s="7">
        <v>0</v>
      </c>
      <c r="L473" s="6">
        <v>66.430000000000007</v>
      </c>
      <c r="M473" s="6">
        <f t="shared" si="28"/>
        <v>536.72</v>
      </c>
      <c r="N473" s="6">
        <f t="shared" si="29"/>
        <v>265.72000000000003</v>
      </c>
      <c r="O473" s="6">
        <f t="shared" si="30"/>
        <v>271</v>
      </c>
      <c r="P473" s="8">
        <f t="shared" si="31"/>
        <v>0.5049187658369354</v>
      </c>
      <c r="Q473" s="5">
        <f>YEAR(SalesDataTable[[#This Row],[Order Date]])</f>
        <v>2026</v>
      </c>
      <c r="R473" s="8" t="str">
        <f>"Q"&amp;ROUNDUP(MONTH(SalesDataTable[[#This Row],[Order Date]])/3,0)</f>
        <v>Q1</v>
      </c>
      <c r="S473" s="9">
        <f>MONTH(SalesDataTable[[#This Row],[Order Date]])</f>
        <v>3</v>
      </c>
      <c r="T473" s="8" t="str">
        <f>TEXT(SalesDataTable[[#This Row],[Order Date]],"mmm")</f>
        <v>Mar</v>
      </c>
    </row>
    <row r="474" spans="1:20" ht="16">
      <c r="A474" s="2" t="s">
        <v>525</v>
      </c>
      <c r="B474" s="3">
        <v>46112</v>
      </c>
      <c r="C474" s="4" t="s">
        <v>8</v>
      </c>
      <c r="D474" s="4" t="s">
        <v>69</v>
      </c>
      <c r="E474" s="4" t="s">
        <v>25</v>
      </c>
      <c r="F474" s="4" t="s">
        <v>20</v>
      </c>
      <c r="G474" s="4" t="s">
        <v>49</v>
      </c>
      <c r="H474" s="4" t="s">
        <v>74</v>
      </c>
      <c r="I474" s="9">
        <v>2</v>
      </c>
      <c r="J474" s="6">
        <v>50.86</v>
      </c>
      <c r="K474" s="7">
        <v>0.1</v>
      </c>
      <c r="L474" s="6">
        <v>21.76</v>
      </c>
      <c r="M474" s="6">
        <f t="shared" si="28"/>
        <v>91.548000000000002</v>
      </c>
      <c r="N474" s="6">
        <f t="shared" si="29"/>
        <v>43.52</v>
      </c>
      <c r="O474" s="6">
        <f t="shared" si="30"/>
        <v>48.027999999999999</v>
      </c>
      <c r="P474" s="8">
        <f t="shared" si="31"/>
        <v>0.52462096386595003</v>
      </c>
      <c r="Q474" s="5">
        <f>YEAR(SalesDataTable[[#This Row],[Order Date]])</f>
        <v>2026</v>
      </c>
      <c r="R474" s="8" t="str">
        <f>"Q"&amp;ROUNDUP(MONTH(SalesDataTable[[#This Row],[Order Date]])/3,0)</f>
        <v>Q1</v>
      </c>
      <c r="S474" s="9">
        <f>MONTH(SalesDataTable[[#This Row],[Order Date]])</f>
        <v>3</v>
      </c>
      <c r="T474" s="8" t="str">
        <f>TEXT(SalesDataTable[[#This Row],[Order Date]],"mmm")</f>
        <v>Mar</v>
      </c>
    </row>
    <row r="475" spans="1:20" ht="16">
      <c r="A475" s="2" t="s">
        <v>526</v>
      </c>
      <c r="B475" s="3">
        <v>46112</v>
      </c>
      <c r="C475" s="4" t="s">
        <v>8</v>
      </c>
      <c r="D475" s="4" t="s">
        <v>69</v>
      </c>
      <c r="E475" s="4" t="s">
        <v>10</v>
      </c>
      <c r="F475" s="4" t="s">
        <v>20</v>
      </c>
      <c r="G475" s="4" t="s">
        <v>31</v>
      </c>
      <c r="H475" s="4" t="s">
        <v>90</v>
      </c>
      <c r="I475" s="9">
        <v>12</v>
      </c>
      <c r="J475" s="6">
        <v>124.86</v>
      </c>
      <c r="K475" s="7">
        <v>0.1</v>
      </c>
      <c r="L475" s="6">
        <v>60.82</v>
      </c>
      <c r="M475" s="6">
        <f t="shared" si="28"/>
        <v>1348.4880000000001</v>
      </c>
      <c r="N475" s="6">
        <f t="shared" si="29"/>
        <v>729.84</v>
      </c>
      <c r="O475" s="6">
        <f t="shared" si="30"/>
        <v>618.64800000000002</v>
      </c>
      <c r="P475" s="8">
        <f t="shared" si="31"/>
        <v>0.45877160197198641</v>
      </c>
      <c r="Q475" s="5">
        <f>YEAR(SalesDataTable[[#This Row],[Order Date]])</f>
        <v>2026</v>
      </c>
      <c r="R475" s="8" t="str">
        <f>"Q"&amp;ROUNDUP(MONTH(SalesDataTable[[#This Row],[Order Date]])/3,0)</f>
        <v>Q1</v>
      </c>
      <c r="S475" s="9">
        <f>MONTH(SalesDataTable[[#This Row],[Order Date]])</f>
        <v>3</v>
      </c>
      <c r="T475" s="8" t="str">
        <f>TEXT(SalesDataTable[[#This Row],[Order Date]],"mmm")</f>
        <v>Mar</v>
      </c>
    </row>
    <row r="476" spans="1:20" ht="16">
      <c r="A476" s="2" t="s">
        <v>527</v>
      </c>
      <c r="B476" s="3">
        <v>46113</v>
      </c>
      <c r="C476" s="4" t="s">
        <v>27</v>
      </c>
      <c r="D476" s="4" t="s">
        <v>28</v>
      </c>
      <c r="E476" s="4" t="s">
        <v>3</v>
      </c>
      <c r="F476" s="4" t="s">
        <v>20</v>
      </c>
      <c r="G476" s="4" t="s">
        <v>5</v>
      </c>
      <c r="H476" s="4" t="s">
        <v>6</v>
      </c>
      <c r="I476" s="9">
        <v>1</v>
      </c>
      <c r="J476" s="6">
        <v>81.760000000000005</v>
      </c>
      <c r="K476" s="7">
        <v>0.1</v>
      </c>
      <c r="L476" s="6">
        <v>42.78</v>
      </c>
      <c r="M476" s="6">
        <f t="shared" si="28"/>
        <v>73.584000000000003</v>
      </c>
      <c r="N476" s="6">
        <f t="shared" si="29"/>
        <v>42.78</v>
      </c>
      <c r="O476" s="6">
        <f t="shared" si="30"/>
        <v>30.804000000000002</v>
      </c>
      <c r="P476" s="8">
        <f t="shared" si="31"/>
        <v>0.4186236138290933</v>
      </c>
      <c r="Q476" s="5">
        <f>YEAR(SalesDataTable[[#This Row],[Order Date]])</f>
        <v>2026</v>
      </c>
      <c r="R476" s="8" t="str">
        <f>"Q"&amp;ROUNDUP(MONTH(SalesDataTable[[#This Row],[Order Date]])/3,0)</f>
        <v>Q2</v>
      </c>
      <c r="S476" s="9">
        <f>MONTH(SalesDataTable[[#This Row],[Order Date]])</f>
        <v>4</v>
      </c>
      <c r="T476" s="8" t="str">
        <f>TEXT(SalesDataTable[[#This Row],[Order Date]],"mmm")</f>
        <v>Apr</v>
      </c>
    </row>
    <row r="477" spans="1:20" ht="16">
      <c r="A477" s="2" t="s">
        <v>528</v>
      </c>
      <c r="B477" s="3">
        <v>46113</v>
      </c>
      <c r="C477" s="4" t="s">
        <v>8</v>
      </c>
      <c r="D477" s="4" t="s">
        <v>86</v>
      </c>
      <c r="E477" s="4" t="s">
        <v>25</v>
      </c>
      <c r="F477" s="4" t="s">
        <v>20</v>
      </c>
      <c r="G477" s="4" t="s">
        <v>17</v>
      </c>
      <c r="H477" s="4" t="s">
        <v>71</v>
      </c>
      <c r="I477" s="9">
        <v>1</v>
      </c>
      <c r="J477" s="6">
        <v>134.65</v>
      </c>
      <c r="K477" s="7">
        <v>0</v>
      </c>
      <c r="L477" s="6">
        <v>68.19</v>
      </c>
      <c r="M477" s="6">
        <f t="shared" si="28"/>
        <v>134.65</v>
      </c>
      <c r="N477" s="6">
        <f t="shared" si="29"/>
        <v>68.19</v>
      </c>
      <c r="O477" s="6">
        <f t="shared" si="30"/>
        <v>66.460000000000008</v>
      </c>
      <c r="P477" s="8">
        <f t="shared" si="31"/>
        <v>0.49357593761604163</v>
      </c>
      <c r="Q477" s="5">
        <f>YEAR(SalesDataTable[[#This Row],[Order Date]])</f>
        <v>2026</v>
      </c>
      <c r="R477" s="8" t="str">
        <f>"Q"&amp;ROUNDUP(MONTH(SalesDataTable[[#This Row],[Order Date]])/3,0)</f>
        <v>Q2</v>
      </c>
      <c r="S477" s="9">
        <f>MONTH(SalesDataTable[[#This Row],[Order Date]])</f>
        <v>4</v>
      </c>
      <c r="T477" s="8" t="str">
        <f>TEXT(SalesDataTable[[#This Row],[Order Date]],"mmm")</f>
        <v>Apr</v>
      </c>
    </row>
    <row r="478" spans="1:20" ht="16">
      <c r="A478" s="2" t="s">
        <v>529</v>
      </c>
      <c r="B478" s="3">
        <v>46113</v>
      </c>
      <c r="C478" s="4" t="s">
        <v>14</v>
      </c>
      <c r="D478" s="4" t="s">
        <v>126</v>
      </c>
      <c r="E478" s="4" t="s">
        <v>3</v>
      </c>
      <c r="F478" s="4" t="s">
        <v>20</v>
      </c>
      <c r="G478" s="4" t="s">
        <v>5</v>
      </c>
      <c r="H478" s="4" t="s">
        <v>35</v>
      </c>
      <c r="I478" s="9">
        <v>1</v>
      </c>
      <c r="J478" s="6">
        <v>41.21</v>
      </c>
      <c r="K478" s="7">
        <v>0</v>
      </c>
      <c r="L478" s="6">
        <v>16.34</v>
      </c>
      <c r="M478" s="6">
        <f t="shared" si="28"/>
        <v>41.21</v>
      </c>
      <c r="N478" s="6">
        <f t="shared" si="29"/>
        <v>16.34</v>
      </c>
      <c r="O478" s="6">
        <f t="shared" si="30"/>
        <v>24.87</v>
      </c>
      <c r="P478" s="8">
        <f t="shared" si="31"/>
        <v>0.60349429750060668</v>
      </c>
      <c r="Q478" s="5">
        <f>YEAR(SalesDataTable[[#This Row],[Order Date]])</f>
        <v>2026</v>
      </c>
      <c r="R478" s="8" t="str">
        <f>"Q"&amp;ROUNDUP(MONTH(SalesDataTable[[#This Row],[Order Date]])/3,0)</f>
        <v>Q2</v>
      </c>
      <c r="S478" s="9">
        <f>MONTH(SalesDataTable[[#This Row],[Order Date]])</f>
        <v>4</v>
      </c>
      <c r="T478" s="8" t="str">
        <f>TEXT(SalesDataTable[[#This Row],[Order Date]],"mmm")</f>
        <v>Apr</v>
      </c>
    </row>
    <row r="479" spans="1:20" ht="16">
      <c r="A479" s="2" t="s">
        <v>530</v>
      </c>
      <c r="B479" s="3">
        <v>46113</v>
      </c>
      <c r="C479" s="4" t="s">
        <v>8</v>
      </c>
      <c r="D479" s="4" t="s">
        <v>69</v>
      </c>
      <c r="E479" s="4" t="s">
        <v>3</v>
      </c>
      <c r="F479" s="4" t="s">
        <v>4</v>
      </c>
      <c r="G479" s="4" t="s">
        <v>49</v>
      </c>
      <c r="H479" s="4" t="s">
        <v>50</v>
      </c>
      <c r="I479" s="9">
        <v>2</v>
      </c>
      <c r="J479" s="6">
        <v>40.590000000000003</v>
      </c>
      <c r="K479" s="7">
        <v>0</v>
      </c>
      <c r="L479" s="6">
        <v>15.01</v>
      </c>
      <c r="M479" s="6">
        <f t="shared" si="28"/>
        <v>81.180000000000007</v>
      </c>
      <c r="N479" s="6">
        <f t="shared" si="29"/>
        <v>30.02</v>
      </c>
      <c r="O479" s="6">
        <f t="shared" si="30"/>
        <v>51.160000000000011</v>
      </c>
      <c r="P479" s="8">
        <f t="shared" si="31"/>
        <v>0.63020448386302053</v>
      </c>
      <c r="Q479" s="5">
        <f>YEAR(SalesDataTable[[#This Row],[Order Date]])</f>
        <v>2026</v>
      </c>
      <c r="R479" s="8" t="str">
        <f>"Q"&amp;ROUNDUP(MONTH(SalesDataTable[[#This Row],[Order Date]])/3,0)</f>
        <v>Q2</v>
      </c>
      <c r="S479" s="9">
        <f>MONTH(SalesDataTable[[#This Row],[Order Date]])</f>
        <v>4</v>
      </c>
      <c r="T479" s="8" t="str">
        <f>TEXT(SalesDataTable[[#This Row],[Order Date]],"mmm")</f>
        <v>Apr</v>
      </c>
    </row>
    <row r="480" spans="1:20" ht="16">
      <c r="A480" s="2" t="s">
        <v>531</v>
      </c>
      <c r="B480" s="3">
        <v>46113</v>
      </c>
      <c r="C480" s="4" t="s">
        <v>1</v>
      </c>
      <c r="D480" s="4" t="s">
        <v>88</v>
      </c>
      <c r="E480" s="4" t="s">
        <v>3</v>
      </c>
      <c r="F480" s="4" t="s">
        <v>16</v>
      </c>
      <c r="G480" s="4" t="s">
        <v>31</v>
      </c>
      <c r="H480" s="4" t="s">
        <v>90</v>
      </c>
      <c r="I480" s="9">
        <v>3</v>
      </c>
      <c r="J480" s="6">
        <v>124.08</v>
      </c>
      <c r="K480" s="7">
        <v>0.05</v>
      </c>
      <c r="L480" s="6">
        <v>62.41</v>
      </c>
      <c r="M480" s="6">
        <f t="shared" si="28"/>
        <v>353.62799999999999</v>
      </c>
      <c r="N480" s="6">
        <f t="shared" si="29"/>
        <v>187.23</v>
      </c>
      <c r="O480" s="6">
        <f t="shared" si="30"/>
        <v>166.398</v>
      </c>
      <c r="P480" s="8">
        <f t="shared" si="31"/>
        <v>0.47054531880959655</v>
      </c>
      <c r="Q480" s="5">
        <f>YEAR(SalesDataTable[[#This Row],[Order Date]])</f>
        <v>2026</v>
      </c>
      <c r="R480" s="8" t="str">
        <f>"Q"&amp;ROUNDUP(MONTH(SalesDataTable[[#This Row],[Order Date]])/3,0)</f>
        <v>Q2</v>
      </c>
      <c r="S480" s="9">
        <f>MONTH(SalesDataTable[[#This Row],[Order Date]])</f>
        <v>4</v>
      </c>
      <c r="T480" s="8" t="str">
        <f>TEXT(SalesDataTable[[#This Row],[Order Date]],"mmm")</f>
        <v>Apr</v>
      </c>
    </row>
    <row r="481" spans="1:20" ht="16">
      <c r="A481" s="2" t="s">
        <v>532</v>
      </c>
      <c r="B481" s="3">
        <v>46113</v>
      </c>
      <c r="C481" s="4" t="s">
        <v>8</v>
      </c>
      <c r="D481" s="4" t="s">
        <v>9</v>
      </c>
      <c r="E481" s="4" t="s">
        <v>3</v>
      </c>
      <c r="F481" s="4" t="s">
        <v>4</v>
      </c>
      <c r="G481" s="4" t="s">
        <v>31</v>
      </c>
      <c r="H481" s="4" t="s">
        <v>90</v>
      </c>
      <c r="I481" s="9">
        <v>2</v>
      </c>
      <c r="J481" s="6">
        <v>125.35</v>
      </c>
      <c r="K481" s="7">
        <v>0.15</v>
      </c>
      <c r="L481" s="6">
        <v>60.73</v>
      </c>
      <c r="M481" s="6">
        <f t="shared" si="28"/>
        <v>213.095</v>
      </c>
      <c r="N481" s="6">
        <f t="shared" si="29"/>
        <v>121.46</v>
      </c>
      <c r="O481" s="6">
        <f t="shared" si="30"/>
        <v>91.635000000000005</v>
      </c>
      <c r="P481" s="8">
        <f t="shared" si="31"/>
        <v>0.43001947488209485</v>
      </c>
      <c r="Q481" s="5">
        <f>YEAR(SalesDataTable[[#This Row],[Order Date]])</f>
        <v>2026</v>
      </c>
      <c r="R481" s="8" t="str">
        <f>"Q"&amp;ROUNDUP(MONTH(SalesDataTable[[#This Row],[Order Date]])/3,0)</f>
        <v>Q2</v>
      </c>
      <c r="S481" s="9">
        <f>MONTH(SalesDataTable[[#This Row],[Order Date]])</f>
        <v>4</v>
      </c>
      <c r="T481" s="8" t="str">
        <f>TEXT(SalesDataTable[[#This Row],[Order Date]],"mmm")</f>
        <v>Apr</v>
      </c>
    </row>
    <row r="482" spans="1:20" ht="16">
      <c r="A482" s="2" t="s">
        <v>533</v>
      </c>
      <c r="B482" s="3">
        <v>46113</v>
      </c>
      <c r="C482" s="4" t="s">
        <v>8</v>
      </c>
      <c r="D482" s="4" t="s">
        <v>86</v>
      </c>
      <c r="E482" s="4" t="s">
        <v>39</v>
      </c>
      <c r="F482" s="4" t="s">
        <v>16</v>
      </c>
      <c r="G482" s="4" t="s">
        <v>49</v>
      </c>
      <c r="H482" s="4" t="s">
        <v>67</v>
      </c>
      <c r="I482" s="9">
        <v>3</v>
      </c>
      <c r="J482" s="6">
        <v>36.090000000000003</v>
      </c>
      <c r="K482" s="7">
        <v>0</v>
      </c>
      <c r="L482" s="6">
        <v>14.03</v>
      </c>
      <c r="M482" s="6">
        <f t="shared" si="28"/>
        <v>108.27000000000001</v>
      </c>
      <c r="N482" s="6">
        <f t="shared" si="29"/>
        <v>42.089999999999996</v>
      </c>
      <c r="O482" s="6">
        <f t="shared" si="30"/>
        <v>66.180000000000007</v>
      </c>
      <c r="P482" s="8">
        <f t="shared" si="31"/>
        <v>0.61124965364366857</v>
      </c>
      <c r="Q482" s="5">
        <f>YEAR(SalesDataTable[[#This Row],[Order Date]])</f>
        <v>2026</v>
      </c>
      <c r="R482" s="8" t="str">
        <f>"Q"&amp;ROUNDUP(MONTH(SalesDataTable[[#This Row],[Order Date]])/3,0)</f>
        <v>Q2</v>
      </c>
      <c r="S482" s="9">
        <f>MONTH(SalesDataTable[[#This Row],[Order Date]])</f>
        <v>4</v>
      </c>
      <c r="T482" s="8" t="str">
        <f>TEXT(SalesDataTable[[#This Row],[Order Date]],"mmm")</f>
        <v>Apr</v>
      </c>
    </row>
    <row r="483" spans="1:20" ht="16">
      <c r="A483" s="2" t="s">
        <v>534</v>
      </c>
      <c r="B483" s="3">
        <v>46113</v>
      </c>
      <c r="C483" s="4" t="s">
        <v>8</v>
      </c>
      <c r="D483" s="4" t="s">
        <v>69</v>
      </c>
      <c r="E483" s="4" t="s">
        <v>10</v>
      </c>
      <c r="F483" s="4" t="s">
        <v>20</v>
      </c>
      <c r="G483" s="4" t="s">
        <v>11</v>
      </c>
      <c r="H483" s="4" t="s">
        <v>12</v>
      </c>
      <c r="I483" s="9">
        <v>15</v>
      </c>
      <c r="J483" s="6">
        <v>94.33</v>
      </c>
      <c r="K483" s="7">
        <v>0.1</v>
      </c>
      <c r="L483" s="6">
        <v>44.38</v>
      </c>
      <c r="M483" s="6">
        <f t="shared" si="28"/>
        <v>1273.4550000000002</v>
      </c>
      <c r="N483" s="6">
        <f t="shared" si="29"/>
        <v>665.7</v>
      </c>
      <c r="O483" s="6">
        <f t="shared" si="30"/>
        <v>607.75500000000011</v>
      </c>
      <c r="P483" s="8">
        <f t="shared" si="31"/>
        <v>0.47724890161018652</v>
      </c>
      <c r="Q483" s="5">
        <f>YEAR(SalesDataTable[[#This Row],[Order Date]])</f>
        <v>2026</v>
      </c>
      <c r="R483" s="8" t="str">
        <f>"Q"&amp;ROUNDUP(MONTH(SalesDataTable[[#This Row],[Order Date]])/3,0)</f>
        <v>Q2</v>
      </c>
      <c r="S483" s="9">
        <f>MONTH(SalesDataTable[[#This Row],[Order Date]])</f>
        <v>4</v>
      </c>
      <c r="T483" s="8" t="str">
        <f>TEXT(SalesDataTable[[#This Row],[Order Date]],"mmm")</f>
        <v>Apr</v>
      </c>
    </row>
    <row r="484" spans="1:20" ht="16">
      <c r="A484" s="2" t="s">
        <v>535</v>
      </c>
      <c r="B484" s="3">
        <v>46114</v>
      </c>
      <c r="C484" s="4" t="s">
        <v>27</v>
      </c>
      <c r="D484" s="4" t="s">
        <v>28</v>
      </c>
      <c r="E484" s="4" t="s">
        <v>25</v>
      </c>
      <c r="F484" s="4" t="s">
        <v>4</v>
      </c>
      <c r="G484" s="4" t="s">
        <v>17</v>
      </c>
      <c r="H484" s="4" t="s">
        <v>18</v>
      </c>
      <c r="I484" s="9">
        <v>1</v>
      </c>
      <c r="J484" s="6">
        <v>35.6</v>
      </c>
      <c r="K484" s="7">
        <v>0.1</v>
      </c>
      <c r="L484" s="6">
        <v>13.39</v>
      </c>
      <c r="M484" s="6">
        <f t="shared" si="28"/>
        <v>32.04</v>
      </c>
      <c r="N484" s="6">
        <f t="shared" si="29"/>
        <v>13.39</v>
      </c>
      <c r="O484" s="6">
        <f t="shared" si="30"/>
        <v>18.649999999999999</v>
      </c>
      <c r="P484" s="8">
        <f t="shared" si="31"/>
        <v>0.58208489388264661</v>
      </c>
      <c r="Q484" s="5">
        <f>YEAR(SalesDataTable[[#This Row],[Order Date]])</f>
        <v>2026</v>
      </c>
      <c r="R484" s="8" t="str">
        <f>"Q"&amp;ROUNDUP(MONTH(SalesDataTable[[#This Row],[Order Date]])/3,0)</f>
        <v>Q2</v>
      </c>
      <c r="S484" s="9">
        <f>MONTH(SalesDataTable[[#This Row],[Order Date]])</f>
        <v>4</v>
      </c>
      <c r="T484" s="8" t="str">
        <f>TEXT(SalesDataTable[[#This Row],[Order Date]],"mmm")</f>
        <v>Apr</v>
      </c>
    </row>
    <row r="485" spans="1:20" ht="16">
      <c r="A485" s="2" t="s">
        <v>536</v>
      </c>
      <c r="B485" s="3">
        <v>46114</v>
      </c>
      <c r="C485" s="4" t="s">
        <v>8</v>
      </c>
      <c r="D485" s="4" t="s">
        <v>69</v>
      </c>
      <c r="E485" s="4" t="s">
        <v>39</v>
      </c>
      <c r="F485" s="4" t="s">
        <v>4</v>
      </c>
      <c r="G485" s="4" t="s">
        <v>5</v>
      </c>
      <c r="H485" s="4" t="s">
        <v>29</v>
      </c>
      <c r="I485" s="9">
        <v>1</v>
      </c>
      <c r="J485" s="6">
        <v>50.17</v>
      </c>
      <c r="K485" s="7">
        <v>0</v>
      </c>
      <c r="L485" s="6">
        <v>21.95</v>
      </c>
      <c r="M485" s="6">
        <f t="shared" si="28"/>
        <v>50.17</v>
      </c>
      <c r="N485" s="6">
        <f t="shared" si="29"/>
        <v>21.95</v>
      </c>
      <c r="O485" s="6">
        <f t="shared" si="30"/>
        <v>28.220000000000002</v>
      </c>
      <c r="P485" s="8">
        <f t="shared" si="31"/>
        <v>0.56248754235598963</v>
      </c>
      <c r="Q485" s="5">
        <f>YEAR(SalesDataTable[[#This Row],[Order Date]])</f>
        <v>2026</v>
      </c>
      <c r="R485" s="8" t="str">
        <f>"Q"&amp;ROUNDUP(MONTH(SalesDataTable[[#This Row],[Order Date]])/3,0)</f>
        <v>Q2</v>
      </c>
      <c r="S485" s="9">
        <f>MONTH(SalesDataTable[[#This Row],[Order Date]])</f>
        <v>4</v>
      </c>
      <c r="T485" s="8" t="str">
        <f>TEXT(SalesDataTable[[#This Row],[Order Date]],"mmm")</f>
        <v>Apr</v>
      </c>
    </row>
    <row r="486" spans="1:20" ht="16">
      <c r="A486" s="2" t="s">
        <v>537</v>
      </c>
      <c r="B486" s="3">
        <v>46114</v>
      </c>
      <c r="C486" s="4" t="s">
        <v>27</v>
      </c>
      <c r="D486" s="4" t="s">
        <v>48</v>
      </c>
      <c r="E486" s="4" t="s">
        <v>3</v>
      </c>
      <c r="F486" s="4" t="s">
        <v>4</v>
      </c>
      <c r="G486" s="4" t="s">
        <v>11</v>
      </c>
      <c r="H486" s="4" t="s">
        <v>79</v>
      </c>
      <c r="I486" s="9">
        <v>2</v>
      </c>
      <c r="J486" s="6">
        <v>72.900000000000006</v>
      </c>
      <c r="K486" s="7">
        <v>0</v>
      </c>
      <c r="L486" s="6">
        <v>31.52</v>
      </c>
      <c r="M486" s="6">
        <f t="shared" si="28"/>
        <v>145.80000000000001</v>
      </c>
      <c r="N486" s="6">
        <f t="shared" si="29"/>
        <v>63.04</v>
      </c>
      <c r="O486" s="6">
        <f t="shared" si="30"/>
        <v>82.760000000000019</v>
      </c>
      <c r="P486" s="8">
        <f t="shared" si="31"/>
        <v>0.5676268861454048</v>
      </c>
      <c r="Q486" s="5">
        <f>YEAR(SalesDataTable[[#This Row],[Order Date]])</f>
        <v>2026</v>
      </c>
      <c r="R486" s="8" t="str">
        <f>"Q"&amp;ROUNDUP(MONTH(SalesDataTable[[#This Row],[Order Date]])/3,0)</f>
        <v>Q2</v>
      </c>
      <c r="S486" s="9">
        <f>MONTH(SalesDataTable[[#This Row],[Order Date]])</f>
        <v>4</v>
      </c>
      <c r="T486" s="8" t="str">
        <f>TEXT(SalesDataTable[[#This Row],[Order Date]],"mmm")</f>
        <v>Apr</v>
      </c>
    </row>
    <row r="487" spans="1:20" ht="16">
      <c r="A487" s="2" t="s">
        <v>538</v>
      </c>
      <c r="B487" s="3">
        <v>46115</v>
      </c>
      <c r="C487" s="4" t="s">
        <v>14</v>
      </c>
      <c r="D487" s="4" t="s">
        <v>126</v>
      </c>
      <c r="E487" s="4" t="s">
        <v>3</v>
      </c>
      <c r="F487" s="4" t="s">
        <v>16</v>
      </c>
      <c r="G487" s="4" t="s">
        <v>11</v>
      </c>
      <c r="H487" s="4" t="s">
        <v>12</v>
      </c>
      <c r="I487" s="9">
        <v>2</v>
      </c>
      <c r="J487" s="6">
        <v>93.48</v>
      </c>
      <c r="K487" s="7">
        <v>0</v>
      </c>
      <c r="L487" s="6">
        <v>45.15</v>
      </c>
      <c r="M487" s="6">
        <f t="shared" si="28"/>
        <v>186.96</v>
      </c>
      <c r="N487" s="6">
        <f t="shared" si="29"/>
        <v>90.3</v>
      </c>
      <c r="O487" s="6">
        <f t="shared" si="30"/>
        <v>96.660000000000011</v>
      </c>
      <c r="P487" s="8">
        <f t="shared" si="31"/>
        <v>0.51700898587933253</v>
      </c>
      <c r="Q487" s="5">
        <f>YEAR(SalesDataTable[[#This Row],[Order Date]])</f>
        <v>2026</v>
      </c>
      <c r="R487" s="8" t="str">
        <f>"Q"&amp;ROUNDUP(MONTH(SalesDataTable[[#This Row],[Order Date]])/3,0)</f>
        <v>Q2</v>
      </c>
      <c r="S487" s="9">
        <f>MONTH(SalesDataTable[[#This Row],[Order Date]])</f>
        <v>4</v>
      </c>
      <c r="T487" s="8" t="str">
        <f>TEXT(SalesDataTable[[#This Row],[Order Date]],"mmm")</f>
        <v>Apr</v>
      </c>
    </row>
    <row r="488" spans="1:20" ht="16">
      <c r="A488" s="2" t="s">
        <v>539</v>
      </c>
      <c r="B488" s="3">
        <v>46115</v>
      </c>
      <c r="C488" s="4" t="s">
        <v>8</v>
      </c>
      <c r="D488" s="4" t="s">
        <v>69</v>
      </c>
      <c r="E488" s="4" t="s">
        <v>3</v>
      </c>
      <c r="F488" s="4" t="s">
        <v>16</v>
      </c>
      <c r="G488" s="4" t="s">
        <v>31</v>
      </c>
      <c r="H488" s="4" t="s">
        <v>90</v>
      </c>
      <c r="I488" s="9">
        <v>1</v>
      </c>
      <c r="J488" s="6">
        <v>123.63</v>
      </c>
      <c r="K488" s="7">
        <v>0</v>
      </c>
      <c r="L488" s="6">
        <v>58.88</v>
      </c>
      <c r="M488" s="6">
        <f t="shared" si="28"/>
        <v>123.63</v>
      </c>
      <c r="N488" s="6">
        <f t="shared" si="29"/>
        <v>58.88</v>
      </c>
      <c r="O488" s="6">
        <f t="shared" si="30"/>
        <v>64.75</v>
      </c>
      <c r="P488" s="8">
        <f t="shared" si="31"/>
        <v>0.52374019250990866</v>
      </c>
      <c r="Q488" s="5">
        <f>YEAR(SalesDataTable[[#This Row],[Order Date]])</f>
        <v>2026</v>
      </c>
      <c r="R488" s="8" t="str">
        <f>"Q"&amp;ROUNDUP(MONTH(SalesDataTable[[#This Row],[Order Date]])/3,0)</f>
        <v>Q2</v>
      </c>
      <c r="S488" s="9">
        <f>MONTH(SalesDataTable[[#This Row],[Order Date]])</f>
        <v>4</v>
      </c>
      <c r="T488" s="8" t="str">
        <f>TEXT(SalesDataTable[[#This Row],[Order Date]],"mmm")</f>
        <v>Apr</v>
      </c>
    </row>
    <row r="489" spans="1:20" ht="16">
      <c r="A489" s="2" t="s">
        <v>540</v>
      </c>
      <c r="B489" s="3">
        <v>46115</v>
      </c>
      <c r="C489" s="4" t="s">
        <v>8</v>
      </c>
      <c r="D489" s="4" t="s">
        <v>69</v>
      </c>
      <c r="E489" s="4" t="s">
        <v>3</v>
      </c>
      <c r="F489" s="4" t="s">
        <v>16</v>
      </c>
      <c r="G489" s="4" t="s">
        <v>17</v>
      </c>
      <c r="H489" s="4" t="s">
        <v>83</v>
      </c>
      <c r="I489" s="9">
        <v>3</v>
      </c>
      <c r="J489" s="6">
        <v>168.37</v>
      </c>
      <c r="K489" s="7">
        <v>0</v>
      </c>
      <c r="L489" s="6">
        <v>87.15</v>
      </c>
      <c r="M489" s="6">
        <f t="shared" si="28"/>
        <v>505.11</v>
      </c>
      <c r="N489" s="6">
        <f t="shared" si="29"/>
        <v>261.45000000000005</v>
      </c>
      <c r="O489" s="6">
        <f t="shared" si="30"/>
        <v>243.65999999999997</v>
      </c>
      <c r="P489" s="8">
        <f t="shared" si="31"/>
        <v>0.4823899744610084</v>
      </c>
      <c r="Q489" s="5">
        <f>YEAR(SalesDataTable[[#This Row],[Order Date]])</f>
        <v>2026</v>
      </c>
      <c r="R489" s="8" t="str">
        <f>"Q"&amp;ROUNDUP(MONTH(SalesDataTable[[#This Row],[Order Date]])/3,0)</f>
        <v>Q2</v>
      </c>
      <c r="S489" s="9">
        <f>MONTH(SalesDataTable[[#This Row],[Order Date]])</f>
        <v>4</v>
      </c>
      <c r="T489" s="8" t="str">
        <f>TEXT(SalesDataTable[[#This Row],[Order Date]],"mmm")</f>
        <v>Apr</v>
      </c>
    </row>
    <row r="490" spans="1:20" ht="16">
      <c r="A490" s="2" t="s">
        <v>541</v>
      </c>
      <c r="B490" s="3">
        <v>46115</v>
      </c>
      <c r="C490" s="4" t="s">
        <v>1</v>
      </c>
      <c r="D490" s="4" t="s">
        <v>52</v>
      </c>
      <c r="E490" s="4" t="s">
        <v>39</v>
      </c>
      <c r="F490" s="4" t="s">
        <v>16</v>
      </c>
      <c r="G490" s="4" t="s">
        <v>5</v>
      </c>
      <c r="H490" s="4" t="s">
        <v>29</v>
      </c>
      <c r="I490" s="9">
        <v>4</v>
      </c>
      <c r="J490" s="6">
        <v>51.68</v>
      </c>
      <c r="K490" s="7">
        <v>0.05</v>
      </c>
      <c r="L490" s="6">
        <v>23.09</v>
      </c>
      <c r="M490" s="6">
        <f t="shared" si="28"/>
        <v>196.38399999999999</v>
      </c>
      <c r="N490" s="6">
        <f t="shared" si="29"/>
        <v>92.36</v>
      </c>
      <c r="O490" s="6">
        <f t="shared" si="30"/>
        <v>104.02399999999999</v>
      </c>
      <c r="P490" s="8">
        <f t="shared" si="31"/>
        <v>0.52969692031937421</v>
      </c>
      <c r="Q490" s="5">
        <f>YEAR(SalesDataTable[[#This Row],[Order Date]])</f>
        <v>2026</v>
      </c>
      <c r="R490" s="8" t="str">
        <f>"Q"&amp;ROUNDUP(MONTH(SalesDataTable[[#This Row],[Order Date]])/3,0)</f>
        <v>Q2</v>
      </c>
      <c r="S490" s="9">
        <f>MONTH(SalesDataTable[[#This Row],[Order Date]])</f>
        <v>4</v>
      </c>
      <c r="T490" s="8" t="str">
        <f>TEXT(SalesDataTable[[#This Row],[Order Date]],"mmm")</f>
        <v>Apr</v>
      </c>
    </row>
    <row r="491" spans="1:20" ht="16">
      <c r="A491" s="2" t="s">
        <v>542</v>
      </c>
      <c r="B491" s="3">
        <v>46115</v>
      </c>
      <c r="C491" s="4" t="s">
        <v>8</v>
      </c>
      <c r="D491" s="4" t="s">
        <v>69</v>
      </c>
      <c r="E491" s="4" t="s">
        <v>39</v>
      </c>
      <c r="F491" s="4" t="s">
        <v>16</v>
      </c>
      <c r="G491" s="4" t="s">
        <v>5</v>
      </c>
      <c r="H491" s="4" t="s">
        <v>35</v>
      </c>
      <c r="I491" s="9">
        <v>1</v>
      </c>
      <c r="J491" s="6">
        <v>40.159999999999997</v>
      </c>
      <c r="K491" s="7">
        <v>0</v>
      </c>
      <c r="L491" s="6">
        <v>16.77</v>
      </c>
      <c r="M491" s="6">
        <f t="shared" si="28"/>
        <v>40.159999999999997</v>
      </c>
      <c r="N491" s="6">
        <f t="shared" si="29"/>
        <v>16.77</v>
      </c>
      <c r="O491" s="6">
        <f t="shared" si="30"/>
        <v>23.389999999999997</v>
      </c>
      <c r="P491" s="8">
        <f t="shared" si="31"/>
        <v>0.58242031872509958</v>
      </c>
      <c r="Q491" s="5">
        <f>YEAR(SalesDataTable[[#This Row],[Order Date]])</f>
        <v>2026</v>
      </c>
      <c r="R491" s="8" t="str">
        <f>"Q"&amp;ROUNDUP(MONTH(SalesDataTable[[#This Row],[Order Date]])/3,0)</f>
        <v>Q2</v>
      </c>
      <c r="S491" s="9">
        <f>MONTH(SalesDataTable[[#This Row],[Order Date]])</f>
        <v>4</v>
      </c>
      <c r="T491" s="8" t="str">
        <f>TEXT(SalesDataTable[[#This Row],[Order Date]],"mmm")</f>
        <v>Apr</v>
      </c>
    </row>
    <row r="492" spans="1:20" ht="16">
      <c r="A492" s="2" t="s">
        <v>543</v>
      </c>
      <c r="B492" s="3">
        <v>46115</v>
      </c>
      <c r="C492" s="4" t="s">
        <v>27</v>
      </c>
      <c r="D492" s="4" t="s">
        <v>82</v>
      </c>
      <c r="E492" s="4" t="s">
        <v>25</v>
      </c>
      <c r="F492" s="4" t="s">
        <v>4</v>
      </c>
      <c r="G492" s="4" t="s">
        <v>17</v>
      </c>
      <c r="H492" s="4" t="s">
        <v>18</v>
      </c>
      <c r="I492" s="9">
        <v>3</v>
      </c>
      <c r="J492" s="6">
        <v>36.17</v>
      </c>
      <c r="K492" s="7">
        <v>0.1</v>
      </c>
      <c r="L492" s="6">
        <v>13.65</v>
      </c>
      <c r="M492" s="6">
        <f t="shared" si="28"/>
        <v>97.659000000000006</v>
      </c>
      <c r="N492" s="6">
        <f t="shared" si="29"/>
        <v>40.950000000000003</v>
      </c>
      <c r="O492" s="6">
        <f t="shared" si="30"/>
        <v>56.709000000000003</v>
      </c>
      <c r="P492" s="8">
        <f t="shared" si="31"/>
        <v>0.58068380794396834</v>
      </c>
      <c r="Q492" s="5">
        <f>YEAR(SalesDataTable[[#This Row],[Order Date]])</f>
        <v>2026</v>
      </c>
      <c r="R492" s="8" t="str">
        <f>"Q"&amp;ROUNDUP(MONTH(SalesDataTable[[#This Row],[Order Date]])/3,0)</f>
        <v>Q2</v>
      </c>
      <c r="S492" s="9">
        <f>MONTH(SalesDataTable[[#This Row],[Order Date]])</f>
        <v>4</v>
      </c>
      <c r="T492" s="8" t="str">
        <f>TEXT(SalesDataTable[[#This Row],[Order Date]],"mmm")</f>
        <v>Apr</v>
      </c>
    </row>
    <row r="493" spans="1:20" ht="16">
      <c r="A493" s="2" t="s">
        <v>544</v>
      </c>
      <c r="B493" s="3">
        <v>46115</v>
      </c>
      <c r="C493" s="4" t="s">
        <v>14</v>
      </c>
      <c r="D493" s="4" t="s">
        <v>61</v>
      </c>
      <c r="E493" s="4" t="s">
        <v>3</v>
      </c>
      <c r="F493" s="4" t="s">
        <v>16</v>
      </c>
      <c r="G493" s="4" t="s">
        <v>17</v>
      </c>
      <c r="H493" s="4" t="s">
        <v>71</v>
      </c>
      <c r="I493" s="9">
        <v>4</v>
      </c>
      <c r="J493" s="6">
        <v>130.55000000000001</v>
      </c>
      <c r="K493" s="7">
        <v>0</v>
      </c>
      <c r="L493" s="6">
        <v>67.66</v>
      </c>
      <c r="M493" s="6">
        <f t="shared" si="28"/>
        <v>522.20000000000005</v>
      </c>
      <c r="N493" s="6">
        <f t="shared" si="29"/>
        <v>270.64</v>
      </c>
      <c r="O493" s="6">
        <f t="shared" si="30"/>
        <v>251.56000000000006</v>
      </c>
      <c r="P493" s="8">
        <f t="shared" si="31"/>
        <v>0.48173113749521262</v>
      </c>
      <c r="Q493" s="5">
        <f>YEAR(SalesDataTable[[#This Row],[Order Date]])</f>
        <v>2026</v>
      </c>
      <c r="R493" s="8" t="str">
        <f>"Q"&amp;ROUNDUP(MONTH(SalesDataTable[[#This Row],[Order Date]])/3,0)</f>
        <v>Q2</v>
      </c>
      <c r="S493" s="9">
        <f>MONTH(SalesDataTable[[#This Row],[Order Date]])</f>
        <v>4</v>
      </c>
      <c r="T493" s="8" t="str">
        <f>TEXT(SalesDataTable[[#This Row],[Order Date]],"mmm")</f>
        <v>Apr</v>
      </c>
    </row>
    <row r="494" spans="1:20" ht="16">
      <c r="A494" s="2" t="s">
        <v>545</v>
      </c>
      <c r="B494" s="3">
        <v>46115</v>
      </c>
      <c r="C494" s="4" t="s">
        <v>27</v>
      </c>
      <c r="D494" s="4" t="s">
        <v>48</v>
      </c>
      <c r="E494" s="4" t="s">
        <v>3</v>
      </c>
      <c r="F494" s="4" t="s">
        <v>16</v>
      </c>
      <c r="G494" s="4" t="s">
        <v>5</v>
      </c>
      <c r="H494" s="4" t="s">
        <v>43</v>
      </c>
      <c r="I494" s="9">
        <v>2</v>
      </c>
      <c r="J494" s="6">
        <v>102.63</v>
      </c>
      <c r="K494" s="7">
        <v>0</v>
      </c>
      <c r="L494" s="6">
        <v>50.19</v>
      </c>
      <c r="M494" s="6">
        <f t="shared" si="28"/>
        <v>205.26</v>
      </c>
      <c r="N494" s="6">
        <f t="shared" si="29"/>
        <v>100.38</v>
      </c>
      <c r="O494" s="6">
        <f t="shared" si="30"/>
        <v>104.88</v>
      </c>
      <c r="P494" s="8">
        <f t="shared" si="31"/>
        <v>0.51096170710318622</v>
      </c>
      <c r="Q494" s="5">
        <f>YEAR(SalesDataTable[[#This Row],[Order Date]])</f>
        <v>2026</v>
      </c>
      <c r="R494" s="8" t="str">
        <f>"Q"&amp;ROUNDUP(MONTH(SalesDataTable[[#This Row],[Order Date]])/3,0)</f>
        <v>Q2</v>
      </c>
      <c r="S494" s="9">
        <f>MONTH(SalesDataTable[[#This Row],[Order Date]])</f>
        <v>4</v>
      </c>
      <c r="T494" s="8" t="str">
        <f>TEXT(SalesDataTable[[#This Row],[Order Date]],"mmm")</f>
        <v>Apr</v>
      </c>
    </row>
    <row r="495" spans="1:20" ht="16">
      <c r="A495" s="2" t="s">
        <v>546</v>
      </c>
      <c r="B495" s="3">
        <v>46115</v>
      </c>
      <c r="C495" s="4" t="s">
        <v>27</v>
      </c>
      <c r="D495" s="4" t="s">
        <v>82</v>
      </c>
      <c r="E495" s="4" t="s">
        <v>39</v>
      </c>
      <c r="F495" s="4" t="s">
        <v>4</v>
      </c>
      <c r="G495" s="4" t="s">
        <v>5</v>
      </c>
      <c r="H495" s="4" t="s">
        <v>6</v>
      </c>
      <c r="I495" s="9">
        <v>6</v>
      </c>
      <c r="J495" s="6">
        <v>81.239999999999995</v>
      </c>
      <c r="K495" s="7">
        <v>0</v>
      </c>
      <c r="L495" s="6">
        <v>43.28</v>
      </c>
      <c r="M495" s="6">
        <f t="shared" si="28"/>
        <v>487.43999999999994</v>
      </c>
      <c r="N495" s="6">
        <f t="shared" si="29"/>
        <v>259.68</v>
      </c>
      <c r="O495" s="6">
        <f t="shared" si="30"/>
        <v>227.75999999999993</v>
      </c>
      <c r="P495" s="8">
        <f t="shared" si="31"/>
        <v>0.46725750861644505</v>
      </c>
      <c r="Q495" s="5">
        <f>YEAR(SalesDataTable[[#This Row],[Order Date]])</f>
        <v>2026</v>
      </c>
      <c r="R495" s="8" t="str">
        <f>"Q"&amp;ROUNDUP(MONTH(SalesDataTable[[#This Row],[Order Date]])/3,0)</f>
        <v>Q2</v>
      </c>
      <c r="S495" s="9">
        <f>MONTH(SalesDataTable[[#This Row],[Order Date]])</f>
        <v>4</v>
      </c>
      <c r="T495" s="8" t="str">
        <f>TEXT(SalesDataTable[[#This Row],[Order Date]],"mmm")</f>
        <v>Apr</v>
      </c>
    </row>
    <row r="496" spans="1:20" ht="16">
      <c r="A496" s="2" t="s">
        <v>547</v>
      </c>
      <c r="B496" s="3">
        <v>46115</v>
      </c>
      <c r="C496" s="4" t="s">
        <v>27</v>
      </c>
      <c r="D496" s="4" t="s">
        <v>48</v>
      </c>
      <c r="E496" s="4" t="s">
        <v>3</v>
      </c>
      <c r="F496" s="4" t="s">
        <v>16</v>
      </c>
      <c r="G496" s="4" t="s">
        <v>11</v>
      </c>
      <c r="H496" s="4" t="s">
        <v>79</v>
      </c>
      <c r="I496" s="9">
        <v>3</v>
      </c>
      <c r="J496" s="6">
        <v>72.11</v>
      </c>
      <c r="K496" s="7">
        <v>0.05</v>
      </c>
      <c r="L496" s="6">
        <v>31.63</v>
      </c>
      <c r="M496" s="6">
        <f t="shared" si="28"/>
        <v>205.51349999999996</v>
      </c>
      <c r="N496" s="6">
        <f t="shared" si="29"/>
        <v>94.89</v>
      </c>
      <c r="O496" s="6">
        <f t="shared" si="30"/>
        <v>110.62349999999996</v>
      </c>
      <c r="P496" s="8">
        <f t="shared" si="31"/>
        <v>0.5382785072513484</v>
      </c>
      <c r="Q496" s="5">
        <f>YEAR(SalesDataTable[[#This Row],[Order Date]])</f>
        <v>2026</v>
      </c>
      <c r="R496" s="8" t="str">
        <f>"Q"&amp;ROUNDUP(MONTH(SalesDataTable[[#This Row],[Order Date]])/3,0)</f>
        <v>Q2</v>
      </c>
      <c r="S496" s="9">
        <f>MONTH(SalesDataTable[[#This Row],[Order Date]])</f>
        <v>4</v>
      </c>
      <c r="T496" s="8" t="str">
        <f>TEXT(SalesDataTable[[#This Row],[Order Date]],"mmm")</f>
        <v>Apr</v>
      </c>
    </row>
    <row r="497" spans="1:20" ht="16">
      <c r="A497" s="2" t="s">
        <v>548</v>
      </c>
      <c r="B497" s="3">
        <v>46116</v>
      </c>
      <c r="C497" s="4" t="s">
        <v>14</v>
      </c>
      <c r="D497" s="4" t="s">
        <v>126</v>
      </c>
      <c r="E497" s="4" t="s">
        <v>25</v>
      </c>
      <c r="F497" s="4" t="s">
        <v>16</v>
      </c>
      <c r="G497" s="4" t="s">
        <v>11</v>
      </c>
      <c r="H497" s="4" t="s">
        <v>12</v>
      </c>
      <c r="I497" s="9">
        <v>4</v>
      </c>
      <c r="J497" s="6">
        <v>90.15</v>
      </c>
      <c r="K497" s="7">
        <v>0</v>
      </c>
      <c r="L497" s="6">
        <v>44.9</v>
      </c>
      <c r="M497" s="6">
        <f t="shared" si="28"/>
        <v>360.6</v>
      </c>
      <c r="N497" s="6">
        <f t="shared" si="29"/>
        <v>179.6</v>
      </c>
      <c r="O497" s="6">
        <f t="shared" si="30"/>
        <v>181.00000000000003</v>
      </c>
      <c r="P497" s="8">
        <f t="shared" si="31"/>
        <v>0.50194120909595119</v>
      </c>
      <c r="Q497" s="5">
        <f>YEAR(SalesDataTable[[#This Row],[Order Date]])</f>
        <v>2026</v>
      </c>
      <c r="R497" s="8" t="str">
        <f>"Q"&amp;ROUNDUP(MONTH(SalesDataTable[[#This Row],[Order Date]])/3,0)</f>
        <v>Q2</v>
      </c>
      <c r="S497" s="9">
        <f>MONTH(SalesDataTable[[#This Row],[Order Date]])</f>
        <v>4</v>
      </c>
      <c r="T497" s="8" t="str">
        <f>TEXT(SalesDataTable[[#This Row],[Order Date]],"mmm")</f>
        <v>Apr</v>
      </c>
    </row>
    <row r="498" spans="1:20" ht="16">
      <c r="A498" s="2" t="s">
        <v>549</v>
      </c>
      <c r="B498" s="3">
        <v>46116</v>
      </c>
      <c r="C498" s="4" t="s">
        <v>27</v>
      </c>
      <c r="D498" s="4" t="s">
        <v>28</v>
      </c>
      <c r="E498" s="4" t="s">
        <v>25</v>
      </c>
      <c r="F498" s="4" t="s">
        <v>4</v>
      </c>
      <c r="G498" s="4" t="s">
        <v>5</v>
      </c>
      <c r="H498" s="4" t="s">
        <v>29</v>
      </c>
      <c r="I498" s="9">
        <v>1</v>
      </c>
      <c r="J498" s="6">
        <v>50.7</v>
      </c>
      <c r="K498" s="7">
        <v>0.05</v>
      </c>
      <c r="L498" s="6">
        <v>21.85</v>
      </c>
      <c r="M498" s="6">
        <f t="shared" si="28"/>
        <v>48.164999999999999</v>
      </c>
      <c r="N498" s="6">
        <f t="shared" si="29"/>
        <v>21.85</v>
      </c>
      <c r="O498" s="6">
        <f t="shared" si="30"/>
        <v>26.314999999999998</v>
      </c>
      <c r="P498" s="8">
        <f t="shared" si="31"/>
        <v>0.54635108481262329</v>
      </c>
      <c r="Q498" s="5">
        <f>YEAR(SalesDataTable[[#This Row],[Order Date]])</f>
        <v>2026</v>
      </c>
      <c r="R498" s="8" t="str">
        <f>"Q"&amp;ROUNDUP(MONTH(SalesDataTable[[#This Row],[Order Date]])/3,0)</f>
        <v>Q2</v>
      </c>
      <c r="S498" s="9">
        <f>MONTH(SalesDataTable[[#This Row],[Order Date]])</f>
        <v>4</v>
      </c>
      <c r="T498" s="8" t="str">
        <f>TEXT(SalesDataTable[[#This Row],[Order Date]],"mmm")</f>
        <v>Apr</v>
      </c>
    </row>
    <row r="499" spans="1:20" ht="16">
      <c r="A499" s="2" t="s">
        <v>550</v>
      </c>
      <c r="B499" s="3">
        <v>46116</v>
      </c>
      <c r="C499" s="4" t="s">
        <v>1</v>
      </c>
      <c r="D499" s="4" t="s">
        <v>2</v>
      </c>
      <c r="E499" s="4" t="s">
        <v>3</v>
      </c>
      <c r="F499" s="4" t="s">
        <v>4</v>
      </c>
      <c r="G499" s="4" t="s">
        <v>49</v>
      </c>
      <c r="H499" s="4" t="s">
        <v>50</v>
      </c>
      <c r="I499" s="9">
        <v>1</v>
      </c>
      <c r="J499" s="6">
        <v>41.13</v>
      </c>
      <c r="K499" s="7">
        <v>0</v>
      </c>
      <c r="L499" s="6">
        <v>15.04</v>
      </c>
      <c r="M499" s="6">
        <f t="shared" si="28"/>
        <v>41.13</v>
      </c>
      <c r="N499" s="6">
        <f t="shared" si="29"/>
        <v>15.04</v>
      </c>
      <c r="O499" s="6">
        <f t="shared" si="30"/>
        <v>26.090000000000003</v>
      </c>
      <c r="P499" s="8">
        <f t="shared" si="31"/>
        <v>0.63433017262338931</v>
      </c>
      <c r="Q499" s="5">
        <f>YEAR(SalesDataTable[[#This Row],[Order Date]])</f>
        <v>2026</v>
      </c>
      <c r="R499" s="8" t="str">
        <f>"Q"&amp;ROUNDUP(MONTH(SalesDataTable[[#This Row],[Order Date]])/3,0)</f>
        <v>Q2</v>
      </c>
      <c r="S499" s="9">
        <f>MONTH(SalesDataTable[[#This Row],[Order Date]])</f>
        <v>4</v>
      </c>
      <c r="T499" s="8" t="str">
        <f>TEXT(SalesDataTable[[#This Row],[Order Date]],"mmm")</f>
        <v>Apr</v>
      </c>
    </row>
    <row r="500" spans="1:20" ht="16">
      <c r="A500" s="2" t="s">
        <v>551</v>
      </c>
      <c r="B500" s="3">
        <v>46116</v>
      </c>
      <c r="C500" s="4" t="s">
        <v>8</v>
      </c>
      <c r="D500" s="4" t="s">
        <v>9</v>
      </c>
      <c r="E500" s="4" t="s">
        <v>25</v>
      </c>
      <c r="F500" s="4" t="s">
        <v>4</v>
      </c>
      <c r="G500" s="4" t="s">
        <v>31</v>
      </c>
      <c r="H500" s="4" t="s">
        <v>90</v>
      </c>
      <c r="I500" s="9">
        <v>1</v>
      </c>
      <c r="J500" s="6">
        <v>121.66</v>
      </c>
      <c r="K500" s="7">
        <v>0</v>
      </c>
      <c r="L500" s="6">
        <v>61.37</v>
      </c>
      <c r="M500" s="6">
        <f t="shared" si="28"/>
        <v>121.66</v>
      </c>
      <c r="N500" s="6">
        <f t="shared" si="29"/>
        <v>61.37</v>
      </c>
      <c r="O500" s="6">
        <f t="shared" si="30"/>
        <v>60.29</v>
      </c>
      <c r="P500" s="8">
        <f t="shared" si="31"/>
        <v>0.49556140062469178</v>
      </c>
      <c r="Q500" s="5">
        <f>YEAR(SalesDataTable[[#This Row],[Order Date]])</f>
        <v>2026</v>
      </c>
      <c r="R500" s="8" t="str">
        <f>"Q"&amp;ROUNDUP(MONTH(SalesDataTable[[#This Row],[Order Date]])/3,0)</f>
        <v>Q2</v>
      </c>
      <c r="S500" s="9">
        <f>MONTH(SalesDataTable[[#This Row],[Order Date]])</f>
        <v>4</v>
      </c>
      <c r="T500" s="8" t="str">
        <f>TEXT(SalesDataTable[[#This Row],[Order Date]],"mmm")</f>
        <v>Apr</v>
      </c>
    </row>
    <row r="501" spans="1:20" ht="16">
      <c r="A501" s="2" t="s">
        <v>552</v>
      </c>
      <c r="B501" s="3">
        <v>46116</v>
      </c>
      <c r="C501" s="4" t="s">
        <v>14</v>
      </c>
      <c r="D501" s="4" t="s">
        <v>126</v>
      </c>
      <c r="E501" s="4" t="s">
        <v>25</v>
      </c>
      <c r="F501" s="4" t="s">
        <v>16</v>
      </c>
      <c r="G501" s="4" t="s">
        <v>49</v>
      </c>
      <c r="H501" s="4" t="s">
        <v>55</v>
      </c>
      <c r="I501" s="9">
        <v>1</v>
      </c>
      <c r="J501" s="6">
        <v>122.77</v>
      </c>
      <c r="K501" s="7">
        <v>0.1</v>
      </c>
      <c r="L501" s="6">
        <v>70.59</v>
      </c>
      <c r="M501" s="6">
        <f t="shared" si="28"/>
        <v>110.49299999999999</v>
      </c>
      <c r="N501" s="6">
        <f t="shared" si="29"/>
        <v>70.59</v>
      </c>
      <c r="O501" s="6">
        <f t="shared" si="30"/>
        <v>39.902999999999992</v>
      </c>
      <c r="P501" s="8">
        <f t="shared" si="31"/>
        <v>0.36113599956558329</v>
      </c>
      <c r="Q501" s="5">
        <f>YEAR(SalesDataTable[[#This Row],[Order Date]])</f>
        <v>2026</v>
      </c>
      <c r="R501" s="8" t="str">
        <f>"Q"&amp;ROUNDUP(MONTH(SalesDataTable[[#This Row],[Order Date]])/3,0)</f>
        <v>Q2</v>
      </c>
      <c r="S501" s="9">
        <f>MONTH(SalesDataTable[[#This Row],[Order Date]])</f>
        <v>4</v>
      </c>
      <c r="T501" s="8" t="str">
        <f>TEXT(SalesDataTable[[#This Row],[Order Date]],"mmm")</f>
        <v>Apr</v>
      </c>
    </row>
    <row r="502" spans="1:20" ht="16">
      <c r="A502" s="2" t="s">
        <v>553</v>
      </c>
      <c r="B502" s="3">
        <v>46116</v>
      </c>
      <c r="C502" s="4" t="s">
        <v>27</v>
      </c>
      <c r="D502" s="4" t="s">
        <v>82</v>
      </c>
      <c r="E502" s="4" t="s">
        <v>3</v>
      </c>
      <c r="F502" s="4" t="s">
        <v>4</v>
      </c>
      <c r="G502" s="4" t="s">
        <v>5</v>
      </c>
      <c r="H502" s="4" t="s">
        <v>29</v>
      </c>
      <c r="I502" s="9">
        <v>1</v>
      </c>
      <c r="J502" s="6">
        <v>49.96</v>
      </c>
      <c r="K502" s="7">
        <v>0</v>
      </c>
      <c r="L502" s="6">
        <v>22.13</v>
      </c>
      <c r="M502" s="6">
        <f t="shared" si="28"/>
        <v>49.96</v>
      </c>
      <c r="N502" s="6">
        <f t="shared" si="29"/>
        <v>22.13</v>
      </c>
      <c r="O502" s="6">
        <f t="shared" si="30"/>
        <v>27.830000000000002</v>
      </c>
      <c r="P502" s="8">
        <f t="shared" si="31"/>
        <v>0.55704563650920735</v>
      </c>
      <c r="Q502" s="5">
        <f>YEAR(SalesDataTable[[#This Row],[Order Date]])</f>
        <v>2026</v>
      </c>
      <c r="R502" s="8" t="str">
        <f>"Q"&amp;ROUNDUP(MONTH(SalesDataTable[[#This Row],[Order Date]])/3,0)</f>
        <v>Q2</v>
      </c>
      <c r="S502" s="9">
        <f>MONTH(SalesDataTable[[#This Row],[Order Date]])</f>
        <v>4</v>
      </c>
      <c r="T502" s="8" t="str">
        <f>TEXT(SalesDataTable[[#This Row],[Order Date]],"mmm")</f>
        <v>Apr</v>
      </c>
    </row>
    <row r="503" spans="1:20" ht="16">
      <c r="A503" s="2" t="s">
        <v>554</v>
      </c>
      <c r="B503" s="3">
        <v>46117</v>
      </c>
      <c r="C503" s="4" t="s">
        <v>27</v>
      </c>
      <c r="D503" s="4" t="s">
        <v>48</v>
      </c>
      <c r="E503" s="4" t="s">
        <v>39</v>
      </c>
      <c r="F503" s="4" t="s">
        <v>4</v>
      </c>
      <c r="G503" s="4" t="s">
        <v>11</v>
      </c>
      <c r="H503" s="4" t="s">
        <v>53</v>
      </c>
      <c r="I503" s="9">
        <v>2</v>
      </c>
      <c r="J503" s="6">
        <v>155.13</v>
      </c>
      <c r="K503" s="7">
        <v>0.15</v>
      </c>
      <c r="L503" s="6">
        <v>80.959999999999994</v>
      </c>
      <c r="M503" s="6">
        <f t="shared" si="28"/>
        <v>263.721</v>
      </c>
      <c r="N503" s="6">
        <f t="shared" si="29"/>
        <v>161.91999999999999</v>
      </c>
      <c r="O503" s="6">
        <f t="shared" si="30"/>
        <v>101.80100000000002</v>
      </c>
      <c r="P503" s="8">
        <f t="shared" si="31"/>
        <v>0.38601779911345707</v>
      </c>
      <c r="Q503" s="5">
        <f>YEAR(SalesDataTable[[#This Row],[Order Date]])</f>
        <v>2026</v>
      </c>
      <c r="R503" s="8" t="str">
        <f>"Q"&amp;ROUNDUP(MONTH(SalesDataTable[[#This Row],[Order Date]])/3,0)</f>
        <v>Q2</v>
      </c>
      <c r="S503" s="9">
        <f>MONTH(SalesDataTable[[#This Row],[Order Date]])</f>
        <v>4</v>
      </c>
      <c r="T503" s="8" t="str">
        <f>TEXT(SalesDataTable[[#This Row],[Order Date]],"mmm")</f>
        <v>Apr</v>
      </c>
    </row>
    <row r="504" spans="1:20" ht="16">
      <c r="A504" s="2" t="s">
        <v>555</v>
      </c>
      <c r="B504" s="3">
        <v>46117</v>
      </c>
      <c r="C504" s="4" t="s">
        <v>27</v>
      </c>
      <c r="D504" s="4" t="s">
        <v>82</v>
      </c>
      <c r="E504" s="4" t="s">
        <v>3</v>
      </c>
      <c r="F504" s="4" t="s">
        <v>16</v>
      </c>
      <c r="G504" s="4" t="s">
        <v>11</v>
      </c>
      <c r="H504" s="4" t="s">
        <v>79</v>
      </c>
      <c r="I504" s="9">
        <v>3</v>
      </c>
      <c r="J504" s="6">
        <v>69.83</v>
      </c>
      <c r="K504" s="7">
        <v>0.05</v>
      </c>
      <c r="L504" s="6">
        <v>31.53</v>
      </c>
      <c r="M504" s="6">
        <f t="shared" si="28"/>
        <v>199.0155</v>
      </c>
      <c r="N504" s="6">
        <f t="shared" si="29"/>
        <v>94.59</v>
      </c>
      <c r="O504" s="6">
        <f t="shared" si="30"/>
        <v>104.4255</v>
      </c>
      <c r="P504" s="8">
        <f t="shared" si="31"/>
        <v>0.52471038687941396</v>
      </c>
      <c r="Q504" s="5">
        <f>YEAR(SalesDataTable[[#This Row],[Order Date]])</f>
        <v>2026</v>
      </c>
      <c r="R504" s="8" t="str">
        <f>"Q"&amp;ROUNDUP(MONTH(SalesDataTable[[#This Row],[Order Date]])/3,0)</f>
        <v>Q2</v>
      </c>
      <c r="S504" s="9">
        <f>MONTH(SalesDataTable[[#This Row],[Order Date]])</f>
        <v>4</v>
      </c>
      <c r="T504" s="8" t="str">
        <f>TEXT(SalesDataTable[[#This Row],[Order Date]],"mmm")</f>
        <v>Apr</v>
      </c>
    </row>
    <row r="505" spans="1:20" ht="16">
      <c r="A505" s="2" t="s">
        <v>556</v>
      </c>
      <c r="B505" s="3">
        <v>46117</v>
      </c>
      <c r="C505" s="4" t="s">
        <v>8</v>
      </c>
      <c r="D505" s="4" t="s">
        <v>38</v>
      </c>
      <c r="E505" s="4" t="s">
        <v>25</v>
      </c>
      <c r="F505" s="4" t="s">
        <v>4</v>
      </c>
      <c r="G505" s="4" t="s">
        <v>17</v>
      </c>
      <c r="H505" s="4" t="s">
        <v>18</v>
      </c>
      <c r="I505" s="9">
        <v>1</v>
      </c>
      <c r="J505" s="6">
        <v>35.4</v>
      </c>
      <c r="K505" s="7">
        <v>0</v>
      </c>
      <c r="L505" s="6">
        <v>13.37</v>
      </c>
      <c r="M505" s="6">
        <f t="shared" si="28"/>
        <v>35.4</v>
      </c>
      <c r="N505" s="6">
        <f t="shared" si="29"/>
        <v>13.37</v>
      </c>
      <c r="O505" s="6">
        <f t="shared" si="30"/>
        <v>22.03</v>
      </c>
      <c r="P505" s="8">
        <f t="shared" si="31"/>
        <v>0.62231638418079105</v>
      </c>
      <c r="Q505" s="5">
        <f>YEAR(SalesDataTable[[#This Row],[Order Date]])</f>
        <v>2026</v>
      </c>
      <c r="R505" s="8" t="str">
        <f>"Q"&amp;ROUNDUP(MONTH(SalesDataTable[[#This Row],[Order Date]])/3,0)</f>
        <v>Q2</v>
      </c>
      <c r="S505" s="9">
        <f>MONTH(SalesDataTable[[#This Row],[Order Date]])</f>
        <v>4</v>
      </c>
      <c r="T505" s="8" t="str">
        <f>TEXT(SalesDataTable[[#This Row],[Order Date]],"mmm")</f>
        <v>Apr</v>
      </c>
    </row>
    <row r="506" spans="1:20" ht="16">
      <c r="A506" s="2" t="s">
        <v>557</v>
      </c>
      <c r="B506" s="3">
        <v>46117</v>
      </c>
      <c r="C506" s="4" t="s">
        <v>27</v>
      </c>
      <c r="D506" s="4" t="s">
        <v>45</v>
      </c>
      <c r="E506" s="4" t="s">
        <v>3</v>
      </c>
      <c r="F506" s="4" t="s">
        <v>16</v>
      </c>
      <c r="G506" s="4" t="s">
        <v>49</v>
      </c>
      <c r="H506" s="4" t="s">
        <v>74</v>
      </c>
      <c r="I506" s="9">
        <v>1</v>
      </c>
      <c r="J506" s="6">
        <v>51.75</v>
      </c>
      <c r="K506" s="7">
        <v>0.1</v>
      </c>
      <c r="L506" s="6">
        <v>22.1</v>
      </c>
      <c r="M506" s="6">
        <f t="shared" si="28"/>
        <v>46.575000000000003</v>
      </c>
      <c r="N506" s="6">
        <f t="shared" si="29"/>
        <v>22.1</v>
      </c>
      <c r="O506" s="6">
        <f t="shared" si="30"/>
        <v>24.475000000000001</v>
      </c>
      <c r="P506" s="8">
        <f t="shared" si="31"/>
        <v>0.52549651100375738</v>
      </c>
      <c r="Q506" s="5">
        <f>YEAR(SalesDataTable[[#This Row],[Order Date]])</f>
        <v>2026</v>
      </c>
      <c r="R506" s="8" t="str">
        <f>"Q"&amp;ROUNDUP(MONTH(SalesDataTable[[#This Row],[Order Date]])/3,0)</f>
        <v>Q2</v>
      </c>
      <c r="S506" s="9">
        <f>MONTH(SalesDataTable[[#This Row],[Order Date]])</f>
        <v>4</v>
      </c>
      <c r="T506" s="8" t="str">
        <f>TEXT(SalesDataTable[[#This Row],[Order Date]],"mmm")</f>
        <v>Apr</v>
      </c>
    </row>
    <row r="507" spans="1:20" ht="16">
      <c r="A507" s="2" t="s">
        <v>558</v>
      </c>
      <c r="B507" s="3">
        <v>46117</v>
      </c>
      <c r="C507" s="4" t="s">
        <v>27</v>
      </c>
      <c r="D507" s="4" t="s">
        <v>82</v>
      </c>
      <c r="E507" s="4" t="s">
        <v>39</v>
      </c>
      <c r="F507" s="4" t="s">
        <v>16</v>
      </c>
      <c r="G507" s="4" t="s">
        <v>5</v>
      </c>
      <c r="H507" s="4" t="s">
        <v>35</v>
      </c>
      <c r="I507" s="9">
        <v>6</v>
      </c>
      <c r="J507" s="6">
        <v>39.6</v>
      </c>
      <c r="K507" s="7">
        <v>0.15</v>
      </c>
      <c r="L507" s="6">
        <v>17.010000000000002</v>
      </c>
      <c r="M507" s="6">
        <f t="shared" si="28"/>
        <v>201.96</v>
      </c>
      <c r="N507" s="6">
        <f t="shared" si="29"/>
        <v>102.06</v>
      </c>
      <c r="O507" s="6">
        <f t="shared" si="30"/>
        <v>99.9</v>
      </c>
      <c r="P507" s="8">
        <f t="shared" si="31"/>
        <v>0.49465240641711233</v>
      </c>
      <c r="Q507" s="5">
        <f>YEAR(SalesDataTable[[#This Row],[Order Date]])</f>
        <v>2026</v>
      </c>
      <c r="R507" s="8" t="str">
        <f>"Q"&amp;ROUNDUP(MONTH(SalesDataTable[[#This Row],[Order Date]])/3,0)</f>
        <v>Q2</v>
      </c>
      <c r="S507" s="9">
        <f>MONTH(SalesDataTable[[#This Row],[Order Date]])</f>
        <v>4</v>
      </c>
      <c r="T507" s="8" t="str">
        <f>TEXT(SalesDataTable[[#This Row],[Order Date]],"mmm")</f>
        <v>Apr</v>
      </c>
    </row>
    <row r="508" spans="1:20" ht="16">
      <c r="A508" s="2" t="s">
        <v>559</v>
      </c>
      <c r="B508" s="3">
        <v>46118</v>
      </c>
      <c r="C508" s="4" t="s">
        <v>8</v>
      </c>
      <c r="D508" s="4" t="s">
        <v>38</v>
      </c>
      <c r="E508" s="4" t="s">
        <v>25</v>
      </c>
      <c r="F508" s="4" t="s">
        <v>16</v>
      </c>
      <c r="G508" s="4" t="s">
        <v>49</v>
      </c>
      <c r="H508" s="4" t="s">
        <v>55</v>
      </c>
      <c r="I508" s="9">
        <v>2</v>
      </c>
      <c r="J508" s="6">
        <v>125.94</v>
      </c>
      <c r="K508" s="7">
        <v>0.05</v>
      </c>
      <c r="L508" s="6">
        <v>70.94</v>
      </c>
      <c r="M508" s="6">
        <f t="shared" si="28"/>
        <v>239.28599999999997</v>
      </c>
      <c r="N508" s="6">
        <f t="shared" si="29"/>
        <v>141.88</v>
      </c>
      <c r="O508" s="6">
        <f t="shared" si="30"/>
        <v>97.405999999999977</v>
      </c>
      <c r="P508" s="8">
        <f t="shared" si="31"/>
        <v>0.40706936469329585</v>
      </c>
      <c r="Q508" s="5">
        <f>YEAR(SalesDataTable[[#This Row],[Order Date]])</f>
        <v>2026</v>
      </c>
      <c r="R508" s="8" t="str">
        <f>"Q"&amp;ROUNDUP(MONTH(SalesDataTable[[#This Row],[Order Date]])/3,0)</f>
        <v>Q2</v>
      </c>
      <c r="S508" s="9">
        <f>MONTH(SalesDataTable[[#This Row],[Order Date]])</f>
        <v>4</v>
      </c>
      <c r="T508" s="8" t="str">
        <f>TEXT(SalesDataTable[[#This Row],[Order Date]],"mmm")</f>
        <v>Apr</v>
      </c>
    </row>
    <row r="509" spans="1:20" ht="16">
      <c r="A509" s="2" t="s">
        <v>560</v>
      </c>
      <c r="B509" s="3">
        <v>46118</v>
      </c>
      <c r="C509" s="4" t="s">
        <v>8</v>
      </c>
      <c r="D509" s="4" t="s">
        <v>9</v>
      </c>
      <c r="E509" s="4" t="s">
        <v>3</v>
      </c>
      <c r="F509" s="4" t="s">
        <v>4</v>
      </c>
      <c r="G509" s="4" t="s">
        <v>31</v>
      </c>
      <c r="H509" s="4" t="s">
        <v>90</v>
      </c>
      <c r="I509" s="9">
        <v>3</v>
      </c>
      <c r="J509" s="6">
        <v>124.67</v>
      </c>
      <c r="K509" s="7">
        <v>0</v>
      </c>
      <c r="L509" s="6">
        <v>61.46</v>
      </c>
      <c r="M509" s="6">
        <f t="shared" si="28"/>
        <v>374.01</v>
      </c>
      <c r="N509" s="6">
        <f t="shared" si="29"/>
        <v>184.38</v>
      </c>
      <c r="O509" s="6">
        <f t="shared" si="30"/>
        <v>189.63</v>
      </c>
      <c r="P509" s="8">
        <f t="shared" si="31"/>
        <v>0.50701852891633914</v>
      </c>
      <c r="Q509" s="5">
        <f>YEAR(SalesDataTable[[#This Row],[Order Date]])</f>
        <v>2026</v>
      </c>
      <c r="R509" s="8" t="str">
        <f>"Q"&amp;ROUNDUP(MONTH(SalesDataTable[[#This Row],[Order Date]])/3,0)</f>
        <v>Q2</v>
      </c>
      <c r="S509" s="9">
        <f>MONTH(SalesDataTable[[#This Row],[Order Date]])</f>
        <v>4</v>
      </c>
      <c r="T509" s="8" t="str">
        <f>TEXT(SalesDataTable[[#This Row],[Order Date]],"mmm")</f>
        <v>Apr</v>
      </c>
    </row>
    <row r="510" spans="1:20" ht="16">
      <c r="A510" s="2" t="s">
        <v>561</v>
      </c>
      <c r="B510" s="3">
        <v>46118</v>
      </c>
      <c r="C510" s="4" t="s">
        <v>27</v>
      </c>
      <c r="D510" s="4" t="s">
        <v>48</v>
      </c>
      <c r="E510" s="4" t="s">
        <v>3</v>
      </c>
      <c r="F510" s="4" t="s">
        <v>4</v>
      </c>
      <c r="G510" s="4" t="s">
        <v>11</v>
      </c>
      <c r="H510" s="4" t="s">
        <v>79</v>
      </c>
      <c r="I510" s="9">
        <v>2</v>
      </c>
      <c r="J510" s="6">
        <v>72.260000000000005</v>
      </c>
      <c r="K510" s="7">
        <v>0</v>
      </c>
      <c r="L510" s="6">
        <v>33.21</v>
      </c>
      <c r="M510" s="6">
        <f t="shared" si="28"/>
        <v>144.52000000000001</v>
      </c>
      <c r="N510" s="6">
        <f t="shared" si="29"/>
        <v>66.42</v>
      </c>
      <c r="O510" s="6">
        <f t="shared" si="30"/>
        <v>78.100000000000009</v>
      </c>
      <c r="P510" s="8">
        <f t="shared" si="31"/>
        <v>0.54040963188486024</v>
      </c>
      <c r="Q510" s="5">
        <f>YEAR(SalesDataTable[[#This Row],[Order Date]])</f>
        <v>2026</v>
      </c>
      <c r="R510" s="8" t="str">
        <f>"Q"&amp;ROUNDUP(MONTH(SalesDataTable[[#This Row],[Order Date]])/3,0)</f>
        <v>Q2</v>
      </c>
      <c r="S510" s="9">
        <f>MONTH(SalesDataTable[[#This Row],[Order Date]])</f>
        <v>4</v>
      </c>
      <c r="T510" s="8" t="str">
        <f>TEXT(SalesDataTable[[#This Row],[Order Date]],"mmm")</f>
        <v>Apr</v>
      </c>
    </row>
    <row r="511" spans="1:20" ht="16">
      <c r="A511" s="2" t="s">
        <v>562</v>
      </c>
      <c r="B511" s="3">
        <v>46118</v>
      </c>
      <c r="C511" s="4" t="s">
        <v>8</v>
      </c>
      <c r="D511" s="4" t="s">
        <v>69</v>
      </c>
      <c r="E511" s="4" t="s">
        <v>10</v>
      </c>
      <c r="F511" s="4" t="s">
        <v>20</v>
      </c>
      <c r="G511" s="4" t="s">
        <v>5</v>
      </c>
      <c r="H511" s="4" t="s">
        <v>29</v>
      </c>
      <c r="I511" s="9">
        <v>10</v>
      </c>
      <c r="J511" s="6">
        <v>50.64</v>
      </c>
      <c r="K511" s="7">
        <v>0.2</v>
      </c>
      <c r="L511" s="6">
        <v>22.99</v>
      </c>
      <c r="M511" s="6">
        <f t="shared" si="28"/>
        <v>405.12</v>
      </c>
      <c r="N511" s="6">
        <f t="shared" si="29"/>
        <v>229.89999999999998</v>
      </c>
      <c r="O511" s="6">
        <f t="shared" si="30"/>
        <v>175.22000000000003</v>
      </c>
      <c r="P511" s="8">
        <f t="shared" si="31"/>
        <v>0.43251382306477099</v>
      </c>
      <c r="Q511" s="5">
        <f>YEAR(SalesDataTable[[#This Row],[Order Date]])</f>
        <v>2026</v>
      </c>
      <c r="R511" s="8" t="str">
        <f>"Q"&amp;ROUNDUP(MONTH(SalesDataTable[[#This Row],[Order Date]])/3,0)</f>
        <v>Q2</v>
      </c>
      <c r="S511" s="9">
        <f>MONTH(SalesDataTable[[#This Row],[Order Date]])</f>
        <v>4</v>
      </c>
      <c r="T511" s="8" t="str">
        <f>TEXT(SalesDataTable[[#This Row],[Order Date]],"mmm")</f>
        <v>Apr</v>
      </c>
    </row>
    <row r="512" spans="1:20" ht="16">
      <c r="A512" s="2" t="s">
        <v>563</v>
      </c>
      <c r="B512" s="3">
        <v>46118</v>
      </c>
      <c r="C512" s="4" t="s">
        <v>1</v>
      </c>
      <c r="D512" s="4" t="s">
        <v>52</v>
      </c>
      <c r="E512" s="4" t="s">
        <v>3</v>
      </c>
      <c r="F512" s="4" t="s">
        <v>16</v>
      </c>
      <c r="G512" s="4" t="s">
        <v>11</v>
      </c>
      <c r="H512" s="4" t="s">
        <v>79</v>
      </c>
      <c r="I512" s="9">
        <v>1</v>
      </c>
      <c r="J512" s="6">
        <v>73</v>
      </c>
      <c r="K512" s="7">
        <v>0</v>
      </c>
      <c r="L512" s="6">
        <v>32.4</v>
      </c>
      <c r="M512" s="6">
        <f t="shared" si="28"/>
        <v>73</v>
      </c>
      <c r="N512" s="6">
        <f t="shared" si="29"/>
        <v>32.4</v>
      </c>
      <c r="O512" s="6">
        <f t="shared" si="30"/>
        <v>40.6</v>
      </c>
      <c r="P512" s="8">
        <f t="shared" si="31"/>
        <v>0.55616438356164388</v>
      </c>
      <c r="Q512" s="5">
        <f>YEAR(SalesDataTable[[#This Row],[Order Date]])</f>
        <v>2026</v>
      </c>
      <c r="R512" s="8" t="str">
        <f>"Q"&amp;ROUNDUP(MONTH(SalesDataTable[[#This Row],[Order Date]])/3,0)</f>
        <v>Q2</v>
      </c>
      <c r="S512" s="9">
        <f>MONTH(SalesDataTable[[#This Row],[Order Date]])</f>
        <v>4</v>
      </c>
      <c r="T512" s="8" t="str">
        <f>TEXT(SalesDataTable[[#This Row],[Order Date]],"mmm")</f>
        <v>Apr</v>
      </c>
    </row>
    <row r="513" spans="1:20" ht="16">
      <c r="A513" s="2" t="s">
        <v>564</v>
      </c>
      <c r="B513" s="3">
        <v>46118</v>
      </c>
      <c r="C513" s="4" t="s">
        <v>1</v>
      </c>
      <c r="D513" s="4" t="s">
        <v>88</v>
      </c>
      <c r="E513" s="4" t="s">
        <v>3</v>
      </c>
      <c r="F513" s="4" t="s">
        <v>4</v>
      </c>
      <c r="G513" s="4" t="s">
        <v>17</v>
      </c>
      <c r="H513" s="4" t="s">
        <v>18</v>
      </c>
      <c r="I513" s="9">
        <v>1</v>
      </c>
      <c r="J513" s="6">
        <v>35.700000000000003</v>
      </c>
      <c r="K513" s="7">
        <v>0</v>
      </c>
      <c r="L513" s="6">
        <v>13.8</v>
      </c>
      <c r="M513" s="6">
        <f t="shared" si="28"/>
        <v>35.700000000000003</v>
      </c>
      <c r="N513" s="6">
        <f t="shared" si="29"/>
        <v>13.8</v>
      </c>
      <c r="O513" s="6">
        <f t="shared" si="30"/>
        <v>21.900000000000002</v>
      </c>
      <c r="P513" s="8">
        <f t="shared" si="31"/>
        <v>0.61344537815126055</v>
      </c>
      <c r="Q513" s="5">
        <f>YEAR(SalesDataTable[[#This Row],[Order Date]])</f>
        <v>2026</v>
      </c>
      <c r="R513" s="8" t="str">
        <f>"Q"&amp;ROUNDUP(MONTH(SalesDataTable[[#This Row],[Order Date]])/3,0)</f>
        <v>Q2</v>
      </c>
      <c r="S513" s="9">
        <f>MONTH(SalesDataTable[[#This Row],[Order Date]])</f>
        <v>4</v>
      </c>
      <c r="T513" s="8" t="str">
        <f>TEXT(SalesDataTable[[#This Row],[Order Date]],"mmm")</f>
        <v>Apr</v>
      </c>
    </row>
    <row r="514" spans="1:20" ht="16">
      <c r="A514" s="2" t="s">
        <v>565</v>
      </c>
      <c r="B514" s="3">
        <v>46118</v>
      </c>
      <c r="C514" s="4" t="s">
        <v>14</v>
      </c>
      <c r="D514" s="4" t="s">
        <v>126</v>
      </c>
      <c r="E514" s="4" t="s">
        <v>10</v>
      </c>
      <c r="F514" s="4" t="s">
        <v>16</v>
      </c>
      <c r="G514" s="4" t="s">
        <v>11</v>
      </c>
      <c r="H514" s="4" t="s">
        <v>53</v>
      </c>
      <c r="I514" s="9">
        <v>8</v>
      </c>
      <c r="J514" s="6">
        <v>152.41999999999999</v>
      </c>
      <c r="K514" s="7">
        <v>0.05</v>
      </c>
      <c r="L514" s="6">
        <v>80.11</v>
      </c>
      <c r="M514" s="6">
        <f t="shared" ref="M514:M577" si="32">I514*J514*(1-K514)</f>
        <v>1158.3919999999998</v>
      </c>
      <c r="N514" s="6">
        <f t="shared" ref="N514:N577" si="33">I514*L514</f>
        <v>640.88</v>
      </c>
      <c r="O514" s="6">
        <f t="shared" ref="O514:O577" si="34">M514-N514</f>
        <v>517.51199999999983</v>
      </c>
      <c r="P514" s="8">
        <f t="shared" ref="P514:P577" si="35">IFERROR(O514/M514,0)</f>
        <v>0.44675032286134564</v>
      </c>
      <c r="Q514" s="5">
        <f>YEAR(SalesDataTable[[#This Row],[Order Date]])</f>
        <v>2026</v>
      </c>
      <c r="R514" s="8" t="str">
        <f>"Q"&amp;ROUNDUP(MONTH(SalesDataTable[[#This Row],[Order Date]])/3,0)</f>
        <v>Q2</v>
      </c>
      <c r="S514" s="9">
        <f>MONTH(SalesDataTable[[#This Row],[Order Date]])</f>
        <v>4</v>
      </c>
      <c r="T514" s="8" t="str">
        <f>TEXT(SalesDataTable[[#This Row],[Order Date]],"mmm")</f>
        <v>Apr</v>
      </c>
    </row>
    <row r="515" spans="1:20" ht="16">
      <c r="A515" s="2" t="s">
        <v>566</v>
      </c>
      <c r="B515" s="3">
        <v>46118</v>
      </c>
      <c r="C515" s="4" t="s">
        <v>27</v>
      </c>
      <c r="D515" s="4" t="s">
        <v>48</v>
      </c>
      <c r="E515" s="4" t="s">
        <v>3</v>
      </c>
      <c r="F515" s="4" t="s">
        <v>4</v>
      </c>
      <c r="G515" s="4" t="s">
        <v>5</v>
      </c>
      <c r="H515" s="4" t="s">
        <v>6</v>
      </c>
      <c r="I515" s="9">
        <v>1</v>
      </c>
      <c r="J515" s="6">
        <v>81.78</v>
      </c>
      <c r="K515" s="7">
        <v>0</v>
      </c>
      <c r="L515" s="6">
        <v>42.82</v>
      </c>
      <c r="M515" s="6">
        <f t="shared" si="32"/>
        <v>81.78</v>
      </c>
      <c r="N515" s="6">
        <f t="shared" si="33"/>
        <v>42.82</v>
      </c>
      <c r="O515" s="6">
        <f t="shared" si="34"/>
        <v>38.96</v>
      </c>
      <c r="P515" s="8">
        <f t="shared" si="35"/>
        <v>0.47640009782342874</v>
      </c>
      <c r="Q515" s="5">
        <f>YEAR(SalesDataTable[[#This Row],[Order Date]])</f>
        <v>2026</v>
      </c>
      <c r="R515" s="8" t="str">
        <f>"Q"&amp;ROUNDUP(MONTH(SalesDataTable[[#This Row],[Order Date]])/3,0)</f>
        <v>Q2</v>
      </c>
      <c r="S515" s="9">
        <f>MONTH(SalesDataTable[[#This Row],[Order Date]])</f>
        <v>4</v>
      </c>
      <c r="T515" s="8" t="str">
        <f>TEXT(SalesDataTable[[#This Row],[Order Date]],"mmm")</f>
        <v>Apr</v>
      </c>
    </row>
    <row r="516" spans="1:20" ht="16">
      <c r="A516" s="2" t="s">
        <v>567</v>
      </c>
      <c r="B516" s="3">
        <v>46118</v>
      </c>
      <c r="C516" s="4" t="s">
        <v>8</v>
      </c>
      <c r="D516" s="4" t="s">
        <v>38</v>
      </c>
      <c r="E516" s="4" t="s">
        <v>3</v>
      </c>
      <c r="F516" s="4" t="s">
        <v>20</v>
      </c>
      <c r="G516" s="4" t="s">
        <v>5</v>
      </c>
      <c r="H516" s="4" t="s">
        <v>43</v>
      </c>
      <c r="I516" s="9">
        <v>6</v>
      </c>
      <c r="J516" s="6">
        <v>102.59</v>
      </c>
      <c r="K516" s="7">
        <v>0.1</v>
      </c>
      <c r="L516" s="6">
        <v>49.6</v>
      </c>
      <c r="M516" s="6">
        <f t="shared" si="32"/>
        <v>553.98599999999999</v>
      </c>
      <c r="N516" s="6">
        <f t="shared" si="33"/>
        <v>297.60000000000002</v>
      </c>
      <c r="O516" s="6">
        <f t="shared" si="34"/>
        <v>256.38599999999997</v>
      </c>
      <c r="P516" s="8">
        <f t="shared" si="35"/>
        <v>0.46280230908362302</v>
      </c>
      <c r="Q516" s="5">
        <f>YEAR(SalesDataTable[[#This Row],[Order Date]])</f>
        <v>2026</v>
      </c>
      <c r="R516" s="8" t="str">
        <f>"Q"&amp;ROUNDUP(MONTH(SalesDataTable[[#This Row],[Order Date]])/3,0)</f>
        <v>Q2</v>
      </c>
      <c r="S516" s="9">
        <f>MONTH(SalesDataTable[[#This Row],[Order Date]])</f>
        <v>4</v>
      </c>
      <c r="T516" s="8" t="str">
        <f>TEXT(SalesDataTable[[#This Row],[Order Date]],"mmm")</f>
        <v>Apr</v>
      </c>
    </row>
    <row r="517" spans="1:20" ht="16">
      <c r="A517" s="2" t="s">
        <v>568</v>
      </c>
      <c r="B517" s="3">
        <v>46118</v>
      </c>
      <c r="C517" s="4" t="s">
        <v>27</v>
      </c>
      <c r="D517" s="4" t="s">
        <v>48</v>
      </c>
      <c r="E517" s="4" t="s">
        <v>25</v>
      </c>
      <c r="F517" s="4" t="s">
        <v>4</v>
      </c>
      <c r="G517" s="4" t="s">
        <v>11</v>
      </c>
      <c r="H517" s="4" t="s">
        <v>53</v>
      </c>
      <c r="I517" s="9">
        <v>2</v>
      </c>
      <c r="J517" s="6">
        <v>152.44</v>
      </c>
      <c r="K517" s="7">
        <v>0.15</v>
      </c>
      <c r="L517" s="6">
        <v>76.680000000000007</v>
      </c>
      <c r="M517" s="6">
        <f t="shared" si="32"/>
        <v>259.14799999999997</v>
      </c>
      <c r="N517" s="6">
        <f t="shared" si="33"/>
        <v>153.36000000000001</v>
      </c>
      <c r="O517" s="6">
        <f t="shared" si="34"/>
        <v>105.78799999999995</v>
      </c>
      <c r="P517" s="8">
        <f t="shared" si="35"/>
        <v>0.4082146109559015</v>
      </c>
      <c r="Q517" s="5">
        <f>YEAR(SalesDataTable[[#This Row],[Order Date]])</f>
        <v>2026</v>
      </c>
      <c r="R517" s="8" t="str">
        <f>"Q"&amp;ROUNDUP(MONTH(SalesDataTable[[#This Row],[Order Date]])/3,0)</f>
        <v>Q2</v>
      </c>
      <c r="S517" s="9">
        <f>MONTH(SalesDataTable[[#This Row],[Order Date]])</f>
        <v>4</v>
      </c>
      <c r="T517" s="8" t="str">
        <f>TEXT(SalesDataTable[[#This Row],[Order Date]],"mmm")</f>
        <v>Apr</v>
      </c>
    </row>
    <row r="518" spans="1:20" ht="16">
      <c r="A518" s="2" t="s">
        <v>569</v>
      </c>
      <c r="B518" s="3">
        <v>46118</v>
      </c>
      <c r="C518" s="4" t="s">
        <v>8</v>
      </c>
      <c r="D518" s="4" t="s">
        <v>9</v>
      </c>
      <c r="E518" s="4" t="s">
        <v>3</v>
      </c>
      <c r="F518" s="4" t="s">
        <v>16</v>
      </c>
      <c r="G518" s="4" t="s">
        <v>17</v>
      </c>
      <c r="H518" s="4" t="s">
        <v>71</v>
      </c>
      <c r="I518" s="9">
        <v>6</v>
      </c>
      <c r="J518" s="6">
        <v>136.29</v>
      </c>
      <c r="K518" s="7">
        <v>0</v>
      </c>
      <c r="L518" s="6">
        <v>68.209999999999994</v>
      </c>
      <c r="M518" s="6">
        <f t="shared" si="32"/>
        <v>817.74</v>
      </c>
      <c r="N518" s="6">
        <f t="shared" si="33"/>
        <v>409.26</v>
      </c>
      <c r="O518" s="6">
        <f t="shared" si="34"/>
        <v>408.48</v>
      </c>
      <c r="P518" s="8">
        <f t="shared" si="35"/>
        <v>0.49952307579426225</v>
      </c>
      <c r="Q518" s="5">
        <f>YEAR(SalesDataTable[[#This Row],[Order Date]])</f>
        <v>2026</v>
      </c>
      <c r="R518" s="8" t="str">
        <f>"Q"&amp;ROUNDUP(MONTH(SalesDataTable[[#This Row],[Order Date]])/3,0)</f>
        <v>Q2</v>
      </c>
      <c r="S518" s="9">
        <f>MONTH(SalesDataTable[[#This Row],[Order Date]])</f>
        <v>4</v>
      </c>
      <c r="T518" s="8" t="str">
        <f>TEXT(SalesDataTable[[#This Row],[Order Date]],"mmm")</f>
        <v>Apr</v>
      </c>
    </row>
    <row r="519" spans="1:20" ht="16">
      <c r="A519" s="2" t="s">
        <v>570</v>
      </c>
      <c r="B519" s="3">
        <v>46118</v>
      </c>
      <c r="C519" s="4" t="s">
        <v>1</v>
      </c>
      <c r="D519" s="4" t="s">
        <v>52</v>
      </c>
      <c r="E519" s="4" t="s">
        <v>10</v>
      </c>
      <c r="F519" s="4" t="s">
        <v>20</v>
      </c>
      <c r="G519" s="4" t="s">
        <v>11</v>
      </c>
      <c r="H519" s="4" t="s">
        <v>53</v>
      </c>
      <c r="I519" s="9">
        <v>4</v>
      </c>
      <c r="J519" s="6">
        <v>157.51</v>
      </c>
      <c r="K519" s="7">
        <v>0.2</v>
      </c>
      <c r="L519" s="6">
        <v>79.209999999999994</v>
      </c>
      <c r="M519" s="6">
        <f t="shared" si="32"/>
        <v>504.03199999999998</v>
      </c>
      <c r="N519" s="6">
        <f t="shared" si="33"/>
        <v>316.83999999999997</v>
      </c>
      <c r="O519" s="6">
        <f t="shared" si="34"/>
        <v>187.19200000000001</v>
      </c>
      <c r="P519" s="8">
        <f t="shared" si="35"/>
        <v>0.37138911815122855</v>
      </c>
      <c r="Q519" s="5">
        <f>YEAR(SalesDataTable[[#This Row],[Order Date]])</f>
        <v>2026</v>
      </c>
      <c r="R519" s="8" t="str">
        <f>"Q"&amp;ROUNDUP(MONTH(SalesDataTable[[#This Row],[Order Date]])/3,0)</f>
        <v>Q2</v>
      </c>
      <c r="S519" s="9">
        <f>MONTH(SalesDataTable[[#This Row],[Order Date]])</f>
        <v>4</v>
      </c>
      <c r="T519" s="8" t="str">
        <f>TEXT(SalesDataTable[[#This Row],[Order Date]],"mmm")</f>
        <v>Apr</v>
      </c>
    </row>
    <row r="520" spans="1:20" ht="16">
      <c r="A520" s="2" t="s">
        <v>571</v>
      </c>
      <c r="B520" s="3">
        <v>46119</v>
      </c>
      <c r="C520" s="4" t="s">
        <v>14</v>
      </c>
      <c r="D520" s="4" t="s">
        <v>24</v>
      </c>
      <c r="E520" s="4" t="s">
        <v>3</v>
      </c>
      <c r="F520" s="4" t="s">
        <v>16</v>
      </c>
      <c r="G520" s="4" t="s">
        <v>31</v>
      </c>
      <c r="H520" s="4" t="s">
        <v>90</v>
      </c>
      <c r="I520" s="9">
        <v>2</v>
      </c>
      <c r="J520" s="6">
        <v>120.5</v>
      </c>
      <c r="K520" s="7">
        <v>0</v>
      </c>
      <c r="L520" s="6">
        <v>61.42</v>
      </c>
      <c r="M520" s="6">
        <f t="shared" si="32"/>
        <v>241</v>
      </c>
      <c r="N520" s="6">
        <f t="shared" si="33"/>
        <v>122.84</v>
      </c>
      <c r="O520" s="6">
        <f t="shared" si="34"/>
        <v>118.16</v>
      </c>
      <c r="P520" s="8">
        <f t="shared" si="35"/>
        <v>0.49029045643153524</v>
      </c>
      <c r="Q520" s="5">
        <f>YEAR(SalesDataTable[[#This Row],[Order Date]])</f>
        <v>2026</v>
      </c>
      <c r="R520" s="8" t="str">
        <f>"Q"&amp;ROUNDUP(MONTH(SalesDataTable[[#This Row],[Order Date]])/3,0)</f>
        <v>Q2</v>
      </c>
      <c r="S520" s="9">
        <f>MONTH(SalesDataTable[[#This Row],[Order Date]])</f>
        <v>4</v>
      </c>
      <c r="T520" s="8" t="str">
        <f>TEXT(SalesDataTable[[#This Row],[Order Date]],"mmm")</f>
        <v>Apr</v>
      </c>
    </row>
    <row r="521" spans="1:20" ht="16">
      <c r="A521" s="2" t="s">
        <v>572</v>
      </c>
      <c r="B521" s="3">
        <v>46119</v>
      </c>
      <c r="C521" s="4" t="s">
        <v>1</v>
      </c>
      <c r="D521" s="4" t="s">
        <v>2</v>
      </c>
      <c r="E521" s="4" t="s">
        <v>3</v>
      </c>
      <c r="F521" s="4" t="s">
        <v>4</v>
      </c>
      <c r="G521" s="4" t="s">
        <v>11</v>
      </c>
      <c r="H521" s="4" t="s">
        <v>53</v>
      </c>
      <c r="I521" s="9">
        <v>3</v>
      </c>
      <c r="J521" s="6">
        <v>152.62</v>
      </c>
      <c r="K521" s="7">
        <v>0.05</v>
      </c>
      <c r="L521" s="6">
        <v>77.75</v>
      </c>
      <c r="M521" s="6">
        <f t="shared" si="32"/>
        <v>434.96699999999998</v>
      </c>
      <c r="N521" s="6">
        <f t="shared" si="33"/>
        <v>233.25</v>
      </c>
      <c r="O521" s="6">
        <f t="shared" si="34"/>
        <v>201.71699999999998</v>
      </c>
      <c r="P521" s="8">
        <f t="shared" si="35"/>
        <v>0.46375242259757637</v>
      </c>
      <c r="Q521" s="5">
        <f>YEAR(SalesDataTable[[#This Row],[Order Date]])</f>
        <v>2026</v>
      </c>
      <c r="R521" s="8" t="str">
        <f>"Q"&amp;ROUNDUP(MONTH(SalesDataTable[[#This Row],[Order Date]])/3,0)</f>
        <v>Q2</v>
      </c>
      <c r="S521" s="9">
        <f>MONTH(SalesDataTable[[#This Row],[Order Date]])</f>
        <v>4</v>
      </c>
      <c r="T521" s="8" t="str">
        <f>TEXT(SalesDataTable[[#This Row],[Order Date]],"mmm")</f>
        <v>Apr</v>
      </c>
    </row>
    <row r="522" spans="1:20" ht="16">
      <c r="A522" s="2" t="s">
        <v>573</v>
      </c>
      <c r="B522" s="3">
        <v>46119</v>
      </c>
      <c r="C522" s="4" t="s">
        <v>8</v>
      </c>
      <c r="D522" s="4" t="s">
        <v>66</v>
      </c>
      <c r="E522" s="4" t="s">
        <v>3</v>
      </c>
      <c r="F522" s="4" t="s">
        <v>4</v>
      </c>
      <c r="G522" s="4" t="s">
        <v>17</v>
      </c>
      <c r="H522" s="4" t="s">
        <v>71</v>
      </c>
      <c r="I522" s="9">
        <v>2</v>
      </c>
      <c r="J522" s="6">
        <v>134.16</v>
      </c>
      <c r="K522" s="7">
        <v>0.05</v>
      </c>
      <c r="L522" s="6">
        <v>67.08</v>
      </c>
      <c r="M522" s="6">
        <f t="shared" si="32"/>
        <v>254.90399999999997</v>
      </c>
      <c r="N522" s="6">
        <f t="shared" si="33"/>
        <v>134.16</v>
      </c>
      <c r="O522" s="6">
        <f t="shared" si="34"/>
        <v>120.74399999999997</v>
      </c>
      <c r="P522" s="8">
        <f t="shared" si="35"/>
        <v>0.47368421052631576</v>
      </c>
      <c r="Q522" s="5">
        <f>YEAR(SalesDataTable[[#This Row],[Order Date]])</f>
        <v>2026</v>
      </c>
      <c r="R522" s="8" t="str">
        <f>"Q"&amp;ROUNDUP(MONTH(SalesDataTable[[#This Row],[Order Date]])/3,0)</f>
        <v>Q2</v>
      </c>
      <c r="S522" s="9">
        <f>MONTH(SalesDataTable[[#This Row],[Order Date]])</f>
        <v>4</v>
      </c>
      <c r="T522" s="8" t="str">
        <f>TEXT(SalesDataTable[[#This Row],[Order Date]],"mmm")</f>
        <v>Apr</v>
      </c>
    </row>
    <row r="523" spans="1:20" ht="16">
      <c r="A523" s="2" t="s">
        <v>574</v>
      </c>
      <c r="B523" s="3">
        <v>46119</v>
      </c>
      <c r="C523" s="4" t="s">
        <v>27</v>
      </c>
      <c r="D523" s="4" t="s">
        <v>82</v>
      </c>
      <c r="E523" s="4" t="s">
        <v>25</v>
      </c>
      <c r="F523" s="4" t="s">
        <v>20</v>
      </c>
      <c r="G523" s="4" t="s">
        <v>5</v>
      </c>
      <c r="H523" s="4" t="s">
        <v>43</v>
      </c>
      <c r="I523" s="9">
        <v>1</v>
      </c>
      <c r="J523" s="6">
        <v>101.13</v>
      </c>
      <c r="K523" s="7">
        <v>0</v>
      </c>
      <c r="L523" s="6">
        <v>50.8</v>
      </c>
      <c r="M523" s="6">
        <f t="shared" si="32"/>
        <v>101.13</v>
      </c>
      <c r="N523" s="6">
        <f t="shared" si="33"/>
        <v>50.8</v>
      </c>
      <c r="O523" s="6">
        <f t="shared" si="34"/>
        <v>50.33</v>
      </c>
      <c r="P523" s="8">
        <f t="shared" si="35"/>
        <v>0.49767625828141998</v>
      </c>
      <c r="Q523" s="5">
        <f>YEAR(SalesDataTable[[#This Row],[Order Date]])</f>
        <v>2026</v>
      </c>
      <c r="R523" s="8" t="str">
        <f>"Q"&amp;ROUNDUP(MONTH(SalesDataTable[[#This Row],[Order Date]])/3,0)</f>
        <v>Q2</v>
      </c>
      <c r="S523" s="9">
        <f>MONTH(SalesDataTable[[#This Row],[Order Date]])</f>
        <v>4</v>
      </c>
      <c r="T523" s="8" t="str">
        <f>TEXT(SalesDataTable[[#This Row],[Order Date]],"mmm")</f>
        <v>Apr</v>
      </c>
    </row>
    <row r="524" spans="1:20" ht="16">
      <c r="A524" s="2" t="s">
        <v>575</v>
      </c>
      <c r="B524" s="3">
        <v>46119</v>
      </c>
      <c r="C524" s="4" t="s">
        <v>8</v>
      </c>
      <c r="D524" s="4" t="s">
        <v>86</v>
      </c>
      <c r="E524" s="4" t="s">
        <v>25</v>
      </c>
      <c r="F524" s="4" t="s">
        <v>16</v>
      </c>
      <c r="G524" s="4" t="s">
        <v>49</v>
      </c>
      <c r="H524" s="4" t="s">
        <v>74</v>
      </c>
      <c r="I524" s="9">
        <v>1</v>
      </c>
      <c r="J524" s="6">
        <v>51.36</v>
      </c>
      <c r="K524" s="7">
        <v>0</v>
      </c>
      <c r="L524" s="6">
        <v>22.21</v>
      </c>
      <c r="M524" s="6">
        <f t="shared" si="32"/>
        <v>51.36</v>
      </c>
      <c r="N524" s="6">
        <f t="shared" si="33"/>
        <v>22.21</v>
      </c>
      <c r="O524" s="6">
        <f t="shared" si="34"/>
        <v>29.15</v>
      </c>
      <c r="P524" s="8">
        <f t="shared" si="35"/>
        <v>0.56756230529595009</v>
      </c>
      <c r="Q524" s="5">
        <f>YEAR(SalesDataTable[[#This Row],[Order Date]])</f>
        <v>2026</v>
      </c>
      <c r="R524" s="8" t="str">
        <f>"Q"&amp;ROUNDUP(MONTH(SalesDataTable[[#This Row],[Order Date]])/3,0)</f>
        <v>Q2</v>
      </c>
      <c r="S524" s="9">
        <f>MONTH(SalesDataTable[[#This Row],[Order Date]])</f>
        <v>4</v>
      </c>
      <c r="T524" s="8" t="str">
        <f>TEXT(SalesDataTable[[#This Row],[Order Date]],"mmm")</f>
        <v>Apr</v>
      </c>
    </row>
    <row r="525" spans="1:20" ht="16">
      <c r="A525" s="2" t="s">
        <v>576</v>
      </c>
      <c r="B525" s="3">
        <v>46119</v>
      </c>
      <c r="C525" s="4" t="s">
        <v>14</v>
      </c>
      <c r="D525" s="4" t="s">
        <v>126</v>
      </c>
      <c r="E525" s="4" t="s">
        <v>3</v>
      </c>
      <c r="F525" s="4" t="s">
        <v>20</v>
      </c>
      <c r="G525" s="4" t="s">
        <v>11</v>
      </c>
      <c r="H525" s="4" t="s">
        <v>53</v>
      </c>
      <c r="I525" s="9">
        <v>5</v>
      </c>
      <c r="J525" s="6">
        <v>151.88</v>
      </c>
      <c r="K525" s="7">
        <v>0</v>
      </c>
      <c r="L525" s="6">
        <v>80.56</v>
      </c>
      <c r="M525" s="6">
        <f t="shared" si="32"/>
        <v>759.4</v>
      </c>
      <c r="N525" s="6">
        <f t="shared" si="33"/>
        <v>402.8</v>
      </c>
      <c r="O525" s="6">
        <f t="shared" si="34"/>
        <v>356.59999999999997</v>
      </c>
      <c r="P525" s="8">
        <f t="shared" si="35"/>
        <v>0.46958124835396364</v>
      </c>
      <c r="Q525" s="5">
        <f>YEAR(SalesDataTable[[#This Row],[Order Date]])</f>
        <v>2026</v>
      </c>
      <c r="R525" s="8" t="str">
        <f>"Q"&amp;ROUNDUP(MONTH(SalesDataTable[[#This Row],[Order Date]])/3,0)</f>
        <v>Q2</v>
      </c>
      <c r="S525" s="9">
        <f>MONTH(SalesDataTable[[#This Row],[Order Date]])</f>
        <v>4</v>
      </c>
      <c r="T525" s="8" t="str">
        <f>TEXT(SalesDataTable[[#This Row],[Order Date]],"mmm")</f>
        <v>Apr</v>
      </c>
    </row>
    <row r="526" spans="1:20" ht="16">
      <c r="A526" s="2" t="s">
        <v>577</v>
      </c>
      <c r="B526" s="3">
        <v>46120</v>
      </c>
      <c r="C526" s="4" t="s">
        <v>8</v>
      </c>
      <c r="D526" s="4" t="s">
        <v>69</v>
      </c>
      <c r="E526" s="4" t="s">
        <v>3</v>
      </c>
      <c r="F526" s="4" t="s">
        <v>16</v>
      </c>
      <c r="G526" s="4" t="s">
        <v>17</v>
      </c>
      <c r="H526" s="4" t="s">
        <v>71</v>
      </c>
      <c r="I526" s="9">
        <v>2</v>
      </c>
      <c r="J526" s="6">
        <v>133.59</v>
      </c>
      <c r="K526" s="7">
        <v>0</v>
      </c>
      <c r="L526" s="6">
        <v>66.83</v>
      </c>
      <c r="M526" s="6">
        <f t="shared" si="32"/>
        <v>267.18</v>
      </c>
      <c r="N526" s="6">
        <f t="shared" si="33"/>
        <v>133.66</v>
      </c>
      <c r="O526" s="6">
        <f t="shared" si="34"/>
        <v>133.52000000000001</v>
      </c>
      <c r="P526" s="8">
        <f t="shared" si="35"/>
        <v>0.49973800434164234</v>
      </c>
      <c r="Q526" s="5">
        <f>YEAR(SalesDataTable[[#This Row],[Order Date]])</f>
        <v>2026</v>
      </c>
      <c r="R526" s="8" t="str">
        <f>"Q"&amp;ROUNDUP(MONTH(SalesDataTable[[#This Row],[Order Date]])/3,0)</f>
        <v>Q2</v>
      </c>
      <c r="S526" s="9">
        <f>MONTH(SalesDataTable[[#This Row],[Order Date]])</f>
        <v>4</v>
      </c>
      <c r="T526" s="8" t="str">
        <f>TEXT(SalesDataTable[[#This Row],[Order Date]],"mmm")</f>
        <v>Apr</v>
      </c>
    </row>
    <row r="527" spans="1:20" ht="16">
      <c r="A527" s="2" t="s">
        <v>578</v>
      </c>
      <c r="B527" s="3">
        <v>46120</v>
      </c>
      <c r="C527" s="4" t="s">
        <v>27</v>
      </c>
      <c r="D527" s="4" t="s">
        <v>48</v>
      </c>
      <c r="E527" s="4" t="s">
        <v>3</v>
      </c>
      <c r="F527" s="4" t="s">
        <v>16</v>
      </c>
      <c r="G527" s="4" t="s">
        <v>31</v>
      </c>
      <c r="H527" s="4" t="s">
        <v>90</v>
      </c>
      <c r="I527" s="9">
        <v>2</v>
      </c>
      <c r="J527" s="6">
        <v>124.39</v>
      </c>
      <c r="K527" s="7">
        <v>0</v>
      </c>
      <c r="L527" s="6">
        <v>61.27</v>
      </c>
      <c r="M527" s="6">
        <f t="shared" si="32"/>
        <v>248.78</v>
      </c>
      <c r="N527" s="6">
        <f t="shared" si="33"/>
        <v>122.54</v>
      </c>
      <c r="O527" s="6">
        <f t="shared" si="34"/>
        <v>126.24</v>
      </c>
      <c r="P527" s="8">
        <f t="shared" si="35"/>
        <v>0.50743628909076288</v>
      </c>
      <c r="Q527" s="5">
        <f>YEAR(SalesDataTable[[#This Row],[Order Date]])</f>
        <v>2026</v>
      </c>
      <c r="R527" s="8" t="str">
        <f>"Q"&amp;ROUNDUP(MONTH(SalesDataTable[[#This Row],[Order Date]])/3,0)</f>
        <v>Q2</v>
      </c>
      <c r="S527" s="9">
        <f>MONTH(SalesDataTable[[#This Row],[Order Date]])</f>
        <v>4</v>
      </c>
      <c r="T527" s="8" t="str">
        <f>TEXT(SalesDataTable[[#This Row],[Order Date]],"mmm")</f>
        <v>Apr</v>
      </c>
    </row>
    <row r="528" spans="1:20" ht="16">
      <c r="A528" s="2" t="s">
        <v>579</v>
      </c>
      <c r="B528" s="3">
        <v>46120</v>
      </c>
      <c r="C528" s="4" t="s">
        <v>1</v>
      </c>
      <c r="D528" s="4" t="s">
        <v>88</v>
      </c>
      <c r="E528" s="4" t="s">
        <v>3</v>
      </c>
      <c r="F528" s="4" t="s">
        <v>16</v>
      </c>
      <c r="G528" s="4" t="s">
        <v>5</v>
      </c>
      <c r="H528" s="4" t="s">
        <v>29</v>
      </c>
      <c r="I528" s="9">
        <v>5</v>
      </c>
      <c r="J528" s="6">
        <v>50.22</v>
      </c>
      <c r="K528" s="7">
        <v>0.1</v>
      </c>
      <c r="L528" s="6">
        <v>22.31</v>
      </c>
      <c r="M528" s="6">
        <f t="shared" si="32"/>
        <v>225.99</v>
      </c>
      <c r="N528" s="6">
        <f t="shared" si="33"/>
        <v>111.55</v>
      </c>
      <c r="O528" s="6">
        <f t="shared" si="34"/>
        <v>114.44000000000001</v>
      </c>
      <c r="P528" s="8">
        <f t="shared" si="35"/>
        <v>0.50639408823399268</v>
      </c>
      <c r="Q528" s="5">
        <f>YEAR(SalesDataTable[[#This Row],[Order Date]])</f>
        <v>2026</v>
      </c>
      <c r="R528" s="8" t="str">
        <f>"Q"&amp;ROUNDUP(MONTH(SalesDataTable[[#This Row],[Order Date]])/3,0)</f>
        <v>Q2</v>
      </c>
      <c r="S528" s="9">
        <f>MONTH(SalesDataTable[[#This Row],[Order Date]])</f>
        <v>4</v>
      </c>
      <c r="T528" s="8" t="str">
        <f>TEXT(SalesDataTable[[#This Row],[Order Date]],"mmm")</f>
        <v>Apr</v>
      </c>
    </row>
    <row r="529" spans="1:20" ht="16">
      <c r="A529" s="2" t="s">
        <v>580</v>
      </c>
      <c r="B529" s="3">
        <v>46120</v>
      </c>
      <c r="C529" s="4" t="s">
        <v>8</v>
      </c>
      <c r="D529" s="4" t="s">
        <v>86</v>
      </c>
      <c r="E529" s="4" t="s">
        <v>3</v>
      </c>
      <c r="F529" s="4" t="s">
        <v>4</v>
      </c>
      <c r="G529" s="4" t="s">
        <v>5</v>
      </c>
      <c r="H529" s="4" t="s">
        <v>35</v>
      </c>
      <c r="I529" s="9">
        <v>2</v>
      </c>
      <c r="J529" s="6">
        <v>41.08</v>
      </c>
      <c r="K529" s="7">
        <v>0</v>
      </c>
      <c r="L529" s="6">
        <v>16.79</v>
      </c>
      <c r="M529" s="6">
        <f t="shared" si="32"/>
        <v>82.16</v>
      </c>
      <c r="N529" s="6">
        <f t="shared" si="33"/>
        <v>33.58</v>
      </c>
      <c r="O529" s="6">
        <f t="shared" si="34"/>
        <v>48.58</v>
      </c>
      <c r="P529" s="8">
        <f t="shared" si="35"/>
        <v>0.59128529698149956</v>
      </c>
      <c r="Q529" s="5">
        <f>YEAR(SalesDataTable[[#This Row],[Order Date]])</f>
        <v>2026</v>
      </c>
      <c r="R529" s="8" t="str">
        <f>"Q"&amp;ROUNDUP(MONTH(SalesDataTable[[#This Row],[Order Date]])/3,0)</f>
        <v>Q2</v>
      </c>
      <c r="S529" s="9">
        <f>MONTH(SalesDataTable[[#This Row],[Order Date]])</f>
        <v>4</v>
      </c>
      <c r="T529" s="8" t="str">
        <f>TEXT(SalesDataTable[[#This Row],[Order Date]],"mmm")</f>
        <v>Apr</v>
      </c>
    </row>
    <row r="530" spans="1:20" ht="16">
      <c r="A530" s="2" t="s">
        <v>581</v>
      </c>
      <c r="B530" s="3">
        <v>46120</v>
      </c>
      <c r="C530" s="4" t="s">
        <v>27</v>
      </c>
      <c r="D530" s="4" t="s">
        <v>48</v>
      </c>
      <c r="E530" s="4" t="s">
        <v>25</v>
      </c>
      <c r="F530" s="4" t="s">
        <v>16</v>
      </c>
      <c r="G530" s="4" t="s">
        <v>17</v>
      </c>
      <c r="H530" s="4" t="s">
        <v>46</v>
      </c>
      <c r="I530" s="9">
        <v>5</v>
      </c>
      <c r="J530" s="6">
        <v>46.11</v>
      </c>
      <c r="K530" s="7">
        <v>0</v>
      </c>
      <c r="L530" s="6">
        <v>18.88</v>
      </c>
      <c r="M530" s="6">
        <f t="shared" si="32"/>
        <v>230.55</v>
      </c>
      <c r="N530" s="6">
        <f t="shared" si="33"/>
        <v>94.399999999999991</v>
      </c>
      <c r="O530" s="6">
        <f t="shared" si="34"/>
        <v>136.15000000000003</v>
      </c>
      <c r="P530" s="8">
        <f t="shared" si="35"/>
        <v>0.5905443504662764</v>
      </c>
      <c r="Q530" s="5">
        <f>YEAR(SalesDataTable[[#This Row],[Order Date]])</f>
        <v>2026</v>
      </c>
      <c r="R530" s="8" t="str">
        <f>"Q"&amp;ROUNDUP(MONTH(SalesDataTable[[#This Row],[Order Date]])/3,0)</f>
        <v>Q2</v>
      </c>
      <c r="S530" s="9">
        <f>MONTH(SalesDataTable[[#This Row],[Order Date]])</f>
        <v>4</v>
      </c>
      <c r="T530" s="8" t="str">
        <f>TEXT(SalesDataTable[[#This Row],[Order Date]],"mmm")</f>
        <v>Apr</v>
      </c>
    </row>
    <row r="531" spans="1:20" ht="16">
      <c r="A531" s="2" t="s">
        <v>582</v>
      </c>
      <c r="B531" s="3">
        <v>46120</v>
      </c>
      <c r="C531" s="4" t="s">
        <v>27</v>
      </c>
      <c r="D531" s="4" t="s">
        <v>48</v>
      </c>
      <c r="E531" s="4" t="s">
        <v>3</v>
      </c>
      <c r="F531" s="4" t="s">
        <v>4</v>
      </c>
      <c r="G531" s="4" t="s">
        <v>17</v>
      </c>
      <c r="H531" s="4" t="s">
        <v>46</v>
      </c>
      <c r="I531" s="9">
        <v>1</v>
      </c>
      <c r="J531" s="6">
        <v>45.54</v>
      </c>
      <c r="K531" s="7">
        <v>0</v>
      </c>
      <c r="L531" s="6">
        <v>18.36</v>
      </c>
      <c r="M531" s="6">
        <f t="shared" si="32"/>
        <v>45.54</v>
      </c>
      <c r="N531" s="6">
        <f t="shared" si="33"/>
        <v>18.36</v>
      </c>
      <c r="O531" s="6">
        <f t="shared" si="34"/>
        <v>27.18</v>
      </c>
      <c r="P531" s="8">
        <f t="shared" si="35"/>
        <v>0.59683794466403162</v>
      </c>
      <c r="Q531" s="5">
        <f>YEAR(SalesDataTable[[#This Row],[Order Date]])</f>
        <v>2026</v>
      </c>
      <c r="R531" s="8" t="str">
        <f>"Q"&amp;ROUNDUP(MONTH(SalesDataTable[[#This Row],[Order Date]])/3,0)</f>
        <v>Q2</v>
      </c>
      <c r="S531" s="9">
        <f>MONTH(SalesDataTable[[#This Row],[Order Date]])</f>
        <v>4</v>
      </c>
      <c r="T531" s="8" t="str">
        <f>TEXT(SalesDataTable[[#This Row],[Order Date]],"mmm")</f>
        <v>Apr</v>
      </c>
    </row>
    <row r="532" spans="1:20" ht="16">
      <c r="A532" s="2" t="s">
        <v>583</v>
      </c>
      <c r="B532" s="3">
        <v>46120</v>
      </c>
      <c r="C532" s="4" t="s">
        <v>8</v>
      </c>
      <c r="D532" s="4" t="s">
        <v>86</v>
      </c>
      <c r="E532" s="4" t="s">
        <v>25</v>
      </c>
      <c r="F532" s="4" t="s">
        <v>16</v>
      </c>
      <c r="G532" s="4" t="s">
        <v>49</v>
      </c>
      <c r="H532" s="4" t="s">
        <v>67</v>
      </c>
      <c r="I532" s="9">
        <v>2</v>
      </c>
      <c r="J532" s="6">
        <v>37.1</v>
      </c>
      <c r="K532" s="7">
        <v>0.1</v>
      </c>
      <c r="L532" s="6">
        <v>14.17</v>
      </c>
      <c r="M532" s="6">
        <f t="shared" si="32"/>
        <v>66.78</v>
      </c>
      <c r="N532" s="6">
        <f t="shared" si="33"/>
        <v>28.34</v>
      </c>
      <c r="O532" s="6">
        <f t="shared" si="34"/>
        <v>38.44</v>
      </c>
      <c r="P532" s="8">
        <f t="shared" si="35"/>
        <v>0.57562144354597178</v>
      </c>
      <c r="Q532" s="5">
        <f>YEAR(SalesDataTable[[#This Row],[Order Date]])</f>
        <v>2026</v>
      </c>
      <c r="R532" s="8" t="str">
        <f>"Q"&amp;ROUNDUP(MONTH(SalesDataTable[[#This Row],[Order Date]])/3,0)</f>
        <v>Q2</v>
      </c>
      <c r="S532" s="9">
        <f>MONTH(SalesDataTable[[#This Row],[Order Date]])</f>
        <v>4</v>
      </c>
      <c r="T532" s="8" t="str">
        <f>TEXT(SalesDataTable[[#This Row],[Order Date]],"mmm")</f>
        <v>Apr</v>
      </c>
    </row>
    <row r="533" spans="1:20" ht="16">
      <c r="A533" s="2" t="s">
        <v>584</v>
      </c>
      <c r="B533" s="3">
        <v>46120</v>
      </c>
      <c r="C533" s="4" t="s">
        <v>27</v>
      </c>
      <c r="D533" s="4" t="s">
        <v>48</v>
      </c>
      <c r="E533" s="4" t="s">
        <v>10</v>
      </c>
      <c r="F533" s="4" t="s">
        <v>20</v>
      </c>
      <c r="G533" s="4" t="s">
        <v>11</v>
      </c>
      <c r="H533" s="4" t="s">
        <v>53</v>
      </c>
      <c r="I533" s="9">
        <v>5</v>
      </c>
      <c r="J533" s="6">
        <v>156.57</v>
      </c>
      <c r="K533" s="7">
        <v>0.15</v>
      </c>
      <c r="L533" s="6">
        <v>80.849999999999994</v>
      </c>
      <c r="M533" s="6">
        <f t="shared" si="32"/>
        <v>665.4224999999999</v>
      </c>
      <c r="N533" s="6">
        <f t="shared" si="33"/>
        <v>404.25</v>
      </c>
      <c r="O533" s="6">
        <f t="shared" si="34"/>
        <v>261.1724999999999</v>
      </c>
      <c r="P533" s="8">
        <f t="shared" si="35"/>
        <v>0.39249123677062309</v>
      </c>
      <c r="Q533" s="5">
        <f>YEAR(SalesDataTable[[#This Row],[Order Date]])</f>
        <v>2026</v>
      </c>
      <c r="R533" s="8" t="str">
        <f>"Q"&amp;ROUNDUP(MONTH(SalesDataTable[[#This Row],[Order Date]])/3,0)</f>
        <v>Q2</v>
      </c>
      <c r="S533" s="9">
        <f>MONTH(SalesDataTable[[#This Row],[Order Date]])</f>
        <v>4</v>
      </c>
      <c r="T533" s="8" t="str">
        <f>TEXT(SalesDataTable[[#This Row],[Order Date]],"mmm")</f>
        <v>Apr</v>
      </c>
    </row>
    <row r="534" spans="1:20" ht="16">
      <c r="A534" s="2" t="s">
        <v>585</v>
      </c>
      <c r="B534" s="3">
        <v>46120</v>
      </c>
      <c r="C534" s="4" t="s">
        <v>1</v>
      </c>
      <c r="D534" s="4" t="s">
        <v>88</v>
      </c>
      <c r="E534" s="4" t="s">
        <v>3</v>
      </c>
      <c r="F534" s="4" t="s">
        <v>4</v>
      </c>
      <c r="G534" s="4" t="s">
        <v>49</v>
      </c>
      <c r="H534" s="4" t="s">
        <v>74</v>
      </c>
      <c r="I534" s="9">
        <v>2</v>
      </c>
      <c r="J534" s="6">
        <v>51.4</v>
      </c>
      <c r="K534" s="7">
        <v>0</v>
      </c>
      <c r="L534" s="6">
        <v>21.99</v>
      </c>
      <c r="M534" s="6">
        <f t="shared" si="32"/>
        <v>102.8</v>
      </c>
      <c r="N534" s="6">
        <f t="shared" si="33"/>
        <v>43.98</v>
      </c>
      <c r="O534" s="6">
        <f t="shared" si="34"/>
        <v>58.82</v>
      </c>
      <c r="P534" s="8">
        <f t="shared" si="35"/>
        <v>0.57217898832684821</v>
      </c>
      <c r="Q534" s="5">
        <f>YEAR(SalesDataTable[[#This Row],[Order Date]])</f>
        <v>2026</v>
      </c>
      <c r="R534" s="8" t="str">
        <f>"Q"&amp;ROUNDUP(MONTH(SalesDataTable[[#This Row],[Order Date]])/3,0)</f>
        <v>Q2</v>
      </c>
      <c r="S534" s="9">
        <f>MONTH(SalesDataTable[[#This Row],[Order Date]])</f>
        <v>4</v>
      </c>
      <c r="T534" s="8" t="str">
        <f>TEXT(SalesDataTable[[#This Row],[Order Date]],"mmm")</f>
        <v>Apr</v>
      </c>
    </row>
    <row r="535" spans="1:20" ht="16">
      <c r="A535" s="2" t="s">
        <v>586</v>
      </c>
      <c r="B535" s="3">
        <v>46121</v>
      </c>
      <c r="C535" s="4" t="s">
        <v>1</v>
      </c>
      <c r="D535" s="4" t="s">
        <v>2</v>
      </c>
      <c r="E535" s="4" t="s">
        <v>3</v>
      </c>
      <c r="F535" s="4" t="s">
        <v>16</v>
      </c>
      <c r="G535" s="4" t="s">
        <v>17</v>
      </c>
      <c r="H535" s="4" t="s">
        <v>46</v>
      </c>
      <c r="I535" s="9">
        <v>2</v>
      </c>
      <c r="J535" s="6">
        <v>46.42</v>
      </c>
      <c r="K535" s="7">
        <v>0.1</v>
      </c>
      <c r="L535" s="6">
        <v>18.73</v>
      </c>
      <c r="M535" s="6">
        <f t="shared" si="32"/>
        <v>83.556000000000012</v>
      </c>
      <c r="N535" s="6">
        <f t="shared" si="33"/>
        <v>37.46</v>
      </c>
      <c r="O535" s="6">
        <f t="shared" si="34"/>
        <v>46.096000000000011</v>
      </c>
      <c r="P535" s="8">
        <f t="shared" si="35"/>
        <v>0.55167791660682663</v>
      </c>
      <c r="Q535" s="5">
        <f>YEAR(SalesDataTable[[#This Row],[Order Date]])</f>
        <v>2026</v>
      </c>
      <c r="R535" s="8" t="str">
        <f>"Q"&amp;ROUNDUP(MONTH(SalesDataTable[[#This Row],[Order Date]])/3,0)</f>
        <v>Q2</v>
      </c>
      <c r="S535" s="9">
        <f>MONTH(SalesDataTable[[#This Row],[Order Date]])</f>
        <v>4</v>
      </c>
      <c r="T535" s="8" t="str">
        <f>TEXT(SalesDataTable[[#This Row],[Order Date]],"mmm")</f>
        <v>Apr</v>
      </c>
    </row>
    <row r="536" spans="1:20" ht="16">
      <c r="A536" s="2" t="s">
        <v>587</v>
      </c>
      <c r="B536" s="3">
        <v>46121</v>
      </c>
      <c r="C536" s="4" t="s">
        <v>27</v>
      </c>
      <c r="D536" s="4" t="s">
        <v>28</v>
      </c>
      <c r="E536" s="4" t="s">
        <v>39</v>
      </c>
      <c r="F536" s="4" t="s">
        <v>4</v>
      </c>
      <c r="G536" s="4" t="s">
        <v>31</v>
      </c>
      <c r="H536" s="4" t="s">
        <v>90</v>
      </c>
      <c r="I536" s="9">
        <v>2</v>
      </c>
      <c r="J536" s="6">
        <v>120.75</v>
      </c>
      <c r="K536" s="7">
        <v>0.05</v>
      </c>
      <c r="L536" s="6">
        <v>60.31</v>
      </c>
      <c r="M536" s="6">
        <f t="shared" si="32"/>
        <v>229.42499999999998</v>
      </c>
      <c r="N536" s="6">
        <f t="shared" si="33"/>
        <v>120.62</v>
      </c>
      <c r="O536" s="6">
        <f t="shared" si="34"/>
        <v>108.80499999999998</v>
      </c>
      <c r="P536" s="8">
        <f t="shared" si="35"/>
        <v>0.47425084450256066</v>
      </c>
      <c r="Q536" s="5">
        <f>YEAR(SalesDataTable[[#This Row],[Order Date]])</f>
        <v>2026</v>
      </c>
      <c r="R536" s="8" t="str">
        <f>"Q"&amp;ROUNDUP(MONTH(SalesDataTable[[#This Row],[Order Date]])/3,0)</f>
        <v>Q2</v>
      </c>
      <c r="S536" s="9">
        <f>MONTH(SalesDataTable[[#This Row],[Order Date]])</f>
        <v>4</v>
      </c>
      <c r="T536" s="8" t="str">
        <f>TEXT(SalesDataTable[[#This Row],[Order Date]],"mmm")</f>
        <v>Apr</v>
      </c>
    </row>
    <row r="537" spans="1:20" ht="16">
      <c r="A537" s="2" t="s">
        <v>588</v>
      </c>
      <c r="B537" s="3">
        <v>46121</v>
      </c>
      <c r="C537" s="4" t="s">
        <v>8</v>
      </c>
      <c r="D537" s="4" t="s">
        <v>66</v>
      </c>
      <c r="E537" s="4" t="s">
        <v>10</v>
      </c>
      <c r="F537" s="4" t="s">
        <v>20</v>
      </c>
      <c r="G537" s="4" t="s">
        <v>11</v>
      </c>
      <c r="H537" s="4" t="s">
        <v>53</v>
      </c>
      <c r="I537" s="9">
        <v>6</v>
      </c>
      <c r="J537" s="6">
        <v>157.38999999999999</v>
      </c>
      <c r="K537" s="7">
        <v>0.05</v>
      </c>
      <c r="L537" s="6">
        <v>79.239999999999995</v>
      </c>
      <c r="M537" s="6">
        <f t="shared" si="32"/>
        <v>897.12299999999993</v>
      </c>
      <c r="N537" s="6">
        <f t="shared" si="33"/>
        <v>475.43999999999994</v>
      </c>
      <c r="O537" s="6">
        <f t="shared" si="34"/>
        <v>421.68299999999999</v>
      </c>
      <c r="P537" s="8">
        <f t="shared" si="35"/>
        <v>0.47003922539049831</v>
      </c>
      <c r="Q537" s="5">
        <f>YEAR(SalesDataTable[[#This Row],[Order Date]])</f>
        <v>2026</v>
      </c>
      <c r="R537" s="8" t="str">
        <f>"Q"&amp;ROUNDUP(MONTH(SalesDataTable[[#This Row],[Order Date]])/3,0)</f>
        <v>Q2</v>
      </c>
      <c r="S537" s="9">
        <f>MONTH(SalesDataTable[[#This Row],[Order Date]])</f>
        <v>4</v>
      </c>
      <c r="T537" s="8" t="str">
        <f>TEXT(SalesDataTable[[#This Row],[Order Date]],"mmm")</f>
        <v>Apr</v>
      </c>
    </row>
    <row r="538" spans="1:20" ht="16">
      <c r="A538" s="2" t="s">
        <v>589</v>
      </c>
      <c r="B538" s="3">
        <v>46121</v>
      </c>
      <c r="C538" s="4" t="s">
        <v>27</v>
      </c>
      <c r="D538" s="4" t="s">
        <v>45</v>
      </c>
      <c r="E538" s="4" t="s">
        <v>25</v>
      </c>
      <c r="F538" s="4" t="s">
        <v>4</v>
      </c>
      <c r="G538" s="4" t="s">
        <v>31</v>
      </c>
      <c r="H538" s="4" t="s">
        <v>90</v>
      </c>
      <c r="I538" s="9">
        <v>2</v>
      </c>
      <c r="J538" s="6">
        <v>122.36</v>
      </c>
      <c r="K538" s="7">
        <v>0.05</v>
      </c>
      <c r="L538" s="6">
        <v>59.06</v>
      </c>
      <c r="M538" s="6">
        <f t="shared" si="32"/>
        <v>232.48399999999998</v>
      </c>
      <c r="N538" s="6">
        <f t="shared" si="33"/>
        <v>118.12</v>
      </c>
      <c r="O538" s="6">
        <f t="shared" si="34"/>
        <v>114.36399999999998</v>
      </c>
      <c r="P538" s="8">
        <f t="shared" si="35"/>
        <v>0.49192202474148755</v>
      </c>
      <c r="Q538" s="5">
        <f>YEAR(SalesDataTable[[#This Row],[Order Date]])</f>
        <v>2026</v>
      </c>
      <c r="R538" s="8" t="str">
        <f>"Q"&amp;ROUNDUP(MONTH(SalesDataTable[[#This Row],[Order Date]])/3,0)</f>
        <v>Q2</v>
      </c>
      <c r="S538" s="9">
        <f>MONTH(SalesDataTable[[#This Row],[Order Date]])</f>
        <v>4</v>
      </c>
      <c r="T538" s="8" t="str">
        <f>TEXT(SalesDataTable[[#This Row],[Order Date]],"mmm")</f>
        <v>Apr</v>
      </c>
    </row>
    <row r="539" spans="1:20" ht="16">
      <c r="A539" s="2" t="s">
        <v>590</v>
      </c>
      <c r="B539" s="3">
        <v>46121</v>
      </c>
      <c r="C539" s="4" t="s">
        <v>1</v>
      </c>
      <c r="D539" s="4" t="s">
        <v>2</v>
      </c>
      <c r="E539" s="4" t="s">
        <v>25</v>
      </c>
      <c r="F539" s="4" t="s">
        <v>4</v>
      </c>
      <c r="G539" s="4" t="s">
        <v>49</v>
      </c>
      <c r="H539" s="4" t="s">
        <v>50</v>
      </c>
      <c r="I539" s="9">
        <v>2</v>
      </c>
      <c r="J539" s="6">
        <v>39.68</v>
      </c>
      <c r="K539" s="7">
        <v>0.05</v>
      </c>
      <c r="L539" s="6">
        <v>14.98</v>
      </c>
      <c r="M539" s="6">
        <f t="shared" si="32"/>
        <v>75.391999999999996</v>
      </c>
      <c r="N539" s="6">
        <f t="shared" si="33"/>
        <v>29.96</v>
      </c>
      <c r="O539" s="6">
        <f t="shared" si="34"/>
        <v>45.431999999999995</v>
      </c>
      <c r="P539" s="8">
        <f t="shared" si="35"/>
        <v>0.60261035653650252</v>
      </c>
      <c r="Q539" s="5">
        <f>YEAR(SalesDataTable[[#This Row],[Order Date]])</f>
        <v>2026</v>
      </c>
      <c r="R539" s="8" t="str">
        <f>"Q"&amp;ROUNDUP(MONTH(SalesDataTable[[#This Row],[Order Date]])/3,0)</f>
        <v>Q2</v>
      </c>
      <c r="S539" s="9">
        <f>MONTH(SalesDataTable[[#This Row],[Order Date]])</f>
        <v>4</v>
      </c>
      <c r="T539" s="8" t="str">
        <f>TEXT(SalesDataTable[[#This Row],[Order Date]],"mmm")</f>
        <v>Apr</v>
      </c>
    </row>
    <row r="540" spans="1:20" ht="16">
      <c r="A540" s="2" t="s">
        <v>591</v>
      </c>
      <c r="B540" s="3">
        <v>46121</v>
      </c>
      <c r="C540" s="4" t="s">
        <v>14</v>
      </c>
      <c r="D540" s="4" t="s">
        <v>34</v>
      </c>
      <c r="E540" s="4" t="s">
        <v>25</v>
      </c>
      <c r="F540" s="4" t="s">
        <v>20</v>
      </c>
      <c r="G540" s="4" t="s">
        <v>31</v>
      </c>
      <c r="H540" s="4" t="s">
        <v>90</v>
      </c>
      <c r="I540" s="9">
        <v>3</v>
      </c>
      <c r="J540" s="6">
        <v>121.56</v>
      </c>
      <c r="K540" s="7">
        <v>0.15</v>
      </c>
      <c r="L540" s="6">
        <v>61.31</v>
      </c>
      <c r="M540" s="6">
        <f t="shared" si="32"/>
        <v>309.97800000000001</v>
      </c>
      <c r="N540" s="6">
        <f t="shared" si="33"/>
        <v>183.93</v>
      </c>
      <c r="O540" s="6">
        <f t="shared" si="34"/>
        <v>126.048</v>
      </c>
      <c r="P540" s="8">
        <f t="shared" si="35"/>
        <v>0.40663530960261696</v>
      </c>
      <c r="Q540" s="5">
        <f>YEAR(SalesDataTable[[#This Row],[Order Date]])</f>
        <v>2026</v>
      </c>
      <c r="R540" s="8" t="str">
        <f>"Q"&amp;ROUNDUP(MONTH(SalesDataTable[[#This Row],[Order Date]])/3,0)</f>
        <v>Q2</v>
      </c>
      <c r="S540" s="9">
        <f>MONTH(SalesDataTable[[#This Row],[Order Date]])</f>
        <v>4</v>
      </c>
      <c r="T540" s="8" t="str">
        <f>TEXT(SalesDataTable[[#This Row],[Order Date]],"mmm")</f>
        <v>Apr</v>
      </c>
    </row>
    <row r="541" spans="1:20" ht="16">
      <c r="A541" s="2" t="s">
        <v>592</v>
      </c>
      <c r="B541" s="3">
        <v>46121</v>
      </c>
      <c r="C541" s="4" t="s">
        <v>1</v>
      </c>
      <c r="D541" s="4" t="s">
        <v>2</v>
      </c>
      <c r="E541" s="4" t="s">
        <v>39</v>
      </c>
      <c r="F541" s="4" t="s">
        <v>16</v>
      </c>
      <c r="G541" s="4" t="s">
        <v>5</v>
      </c>
      <c r="H541" s="4" t="s">
        <v>6</v>
      </c>
      <c r="I541" s="9">
        <v>1</v>
      </c>
      <c r="J541" s="6">
        <v>80.19</v>
      </c>
      <c r="K541" s="7">
        <v>0.1</v>
      </c>
      <c r="L541" s="6">
        <v>42.15</v>
      </c>
      <c r="M541" s="6">
        <f t="shared" si="32"/>
        <v>72.171000000000006</v>
      </c>
      <c r="N541" s="6">
        <f t="shared" si="33"/>
        <v>42.15</v>
      </c>
      <c r="O541" s="6">
        <f t="shared" si="34"/>
        <v>30.021000000000008</v>
      </c>
      <c r="P541" s="8">
        <f t="shared" si="35"/>
        <v>0.4159704036247247</v>
      </c>
      <c r="Q541" s="5">
        <f>YEAR(SalesDataTable[[#This Row],[Order Date]])</f>
        <v>2026</v>
      </c>
      <c r="R541" s="8" t="str">
        <f>"Q"&amp;ROUNDUP(MONTH(SalesDataTable[[#This Row],[Order Date]])/3,0)</f>
        <v>Q2</v>
      </c>
      <c r="S541" s="9">
        <f>MONTH(SalesDataTable[[#This Row],[Order Date]])</f>
        <v>4</v>
      </c>
      <c r="T541" s="8" t="str">
        <f>TEXT(SalesDataTable[[#This Row],[Order Date]],"mmm")</f>
        <v>Apr</v>
      </c>
    </row>
    <row r="542" spans="1:20" ht="16">
      <c r="A542" s="2" t="s">
        <v>593</v>
      </c>
      <c r="B542" s="3">
        <v>46121</v>
      </c>
      <c r="C542" s="4" t="s">
        <v>27</v>
      </c>
      <c r="D542" s="4" t="s">
        <v>45</v>
      </c>
      <c r="E542" s="4" t="s">
        <v>39</v>
      </c>
      <c r="F542" s="4" t="s">
        <v>20</v>
      </c>
      <c r="G542" s="4" t="s">
        <v>5</v>
      </c>
      <c r="H542" s="4" t="s">
        <v>6</v>
      </c>
      <c r="I542" s="9">
        <v>2</v>
      </c>
      <c r="J542" s="6">
        <v>81.14</v>
      </c>
      <c r="K542" s="7">
        <v>0</v>
      </c>
      <c r="L542" s="6">
        <v>43.43</v>
      </c>
      <c r="M542" s="6">
        <f t="shared" si="32"/>
        <v>162.28</v>
      </c>
      <c r="N542" s="6">
        <f t="shared" si="33"/>
        <v>86.86</v>
      </c>
      <c r="O542" s="6">
        <f t="shared" si="34"/>
        <v>75.42</v>
      </c>
      <c r="P542" s="8">
        <f t="shared" si="35"/>
        <v>0.46475228000985952</v>
      </c>
      <c r="Q542" s="5">
        <f>YEAR(SalesDataTable[[#This Row],[Order Date]])</f>
        <v>2026</v>
      </c>
      <c r="R542" s="8" t="str">
        <f>"Q"&amp;ROUNDUP(MONTH(SalesDataTable[[#This Row],[Order Date]])/3,0)</f>
        <v>Q2</v>
      </c>
      <c r="S542" s="9">
        <f>MONTH(SalesDataTable[[#This Row],[Order Date]])</f>
        <v>4</v>
      </c>
      <c r="T542" s="8" t="str">
        <f>TEXT(SalesDataTable[[#This Row],[Order Date]],"mmm")</f>
        <v>Apr</v>
      </c>
    </row>
    <row r="543" spans="1:20" ht="16">
      <c r="A543" s="2" t="s">
        <v>594</v>
      </c>
      <c r="B543" s="3">
        <v>46122</v>
      </c>
      <c r="C543" s="4" t="s">
        <v>27</v>
      </c>
      <c r="D543" s="4" t="s">
        <v>48</v>
      </c>
      <c r="E543" s="4" t="s">
        <v>25</v>
      </c>
      <c r="F543" s="4" t="s">
        <v>16</v>
      </c>
      <c r="G543" s="4" t="s">
        <v>31</v>
      </c>
      <c r="H543" s="4" t="s">
        <v>41</v>
      </c>
      <c r="I543" s="9">
        <v>2</v>
      </c>
      <c r="J543" s="6">
        <v>191.11</v>
      </c>
      <c r="K543" s="7">
        <v>0</v>
      </c>
      <c r="L543" s="6">
        <v>103.58</v>
      </c>
      <c r="M543" s="6">
        <f t="shared" si="32"/>
        <v>382.22</v>
      </c>
      <c r="N543" s="6">
        <f t="shared" si="33"/>
        <v>207.16</v>
      </c>
      <c r="O543" s="6">
        <f t="shared" si="34"/>
        <v>175.06000000000003</v>
      </c>
      <c r="P543" s="8">
        <f t="shared" si="35"/>
        <v>0.45800847679346979</v>
      </c>
      <c r="Q543" s="5">
        <f>YEAR(SalesDataTable[[#This Row],[Order Date]])</f>
        <v>2026</v>
      </c>
      <c r="R543" s="8" t="str">
        <f>"Q"&amp;ROUNDUP(MONTH(SalesDataTable[[#This Row],[Order Date]])/3,0)</f>
        <v>Q2</v>
      </c>
      <c r="S543" s="9">
        <f>MONTH(SalesDataTable[[#This Row],[Order Date]])</f>
        <v>4</v>
      </c>
      <c r="T543" s="8" t="str">
        <f>TEXT(SalesDataTable[[#This Row],[Order Date]],"mmm")</f>
        <v>Apr</v>
      </c>
    </row>
    <row r="544" spans="1:20" ht="16">
      <c r="A544" s="2" t="s">
        <v>595</v>
      </c>
      <c r="B544" s="3">
        <v>46122</v>
      </c>
      <c r="C544" s="4" t="s">
        <v>27</v>
      </c>
      <c r="D544" s="4" t="s">
        <v>45</v>
      </c>
      <c r="E544" s="4" t="s">
        <v>25</v>
      </c>
      <c r="F544" s="4" t="s">
        <v>16</v>
      </c>
      <c r="G544" s="4" t="s">
        <v>5</v>
      </c>
      <c r="H544" s="4" t="s">
        <v>35</v>
      </c>
      <c r="I544" s="9">
        <v>2</v>
      </c>
      <c r="J544" s="6">
        <v>40.58</v>
      </c>
      <c r="K544" s="7">
        <v>0.05</v>
      </c>
      <c r="L544" s="6">
        <v>17.149999999999999</v>
      </c>
      <c r="M544" s="6">
        <f t="shared" si="32"/>
        <v>77.10199999999999</v>
      </c>
      <c r="N544" s="6">
        <f t="shared" si="33"/>
        <v>34.299999999999997</v>
      </c>
      <c r="O544" s="6">
        <f t="shared" si="34"/>
        <v>42.801999999999992</v>
      </c>
      <c r="P544" s="8">
        <f t="shared" si="35"/>
        <v>0.55513475655625011</v>
      </c>
      <c r="Q544" s="5">
        <f>YEAR(SalesDataTable[[#This Row],[Order Date]])</f>
        <v>2026</v>
      </c>
      <c r="R544" s="8" t="str">
        <f>"Q"&amp;ROUNDUP(MONTH(SalesDataTable[[#This Row],[Order Date]])/3,0)</f>
        <v>Q2</v>
      </c>
      <c r="S544" s="9">
        <f>MONTH(SalesDataTable[[#This Row],[Order Date]])</f>
        <v>4</v>
      </c>
      <c r="T544" s="8" t="str">
        <f>TEXT(SalesDataTable[[#This Row],[Order Date]],"mmm")</f>
        <v>Apr</v>
      </c>
    </row>
    <row r="545" spans="1:20" ht="16">
      <c r="A545" s="2" t="s">
        <v>596</v>
      </c>
      <c r="B545" s="3">
        <v>46122</v>
      </c>
      <c r="C545" s="4" t="s">
        <v>1</v>
      </c>
      <c r="D545" s="4" t="s">
        <v>88</v>
      </c>
      <c r="E545" s="4" t="s">
        <v>39</v>
      </c>
      <c r="F545" s="4" t="s">
        <v>4</v>
      </c>
      <c r="G545" s="4" t="s">
        <v>31</v>
      </c>
      <c r="H545" s="4" t="s">
        <v>64</v>
      </c>
      <c r="I545" s="9">
        <v>1</v>
      </c>
      <c r="J545" s="6">
        <v>83.44</v>
      </c>
      <c r="K545" s="7">
        <v>0</v>
      </c>
      <c r="L545" s="6">
        <v>40.299999999999997</v>
      </c>
      <c r="M545" s="6">
        <f t="shared" si="32"/>
        <v>83.44</v>
      </c>
      <c r="N545" s="6">
        <f t="shared" si="33"/>
        <v>40.299999999999997</v>
      </c>
      <c r="O545" s="6">
        <f t="shared" si="34"/>
        <v>43.14</v>
      </c>
      <c r="P545" s="8">
        <f t="shared" si="35"/>
        <v>0.51701821668264625</v>
      </c>
      <c r="Q545" s="5">
        <f>YEAR(SalesDataTable[[#This Row],[Order Date]])</f>
        <v>2026</v>
      </c>
      <c r="R545" s="8" t="str">
        <f>"Q"&amp;ROUNDUP(MONTH(SalesDataTable[[#This Row],[Order Date]])/3,0)</f>
        <v>Q2</v>
      </c>
      <c r="S545" s="9">
        <f>MONTH(SalesDataTable[[#This Row],[Order Date]])</f>
        <v>4</v>
      </c>
      <c r="T545" s="8" t="str">
        <f>TEXT(SalesDataTable[[#This Row],[Order Date]],"mmm")</f>
        <v>Apr</v>
      </c>
    </row>
    <row r="546" spans="1:20" ht="16">
      <c r="A546" s="2" t="s">
        <v>597</v>
      </c>
      <c r="B546" s="3">
        <v>46122</v>
      </c>
      <c r="C546" s="4" t="s">
        <v>27</v>
      </c>
      <c r="D546" s="4" t="s">
        <v>45</v>
      </c>
      <c r="E546" s="4" t="s">
        <v>39</v>
      </c>
      <c r="F546" s="4" t="s">
        <v>16</v>
      </c>
      <c r="G546" s="4" t="s">
        <v>49</v>
      </c>
      <c r="H546" s="4" t="s">
        <v>74</v>
      </c>
      <c r="I546" s="9">
        <v>1</v>
      </c>
      <c r="J546" s="6">
        <v>49.61</v>
      </c>
      <c r="K546" s="7">
        <v>0</v>
      </c>
      <c r="L546" s="6">
        <v>21.92</v>
      </c>
      <c r="M546" s="6">
        <f t="shared" si="32"/>
        <v>49.61</v>
      </c>
      <c r="N546" s="6">
        <f t="shared" si="33"/>
        <v>21.92</v>
      </c>
      <c r="O546" s="6">
        <f t="shared" si="34"/>
        <v>27.689999999999998</v>
      </c>
      <c r="P546" s="8">
        <f t="shared" si="35"/>
        <v>0.55815359806490628</v>
      </c>
      <c r="Q546" s="5">
        <f>YEAR(SalesDataTable[[#This Row],[Order Date]])</f>
        <v>2026</v>
      </c>
      <c r="R546" s="8" t="str">
        <f>"Q"&amp;ROUNDUP(MONTH(SalesDataTable[[#This Row],[Order Date]])/3,0)</f>
        <v>Q2</v>
      </c>
      <c r="S546" s="9">
        <f>MONTH(SalesDataTable[[#This Row],[Order Date]])</f>
        <v>4</v>
      </c>
      <c r="T546" s="8" t="str">
        <f>TEXT(SalesDataTable[[#This Row],[Order Date]],"mmm")</f>
        <v>Apr</v>
      </c>
    </row>
    <row r="547" spans="1:20" ht="16">
      <c r="A547" s="2" t="s">
        <v>598</v>
      </c>
      <c r="B547" s="3">
        <v>46122</v>
      </c>
      <c r="C547" s="4" t="s">
        <v>27</v>
      </c>
      <c r="D547" s="4" t="s">
        <v>48</v>
      </c>
      <c r="E547" s="4" t="s">
        <v>3</v>
      </c>
      <c r="F547" s="4" t="s">
        <v>4</v>
      </c>
      <c r="G547" s="4" t="s">
        <v>49</v>
      </c>
      <c r="H547" s="4" t="s">
        <v>55</v>
      </c>
      <c r="I547" s="9">
        <v>2</v>
      </c>
      <c r="J547" s="6">
        <v>123.31</v>
      </c>
      <c r="K547" s="7">
        <v>0</v>
      </c>
      <c r="L547" s="6">
        <v>69.239999999999995</v>
      </c>
      <c r="M547" s="6">
        <f t="shared" si="32"/>
        <v>246.62</v>
      </c>
      <c r="N547" s="6">
        <f t="shared" si="33"/>
        <v>138.47999999999999</v>
      </c>
      <c r="O547" s="6">
        <f t="shared" si="34"/>
        <v>108.14000000000001</v>
      </c>
      <c r="P547" s="8">
        <f t="shared" si="35"/>
        <v>0.43848836266320662</v>
      </c>
      <c r="Q547" s="5">
        <f>YEAR(SalesDataTable[[#This Row],[Order Date]])</f>
        <v>2026</v>
      </c>
      <c r="R547" s="8" t="str">
        <f>"Q"&amp;ROUNDUP(MONTH(SalesDataTable[[#This Row],[Order Date]])/3,0)</f>
        <v>Q2</v>
      </c>
      <c r="S547" s="9">
        <f>MONTH(SalesDataTable[[#This Row],[Order Date]])</f>
        <v>4</v>
      </c>
      <c r="T547" s="8" t="str">
        <f>TEXT(SalesDataTable[[#This Row],[Order Date]],"mmm")</f>
        <v>Apr</v>
      </c>
    </row>
    <row r="548" spans="1:20" ht="16">
      <c r="A548" s="2" t="s">
        <v>599</v>
      </c>
      <c r="B548" s="3">
        <v>46122</v>
      </c>
      <c r="C548" s="4" t="s">
        <v>1</v>
      </c>
      <c r="D548" s="4" t="s">
        <v>88</v>
      </c>
      <c r="E548" s="4" t="s">
        <v>25</v>
      </c>
      <c r="F548" s="4" t="s">
        <v>16</v>
      </c>
      <c r="G548" s="4" t="s">
        <v>11</v>
      </c>
      <c r="H548" s="4" t="s">
        <v>12</v>
      </c>
      <c r="I548" s="9">
        <v>1</v>
      </c>
      <c r="J548" s="6">
        <v>93.35</v>
      </c>
      <c r="K548" s="7">
        <v>0.1</v>
      </c>
      <c r="L548" s="6">
        <v>45.54</v>
      </c>
      <c r="M548" s="6">
        <f t="shared" si="32"/>
        <v>84.015000000000001</v>
      </c>
      <c r="N548" s="6">
        <f t="shared" si="33"/>
        <v>45.54</v>
      </c>
      <c r="O548" s="6">
        <f t="shared" si="34"/>
        <v>38.475000000000001</v>
      </c>
      <c r="P548" s="8">
        <f t="shared" si="35"/>
        <v>0.45795393679700053</v>
      </c>
      <c r="Q548" s="5">
        <f>YEAR(SalesDataTable[[#This Row],[Order Date]])</f>
        <v>2026</v>
      </c>
      <c r="R548" s="8" t="str">
        <f>"Q"&amp;ROUNDUP(MONTH(SalesDataTable[[#This Row],[Order Date]])/3,0)</f>
        <v>Q2</v>
      </c>
      <c r="S548" s="9">
        <f>MONTH(SalesDataTable[[#This Row],[Order Date]])</f>
        <v>4</v>
      </c>
      <c r="T548" s="8" t="str">
        <f>TEXT(SalesDataTable[[#This Row],[Order Date]],"mmm")</f>
        <v>Apr</v>
      </c>
    </row>
    <row r="549" spans="1:20" ht="16">
      <c r="A549" s="2" t="s">
        <v>600</v>
      </c>
      <c r="B549" s="3">
        <v>46122</v>
      </c>
      <c r="C549" s="4" t="s">
        <v>1</v>
      </c>
      <c r="D549" s="4" t="s">
        <v>2</v>
      </c>
      <c r="E549" s="4" t="s">
        <v>10</v>
      </c>
      <c r="F549" s="4" t="s">
        <v>20</v>
      </c>
      <c r="G549" s="4" t="s">
        <v>11</v>
      </c>
      <c r="H549" s="4" t="s">
        <v>12</v>
      </c>
      <c r="I549" s="9">
        <v>5</v>
      </c>
      <c r="J549" s="6">
        <v>92.63</v>
      </c>
      <c r="K549" s="7">
        <v>0.15</v>
      </c>
      <c r="L549" s="6">
        <v>46.33</v>
      </c>
      <c r="M549" s="6">
        <f t="shared" si="32"/>
        <v>393.67749999999995</v>
      </c>
      <c r="N549" s="6">
        <f t="shared" si="33"/>
        <v>231.64999999999998</v>
      </c>
      <c r="O549" s="6">
        <f t="shared" si="34"/>
        <v>162.02749999999997</v>
      </c>
      <c r="P549" s="8">
        <f t="shared" si="35"/>
        <v>0.41157419461361139</v>
      </c>
      <c r="Q549" s="5">
        <f>YEAR(SalesDataTable[[#This Row],[Order Date]])</f>
        <v>2026</v>
      </c>
      <c r="R549" s="8" t="str">
        <f>"Q"&amp;ROUNDUP(MONTH(SalesDataTable[[#This Row],[Order Date]])/3,0)</f>
        <v>Q2</v>
      </c>
      <c r="S549" s="9">
        <f>MONTH(SalesDataTable[[#This Row],[Order Date]])</f>
        <v>4</v>
      </c>
      <c r="T549" s="8" t="str">
        <f>TEXT(SalesDataTable[[#This Row],[Order Date]],"mmm")</f>
        <v>Apr</v>
      </c>
    </row>
    <row r="550" spans="1:20" ht="16">
      <c r="A550" s="2" t="s">
        <v>601</v>
      </c>
      <c r="B550" s="3">
        <v>46123</v>
      </c>
      <c r="C550" s="4" t="s">
        <v>1</v>
      </c>
      <c r="D550" s="4" t="s">
        <v>52</v>
      </c>
      <c r="E550" s="4" t="s">
        <v>3</v>
      </c>
      <c r="F550" s="4" t="s">
        <v>16</v>
      </c>
      <c r="G550" s="4" t="s">
        <v>31</v>
      </c>
      <c r="H550" s="4" t="s">
        <v>90</v>
      </c>
      <c r="I550" s="9">
        <v>4</v>
      </c>
      <c r="J550" s="6">
        <v>124.87</v>
      </c>
      <c r="K550" s="7">
        <v>0.1</v>
      </c>
      <c r="L550" s="6">
        <v>62.03</v>
      </c>
      <c r="M550" s="6">
        <f t="shared" si="32"/>
        <v>449.53200000000004</v>
      </c>
      <c r="N550" s="6">
        <f t="shared" si="33"/>
        <v>248.12</v>
      </c>
      <c r="O550" s="6">
        <f t="shared" si="34"/>
        <v>201.41200000000003</v>
      </c>
      <c r="P550" s="8">
        <f t="shared" si="35"/>
        <v>0.44804819234225823</v>
      </c>
      <c r="Q550" s="5">
        <f>YEAR(SalesDataTable[[#This Row],[Order Date]])</f>
        <v>2026</v>
      </c>
      <c r="R550" s="8" t="str">
        <f>"Q"&amp;ROUNDUP(MONTH(SalesDataTable[[#This Row],[Order Date]])/3,0)</f>
        <v>Q2</v>
      </c>
      <c r="S550" s="9">
        <f>MONTH(SalesDataTable[[#This Row],[Order Date]])</f>
        <v>4</v>
      </c>
      <c r="T550" s="8" t="str">
        <f>TEXT(SalesDataTable[[#This Row],[Order Date]],"mmm")</f>
        <v>Apr</v>
      </c>
    </row>
    <row r="551" spans="1:20" ht="16">
      <c r="A551" s="2" t="s">
        <v>602</v>
      </c>
      <c r="B551" s="3">
        <v>46123</v>
      </c>
      <c r="C551" s="4" t="s">
        <v>27</v>
      </c>
      <c r="D551" s="4" t="s">
        <v>28</v>
      </c>
      <c r="E551" s="4" t="s">
        <v>39</v>
      </c>
      <c r="F551" s="4" t="s">
        <v>16</v>
      </c>
      <c r="G551" s="4" t="s">
        <v>31</v>
      </c>
      <c r="H551" s="4" t="s">
        <v>32</v>
      </c>
      <c r="I551" s="9">
        <v>1</v>
      </c>
      <c r="J551" s="6">
        <v>339.64</v>
      </c>
      <c r="K551" s="7">
        <v>0.1</v>
      </c>
      <c r="L551" s="6">
        <v>195.81</v>
      </c>
      <c r="M551" s="6">
        <f t="shared" si="32"/>
        <v>305.67599999999999</v>
      </c>
      <c r="N551" s="6">
        <f t="shared" si="33"/>
        <v>195.81</v>
      </c>
      <c r="O551" s="6">
        <f t="shared" si="34"/>
        <v>109.86599999999999</v>
      </c>
      <c r="P551" s="8">
        <f t="shared" si="35"/>
        <v>0.35941977780394924</v>
      </c>
      <c r="Q551" s="5">
        <f>YEAR(SalesDataTable[[#This Row],[Order Date]])</f>
        <v>2026</v>
      </c>
      <c r="R551" s="8" t="str">
        <f>"Q"&amp;ROUNDUP(MONTH(SalesDataTable[[#This Row],[Order Date]])/3,0)</f>
        <v>Q2</v>
      </c>
      <c r="S551" s="9">
        <f>MONTH(SalesDataTable[[#This Row],[Order Date]])</f>
        <v>4</v>
      </c>
      <c r="T551" s="8" t="str">
        <f>TEXT(SalesDataTable[[#This Row],[Order Date]],"mmm")</f>
        <v>Apr</v>
      </c>
    </row>
    <row r="552" spans="1:20" ht="16">
      <c r="A552" s="2" t="s">
        <v>603</v>
      </c>
      <c r="B552" s="3">
        <v>46123</v>
      </c>
      <c r="C552" s="4" t="s">
        <v>14</v>
      </c>
      <c r="D552" s="4" t="s">
        <v>15</v>
      </c>
      <c r="E552" s="4" t="s">
        <v>25</v>
      </c>
      <c r="F552" s="4" t="s">
        <v>16</v>
      </c>
      <c r="G552" s="4" t="s">
        <v>5</v>
      </c>
      <c r="H552" s="4" t="s">
        <v>29</v>
      </c>
      <c r="I552" s="9">
        <v>1</v>
      </c>
      <c r="J552" s="6">
        <v>50.86</v>
      </c>
      <c r="K552" s="7">
        <v>0.05</v>
      </c>
      <c r="L552" s="6">
        <v>22.1</v>
      </c>
      <c r="M552" s="6">
        <f t="shared" si="32"/>
        <v>48.317</v>
      </c>
      <c r="N552" s="6">
        <f t="shared" si="33"/>
        <v>22.1</v>
      </c>
      <c r="O552" s="6">
        <f t="shared" si="34"/>
        <v>26.216999999999999</v>
      </c>
      <c r="P552" s="8">
        <f t="shared" si="35"/>
        <v>0.54260405240391574</v>
      </c>
      <c r="Q552" s="5">
        <f>YEAR(SalesDataTable[[#This Row],[Order Date]])</f>
        <v>2026</v>
      </c>
      <c r="R552" s="8" t="str">
        <f>"Q"&amp;ROUNDUP(MONTH(SalesDataTable[[#This Row],[Order Date]])/3,0)</f>
        <v>Q2</v>
      </c>
      <c r="S552" s="9">
        <f>MONTH(SalesDataTable[[#This Row],[Order Date]])</f>
        <v>4</v>
      </c>
      <c r="T552" s="8" t="str">
        <f>TEXT(SalesDataTable[[#This Row],[Order Date]],"mmm")</f>
        <v>Apr</v>
      </c>
    </row>
    <row r="553" spans="1:20" ht="16">
      <c r="A553" s="2" t="s">
        <v>604</v>
      </c>
      <c r="B553" s="3">
        <v>46123</v>
      </c>
      <c r="C553" s="4" t="s">
        <v>27</v>
      </c>
      <c r="D553" s="4" t="s">
        <v>48</v>
      </c>
      <c r="E553" s="4" t="s">
        <v>3</v>
      </c>
      <c r="F553" s="4" t="s">
        <v>16</v>
      </c>
      <c r="G553" s="4" t="s">
        <v>17</v>
      </c>
      <c r="H553" s="4" t="s">
        <v>83</v>
      </c>
      <c r="I553" s="9">
        <v>2</v>
      </c>
      <c r="J553" s="6">
        <v>167.01</v>
      </c>
      <c r="K553" s="7">
        <v>0</v>
      </c>
      <c r="L553" s="6">
        <v>89.8</v>
      </c>
      <c r="M553" s="6">
        <f t="shared" si="32"/>
        <v>334.02</v>
      </c>
      <c r="N553" s="6">
        <f t="shared" si="33"/>
        <v>179.6</v>
      </c>
      <c r="O553" s="6">
        <f t="shared" si="34"/>
        <v>154.41999999999999</v>
      </c>
      <c r="P553" s="8">
        <f t="shared" si="35"/>
        <v>0.46230764624872761</v>
      </c>
      <c r="Q553" s="5">
        <f>YEAR(SalesDataTable[[#This Row],[Order Date]])</f>
        <v>2026</v>
      </c>
      <c r="R553" s="8" t="str">
        <f>"Q"&amp;ROUNDUP(MONTH(SalesDataTable[[#This Row],[Order Date]])/3,0)</f>
        <v>Q2</v>
      </c>
      <c r="S553" s="9">
        <f>MONTH(SalesDataTable[[#This Row],[Order Date]])</f>
        <v>4</v>
      </c>
      <c r="T553" s="8" t="str">
        <f>TEXT(SalesDataTable[[#This Row],[Order Date]],"mmm")</f>
        <v>Apr</v>
      </c>
    </row>
    <row r="554" spans="1:20" ht="16">
      <c r="A554" s="2" t="s">
        <v>605</v>
      </c>
      <c r="B554" s="3">
        <v>46123</v>
      </c>
      <c r="C554" s="4" t="s">
        <v>27</v>
      </c>
      <c r="D554" s="4" t="s">
        <v>48</v>
      </c>
      <c r="E554" s="4" t="s">
        <v>39</v>
      </c>
      <c r="F554" s="4" t="s">
        <v>4</v>
      </c>
      <c r="G554" s="4" t="s">
        <v>11</v>
      </c>
      <c r="H554" s="4" t="s">
        <v>12</v>
      </c>
      <c r="I554" s="9">
        <v>2</v>
      </c>
      <c r="J554" s="6">
        <v>92.63</v>
      </c>
      <c r="K554" s="7">
        <v>0.15</v>
      </c>
      <c r="L554" s="6">
        <v>44.96</v>
      </c>
      <c r="M554" s="6">
        <f t="shared" si="32"/>
        <v>157.47099999999998</v>
      </c>
      <c r="N554" s="6">
        <f t="shared" si="33"/>
        <v>89.92</v>
      </c>
      <c r="O554" s="6">
        <f t="shared" si="34"/>
        <v>67.550999999999974</v>
      </c>
      <c r="P554" s="8">
        <f t="shared" si="35"/>
        <v>0.42897422382533917</v>
      </c>
      <c r="Q554" s="5">
        <f>YEAR(SalesDataTable[[#This Row],[Order Date]])</f>
        <v>2026</v>
      </c>
      <c r="R554" s="8" t="str">
        <f>"Q"&amp;ROUNDUP(MONTH(SalesDataTable[[#This Row],[Order Date]])/3,0)</f>
        <v>Q2</v>
      </c>
      <c r="S554" s="9">
        <f>MONTH(SalesDataTable[[#This Row],[Order Date]])</f>
        <v>4</v>
      </c>
      <c r="T554" s="8" t="str">
        <f>TEXT(SalesDataTable[[#This Row],[Order Date]],"mmm")</f>
        <v>Apr</v>
      </c>
    </row>
    <row r="555" spans="1:20" ht="16">
      <c r="A555" s="2" t="s">
        <v>606</v>
      </c>
      <c r="B555" s="3">
        <v>46124</v>
      </c>
      <c r="C555" s="4" t="s">
        <v>8</v>
      </c>
      <c r="D555" s="4" t="s">
        <v>69</v>
      </c>
      <c r="E555" s="4" t="s">
        <v>39</v>
      </c>
      <c r="F555" s="4" t="s">
        <v>16</v>
      </c>
      <c r="G555" s="4" t="s">
        <v>11</v>
      </c>
      <c r="H555" s="4" t="s">
        <v>53</v>
      </c>
      <c r="I555" s="9">
        <v>2</v>
      </c>
      <c r="J555" s="6">
        <v>151.01</v>
      </c>
      <c r="K555" s="7">
        <v>0</v>
      </c>
      <c r="L555" s="6">
        <v>80.209999999999994</v>
      </c>
      <c r="M555" s="6">
        <f t="shared" si="32"/>
        <v>302.02</v>
      </c>
      <c r="N555" s="6">
        <f t="shared" si="33"/>
        <v>160.41999999999999</v>
      </c>
      <c r="O555" s="6">
        <f t="shared" si="34"/>
        <v>141.6</v>
      </c>
      <c r="P555" s="8">
        <f t="shared" si="35"/>
        <v>0.4688431229719886</v>
      </c>
      <c r="Q555" s="5">
        <f>YEAR(SalesDataTable[[#This Row],[Order Date]])</f>
        <v>2026</v>
      </c>
      <c r="R555" s="8" t="str">
        <f>"Q"&amp;ROUNDUP(MONTH(SalesDataTable[[#This Row],[Order Date]])/3,0)</f>
        <v>Q2</v>
      </c>
      <c r="S555" s="9">
        <f>MONTH(SalesDataTable[[#This Row],[Order Date]])</f>
        <v>4</v>
      </c>
      <c r="T555" s="8" t="str">
        <f>TEXT(SalesDataTable[[#This Row],[Order Date]],"mmm")</f>
        <v>Apr</v>
      </c>
    </row>
    <row r="556" spans="1:20" ht="16">
      <c r="A556" s="2" t="s">
        <v>607</v>
      </c>
      <c r="B556" s="3">
        <v>46124</v>
      </c>
      <c r="C556" s="4" t="s">
        <v>1</v>
      </c>
      <c r="D556" s="4" t="s">
        <v>88</v>
      </c>
      <c r="E556" s="4" t="s">
        <v>3</v>
      </c>
      <c r="F556" s="4" t="s">
        <v>16</v>
      </c>
      <c r="G556" s="4" t="s">
        <v>11</v>
      </c>
      <c r="H556" s="4" t="s">
        <v>12</v>
      </c>
      <c r="I556" s="9">
        <v>2</v>
      </c>
      <c r="J556" s="6">
        <v>92.07</v>
      </c>
      <c r="K556" s="7">
        <v>0</v>
      </c>
      <c r="L556" s="6">
        <v>44.1</v>
      </c>
      <c r="M556" s="6">
        <f t="shared" si="32"/>
        <v>184.14</v>
      </c>
      <c r="N556" s="6">
        <f t="shared" si="33"/>
        <v>88.2</v>
      </c>
      <c r="O556" s="6">
        <f t="shared" si="34"/>
        <v>95.939999999999984</v>
      </c>
      <c r="P556" s="8">
        <f t="shared" si="35"/>
        <v>0.52101661779081132</v>
      </c>
      <c r="Q556" s="5">
        <f>YEAR(SalesDataTable[[#This Row],[Order Date]])</f>
        <v>2026</v>
      </c>
      <c r="R556" s="8" t="str">
        <f>"Q"&amp;ROUNDUP(MONTH(SalesDataTable[[#This Row],[Order Date]])/3,0)</f>
        <v>Q2</v>
      </c>
      <c r="S556" s="9">
        <f>MONTH(SalesDataTable[[#This Row],[Order Date]])</f>
        <v>4</v>
      </c>
      <c r="T556" s="8" t="str">
        <f>TEXT(SalesDataTable[[#This Row],[Order Date]],"mmm")</f>
        <v>Apr</v>
      </c>
    </row>
    <row r="557" spans="1:20" ht="16">
      <c r="A557" s="2" t="s">
        <v>608</v>
      </c>
      <c r="B557" s="3">
        <v>46124</v>
      </c>
      <c r="C557" s="4" t="s">
        <v>1</v>
      </c>
      <c r="D557" s="4" t="s">
        <v>88</v>
      </c>
      <c r="E557" s="4" t="s">
        <v>3</v>
      </c>
      <c r="F557" s="4" t="s">
        <v>4</v>
      </c>
      <c r="G557" s="4" t="s">
        <v>49</v>
      </c>
      <c r="H557" s="4" t="s">
        <v>67</v>
      </c>
      <c r="I557" s="9">
        <v>1</v>
      </c>
      <c r="J557" s="6">
        <v>36.840000000000003</v>
      </c>
      <c r="K557" s="7">
        <v>0.1</v>
      </c>
      <c r="L557" s="6">
        <v>13.86</v>
      </c>
      <c r="M557" s="6">
        <f t="shared" si="32"/>
        <v>33.156000000000006</v>
      </c>
      <c r="N557" s="6">
        <f t="shared" si="33"/>
        <v>13.86</v>
      </c>
      <c r="O557" s="6">
        <f t="shared" si="34"/>
        <v>19.296000000000006</v>
      </c>
      <c r="P557" s="8">
        <f t="shared" si="35"/>
        <v>0.58197611292073836</v>
      </c>
      <c r="Q557" s="5">
        <f>YEAR(SalesDataTable[[#This Row],[Order Date]])</f>
        <v>2026</v>
      </c>
      <c r="R557" s="8" t="str">
        <f>"Q"&amp;ROUNDUP(MONTH(SalesDataTable[[#This Row],[Order Date]])/3,0)</f>
        <v>Q2</v>
      </c>
      <c r="S557" s="9">
        <f>MONTH(SalesDataTable[[#This Row],[Order Date]])</f>
        <v>4</v>
      </c>
      <c r="T557" s="8" t="str">
        <f>TEXT(SalesDataTable[[#This Row],[Order Date]],"mmm")</f>
        <v>Apr</v>
      </c>
    </row>
    <row r="558" spans="1:20" ht="16">
      <c r="A558" s="2" t="s">
        <v>609</v>
      </c>
      <c r="B558" s="3">
        <v>46124</v>
      </c>
      <c r="C558" s="4" t="s">
        <v>8</v>
      </c>
      <c r="D558" s="4" t="s">
        <v>38</v>
      </c>
      <c r="E558" s="4" t="s">
        <v>3</v>
      </c>
      <c r="F558" s="4" t="s">
        <v>16</v>
      </c>
      <c r="G558" s="4" t="s">
        <v>11</v>
      </c>
      <c r="H558" s="4" t="s">
        <v>79</v>
      </c>
      <c r="I558" s="9">
        <v>1</v>
      </c>
      <c r="J558" s="6">
        <v>71.64</v>
      </c>
      <c r="K558" s="7">
        <v>0.05</v>
      </c>
      <c r="L558" s="6">
        <v>32.729999999999997</v>
      </c>
      <c r="M558" s="6">
        <f t="shared" si="32"/>
        <v>68.057999999999993</v>
      </c>
      <c r="N558" s="6">
        <f t="shared" si="33"/>
        <v>32.729999999999997</v>
      </c>
      <c r="O558" s="6">
        <f t="shared" si="34"/>
        <v>35.327999999999996</v>
      </c>
      <c r="P558" s="8">
        <f t="shared" si="35"/>
        <v>0.51908666137706072</v>
      </c>
      <c r="Q558" s="5">
        <f>YEAR(SalesDataTable[[#This Row],[Order Date]])</f>
        <v>2026</v>
      </c>
      <c r="R558" s="8" t="str">
        <f>"Q"&amp;ROUNDUP(MONTH(SalesDataTable[[#This Row],[Order Date]])/3,0)</f>
        <v>Q2</v>
      </c>
      <c r="S558" s="9">
        <f>MONTH(SalesDataTable[[#This Row],[Order Date]])</f>
        <v>4</v>
      </c>
      <c r="T558" s="8" t="str">
        <f>TEXT(SalesDataTable[[#This Row],[Order Date]],"mmm")</f>
        <v>Apr</v>
      </c>
    </row>
    <row r="559" spans="1:20" ht="16">
      <c r="A559" s="2" t="s">
        <v>610</v>
      </c>
      <c r="B559" s="3">
        <v>46124</v>
      </c>
      <c r="C559" s="4" t="s">
        <v>8</v>
      </c>
      <c r="D559" s="4" t="s">
        <v>86</v>
      </c>
      <c r="E559" s="4" t="s">
        <v>3</v>
      </c>
      <c r="F559" s="4" t="s">
        <v>16</v>
      </c>
      <c r="G559" s="4" t="s">
        <v>49</v>
      </c>
      <c r="H559" s="4" t="s">
        <v>55</v>
      </c>
      <c r="I559" s="9">
        <v>1</v>
      </c>
      <c r="J559" s="6">
        <v>124.18</v>
      </c>
      <c r="K559" s="7">
        <v>0</v>
      </c>
      <c r="L559" s="6">
        <v>67.42</v>
      </c>
      <c r="M559" s="6">
        <f t="shared" si="32"/>
        <v>124.18</v>
      </c>
      <c r="N559" s="6">
        <f t="shared" si="33"/>
        <v>67.42</v>
      </c>
      <c r="O559" s="6">
        <f t="shared" si="34"/>
        <v>56.760000000000005</v>
      </c>
      <c r="P559" s="8">
        <f t="shared" si="35"/>
        <v>0.45707843453052022</v>
      </c>
      <c r="Q559" s="5">
        <f>YEAR(SalesDataTable[[#This Row],[Order Date]])</f>
        <v>2026</v>
      </c>
      <c r="R559" s="8" t="str">
        <f>"Q"&amp;ROUNDUP(MONTH(SalesDataTable[[#This Row],[Order Date]])/3,0)</f>
        <v>Q2</v>
      </c>
      <c r="S559" s="9">
        <f>MONTH(SalesDataTable[[#This Row],[Order Date]])</f>
        <v>4</v>
      </c>
      <c r="T559" s="8" t="str">
        <f>TEXT(SalesDataTable[[#This Row],[Order Date]],"mmm")</f>
        <v>Apr</v>
      </c>
    </row>
    <row r="560" spans="1:20" ht="16">
      <c r="A560" s="2" t="s">
        <v>611</v>
      </c>
      <c r="B560" s="3">
        <v>46124</v>
      </c>
      <c r="C560" s="4" t="s">
        <v>8</v>
      </c>
      <c r="D560" s="4" t="s">
        <v>69</v>
      </c>
      <c r="E560" s="4" t="s">
        <v>25</v>
      </c>
      <c r="F560" s="4" t="s">
        <v>16</v>
      </c>
      <c r="G560" s="4" t="s">
        <v>17</v>
      </c>
      <c r="H560" s="4" t="s">
        <v>71</v>
      </c>
      <c r="I560" s="9">
        <v>1</v>
      </c>
      <c r="J560" s="6">
        <v>134.94999999999999</v>
      </c>
      <c r="K560" s="7">
        <v>0</v>
      </c>
      <c r="L560" s="6">
        <v>67.849999999999994</v>
      </c>
      <c r="M560" s="6">
        <f t="shared" si="32"/>
        <v>134.94999999999999</v>
      </c>
      <c r="N560" s="6">
        <f t="shared" si="33"/>
        <v>67.849999999999994</v>
      </c>
      <c r="O560" s="6">
        <f t="shared" si="34"/>
        <v>67.099999999999994</v>
      </c>
      <c r="P560" s="8">
        <f t="shared" si="35"/>
        <v>0.49722119303445722</v>
      </c>
      <c r="Q560" s="5">
        <f>YEAR(SalesDataTable[[#This Row],[Order Date]])</f>
        <v>2026</v>
      </c>
      <c r="R560" s="8" t="str">
        <f>"Q"&amp;ROUNDUP(MONTH(SalesDataTable[[#This Row],[Order Date]])/3,0)</f>
        <v>Q2</v>
      </c>
      <c r="S560" s="9">
        <f>MONTH(SalesDataTable[[#This Row],[Order Date]])</f>
        <v>4</v>
      </c>
      <c r="T560" s="8" t="str">
        <f>TEXT(SalesDataTable[[#This Row],[Order Date]],"mmm")</f>
        <v>Apr</v>
      </c>
    </row>
    <row r="561" spans="1:20" ht="16">
      <c r="A561" s="2" t="s">
        <v>612</v>
      </c>
      <c r="B561" s="3">
        <v>46125</v>
      </c>
      <c r="C561" s="4" t="s">
        <v>1</v>
      </c>
      <c r="D561" s="4" t="s">
        <v>88</v>
      </c>
      <c r="E561" s="4" t="s">
        <v>3</v>
      </c>
      <c r="F561" s="4" t="s">
        <v>16</v>
      </c>
      <c r="G561" s="4" t="s">
        <v>31</v>
      </c>
      <c r="H561" s="4" t="s">
        <v>90</v>
      </c>
      <c r="I561" s="9">
        <v>2</v>
      </c>
      <c r="J561" s="6">
        <v>124</v>
      </c>
      <c r="K561" s="7">
        <v>0</v>
      </c>
      <c r="L561" s="6">
        <v>60.14</v>
      </c>
      <c r="M561" s="6">
        <f t="shared" si="32"/>
        <v>248</v>
      </c>
      <c r="N561" s="6">
        <f t="shared" si="33"/>
        <v>120.28</v>
      </c>
      <c r="O561" s="6">
        <f t="shared" si="34"/>
        <v>127.72</v>
      </c>
      <c r="P561" s="8">
        <f t="shared" si="35"/>
        <v>0.51500000000000001</v>
      </c>
      <c r="Q561" s="5">
        <f>YEAR(SalesDataTable[[#This Row],[Order Date]])</f>
        <v>2026</v>
      </c>
      <c r="R561" s="8" t="str">
        <f>"Q"&amp;ROUNDUP(MONTH(SalesDataTable[[#This Row],[Order Date]])/3,0)</f>
        <v>Q2</v>
      </c>
      <c r="S561" s="9">
        <f>MONTH(SalesDataTable[[#This Row],[Order Date]])</f>
        <v>4</v>
      </c>
      <c r="T561" s="8" t="str">
        <f>TEXT(SalesDataTable[[#This Row],[Order Date]],"mmm")</f>
        <v>Apr</v>
      </c>
    </row>
    <row r="562" spans="1:20" ht="16">
      <c r="A562" s="2" t="s">
        <v>613</v>
      </c>
      <c r="B562" s="3">
        <v>46125</v>
      </c>
      <c r="C562" s="4" t="s">
        <v>27</v>
      </c>
      <c r="D562" s="4" t="s">
        <v>82</v>
      </c>
      <c r="E562" s="4" t="s">
        <v>39</v>
      </c>
      <c r="F562" s="4" t="s">
        <v>4</v>
      </c>
      <c r="G562" s="4" t="s">
        <v>49</v>
      </c>
      <c r="H562" s="4" t="s">
        <v>74</v>
      </c>
      <c r="I562" s="9">
        <v>2</v>
      </c>
      <c r="J562" s="6">
        <v>50.2</v>
      </c>
      <c r="K562" s="7">
        <v>0.1</v>
      </c>
      <c r="L562" s="6">
        <v>21.48</v>
      </c>
      <c r="M562" s="6">
        <f t="shared" si="32"/>
        <v>90.360000000000014</v>
      </c>
      <c r="N562" s="6">
        <f t="shared" si="33"/>
        <v>42.96</v>
      </c>
      <c r="O562" s="6">
        <f t="shared" si="34"/>
        <v>47.400000000000013</v>
      </c>
      <c r="P562" s="8">
        <f t="shared" si="35"/>
        <v>0.5245683930942896</v>
      </c>
      <c r="Q562" s="5">
        <f>YEAR(SalesDataTable[[#This Row],[Order Date]])</f>
        <v>2026</v>
      </c>
      <c r="R562" s="8" t="str">
        <f>"Q"&amp;ROUNDUP(MONTH(SalesDataTable[[#This Row],[Order Date]])/3,0)</f>
        <v>Q2</v>
      </c>
      <c r="S562" s="9">
        <f>MONTH(SalesDataTable[[#This Row],[Order Date]])</f>
        <v>4</v>
      </c>
      <c r="T562" s="8" t="str">
        <f>TEXT(SalesDataTable[[#This Row],[Order Date]],"mmm")</f>
        <v>Apr</v>
      </c>
    </row>
    <row r="563" spans="1:20" ht="16">
      <c r="A563" s="2" t="s">
        <v>614</v>
      </c>
      <c r="B563" s="3">
        <v>46125</v>
      </c>
      <c r="C563" s="4" t="s">
        <v>8</v>
      </c>
      <c r="D563" s="4" t="s">
        <v>66</v>
      </c>
      <c r="E563" s="4" t="s">
        <v>3</v>
      </c>
      <c r="F563" s="4" t="s">
        <v>20</v>
      </c>
      <c r="G563" s="4" t="s">
        <v>11</v>
      </c>
      <c r="H563" s="4" t="s">
        <v>12</v>
      </c>
      <c r="I563" s="9">
        <v>1</v>
      </c>
      <c r="J563" s="6">
        <v>93.65</v>
      </c>
      <c r="K563" s="7">
        <v>0</v>
      </c>
      <c r="L563" s="6">
        <v>44.15</v>
      </c>
      <c r="M563" s="6">
        <f t="shared" si="32"/>
        <v>93.65</v>
      </c>
      <c r="N563" s="6">
        <f t="shared" si="33"/>
        <v>44.15</v>
      </c>
      <c r="O563" s="6">
        <f t="shared" si="34"/>
        <v>49.500000000000007</v>
      </c>
      <c r="P563" s="8">
        <f t="shared" si="35"/>
        <v>0.5285638013881474</v>
      </c>
      <c r="Q563" s="5">
        <f>YEAR(SalesDataTable[[#This Row],[Order Date]])</f>
        <v>2026</v>
      </c>
      <c r="R563" s="8" t="str">
        <f>"Q"&amp;ROUNDUP(MONTH(SalesDataTable[[#This Row],[Order Date]])/3,0)</f>
        <v>Q2</v>
      </c>
      <c r="S563" s="9">
        <f>MONTH(SalesDataTable[[#This Row],[Order Date]])</f>
        <v>4</v>
      </c>
      <c r="T563" s="8" t="str">
        <f>TEXT(SalesDataTable[[#This Row],[Order Date]],"mmm")</f>
        <v>Apr</v>
      </c>
    </row>
    <row r="564" spans="1:20" ht="16">
      <c r="A564" s="2" t="s">
        <v>615</v>
      </c>
      <c r="B564" s="3">
        <v>46125</v>
      </c>
      <c r="C564" s="4" t="s">
        <v>14</v>
      </c>
      <c r="D564" s="4" t="s">
        <v>126</v>
      </c>
      <c r="E564" s="4" t="s">
        <v>39</v>
      </c>
      <c r="F564" s="4" t="s">
        <v>16</v>
      </c>
      <c r="G564" s="4" t="s">
        <v>17</v>
      </c>
      <c r="H564" s="4" t="s">
        <v>46</v>
      </c>
      <c r="I564" s="9">
        <v>5</v>
      </c>
      <c r="J564" s="6">
        <v>47.25</v>
      </c>
      <c r="K564" s="7">
        <v>0.1</v>
      </c>
      <c r="L564" s="6">
        <v>17.93</v>
      </c>
      <c r="M564" s="6">
        <f t="shared" si="32"/>
        <v>212.625</v>
      </c>
      <c r="N564" s="6">
        <f t="shared" si="33"/>
        <v>89.65</v>
      </c>
      <c r="O564" s="6">
        <f t="shared" si="34"/>
        <v>122.97499999999999</v>
      </c>
      <c r="P564" s="8">
        <f t="shared" si="35"/>
        <v>0.57836566725455607</v>
      </c>
      <c r="Q564" s="5">
        <f>YEAR(SalesDataTable[[#This Row],[Order Date]])</f>
        <v>2026</v>
      </c>
      <c r="R564" s="8" t="str">
        <f>"Q"&amp;ROUNDUP(MONTH(SalesDataTable[[#This Row],[Order Date]])/3,0)</f>
        <v>Q2</v>
      </c>
      <c r="S564" s="9">
        <f>MONTH(SalesDataTable[[#This Row],[Order Date]])</f>
        <v>4</v>
      </c>
      <c r="T564" s="8" t="str">
        <f>TEXT(SalesDataTable[[#This Row],[Order Date]],"mmm")</f>
        <v>Apr</v>
      </c>
    </row>
    <row r="565" spans="1:20" ht="16">
      <c r="A565" s="2" t="s">
        <v>616</v>
      </c>
      <c r="B565" s="3">
        <v>46125</v>
      </c>
      <c r="C565" s="4" t="s">
        <v>14</v>
      </c>
      <c r="D565" s="4" t="s">
        <v>34</v>
      </c>
      <c r="E565" s="4" t="s">
        <v>3</v>
      </c>
      <c r="F565" s="4" t="s">
        <v>4</v>
      </c>
      <c r="G565" s="4" t="s">
        <v>49</v>
      </c>
      <c r="H565" s="4" t="s">
        <v>67</v>
      </c>
      <c r="I565" s="9">
        <v>1</v>
      </c>
      <c r="J565" s="6">
        <v>35.69</v>
      </c>
      <c r="K565" s="7">
        <v>0.05</v>
      </c>
      <c r="L565" s="6">
        <v>13.53</v>
      </c>
      <c r="M565" s="6">
        <f t="shared" si="32"/>
        <v>33.905499999999996</v>
      </c>
      <c r="N565" s="6">
        <f t="shared" si="33"/>
        <v>13.53</v>
      </c>
      <c r="O565" s="6">
        <f t="shared" si="34"/>
        <v>20.375499999999995</v>
      </c>
      <c r="P565" s="8">
        <f t="shared" si="35"/>
        <v>0.60094969842650892</v>
      </c>
      <c r="Q565" s="5">
        <f>YEAR(SalesDataTable[[#This Row],[Order Date]])</f>
        <v>2026</v>
      </c>
      <c r="R565" s="8" t="str">
        <f>"Q"&amp;ROUNDUP(MONTH(SalesDataTable[[#This Row],[Order Date]])/3,0)</f>
        <v>Q2</v>
      </c>
      <c r="S565" s="9">
        <f>MONTH(SalesDataTable[[#This Row],[Order Date]])</f>
        <v>4</v>
      </c>
      <c r="T565" s="8" t="str">
        <f>TEXT(SalesDataTable[[#This Row],[Order Date]],"mmm")</f>
        <v>Apr</v>
      </c>
    </row>
    <row r="566" spans="1:20" ht="16">
      <c r="A566" s="2" t="s">
        <v>617</v>
      </c>
      <c r="B566" s="3">
        <v>46125</v>
      </c>
      <c r="C566" s="4" t="s">
        <v>27</v>
      </c>
      <c r="D566" s="4" t="s">
        <v>82</v>
      </c>
      <c r="E566" s="4" t="s">
        <v>3</v>
      </c>
      <c r="F566" s="4" t="s">
        <v>4</v>
      </c>
      <c r="G566" s="4" t="s">
        <v>17</v>
      </c>
      <c r="H566" s="4" t="s">
        <v>71</v>
      </c>
      <c r="I566" s="9">
        <v>3</v>
      </c>
      <c r="J566" s="6">
        <v>136.12</v>
      </c>
      <c r="K566" s="7">
        <v>0</v>
      </c>
      <c r="L566" s="6">
        <v>66.58</v>
      </c>
      <c r="M566" s="6">
        <f t="shared" si="32"/>
        <v>408.36</v>
      </c>
      <c r="N566" s="6">
        <f t="shared" si="33"/>
        <v>199.74</v>
      </c>
      <c r="O566" s="6">
        <f t="shared" si="34"/>
        <v>208.62</v>
      </c>
      <c r="P566" s="8">
        <f t="shared" si="35"/>
        <v>0.51087275933000298</v>
      </c>
      <c r="Q566" s="5">
        <f>YEAR(SalesDataTable[[#This Row],[Order Date]])</f>
        <v>2026</v>
      </c>
      <c r="R566" s="8" t="str">
        <f>"Q"&amp;ROUNDUP(MONTH(SalesDataTable[[#This Row],[Order Date]])/3,0)</f>
        <v>Q2</v>
      </c>
      <c r="S566" s="9">
        <f>MONTH(SalesDataTable[[#This Row],[Order Date]])</f>
        <v>4</v>
      </c>
      <c r="T566" s="8" t="str">
        <f>TEXT(SalesDataTable[[#This Row],[Order Date]],"mmm")</f>
        <v>Apr</v>
      </c>
    </row>
    <row r="567" spans="1:20" ht="16">
      <c r="A567" s="2" t="s">
        <v>618</v>
      </c>
      <c r="B567" s="3">
        <v>46125</v>
      </c>
      <c r="C567" s="4" t="s">
        <v>27</v>
      </c>
      <c r="D567" s="4" t="s">
        <v>45</v>
      </c>
      <c r="E567" s="4" t="s">
        <v>39</v>
      </c>
      <c r="F567" s="4" t="s">
        <v>16</v>
      </c>
      <c r="G567" s="4" t="s">
        <v>11</v>
      </c>
      <c r="H567" s="4" t="s">
        <v>53</v>
      </c>
      <c r="I567" s="9">
        <v>1</v>
      </c>
      <c r="J567" s="6">
        <v>155.88999999999999</v>
      </c>
      <c r="K567" s="7">
        <v>0</v>
      </c>
      <c r="L567" s="6">
        <v>77.260000000000005</v>
      </c>
      <c r="M567" s="6">
        <f t="shared" si="32"/>
        <v>155.88999999999999</v>
      </c>
      <c r="N567" s="6">
        <f t="shared" si="33"/>
        <v>77.260000000000005</v>
      </c>
      <c r="O567" s="6">
        <f t="shared" si="34"/>
        <v>78.629999999999981</v>
      </c>
      <c r="P567" s="8">
        <f t="shared" si="35"/>
        <v>0.50439412406183837</v>
      </c>
      <c r="Q567" s="5">
        <f>YEAR(SalesDataTable[[#This Row],[Order Date]])</f>
        <v>2026</v>
      </c>
      <c r="R567" s="8" t="str">
        <f>"Q"&amp;ROUNDUP(MONTH(SalesDataTable[[#This Row],[Order Date]])/3,0)</f>
        <v>Q2</v>
      </c>
      <c r="S567" s="9">
        <f>MONTH(SalesDataTable[[#This Row],[Order Date]])</f>
        <v>4</v>
      </c>
      <c r="T567" s="8" t="str">
        <f>TEXT(SalesDataTable[[#This Row],[Order Date]],"mmm")</f>
        <v>Apr</v>
      </c>
    </row>
    <row r="568" spans="1:20" ht="16">
      <c r="A568" s="2" t="s">
        <v>619</v>
      </c>
      <c r="B568" s="3">
        <v>46126</v>
      </c>
      <c r="C568" s="4" t="s">
        <v>1</v>
      </c>
      <c r="D568" s="4" t="s">
        <v>88</v>
      </c>
      <c r="E568" s="4" t="s">
        <v>3</v>
      </c>
      <c r="F568" s="4" t="s">
        <v>20</v>
      </c>
      <c r="G568" s="4" t="s">
        <v>17</v>
      </c>
      <c r="H568" s="4" t="s">
        <v>71</v>
      </c>
      <c r="I568" s="9">
        <v>1</v>
      </c>
      <c r="J568" s="6">
        <v>130.81</v>
      </c>
      <c r="K568" s="7">
        <v>0</v>
      </c>
      <c r="L568" s="6">
        <v>67.86</v>
      </c>
      <c r="M568" s="6">
        <f t="shared" si="32"/>
        <v>130.81</v>
      </c>
      <c r="N568" s="6">
        <f t="shared" si="33"/>
        <v>67.86</v>
      </c>
      <c r="O568" s="6">
        <f t="shared" si="34"/>
        <v>62.95</v>
      </c>
      <c r="P568" s="8">
        <f t="shared" si="35"/>
        <v>0.48123232168794439</v>
      </c>
      <c r="Q568" s="5">
        <f>YEAR(SalesDataTable[[#This Row],[Order Date]])</f>
        <v>2026</v>
      </c>
      <c r="R568" s="8" t="str">
        <f>"Q"&amp;ROUNDUP(MONTH(SalesDataTable[[#This Row],[Order Date]])/3,0)</f>
        <v>Q2</v>
      </c>
      <c r="S568" s="9">
        <f>MONTH(SalesDataTable[[#This Row],[Order Date]])</f>
        <v>4</v>
      </c>
      <c r="T568" s="8" t="str">
        <f>TEXT(SalesDataTable[[#This Row],[Order Date]],"mmm")</f>
        <v>Apr</v>
      </c>
    </row>
    <row r="569" spans="1:20" ht="16">
      <c r="A569" s="2" t="s">
        <v>620</v>
      </c>
      <c r="B569" s="3">
        <v>46126</v>
      </c>
      <c r="C569" s="4" t="s">
        <v>1</v>
      </c>
      <c r="D569" s="4" t="s">
        <v>2</v>
      </c>
      <c r="E569" s="4" t="s">
        <v>3</v>
      </c>
      <c r="F569" s="4" t="s">
        <v>4</v>
      </c>
      <c r="G569" s="4" t="s">
        <v>17</v>
      </c>
      <c r="H569" s="4" t="s">
        <v>46</v>
      </c>
      <c r="I569" s="9">
        <v>2</v>
      </c>
      <c r="J569" s="6">
        <v>47.56</v>
      </c>
      <c r="K569" s="7">
        <v>0.05</v>
      </c>
      <c r="L569" s="6">
        <v>18.649999999999999</v>
      </c>
      <c r="M569" s="6">
        <f t="shared" si="32"/>
        <v>90.364000000000004</v>
      </c>
      <c r="N569" s="6">
        <f t="shared" si="33"/>
        <v>37.299999999999997</v>
      </c>
      <c r="O569" s="6">
        <f t="shared" si="34"/>
        <v>53.064000000000007</v>
      </c>
      <c r="P569" s="8">
        <f t="shared" si="35"/>
        <v>0.58722500110663545</v>
      </c>
      <c r="Q569" s="5">
        <f>YEAR(SalesDataTable[[#This Row],[Order Date]])</f>
        <v>2026</v>
      </c>
      <c r="R569" s="8" t="str">
        <f>"Q"&amp;ROUNDUP(MONTH(SalesDataTable[[#This Row],[Order Date]])/3,0)</f>
        <v>Q2</v>
      </c>
      <c r="S569" s="9">
        <f>MONTH(SalesDataTable[[#This Row],[Order Date]])</f>
        <v>4</v>
      </c>
      <c r="T569" s="8" t="str">
        <f>TEXT(SalesDataTable[[#This Row],[Order Date]],"mmm")</f>
        <v>Apr</v>
      </c>
    </row>
    <row r="570" spans="1:20" ht="16">
      <c r="A570" s="2" t="s">
        <v>621</v>
      </c>
      <c r="B570" s="3">
        <v>46126</v>
      </c>
      <c r="C570" s="4" t="s">
        <v>8</v>
      </c>
      <c r="D570" s="4" t="s">
        <v>86</v>
      </c>
      <c r="E570" s="4" t="s">
        <v>3</v>
      </c>
      <c r="F570" s="4" t="s">
        <v>16</v>
      </c>
      <c r="G570" s="4" t="s">
        <v>11</v>
      </c>
      <c r="H570" s="4" t="s">
        <v>21</v>
      </c>
      <c r="I570" s="9">
        <v>2</v>
      </c>
      <c r="J570" s="6">
        <v>140.65</v>
      </c>
      <c r="K570" s="7">
        <v>0.05</v>
      </c>
      <c r="L570" s="6">
        <v>78.900000000000006</v>
      </c>
      <c r="M570" s="6">
        <f t="shared" si="32"/>
        <v>267.23500000000001</v>
      </c>
      <c r="N570" s="6">
        <f t="shared" si="33"/>
        <v>157.80000000000001</v>
      </c>
      <c r="O570" s="6">
        <f t="shared" si="34"/>
        <v>109.435</v>
      </c>
      <c r="P570" s="8">
        <f t="shared" si="35"/>
        <v>0.40950848504125581</v>
      </c>
      <c r="Q570" s="5">
        <f>YEAR(SalesDataTable[[#This Row],[Order Date]])</f>
        <v>2026</v>
      </c>
      <c r="R570" s="8" t="str">
        <f>"Q"&amp;ROUNDUP(MONTH(SalesDataTable[[#This Row],[Order Date]])/3,0)</f>
        <v>Q2</v>
      </c>
      <c r="S570" s="9">
        <f>MONTH(SalesDataTable[[#This Row],[Order Date]])</f>
        <v>4</v>
      </c>
      <c r="T570" s="8" t="str">
        <f>TEXT(SalesDataTable[[#This Row],[Order Date]],"mmm")</f>
        <v>Apr</v>
      </c>
    </row>
    <row r="571" spans="1:20" ht="16">
      <c r="A571" s="2" t="s">
        <v>622</v>
      </c>
      <c r="B571" s="3">
        <v>46126</v>
      </c>
      <c r="C571" s="4" t="s">
        <v>27</v>
      </c>
      <c r="D571" s="4" t="s">
        <v>28</v>
      </c>
      <c r="E571" s="4" t="s">
        <v>25</v>
      </c>
      <c r="F571" s="4" t="s">
        <v>16</v>
      </c>
      <c r="G571" s="4" t="s">
        <v>5</v>
      </c>
      <c r="H571" s="4" t="s">
        <v>6</v>
      </c>
      <c r="I571" s="9">
        <v>1</v>
      </c>
      <c r="J571" s="6">
        <v>82.75</v>
      </c>
      <c r="K571" s="7">
        <v>0</v>
      </c>
      <c r="L571" s="6">
        <v>43.18</v>
      </c>
      <c r="M571" s="6">
        <f t="shared" si="32"/>
        <v>82.75</v>
      </c>
      <c r="N571" s="6">
        <f t="shared" si="33"/>
        <v>43.18</v>
      </c>
      <c r="O571" s="6">
        <f t="shared" si="34"/>
        <v>39.57</v>
      </c>
      <c r="P571" s="8">
        <f t="shared" si="35"/>
        <v>0.47818731117824775</v>
      </c>
      <c r="Q571" s="5">
        <f>YEAR(SalesDataTable[[#This Row],[Order Date]])</f>
        <v>2026</v>
      </c>
      <c r="R571" s="8" t="str">
        <f>"Q"&amp;ROUNDUP(MONTH(SalesDataTable[[#This Row],[Order Date]])/3,0)</f>
        <v>Q2</v>
      </c>
      <c r="S571" s="9">
        <f>MONTH(SalesDataTable[[#This Row],[Order Date]])</f>
        <v>4</v>
      </c>
      <c r="T571" s="8" t="str">
        <f>TEXT(SalesDataTable[[#This Row],[Order Date]],"mmm")</f>
        <v>Apr</v>
      </c>
    </row>
    <row r="572" spans="1:20" ht="16">
      <c r="A572" s="2" t="s">
        <v>623</v>
      </c>
      <c r="B572" s="3">
        <v>46126</v>
      </c>
      <c r="C572" s="4" t="s">
        <v>27</v>
      </c>
      <c r="D572" s="4" t="s">
        <v>48</v>
      </c>
      <c r="E572" s="4" t="s">
        <v>3</v>
      </c>
      <c r="F572" s="4" t="s">
        <v>4</v>
      </c>
      <c r="G572" s="4" t="s">
        <v>49</v>
      </c>
      <c r="H572" s="4" t="s">
        <v>50</v>
      </c>
      <c r="I572" s="9">
        <v>2</v>
      </c>
      <c r="J572" s="6">
        <v>40.909999999999997</v>
      </c>
      <c r="K572" s="7">
        <v>0.1</v>
      </c>
      <c r="L572" s="6">
        <v>14.95</v>
      </c>
      <c r="M572" s="6">
        <f t="shared" si="32"/>
        <v>73.637999999999991</v>
      </c>
      <c r="N572" s="6">
        <f t="shared" si="33"/>
        <v>29.9</v>
      </c>
      <c r="O572" s="6">
        <f t="shared" si="34"/>
        <v>43.737999999999992</v>
      </c>
      <c r="P572" s="8">
        <f t="shared" si="35"/>
        <v>0.59395964040305271</v>
      </c>
      <c r="Q572" s="5">
        <f>YEAR(SalesDataTable[[#This Row],[Order Date]])</f>
        <v>2026</v>
      </c>
      <c r="R572" s="8" t="str">
        <f>"Q"&amp;ROUNDUP(MONTH(SalesDataTable[[#This Row],[Order Date]])/3,0)</f>
        <v>Q2</v>
      </c>
      <c r="S572" s="9">
        <f>MONTH(SalesDataTable[[#This Row],[Order Date]])</f>
        <v>4</v>
      </c>
      <c r="T572" s="8" t="str">
        <f>TEXT(SalesDataTable[[#This Row],[Order Date]],"mmm")</f>
        <v>Apr</v>
      </c>
    </row>
    <row r="573" spans="1:20" ht="16">
      <c r="A573" s="2" t="s">
        <v>624</v>
      </c>
      <c r="B573" s="3">
        <v>46126</v>
      </c>
      <c r="C573" s="4" t="s">
        <v>1</v>
      </c>
      <c r="D573" s="4" t="s">
        <v>2</v>
      </c>
      <c r="E573" s="4" t="s">
        <v>25</v>
      </c>
      <c r="F573" s="4" t="s">
        <v>4</v>
      </c>
      <c r="G573" s="4" t="s">
        <v>17</v>
      </c>
      <c r="H573" s="4" t="s">
        <v>46</v>
      </c>
      <c r="I573" s="9">
        <v>1</v>
      </c>
      <c r="J573" s="6">
        <v>46.62</v>
      </c>
      <c r="K573" s="7">
        <v>0</v>
      </c>
      <c r="L573" s="6">
        <v>18.86</v>
      </c>
      <c r="M573" s="6">
        <f t="shared" si="32"/>
        <v>46.62</v>
      </c>
      <c r="N573" s="6">
        <f t="shared" si="33"/>
        <v>18.86</v>
      </c>
      <c r="O573" s="6">
        <f t="shared" si="34"/>
        <v>27.759999999999998</v>
      </c>
      <c r="P573" s="8">
        <f t="shared" si="35"/>
        <v>0.59545259545259543</v>
      </c>
      <c r="Q573" s="5">
        <f>YEAR(SalesDataTable[[#This Row],[Order Date]])</f>
        <v>2026</v>
      </c>
      <c r="R573" s="8" t="str">
        <f>"Q"&amp;ROUNDUP(MONTH(SalesDataTable[[#This Row],[Order Date]])/3,0)</f>
        <v>Q2</v>
      </c>
      <c r="S573" s="9">
        <f>MONTH(SalesDataTable[[#This Row],[Order Date]])</f>
        <v>4</v>
      </c>
      <c r="T573" s="8" t="str">
        <f>TEXT(SalesDataTable[[#This Row],[Order Date]],"mmm")</f>
        <v>Apr</v>
      </c>
    </row>
    <row r="574" spans="1:20" ht="16">
      <c r="A574" s="2" t="s">
        <v>625</v>
      </c>
      <c r="B574" s="3">
        <v>46127</v>
      </c>
      <c r="C574" s="4" t="s">
        <v>1</v>
      </c>
      <c r="D574" s="4" t="s">
        <v>88</v>
      </c>
      <c r="E574" s="4" t="s">
        <v>3</v>
      </c>
      <c r="F574" s="4" t="s">
        <v>4</v>
      </c>
      <c r="G574" s="4" t="s">
        <v>31</v>
      </c>
      <c r="H574" s="4" t="s">
        <v>41</v>
      </c>
      <c r="I574" s="9">
        <v>2</v>
      </c>
      <c r="J574" s="6">
        <v>196.57</v>
      </c>
      <c r="K574" s="7">
        <v>0.05</v>
      </c>
      <c r="L574" s="6">
        <v>106.2</v>
      </c>
      <c r="M574" s="6">
        <f t="shared" si="32"/>
        <v>373.48299999999995</v>
      </c>
      <c r="N574" s="6">
        <f t="shared" si="33"/>
        <v>212.4</v>
      </c>
      <c r="O574" s="6">
        <f t="shared" si="34"/>
        <v>161.08299999999994</v>
      </c>
      <c r="P574" s="8">
        <f t="shared" si="35"/>
        <v>0.43129941657317727</v>
      </c>
      <c r="Q574" s="5">
        <f>YEAR(SalesDataTable[[#This Row],[Order Date]])</f>
        <v>2026</v>
      </c>
      <c r="R574" s="8" t="str">
        <f>"Q"&amp;ROUNDUP(MONTH(SalesDataTable[[#This Row],[Order Date]])/3,0)</f>
        <v>Q2</v>
      </c>
      <c r="S574" s="9">
        <f>MONTH(SalesDataTable[[#This Row],[Order Date]])</f>
        <v>4</v>
      </c>
      <c r="T574" s="8" t="str">
        <f>TEXT(SalesDataTable[[#This Row],[Order Date]],"mmm")</f>
        <v>Apr</v>
      </c>
    </row>
    <row r="575" spans="1:20" ht="16">
      <c r="A575" s="2" t="s">
        <v>626</v>
      </c>
      <c r="B575" s="3">
        <v>46127</v>
      </c>
      <c r="C575" s="4" t="s">
        <v>8</v>
      </c>
      <c r="D575" s="4" t="s">
        <v>9</v>
      </c>
      <c r="E575" s="4" t="s">
        <v>3</v>
      </c>
      <c r="F575" s="4" t="s">
        <v>4</v>
      </c>
      <c r="G575" s="4" t="s">
        <v>11</v>
      </c>
      <c r="H575" s="4" t="s">
        <v>12</v>
      </c>
      <c r="I575" s="9">
        <v>1</v>
      </c>
      <c r="J575" s="6">
        <v>90.52</v>
      </c>
      <c r="K575" s="7">
        <v>0</v>
      </c>
      <c r="L575" s="6">
        <v>46.5</v>
      </c>
      <c r="M575" s="6">
        <f t="shared" si="32"/>
        <v>90.52</v>
      </c>
      <c r="N575" s="6">
        <f t="shared" si="33"/>
        <v>46.5</v>
      </c>
      <c r="O575" s="6">
        <f t="shared" si="34"/>
        <v>44.019999999999996</v>
      </c>
      <c r="P575" s="8">
        <f t="shared" si="35"/>
        <v>0.4863013698630137</v>
      </c>
      <c r="Q575" s="5">
        <f>YEAR(SalesDataTable[[#This Row],[Order Date]])</f>
        <v>2026</v>
      </c>
      <c r="R575" s="8" t="str">
        <f>"Q"&amp;ROUNDUP(MONTH(SalesDataTable[[#This Row],[Order Date]])/3,0)</f>
        <v>Q2</v>
      </c>
      <c r="S575" s="9">
        <f>MONTH(SalesDataTable[[#This Row],[Order Date]])</f>
        <v>4</v>
      </c>
      <c r="T575" s="8" t="str">
        <f>TEXT(SalesDataTable[[#This Row],[Order Date]],"mmm")</f>
        <v>Apr</v>
      </c>
    </row>
    <row r="576" spans="1:20" ht="16">
      <c r="A576" s="2" t="s">
        <v>627</v>
      </c>
      <c r="B576" s="3">
        <v>46127</v>
      </c>
      <c r="C576" s="4" t="s">
        <v>1</v>
      </c>
      <c r="D576" s="4" t="s">
        <v>88</v>
      </c>
      <c r="E576" s="4" t="s">
        <v>3</v>
      </c>
      <c r="F576" s="4" t="s">
        <v>4</v>
      </c>
      <c r="G576" s="4" t="s">
        <v>17</v>
      </c>
      <c r="H576" s="4" t="s">
        <v>83</v>
      </c>
      <c r="I576" s="9">
        <v>5</v>
      </c>
      <c r="J576" s="6">
        <v>165.35</v>
      </c>
      <c r="K576" s="7">
        <v>0.05</v>
      </c>
      <c r="L576" s="6">
        <v>89.38</v>
      </c>
      <c r="M576" s="6">
        <f t="shared" si="32"/>
        <v>785.41249999999991</v>
      </c>
      <c r="N576" s="6">
        <f t="shared" si="33"/>
        <v>446.9</v>
      </c>
      <c r="O576" s="6">
        <f t="shared" si="34"/>
        <v>338.51249999999993</v>
      </c>
      <c r="P576" s="8">
        <f t="shared" si="35"/>
        <v>0.43099963395031271</v>
      </c>
      <c r="Q576" s="5">
        <f>YEAR(SalesDataTable[[#This Row],[Order Date]])</f>
        <v>2026</v>
      </c>
      <c r="R576" s="8" t="str">
        <f>"Q"&amp;ROUNDUP(MONTH(SalesDataTable[[#This Row],[Order Date]])/3,0)</f>
        <v>Q2</v>
      </c>
      <c r="S576" s="9">
        <f>MONTH(SalesDataTable[[#This Row],[Order Date]])</f>
        <v>4</v>
      </c>
      <c r="T576" s="8" t="str">
        <f>TEXT(SalesDataTable[[#This Row],[Order Date]],"mmm")</f>
        <v>Apr</v>
      </c>
    </row>
    <row r="577" spans="1:20" ht="16">
      <c r="A577" s="2" t="s">
        <v>628</v>
      </c>
      <c r="B577" s="3">
        <v>46127</v>
      </c>
      <c r="C577" s="4" t="s">
        <v>8</v>
      </c>
      <c r="D577" s="4" t="s">
        <v>66</v>
      </c>
      <c r="E577" s="4" t="s">
        <v>25</v>
      </c>
      <c r="F577" s="4" t="s">
        <v>4</v>
      </c>
      <c r="G577" s="4" t="s">
        <v>17</v>
      </c>
      <c r="H577" s="4" t="s">
        <v>18</v>
      </c>
      <c r="I577" s="9">
        <v>2</v>
      </c>
      <c r="J577" s="6">
        <v>36.35</v>
      </c>
      <c r="K577" s="7">
        <v>0</v>
      </c>
      <c r="L577" s="6">
        <v>13.55</v>
      </c>
      <c r="M577" s="6">
        <f t="shared" si="32"/>
        <v>72.7</v>
      </c>
      <c r="N577" s="6">
        <f t="shared" si="33"/>
        <v>27.1</v>
      </c>
      <c r="O577" s="6">
        <f t="shared" si="34"/>
        <v>45.6</v>
      </c>
      <c r="P577" s="8">
        <f t="shared" si="35"/>
        <v>0.6272352132049519</v>
      </c>
      <c r="Q577" s="5">
        <f>YEAR(SalesDataTable[[#This Row],[Order Date]])</f>
        <v>2026</v>
      </c>
      <c r="R577" s="8" t="str">
        <f>"Q"&amp;ROUNDUP(MONTH(SalesDataTable[[#This Row],[Order Date]])/3,0)</f>
        <v>Q2</v>
      </c>
      <c r="S577" s="9">
        <f>MONTH(SalesDataTable[[#This Row],[Order Date]])</f>
        <v>4</v>
      </c>
      <c r="T577" s="8" t="str">
        <f>TEXT(SalesDataTable[[#This Row],[Order Date]],"mmm")</f>
        <v>Apr</v>
      </c>
    </row>
    <row r="578" spans="1:20" ht="16">
      <c r="A578" s="2" t="s">
        <v>629</v>
      </c>
      <c r="B578" s="3">
        <v>46127</v>
      </c>
      <c r="C578" s="4" t="s">
        <v>8</v>
      </c>
      <c r="D578" s="4" t="s">
        <v>86</v>
      </c>
      <c r="E578" s="4" t="s">
        <v>25</v>
      </c>
      <c r="F578" s="4" t="s">
        <v>16</v>
      </c>
      <c r="G578" s="4" t="s">
        <v>17</v>
      </c>
      <c r="H578" s="4" t="s">
        <v>46</v>
      </c>
      <c r="I578" s="9">
        <v>1</v>
      </c>
      <c r="J578" s="6">
        <v>47</v>
      </c>
      <c r="K578" s="7">
        <v>0</v>
      </c>
      <c r="L578" s="6">
        <v>18.64</v>
      </c>
      <c r="M578" s="6">
        <f t="shared" ref="M578:M641" si="36">I578*J578*(1-K578)</f>
        <v>47</v>
      </c>
      <c r="N578" s="6">
        <f t="shared" ref="N578:N641" si="37">I578*L578</f>
        <v>18.64</v>
      </c>
      <c r="O578" s="6">
        <f t="shared" ref="O578:O641" si="38">M578-N578</f>
        <v>28.36</v>
      </c>
      <c r="P578" s="8">
        <f t="shared" ref="P578:P641" si="39">IFERROR(O578/M578,0)</f>
        <v>0.60340425531914887</v>
      </c>
      <c r="Q578" s="5">
        <f>YEAR(SalesDataTable[[#This Row],[Order Date]])</f>
        <v>2026</v>
      </c>
      <c r="R578" s="8" t="str">
        <f>"Q"&amp;ROUNDUP(MONTH(SalesDataTable[[#This Row],[Order Date]])/3,0)</f>
        <v>Q2</v>
      </c>
      <c r="S578" s="9">
        <f>MONTH(SalesDataTable[[#This Row],[Order Date]])</f>
        <v>4</v>
      </c>
      <c r="T578" s="8" t="str">
        <f>TEXT(SalesDataTable[[#This Row],[Order Date]],"mmm")</f>
        <v>Apr</v>
      </c>
    </row>
    <row r="579" spans="1:20" ht="16">
      <c r="A579" s="2" t="s">
        <v>630</v>
      </c>
      <c r="B579" s="3">
        <v>46127</v>
      </c>
      <c r="C579" s="4" t="s">
        <v>27</v>
      </c>
      <c r="D579" s="4" t="s">
        <v>82</v>
      </c>
      <c r="E579" s="4" t="s">
        <v>39</v>
      </c>
      <c r="F579" s="4" t="s">
        <v>4</v>
      </c>
      <c r="G579" s="4" t="s">
        <v>17</v>
      </c>
      <c r="H579" s="4" t="s">
        <v>46</v>
      </c>
      <c r="I579" s="9">
        <v>1</v>
      </c>
      <c r="J579" s="6">
        <v>46.86</v>
      </c>
      <c r="K579" s="7">
        <v>0</v>
      </c>
      <c r="L579" s="6">
        <v>18.190000000000001</v>
      </c>
      <c r="M579" s="6">
        <f t="shared" si="36"/>
        <v>46.86</v>
      </c>
      <c r="N579" s="6">
        <f t="shared" si="37"/>
        <v>18.190000000000001</v>
      </c>
      <c r="O579" s="6">
        <f t="shared" si="38"/>
        <v>28.669999999999998</v>
      </c>
      <c r="P579" s="8">
        <f t="shared" si="39"/>
        <v>0.61182244985061884</v>
      </c>
      <c r="Q579" s="5">
        <f>YEAR(SalesDataTable[[#This Row],[Order Date]])</f>
        <v>2026</v>
      </c>
      <c r="R579" s="8" t="str">
        <f>"Q"&amp;ROUNDUP(MONTH(SalesDataTable[[#This Row],[Order Date]])/3,0)</f>
        <v>Q2</v>
      </c>
      <c r="S579" s="9">
        <f>MONTH(SalesDataTable[[#This Row],[Order Date]])</f>
        <v>4</v>
      </c>
      <c r="T579" s="8" t="str">
        <f>TEXT(SalesDataTable[[#This Row],[Order Date]],"mmm")</f>
        <v>Apr</v>
      </c>
    </row>
    <row r="580" spans="1:20" ht="16">
      <c r="A580" s="2" t="s">
        <v>631</v>
      </c>
      <c r="B580" s="3">
        <v>46127</v>
      </c>
      <c r="C580" s="4" t="s">
        <v>1</v>
      </c>
      <c r="D580" s="4" t="s">
        <v>52</v>
      </c>
      <c r="E580" s="4" t="s">
        <v>3</v>
      </c>
      <c r="F580" s="4" t="s">
        <v>16</v>
      </c>
      <c r="G580" s="4" t="s">
        <v>31</v>
      </c>
      <c r="H580" s="4" t="s">
        <v>64</v>
      </c>
      <c r="I580" s="9">
        <v>2</v>
      </c>
      <c r="J580" s="6">
        <v>82.13</v>
      </c>
      <c r="K580" s="7">
        <v>0.05</v>
      </c>
      <c r="L580" s="6">
        <v>39.909999999999997</v>
      </c>
      <c r="M580" s="6">
        <f t="shared" si="36"/>
        <v>156.047</v>
      </c>
      <c r="N580" s="6">
        <f t="shared" si="37"/>
        <v>79.819999999999993</v>
      </c>
      <c r="O580" s="6">
        <f t="shared" si="38"/>
        <v>76.227000000000004</v>
      </c>
      <c r="P580" s="8">
        <f t="shared" si="39"/>
        <v>0.48848744288579726</v>
      </c>
      <c r="Q580" s="5">
        <f>YEAR(SalesDataTable[[#This Row],[Order Date]])</f>
        <v>2026</v>
      </c>
      <c r="R580" s="8" t="str">
        <f>"Q"&amp;ROUNDUP(MONTH(SalesDataTable[[#This Row],[Order Date]])/3,0)</f>
        <v>Q2</v>
      </c>
      <c r="S580" s="9">
        <f>MONTH(SalesDataTable[[#This Row],[Order Date]])</f>
        <v>4</v>
      </c>
      <c r="T580" s="8" t="str">
        <f>TEXT(SalesDataTable[[#This Row],[Order Date]],"mmm")</f>
        <v>Apr</v>
      </c>
    </row>
    <row r="581" spans="1:20" ht="16">
      <c r="A581" s="2" t="s">
        <v>632</v>
      </c>
      <c r="B581" s="3">
        <v>46127</v>
      </c>
      <c r="C581" s="4" t="s">
        <v>8</v>
      </c>
      <c r="D581" s="4" t="s">
        <v>38</v>
      </c>
      <c r="E581" s="4" t="s">
        <v>25</v>
      </c>
      <c r="F581" s="4" t="s">
        <v>20</v>
      </c>
      <c r="G581" s="4" t="s">
        <v>17</v>
      </c>
      <c r="H581" s="4" t="s">
        <v>83</v>
      </c>
      <c r="I581" s="9">
        <v>1</v>
      </c>
      <c r="J581" s="6">
        <v>163.16</v>
      </c>
      <c r="K581" s="7">
        <v>0</v>
      </c>
      <c r="L581" s="6">
        <v>88.78</v>
      </c>
      <c r="M581" s="6">
        <f t="shared" si="36"/>
        <v>163.16</v>
      </c>
      <c r="N581" s="6">
        <f t="shared" si="37"/>
        <v>88.78</v>
      </c>
      <c r="O581" s="6">
        <f t="shared" si="38"/>
        <v>74.38</v>
      </c>
      <c r="P581" s="8">
        <f t="shared" si="39"/>
        <v>0.45587153714145623</v>
      </c>
      <c r="Q581" s="5">
        <f>YEAR(SalesDataTable[[#This Row],[Order Date]])</f>
        <v>2026</v>
      </c>
      <c r="R581" s="8" t="str">
        <f>"Q"&amp;ROUNDUP(MONTH(SalesDataTable[[#This Row],[Order Date]])/3,0)</f>
        <v>Q2</v>
      </c>
      <c r="S581" s="9">
        <f>MONTH(SalesDataTable[[#This Row],[Order Date]])</f>
        <v>4</v>
      </c>
      <c r="T581" s="8" t="str">
        <f>TEXT(SalesDataTable[[#This Row],[Order Date]],"mmm")</f>
        <v>Apr</v>
      </c>
    </row>
    <row r="582" spans="1:20" ht="16">
      <c r="A582" s="2" t="s">
        <v>633</v>
      </c>
      <c r="B582" s="3">
        <v>46128</v>
      </c>
      <c r="C582" s="4" t="s">
        <v>1</v>
      </c>
      <c r="D582" s="4" t="s">
        <v>88</v>
      </c>
      <c r="E582" s="4" t="s">
        <v>25</v>
      </c>
      <c r="F582" s="4" t="s">
        <v>16</v>
      </c>
      <c r="G582" s="4" t="s">
        <v>17</v>
      </c>
      <c r="H582" s="4" t="s">
        <v>18</v>
      </c>
      <c r="I582" s="9">
        <v>2</v>
      </c>
      <c r="J582" s="6">
        <v>36.68</v>
      </c>
      <c r="K582" s="7">
        <v>0.1</v>
      </c>
      <c r="L582" s="6">
        <v>13.92</v>
      </c>
      <c r="M582" s="6">
        <f t="shared" si="36"/>
        <v>66.024000000000001</v>
      </c>
      <c r="N582" s="6">
        <f t="shared" si="37"/>
        <v>27.84</v>
      </c>
      <c r="O582" s="6">
        <f t="shared" si="38"/>
        <v>38.183999999999997</v>
      </c>
      <c r="P582" s="8">
        <f t="shared" si="39"/>
        <v>0.57833515085423481</v>
      </c>
      <c r="Q582" s="5">
        <f>YEAR(SalesDataTable[[#This Row],[Order Date]])</f>
        <v>2026</v>
      </c>
      <c r="R582" s="8" t="str">
        <f>"Q"&amp;ROUNDUP(MONTH(SalesDataTable[[#This Row],[Order Date]])/3,0)</f>
        <v>Q2</v>
      </c>
      <c r="S582" s="9">
        <f>MONTH(SalesDataTable[[#This Row],[Order Date]])</f>
        <v>4</v>
      </c>
      <c r="T582" s="8" t="str">
        <f>TEXT(SalesDataTable[[#This Row],[Order Date]],"mmm")</f>
        <v>Apr</v>
      </c>
    </row>
    <row r="583" spans="1:20" ht="16">
      <c r="A583" s="2" t="s">
        <v>634</v>
      </c>
      <c r="B583" s="3">
        <v>46128</v>
      </c>
      <c r="C583" s="4" t="s">
        <v>27</v>
      </c>
      <c r="D583" s="4" t="s">
        <v>82</v>
      </c>
      <c r="E583" s="4" t="s">
        <v>3</v>
      </c>
      <c r="F583" s="4" t="s">
        <v>16</v>
      </c>
      <c r="G583" s="4" t="s">
        <v>17</v>
      </c>
      <c r="H583" s="4" t="s">
        <v>46</v>
      </c>
      <c r="I583" s="9">
        <v>1</v>
      </c>
      <c r="J583" s="6">
        <v>45.82</v>
      </c>
      <c r="K583" s="7">
        <v>0.1</v>
      </c>
      <c r="L583" s="6">
        <v>18.48</v>
      </c>
      <c r="M583" s="6">
        <f t="shared" si="36"/>
        <v>41.238</v>
      </c>
      <c r="N583" s="6">
        <f t="shared" si="37"/>
        <v>18.48</v>
      </c>
      <c r="O583" s="6">
        <f t="shared" si="38"/>
        <v>22.757999999999999</v>
      </c>
      <c r="P583" s="8">
        <f t="shared" si="39"/>
        <v>0.55186963480285167</v>
      </c>
      <c r="Q583" s="5">
        <f>YEAR(SalesDataTable[[#This Row],[Order Date]])</f>
        <v>2026</v>
      </c>
      <c r="R583" s="8" t="str">
        <f>"Q"&amp;ROUNDUP(MONTH(SalesDataTable[[#This Row],[Order Date]])/3,0)</f>
        <v>Q2</v>
      </c>
      <c r="S583" s="9">
        <f>MONTH(SalesDataTable[[#This Row],[Order Date]])</f>
        <v>4</v>
      </c>
      <c r="T583" s="8" t="str">
        <f>TEXT(SalesDataTable[[#This Row],[Order Date]],"mmm")</f>
        <v>Apr</v>
      </c>
    </row>
    <row r="584" spans="1:20" ht="16">
      <c r="A584" s="2" t="s">
        <v>635</v>
      </c>
      <c r="B584" s="3">
        <v>46128</v>
      </c>
      <c r="C584" s="4" t="s">
        <v>1</v>
      </c>
      <c r="D584" s="4" t="s">
        <v>88</v>
      </c>
      <c r="E584" s="4" t="s">
        <v>3</v>
      </c>
      <c r="F584" s="4" t="s">
        <v>4</v>
      </c>
      <c r="G584" s="4" t="s">
        <v>11</v>
      </c>
      <c r="H584" s="4" t="s">
        <v>79</v>
      </c>
      <c r="I584" s="9">
        <v>1</v>
      </c>
      <c r="J584" s="6">
        <v>70.95</v>
      </c>
      <c r="K584" s="7">
        <v>0</v>
      </c>
      <c r="L584" s="6">
        <v>31.43</v>
      </c>
      <c r="M584" s="6">
        <f t="shared" si="36"/>
        <v>70.95</v>
      </c>
      <c r="N584" s="6">
        <f t="shared" si="37"/>
        <v>31.43</v>
      </c>
      <c r="O584" s="6">
        <f t="shared" si="38"/>
        <v>39.520000000000003</v>
      </c>
      <c r="P584" s="8">
        <f t="shared" si="39"/>
        <v>0.55701198026779419</v>
      </c>
      <c r="Q584" s="5">
        <f>YEAR(SalesDataTable[[#This Row],[Order Date]])</f>
        <v>2026</v>
      </c>
      <c r="R584" s="8" t="str">
        <f>"Q"&amp;ROUNDUP(MONTH(SalesDataTable[[#This Row],[Order Date]])/3,0)</f>
        <v>Q2</v>
      </c>
      <c r="S584" s="9">
        <f>MONTH(SalesDataTable[[#This Row],[Order Date]])</f>
        <v>4</v>
      </c>
      <c r="T584" s="8" t="str">
        <f>TEXT(SalesDataTable[[#This Row],[Order Date]],"mmm")</f>
        <v>Apr</v>
      </c>
    </row>
    <row r="585" spans="1:20" ht="16">
      <c r="A585" s="2" t="s">
        <v>636</v>
      </c>
      <c r="B585" s="3">
        <v>46128</v>
      </c>
      <c r="C585" s="4" t="s">
        <v>8</v>
      </c>
      <c r="D585" s="4" t="s">
        <v>66</v>
      </c>
      <c r="E585" s="4" t="s">
        <v>3</v>
      </c>
      <c r="F585" s="4" t="s">
        <v>16</v>
      </c>
      <c r="G585" s="4" t="s">
        <v>17</v>
      </c>
      <c r="H585" s="4" t="s">
        <v>46</v>
      </c>
      <c r="I585" s="9">
        <v>1</v>
      </c>
      <c r="J585" s="6">
        <v>46.68</v>
      </c>
      <c r="K585" s="7">
        <v>0.05</v>
      </c>
      <c r="L585" s="6">
        <v>18.350000000000001</v>
      </c>
      <c r="M585" s="6">
        <f t="shared" si="36"/>
        <v>44.345999999999997</v>
      </c>
      <c r="N585" s="6">
        <f t="shared" si="37"/>
        <v>18.350000000000001</v>
      </c>
      <c r="O585" s="6">
        <f t="shared" si="38"/>
        <v>25.995999999999995</v>
      </c>
      <c r="P585" s="8">
        <f t="shared" si="39"/>
        <v>0.58620845172056102</v>
      </c>
      <c r="Q585" s="5">
        <f>YEAR(SalesDataTable[[#This Row],[Order Date]])</f>
        <v>2026</v>
      </c>
      <c r="R585" s="8" t="str">
        <f>"Q"&amp;ROUNDUP(MONTH(SalesDataTable[[#This Row],[Order Date]])/3,0)</f>
        <v>Q2</v>
      </c>
      <c r="S585" s="9">
        <f>MONTH(SalesDataTable[[#This Row],[Order Date]])</f>
        <v>4</v>
      </c>
      <c r="T585" s="8" t="str">
        <f>TEXT(SalesDataTable[[#This Row],[Order Date]],"mmm")</f>
        <v>Apr</v>
      </c>
    </row>
    <row r="586" spans="1:20" ht="16">
      <c r="A586" s="2" t="s">
        <v>637</v>
      </c>
      <c r="B586" s="3">
        <v>46128</v>
      </c>
      <c r="C586" s="4" t="s">
        <v>14</v>
      </c>
      <c r="D586" s="4" t="s">
        <v>126</v>
      </c>
      <c r="E586" s="4" t="s">
        <v>3</v>
      </c>
      <c r="F586" s="4" t="s">
        <v>20</v>
      </c>
      <c r="G586" s="4" t="s">
        <v>17</v>
      </c>
      <c r="H586" s="4" t="s">
        <v>83</v>
      </c>
      <c r="I586" s="9">
        <v>5</v>
      </c>
      <c r="J586" s="6">
        <v>164.31</v>
      </c>
      <c r="K586" s="7">
        <v>0.05</v>
      </c>
      <c r="L586" s="6">
        <v>85.41</v>
      </c>
      <c r="M586" s="6">
        <f t="shared" si="36"/>
        <v>780.47249999999997</v>
      </c>
      <c r="N586" s="6">
        <f t="shared" si="37"/>
        <v>427.04999999999995</v>
      </c>
      <c r="O586" s="6">
        <f t="shared" si="38"/>
        <v>353.42250000000001</v>
      </c>
      <c r="P586" s="8">
        <f t="shared" si="39"/>
        <v>0.45283145786686912</v>
      </c>
      <c r="Q586" s="5">
        <f>YEAR(SalesDataTable[[#This Row],[Order Date]])</f>
        <v>2026</v>
      </c>
      <c r="R586" s="8" t="str">
        <f>"Q"&amp;ROUNDUP(MONTH(SalesDataTable[[#This Row],[Order Date]])/3,0)</f>
        <v>Q2</v>
      </c>
      <c r="S586" s="9">
        <f>MONTH(SalesDataTable[[#This Row],[Order Date]])</f>
        <v>4</v>
      </c>
      <c r="T586" s="8" t="str">
        <f>TEXT(SalesDataTable[[#This Row],[Order Date]],"mmm")</f>
        <v>Apr</v>
      </c>
    </row>
    <row r="587" spans="1:20" ht="16">
      <c r="A587" s="2" t="s">
        <v>638</v>
      </c>
      <c r="B587" s="3">
        <v>46128</v>
      </c>
      <c r="C587" s="4" t="s">
        <v>8</v>
      </c>
      <c r="D587" s="4" t="s">
        <v>38</v>
      </c>
      <c r="E587" s="4" t="s">
        <v>3</v>
      </c>
      <c r="F587" s="4" t="s">
        <v>20</v>
      </c>
      <c r="G587" s="4" t="s">
        <v>17</v>
      </c>
      <c r="H587" s="4" t="s">
        <v>18</v>
      </c>
      <c r="I587" s="9">
        <v>3</v>
      </c>
      <c r="J587" s="6">
        <v>35.57</v>
      </c>
      <c r="K587" s="7">
        <v>0</v>
      </c>
      <c r="L587" s="6">
        <v>13.67</v>
      </c>
      <c r="M587" s="6">
        <f t="shared" si="36"/>
        <v>106.71000000000001</v>
      </c>
      <c r="N587" s="6">
        <f t="shared" si="37"/>
        <v>41.01</v>
      </c>
      <c r="O587" s="6">
        <f t="shared" si="38"/>
        <v>65.700000000000017</v>
      </c>
      <c r="P587" s="8">
        <f t="shared" si="39"/>
        <v>0.61568737700309262</v>
      </c>
      <c r="Q587" s="5">
        <f>YEAR(SalesDataTable[[#This Row],[Order Date]])</f>
        <v>2026</v>
      </c>
      <c r="R587" s="8" t="str">
        <f>"Q"&amp;ROUNDUP(MONTH(SalesDataTable[[#This Row],[Order Date]])/3,0)</f>
        <v>Q2</v>
      </c>
      <c r="S587" s="9">
        <f>MONTH(SalesDataTable[[#This Row],[Order Date]])</f>
        <v>4</v>
      </c>
      <c r="T587" s="8" t="str">
        <f>TEXT(SalesDataTable[[#This Row],[Order Date]],"mmm")</f>
        <v>Apr</v>
      </c>
    </row>
    <row r="588" spans="1:20" ht="16">
      <c r="A588" s="2" t="s">
        <v>639</v>
      </c>
      <c r="B588" s="3">
        <v>46128</v>
      </c>
      <c r="C588" s="4" t="s">
        <v>1</v>
      </c>
      <c r="D588" s="4" t="s">
        <v>2</v>
      </c>
      <c r="E588" s="4" t="s">
        <v>39</v>
      </c>
      <c r="F588" s="4" t="s">
        <v>16</v>
      </c>
      <c r="G588" s="4" t="s">
        <v>17</v>
      </c>
      <c r="H588" s="4" t="s">
        <v>46</v>
      </c>
      <c r="I588" s="9">
        <v>2</v>
      </c>
      <c r="J588" s="6">
        <v>45.51</v>
      </c>
      <c r="K588" s="7">
        <v>0.1</v>
      </c>
      <c r="L588" s="6">
        <v>18.809999999999999</v>
      </c>
      <c r="M588" s="6">
        <f t="shared" si="36"/>
        <v>81.917999999999992</v>
      </c>
      <c r="N588" s="6">
        <f t="shared" si="37"/>
        <v>37.619999999999997</v>
      </c>
      <c r="O588" s="6">
        <f t="shared" si="38"/>
        <v>44.297999999999995</v>
      </c>
      <c r="P588" s="8">
        <f t="shared" si="39"/>
        <v>0.54076027246758951</v>
      </c>
      <c r="Q588" s="5">
        <f>YEAR(SalesDataTable[[#This Row],[Order Date]])</f>
        <v>2026</v>
      </c>
      <c r="R588" s="8" t="str">
        <f>"Q"&amp;ROUNDUP(MONTH(SalesDataTable[[#This Row],[Order Date]])/3,0)</f>
        <v>Q2</v>
      </c>
      <c r="S588" s="9">
        <f>MONTH(SalesDataTable[[#This Row],[Order Date]])</f>
        <v>4</v>
      </c>
      <c r="T588" s="8" t="str">
        <f>TEXT(SalesDataTable[[#This Row],[Order Date]],"mmm")</f>
        <v>Apr</v>
      </c>
    </row>
    <row r="589" spans="1:20" ht="16">
      <c r="A589" s="2" t="s">
        <v>640</v>
      </c>
      <c r="B589" s="3">
        <v>46128</v>
      </c>
      <c r="C589" s="4" t="s">
        <v>27</v>
      </c>
      <c r="D589" s="4" t="s">
        <v>48</v>
      </c>
      <c r="E589" s="4" t="s">
        <v>3</v>
      </c>
      <c r="F589" s="4" t="s">
        <v>4</v>
      </c>
      <c r="G589" s="4" t="s">
        <v>31</v>
      </c>
      <c r="H589" s="4" t="s">
        <v>41</v>
      </c>
      <c r="I589" s="9">
        <v>2</v>
      </c>
      <c r="J589" s="6">
        <v>198.32</v>
      </c>
      <c r="K589" s="7">
        <v>0</v>
      </c>
      <c r="L589" s="6">
        <v>106.8</v>
      </c>
      <c r="M589" s="6">
        <f t="shared" si="36"/>
        <v>396.64</v>
      </c>
      <c r="N589" s="6">
        <f t="shared" si="37"/>
        <v>213.6</v>
      </c>
      <c r="O589" s="6">
        <f t="shared" si="38"/>
        <v>183.04</v>
      </c>
      <c r="P589" s="8">
        <f t="shared" si="39"/>
        <v>0.46147640177490923</v>
      </c>
      <c r="Q589" s="5">
        <f>YEAR(SalesDataTable[[#This Row],[Order Date]])</f>
        <v>2026</v>
      </c>
      <c r="R589" s="8" t="str">
        <f>"Q"&amp;ROUNDUP(MONTH(SalesDataTable[[#This Row],[Order Date]])/3,0)</f>
        <v>Q2</v>
      </c>
      <c r="S589" s="9">
        <f>MONTH(SalesDataTable[[#This Row],[Order Date]])</f>
        <v>4</v>
      </c>
      <c r="T589" s="8" t="str">
        <f>TEXT(SalesDataTable[[#This Row],[Order Date]],"mmm")</f>
        <v>Apr</v>
      </c>
    </row>
    <row r="590" spans="1:20" ht="16">
      <c r="A590" s="2" t="s">
        <v>641</v>
      </c>
      <c r="B590" s="3">
        <v>46129</v>
      </c>
      <c r="C590" s="4" t="s">
        <v>27</v>
      </c>
      <c r="D590" s="4" t="s">
        <v>48</v>
      </c>
      <c r="E590" s="4" t="s">
        <v>39</v>
      </c>
      <c r="F590" s="4" t="s">
        <v>20</v>
      </c>
      <c r="G590" s="4" t="s">
        <v>17</v>
      </c>
      <c r="H590" s="4" t="s">
        <v>71</v>
      </c>
      <c r="I590" s="9">
        <v>2</v>
      </c>
      <c r="J590" s="6">
        <v>130.94</v>
      </c>
      <c r="K590" s="7">
        <v>0</v>
      </c>
      <c r="L590" s="6">
        <v>67.459999999999994</v>
      </c>
      <c r="M590" s="6">
        <f t="shared" si="36"/>
        <v>261.88</v>
      </c>
      <c r="N590" s="6">
        <f t="shared" si="37"/>
        <v>134.91999999999999</v>
      </c>
      <c r="O590" s="6">
        <f t="shared" si="38"/>
        <v>126.96000000000001</v>
      </c>
      <c r="P590" s="8">
        <f t="shared" si="39"/>
        <v>0.48480219948067821</v>
      </c>
      <c r="Q590" s="5">
        <f>YEAR(SalesDataTable[[#This Row],[Order Date]])</f>
        <v>2026</v>
      </c>
      <c r="R590" s="8" t="str">
        <f>"Q"&amp;ROUNDUP(MONTH(SalesDataTable[[#This Row],[Order Date]])/3,0)</f>
        <v>Q2</v>
      </c>
      <c r="S590" s="9">
        <f>MONTH(SalesDataTable[[#This Row],[Order Date]])</f>
        <v>4</v>
      </c>
      <c r="T590" s="8" t="str">
        <f>TEXT(SalesDataTable[[#This Row],[Order Date]],"mmm")</f>
        <v>Apr</v>
      </c>
    </row>
    <row r="591" spans="1:20" ht="16">
      <c r="A591" s="2" t="s">
        <v>642</v>
      </c>
      <c r="B591" s="3">
        <v>46129</v>
      </c>
      <c r="C591" s="4" t="s">
        <v>8</v>
      </c>
      <c r="D591" s="4" t="s">
        <v>66</v>
      </c>
      <c r="E591" s="4" t="s">
        <v>39</v>
      </c>
      <c r="F591" s="4" t="s">
        <v>4</v>
      </c>
      <c r="G591" s="4" t="s">
        <v>17</v>
      </c>
      <c r="H591" s="4" t="s">
        <v>71</v>
      </c>
      <c r="I591" s="9">
        <v>1</v>
      </c>
      <c r="J591" s="6">
        <v>131.62</v>
      </c>
      <c r="K591" s="7">
        <v>0</v>
      </c>
      <c r="L591" s="6">
        <v>66.95</v>
      </c>
      <c r="M591" s="6">
        <f t="shared" si="36"/>
        <v>131.62</v>
      </c>
      <c r="N591" s="6">
        <f t="shared" si="37"/>
        <v>66.95</v>
      </c>
      <c r="O591" s="6">
        <f t="shared" si="38"/>
        <v>64.67</v>
      </c>
      <c r="P591" s="8">
        <f t="shared" si="39"/>
        <v>0.49133870232487464</v>
      </c>
      <c r="Q591" s="5">
        <f>YEAR(SalesDataTable[[#This Row],[Order Date]])</f>
        <v>2026</v>
      </c>
      <c r="R591" s="8" t="str">
        <f>"Q"&amp;ROUNDUP(MONTH(SalesDataTable[[#This Row],[Order Date]])/3,0)</f>
        <v>Q2</v>
      </c>
      <c r="S591" s="9">
        <f>MONTH(SalesDataTable[[#This Row],[Order Date]])</f>
        <v>4</v>
      </c>
      <c r="T591" s="8" t="str">
        <f>TEXT(SalesDataTable[[#This Row],[Order Date]],"mmm")</f>
        <v>Apr</v>
      </c>
    </row>
    <row r="592" spans="1:20" ht="16">
      <c r="A592" s="2" t="s">
        <v>643</v>
      </c>
      <c r="B592" s="3">
        <v>46129</v>
      </c>
      <c r="C592" s="4" t="s">
        <v>1</v>
      </c>
      <c r="D592" s="4" t="s">
        <v>2</v>
      </c>
      <c r="E592" s="4" t="s">
        <v>10</v>
      </c>
      <c r="F592" s="4" t="s">
        <v>20</v>
      </c>
      <c r="G592" s="4" t="s">
        <v>17</v>
      </c>
      <c r="H592" s="4" t="s">
        <v>83</v>
      </c>
      <c r="I592" s="9">
        <v>8</v>
      </c>
      <c r="J592" s="6">
        <v>168.34</v>
      </c>
      <c r="K592" s="7">
        <v>0.15</v>
      </c>
      <c r="L592" s="6">
        <v>88.7</v>
      </c>
      <c r="M592" s="6">
        <f t="shared" si="36"/>
        <v>1144.712</v>
      </c>
      <c r="N592" s="6">
        <f t="shared" si="37"/>
        <v>709.6</v>
      </c>
      <c r="O592" s="6">
        <f t="shared" si="38"/>
        <v>435.11199999999997</v>
      </c>
      <c r="P592" s="8">
        <f t="shared" si="39"/>
        <v>0.38010608781946897</v>
      </c>
      <c r="Q592" s="5">
        <f>YEAR(SalesDataTable[[#This Row],[Order Date]])</f>
        <v>2026</v>
      </c>
      <c r="R592" s="8" t="str">
        <f>"Q"&amp;ROUNDUP(MONTH(SalesDataTable[[#This Row],[Order Date]])/3,0)</f>
        <v>Q2</v>
      </c>
      <c r="S592" s="9">
        <f>MONTH(SalesDataTable[[#This Row],[Order Date]])</f>
        <v>4</v>
      </c>
      <c r="T592" s="8" t="str">
        <f>TEXT(SalesDataTable[[#This Row],[Order Date]],"mmm")</f>
        <v>Apr</v>
      </c>
    </row>
    <row r="593" spans="1:20" ht="16">
      <c r="A593" s="2" t="s">
        <v>644</v>
      </c>
      <c r="B593" s="3">
        <v>46129</v>
      </c>
      <c r="C593" s="4" t="s">
        <v>8</v>
      </c>
      <c r="D593" s="4" t="s">
        <v>38</v>
      </c>
      <c r="E593" s="4" t="s">
        <v>3</v>
      </c>
      <c r="F593" s="4" t="s">
        <v>4</v>
      </c>
      <c r="G593" s="4" t="s">
        <v>31</v>
      </c>
      <c r="H593" s="4" t="s">
        <v>64</v>
      </c>
      <c r="I593" s="9">
        <v>1</v>
      </c>
      <c r="J593" s="6">
        <v>81.040000000000006</v>
      </c>
      <c r="K593" s="7">
        <v>0</v>
      </c>
      <c r="L593" s="6">
        <v>39.97</v>
      </c>
      <c r="M593" s="6">
        <f t="shared" si="36"/>
        <v>81.040000000000006</v>
      </c>
      <c r="N593" s="6">
        <f t="shared" si="37"/>
        <v>39.97</v>
      </c>
      <c r="O593" s="6">
        <f t="shared" si="38"/>
        <v>41.070000000000007</v>
      </c>
      <c r="P593" s="8">
        <f t="shared" si="39"/>
        <v>0.50678677196446209</v>
      </c>
      <c r="Q593" s="5">
        <f>YEAR(SalesDataTable[[#This Row],[Order Date]])</f>
        <v>2026</v>
      </c>
      <c r="R593" s="8" t="str">
        <f>"Q"&amp;ROUNDUP(MONTH(SalesDataTable[[#This Row],[Order Date]])/3,0)</f>
        <v>Q2</v>
      </c>
      <c r="S593" s="9">
        <f>MONTH(SalesDataTable[[#This Row],[Order Date]])</f>
        <v>4</v>
      </c>
      <c r="T593" s="8" t="str">
        <f>TEXT(SalesDataTable[[#This Row],[Order Date]],"mmm")</f>
        <v>Apr</v>
      </c>
    </row>
    <row r="594" spans="1:20" ht="16">
      <c r="A594" s="2" t="s">
        <v>645</v>
      </c>
      <c r="B594" s="3">
        <v>46129</v>
      </c>
      <c r="C594" s="4" t="s">
        <v>27</v>
      </c>
      <c r="D594" s="4" t="s">
        <v>48</v>
      </c>
      <c r="E594" s="4" t="s">
        <v>3</v>
      </c>
      <c r="F594" s="4" t="s">
        <v>20</v>
      </c>
      <c r="G594" s="4" t="s">
        <v>31</v>
      </c>
      <c r="H594" s="4" t="s">
        <v>64</v>
      </c>
      <c r="I594" s="9">
        <v>3</v>
      </c>
      <c r="J594" s="6">
        <v>81.53</v>
      </c>
      <c r="K594" s="7">
        <v>0.05</v>
      </c>
      <c r="L594" s="6">
        <v>38.630000000000003</v>
      </c>
      <c r="M594" s="6">
        <f t="shared" si="36"/>
        <v>232.3605</v>
      </c>
      <c r="N594" s="6">
        <f t="shared" si="37"/>
        <v>115.89000000000001</v>
      </c>
      <c r="O594" s="6">
        <f t="shared" si="38"/>
        <v>116.47049999999999</v>
      </c>
      <c r="P594" s="8">
        <f t="shared" si="39"/>
        <v>0.50124913657872139</v>
      </c>
      <c r="Q594" s="5">
        <f>YEAR(SalesDataTable[[#This Row],[Order Date]])</f>
        <v>2026</v>
      </c>
      <c r="R594" s="8" t="str">
        <f>"Q"&amp;ROUNDUP(MONTH(SalesDataTable[[#This Row],[Order Date]])/3,0)</f>
        <v>Q2</v>
      </c>
      <c r="S594" s="9">
        <f>MONTH(SalesDataTable[[#This Row],[Order Date]])</f>
        <v>4</v>
      </c>
      <c r="T594" s="8" t="str">
        <f>TEXT(SalesDataTable[[#This Row],[Order Date]],"mmm")</f>
        <v>Apr</v>
      </c>
    </row>
    <row r="595" spans="1:20" ht="16">
      <c r="A595" s="2" t="s">
        <v>646</v>
      </c>
      <c r="B595" s="3">
        <v>46130</v>
      </c>
      <c r="C595" s="4" t="s">
        <v>14</v>
      </c>
      <c r="D595" s="4" t="s">
        <v>61</v>
      </c>
      <c r="E595" s="4" t="s">
        <v>39</v>
      </c>
      <c r="F595" s="4" t="s">
        <v>4</v>
      </c>
      <c r="G595" s="4" t="s">
        <v>5</v>
      </c>
      <c r="H595" s="4" t="s">
        <v>43</v>
      </c>
      <c r="I595" s="9">
        <v>3</v>
      </c>
      <c r="J595" s="6">
        <v>104.8</v>
      </c>
      <c r="K595" s="7">
        <v>0.1</v>
      </c>
      <c r="L595" s="6">
        <v>50.59</v>
      </c>
      <c r="M595" s="6">
        <f t="shared" si="36"/>
        <v>282.95999999999998</v>
      </c>
      <c r="N595" s="6">
        <f t="shared" si="37"/>
        <v>151.77000000000001</v>
      </c>
      <c r="O595" s="6">
        <f t="shared" si="38"/>
        <v>131.18999999999997</v>
      </c>
      <c r="P595" s="8">
        <f t="shared" si="39"/>
        <v>0.46363443596268017</v>
      </c>
      <c r="Q595" s="5">
        <f>YEAR(SalesDataTable[[#This Row],[Order Date]])</f>
        <v>2026</v>
      </c>
      <c r="R595" s="8" t="str">
        <f>"Q"&amp;ROUNDUP(MONTH(SalesDataTable[[#This Row],[Order Date]])/3,0)</f>
        <v>Q2</v>
      </c>
      <c r="S595" s="9">
        <f>MONTH(SalesDataTable[[#This Row],[Order Date]])</f>
        <v>4</v>
      </c>
      <c r="T595" s="8" t="str">
        <f>TEXT(SalesDataTable[[#This Row],[Order Date]],"mmm")</f>
        <v>Apr</v>
      </c>
    </row>
    <row r="596" spans="1:20" ht="16">
      <c r="A596" s="2" t="s">
        <v>647</v>
      </c>
      <c r="B596" s="3">
        <v>46130</v>
      </c>
      <c r="C596" s="4" t="s">
        <v>27</v>
      </c>
      <c r="D596" s="4" t="s">
        <v>48</v>
      </c>
      <c r="E596" s="4" t="s">
        <v>3</v>
      </c>
      <c r="F596" s="4" t="s">
        <v>16</v>
      </c>
      <c r="G596" s="4" t="s">
        <v>49</v>
      </c>
      <c r="H596" s="4" t="s">
        <v>74</v>
      </c>
      <c r="I596" s="9">
        <v>2</v>
      </c>
      <c r="J596" s="6">
        <v>51.24</v>
      </c>
      <c r="K596" s="7">
        <v>0</v>
      </c>
      <c r="L596" s="6">
        <v>22.52</v>
      </c>
      <c r="M596" s="6">
        <f t="shared" si="36"/>
        <v>102.48</v>
      </c>
      <c r="N596" s="6">
        <f t="shared" si="37"/>
        <v>45.04</v>
      </c>
      <c r="O596" s="6">
        <f t="shared" si="38"/>
        <v>57.440000000000005</v>
      </c>
      <c r="P596" s="8">
        <f t="shared" si="39"/>
        <v>0.56049960967993762</v>
      </c>
      <c r="Q596" s="5">
        <f>YEAR(SalesDataTable[[#This Row],[Order Date]])</f>
        <v>2026</v>
      </c>
      <c r="R596" s="8" t="str">
        <f>"Q"&amp;ROUNDUP(MONTH(SalesDataTable[[#This Row],[Order Date]])/3,0)</f>
        <v>Q2</v>
      </c>
      <c r="S596" s="9">
        <f>MONTH(SalesDataTable[[#This Row],[Order Date]])</f>
        <v>4</v>
      </c>
      <c r="T596" s="8" t="str">
        <f>TEXT(SalesDataTable[[#This Row],[Order Date]],"mmm")</f>
        <v>Apr</v>
      </c>
    </row>
    <row r="597" spans="1:20" ht="16">
      <c r="A597" s="2" t="s">
        <v>648</v>
      </c>
      <c r="B597" s="3">
        <v>46130</v>
      </c>
      <c r="C597" s="4" t="s">
        <v>14</v>
      </c>
      <c r="D597" s="4" t="s">
        <v>61</v>
      </c>
      <c r="E597" s="4" t="s">
        <v>25</v>
      </c>
      <c r="F597" s="4" t="s">
        <v>4</v>
      </c>
      <c r="G597" s="4" t="s">
        <v>31</v>
      </c>
      <c r="H597" s="4" t="s">
        <v>90</v>
      </c>
      <c r="I597" s="9">
        <v>1</v>
      </c>
      <c r="J597" s="6">
        <v>120.52</v>
      </c>
      <c r="K597" s="7">
        <v>0.1</v>
      </c>
      <c r="L597" s="6">
        <v>59.01</v>
      </c>
      <c r="M597" s="6">
        <f t="shared" si="36"/>
        <v>108.468</v>
      </c>
      <c r="N597" s="6">
        <f t="shared" si="37"/>
        <v>59.01</v>
      </c>
      <c r="O597" s="6">
        <f t="shared" si="38"/>
        <v>49.458000000000006</v>
      </c>
      <c r="P597" s="8">
        <f t="shared" si="39"/>
        <v>0.45596858059519862</v>
      </c>
      <c r="Q597" s="5">
        <f>YEAR(SalesDataTable[[#This Row],[Order Date]])</f>
        <v>2026</v>
      </c>
      <c r="R597" s="8" t="str">
        <f>"Q"&amp;ROUNDUP(MONTH(SalesDataTable[[#This Row],[Order Date]])/3,0)</f>
        <v>Q2</v>
      </c>
      <c r="S597" s="9">
        <f>MONTH(SalesDataTable[[#This Row],[Order Date]])</f>
        <v>4</v>
      </c>
      <c r="T597" s="8" t="str">
        <f>TEXT(SalesDataTable[[#This Row],[Order Date]],"mmm")</f>
        <v>Apr</v>
      </c>
    </row>
    <row r="598" spans="1:20" ht="16">
      <c r="A598" s="2" t="s">
        <v>649</v>
      </c>
      <c r="B598" s="3">
        <v>46130</v>
      </c>
      <c r="C598" s="4" t="s">
        <v>27</v>
      </c>
      <c r="D598" s="4" t="s">
        <v>48</v>
      </c>
      <c r="E598" s="4" t="s">
        <v>25</v>
      </c>
      <c r="F598" s="4" t="s">
        <v>4</v>
      </c>
      <c r="G598" s="4" t="s">
        <v>31</v>
      </c>
      <c r="H598" s="4" t="s">
        <v>64</v>
      </c>
      <c r="I598" s="9">
        <v>1</v>
      </c>
      <c r="J598" s="6">
        <v>80.98</v>
      </c>
      <c r="K598" s="7">
        <v>0</v>
      </c>
      <c r="L598" s="6">
        <v>40.19</v>
      </c>
      <c r="M598" s="6">
        <f t="shared" si="36"/>
        <v>80.98</v>
      </c>
      <c r="N598" s="6">
        <f t="shared" si="37"/>
        <v>40.19</v>
      </c>
      <c r="O598" s="6">
        <f t="shared" si="38"/>
        <v>40.790000000000006</v>
      </c>
      <c r="P598" s="8">
        <f t="shared" si="39"/>
        <v>0.50370461842430236</v>
      </c>
      <c r="Q598" s="5">
        <f>YEAR(SalesDataTable[[#This Row],[Order Date]])</f>
        <v>2026</v>
      </c>
      <c r="R598" s="8" t="str">
        <f>"Q"&amp;ROUNDUP(MONTH(SalesDataTable[[#This Row],[Order Date]])/3,0)</f>
        <v>Q2</v>
      </c>
      <c r="S598" s="9">
        <f>MONTH(SalesDataTable[[#This Row],[Order Date]])</f>
        <v>4</v>
      </c>
      <c r="T598" s="8" t="str">
        <f>TEXT(SalesDataTable[[#This Row],[Order Date]],"mmm")</f>
        <v>Apr</v>
      </c>
    </row>
    <row r="599" spans="1:20" ht="16">
      <c r="A599" s="2" t="s">
        <v>650</v>
      </c>
      <c r="B599" s="3">
        <v>46130</v>
      </c>
      <c r="C599" s="4" t="s">
        <v>14</v>
      </c>
      <c r="D599" s="4" t="s">
        <v>15</v>
      </c>
      <c r="E599" s="4" t="s">
        <v>3</v>
      </c>
      <c r="F599" s="4" t="s">
        <v>20</v>
      </c>
      <c r="G599" s="4" t="s">
        <v>31</v>
      </c>
      <c r="H599" s="4" t="s">
        <v>64</v>
      </c>
      <c r="I599" s="9">
        <v>2</v>
      </c>
      <c r="J599" s="6">
        <v>82.58</v>
      </c>
      <c r="K599" s="7">
        <v>0.1</v>
      </c>
      <c r="L599" s="6">
        <v>39.93</v>
      </c>
      <c r="M599" s="6">
        <f t="shared" si="36"/>
        <v>148.64400000000001</v>
      </c>
      <c r="N599" s="6">
        <f t="shared" si="37"/>
        <v>79.86</v>
      </c>
      <c r="O599" s="6">
        <f t="shared" si="38"/>
        <v>68.784000000000006</v>
      </c>
      <c r="P599" s="8">
        <f t="shared" si="39"/>
        <v>0.46274319851457174</v>
      </c>
      <c r="Q599" s="5">
        <f>YEAR(SalesDataTable[[#This Row],[Order Date]])</f>
        <v>2026</v>
      </c>
      <c r="R599" s="8" t="str">
        <f>"Q"&amp;ROUNDUP(MONTH(SalesDataTable[[#This Row],[Order Date]])/3,0)</f>
        <v>Q2</v>
      </c>
      <c r="S599" s="9">
        <f>MONTH(SalesDataTable[[#This Row],[Order Date]])</f>
        <v>4</v>
      </c>
      <c r="T599" s="8" t="str">
        <f>TEXT(SalesDataTable[[#This Row],[Order Date]],"mmm")</f>
        <v>Apr</v>
      </c>
    </row>
    <row r="600" spans="1:20" ht="16">
      <c r="A600" s="2" t="s">
        <v>651</v>
      </c>
      <c r="B600" s="3">
        <v>46130</v>
      </c>
      <c r="C600" s="4" t="s">
        <v>27</v>
      </c>
      <c r="D600" s="4" t="s">
        <v>48</v>
      </c>
      <c r="E600" s="4" t="s">
        <v>3</v>
      </c>
      <c r="F600" s="4" t="s">
        <v>16</v>
      </c>
      <c r="G600" s="4" t="s">
        <v>31</v>
      </c>
      <c r="H600" s="4" t="s">
        <v>41</v>
      </c>
      <c r="I600" s="9">
        <v>2</v>
      </c>
      <c r="J600" s="6">
        <v>200.36</v>
      </c>
      <c r="K600" s="7">
        <v>0</v>
      </c>
      <c r="L600" s="6">
        <v>105.12</v>
      </c>
      <c r="M600" s="6">
        <f t="shared" si="36"/>
        <v>400.72</v>
      </c>
      <c r="N600" s="6">
        <f t="shared" si="37"/>
        <v>210.24</v>
      </c>
      <c r="O600" s="6">
        <f t="shared" si="38"/>
        <v>190.48000000000002</v>
      </c>
      <c r="P600" s="8">
        <f t="shared" si="39"/>
        <v>0.47534438011579161</v>
      </c>
      <c r="Q600" s="5">
        <f>YEAR(SalesDataTable[[#This Row],[Order Date]])</f>
        <v>2026</v>
      </c>
      <c r="R600" s="8" t="str">
        <f>"Q"&amp;ROUNDUP(MONTH(SalesDataTable[[#This Row],[Order Date]])/3,0)</f>
        <v>Q2</v>
      </c>
      <c r="S600" s="9">
        <f>MONTH(SalesDataTable[[#This Row],[Order Date]])</f>
        <v>4</v>
      </c>
      <c r="T600" s="8" t="str">
        <f>TEXT(SalesDataTable[[#This Row],[Order Date]],"mmm")</f>
        <v>Apr</v>
      </c>
    </row>
    <row r="601" spans="1:20" ht="16">
      <c r="A601" s="2" t="s">
        <v>652</v>
      </c>
      <c r="B601" s="3">
        <v>46130</v>
      </c>
      <c r="C601" s="4" t="s">
        <v>14</v>
      </c>
      <c r="D601" s="4" t="s">
        <v>34</v>
      </c>
      <c r="E601" s="4" t="s">
        <v>3</v>
      </c>
      <c r="F601" s="4" t="s">
        <v>4</v>
      </c>
      <c r="G601" s="4" t="s">
        <v>31</v>
      </c>
      <c r="H601" s="4" t="s">
        <v>41</v>
      </c>
      <c r="I601" s="9">
        <v>1</v>
      </c>
      <c r="J601" s="6">
        <v>196.24</v>
      </c>
      <c r="K601" s="7">
        <v>0</v>
      </c>
      <c r="L601" s="6">
        <v>106.34</v>
      </c>
      <c r="M601" s="6">
        <f t="shared" si="36"/>
        <v>196.24</v>
      </c>
      <c r="N601" s="6">
        <f t="shared" si="37"/>
        <v>106.34</v>
      </c>
      <c r="O601" s="6">
        <f t="shared" si="38"/>
        <v>89.9</v>
      </c>
      <c r="P601" s="8">
        <f t="shared" si="39"/>
        <v>0.45811251528740321</v>
      </c>
      <c r="Q601" s="5">
        <f>YEAR(SalesDataTable[[#This Row],[Order Date]])</f>
        <v>2026</v>
      </c>
      <c r="R601" s="8" t="str">
        <f>"Q"&amp;ROUNDUP(MONTH(SalesDataTable[[#This Row],[Order Date]])/3,0)</f>
        <v>Q2</v>
      </c>
      <c r="S601" s="9">
        <f>MONTH(SalesDataTable[[#This Row],[Order Date]])</f>
        <v>4</v>
      </c>
      <c r="T601" s="8" t="str">
        <f>TEXT(SalesDataTable[[#This Row],[Order Date]],"mmm")</f>
        <v>Apr</v>
      </c>
    </row>
    <row r="602" spans="1:20" ht="16">
      <c r="A602" s="2" t="s">
        <v>653</v>
      </c>
      <c r="B602" s="3">
        <v>46130</v>
      </c>
      <c r="C602" s="4" t="s">
        <v>1</v>
      </c>
      <c r="D602" s="4" t="s">
        <v>88</v>
      </c>
      <c r="E602" s="4" t="s">
        <v>3</v>
      </c>
      <c r="F602" s="4" t="s">
        <v>20</v>
      </c>
      <c r="G602" s="4" t="s">
        <v>11</v>
      </c>
      <c r="H602" s="4" t="s">
        <v>12</v>
      </c>
      <c r="I602" s="9">
        <v>1</v>
      </c>
      <c r="J602" s="6">
        <v>93.32</v>
      </c>
      <c r="K602" s="7">
        <v>0</v>
      </c>
      <c r="L602" s="6">
        <v>44.82</v>
      </c>
      <c r="M602" s="6">
        <f t="shared" si="36"/>
        <v>93.32</v>
      </c>
      <c r="N602" s="6">
        <f t="shared" si="37"/>
        <v>44.82</v>
      </c>
      <c r="O602" s="6">
        <f t="shared" si="38"/>
        <v>48.499999999999993</v>
      </c>
      <c r="P602" s="8">
        <f t="shared" si="39"/>
        <v>0.51971710244320612</v>
      </c>
      <c r="Q602" s="5">
        <f>YEAR(SalesDataTable[[#This Row],[Order Date]])</f>
        <v>2026</v>
      </c>
      <c r="R602" s="8" t="str">
        <f>"Q"&amp;ROUNDUP(MONTH(SalesDataTable[[#This Row],[Order Date]])/3,0)</f>
        <v>Q2</v>
      </c>
      <c r="S602" s="9">
        <f>MONTH(SalesDataTable[[#This Row],[Order Date]])</f>
        <v>4</v>
      </c>
      <c r="T602" s="8" t="str">
        <f>TEXT(SalesDataTable[[#This Row],[Order Date]],"mmm")</f>
        <v>Apr</v>
      </c>
    </row>
    <row r="603" spans="1:20" ht="16">
      <c r="A603" s="2" t="s">
        <v>654</v>
      </c>
      <c r="B603" s="3">
        <v>46131</v>
      </c>
      <c r="C603" s="4" t="s">
        <v>27</v>
      </c>
      <c r="D603" s="4" t="s">
        <v>45</v>
      </c>
      <c r="E603" s="4" t="s">
        <v>3</v>
      </c>
      <c r="F603" s="4" t="s">
        <v>4</v>
      </c>
      <c r="G603" s="4" t="s">
        <v>5</v>
      </c>
      <c r="H603" s="4" t="s">
        <v>43</v>
      </c>
      <c r="I603" s="9">
        <v>2</v>
      </c>
      <c r="J603" s="6">
        <v>101.61</v>
      </c>
      <c r="K603" s="7">
        <v>0</v>
      </c>
      <c r="L603" s="6">
        <v>49.9</v>
      </c>
      <c r="M603" s="6">
        <f t="shared" si="36"/>
        <v>203.22</v>
      </c>
      <c r="N603" s="6">
        <f t="shared" si="37"/>
        <v>99.8</v>
      </c>
      <c r="O603" s="6">
        <f t="shared" si="38"/>
        <v>103.42</v>
      </c>
      <c r="P603" s="8">
        <f t="shared" si="39"/>
        <v>0.50890660368074014</v>
      </c>
      <c r="Q603" s="5">
        <f>YEAR(SalesDataTable[[#This Row],[Order Date]])</f>
        <v>2026</v>
      </c>
      <c r="R603" s="8" t="str">
        <f>"Q"&amp;ROUNDUP(MONTH(SalesDataTable[[#This Row],[Order Date]])/3,0)</f>
        <v>Q2</v>
      </c>
      <c r="S603" s="9">
        <f>MONTH(SalesDataTable[[#This Row],[Order Date]])</f>
        <v>4</v>
      </c>
      <c r="T603" s="8" t="str">
        <f>TEXT(SalesDataTable[[#This Row],[Order Date]],"mmm")</f>
        <v>Apr</v>
      </c>
    </row>
    <row r="604" spans="1:20" ht="16">
      <c r="A604" s="2" t="s">
        <v>655</v>
      </c>
      <c r="B604" s="3">
        <v>46131</v>
      </c>
      <c r="C604" s="4" t="s">
        <v>8</v>
      </c>
      <c r="D604" s="4" t="s">
        <v>86</v>
      </c>
      <c r="E604" s="4" t="s">
        <v>3</v>
      </c>
      <c r="F604" s="4" t="s">
        <v>4</v>
      </c>
      <c r="G604" s="4" t="s">
        <v>5</v>
      </c>
      <c r="H604" s="4" t="s">
        <v>43</v>
      </c>
      <c r="I604" s="9">
        <v>1</v>
      </c>
      <c r="J604" s="6">
        <v>104.91</v>
      </c>
      <c r="K604" s="7">
        <v>0</v>
      </c>
      <c r="L604" s="6">
        <v>51.68</v>
      </c>
      <c r="M604" s="6">
        <f t="shared" si="36"/>
        <v>104.91</v>
      </c>
      <c r="N604" s="6">
        <f t="shared" si="37"/>
        <v>51.68</v>
      </c>
      <c r="O604" s="6">
        <f t="shared" si="38"/>
        <v>53.23</v>
      </c>
      <c r="P604" s="8">
        <f t="shared" si="39"/>
        <v>0.50738728433895719</v>
      </c>
      <c r="Q604" s="5">
        <f>YEAR(SalesDataTable[[#This Row],[Order Date]])</f>
        <v>2026</v>
      </c>
      <c r="R604" s="8" t="str">
        <f>"Q"&amp;ROUNDUP(MONTH(SalesDataTable[[#This Row],[Order Date]])/3,0)</f>
        <v>Q2</v>
      </c>
      <c r="S604" s="9">
        <f>MONTH(SalesDataTable[[#This Row],[Order Date]])</f>
        <v>4</v>
      </c>
      <c r="T604" s="8" t="str">
        <f>TEXT(SalesDataTable[[#This Row],[Order Date]],"mmm")</f>
        <v>Apr</v>
      </c>
    </row>
    <row r="605" spans="1:20" ht="16">
      <c r="A605" s="2" t="s">
        <v>656</v>
      </c>
      <c r="B605" s="3">
        <v>46131</v>
      </c>
      <c r="C605" s="4" t="s">
        <v>14</v>
      </c>
      <c r="D605" s="4" t="s">
        <v>15</v>
      </c>
      <c r="E605" s="4" t="s">
        <v>10</v>
      </c>
      <c r="F605" s="4" t="s">
        <v>20</v>
      </c>
      <c r="G605" s="4" t="s">
        <v>49</v>
      </c>
      <c r="H605" s="4" t="s">
        <v>50</v>
      </c>
      <c r="I605" s="9">
        <v>8</v>
      </c>
      <c r="J605" s="6">
        <v>39.99</v>
      </c>
      <c r="K605" s="7">
        <v>0.15</v>
      </c>
      <c r="L605" s="6">
        <v>14.92</v>
      </c>
      <c r="M605" s="6">
        <f t="shared" si="36"/>
        <v>271.93200000000002</v>
      </c>
      <c r="N605" s="6">
        <f t="shared" si="37"/>
        <v>119.36</v>
      </c>
      <c r="O605" s="6">
        <f t="shared" si="38"/>
        <v>152.572</v>
      </c>
      <c r="P605" s="8">
        <f t="shared" si="39"/>
        <v>0.56106673727255341</v>
      </c>
      <c r="Q605" s="5">
        <f>YEAR(SalesDataTable[[#This Row],[Order Date]])</f>
        <v>2026</v>
      </c>
      <c r="R605" s="8" t="str">
        <f>"Q"&amp;ROUNDUP(MONTH(SalesDataTable[[#This Row],[Order Date]])/3,0)</f>
        <v>Q2</v>
      </c>
      <c r="S605" s="9">
        <f>MONTH(SalesDataTable[[#This Row],[Order Date]])</f>
        <v>4</v>
      </c>
      <c r="T605" s="8" t="str">
        <f>TEXT(SalesDataTable[[#This Row],[Order Date]],"mmm")</f>
        <v>Apr</v>
      </c>
    </row>
    <row r="606" spans="1:20" ht="16">
      <c r="A606" s="2" t="s">
        <v>657</v>
      </c>
      <c r="B606" s="3">
        <v>46131</v>
      </c>
      <c r="C606" s="4" t="s">
        <v>8</v>
      </c>
      <c r="D606" s="4" t="s">
        <v>69</v>
      </c>
      <c r="E606" s="4" t="s">
        <v>25</v>
      </c>
      <c r="F606" s="4" t="s">
        <v>16</v>
      </c>
      <c r="G606" s="4" t="s">
        <v>17</v>
      </c>
      <c r="H606" s="4" t="s">
        <v>71</v>
      </c>
      <c r="I606" s="9">
        <v>1</v>
      </c>
      <c r="J606" s="6">
        <v>136.01</v>
      </c>
      <c r="K606" s="7">
        <v>0</v>
      </c>
      <c r="L606" s="6">
        <v>66.59</v>
      </c>
      <c r="M606" s="6">
        <f t="shared" si="36"/>
        <v>136.01</v>
      </c>
      <c r="N606" s="6">
        <f t="shared" si="37"/>
        <v>66.59</v>
      </c>
      <c r="O606" s="6">
        <f t="shared" si="38"/>
        <v>69.419999999999987</v>
      </c>
      <c r="P606" s="8">
        <f t="shared" si="39"/>
        <v>0.51040364679067707</v>
      </c>
      <c r="Q606" s="5">
        <f>YEAR(SalesDataTable[[#This Row],[Order Date]])</f>
        <v>2026</v>
      </c>
      <c r="R606" s="8" t="str">
        <f>"Q"&amp;ROUNDUP(MONTH(SalesDataTable[[#This Row],[Order Date]])/3,0)</f>
        <v>Q2</v>
      </c>
      <c r="S606" s="9">
        <f>MONTH(SalesDataTable[[#This Row],[Order Date]])</f>
        <v>4</v>
      </c>
      <c r="T606" s="8" t="str">
        <f>TEXT(SalesDataTable[[#This Row],[Order Date]],"mmm")</f>
        <v>Apr</v>
      </c>
    </row>
    <row r="607" spans="1:20" ht="16">
      <c r="A607" s="2" t="s">
        <v>658</v>
      </c>
      <c r="B607" s="3">
        <v>46131</v>
      </c>
      <c r="C607" s="4" t="s">
        <v>1</v>
      </c>
      <c r="D607" s="4" t="s">
        <v>2</v>
      </c>
      <c r="E607" s="4" t="s">
        <v>10</v>
      </c>
      <c r="F607" s="4" t="s">
        <v>20</v>
      </c>
      <c r="G607" s="4" t="s">
        <v>31</v>
      </c>
      <c r="H607" s="4" t="s">
        <v>90</v>
      </c>
      <c r="I607" s="9">
        <v>15</v>
      </c>
      <c r="J607" s="6">
        <v>122.1</v>
      </c>
      <c r="K607" s="7">
        <v>0.15</v>
      </c>
      <c r="L607" s="6">
        <v>62.33</v>
      </c>
      <c r="M607" s="6">
        <f t="shared" si="36"/>
        <v>1556.7749999999999</v>
      </c>
      <c r="N607" s="6">
        <f t="shared" si="37"/>
        <v>934.94999999999993</v>
      </c>
      <c r="O607" s="6">
        <f t="shared" si="38"/>
        <v>621.82499999999993</v>
      </c>
      <c r="P607" s="8">
        <f t="shared" si="39"/>
        <v>0.39943151707857588</v>
      </c>
      <c r="Q607" s="5">
        <f>YEAR(SalesDataTable[[#This Row],[Order Date]])</f>
        <v>2026</v>
      </c>
      <c r="R607" s="8" t="str">
        <f>"Q"&amp;ROUNDUP(MONTH(SalesDataTable[[#This Row],[Order Date]])/3,0)</f>
        <v>Q2</v>
      </c>
      <c r="S607" s="9">
        <f>MONTH(SalesDataTable[[#This Row],[Order Date]])</f>
        <v>4</v>
      </c>
      <c r="T607" s="8" t="str">
        <f>TEXT(SalesDataTable[[#This Row],[Order Date]],"mmm")</f>
        <v>Apr</v>
      </c>
    </row>
    <row r="608" spans="1:20" ht="16">
      <c r="A608" s="2" t="s">
        <v>659</v>
      </c>
      <c r="B608" s="3">
        <v>46131</v>
      </c>
      <c r="C608" s="4" t="s">
        <v>1</v>
      </c>
      <c r="D608" s="4" t="s">
        <v>88</v>
      </c>
      <c r="E608" s="4" t="s">
        <v>39</v>
      </c>
      <c r="F608" s="4" t="s">
        <v>4</v>
      </c>
      <c r="G608" s="4" t="s">
        <v>31</v>
      </c>
      <c r="H608" s="4" t="s">
        <v>32</v>
      </c>
      <c r="I608" s="9">
        <v>4</v>
      </c>
      <c r="J608" s="6">
        <v>341.75</v>
      </c>
      <c r="K608" s="7">
        <v>0.1</v>
      </c>
      <c r="L608" s="6">
        <v>191.91</v>
      </c>
      <c r="M608" s="6">
        <f t="shared" si="36"/>
        <v>1230.3</v>
      </c>
      <c r="N608" s="6">
        <f t="shared" si="37"/>
        <v>767.64</v>
      </c>
      <c r="O608" s="6">
        <f t="shared" si="38"/>
        <v>462.65999999999997</v>
      </c>
      <c r="P608" s="8">
        <f t="shared" si="39"/>
        <v>0.37605462082418922</v>
      </c>
      <c r="Q608" s="5">
        <f>YEAR(SalesDataTable[[#This Row],[Order Date]])</f>
        <v>2026</v>
      </c>
      <c r="R608" s="8" t="str">
        <f>"Q"&amp;ROUNDUP(MONTH(SalesDataTable[[#This Row],[Order Date]])/3,0)</f>
        <v>Q2</v>
      </c>
      <c r="S608" s="9">
        <f>MONTH(SalesDataTable[[#This Row],[Order Date]])</f>
        <v>4</v>
      </c>
      <c r="T608" s="8" t="str">
        <f>TEXT(SalesDataTable[[#This Row],[Order Date]],"mmm")</f>
        <v>Apr</v>
      </c>
    </row>
    <row r="609" spans="1:20" ht="16">
      <c r="A609" s="2" t="s">
        <v>660</v>
      </c>
      <c r="B609" s="3">
        <v>46131</v>
      </c>
      <c r="C609" s="4" t="s">
        <v>27</v>
      </c>
      <c r="D609" s="4" t="s">
        <v>82</v>
      </c>
      <c r="E609" s="4" t="s">
        <v>25</v>
      </c>
      <c r="F609" s="4" t="s">
        <v>4</v>
      </c>
      <c r="G609" s="4" t="s">
        <v>11</v>
      </c>
      <c r="H609" s="4" t="s">
        <v>53</v>
      </c>
      <c r="I609" s="9">
        <v>3</v>
      </c>
      <c r="J609" s="6">
        <v>156.16</v>
      </c>
      <c r="K609" s="7">
        <v>0.05</v>
      </c>
      <c r="L609" s="6">
        <v>77.81</v>
      </c>
      <c r="M609" s="6">
        <f t="shared" si="36"/>
        <v>445.05599999999998</v>
      </c>
      <c r="N609" s="6">
        <f t="shared" si="37"/>
        <v>233.43</v>
      </c>
      <c r="O609" s="6">
        <f t="shared" si="38"/>
        <v>211.62599999999998</v>
      </c>
      <c r="P609" s="8">
        <f t="shared" si="39"/>
        <v>0.47550420621225192</v>
      </c>
      <c r="Q609" s="5">
        <f>YEAR(SalesDataTable[[#This Row],[Order Date]])</f>
        <v>2026</v>
      </c>
      <c r="R609" s="8" t="str">
        <f>"Q"&amp;ROUNDUP(MONTH(SalesDataTable[[#This Row],[Order Date]])/3,0)</f>
        <v>Q2</v>
      </c>
      <c r="S609" s="9">
        <f>MONTH(SalesDataTable[[#This Row],[Order Date]])</f>
        <v>4</v>
      </c>
      <c r="T609" s="8" t="str">
        <f>TEXT(SalesDataTable[[#This Row],[Order Date]],"mmm")</f>
        <v>Apr</v>
      </c>
    </row>
    <row r="610" spans="1:20" ht="16">
      <c r="A610" s="2" t="s">
        <v>661</v>
      </c>
      <c r="B610" s="3">
        <v>46131</v>
      </c>
      <c r="C610" s="4" t="s">
        <v>1</v>
      </c>
      <c r="D610" s="4" t="s">
        <v>88</v>
      </c>
      <c r="E610" s="4" t="s">
        <v>3</v>
      </c>
      <c r="F610" s="4" t="s">
        <v>4</v>
      </c>
      <c r="G610" s="4" t="s">
        <v>17</v>
      </c>
      <c r="H610" s="4" t="s">
        <v>71</v>
      </c>
      <c r="I610" s="9">
        <v>2</v>
      </c>
      <c r="J610" s="6">
        <v>132.53</v>
      </c>
      <c r="K610" s="7">
        <v>0.05</v>
      </c>
      <c r="L610" s="6">
        <v>66.39</v>
      </c>
      <c r="M610" s="6">
        <f t="shared" si="36"/>
        <v>251.80699999999999</v>
      </c>
      <c r="N610" s="6">
        <f t="shared" si="37"/>
        <v>132.78</v>
      </c>
      <c r="O610" s="6">
        <f t="shared" si="38"/>
        <v>119.02699999999999</v>
      </c>
      <c r="P610" s="8">
        <f t="shared" si="39"/>
        <v>0.47269138665724142</v>
      </c>
      <c r="Q610" s="5">
        <f>YEAR(SalesDataTable[[#This Row],[Order Date]])</f>
        <v>2026</v>
      </c>
      <c r="R610" s="8" t="str">
        <f>"Q"&amp;ROUNDUP(MONTH(SalesDataTable[[#This Row],[Order Date]])/3,0)</f>
        <v>Q2</v>
      </c>
      <c r="S610" s="9">
        <f>MONTH(SalesDataTable[[#This Row],[Order Date]])</f>
        <v>4</v>
      </c>
      <c r="T610" s="8" t="str">
        <f>TEXT(SalesDataTable[[#This Row],[Order Date]],"mmm")</f>
        <v>Apr</v>
      </c>
    </row>
    <row r="611" spans="1:20" ht="16">
      <c r="A611" s="2" t="s">
        <v>662</v>
      </c>
      <c r="B611" s="3">
        <v>46131</v>
      </c>
      <c r="C611" s="4" t="s">
        <v>14</v>
      </c>
      <c r="D611" s="4" t="s">
        <v>24</v>
      </c>
      <c r="E611" s="4" t="s">
        <v>3</v>
      </c>
      <c r="F611" s="4" t="s">
        <v>4</v>
      </c>
      <c r="G611" s="4" t="s">
        <v>17</v>
      </c>
      <c r="H611" s="4" t="s">
        <v>46</v>
      </c>
      <c r="I611" s="9">
        <v>3</v>
      </c>
      <c r="J611" s="6">
        <v>45.79</v>
      </c>
      <c r="K611" s="7">
        <v>0</v>
      </c>
      <c r="L611" s="6">
        <v>17.98</v>
      </c>
      <c r="M611" s="6">
        <f t="shared" si="36"/>
        <v>137.37</v>
      </c>
      <c r="N611" s="6">
        <f t="shared" si="37"/>
        <v>53.94</v>
      </c>
      <c r="O611" s="6">
        <f t="shared" si="38"/>
        <v>83.43</v>
      </c>
      <c r="P611" s="8">
        <f t="shared" si="39"/>
        <v>0.60733784669141733</v>
      </c>
      <c r="Q611" s="5">
        <f>YEAR(SalesDataTable[[#This Row],[Order Date]])</f>
        <v>2026</v>
      </c>
      <c r="R611" s="8" t="str">
        <f>"Q"&amp;ROUNDUP(MONTH(SalesDataTable[[#This Row],[Order Date]])/3,0)</f>
        <v>Q2</v>
      </c>
      <c r="S611" s="9">
        <f>MONTH(SalesDataTable[[#This Row],[Order Date]])</f>
        <v>4</v>
      </c>
      <c r="T611" s="8" t="str">
        <f>TEXT(SalesDataTable[[#This Row],[Order Date]],"mmm")</f>
        <v>Apr</v>
      </c>
    </row>
    <row r="612" spans="1:20" ht="16">
      <c r="A612" s="2" t="s">
        <v>663</v>
      </c>
      <c r="B612" s="3">
        <v>46131</v>
      </c>
      <c r="C612" s="4" t="s">
        <v>1</v>
      </c>
      <c r="D612" s="4" t="s">
        <v>88</v>
      </c>
      <c r="E612" s="4" t="s">
        <v>3</v>
      </c>
      <c r="F612" s="4" t="s">
        <v>16</v>
      </c>
      <c r="G612" s="4" t="s">
        <v>17</v>
      </c>
      <c r="H612" s="4" t="s">
        <v>71</v>
      </c>
      <c r="I612" s="9">
        <v>2</v>
      </c>
      <c r="J612" s="6">
        <v>133.97</v>
      </c>
      <c r="K612" s="7">
        <v>0.15</v>
      </c>
      <c r="L612" s="6">
        <v>67.36</v>
      </c>
      <c r="M612" s="6">
        <f t="shared" si="36"/>
        <v>227.749</v>
      </c>
      <c r="N612" s="6">
        <f t="shared" si="37"/>
        <v>134.72</v>
      </c>
      <c r="O612" s="6">
        <f t="shared" si="38"/>
        <v>93.028999999999996</v>
      </c>
      <c r="P612" s="8">
        <f t="shared" si="39"/>
        <v>0.40847160690057915</v>
      </c>
      <c r="Q612" s="5">
        <f>YEAR(SalesDataTable[[#This Row],[Order Date]])</f>
        <v>2026</v>
      </c>
      <c r="R612" s="8" t="str">
        <f>"Q"&amp;ROUNDUP(MONTH(SalesDataTable[[#This Row],[Order Date]])/3,0)</f>
        <v>Q2</v>
      </c>
      <c r="S612" s="9">
        <f>MONTH(SalesDataTable[[#This Row],[Order Date]])</f>
        <v>4</v>
      </c>
      <c r="T612" s="8" t="str">
        <f>TEXT(SalesDataTable[[#This Row],[Order Date]],"mmm")</f>
        <v>Apr</v>
      </c>
    </row>
    <row r="613" spans="1:20" ht="16">
      <c r="A613" s="2" t="s">
        <v>664</v>
      </c>
      <c r="B613" s="3">
        <v>46131</v>
      </c>
      <c r="C613" s="4" t="s">
        <v>1</v>
      </c>
      <c r="D613" s="4" t="s">
        <v>88</v>
      </c>
      <c r="E613" s="4" t="s">
        <v>3</v>
      </c>
      <c r="F613" s="4" t="s">
        <v>16</v>
      </c>
      <c r="G613" s="4" t="s">
        <v>49</v>
      </c>
      <c r="H613" s="4" t="s">
        <v>67</v>
      </c>
      <c r="I613" s="9">
        <v>1</v>
      </c>
      <c r="J613" s="6">
        <v>37.11</v>
      </c>
      <c r="K613" s="7">
        <v>0.1</v>
      </c>
      <c r="L613" s="6">
        <v>14.27</v>
      </c>
      <c r="M613" s="6">
        <f t="shared" si="36"/>
        <v>33.399000000000001</v>
      </c>
      <c r="N613" s="6">
        <f t="shared" si="37"/>
        <v>14.27</v>
      </c>
      <c r="O613" s="6">
        <f t="shared" si="38"/>
        <v>19.129000000000001</v>
      </c>
      <c r="P613" s="8">
        <f t="shared" si="39"/>
        <v>0.5727416988532591</v>
      </c>
      <c r="Q613" s="5">
        <f>YEAR(SalesDataTable[[#This Row],[Order Date]])</f>
        <v>2026</v>
      </c>
      <c r="R613" s="8" t="str">
        <f>"Q"&amp;ROUNDUP(MONTH(SalesDataTable[[#This Row],[Order Date]])/3,0)</f>
        <v>Q2</v>
      </c>
      <c r="S613" s="9">
        <f>MONTH(SalesDataTable[[#This Row],[Order Date]])</f>
        <v>4</v>
      </c>
      <c r="T613" s="8" t="str">
        <f>TEXT(SalesDataTable[[#This Row],[Order Date]],"mmm")</f>
        <v>Apr</v>
      </c>
    </row>
    <row r="614" spans="1:20" ht="16">
      <c r="A614" s="2" t="s">
        <v>665</v>
      </c>
      <c r="B614" s="3">
        <v>46131</v>
      </c>
      <c r="C614" s="4" t="s">
        <v>27</v>
      </c>
      <c r="D614" s="4" t="s">
        <v>48</v>
      </c>
      <c r="E614" s="4" t="s">
        <v>25</v>
      </c>
      <c r="F614" s="4" t="s">
        <v>16</v>
      </c>
      <c r="G614" s="4" t="s">
        <v>31</v>
      </c>
      <c r="H614" s="4" t="s">
        <v>32</v>
      </c>
      <c r="I614" s="9">
        <v>3</v>
      </c>
      <c r="J614" s="6">
        <v>334.01</v>
      </c>
      <c r="K614" s="7">
        <v>0.15</v>
      </c>
      <c r="L614" s="6">
        <v>192.17</v>
      </c>
      <c r="M614" s="6">
        <f t="shared" si="36"/>
        <v>851.72550000000001</v>
      </c>
      <c r="N614" s="6">
        <f t="shared" si="37"/>
        <v>576.51</v>
      </c>
      <c r="O614" s="6">
        <f t="shared" si="38"/>
        <v>275.21550000000002</v>
      </c>
      <c r="P614" s="8">
        <f t="shared" si="39"/>
        <v>0.32312699337990941</v>
      </c>
      <c r="Q614" s="5">
        <f>YEAR(SalesDataTable[[#This Row],[Order Date]])</f>
        <v>2026</v>
      </c>
      <c r="R614" s="8" t="str">
        <f>"Q"&amp;ROUNDUP(MONTH(SalesDataTable[[#This Row],[Order Date]])/3,0)</f>
        <v>Q2</v>
      </c>
      <c r="S614" s="9">
        <f>MONTH(SalesDataTable[[#This Row],[Order Date]])</f>
        <v>4</v>
      </c>
      <c r="T614" s="8" t="str">
        <f>TEXT(SalesDataTable[[#This Row],[Order Date]],"mmm")</f>
        <v>Apr</v>
      </c>
    </row>
    <row r="615" spans="1:20" ht="16">
      <c r="A615" s="2" t="s">
        <v>666</v>
      </c>
      <c r="B615" s="3">
        <v>46132</v>
      </c>
      <c r="C615" s="4" t="s">
        <v>27</v>
      </c>
      <c r="D615" s="4" t="s">
        <v>45</v>
      </c>
      <c r="E615" s="4" t="s">
        <v>3</v>
      </c>
      <c r="F615" s="4" t="s">
        <v>16</v>
      </c>
      <c r="G615" s="4" t="s">
        <v>17</v>
      </c>
      <c r="H615" s="4" t="s">
        <v>71</v>
      </c>
      <c r="I615" s="9">
        <v>1</v>
      </c>
      <c r="J615" s="6">
        <v>131.46</v>
      </c>
      <c r="K615" s="7">
        <v>0</v>
      </c>
      <c r="L615" s="6">
        <v>67.77</v>
      </c>
      <c r="M615" s="6">
        <f t="shared" si="36"/>
        <v>131.46</v>
      </c>
      <c r="N615" s="6">
        <f t="shared" si="37"/>
        <v>67.77</v>
      </c>
      <c r="O615" s="6">
        <f t="shared" si="38"/>
        <v>63.690000000000012</v>
      </c>
      <c r="P615" s="8">
        <f t="shared" si="39"/>
        <v>0.48448197170241902</v>
      </c>
      <c r="Q615" s="5">
        <f>YEAR(SalesDataTable[[#This Row],[Order Date]])</f>
        <v>2026</v>
      </c>
      <c r="R615" s="8" t="str">
        <f>"Q"&amp;ROUNDUP(MONTH(SalesDataTable[[#This Row],[Order Date]])/3,0)</f>
        <v>Q2</v>
      </c>
      <c r="S615" s="9">
        <f>MONTH(SalesDataTable[[#This Row],[Order Date]])</f>
        <v>4</v>
      </c>
      <c r="T615" s="8" t="str">
        <f>TEXT(SalesDataTable[[#This Row],[Order Date]],"mmm")</f>
        <v>Apr</v>
      </c>
    </row>
    <row r="616" spans="1:20" ht="16">
      <c r="A616" s="2" t="s">
        <v>667</v>
      </c>
      <c r="B616" s="3">
        <v>46132</v>
      </c>
      <c r="C616" s="4" t="s">
        <v>14</v>
      </c>
      <c r="D616" s="4" t="s">
        <v>24</v>
      </c>
      <c r="E616" s="4" t="s">
        <v>25</v>
      </c>
      <c r="F616" s="4" t="s">
        <v>4</v>
      </c>
      <c r="G616" s="4" t="s">
        <v>11</v>
      </c>
      <c r="H616" s="4" t="s">
        <v>79</v>
      </c>
      <c r="I616" s="9">
        <v>3</v>
      </c>
      <c r="J616" s="6">
        <v>72.48</v>
      </c>
      <c r="K616" s="7">
        <v>0</v>
      </c>
      <c r="L616" s="6">
        <v>32.36</v>
      </c>
      <c r="M616" s="6">
        <f t="shared" si="36"/>
        <v>217.44</v>
      </c>
      <c r="N616" s="6">
        <f t="shared" si="37"/>
        <v>97.08</v>
      </c>
      <c r="O616" s="6">
        <f t="shared" si="38"/>
        <v>120.36</v>
      </c>
      <c r="P616" s="8">
        <f t="shared" si="39"/>
        <v>0.55353200883002207</v>
      </c>
      <c r="Q616" s="5">
        <f>YEAR(SalesDataTable[[#This Row],[Order Date]])</f>
        <v>2026</v>
      </c>
      <c r="R616" s="8" t="str">
        <f>"Q"&amp;ROUNDUP(MONTH(SalesDataTable[[#This Row],[Order Date]])/3,0)</f>
        <v>Q2</v>
      </c>
      <c r="S616" s="9">
        <f>MONTH(SalesDataTable[[#This Row],[Order Date]])</f>
        <v>4</v>
      </c>
      <c r="T616" s="8" t="str">
        <f>TEXT(SalesDataTable[[#This Row],[Order Date]],"mmm")</f>
        <v>Apr</v>
      </c>
    </row>
    <row r="617" spans="1:20" ht="16">
      <c r="A617" s="2" t="s">
        <v>668</v>
      </c>
      <c r="B617" s="3">
        <v>46132</v>
      </c>
      <c r="C617" s="4" t="s">
        <v>14</v>
      </c>
      <c r="D617" s="4" t="s">
        <v>15</v>
      </c>
      <c r="E617" s="4" t="s">
        <v>39</v>
      </c>
      <c r="F617" s="4" t="s">
        <v>16</v>
      </c>
      <c r="G617" s="4" t="s">
        <v>5</v>
      </c>
      <c r="H617" s="4" t="s">
        <v>6</v>
      </c>
      <c r="I617" s="9">
        <v>1</v>
      </c>
      <c r="J617" s="6">
        <v>81.98</v>
      </c>
      <c r="K617" s="7">
        <v>0</v>
      </c>
      <c r="L617" s="6">
        <v>43.15</v>
      </c>
      <c r="M617" s="6">
        <f t="shared" si="36"/>
        <v>81.98</v>
      </c>
      <c r="N617" s="6">
        <f t="shared" si="37"/>
        <v>43.15</v>
      </c>
      <c r="O617" s="6">
        <f t="shared" si="38"/>
        <v>38.830000000000005</v>
      </c>
      <c r="P617" s="8">
        <f t="shared" si="39"/>
        <v>0.47365211027079779</v>
      </c>
      <c r="Q617" s="5">
        <f>YEAR(SalesDataTable[[#This Row],[Order Date]])</f>
        <v>2026</v>
      </c>
      <c r="R617" s="8" t="str">
        <f>"Q"&amp;ROUNDUP(MONTH(SalesDataTable[[#This Row],[Order Date]])/3,0)</f>
        <v>Q2</v>
      </c>
      <c r="S617" s="9">
        <f>MONTH(SalesDataTable[[#This Row],[Order Date]])</f>
        <v>4</v>
      </c>
      <c r="T617" s="8" t="str">
        <f>TEXT(SalesDataTable[[#This Row],[Order Date]],"mmm")</f>
        <v>Apr</v>
      </c>
    </row>
    <row r="618" spans="1:20" ht="16">
      <c r="A618" s="2" t="s">
        <v>669</v>
      </c>
      <c r="B618" s="3">
        <v>46132</v>
      </c>
      <c r="C618" s="4" t="s">
        <v>27</v>
      </c>
      <c r="D618" s="4" t="s">
        <v>82</v>
      </c>
      <c r="E618" s="4" t="s">
        <v>39</v>
      </c>
      <c r="F618" s="4" t="s">
        <v>4</v>
      </c>
      <c r="G618" s="4" t="s">
        <v>17</v>
      </c>
      <c r="H618" s="4" t="s">
        <v>46</v>
      </c>
      <c r="I618" s="9">
        <v>1</v>
      </c>
      <c r="J618" s="6">
        <v>46.71</v>
      </c>
      <c r="K618" s="7">
        <v>0</v>
      </c>
      <c r="L618" s="6">
        <v>18.18</v>
      </c>
      <c r="M618" s="6">
        <f t="shared" si="36"/>
        <v>46.71</v>
      </c>
      <c r="N618" s="6">
        <f t="shared" si="37"/>
        <v>18.18</v>
      </c>
      <c r="O618" s="6">
        <f t="shared" si="38"/>
        <v>28.53</v>
      </c>
      <c r="P618" s="8">
        <f t="shared" si="39"/>
        <v>0.61078998073217727</v>
      </c>
      <c r="Q618" s="5">
        <f>YEAR(SalesDataTable[[#This Row],[Order Date]])</f>
        <v>2026</v>
      </c>
      <c r="R618" s="8" t="str">
        <f>"Q"&amp;ROUNDUP(MONTH(SalesDataTable[[#This Row],[Order Date]])/3,0)</f>
        <v>Q2</v>
      </c>
      <c r="S618" s="9">
        <f>MONTH(SalesDataTable[[#This Row],[Order Date]])</f>
        <v>4</v>
      </c>
      <c r="T618" s="8" t="str">
        <f>TEXT(SalesDataTable[[#This Row],[Order Date]],"mmm")</f>
        <v>Apr</v>
      </c>
    </row>
    <row r="619" spans="1:20" ht="16">
      <c r="A619" s="2" t="s">
        <v>670</v>
      </c>
      <c r="B619" s="3">
        <v>46132</v>
      </c>
      <c r="C619" s="4" t="s">
        <v>14</v>
      </c>
      <c r="D619" s="4" t="s">
        <v>34</v>
      </c>
      <c r="E619" s="4" t="s">
        <v>39</v>
      </c>
      <c r="F619" s="4" t="s">
        <v>16</v>
      </c>
      <c r="G619" s="4" t="s">
        <v>49</v>
      </c>
      <c r="H619" s="4" t="s">
        <v>50</v>
      </c>
      <c r="I619" s="9">
        <v>1</v>
      </c>
      <c r="J619" s="6">
        <v>41.01</v>
      </c>
      <c r="K619" s="7">
        <v>0</v>
      </c>
      <c r="L619" s="6">
        <v>14.5</v>
      </c>
      <c r="M619" s="6">
        <f t="shared" si="36"/>
        <v>41.01</v>
      </c>
      <c r="N619" s="6">
        <f t="shared" si="37"/>
        <v>14.5</v>
      </c>
      <c r="O619" s="6">
        <f t="shared" si="38"/>
        <v>26.509999999999998</v>
      </c>
      <c r="P619" s="8">
        <f t="shared" si="39"/>
        <v>0.64642770056083876</v>
      </c>
      <c r="Q619" s="5">
        <f>YEAR(SalesDataTable[[#This Row],[Order Date]])</f>
        <v>2026</v>
      </c>
      <c r="R619" s="8" t="str">
        <f>"Q"&amp;ROUNDUP(MONTH(SalesDataTable[[#This Row],[Order Date]])/3,0)</f>
        <v>Q2</v>
      </c>
      <c r="S619" s="9">
        <f>MONTH(SalesDataTable[[#This Row],[Order Date]])</f>
        <v>4</v>
      </c>
      <c r="T619" s="8" t="str">
        <f>TEXT(SalesDataTable[[#This Row],[Order Date]],"mmm")</f>
        <v>Apr</v>
      </c>
    </row>
    <row r="620" spans="1:20" ht="16">
      <c r="A620" s="2" t="s">
        <v>671</v>
      </c>
      <c r="B620" s="3">
        <v>46132</v>
      </c>
      <c r="C620" s="4" t="s">
        <v>8</v>
      </c>
      <c r="D620" s="4" t="s">
        <v>69</v>
      </c>
      <c r="E620" s="4" t="s">
        <v>3</v>
      </c>
      <c r="F620" s="4" t="s">
        <v>4</v>
      </c>
      <c r="G620" s="4" t="s">
        <v>11</v>
      </c>
      <c r="H620" s="4" t="s">
        <v>79</v>
      </c>
      <c r="I620" s="9">
        <v>1</v>
      </c>
      <c r="J620" s="6">
        <v>70.45</v>
      </c>
      <c r="K620" s="7">
        <v>0.05</v>
      </c>
      <c r="L620" s="6">
        <v>31.98</v>
      </c>
      <c r="M620" s="6">
        <f t="shared" si="36"/>
        <v>66.927499999999995</v>
      </c>
      <c r="N620" s="6">
        <f t="shared" si="37"/>
        <v>31.98</v>
      </c>
      <c r="O620" s="6">
        <f t="shared" si="38"/>
        <v>34.947499999999991</v>
      </c>
      <c r="P620" s="8">
        <f t="shared" si="39"/>
        <v>0.52216951178514059</v>
      </c>
      <c r="Q620" s="5">
        <f>YEAR(SalesDataTable[[#This Row],[Order Date]])</f>
        <v>2026</v>
      </c>
      <c r="R620" s="8" t="str">
        <f>"Q"&amp;ROUNDUP(MONTH(SalesDataTable[[#This Row],[Order Date]])/3,0)</f>
        <v>Q2</v>
      </c>
      <c r="S620" s="9">
        <f>MONTH(SalesDataTable[[#This Row],[Order Date]])</f>
        <v>4</v>
      </c>
      <c r="T620" s="8" t="str">
        <f>TEXT(SalesDataTable[[#This Row],[Order Date]],"mmm")</f>
        <v>Apr</v>
      </c>
    </row>
    <row r="621" spans="1:20" ht="16">
      <c r="A621" s="2" t="s">
        <v>672</v>
      </c>
      <c r="B621" s="3">
        <v>46132</v>
      </c>
      <c r="C621" s="4" t="s">
        <v>27</v>
      </c>
      <c r="D621" s="4" t="s">
        <v>82</v>
      </c>
      <c r="E621" s="4" t="s">
        <v>25</v>
      </c>
      <c r="F621" s="4" t="s">
        <v>20</v>
      </c>
      <c r="G621" s="4" t="s">
        <v>5</v>
      </c>
      <c r="H621" s="4" t="s">
        <v>29</v>
      </c>
      <c r="I621" s="9">
        <v>2</v>
      </c>
      <c r="J621" s="6">
        <v>51.39</v>
      </c>
      <c r="K621" s="7">
        <v>0.05</v>
      </c>
      <c r="L621" s="6">
        <v>22.28</v>
      </c>
      <c r="M621" s="6">
        <f t="shared" si="36"/>
        <v>97.640999999999991</v>
      </c>
      <c r="N621" s="6">
        <f t="shared" si="37"/>
        <v>44.56</v>
      </c>
      <c r="O621" s="6">
        <f t="shared" si="38"/>
        <v>53.080999999999989</v>
      </c>
      <c r="P621" s="8">
        <f t="shared" si="39"/>
        <v>0.54363433393758764</v>
      </c>
      <c r="Q621" s="5">
        <f>YEAR(SalesDataTable[[#This Row],[Order Date]])</f>
        <v>2026</v>
      </c>
      <c r="R621" s="8" t="str">
        <f>"Q"&amp;ROUNDUP(MONTH(SalesDataTable[[#This Row],[Order Date]])/3,0)</f>
        <v>Q2</v>
      </c>
      <c r="S621" s="9">
        <f>MONTH(SalesDataTable[[#This Row],[Order Date]])</f>
        <v>4</v>
      </c>
      <c r="T621" s="8" t="str">
        <f>TEXT(SalesDataTable[[#This Row],[Order Date]],"mmm")</f>
        <v>Apr</v>
      </c>
    </row>
    <row r="622" spans="1:20" ht="16">
      <c r="A622" s="2" t="s">
        <v>673</v>
      </c>
      <c r="B622" s="3">
        <v>46132</v>
      </c>
      <c r="C622" s="4" t="s">
        <v>1</v>
      </c>
      <c r="D622" s="4" t="s">
        <v>88</v>
      </c>
      <c r="E622" s="4" t="s">
        <v>25</v>
      </c>
      <c r="F622" s="4" t="s">
        <v>4</v>
      </c>
      <c r="G622" s="4" t="s">
        <v>31</v>
      </c>
      <c r="H622" s="4" t="s">
        <v>90</v>
      </c>
      <c r="I622" s="9">
        <v>2</v>
      </c>
      <c r="J622" s="6">
        <v>122.03</v>
      </c>
      <c r="K622" s="7">
        <v>0</v>
      </c>
      <c r="L622" s="6">
        <v>59.43</v>
      </c>
      <c r="M622" s="6">
        <f t="shared" si="36"/>
        <v>244.06</v>
      </c>
      <c r="N622" s="6">
        <f t="shared" si="37"/>
        <v>118.86</v>
      </c>
      <c r="O622" s="6">
        <f t="shared" si="38"/>
        <v>125.2</v>
      </c>
      <c r="P622" s="8">
        <f t="shared" si="39"/>
        <v>0.51298860935835455</v>
      </c>
      <c r="Q622" s="5">
        <f>YEAR(SalesDataTable[[#This Row],[Order Date]])</f>
        <v>2026</v>
      </c>
      <c r="R622" s="8" t="str">
        <f>"Q"&amp;ROUNDUP(MONTH(SalesDataTable[[#This Row],[Order Date]])/3,0)</f>
        <v>Q2</v>
      </c>
      <c r="S622" s="9">
        <f>MONTH(SalesDataTable[[#This Row],[Order Date]])</f>
        <v>4</v>
      </c>
      <c r="T622" s="8" t="str">
        <f>TEXT(SalesDataTable[[#This Row],[Order Date]],"mmm")</f>
        <v>Apr</v>
      </c>
    </row>
    <row r="623" spans="1:20" ht="16">
      <c r="A623" s="2" t="s">
        <v>674</v>
      </c>
      <c r="B623" s="3">
        <v>46132</v>
      </c>
      <c r="C623" s="4" t="s">
        <v>27</v>
      </c>
      <c r="D623" s="4" t="s">
        <v>28</v>
      </c>
      <c r="E623" s="4" t="s">
        <v>3</v>
      </c>
      <c r="F623" s="4" t="s">
        <v>16</v>
      </c>
      <c r="G623" s="4" t="s">
        <v>17</v>
      </c>
      <c r="H623" s="4" t="s">
        <v>71</v>
      </c>
      <c r="I623" s="9">
        <v>3</v>
      </c>
      <c r="J623" s="6">
        <v>132.07</v>
      </c>
      <c r="K623" s="7">
        <v>0.05</v>
      </c>
      <c r="L623" s="6">
        <v>66.41</v>
      </c>
      <c r="M623" s="6">
        <f t="shared" si="36"/>
        <v>376.39949999999999</v>
      </c>
      <c r="N623" s="6">
        <f t="shared" si="37"/>
        <v>199.23</v>
      </c>
      <c r="O623" s="6">
        <f t="shared" si="38"/>
        <v>177.1695</v>
      </c>
      <c r="P623" s="8">
        <f t="shared" si="39"/>
        <v>0.47069536489819991</v>
      </c>
      <c r="Q623" s="5">
        <f>YEAR(SalesDataTable[[#This Row],[Order Date]])</f>
        <v>2026</v>
      </c>
      <c r="R623" s="8" t="str">
        <f>"Q"&amp;ROUNDUP(MONTH(SalesDataTable[[#This Row],[Order Date]])/3,0)</f>
        <v>Q2</v>
      </c>
      <c r="S623" s="9">
        <f>MONTH(SalesDataTable[[#This Row],[Order Date]])</f>
        <v>4</v>
      </c>
      <c r="T623" s="8" t="str">
        <f>TEXT(SalesDataTable[[#This Row],[Order Date]],"mmm")</f>
        <v>Apr</v>
      </c>
    </row>
    <row r="624" spans="1:20" ht="16">
      <c r="A624" s="2" t="s">
        <v>675</v>
      </c>
      <c r="B624" s="3">
        <v>46132</v>
      </c>
      <c r="C624" s="4" t="s">
        <v>27</v>
      </c>
      <c r="D624" s="4" t="s">
        <v>45</v>
      </c>
      <c r="E624" s="4" t="s">
        <v>39</v>
      </c>
      <c r="F624" s="4" t="s">
        <v>4</v>
      </c>
      <c r="G624" s="4" t="s">
        <v>5</v>
      </c>
      <c r="H624" s="4" t="s">
        <v>35</v>
      </c>
      <c r="I624" s="9">
        <v>1</v>
      </c>
      <c r="J624" s="6">
        <v>41.04</v>
      </c>
      <c r="K624" s="7">
        <v>0.1</v>
      </c>
      <c r="L624" s="6">
        <v>17.02</v>
      </c>
      <c r="M624" s="6">
        <f t="shared" si="36"/>
        <v>36.936</v>
      </c>
      <c r="N624" s="6">
        <f t="shared" si="37"/>
        <v>17.02</v>
      </c>
      <c r="O624" s="6">
        <f t="shared" si="38"/>
        <v>19.916</v>
      </c>
      <c r="P624" s="8">
        <f t="shared" si="39"/>
        <v>0.53920294563569415</v>
      </c>
      <c r="Q624" s="5">
        <f>YEAR(SalesDataTable[[#This Row],[Order Date]])</f>
        <v>2026</v>
      </c>
      <c r="R624" s="8" t="str">
        <f>"Q"&amp;ROUNDUP(MONTH(SalesDataTable[[#This Row],[Order Date]])/3,0)</f>
        <v>Q2</v>
      </c>
      <c r="S624" s="9">
        <f>MONTH(SalesDataTable[[#This Row],[Order Date]])</f>
        <v>4</v>
      </c>
      <c r="T624" s="8" t="str">
        <f>TEXT(SalesDataTable[[#This Row],[Order Date]],"mmm")</f>
        <v>Apr</v>
      </c>
    </row>
    <row r="625" spans="1:20" ht="16">
      <c r="A625" s="2" t="s">
        <v>676</v>
      </c>
      <c r="B625" s="3">
        <v>46132</v>
      </c>
      <c r="C625" s="4" t="s">
        <v>8</v>
      </c>
      <c r="D625" s="4" t="s">
        <v>9</v>
      </c>
      <c r="E625" s="4" t="s">
        <v>25</v>
      </c>
      <c r="F625" s="4" t="s">
        <v>16</v>
      </c>
      <c r="G625" s="4" t="s">
        <v>49</v>
      </c>
      <c r="H625" s="4" t="s">
        <v>50</v>
      </c>
      <c r="I625" s="9">
        <v>2</v>
      </c>
      <c r="J625" s="6">
        <v>40.56</v>
      </c>
      <c r="K625" s="7">
        <v>0</v>
      </c>
      <c r="L625" s="6">
        <v>15.09</v>
      </c>
      <c r="M625" s="6">
        <f t="shared" si="36"/>
        <v>81.12</v>
      </c>
      <c r="N625" s="6">
        <f t="shared" si="37"/>
        <v>30.18</v>
      </c>
      <c r="O625" s="6">
        <f t="shared" si="38"/>
        <v>50.940000000000005</v>
      </c>
      <c r="P625" s="8">
        <f t="shared" si="39"/>
        <v>0.62795857988165682</v>
      </c>
      <c r="Q625" s="5">
        <f>YEAR(SalesDataTable[[#This Row],[Order Date]])</f>
        <v>2026</v>
      </c>
      <c r="R625" s="8" t="str">
        <f>"Q"&amp;ROUNDUP(MONTH(SalesDataTable[[#This Row],[Order Date]])/3,0)</f>
        <v>Q2</v>
      </c>
      <c r="S625" s="9">
        <f>MONTH(SalesDataTable[[#This Row],[Order Date]])</f>
        <v>4</v>
      </c>
      <c r="T625" s="8" t="str">
        <f>TEXT(SalesDataTable[[#This Row],[Order Date]],"mmm")</f>
        <v>Apr</v>
      </c>
    </row>
    <row r="626" spans="1:20" ht="16">
      <c r="A626" s="2" t="s">
        <v>677</v>
      </c>
      <c r="B626" s="3">
        <v>46132</v>
      </c>
      <c r="C626" s="4" t="s">
        <v>14</v>
      </c>
      <c r="D626" s="4" t="s">
        <v>126</v>
      </c>
      <c r="E626" s="4" t="s">
        <v>3</v>
      </c>
      <c r="F626" s="4" t="s">
        <v>20</v>
      </c>
      <c r="G626" s="4" t="s">
        <v>49</v>
      </c>
      <c r="H626" s="4" t="s">
        <v>74</v>
      </c>
      <c r="I626" s="9">
        <v>3</v>
      </c>
      <c r="J626" s="6">
        <v>51.36</v>
      </c>
      <c r="K626" s="7">
        <v>0</v>
      </c>
      <c r="L626" s="6">
        <v>22.05</v>
      </c>
      <c r="M626" s="6">
        <f t="shared" si="36"/>
        <v>154.07999999999998</v>
      </c>
      <c r="N626" s="6">
        <f t="shared" si="37"/>
        <v>66.150000000000006</v>
      </c>
      <c r="O626" s="6">
        <f t="shared" si="38"/>
        <v>87.929999999999978</v>
      </c>
      <c r="P626" s="8">
        <f t="shared" si="39"/>
        <v>0.57067757009345788</v>
      </c>
      <c r="Q626" s="5">
        <f>YEAR(SalesDataTable[[#This Row],[Order Date]])</f>
        <v>2026</v>
      </c>
      <c r="R626" s="8" t="str">
        <f>"Q"&amp;ROUNDUP(MONTH(SalesDataTable[[#This Row],[Order Date]])/3,0)</f>
        <v>Q2</v>
      </c>
      <c r="S626" s="9">
        <f>MONTH(SalesDataTable[[#This Row],[Order Date]])</f>
        <v>4</v>
      </c>
      <c r="T626" s="8" t="str">
        <f>TEXT(SalesDataTable[[#This Row],[Order Date]],"mmm")</f>
        <v>Apr</v>
      </c>
    </row>
    <row r="627" spans="1:20" ht="16">
      <c r="A627" s="2" t="s">
        <v>678</v>
      </c>
      <c r="B627" s="3">
        <v>46133</v>
      </c>
      <c r="C627" s="4" t="s">
        <v>27</v>
      </c>
      <c r="D627" s="4" t="s">
        <v>45</v>
      </c>
      <c r="E627" s="4" t="s">
        <v>3</v>
      </c>
      <c r="F627" s="4" t="s">
        <v>4</v>
      </c>
      <c r="G627" s="4" t="s">
        <v>11</v>
      </c>
      <c r="H627" s="4" t="s">
        <v>12</v>
      </c>
      <c r="I627" s="9">
        <v>6</v>
      </c>
      <c r="J627" s="6">
        <v>93.58</v>
      </c>
      <c r="K627" s="7">
        <v>0</v>
      </c>
      <c r="L627" s="6">
        <v>46.68</v>
      </c>
      <c r="M627" s="6">
        <f t="shared" si="36"/>
        <v>561.48</v>
      </c>
      <c r="N627" s="6">
        <f t="shared" si="37"/>
        <v>280.08</v>
      </c>
      <c r="O627" s="6">
        <f t="shared" si="38"/>
        <v>281.40000000000003</v>
      </c>
      <c r="P627" s="8">
        <f t="shared" si="39"/>
        <v>0.5011754648429152</v>
      </c>
      <c r="Q627" s="5">
        <f>YEAR(SalesDataTable[[#This Row],[Order Date]])</f>
        <v>2026</v>
      </c>
      <c r="R627" s="8" t="str">
        <f>"Q"&amp;ROUNDUP(MONTH(SalesDataTable[[#This Row],[Order Date]])/3,0)</f>
        <v>Q2</v>
      </c>
      <c r="S627" s="9">
        <f>MONTH(SalesDataTable[[#This Row],[Order Date]])</f>
        <v>4</v>
      </c>
      <c r="T627" s="8" t="str">
        <f>TEXT(SalesDataTable[[#This Row],[Order Date]],"mmm")</f>
        <v>Apr</v>
      </c>
    </row>
    <row r="628" spans="1:20" ht="16">
      <c r="A628" s="2" t="s">
        <v>679</v>
      </c>
      <c r="B628" s="3">
        <v>46133</v>
      </c>
      <c r="C628" s="4" t="s">
        <v>27</v>
      </c>
      <c r="D628" s="4" t="s">
        <v>45</v>
      </c>
      <c r="E628" s="4" t="s">
        <v>3</v>
      </c>
      <c r="F628" s="4" t="s">
        <v>20</v>
      </c>
      <c r="G628" s="4" t="s">
        <v>5</v>
      </c>
      <c r="H628" s="4" t="s">
        <v>6</v>
      </c>
      <c r="I628" s="9">
        <v>5</v>
      </c>
      <c r="J628" s="6">
        <v>80.16</v>
      </c>
      <c r="K628" s="7">
        <v>0.1</v>
      </c>
      <c r="L628" s="6">
        <v>42.5</v>
      </c>
      <c r="M628" s="6">
        <f t="shared" si="36"/>
        <v>360.71999999999997</v>
      </c>
      <c r="N628" s="6">
        <f t="shared" si="37"/>
        <v>212.5</v>
      </c>
      <c r="O628" s="6">
        <f t="shared" si="38"/>
        <v>148.21999999999997</v>
      </c>
      <c r="P628" s="8">
        <f t="shared" si="39"/>
        <v>0.41090042137946325</v>
      </c>
      <c r="Q628" s="5">
        <f>YEAR(SalesDataTable[[#This Row],[Order Date]])</f>
        <v>2026</v>
      </c>
      <c r="R628" s="8" t="str">
        <f>"Q"&amp;ROUNDUP(MONTH(SalesDataTable[[#This Row],[Order Date]])/3,0)</f>
        <v>Q2</v>
      </c>
      <c r="S628" s="9">
        <f>MONTH(SalesDataTable[[#This Row],[Order Date]])</f>
        <v>4</v>
      </c>
      <c r="T628" s="8" t="str">
        <f>TEXT(SalesDataTable[[#This Row],[Order Date]],"mmm")</f>
        <v>Apr</v>
      </c>
    </row>
    <row r="629" spans="1:20" ht="16">
      <c r="A629" s="2" t="s">
        <v>680</v>
      </c>
      <c r="B629" s="3">
        <v>46133</v>
      </c>
      <c r="C629" s="4" t="s">
        <v>8</v>
      </c>
      <c r="D629" s="4" t="s">
        <v>69</v>
      </c>
      <c r="E629" s="4" t="s">
        <v>3</v>
      </c>
      <c r="F629" s="4" t="s">
        <v>16</v>
      </c>
      <c r="G629" s="4" t="s">
        <v>11</v>
      </c>
      <c r="H629" s="4" t="s">
        <v>21</v>
      </c>
      <c r="I629" s="9">
        <v>1</v>
      </c>
      <c r="J629" s="6">
        <v>142.22999999999999</v>
      </c>
      <c r="K629" s="7">
        <v>0.05</v>
      </c>
      <c r="L629" s="6">
        <v>77.66</v>
      </c>
      <c r="M629" s="6">
        <f t="shared" si="36"/>
        <v>135.11849999999998</v>
      </c>
      <c r="N629" s="6">
        <f t="shared" si="37"/>
        <v>77.66</v>
      </c>
      <c r="O629" s="6">
        <f t="shared" si="38"/>
        <v>57.458499999999987</v>
      </c>
      <c r="P629" s="8">
        <f t="shared" si="39"/>
        <v>0.42524524768999061</v>
      </c>
      <c r="Q629" s="5">
        <f>YEAR(SalesDataTable[[#This Row],[Order Date]])</f>
        <v>2026</v>
      </c>
      <c r="R629" s="8" t="str">
        <f>"Q"&amp;ROUNDUP(MONTH(SalesDataTable[[#This Row],[Order Date]])/3,0)</f>
        <v>Q2</v>
      </c>
      <c r="S629" s="9">
        <f>MONTH(SalesDataTable[[#This Row],[Order Date]])</f>
        <v>4</v>
      </c>
      <c r="T629" s="8" t="str">
        <f>TEXT(SalesDataTable[[#This Row],[Order Date]],"mmm")</f>
        <v>Apr</v>
      </c>
    </row>
    <row r="630" spans="1:20" ht="16">
      <c r="A630" s="2" t="s">
        <v>681</v>
      </c>
      <c r="B630" s="3">
        <v>46133</v>
      </c>
      <c r="C630" s="4" t="s">
        <v>8</v>
      </c>
      <c r="D630" s="4" t="s">
        <v>86</v>
      </c>
      <c r="E630" s="4" t="s">
        <v>3</v>
      </c>
      <c r="F630" s="4" t="s">
        <v>4</v>
      </c>
      <c r="G630" s="4" t="s">
        <v>11</v>
      </c>
      <c r="H630" s="4" t="s">
        <v>79</v>
      </c>
      <c r="I630" s="9">
        <v>2</v>
      </c>
      <c r="J630" s="6">
        <v>71.77</v>
      </c>
      <c r="K630" s="7">
        <v>0</v>
      </c>
      <c r="L630" s="6">
        <v>32.450000000000003</v>
      </c>
      <c r="M630" s="6">
        <f t="shared" si="36"/>
        <v>143.54</v>
      </c>
      <c r="N630" s="6">
        <f t="shared" si="37"/>
        <v>64.900000000000006</v>
      </c>
      <c r="O630" s="6">
        <f t="shared" si="38"/>
        <v>78.639999999999986</v>
      </c>
      <c r="P630" s="8">
        <f t="shared" si="39"/>
        <v>0.54786122335237553</v>
      </c>
      <c r="Q630" s="5">
        <f>YEAR(SalesDataTable[[#This Row],[Order Date]])</f>
        <v>2026</v>
      </c>
      <c r="R630" s="8" t="str">
        <f>"Q"&amp;ROUNDUP(MONTH(SalesDataTable[[#This Row],[Order Date]])/3,0)</f>
        <v>Q2</v>
      </c>
      <c r="S630" s="9">
        <f>MONTH(SalesDataTable[[#This Row],[Order Date]])</f>
        <v>4</v>
      </c>
      <c r="T630" s="8" t="str">
        <f>TEXT(SalesDataTable[[#This Row],[Order Date]],"mmm")</f>
        <v>Apr</v>
      </c>
    </row>
    <row r="631" spans="1:20" ht="16">
      <c r="A631" s="2" t="s">
        <v>682</v>
      </c>
      <c r="B631" s="3">
        <v>46133</v>
      </c>
      <c r="C631" s="4" t="s">
        <v>1</v>
      </c>
      <c r="D631" s="4" t="s">
        <v>2</v>
      </c>
      <c r="E631" s="4" t="s">
        <v>39</v>
      </c>
      <c r="F631" s="4" t="s">
        <v>4</v>
      </c>
      <c r="G631" s="4" t="s">
        <v>11</v>
      </c>
      <c r="H631" s="4" t="s">
        <v>79</v>
      </c>
      <c r="I631" s="9">
        <v>1</v>
      </c>
      <c r="J631" s="6">
        <v>71.23</v>
      </c>
      <c r="K631" s="7">
        <v>0.05</v>
      </c>
      <c r="L631" s="6">
        <v>33.28</v>
      </c>
      <c r="M631" s="6">
        <f t="shared" si="36"/>
        <v>67.668499999999995</v>
      </c>
      <c r="N631" s="6">
        <f t="shared" si="37"/>
        <v>33.28</v>
      </c>
      <c r="O631" s="6">
        <f t="shared" si="38"/>
        <v>34.388499999999993</v>
      </c>
      <c r="P631" s="8">
        <f t="shared" si="39"/>
        <v>0.50819066478494423</v>
      </c>
      <c r="Q631" s="5">
        <f>YEAR(SalesDataTable[[#This Row],[Order Date]])</f>
        <v>2026</v>
      </c>
      <c r="R631" s="8" t="str">
        <f>"Q"&amp;ROUNDUP(MONTH(SalesDataTable[[#This Row],[Order Date]])/3,0)</f>
        <v>Q2</v>
      </c>
      <c r="S631" s="9">
        <f>MONTH(SalesDataTable[[#This Row],[Order Date]])</f>
        <v>4</v>
      </c>
      <c r="T631" s="8" t="str">
        <f>TEXT(SalesDataTable[[#This Row],[Order Date]],"mmm")</f>
        <v>Apr</v>
      </c>
    </row>
    <row r="632" spans="1:20" ht="16">
      <c r="A632" s="2" t="s">
        <v>683</v>
      </c>
      <c r="B632" s="3">
        <v>46133</v>
      </c>
      <c r="C632" s="4" t="s">
        <v>1</v>
      </c>
      <c r="D632" s="4" t="s">
        <v>2</v>
      </c>
      <c r="E632" s="4" t="s">
        <v>25</v>
      </c>
      <c r="F632" s="4" t="s">
        <v>4</v>
      </c>
      <c r="G632" s="4" t="s">
        <v>11</v>
      </c>
      <c r="H632" s="4" t="s">
        <v>79</v>
      </c>
      <c r="I632" s="9">
        <v>1</v>
      </c>
      <c r="J632" s="6">
        <v>71.239999999999995</v>
      </c>
      <c r="K632" s="7">
        <v>0.1</v>
      </c>
      <c r="L632" s="6">
        <v>33.07</v>
      </c>
      <c r="M632" s="6">
        <f t="shared" si="36"/>
        <v>64.116</v>
      </c>
      <c r="N632" s="6">
        <f t="shared" si="37"/>
        <v>33.07</v>
      </c>
      <c r="O632" s="6">
        <f t="shared" si="38"/>
        <v>31.045999999999999</v>
      </c>
      <c r="P632" s="8">
        <f t="shared" si="39"/>
        <v>0.48421610830369954</v>
      </c>
      <c r="Q632" s="5">
        <f>YEAR(SalesDataTable[[#This Row],[Order Date]])</f>
        <v>2026</v>
      </c>
      <c r="R632" s="8" t="str">
        <f>"Q"&amp;ROUNDUP(MONTH(SalesDataTable[[#This Row],[Order Date]])/3,0)</f>
        <v>Q2</v>
      </c>
      <c r="S632" s="9">
        <f>MONTH(SalesDataTable[[#This Row],[Order Date]])</f>
        <v>4</v>
      </c>
      <c r="T632" s="8" t="str">
        <f>TEXT(SalesDataTable[[#This Row],[Order Date]],"mmm")</f>
        <v>Apr</v>
      </c>
    </row>
    <row r="633" spans="1:20" ht="16">
      <c r="A633" s="2" t="s">
        <v>684</v>
      </c>
      <c r="B633" s="3">
        <v>46133</v>
      </c>
      <c r="C633" s="4" t="s">
        <v>8</v>
      </c>
      <c r="D633" s="4" t="s">
        <v>38</v>
      </c>
      <c r="E633" s="4" t="s">
        <v>3</v>
      </c>
      <c r="F633" s="4" t="s">
        <v>16</v>
      </c>
      <c r="G633" s="4" t="s">
        <v>5</v>
      </c>
      <c r="H633" s="4" t="s">
        <v>29</v>
      </c>
      <c r="I633" s="9">
        <v>1</v>
      </c>
      <c r="J633" s="6">
        <v>51.39</v>
      </c>
      <c r="K633" s="7">
        <v>0</v>
      </c>
      <c r="L633" s="6">
        <v>22.08</v>
      </c>
      <c r="M633" s="6">
        <f t="shared" si="36"/>
        <v>51.39</v>
      </c>
      <c r="N633" s="6">
        <f t="shared" si="37"/>
        <v>22.08</v>
      </c>
      <c r="O633" s="6">
        <f t="shared" si="38"/>
        <v>29.310000000000002</v>
      </c>
      <c r="P633" s="8">
        <f t="shared" si="39"/>
        <v>0.57034442498540572</v>
      </c>
      <c r="Q633" s="5">
        <f>YEAR(SalesDataTable[[#This Row],[Order Date]])</f>
        <v>2026</v>
      </c>
      <c r="R633" s="8" t="str">
        <f>"Q"&amp;ROUNDUP(MONTH(SalesDataTable[[#This Row],[Order Date]])/3,0)</f>
        <v>Q2</v>
      </c>
      <c r="S633" s="9">
        <f>MONTH(SalesDataTable[[#This Row],[Order Date]])</f>
        <v>4</v>
      </c>
      <c r="T633" s="8" t="str">
        <f>TEXT(SalesDataTable[[#This Row],[Order Date]],"mmm")</f>
        <v>Apr</v>
      </c>
    </row>
    <row r="634" spans="1:20" ht="16">
      <c r="A634" s="2" t="s">
        <v>685</v>
      </c>
      <c r="B634" s="3">
        <v>46133</v>
      </c>
      <c r="C634" s="4" t="s">
        <v>8</v>
      </c>
      <c r="D634" s="4" t="s">
        <v>69</v>
      </c>
      <c r="E634" s="4" t="s">
        <v>3</v>
      </c>
      <c r="F634" s="4" t="s">
        <v>4</v>
      </c>
      <c r="G634" s="4" t="s">
        <v>5</v>
      </c>
      <c r="H634" s="4" t="s">
        <v>43</v>
      </c>
      <c r="I634" s="9">
        <v>1</v>
      </c>
      <c r="J634" s="6">
        <v>102.64</v>
      </c>
      <c r="K634" s="7">
        <v>0</v>
      </c>
      <c r="L634" s="6">
        <v>51.86</v>
      </c>
      <c r="M634" s="6">
        <f t="shared" si="36"/>
        <v>102.64</v>
      </c>
      <c r="N634" s="6">
        <f t="shared" si="37"/>
        <v>51.86</v>
      </c>
      <c r="O634" s="6">
        <f t="shared" si="38"/>
        <v>50.78</v>
      </c>
      <c r="P634" s="8">
        <f t="shared" si="39"/>
        <v>0.49473889321901793</v>
      </c>
      <c r="Q634" s="5">
        <f>YEAR(SalesDataTable[[#This Row],[Order Date]])</f>
        <v>2026</v>
      </c>
      <c r="R634" s="8" t="str">
        <f>"Q"&amp;ROUNDUP(MONTH(SalesDataTable[[#This Row],[Order Date]])/3,0)</f>
        <v>Q2</v>
      </c>
      <c r="S634" s="9">
        <f>MONTH(SalesDataTable[[#This Row],[Order Date]])</f>
        <v>4</v>
      </c>
      <c r="T634" s="8" t="str">
        <f>TEXT(SalesDataTable[[#This Row],[Order Date]],"mmm")</f>
        <v>Apr</v>
      </c>
    </row>
    <row r="635" spans="1:20" ht="16">
      <c r="A635" s="2" t="s">
        <v>686</v>
      </c>
      <c r="B635" s="3">
        <v>46133</v>
      </c>
      <c r="C635" s="4" t="s">
        <v>14</v>
      </c>
      <c r="D635" s="4" t="s">
        <v>15</v>
      </c>
      <c r="E635" s="4" t="s">
        <v>3</v>
      </c>
      <c r="F635" s="4" t="s">
        <v>16</v>
      </c>
      <c r="G635" s="4" t="s">
        <v>49</v>
      </c>
      <c r="H635" s="4" t="s">
        <v>67</v>
      </c>
      <c r="I635" s="9">
        <v>2</v>
      </c>
      <c r="J635" s="6">
        <v>35.56</v>
      </c>
      <c r="K635" s="7">
        <v>0.1</v>
      </c>
      <c r="L635" s="6">
        <v>13.85</v>
      </c>
      <c r="M635" s="6">
        <f t="shared" si="36"/>
        <v>64.00800000000001</v>
      </c>
      <c r="N635" s="6">
        <f t="shared" si="37"/>
        <v>27.7</v>
      </c>
      <c r="O635" s="6">
        <f t="shared" si="38"/>
        <v>36.308000000000007</v>
      </c>
      <c r="P635" s="8">
        <f t="shared" si="39"/>
        <v>0.56724159480064995</v>
      </c>
      <c r="Q635" s="5">
        <f>YEAR(SalesDataTable[[#This Row],[Order Date]])</f>
        <v>2026</v>
      </c>
      <c r="R635" s="8" t="str">
        <f>"Q"&amp;ROUNDUP(MONTH(SalesDataTable[[#This Row],[Order Date]])/3,0)</f>
        <v>Q2</v>
      </c>
      <c r="S635" s="9">
        <f>MONTH(SalesDataTable[[#This Row],[Order Date]])</f>
        <v>4</v>
      </c>
      <c r="T635" s="8" t="str">
        <f>TEXT(SalesDataTable[[#This Row],[Order Date]],"mmm")</f>
        <v>Apr</v>
      </c>
    </row>
    <row r="636" spans="1:20" ht="16">
      <c r="A636" s="2" t="s">
        <v>687</v>
      </c>
      <c r="B636" s="3">
        <v>46133</v>
      </c>
      <c r="C636" s="4" t="s">
        <v>8</v>
      </c>
      <c r="D636" s="4" t="s">
        <v>66</v>
      </c>
      <c r="E636" s="4" t="s">
        <v>3</v>
      </c>
      <c r="F636" s="4" t="s">
        <v>4</v>
      </c>
      <c r="G636" s="4" t="s">
        <v>5</v>
      </c>
      <c r="H636" s="4" t="s">
        <v>43</v>
      </c>
      <c r="I636" s="9">
        <v>2</v>
      </c>
      <c r="J636" s="6">
        <v>100.39</v>
      </c>
      <c r="K636" s="7">
        <v>0</v>
      </c>
      <c r="L636" s="6">
        <v>49.05</v>
      </c>
      <c r="M636" s="6">
        <f t="shared" si="36"/>
        <v>200.78</v>
      </c>
      <c r="N636" s="6">
        <f t="shared" si="37"/>
        <v>98.1</v>
      </c>
      <c r="O636" s="6">
        <f t="shared" si="38"/>
        <v>102.68</v>
      </c>
      <c r="P636" s="8">
        <f t="shared" si="39"/>
        <v>0.51140551847793603</v>
      </c>
      <c r="Q636" s="5">
        <f>YEAR(SalesDataTable[[#This Row],[Order Date]])</f>
        <v>2026</v>
      </c>
      <c r="R636" s="8" t="str">
        <f>"Q"&amp;ROUNDUP(MONTH(SalesDataTable[[#This Row],[Order Date]])/3,0)</f>
        <v>Q2</v>
      </c>
      <c r="S636" s="9">
        <f>MONTH(SalesDataTable[[#This Row],[Order Date]])</f>
        <v>4</v>
      </c>
      <c r="T636" s="8" t="str">
        <f>TEXT(SalesDataTable[[#This Row],[Order Date]],"mmm")</f>
        <v>Apr</v>
      </c>
    </row>
    <row r="637" spans="1:20" ht="16">
      <c r="A637" s="2" t="s">
        <v>688</v>
      </c>
      <c r="B637" s="3">
        <v>46133</v>
      </c>
      <c r="C637" s="4" t="s">
        <v>1</v>
      </c>
      <c r="D637" s="4" t="s">
        <v>88</v>
      </c>
      <c r="E637" s="4" t="s">
        <v>25</v>
      </c>
      <c r="F637" s="4" t="s">
        <v>4</v>
      </c>
      <c r="G637" s="4" t="s">
        <v>31</v>
      </c>
      <c r="H637" s="4" t="s">
        <v>41</v>
      </c>
      <c r="I637" s="9">
        <v>2</v>
      </c>
      <c r="J637" s="6">
        <v>191.51</v>
      </c>
      <c r="K637" s="7">
        <v>0.1</v>
      </c>
      <c r="L637" s="6">
        <v>101.25</v>
      </c>
      <c r="M637" s="6">
        <f t="shared" si="36"/>
        <v>344.71800000000002</v>
      </c>
      <c r="N637" s="6">
        <f t="shared" si="37"/>
        <v>202.5</v>
      </c>
      <c r="O637" s="6">
        <f t="shared" si="38"/>
        <v>142.21800000000002</v>
      </c>
      <c r="P637" s="8">
        <f t="shared" si="39"/>
        <v>0.41256331262075091</v>
      </c>
      <c r="Q637" s="5">
        <f>YEAR(SalesDataTable[[#This Row],[Order Date]])</f>
        <v>2026</v>
      </c>
      <c r="R637" s="8" t="str">
        <f>"Q"&amp;ROUNDUP(MONTH(SalesDataTable[[#This Row],[Order Date]])/3,0)</f>
        <v>Q2</v>
      </c>
      <c r="S637" s="9">
        <f>MONTH(SalesDataTable[[#This Row],[Order Date]])</f>
        <v>4</v>
      </c>
      <c r="T637" s="8" t="str">
        <f>TEXT(SalesDataTable[[#This Row],[Order Date]],"mmm")</f>
        <v>Apr</v>
      </c>
    </row>
    <row r="638" spans="1:20" ht="16">
      <c r="A638" s="2" t="s">
        <v>689</v>
      </c>
      <c r="B638" s="3">
        <v>46133</v>
      </c>
      <c r="C638" s="4" t="s">
        <v>8</v>
      </c>
      <c r="D638" s="4" t="s">
        <v>69</v>
      </c>
      <c r="E638" s="4" t="s">
        <v>25</v>
      </c>
      <c r="F638" s="4" t="s">
        <v>16</v>
      </c>
      <c r="G638" s="4" t="s">
        <v>11</v>
      </c>
      <c r="H638" s="4" t="s">
        <v>21</v>
      </c>
      <c r="I638" s="9">
        <v>2</v>
      </c>
      <c r="J638" s="6">
        <v>147.30000000000001</v>
      </c>
      <c r="K638" s="7">
        <v>0</v>
      </c>
      <c r="L638" s="6">
        <v>81.2</v>
      </c>
      <c r="M638" s="6">
        <f t="shared" si="36"/>
        <v>294.60000000000002</v>
      </c>
      <c r="N638" s="6">
        <f t="shared" si="37"/>
        <v>162.4</v>
      </c>
      <c r="O638" s="6">
        <f t="shared" si="38"/>
        <v>132.20000000000002</v>
      </c>
      <c r="P638" s="8">
        <f t="shared" si="39"/>
        <v>0.44874405974202308</v>
      </c>
      <c r="Q638" s="5">
        <f>YEAR(SalesDataTable[[#This Row],[Order Date]])</f>
        <v>2026</v>
      </c>
      <c r="R638" s="8" t="str">
        <f>"Q"&amp;ROUNDUP(MONTH(SalesDataTable[[#This Row],[Order Date]])/3,0)</f>
        <v>Q2</v>
      </c>
      <c r="S638" s="9">
        <f>MONTH(SalesDataTable[[#This Row],[Order Date]])</f>
        <v>4</v>
      </c>
      <c r="T638" s="8" t="str">
        <f>TEXT(SalesDataTable[[#This Row],[Order Date]],"mmm")</f>
        <v>Apr</v>
      </c>
    </row>
    <row r="639" spans="1:20" ht="16">
      <c r="A639" s="2" t="s">
        <v>690</v>
      </c>
      <c r="B639" s="3">
        <v>46133</v>
      </c>
      <c r="C639" s="4" t="s">
        <v>8</v>
      </c>
      <c r="D639" s="4" t="s">
        <v>66</v>
      </c>
      <c r="E639" s="4" t="s">
        <v>25</v>
      </c>
      <c r="F639" s="4" t="s">
        <v>4</v>
      </c>
      <c r="G639" s="4" t="s">
        <v>5</v>
      </c>
      <c r="H639" s="4" t="s">
        <v>6</v>
      </c>
      <c r="I639" s="9">
        <v>1</v>
      </c>
      <c r="J639" s="6">
        <v>79.92</v>
      </c>
      <c r="K639" s="7">
        <v>0.1</v>
      </c>
      <c r="L639" s="6">
        <v>43.13</v>
      </c>
      <c r="M639" s="6">
        <f t="shared" si="36"/>
        <v>71.927999999999997</v>
      </c>
      <c r="N639" s="6">
        <f t="shared" si="37"/>
        <v>43.13</v>
      </c>
      <c r="O639" s="6">
        <f t="shared" si="38"/>
        <v>28.797999999999995</v>
      </c>
      <c r="P639" s="8">
        <f t="shared" si="39"/>
        <v>0.40037259481703918</v>
      </c>
      <c r="Q639" s="5">
        <f>YEAR(SalesDataTable[[#This Row],[Order Date]])</f>
        <v>2026</v>
      </c>
      <c r="R639" s="8" t="str">
        <f>"Q"&amp;ROUNDUP(MONTH(SalesDataTable[[#This Row],[Order Date]])/3,0)</f>
        <v>Q2</v>
      </c>
      <c r="S639" s="9">
        <f>MONTH(SalesDataTable[[#This Row],[Order Date]])</f>
        <v>4</v>
      </c>
      <c r="T639" s="8" t="str">
        <f>TEXT(SalesDataTable[[#This Row],[Order Date]],"mmm")</f>
        <v>Apr</v>
      </c>
    </row>
    <row r="640" spans="1:20" ht="16">
      <c r="A640" s="2" t="s">
        <v>691</v>
      </c>
      <c r="B640" s="3">
        <v>46134</v>
      </c>
      <c r="C640" s="4" t="s">
        <v>8</v>
      </c>
      <c r="D640" s="4" t="s">
        <v>9</v>
      </c>
      <c r="E640" s="4" t="s">
        <v>3</v>
      </c>
      <c r="F640" s="4" t="s">
        <v>4</v>
      </c>
      <c r="G640" s="4" t="s">
        <v>31</v>
      </c>
      <c r="H640" s="4" t="s">
        <v>32</v>
      </c>
      <c r="I640" s="9">
        <v>2</v>
      </c>
      <c r="J640" s="6">
        <v>344.29</v>
      </c>
      <c r="K640" s="7">
        <v>0.1</v>
      </c>
      <c r="L640" s="6">
        <v>192.66</v>
      </c>
      <c r="M640" s="6">
        <f t="shared" si="36"/>
        <v>619.72200000000009</v>
      </c>
      <c r="N640" s="6">
        <f t="shared" si="37"/>
        <v>385.32</v>
      </c>
      <c r="O640" s="6">
        <f t="shared" si="38"/>
        <v>234.4020000000001</v>
      </c>
      <c r="P640" s="8">
        <f t="shared" si="39"/>
        <v>0.37823733867766524</v>
      </c>
      <c r="Q640" s="5">
        <f>YEAR(SalesDataTable[[#This Row],[Order Date]])</f>
        <v>2026</v>
      </c>
      <c r="R640" s="8" t="str">
        <f>"Q"&amp;ROUNDUP(MONTH(SalesDataTable[[#This Row],[Order Date]])/3,0)</f>
        <v>Q2</v>
      </c>
      <c r="S640" s="9">
        <f>MONTH(SalesDataTable[[#This Row],[Order Date]])</f>
        <v>4</v>
      </c>
      <c r="T640" s="8" t="str">
        <f>TEXT(SalesDataTable[[#This Row],[Order Date]],"mmm")</f>
        <v>Apr</v>
      </c>
    </row>
    <row r="641" spans="1:20" ht="16">
      <c r="A641" s="2" t="s">
        <v>692</v>
      </c>
      <c r="B641" s="3">
        <v>46134</v>
      </c>
      <c r="C641" s="4" t="s">
        <v>14</v>
      </c>
      <c r="D641" s="4" t="s">
        <v>34</v>
      </c>
      <c r="E641" s="4" t="s">
        <v>3</v>
      </c>
      <c r="F641" s="4" t="s">
        <v>4</v>
      </c>
      <c r="G641" s="4" t="s">
        <v>11</v>
      </c>
      <c r="H641" s="4" t="s">
        <v>53</v>
      </c>
      <c r="I641" s="9">
        <v>1</v>
      </c>
      <c r="J641" s="6">
        <v>151.15</v>
      </c>
      <c r="K641" s="7">
        <v>0</v>
      </c>
      <c r="L641" s="6">
        <v>77.680000000000007</v>
      </c>
      <c r="M641" s="6">
        <f t="shared" si="36"/>
        <v>151.15</v>
      </c>
      <c r="N641" s="6">
        <f t="shared" si="37"/>
        <v>77.680000000000007</v>
      </c>
      <c r="O641" s="6">
        <f t="shared" si="38"/>
        <v>73.47</v>
      </c>
      <c r="P641" s="8">
        <f t="shared" si="39"/>
        <v>0.48607343698312933</v>
      </c>
      <c r="Q641" s="5">
        <f>YEAR(SalesDataTable[[#This Row],[Order Date]])</f>
        <v>2026</v>
      </c>
      <c r="R641" s="8" t="str">
        <f>"Q"&amp;ROUNDUP(MONTH(SalesDataTable[[#This Row],[Order Date]])/3,0)</f>
        <v>Q2</v>
      </c>
      <c r="S641" s="9">
        <f>MONTH(SalesDataTable[[#This Row],[Order Date]])</f>
        <v>4</v>
      </c>
      <c r="T641" s="8" t="str">
        <f>TEXT(SalesDataTable[[#This Row],[Order Date]],"mmm")</f>
        <v>Apr</v>
      </c>
    </row>
    <row r="642" spans="1:20" ht="16">
      <c r="A642" s="2" t="s">
        <v>693</v>
      </c>
      <c r="B642" s="3">
        <v>46134</v>
      </c>
      <c r="C642" s="4" t="s">
        <v>8</v>
      </c>
      <c r="D642" s="4" t="s">
        <v>38</v>
      </c>
      <c r="E642" s="4" t="s">
        <v>25</v>
      </c>
      <c r="F642" s="4" t="s">
        <v>16</v>
      </c>
      <c r="G642" s="4" t="s">
        <v>31</v>
      </c>
      <c r="H642" s="4" t="s">
        <v>64</v>
      </c>
      <c r="I642" s="9">
        <v>1</v>
      </c>
      <c r="J642" s="6">
        <v>81.73</v>
      </c>
      <c r="K642" s="7">
        <v>0.05</v>
      </c>
      <c r="L642" s="6">
        <v>39.979999999999997</v>
      </c>
      <c r="M642" s="6">
        <f t="shared" ref="M642:M705" si="40">I642*J642*(1-K642)</f>
        <v>77.643500000000003</v>
      </c>
      <c r="N642" s="6">
        <f t="shared" ref="N642:N705" si="41">I642*L642</f>
        <v>39.979999999999997</v>
      </c>
      <c r="O642" s="6">
        <f t="shared" ref="O642:O705" si="42">M642-N642</f>
        <v>37.663500000000006</v>
      </c>
      <c r="P642" s="8">
        <f t="shared" ref="P642:P705" si="43">IFERROR(O642/M642,0)</f>
        <v>0.48508246021882068</v>
      </c>
      <c r="Q642" s="5">
        <f>YEAR(SalesDataTable[[#This Row],[Order Date]])</f>
        <v>2026</v>
      </c>
      <c r="R642" s="8" t="str">
        <f>"Q"&amp;ROUNDUP(MONTH(SalesDataTable[[#This Row],[Order Date]])/3,0)</f>
        <v>Q2</v>
      </c>
      <c r="S642" s="9">
        <f>MONTH(SalesDataTable[[#This Row],[Order Date]])</f>
        <v>4</v>
      </c>
      <c r="T642" s="8" t="str">
        <f>TEXT(SalesDataTable[[#This Row],[Order Date]],"mmm")</f>
        <v>Apr</v>
      </c>
    </row>
    <row r="643" spans="1:20" ht="16">
      <c r="A643" s="2" t="s">
        <v>694</v>
      </c>
      <c r="B643" s="3">
        <v>46134</v>
      </c>
      <c r="C643" s="4" t="s">
        <v>27</v>
      </c>
      <c r="D643" s="4" t="s">
        <v>28</v>
      </c>
      <c r="E643" s="4" t="s">
        <v>25</v>
      </c>
      <c r="F643" s="4" t="s">
        <v>16</v>
      </c>
      <c r="G643" s="4" t="s">
        <v>11</v>
      </c>
      <c r="H643" s="4" t="s">
        <v>21</v>
      </c>
      <c r="I643" s="9">
        <v>1</v>
      </c>
      <c r="J643" s="6">
        <v>142.53</v>
      </c>
      <c r="K643" s="7">
        <v>0.05</v>
      </c>
      <c r="L643" s="6">
        <v>77.77</v>
      </c>
      <c r="M643" s="6">
        <f t="shared" si="40"/>
        <v>135.40350000000001</v>
      </c>
      <c r="N643" s="6">
        <f t="shared" si="41"/>
        <v>77.77</v>
      </c>
      <c r="O643" s="6">
        <f t="shared" si="42"/>
        <v>57.633500000000012</v>
      </c>
      <c r="P643" s="8">
        <f t="shared" si="43"/>
        <v>0.4256426163282338</v>
      </c>
      <c r="Q643" s="5">
        <f>YEAR(SalesDataTable[[#This Row],[Order Date]])</f>
        <v>2026</v>
      </c>
      <c r="R643" s="8" t="str">
        <f>"Q"&amp;ROUNDUP(MONTH(SalesDataTable[[#This Row],[Order Date]])/3,0)</f>
        <v>Q2</v>
      </c>
      <c r="S643" s="9">
        <f>MONTH(SalesDataTable[[#This Row],[Order Date]])</f>
        <v>4</v>
      </c>
      <c r="T643" s="8" t="str">
        <f>TEXT(SalesDataTable[[#This Row],[Order Date]],"mmm")</f>
        <v>Apr</v>
      </c>
    </row>
    <row r="644" spans="1:20" ht="16">
      <c r="A644" s="2" t="s">
        <v>695</v>
      </c>
      <c r="B644" s="3">
        <v>46134</v>
      </c>
      <c r="C644" s="4" t="s">
        <v>8</v>
      </c>
      <c r="D644" s="4" t="s">
        <v>9</v>
      </c>
      <c r="E644" s="4" t="s">
        <v>3</v>
      </c>
      <c r="F644" s="4" t="s">
        <v>16</v>
      </c>
      <c r="G644" s="4" t="s">
        <v>31</v>
      </c>
      <c r="H644" s="4" t="s">
        <v>64</v>
      </c>
      <c r="I644" s="9">
        <v>2</v>
      </c>
      <c r="J644" s="6">
        <v>83.24</v>
      </c>
      <c r="K644" s="7">
        <v>0</v>
      </c>
      <c r="L644" s="6">
        <v>40.03</v>
      </c>
      <c r="M644" s="6">
        <f t="shared" si="40"/>
        <v>166.48</v>
      </c>
      <c r="N644" s="6">
        <f t="shared" si="41"/>
        <v>80.06</v>
      </c>
      <c r="O644" s="6">
        <f t="shared" si="42"/>
        <v>86.419999999999987</v>
      </c>
      <c r="P644" s="8">
        <f t="shared" si="43"/>
        <v>0.51910139356078799</v>
      </c>
      <c r="Q644" s="5">
        <f>YEAR(SalesDataTable[[#This Row],[Order Date]])</f>
        <v>2026</v>
      </c>
      <c r="R644" s="8" t="str">
        <f>"Q"&amp;ROUNDUP(MONTH(SalesDataTable[[#This Row],[Order Date]])/3,0)</f>
        <v>Q2</v>
      </c>
      <c r="S644" s="9">
        <f>MONTH(SalesDataTable[[#This Row],[Order Date]])</f>
        <v>4</v>
      </c>
      <c r="T644" s="8" t="str">
        <f>TEXT(SalesDataTable[[#This Row],[Order Date]],"mmm")</f>
        <v>Apr</v>
      </c>
    </row>
    <row r="645" spans="1:20" ht="16">
      <c r="A645" s="2" t="s">
        <v>696</v>
      </c>
      <c r="B645" s="3">
        <v>46134</v>
      </c>
      <c r="C645" s="4" t="s">
        <v>1</v>
      </c>
      <c r="D645" s="4" t="s">
        <v>2</v>
      </c>
      <c r="E645" s="4" t="s">
        <v>39</v>
      </c>
      <c r="F645" s="4" t="s">
        <v>16</v>
      </c>
      <c r="G645" s="4" t="s">
        <v>11</v>
      </c>
      <c r="H645" s="4" t="s">
        <v>21</v>
      </c>
      <c r="I645" s="9">
        <v>1</v>
      </c>
      <c r="J645" s="6">
        <v>141.99</v>
      </c>
      <c r="K645" s="7">
        <v>0.05</v>
      </c>
      <c r="L645" s="6">
        <v>79.7</v>
      </c>
      <c r="M645" s="6">
        <f t="shared" si="40"/>
        <v>134.8905</v>
      </c>
      <c r="N645" s="6">
        <f t="shared" si="41"/>
        <v>79.7</v>
      </c>
      <c r="O645" s="6">
        <f t="shared" si="42"/>
        <v>55.1905</v>
      </c>
      <c r="P645" s="8">
        <f t="shared" si="43"/>
        <v>0.40915038494186023</v>
      </c>
      <c r="Q645" s="5">
        <f>YEAR(SalesDataTable[[#This Row],[Order Date]])</f>
        <v>2026</v>
      </c>
      <c r="R645" s="8" t="str">
        <f>"Q"&amp;ROUNDUP(MONTH(SalesDataTable[[#This Row],[Order Date]])/3,0)</f>
        <v>Q2</v>
      </c>
      <c r="S645" s="9">
        <f>MONTH(SalesDataTable[[#This Row],[Order Date]])</f>
        <v>4</v>
      </c>
      <c r="T645" s="8" t="str">
        <f>TEXT(SalesDataTable[[#This Row],[Order Date]],"mmm")</f>
        <v>Apr</v>
      </c>
    </row>
    <row r="646" spans="1:20" ht="16">
      <c r="A646" s="2" t="s">
        <v>697</v>
      </c>
      <c r="B646" s="3">
        <v>46134</v>
      </c>
      <c r="C646" s="4" t="s">
        <v>8</v>
      </c>
      <c r="D646" s="4" t="s">
        <v>69</v>
      </c>
      <c r="E646" s="4" t="s">
        <v>3</v>
      </c>
      <c r="F646" s="4" t="s">
        <v>16</v>
      </c>
      <c r="G646" s="4" t="s">
        <v>49</v>
      </c>
      <c r="H646" s="4" t="s">
        <v>67</v>
      </c>
      <c r="I646" s="9">
        <v>2</v>
      </c>
      <c r="J646" s="6">
        <v>35.94</v>
      </c>
      <c r="K646" s="7">
        <v>0.05</v>
      </c>
      <c r="L646" s="6">
        <v>14.17</v>
      </c>
      <c r="M646" s="6">
        <f t="shared" si="40"/>
        <v>68.285999999999987</v>
      </c>
      <c r="N646" s="6">
        <f t="shared" si="41"/>
        <v>28.34</v>
      </c>
      <c r="O646" s="6">
        <f t="shared" si="42"/>
        <v>39.945999999999984</v>
      </c>
      <c r="P646" s="8">
        <f t="shared" si="43"/>
        <v>0.5849808159798493</v>
      </c>
      <c r="Q646" s="5">
        <f>YEAR(SalesDataTable[[#This Row],[Order Date]])</f>
        <v>2026</v>
      </c>
      <c r="R646" s="8" t="str">
        <f>"Q"&amp;ROUNDUP(MONTH(SalesDataTable[[#This Row],[Order Date]])/3,0)</f>
        <v>Q2</v>
      </c>
      <c r="S646" s="9">
        <f>MONTH(SalesDataTable[[#This Row],[Order Date]])</f>
        <v>4</v>
      </c>
      <c r="T646" s="8" t="str">
        <f>TEXT(SalesDataTable[[#This Row],[Order Date]],"mmm")</f>
        <v>Apr</v>
      </c>
    </row>
    <row r="647" spans="1:20" ht="16">
      <c r="A647" s="2" t="s">
        <v>698</v>
      </c>
      <c r="B647" s="3">
        <v>46135</v>
      </c>
      <c r="C647" s="4" t="s">
        <v>8</v>
      </c>
      <c r="D647" s="4" t="s">
        <v>9</v>
      </c>
      <c r="E647" s="4" t="s">
        <v>3</v>
      </c>
      <c r="F647" s="4" t="s">
        <v>16</v>
      </c>
      <c r="G647" s="4" t="s">
        <v>49</v>
      </c>
      <c r="H647" s="4" t="s">
        <v>74</v>
      </c>
      <c r="I647" s="9">
        <v>3</v>
      </c>
      <c r="J647" s="6">
        <v>49.55</v>
      </c>
      <c r="K647" s="7">
        <v>0</v>
      </c>
      <c r="L647" s="6">
        <v>22.55</v>
      </c>
      <c r="M647" s="6">
        <f t="shared" si="40"/>
        <v>148.64999999999998</v>
      </c>
      <c r="N647" s="6">
        <f t="shared" si="41"/>
        <v>67.650000000000006</v>
      </c>
      <c r="O647" s="6">
        <f t="shared" si="42"/>
        <v>80.999999999999972</v>
      </c>
      <c r="P647" s="8">
        <f t="shared" si="43"/>
        <v>0.54490413723511588</v>
      </c>
      <c r="Q647" s="5">
        <f>YEAR(SalesDataTable[[#This Row],[Order Date]])</f>
        <v>2026</v>
      </c>
      <c r="R647" s="8" t="str">
        <f>"Q"&amp;ROUNDUP(MONTH(SalesDataTable[[#This Row],[Order Date]])/3,0)</f>
        <v>Q2</v>
      </c>
      <c r="S647" s="9">
        <f>MONTH(SalesDataTable[[#This Row],[Order Date]])</f>
        <v>4</v>
      </c>
      <c r="T647" s="8" t="str">
        <f>TEXT(SalesDataTable[[#This Row],[Order Date]],"mmm")</f>
        <v>Apr</v>
      </c>
    </row>
    <row r="648" spans="1:20" ht="16">
      <c r="A648" s="2" t="s">
        <v>699</v>
      </c>
      <c r="B648" s="3">
        <v>46135</v>
      </c>
      <c r="C648" s="4" t="s">
        <v>27</v>
      </c>
      <c r="D648" s="4" t="s">
        <v>48</v>
      </c>
      <c r="E648" s="4" t="s">
        <v>39</v>
      </c>
      <c r="F648" s="4" t="s">
        <v>4</v>
      </c>
      <c r="G648" s="4" t="s">
        <v>49</v>
      </c>
      <c r="H648" s="4" t="s">
        <v>50</v>
      </c>
      <c r="I648" s="9">
        <v>1</v>
      </c>
      <c r="J648" s="6">
        <v>39.89</v>
      </c>
      <c r="K648" s="7">
        <v>0.05</v>
      </c>
      <c r="L648" s="6">
        <v>15.06</v>
      </c>
      <c r="M648" s="6">
        <f t="shared" si="40"/>
        <v>37.895499999999998</v>
      </c>
      <c r="N648" s="6">
        <f t="shared" si="41"/>
        <v>15.06</v>
      </c>
      <c r="O648" s="6">
        <f t="shared" si="42"/>
        <v>22.835499999999996</v>
      </c>
      <c r="P648" s="8">
        <f t="shared" si="43"/>
        <v>0.60259133670224685</v>
      </c>
      <c r="Q648" s="5">
        <f>YEAR(SalesDataTable[[#This Row],[Order Date]])</f>
        <v>2026</v>
      </c>
      <c r="R648" s="8" t="str">
        <f>"Q"&amp;ROUNDUP(MONTH(SalesDataTable[[#This Row],[Order Date]])/3,0)</f>
        <v>Q2</v>
      </c>
      <c r="S648" s="9">
        <f>MONTH(SalesDataTable[[#This Row],[Order Date]])</f>
        <v>4</v>
      </c>
      <c r="T648" s="8" t="str">
        <f>TEXT(SalesDataTable[[#This Row],[Order Date]],"mmm")</f>
        <v>Apr</v>
      </c>
    </row>
    <row r="649" spans="1:20" ht="16">
      <c r="A649" s="2" t="s">
        <v>700</v>
      </c>
      <c r="B649" s="3">
        <v>46135</v>
      </c>
      <c r="C649" s="4" t="s">
        <v>27</v>
      </c>
      <c r="D649" s="4" t="s">
        <v>45</v>
      </c>
      <c r="E649" s="4" t="s">
        <v>39</v>
      </c>
      <c r="F649" s="4" t="s">
        <v>16</v>
      </c>
      <c r="G649" s="4" t="s">
        <v>49</v>
      </c>
      <c r="H649" s="4" t="s">
        <v>50</v>
      </c>
      <c r="I649" s="9">
        <v>1</v>
      </c>
      <c r="J649" s="6">
        <v>40.630000000000003</v>
      </c>
      <c r="K649" s="7">
        <v>0.1</v>
      </c>
      <c r="L649" s="6">
        <v>14.67</v>
      </c>
      <c r="M649" s="6">
        <f t="shared" si="40"/>
        <v>36.567</v>
      </c>
      <c r="N649" s="6">
        <f t="shared" si="41"/>
        <v>14.67</v>
      </c>
      <c r="O649" s="6">
        <f t="shared" si="42"/>
        <v>21.896999999999998</v>
      </c>
      <c r="P649" s="8">
        <f t="shared" si="43"/>
        <v>0.59881860694068423</v>
      </c>
      <c r="Q649" s="5">
        <f>YEAR(SalesDataTable[[#This Row],[Order Date]])</f>
        <v>2026</v>
      </c>
      <c r="R649" s="8" t="str">
        <f>"Q"&amp;ROUNDUP(MONTH(SalesDataTable[[#This Row],[Order Date]])/3,0)</f>
        <v>Q2</v>
      </c>
      <c r="S649" s="9">
        <f>MONTH(SalesDataTable[[#This Row],[Order Date]])</f>
        <v>4</v>
      </c>
      <c r="T649" s="8" t="str">
        <f>TEXT(SalesDataTable[[#This Row],[Order Date]],"mmm")</f>
        <v>Apr</v>
      </c>
    </row>
    <row r="650" spans="1:20" ht="16">
      <c r="A650" s="2" t="s">
        <v>701</v>
      </c>
      <c r="B650" s="3">
        <v>46135</v>
      </c>
      <c r="C650" s="4" t="s">
        <v>27</v>
      </c>
      <c r="D650" s="4" t="s">
        <v>48</v>
      </c>
      <c r="E650" s="4" t="s">
        <v>39</v>
      </c>
      <c r="F650" s="4" t="s">
        <v>4</v>
      </c>
      <c r="G650" s="4" t="s">
        <v>5</v>
      </c>
      <c r="H650" s="4" t="s">
        <v>35</v>
      </c>
      <c r="I650" s="9">
        <v>4</v>
      </c>
      <c r="J650" s="6">
        <v>39.78</v>
      </c>
      <c r="K650" s="7">
        <v>0.05</v>
      </c>
      <c r="L650" s="6">
        <v>16.7</v>
      </c>
      <c r="M650" s="6">
        <f t="shared" si="40"/>
        <v>151.16399999999999</v>
      </c>
      <c r="N650" s="6">
        <f t="shared" si="41"/>
        <v>66.8</v>
      </c>
      <c r="O650" s="6">
        <f t="shared" si="42"/>
        <v>84.36399999999999</v>
      </c>
      <c r="P650" s="8">
        <f t="shared" si="43"/>
        <v>0.55809584292556425</v>
      </c>
      <c r="Q650" s="5">
        <f>YEAR(SalesDataTable[[#This Row],[Order Date]])</f>
        <v>2026</v>
      </c>
      <c r="R650" s="8" t="str">
        <f>"Q"&amp;ROUNDUP(MONTH(SalesDataTable[[#This Row],[Order Date]])/3,0)</f>
        <v>Q2</v>
      </c>
      <c r="S650" s="9">
        <f>MONTH(SalesDataTable[[#This Row],[Order Date]])</f>
        <v>4</v>
      </c>
      <c r="T650" s="8" t="str">
        <f>TEXT(SalesDataTable[[#This Row],[Order Date]],"mmm")</f>
        <v>Apr</v>
      </c>
    </row>
    <row r="651" spans="1:20" ht="16">
      <c r="A651" s="2" t="s">
        <v>702</v>
      </c>
      <c r="B651" s="3">
        <v>46135</v>
      </c>
      <c r="C651" s="4" t="s">
        <v>27</v>
      </c>
      <c r="D651" s="4" t="s">
        <v>28</v>
      </c>
      <c r="E651" s="4" t="s">
        <v>39</v>
      </c>
      <c r="F651" s="4" t="s">
        <v>20</v>
      </c>
      <c r="G651" s="4" t="s">
        <v>11</v>
      </c>
      <c r="H651" s="4" t="s">
        <v>12</v>
      </c>
      <c r="I651" s="9">
        <v>1</v>
      </c>
      <c r="J651" s="6">
        <v>92.74</v>
      </c>
      <c r="K651" s="7">
        <v>0</v>
      </c>
      <c r="L651" s="6">
        <v>46.1</v>
      </c>
      <c r="M651" s="6">
        <f t="shared" si="40"/>
        <v>92.74</v>
      </c>
      <c r="N651" s="6">
        <f t="shared" si="41"/>
        <v>46.1</v>
      </c>
      <c r="O651" s="6">
        <f t="shared" si="42"/>
        <v>46.639999999999993</v>
      </c>
      <c r="P651" s="8">
        <f t="shared" si="43"/>
        <v>0.50291136510675005</v>
      </c>
      <c r="Q651" s="5">
        <f>YEAR(SalesDataTable[[#This Row],[Order Date]])</f>
        <v>2026</v>
      </c>
      <c r="R651" s="8" t="str">
        <f>"Q"&amp;ROUNDUP(MONTH(SalesDataTable[[#This Row],[Order Date]])/3,0)</f>
        <v>Q2</v>
      </c>
      <c r="S651" s="9">
        <f>MONTH(SalesDataTable[[#This Row],[Order Date]])</f>
        <v>4</v>
      </c>
      <c r="T651" s="8" t="str">
        <f>TEXT(SalesDataTable[[#This Row],[Order Date]],"mmm")</f>
        <v>Apr</v>
      </c>
    </row>
    <row r="652" spans="1:20" ht="16">
      <c r="A652" s="2" t="s">
        <v>703</v>
      </c>
      <c r="B652" s="3">
        <v>46135</v>
      </c>
      <c r="C652" s="4" t="s">
        <v>8</v>
      </c>
      <c r="D652" s="4" t="s">
        <v>38</v>
      </c>
      <c r="E652" s="4" t="s">
        <v>25</v>
      </c>
      <c r="F652" s="4" t="s">
        <v>4</v>
      </c>
      <c r="G652" s="4" t="s">
        <v>31</v>
      </c>
      <c r="H652" s="4" t="s">
        <v>90</v>
      </c>
      <c r="I652" s="9">
        <v>2</v>
      </c>
      <c r="J652" s="6">
        <v>120.49</v>
      </c>
      <c r="K652" s="7">
        <v>0.1</v>
      </c>
      <c r="L652" s="6">
        <v>62.23</v>
      </c>
      <c r="M652" s="6">
        <f t="shared" si="40"/>
        <v>216.88200000000001</v>
      </c>
      <c r="N652" s="6">
        <f t="shared" si="41"/>
        <v>124.46</v>
      </c>
      <c r="O652" s="6">
        <f t="shared" si="42"/>
        <v>92.422000000000011</v>
      </c>
      <c r="P652" s="8">
        <f t="shared" si="43"/>
        <v>0.42613955976060719</v>
      </c>
      <c r="Q652" s="5">
        <f>YEAR(SalesDataTable[[#This Row],[Order Date]])</f>
        <v>2026</v>
      </c>
      <c r="R652" s="8" t="str">
        <f>"Q"&amp;ROUNDUP(MONTH(SalesDataTable[[#This Row],[Order Date]])/3,0)</f>
        <v>Q2</v>
      </c>
      <c r="S652" s="9">
        <f>MONTH(SalesDataTable[[#This Row],[Order Date]])</f>
        <v>4</v>
      </c>
      <c r="T652" s="8" t="str">
        <f>TEXT(SalesDataTable[[#This Row],[Order Date]],"mmm")</f>
        <v>Apr</v>
      </c>
    </row>
    <row r="653" spans="1:20" ht="16">
      <c r="A653" s="2" t="s">
        <v>704</v>
      </c>
      <c r="B653" s="3">
        <v>46136</v>
      </c>
      <c r="C653" s="4" t="s">
        <v>8</v>
      </c>
      <c r="D653" s="4" t="s">
        <v>38</v>
      </c>
      <c r="E653" s="4" t="s">
        <v>3</v>
      </c>
      <c r="F653" s="4" t="s">
        <v>20</v>
      </c>
      <c r="G653" s="4" t="s">
        <v>11</v>
      </c>
      <c r="H653" s="4" t="s">
        <v>79</v>
      </c>
      <c r="I653" s="9">
        <v>2</v>
      </c>
      <c r="J653" s="6">
        <v>70.53</v>
      </c>
      <c r="K653" s="7">
        <v>0</v>
      </c>
      <c r="L653" s="6">
        <v>32.229999999999997</v>
      </c>
      <c r="M653" s="6">
        <f t="shared" si="40"/>
        <v>141.06</v>
      </c>
      <c r="N653" s="6">
        <f t="shared" si="41"/>
        <v>64.459999999999994</v>
      </c>
      <c r="O653" s="6">
        <f t="shared" si="42"/>
        <v>76.600000000000009</v>
      </c>
      <c r="P653" s="8">
        <f t="shared" si="43"/>
        <v>0.54303133418403526</v>
      </c>
      <c r="Q653" s="5">
        <f>YEAR(SalesDataTable[[#This Row],[Order Date]])</f>
        <v>2026</v>
      </c>
      <c r="R653" s="8" t="str">
        <f>"Q"&amp;ROUNDUP(MONTH(SalesDataTable[[#This Row],[Order Date]])/3,0)</f>
        <v>Q2</v>
      </c>
      <c r="S653" s="9">
        <f>MONTH(SalesDataTable[[#This Row],[Order Date]])</f>
        <v>4</v>
      </c>
      <c r="T653" s="8" t="str">
        <f>TEXT(SalesDataTable[[#This Row],[Order Date]],"mmm")</f>
        <v>Apr</v>
      </c>
    </row>
    <row r="654" spans="1:20" ht="16">
      <c r="A654" s="2" t="s">
        <v>705</v>
      </c>
      <c r="B654" s="3">
        <v>46136</v>
      </c>
      <c r="C654" s="4" t="s">
        <v>8</v>
      </c>
      <c r="D654" s="4" t="s">
        <v>86</v>
      </c>
      <c r="E654" s="4" t="s">
        <v>3</v>
      </c>
      <c r="F654" s="4" t="s">
        <v>16</v>
      </c>
      <c r="G654" s="4" t="s">
        <v>11</v>
      </c>
      <c r="H654" s="4" t="s">
        <v>12</v>
      </c>
      <c r="I654" s="9">
        <v>1</v>
      </c>
      <c r="J654" s="6">
        <v>90.87</v>
      </c>
      <c r="K654" s="7">
        <v>0.1</v>
      </c>
      <c r="L654" s="6">
        <v>44.4</v>
      </c>
      <c r="M654" s="6">
        <f t="shared" si="40"/>
        <v>81.783000000000001</v>
      </c>
      <c r="N654" s="6">
        <f t="shared" si="41"/>
        <v>44.4</v>
      </c>
      <c r="O654" s="6">
        <f t="shared" si="42"/>
        <v>37.383000000000003</v>
      </c>
      <c r="P654" s="8">
        <f t="shared" si="43"/>
        <v>0.45709988628443565</v>
      </c>
      <c r="Q654" s="5">
        <f>YEAR(SalesDataTable[[#This Row],[Order Date]])</f>
        <v>2026</v>
      </c>
      <c r="R654" s="8" t="str">
        <f>"Q"&amp;ROUNDUP(MONTH(SalesDataTable[[#This Row],[Order Date]])/3,0)</f>
        <v>Q2</v>
      </c>
      <c r="S654" s="9">
        <f>MONTH(SalesDataTable[[#This Row],[Order Date]])</f>
        <v>4</v>
      </c>
      <c r="T654" s="8" t="str">
        <f>TEXT(SalesDataTable[[#This Row],[Order Date]],"mmm")</f>
        <v>Apr</v>
      </c>
    </row>
    <row r="655" spans="1:20" ht="16">
      <c r="A655" s="2" t="s">
        <v>706</v>
      </c>
      <c r="B655" s="3">
        <v>46136</v>
      </c>
      <c r="C655" s="4" t="s">
        <v>8</v>
      </c>
      <c r="D655" s="4" t="s">
        <v>86</v>
      </c>
      <c r="E655" s="4" t="s">
        <v>10</v>
      </c>
      <c r="F655" s="4" t="s">
        <v>4</v>
      </c>
      <c r="G655" s="4" t="s">
        <v>49</v>
      </c>
      <c r="H655" s="4" t="s">
        <v>55</v>
      </c>
      <c r="I655" s="9">
        <v>3</v>
      </c>
      <c r="J655" s="6">
        <v>124.31</v>
      </c>
      <c r="K655" s="7">
        <v>0.2</v>
      </c>
      <c r="L655" s="6">
        <v>67.97</v>
      </c>
      <c r="M655" s="6">
        <f t="shared" si="40"/>
        <v>298.34399999999999</v>
      </c>
      <c r="N655" s="6">
        <f t="shared" si="41"/>
        <v>203.91</v>
      </c>
      <c r="O655" s="6">
        <f t="shared" si="42"/>
        <v>94.433999999999997</v>
      </c>
      <c r="P655" s="8">
        <f t="shared" si="43"/>
        <v>0.31652723031131846</v>
      </c>
      <c r="Q655" s="5">
        <f>YEAR(SalesDataTable[[#This Row],[Order Date]])</f>
        <v>2026</v>
      </c>
      <c r="R655" s="8" t="str">
        <f>"Q"&amp;ROUNDUP(MONTH(SalesDataTable[[#This Row],[Order Date]])/3,0)</f>
        <v>Q2</v>
      </c>
      <c r="S655" s="9">
        <f>MONTH(SalesDataTable[[#This Row],[Order Date]])</f>
        <v>4</v>
      </c>
      <c r="T655" s="8" t="str">
        <f>TEXT(SalesDataTable[[#This Row],[Order Date]],"mmm")</f>
        <v>Apr</v>
      </c>
    </row>
    <row r="656" spans="1:20" ht="16">
      <c r="A656" s="2" t="s">
        <v>707</v>
      </c>
      <c r="B656" s="3">
        <v>46136</v>
      </c>
      <c r="C656" s="4" t="s">
        <v>8</v>
      </c>
      <c r="D656" s="4" t="s">
        <v>9</v>
      </c>
      <c r="E656" s="4" t="s">
        <v>10</v>
      </c>
      <c r="F656" s="4" t="s">
        <v>4</v>
      </c>
      <c r="G656" s="4" t="s">
        <v>5</v>
      </c>
      <c r="H656" s="4" t="s">
        <v>35</v>
      </c>
      <c r="I656" s="9">
        <v>15</v>
      </c>
      <c r="J656" s="6">
        <v>41.21</v>
      </c>
      <c r="K656" s="7">
        <v>0.15</v>
      </c>
      <c r="L656" s="6">
        <v>16.760000000000002</v>
      </c>
      <c r="M656" s="6">
        <f t="shared" si="40"/>
        <v>525.42750000000001</v>
      </c>
      <c r="N656" s="6">
        <f t="shared" si="41"/>
        <v>251.40000000000003</v>
      </c>
      <c r="O656" s="6">
        <f t="shared" si="42"/>
        <v>274.02749999999997</v>
      </c>
      <c r="P656" s="8">
        <f t="shared" si="43"/>
        <v>0.52153246642020068</v>
      </c>
      <c r="Q656" s="5">
        <f>YEAR(SalesDataTable[[#This Row],[Order Date]])</f>
        <v>2026</v>
      </c>
      <c r="R656" s="8" t="str">
        <f>"Q"&amp;ROUNDUP(MONTH(SalesDataTable[[#This Row],[Order Date]])/3,0)</f>
        <v>Q2</v>
      </c>
      <c r="S656" s="9">
        <f>MONTH(SalesDataTable[[#This Row],[Order Date]])</f>
        <v>4</v>
      </c>
      <c r="T656" s="8" t="str">
        <f>TEXT(SalesDataTable[[#This Row],[Order Date]],"mmm")</f>
        <v>Apr</v>
      </c>
    </row>
    <row r="657" spans="1:20" ht="16">
      <c r="A657" s="2" t="s">
        <v>708</v>
      </c>
      <c r="B657" s="3">
        <v>46136</v>
      </c>
      <c r="C657" s="4" t="s">
        <v>1</v>
      </c>
      <c r="D657" s="4" t="s">
        <v>2</v>
      </c>
      <c r="E657" s="4" t="s">
        <v>3</v>
      </c>
      <c r="F657" s="4" t="s">
        <v>16</v>
      </c>
      <c r="G657" s="4" t="s">
        <v>11</v>
      </c>
      <c r="H657" s="4" t="s">
        <v>21</v>
      </c>
      <c r="I657" s="9">
        <v>2</v>
      </c>
      <c r="J657" s="6">
        <v>145.75</v>
      </c>
      <c r="K657" s="7">
        <v>0.1</v>
      </c>
      <c r="L657" s="6">
        <v>78.900000000000006</v>
      </c>
      <c r="M657" s="6">
        <f t="shared" si="40"/>
        <v>262.35000000000002</v>
      </c>
      <c r="N657" s="6">
        <f t="shared" si="41"/>
        <v>157.80000000000001</v>
      </c>
      <c r="O657" s="6">
        <f t="shared" si="42"/>
        <v>104.55000000000001</v>
      </c>
      <c r="P657" s="8">
        <f t="shared" si="43"/>
        <v>0.39851343624928531</v>
      </c>
      <c r="Q657" s="5">
        <f>YEAR(SalesDataTable[[#This Row],[Order Date]])</f>
        <v>2026</v>
      </c>
      <c r="R657" s="8" t="str">
        <f>"Q"&amp;ROUNDUP(MONTH(SalesDataTable[[#This Row],[Order Date]])/3,0)</f>
        <v>Q2</v>
      </c>
      <c r="S657" s="9">
        <f>MONTH(SalesDataTable[[#This Row],[Order Date]])</f>
        <v>4</v>
      </c>
      <c r="T657" s="8" t="str">
        <f>TEXT(SalesDataTable[[#This Row],[Order Date]],"mmm")</f>
        <v>Apr</v>
      </c>
    </row>
    <row r="658" spans="1:20" ht="16">
      <c r="A658" s="2" t="s">
        <v>709</v>
      </c>
      <c r="B658" s="3">
        <v>46136</v>
      </c>
      <c r="C658" s="4" t="s">
        <v>14</v>
      </c>
      <c r="D658" s="4" t="s">
        <v>24</v>
      </c>
      <c r="E658" s="4" t="s">
        <v>3</v>
      </c>
      <c r="F658" s="4" t="s">
        <v>16</v>
      </c>
      <c r="G658" s="4" t="s">
        <v>17</v>
      </c>
      <c r="H658" s="4" t="s">
        <v>71</v>
      </c>
      <c r="I658" s="9">
        <v>1</v>
      </c>
      <c r="J658" s="6">
        <v>134.86000000000001</v>
      </c>
      <c r="K658" s="7">
        <v>0</v>
      </c>
      <c r="L658" s="6">
        <v>66.040000000000006</v>
      </c>
      <c r="M658" s="6">
        <f t="shared" si="40"/>
        <v>134.86000000000001</v>
      </c>
      <c r="N658" s="6">
        <f t="shared" si="41"/>
        <v>66.040000000000006</v>
      </c>
      <c r="O658" s="6">
        <f t="shared" si="42"/>
        <v>68.820000000000007</v>
      </c>
      <c r="P658" s="8">
        <f t="shared" si="43"/>
        <v>0.51030698502150373</v>
      </c>
      <c r="Q658" s="5">
        <f>YEAR(SalesDataTable[[#This Row],[Order Date]])</f>
        <v>2026</v>
      </c>
      <c r="R658" s="8" t="str">
        <f>"Q"&amp;ROUNDUP(MONTH(SalesDataTable[[#This Row],[Order Date]])/3,0)</f>
        <v>Q2</v>
      </c>
      <c r="S658" s="9">
        <f>MONTH(SalesDataTable[[#This Row],[Order Date]])</f>
        <v>4</v>
      </c>
      <c r="T658" s="8" t="str">
        <f>TEXT(SalesDataTable[[#This Row],[Order Date]],"mmm")</f>
        <v>Apr</v>
      </c>
    </row>
    <row r="659" spans="1:20" ht="16">
      <c r="A659" s="2" t="s">
        <v>710</v>
      </c>
      <c r="B659" s="3">
        <v>46136</v>
      </c>
      <c r="C659" s="4" t="s">
        <v>27</v>
      </c>
      <c r="D659" s="4" t="s">
        <v>82</v>
      </c>
      <c r="E659" s="4" t="s">
        <v>25</v>
      </c>
      <c r="F659" s="4" t="s">
        <v>16</v>
      </c>
      <c r="G659" s="4" t="s">
        <v>17</v>
      </c>
      <c r="H659" s="4" t="s">
        <v>71</v>
      </c>
      <c r="I659" s="9">
        <v>1</v>
      </c>
      <c r="J659" s="6">
        <v>136.07</v>
      </c>
      <c r="K659" s="7">
        <v>0</v>
      </c>
      <c r="L659" s="6">
        <v>65.17</v>
      </c>
      <c r="M659" s="6">
        <f t="shared" si="40"/>
        <v>136.07</v>
      </c>
      <c r="N659" s="6">
        <f t="shared" si="41"/>
        <v>65.17</v>
      </c>
      <c r="O659" s="6">
        <f t="shared" si="42"/>
        <v>70.899999999999991</v>
      </c>
      <c r="P659" s="8">
        <f t="shared" si="43"/>
        <v>0.52105533916366575</v>
      </c>
      <c r="Q659" s="5">
        <f>YEAR(SalesDataTable[[#This Row],[Order Date]])</f>
        <v>2026</v>
      </c>
      <c r="R659" s="8" t="str">
        <f>"Q"&amp;ROUNDUP(MONTH(SalesDataTable[[#This Row],[Order Date]])/3,0)</f>
        <v>Q2</v>
      </c>
      <c r="S659" s="9">
        <f>MONTH(SalesDataTable[[#This Row],[Order Date]])</f>
        <v>4</v>
      </c>
      <c r="T659" s="8" t="str">
        <f>TEXT(SalesDataTable[[#This Row],[Order Date]],"mmm")</f>
        <v>Apr</v>
      </c>
    </row>
    <row r="660" spans="1:20" ht="16">
      <c r="A660" s="2" t="s">
        <v>711</v>
      </c>
      <c r="B660" s="3">
        <v>46136</v>
      </c>
      <c r="C660" s="4" t="s">
        <v>1</v>
      </c>
      <c r="D660" s="4" t="s">
        <v>88</v>
      </c>
      <c r="E660" s="4" t="s">
        <v>25</v>
      </c>
      <c r="F660" s="4" t="s">
        <v>20</v>
      </c>
      <c r="G660" s="4" t="s">
        <v>17</v>
      </c>
      <c r="H660" s="4" t="s">
        <v>46</v>
      </c>
      <c r="I660" s="9">
        <v>1</v>
      </c>
      <c r="J660" s="6">
        <v>47.25</v>
      </c>
      <c r="K660" s="7">
        <v>0.1</v>
      </c>
      <c r="L660" s="6">
        <v>18.25</v>
      </c>
      <c r="M660" s="6">
        <f t="shared" si="40"/>
        <v>42.524999999999999</v>
      </c>
      <c r="N660" s="6">
        <f t="shared" si="41"/>
        <v>18.25</v>
      </c>
      <c r="O660" s="6">
        <f t="shared" si="42"/>
        <v>24.274999999999999</v>
      </c>
      <c r="P660" s="8">
        <f t="shared" si="43"/>
        <v>0.57084068195179305</v>
      </c>
      <c r="Q660" s="5">
        <f>YEAR(SalesDataTable[[#This Row],[Order Date]])</f>
        <v>2026</v>
      </c>
      <c r="R660" s="8" t="str">
        <f>"Q"&amp;ROUNDUP(MONTH(SalesDataTable[[#This Row],[Order Date]])/3,0)</f>
        <v>Q2</v>
      </c>
      <c r="S660" s="9">
        <f>MONTH(SalesDataTable[[#This Row],[Order Date]])</f>
        <v>4</v>
      </c>
      <c r="T660" s="8" t="str">
        <f>TEXT(SalesDataTable[[#This Row],[Order Date]],"mmm")</f>
        <v>Apr</v>
      </c>
    </row>
    <row r="661" spans="1:20" ht="16">
      <c r="A661" s="2" t="s">
        <v>712</v>
      </c>
      <c r="B661" s="3">
        <v>46136</v>
      </c>
      <c r="C661" s="4" t="s">
        <v>1</v>
      </c>
      <c r="D661" s="4" t="s">
        <v>2</v>
      </c>
      <c r="E661" s="4" t="s">
        <v>3</v>
      </c>
      <c r="F661" s="4" t="s">
        <v>20</v>
      </c>
      <c r="G661" s="4" t="s">
        <v>5</v>
      </c>
      <c r="H661" s="4" t="s">
        <v>35</v>
      </c>
      <c r="I661" s="9">
        <v>2</v>
      </c>
      <c r="J661" s="6">
        <v>41.32</v>
      </c>
      <c r="K661" s="7">
        <v>0.1</v>
      </c>
      <c r="L661" s="6">
        <v>16.66</v>
      </c>
      <c r="M661" s="6">
        <f t="shared" si="40"/>
        <v>74.376000000000005</v>
      </c>
      <c r="N661" s="6">
        <f t="shared" si="41"/>
        <v>33.32</v>
      </c>
      <c r="O661" s="6">
        <f t="shared" si="42"/>
        <v>41.056000000000004</v>
      </c>
      <c r="P661" s="8">
        <f t="shared" si="43"/>
        <v>0.5520060234484242</v>
      </c>
      <c r="Q661" s="5">
        <f>YEAR(SalesDataTable[[#This Row],[Order Date]])</f>
        <v>2026</v>
      </c>
      <c r="R661" s="8" t="str">
        <f>"Q"&amp;ROUNDUP(MONTH(SalesDataTable[[#This Row],[Order Date]])/3,0)</f>
        <v>Q2</v>
      </c>
      <c r="S661" s="9">
        <f>MONTH(SalesDataTable[[#This Row],[Order Date]])</f>
        <v>4</v>
      </c>
      <c r="T661" s="8" t="str">
        <f>TEXT(SalesDataTable[[#This Row],[Order Date]],"mmm")</f>
        <v>Apr</v>
      </c>
    </row>
    <row r="662" spans="1:20" ht="16">
      <c r="A662" s="2" t="s">
        <v>713</v>
      </c>
      <c r="B662" s="3">
        <v>46136</v>
      </c>
      <c r="C662" s="4" t="s">
        <v>1</v>
      </c>
      <c r="D662" s="4" t="s">
        <v>88</v>
      </c>
      <c r="E662" s="4" t="s">
        <v>39</v>
      </c>
      <c r="F662" s="4" t="s">
        <v>16</v>
      </c>
      <c r="G662" s="4" t="s">
        <v>5</v>
      </c>
      <c r="H662" s="4" t="s">
        <v>6</v>
      </c>
      <c r="I662" s="9">
        <v>2</v>
      </c>
      <c r="J662" s="6">
        <v>81.75</v>
      </c>
      <c r="K662" s="7">
        <v>0</v>
      </c>
      <c r="L662" s="6">
        <v>41.92</v>
      </c>
      <c r="M662" s="6">
        <f t="shared" si="40"/>
        <v>163.5</v>
      </c>
      <c r="N662" s="6">
        <f t="shared" si="41"/>
        <v>83.84</v>
      </c>
      <c r="O662" s="6">
        <f t="shared" si="42"/>
        <v>79.66</v>
      </c>
      <c r="P662" s="8">
        <f t="shared" si="43"/>
        <v>0.48721712538226297</v>
      </c>
      <c r="Q662" s="5">
        <f>YEAR(SalesDataTable[[#This Row],[Order Date]])</f>
        <v>2026</v>
      </c>
      <c r="R662" s="8" t="str">
        <f>"Q"&amp;ROUNDUP(MONTH(SalesDataTable[[#This Row],[Order Date]])/3,0)</f>
        <v>Q2</v>
      </c>
      <c r="S662" s="9">
        <f>MONTH(SalesDataTable[[#This Row],[Order Date]])</f>
        <v>4</v>
      </c>
      <c r="T662" s="8" t="str">
        <f>TEXT(SalesDataTable[[#This Row],[Order Date]],"mmm")</f>
        <v>Apr</v>
      </c>
    </row>
    <row r="663" spans="1:20" ht="16">
      <c r="A663" s="2" t="s">
        <v>714</v>
      </c>
      <c r="B663" s="3">
        <v>46137</v>
      </c>
      <c r="C663" s="4" t="s">
        <v>8</v>
      </c>
      <c r="D663" s="4" t="s">
        <v>69</v>
      </c>
      <c r="E663" s="4" t="s">
        <v>3</v>
      </c>
      <c r="F663" s="4" t="s">
        <v>4</v>
      </c>
      <c r="G663" s="4" t="s">
        <v>17</v>
      </c>
      <c r="H663" s="4" t="s">
        <v>18</v>
      </c>
      <c r="I663" s="9">
        <v>1</v>
      </c>
      <c r="J663" s="6">
        <v>36.020000000000003</v>
      </c>
      <c r="K663" s="7">
        <v>0.05</v>
      </c>
      <c r="L663" s="6">
        <v>13.72</v>
      </c>
      <c r="M663" s="6">
        <f t="shared" si="40"/>
        <v>34.219000000000001</v>
      </c>
      <c r="N663" s="6">
        <f t="shared" si="41"/>
        <v>13.72</v>
      </c>
      <c r="O663" s="6">
        <f t="shared" si="42"/>
        <v>20.499000000000002</v>
      </c>
      <c r="P663" s="8">
        <f t="shared" si="43"/>
        <v>0.59905315760250155</v>
      </c>
      <c r="Q663" s="5">
        <f>YEAR(SalesDataTable[[#This Row],[Order Date]])</f>
        <v>2026</v>
      </c>
      <c r="R663" s="8" t="str">
        <f>"Q"&amp;ROUNDUP(MONTH(SalesDataTable[[#This Row],[Order Date]])/3,0)</f>
        <v>Q2</v>
      </c>
      <c r="S663" s="9">
        <f>MONTH(SalesDataTable[[#This Row],[Order Date]])</f>
        <v>4</v>
      </c>
      <c r="T663" s="8" t="str">
        <f>TEXT(SalesDataTable[[#This Row],[Order Date]],"mmm")</f>
        <v>Apr</v>
      </c>
    </row>
    <row r="664" spans="1:20" ht="16">
      <c r="A664" s="2" t="s">
        <v>715</v>
      </c>
      <c r="B664" s="3">
        <v>46137</v>
      </c>
      <c r="C664" s="4" t="s">
        <v>14</v>
      </c>
      <c r="D664" s="4" t="s">
        <v>34</v>
      </c>
      <c r="E664" s="4" t="s">
        <v>3</v>
      </c>
      <c r="F664" s="4" t="s">
        <v>20</v>
      </c>
      <c r="G664" s="4" t="s">
        <v>17</v>
      </c>
      <c r="H664" s="4" t="s">
        <v>18</v>
      </c>
      <c r="I664" s="9">
        <v>1</v>
      </c>
      <c r="J664" s="6">
        <v>36.68</v>
      </c>
      <c r="K664" s="7">
        <v>0</v>
      </c>
      <c r="L664" s="6">
        <v>13.27</v>
      </c>
      <c r="M664" s="6">
        <f t="shared" si="40"/>
        <v>36.68</v>
      </c>
      <c r="N664" s="6">
        <f t="shared" si="41"/>
        <v>13.27</v>
      </c>
      <c r="O664" s="6">
        <f t="shared" si="42"/>
        <v>23.41</v>
      </c>
      <c r="P664" s="8">
        <f t="shared" si="43"/>
        <v>0.63822246455834242</v>
      </c>
      <c r="Q664" s="5">
        <f>YEAR(SalesDataTable[[#This Row],[Order Date]])</f>
        <v>2026</v>
      </c>
      <c r="R664" s="8" t="str">
        <f>"Q"&amp;ROUNDUP(MONTH(SalesDataTable[[#This Row],[Order Date]])/3,0)</f>
        <v>Q2</v>
      </c>
      <c r="S664" s="9">
        <f>MONTH(SalesDataTable[[#This Row],[Order Date]])</f>
        <v>4</v>
      </c>
      <c r="T664" s="8" t="str">
        <f>TEXT(SalesDataTable[[#This Row],[Order Date]],"mmm")</f>
        <v>Apr</v>
      </c>
    </row>
    <row r="665" spans="1:20" ht="16">
      <c r="A665" s="2" t="s">
        <v>716</v>
      </c>
      <c r="B665" s="3">
        <v>46137</v>
      </c>
      <c r="C665" s="4" t="s">
        <v>27</v>
      </c>
      <c r="D665" s="4" t="s">
        <v>48</v>
      </c>
      <c r="E665" s="4" t="s">
        <v>10</v>
      </c>
      <c r="F665" s="4" t="s">
        <v>20</v>
      </c>
      <c r="G665" s="4" t="s">
        <v>31</v>
      </c>
      <c r="H665" s="4" t="s">
        <v>32</v>
      </c>
      <c r="I665" s="9">
        <v>6</v>
      </c>
      <c r="J665" s="6">
        <v>348.16</v>
      </c>
      <c r="K665" s="7">
        <v>0.1</v>
      </c>
      <c r="L665" s="6">
        <v>198.24</v>
      </c>
      <c r="M665" s="6">
        <f t="shared" si="40"/>
        <v>1880.0640000000001</v>
      </c>
      <c r="N665" s="6">
        <f t="shared" si="41"/>
        <v>1189.44</v>
      </c>
      <c r="O665" s="6">
        <f t="shared" si="42"/>
        <v>690.62400000000002</v>
      </c>
      <c r="P665" s="8">
        <f t="shared" si="43"/>
        <v>0.36734068627450978</v>
      </c>
      <c r="Q665" s="5">
        <f>YEAR(SalesDataTable[[#This Row],[Order Date]])</f>
        <v>2026</v>
      </c>
      <c r="R665" s="8" t="str">
        <f>"Q"&amp;ROUNDUP(MONTH(SalesDataTable[[#This Row],[Order Date]])/3,0)</f>
        <v>Q2</v>
      </c>
      <c r="S665" s="9">
        <f>MONTH(SalesDataTable[[#This Row],[Order Date]])</f>
        <v>4</v>
      </c>
      <c r="T665" s="8" t="str">
        <f>TEXT(SalesDataTable[[#This Row],[Order Date]],"mmm")</f>
        <v>Apr</v>
      </c>
    </row>
    <row r="666" spans="1:20" ht="16">
      <c r="A666" s="2" t="s">
        <v>717</v>
      </c>
      <c r="B666" s="3">
        <v>46137</v>
      </c>
      <c r="C666" s="4" t="s">
        <v>14</v>
      </c>
      <c r="D666" s="4" t="s">
        <v>126</v>
      </c>
      <c r="E666" s="4" t="s">
        <v>3</v>
      </c>
      <c r="F666" s="4" t="s">
        <v>4</v>
      </c>
      <c r="G666" s="4" t="s">
        <v>5</v>
      </c>
      <c r="H666" s="4" t="s">
        <v>35</v>
      </c>
      <c r="I666" s="9">
        <v>2</v>
      </c>
      <c r="J666" s="6">
        <v>39.799999999999997</v>
      </c>
      <c r="K666" s="7">
        <v>0.05</v>
      </c>
      <c r="L666" s="6">
        <v>16.23</v>
      </c>
      <c r="M666" s="6">
        <f t="shared" si="40"/>
        <v>75.61999999999999</v>
      </c>
      <c r="N666" s="6">
        <f t="shared" si="41"/>
        <v>32.46</v>
      </c>
      <c r="O666" s="6">
        <f t="shared" si="42"/>
        <v>43.159999999999989</v>
      </c>
      <c r="P666" s="8">
        <f t="shared" si="43"/>
        <v>0.57074847923829664</v>
      </c>
      <c r="Q666" s="5">
        <f>YEAR(SalesDataTable[[#This Row],[Order Date]])</f>
        <v>2026</v>
      </c>
      <c r="R666" s="8" t="str">
        <f>"Q"&amp;ROUNDUP(MONTH(SalesDataTable[[#This Row],[Order Date]])/3,0)</f>
        <v>Q2</v>
      </c>
      <c r="S666" s="9">
        <f>MONTH(SalesDataTable[[#This Row],[Order Date]])</f>
        <v>4</v>
      </c>
      <c r="T666" s="8" t="str">
        <f>TEXT(SalesDataTable[[#This Row],[Order Date]],"mmm")</f>
        <v>Apr</v>
      </c>
    </row>
    <row r="667" spans="1:20" ht="16">
      <c r="A667" s="2" t="s">
        <v>718</v>
      </c>
      <c r="B667" s="3">
        <v>46137</v>
      </c>
      <c r="C667" s="4" t="s">
        <v>1</v>
      </c>
      <c r="D667" s="4" t="s">
        <v>88</v>
      </c>
      <c r="E667" s="4" t="s">
        <v>3</v>
      </c>
      <c r="F667" s="4" t="s">
        <v>4</v>
      </c>
      <c r="G667" s="4" t="s">
        <v>5</v>
      </c>
      <c r="H667" s="4" t="s">
        <v>35</v>
      </c>
      <c r="I667" s="9">
        <v>5</v>
      </c>
      <c r="J667" s="6">
        <v>39.369999999999997</v>
      </c>
      <c r="K667" s="7">
        <v>0.05</v>
      </c>
      <c r="L667" s="6">
        <v>16.760000000000002</v>
      </c>
      <c r="M667" s="6">
        <f t="shared" si="40"/>
        <v>187.00749999999999</v>
      </c>
      <c r="N667" s="6">
        <f t="shared" si="41"/>
        <v>83.800000000000011</v>
      </c>
      <c r="O667" s="6">
        <f t="shared" si="42"/>
        <v>103.20749999999998</v>
      </c>
      <c r="P667" s="8">
        <f t="shared" si="43"/>
        <v>0.55188963009504954</v>
      </c>
      <c r="Q667" s="5">
        <f>YEAR(SalesDataTable[[#This Row],[Order Date]])</f>
        <v>2026</v>
      </c>
      <c r="R667" s="8" t="str">
        <f>"Q"&amp;ROUNDUP(MONTH(SalesDataTable[[#This Row],[Order Date]])/3,0)</f>
        <v>Q2</v>
      </c>
      <c r="S667" s="9">
        <f>MONTH(SalesDataTable[[#This Row],[Order Date]])</f>
        <v>4</v>
      </c>
      <c r="T667" s="8" t="str">
        <f>TEXT(SalesDataTable[[#This Row],[Order Date]],"mmm")</f>
        <v>Apr</v>
      </c>
    </row>
    <row r="668" spans="1:20" ht="16">
      <c r="A668" s="2" t="s">
        <v>719</v>
      </c>
      <c r="B668" s="3">
        <v>46137</v>
      </c>
      <c r="C668" s="4" t="s">
        <v>8</v>
      </c>
      <c r="D668" s="4" t="s">
        <v>69</v>
      </c>
      <c r="E668" s="4" t="s">
        <v>39</v>
      </c>
      <c r="F668" s="4" t="s">
        <v>4</v>
      </c>
      <c r="G668" s="4" t="s">
        <v>49</v>
      </c>
      <c r="H668" s="4" t="s">
        <v>50</v>
      </c>
      <c r="I668" s="9">
        <v>2</v>
      </c>
      <c r="J668" s="6">
        <v>40.85</v>
      </c>
      <c r="K668" s="7">
        <v>0</v>
      </c>
      <c r="L668" s="6">
        <v>14.99</v>
      </c>
      <c r="M668" s="6">
        <f t="shared" si="40"/>
        <v>81.7</v>
      </c>
      <c r="N668" s="6">
        <f t="shared" si="41"/>
        <v>29.98</v>
      </c>
      <c r="O668" s="6">
        <f t="shared" si="42"/>
        <v>51.72</v>
      </c>
      <c r="P668" s="8">
        <f t="shared" si="43"/>
        <v>0.633047735618115</v>
      </c>
      <c r="Q668" s="5">
        <f>YEAR(SalesDataTable[[#This Row],[Order Date]])</f>
        <v>2026</v>
      </c>
      <c r="R668" s="8" t="str">
        <f>"Q"&amp;ROUNDUP(MONTH(SalesDataTable[[#This Row],[Order Date]])/3,0)</f>
        <v>Q2</v>
      </c>
      <c r="S668" s="9">
        <f>MONTH(SalesDataTable[[#This Row],[Order Date]])</f>
        <v>4</v>
      </c>
      <c r="T668" s="8" t="str">
        <f>TEXT(SalesDataTable[[#This Row],[Order Date]],"mmm")</f>
        <v>Apr</v>
      </c>
    </row>
    <row r="669" spans="1:20" ht="16">
      <c r="A669" s="2" t="s">
        <v>720</v>
      </c>
      <c r="B669" s="3">
        <v>46137</v>
      </c>
      <c r="C669" s="4" t="s">
        <v>27</v>
      </c>
      <c r="D669" s="4" t="s">
        <v>48</v>
      </c>
      <c r="E669" s="4" t="s">
        <v>39</v>
      </c>
      <c r="F669" s="4" t="s">
        <v>4</v>
      </c>
      <c r="G669" s="4" t="s">
        <v>11</v>
      </c>
      <c r="H669" s="4" t="s">
        <v>12</v>
      </c>
      <c r="I669" s="9">
        <v>1</v>
      </c>
      <c r="J669" s="6">
        <v>92.91</v>
      </c>
      <c r="K669" s="7">
        <v>0.05</v>
      </c>
      <c r="L669" s="6">
        <v>46</v>
      </c>
      <c r="M669" s="6">
        <f t="shared" si="40"/>
        <v>88.264499999999998</v>
      </c>
      <c r="N669" s="6">
        <f t="shared" si="41"/>
        <v>46</v>
      </c>
      <c r="O669" s="6">
        <f t="shared" si="42"/>
        <v>42.264499999999998</v>
      </c>
      <c r="P669" s="8">
        <f t="shared" si="43"/>
        <v>0.4788391709010984</v>
      </c>
      <c r="Q669" s="5">
        <f>YEAR(SalesDataTable[[#This Row],[Order Date]])</f>
        <v>2026</v>
      </c>
      <c r="R669" s="8" t="str">
        <f>"Q"&amp;ROUNDUP(MONTH(SalesDataTable[[#This Row],[Order Date]])/3,0)</f>
        <v>Q2</v>
      </c>
      <c r="S669" s="9">
        <f>MONTH(SalesDataTable[[#This Row],[Order Date]])</f>
        <v>4</v>
      </c>
      <c r="T669" s="8" t="str">
        <f>TEXT(SalesDataTable[[#This Row],[Order Date]],"mmm")</f>
        <v>Apr</v>
      </c>
    </row>
    <row r="670" spans="1:20" ht="16">
      <c r="A670" s="2" t="s">
        <v>721</v>
      </c>
      <c r="B670" s="3">
        <v>46137</v>
      </c>
      <c r="C670" s="4" t="s">
        <v>27</v>
      </c>
      <c r="D670" s="4" t="s">
        <v>82</v>
      </c>
      <c r="E670" s="4" t="s">
        <v>3</v>
      </c>
      <c r="F670" s="4" t="s">
        <v>16</v>
      </c>
      <c r="G670" s="4" t="s">
        <v>11</v>
      </c>
      <c r="H670" s="4" t="s">
        <v>53</v>
      </c>
      <c r="I670" s="9">
        <v>1</v>
      </c>
      <c r="J670" s="6">
        <v>152.01</v>
      </c>
      <c r="K670" s="7">
        <v>0</v>
      </c>
      <c r="L670" s="6">
        <v>80.33</v>
      </c>
      <c r="M670" s="6">
        <f t="shared" si="40"/>
        <v>152.01</v>
      </c>
      <c r="N670" s="6">
        <f t="shared" si="41"/>
        <v>80.33</v>
      </c>
      <c r="O670" s="6">
        <f t="shared" si="42"/>
        <v>71.679999999999993</v>
      </c>
      <c r="P670" s="8">
        <f t="shared" si="43"/>
        <v>0.47154792447865268</v>
      </c>
      <c r="Q670" s="5">
        <f>YEAR(SalesDataTable[[#This Row],[Order Date]])</f>
        <v>2026</v>
      </c>
      <c r="R670" s="8" t="str">
        <f>"Q"&amp;ROUNDUP(MONTH(SalesDataTable[[#This Row],[Order Date]])/3,0)</f>
        <v>Q2</v>
      </c>
      <c r="S670" s="9">
        <f>MONTH(SalesDataTable[[#This Row],[Order Date]])</f>
        <v>4</v>
      </c>
      <c r="T670" s="8" t="str">
        <f>TEXT(SalesDataTable[[#This Row],[Order Date]],"mmm")</f>
        <v>Apr</v>
      </c>
    </row>
    <row r="671" spans="1:20" ht="16">
      <c r="A671" s="2" t="s">
        <v>722</v>
      </c>
      <c r="B671" s="3">
        <v>46137</v>
      </c>
      <c r="C671" s="4" t="s">
        <v>8</v>
      </c>
      <c r="D671" s="4" t="s">
        <v>38</v>
      </c>
      <c r="E671" s="4" t="s">
        <v>39</v>
      </c>
      <c r="F671" s="4" t="s">
        <v>16</v>
      </c>
      <c r="G671" s="4" t="s">
        <v>17</v>
      </c>
      <c r="H671" s="4" t="s">
        <v>18</v>
      </c>
      <c r="I671" s="9">
        <v>1</v>
      </c>
      <c r="J671" s="6">
        <v>36.65</v>
      </c>
      <c r="K671" s="7">
        <v>0</v>
      </c>
      <c r="L671" s="6">
        <v>13.28</v>
      </c>
      <c r="M671" s="6">
        <f t="shared" si="40"/>
        <v>36.65</v>
      </c>
      <c r="N671" s="6">
        <f t="shared" si="41"/>
        <v>13.28</v>
      </c>
      <c r="O671" s="6">
        <f t="shared" si="42"/>
        <v>23.369999999999997</v>
      </c>
      <c r="P671" s="8">
        <f t="shared" si="43"/>
        <v>0.63765347885402446</v>
      </c>
      <c r="Q671" s="5">
        <f>YEAR(SalesDataTable[[#This Row],[Order Date]])</f>
        <v>2026</v>
      </c>
      <c r="R671" s="8" t="str">
        <f>"Q"&amp;ROUNDUP(MONTH(SalesDataTable[[#This Row],[Order Date]])/3,0)</f>
        <v>Q2</v>
      </c>
      <c r="S671" s="9">
        <f>MONTH(SalesDataTable[[#This Row],[Order Date]])</f>
        <v>4</v>
      </c>
      <c r="T671" s="8" t="str">
        <f>TEXT(SalesDataTable[[#This Row],[Order Date]],"mmm")</f>
        <v>Apr</v>
      </c>
    </row>
    <row r="672" spans="1:20" ht="16">
      <c r="A672" s="2" t="s">
        <v>723</v>
      </c>
      <c r="B672" s="3">
        <v>46138</v>
      </c>
      <c r="C672" s="4" t="s">
        <v>27</v>
      </c>
      <c r="D672" s="4" t="s">
        <v>48</v>
      </c>
      <c r="E672" s="4" t="s">
        <v>3</v>
      </c>
      <c r="F672" s="4" t="s">
        <v>4</v>
      </c>
      <c r="G672" s="4" t="s">
        <v>31</v>
      </c>
      <c r="H672" s="4" t="s">
        <v>64</v>
      </c>
      <c r="I672" s="9">
        <v>5</v>
      </c>
      <c r="J672" s="6">
        <v>80.819999999999993</v>
      </c>
      <c r="K672" s="7">
        <v>0</v>
      </c>
      <c r="L672" s="6">
        <v>40.47</v>
      </c>
      <c r="M672" s="6">
        <f t="shared" si="40"/>
        <v>404.09999999999997</v>
      </c>
      <c r="N672" s="6">
        <f t="shared" si="41"/>
        <v>202.35</v>
      </c>
      <c r="O672" s="6">
        <f t="shared" si="42"/>
        <v>201.74999999999997</v>
      </c>
      <c r="P672" s="8">
        <f t="shared" si="43"/>
        <v>0.49925760950259834</v>
      </c>
      <c r="Q672" s="5">
        <f>YEAR(SalesDataTable[[#This Row],[Order Date]])</f>
        <v>2026</v>
      </c>
      <c r="R672" s="8" t="str">
        <f>"Q"&amp;ROUNDUP(MONTH(SalesDataTable[[#This Row],[Order Date]])/3,0)</f>
        <v>Q2</v>
      </c>
      <c r="S672" s="9">
        <f>MONTH(SalesDataTable[[#This Row],[Order Date]])</f>
        <v>4</v>
      </c>
      <c r="T672" s="8" t="str">
        <f>TEXT(SalesDataTable[[#This Row],[Order Date]],"mmm")</f>
        <v>Apr</v>
      </c>
    </row>
    <row r="673" spans="1:20" ht="16">
      <c r="A673" s="2" t="s">
        <v>724</v>
      </c>
      <c r="B673" s="3">
        <v>46138</v>
      </c>
      <c r="C673" s="4" t="s">
        <v>27</v>
      </c>
      <c r="D673" s="4" t="s">
        <v>28</v>
      </c>
      <c r="E673" s="4" t="s">
        <v>3</v>
      </c>
      <c r="F673" s="4" t="s">
        <v>16</v>
      </c>
      <c r="G673" s="4" t="s">
        <v>11</v>
      </c>
      <c r="H673" s="4" t="s">
        <v>21</v>
      </c>
      <c r="I673" s="9">
        <v>4</v>
      </c>
      <c r="J673" s="6">
        <v>144.69999999999999</v>
      </c>
      <c r="K673" s="7">
        <v>0</v>
      </c>
      <c r="L673" s="6">
        <v>79.41</v>
      </c>
      <c r="M673" s="6">
        <f t="shared" si="40"/>
        <v>578.79999999999995</v>
      </c>
      <c r="N673" s="6">
        <f t="shared" si="41"/>
        <v>317.64</v>
      </c>
      <c r="O673" s="6">
        <f t="shared" si="42"/>
        <v>261.15999999999997</v>
      </c>
      <c r="P673" s="8">
        <f t="shared" si="43"/>
        <v>0.45120939875604699</v>
      </c>
      <c r="Q673" s="5">
        <f>YEAR(SalesDataTable[[#This Row],[Order Date]])</f>
        <v>2026</v>
      </c>
      <c r="R673" s="8" t="str">
        <f>"Q"&amp;ROUNDUP(MONTH(SalesDataTable[[#This Row],[Order Date]])/3,0)</f>
        <v>Q2</v>
      </c>
      <c r="S673" s="9">
        <f>MONTH(SalesDataTable[[#This Row],[Order Date]])</f>
        <v>4</v>
      </c>
      <c r="T673" s="8" t="str">
        <f>TEXT(SalesDataTable[[#This Row],[Order Date]],"mmm")</f>
        <v>Apr</v>
      </c>
    </row>
    <row r="674" spans="1:20" ht="16">
      <c r="A674" s="2" t="s">
        <v>725</v>
      </c>
      <c r="B674" s="3">
        <v>46138</v>
      </c>
      <c r="C674" s="4" t="s">
        <v>8</v>
      </c>
      <c r="D674" s="4" t="s">
        <v>38</v>
      </c>
      <c r="E674" s="4" t="s">
        <v>25</v>
      </c>
      <c r="F674" s="4" t="s">
        <v>16</v>
      </c>
      <c r="G674" s="4" t="s">
        <v>49</v>
      </c>
      <c r="H674" s="4" t="s">
        <v>67</v>
      </c>
      <c r="I674" s="9">
        <v>2</v>
      </c>
      <c r="J674" s="6">
        <v>36.51</v>
      </c>
      <c r="K674" s="7">
        <v>0.1</v>
      </c>
      <c r="L674" s="6">
        <v>14.18</v>
      </c>
      <c r="M674" s="6">
        <f t="shared" si="40"/>
        <v>65.718000000000004</v>
      </c>
      <c r="N674" s="6">
        <f t="shared" si="41"/>
        <v>28.36</v>
      </c>
      <c r="O674" s="6">
        <f t="shared" si="42"/>
        <v>37.358000000000004</v>
      </c>
      <c r="P674" s="8">
        <f t="shared" si="43"/>
        <v>0.56845917404668433</v>
      </c>
      <c r="Q674" s="5">
        <f>YEAR(SalesDataTable[[#This Row],[Order Date]])</f>
        <v>2026</v>
      </c>
      <c r="R674" s="8" t="str">
        <f>"Q"&amp;ROUNDUP(MONTH(SalesDataTable[[#This Row],[Order Date]])/3,0)</f>
        <v>Q2</v>
      </c>
      <c r="S674" s="9">
        <f>MONTH(SalesDataTable[[#This Row],[Order Date]])</f>
        <v>4</v>
      </c>
      <c r="T674" s="8" t="str">
        <f>TEXT(SalesDataTable[[#This Row],[Order Date]],"mmm")</f>
        <v>Apr</v>
      </c>
    </row>
    <row r="675" spans="1:20" ht="16">
      <c r="A675" s="2" t="s">
        <v>726</v>
      </c>
      <c r="B675" s="3">
        <v>46138</v>
      </c>
      <c r="C675" s="4" t="s">
        <v>27</v>
      </c>
      <c r="D675" s="4" t="s">
        <v>45</v>
      </c>
      <c r="E675" s="4" t="s">
        <v>39</v>
      </c>
      <c r="F675" s="4" t="s">
        <v>16</v>
      </c>
      <c r="G675" s="4" t="s">
        <v>17</v>
      </c>
      <c r="H675" s="4" t="s">
        <v>18</v>
      </c>
      <c r="I675" s="9">
        <v>3</v>
      </c>
      <c r="J675" s="6">
        <v>36.58</v>
      </c>
      <c r="K675" s="7">
        <v>0.05</v>
      </c>
      <c r="L675" s="6">
        <v>13.71</v>
      </c>
      <c r="M675" s="6">
        <f t="shared" si="40"/>
        <v>104.25299999999999</v>
      </c>
      <c r="N675" s="6">
        <f t="shared" si="41"/>
        <v>41.13</v>
      </c>
      <c r="O675" s="6">
        <f t="shared" si="42"/>
        <v>63.122999999999983</v>
      </c>
      <c r="P675" s="8">
        <f t="shared" si="43"/>
        <v>0.60547897902218628</v>
      </c>
      <c r="Q675" s="5">
        <f>YEAR(SalesDataTable[[#This Row],[Order Date]])</f>
        <v>2026</v>
      </c>
      <c r="R675" s="8" t="str">
        <f>"Q"&amp;ROUNDUP(MONTH(SalesDataTable[[#This Row],[Order Date]])/3,0)</f>
        <v>Q2</v>
      </c>
      <c r="S675" s="9">
        <f>MONTH(SalesDataTable[[#This Row],[Order Date]])</f>
        <v>4</v>
      </c>
      <c r="T675" s="8" t="str">
        <f>TEXT(SalesDataTable[[#This Row],[Order Date]],"mmm")</f>
        <v>Apr</v>
      </c>
    </row>
    <row r="676" spans="1:20" ht="16">
      <c r="A676" s="2" t="s">
        <v>727</v>
      </c>
      <c r="B676" s="3">
        <v>46138</v>
      </c>
      <c r="C676" s="4" t="s">
        <v>27</v>
      </c>
      <c r="D676" s="4" t="s">
        <v>45</v>
      </c>
      <c r="E676" s="4" t="s">
        <v>25</v>
      </c>
      <c r="F676" s="4" t="s">
        <v>20</v>
      </c>
      <c r="G676" s="4" t="s">
        <v>31</v>
      </c>
      <c r="H676" s="4" t="s">
        <v>41</v>
      </c>
      <c r="I676" s="9">
        <v>2</v>
      </c>
      <c r="J676" s="6">
        <v>191.59</v>
      </c>
      <c r="K676" s="7">
        <v>0</v>
      </c>
      <c r="L676" s="6">
        <v>102.52</v>
      </c>
      <c r="M676" s="6">
        <f t="shared" si="40"/>
        <v>383.18</v>
      </c>
      <c r="N676" s="6">
        <f t="shared" si="41"/>
        <v>205.04</v>
      </c>
      <c r="O676" s="6">
        <f t="shared" si="42"/>
        <v>178.14000000000001</v>
      </c>
      <c r="P676" s="8">
        <f t="shared" si="43"/>
        <v>0.46489900307949272</v>
      </c>
      <c r="Q676" s="5">
        <f>YEAR(SalesDataTable[[#This Row],[Order Date]])</f>
        <v>2026</v>
      </c>
      <c r="R676" s="8" t="str">
        <f>"Q"&amp;ROUNDUP(MONTH(SalesDataTable[[#This Row],[Order Date]])/3,0)</f>
        <v>Q2</v>
      </c>
      <c r="S676" s="9">
        <f>MONTH(SalesDataTable[[#This Row],[Order Date]])</f>
        <v>4</v>
      </c>
      <c r="T676" s="8" t="str">
        <f>TEXT(SalesDataTable[[#This Row],[Order Date]],"mmm")</f>
        <v>Apr</v>
      </c>
    </row>
    <row r="677" spans="1:20" ht="16">
      <c r="A677" s="2" t="s">
        <v>728</v>
      </c>
      <c r="B677" s="3">
        <v>46138</v>
      </c>
      <c r="C677" s="4" t="s">
        <v>27</v>
      </c>
      <c r="D677" s="4" t="s">
        <v>48</v>
      </c>
      <c r="E677" s="4" t="s">
        <v>10</v>
      </c>
      <c r="F677" s="4" t="s">
        <v>20</v>
      </c>
      <c r="G677" s="4" t="s">
        <v>31</v>
      </c>
      <c r="H677" s="4" t="s">
        <v>32</v>
      </c>
      <c r="I677" s="9">
        <v>6</v>
      </c>
      <c r="J677" s="6">
        <v>337.24</v>
      </c>
      <c r="K677" s="7">
        <v>0.05</v>
      </c>
      <c r="L677" s="6">
        <v>198.63</v>
      </c>
      <c r="M677" s="6">
        <f t="shared" si="40"/>
        <v>1922.268</v>
      </c>
      <c r="N677" s="6">
        <f t="shared" si="41"/>
        <v>1191.78</v>
      </c>
      <c r="O677" s="6">
        <f t="shared" si="42"/>
        <v>730.48800000000006</v>
      </c>
      <c r="P677" s="8">
        <f t="shared" si="43"/>
        <v>0.38001360892445801</v>
      </c>
      <c r="Q677" s="5">
        <f>YEAR(SalesDataTable[[#This Row],[Order Date]])</f>
        <v>2026</v>
      </c>
      <c r="R677" s="8" t="str">
        <f>"Q"&amp;ROUNDUP(MONTH(SalesDataTable[[#This Row],[Order Date]])/3,0)</f>
        <v>Q2</v>
      </c>
      <c r="S677" s="9">
        <f>MONTH(SalesDataTable[[#This Row],[Order Date]])</f>
        <v>4</v>
      </c>
      <c r="T677" s="8" t="str">
        <f>TEXT(SalesDataTable[[#This Row],[Order Date]],"mmm")</f>
        <v>Apr</v>
      </c>
    </row>
    <row r="678" spans="1:20" ht="16">
      <c r="A678" s="2" t="s">
        <v>729</v>
      </c>
      <c r="B678" s="3">
        <v>46138</v>
      </c>
      <c r="C678" s="4" t="s">
        <v>27</v>
      </c>
      <c r="D678" s="4" t="s">
        <v>45</v>
      </c>
      <c r="E678" s="4" t="s">
        <v>10</v>
      </c>
      <c r="F678" s="4" t="s">
        <v>20</v>
      </c>
      <c r="G678" s="4" t="s">
        <v>17</v>
      </c>
      <c r="H678" s="4" t="s">
        <v>46</v>
      </c>
      <c r="I678" s="9">
        <v>3</v>
      </c>
      <c r="J678" s="6">
        <v>46.2</v>
      </c>
      <c r="K678" s="7">
        <v>0.1</v>
      </c>
      <c r="L678" s="6">
        <v>18.149999999999999</v>
      </c>
      <c r="M678" s="6">
        <f t="shared" si="40"/>
        <v>124.74000000000002</v>
      </c>
      <c r="N678" s="6">
        <f t="shared" si="41"/>
        <v>54.449999999999996</v>
      </c>
      <c r="O678" s="6">
        <f t="shared" si="42"/>
        <v>70.29000000000002</v>
      </c>
      <c r="P678" s="8">
        <f t="shared" si="43"/>
        <v>0.5634920634920636</v>
      </c>
      <c r="Q678" s="5">
        <f>YEAR(SalesDataTable[[#This Row],[Order Date]])</f>
        <v>2026</v>
      </c>
      <c r="R678" s="8" t="str">
        <f>"Q"&amp;ROUNDUP(MONTH(SalesDataTable[[#This Row],[Order Date]])/3,0)</f>
        <v>Q2</v>
      </c>
      <c r="S678" s="9">
        <f>MONTH(SalesDataTable[[#This Row],[Order Date]])</f>
        <v>4</v>
      </c>
      <c r="T678" s="8" t="str">
        <f>TEXT(SalesDataTable[[#This Row],[Order Date]],"mmm")</f>
        <v>Apr</v>
      </c>
    </row>
    <row r="679" spans="1:20" ht="16">
      <c r="A679" s="2" t="s">
        <v>730</v>
      </c>
      <c r="B679" s="3">
        <v>46138</v>
      </c>
      <c r="C679" s="4" t="s">
        <v>8</v>
      </c>
      <c r="D679" s="4" t="s">
        <v>9</v>
      </c>
      <c r="E679" s="4" t="s">
        <v>39</v>
      </c>
      <c r="F679" s="4" t="s">
        <v>20</v>
      </c>
      <c r="G679" s="4" t="s">
        <v>49</v>
      </c>
      <c r="H679" s="4" t="s">
        <v>74</v>
      </c>
      <c r="I679" s="9">
        <v>4</v>
      </c>
      <c r="J679" s="6">
        <v>50.84</v>
      </c>
      <c r="K679" s="7">
        <v>0.05</v>
      </c>
      <c r="L679" s="6">
        <v>22.63</v>
      </c>
      <c r="M679" s="6">
        <f t="shared" si="40"/>
        <v>193.19200000000001</v>
      </c>
      <c r="N679" s="6">
        <f t="shared" si="41"/>
        <v>90.52</v>
      </c>
      <c r="O679" s="6">
        <f t="shared" si="42"/>
        <v>102.67200000000001</v>
      </c>
      <c r="P679" s="8">
        <f t="shared" si="43"/>
        <v>0.53145057766367143</v>
      </c>
      <c r="Q679" s="5">
        <f>YEAR(SalesDataTable[[#This Row],[Order Date]])</f>
        <v>2026</v>
      </c>
      <c r="R679" s="8" t="str">
        <f>"Q"&amp;ROUNDUP(MONTH(SalesDataTable[[#This Row],[Order Date]])/3,0)</f>
        <v>Q2</v>
      </c>
      <c r="S679" s="9">
        <f>MONTH(SalesDataTable[[#This Row],[Order Date]])</f>
        <v>4</v>
      </c>
      <c r="T679" s="8" t="str">
        <f>TEXT(SalesDataTable[[#This Row],[Order Date]],"mmm")</f>
        <v>Apr</v>
      </c>
    </row>
    <row r="680" spans="1:20" ht="16">
      <c r="A680" s="2" t="s">
        <v>731</v>
      </c>
      <c r="B680" s="3">
        <v>46139</v>
      </c>
      <c r="C680" s="4" t="s">
        <v>27</v>
      </c>
      <c r="D680" s="4" t="s">
        <v>82</v>
      </c>
      <c r="E680" s="4" t="s">
        <v>3</v>
      </c>
      <c r="F680" s="4" t="s">
        <v>4</v>
      </c>
      <c r="G680" s="4" t="s">
        <v>17</v>
      </c>
      <c r="H680" s="4" t="s">
        <v>83</v>
      </c>
      <c r="I680" s="9">
        <v>1</v>
      </c>
      <c r="J680" s="6">
        <v>166.5</v>
      </c>
      <c r="K680" s="7">
        <v>0</v>
      </c>
      <c r="L680" s="6">
        <v>85.55</v>
      </c>
      <c r="M680" s="6">
        <f t="shared" si="40"/>
        <v>166.5</v>
      </c>
      <c r="N680" s="6">
        <f t="shared" si="41"/>
        <v>85.55</v>
      </c>
      <c r="O680" s="6">
        <f t="shared" si="42"/>
        <v>80.95</v>
      </c>
      <c r="P680" s="8">
        <f t="shared" si="43"/>
        <v>0.4861861861861862</v>
      </c>
      <c r="Q680" s="5">
        <f>YEAR(SalesDataTable[[#This Row],[Order Date]])</f>
        <v>2026</v>
      </c>
      <c r="R680" s="8" t="str">
        <f>"Q"&amp;ROUNDUP(MONTH(SalesDataTable[[#This Row],[Order Date]])/3,0)</f>
        <v>Q2</v>
      </c>
      <c r="S680" s="9">
        <f>MONTH(SalesDataTable[[#This Row],[Order Date]])</f>
        <v>4</v>
      </c>
      <c r="T680" s="8" t="str">
        <f>TEXT(SalesDataTable[[#This Row],[Order Date]],"mmm")</f>
        <v>Apr</v>
      </c>
    </row>
    <row r="681" spans="1:20" ht="16">
      <c r="A681" s="2" t="s">
        <v>732</v>
      </c>
      <c r="B681" s="3">
        <v>46139</v>
      </c>
      <c r="C681" s="4" t="s">
        <v>27</v>
      </c>
      <c r="D681" s="4" t="s">
        <v>28</v>
      </c>
      <c r="E681" s="4" t="s">
        <v>39</v>
      </c>
      <c r="F681" s="4" t="s">
        <v>16</v>
      </c>
      <c r="G681" s="4" t="s">
        <v>11</v>
      </c>
      <c r="H681" s="4" t="s">
        <v>79</v>
      </c>
      <c r="I681" s="9">
        <v>1</v>
      </c>
      <c r="J681" s="6">
        <v>70.2</v>
      </c>
      <c r="K681" s="7">
        <v>0</v>
      </c>
      <c r="L681" s="6">
        <v>32.06</v>
      </c>
      <c r="M681" s="6">
        <f t="shared" si="40"/>
        <v>70.2</v>
      </c>
      <c r="N681" s="6">
        <f t="shared" si="41"/>
        <v>32.06</v>
      </c>
      <c r="O681" s="6">
        <f t="shared" si="42"/>
        <v>38.14</v>
      </c>
      <c r="P681" s="8">
        <f t="shared" si="43"/>
        <v>0.5433048433048433</v>
      </c>
      <c r="Q681" s="5">
        <f>YEAR(SalesDataTable[[#This Row],[Order Date]])</f>
        <v>2026</v>
      </c>
      <c r="R681" s="8" t="str">
        <f>"Q"&amp;ROUNDUP(MONTH(SalesDataTable[[#This Row],[Order Date]])/3,0)</f>
        <v>Q2</v>
      </c>
      <c r="S681" s="9">
        <f>MONTH(SalesDataTable[[#This Row],[Order Date]])</f>
        <v>4</v>
      </c>
      <c r="T681" s="8" t="str">
        <f>TEXT(SalesDataTable[[#This Row],[Order Date]],"mmm")</f>
        <v>Apr</v>
      </c>
    </row>
    <row r="682" spans="1:20" ht="16">
      <c r="A682" s="2" t="s">
        <v>733</v>
      </c>
      <c r="B682" s="3">
        <v>46139</v>
      </c>
      <c r="C682" s="4" t="s">
        <v>8</v>
      </c>
      <c r="D682" s="4" t="s">
        <v>69</v>
      </c>
      <c r="E682" s="4" t="s">
        <v>3</v>
      </c>
      <c r="F682" s="4" t="s">
        <v>16</v>
      </c>
      <c r="G682" s="4" t="s">
        <v>49</v>
      </c>
      <c r="H682" s="4" t="s">
        <v>74</v>
      </c>
      <c r="I682" s="9">
        <v>4</v>
      </c>
      <c r="J682" s="6">
        <v>50.67</v>
      </c>
      <c r="K682" s="7">
        <v>0</v>
      </c>
      <c r="L682" s="6">
        <v>22.62</v>
      </c>
      <c r="M682" s="6">
        <f t="shared" si="40"/>
        <v>202.68</v>
      </c>
      <c r="N682" s="6">
        <f t="shared" si="41"/>
        <v>90.48</v>
      </c>
      <c r="O682" s="6">
        <f t="shared" si="42"/>
        <v>112.2</v>
      </c>
      <c r="P682" s="8">
        <f t="shared" si="43"/>
        <v>0.55358200118413259</v>
      </c>
      <c r="Q682" s="5">
        <f>YEAR(SalesDataTable[[#This Row],[Order Date]])</f>
        <v>2026</v>
      </c>
      <c r="R682" s="8" t="str">
        <f>"Q"&amp;ROUNDUP(MONTH(SalesDataTable[[#This Row],[Order Date]])/3,0)</f>
        <v>Q2</v>
      </c>
      <c r="S682" s="9">
        <f>MONTH(SalesDataTable[[#This Row],[Order Date]])</f>
        <v>4</v>
      </c>
      <c r="T682" s="8" t="str">
        <f>TEXT(SalesDataTable[[#This Row],[Order Date]],"mmm")</f>
        <v>Apr</v>
      </c>
    </row>
    <row r="683" spans="1:20" ht="16">
      <c r="A683" s="2" t="s">
        <v>734</v>
      </c>
      <c r="B683" s="3">
        <v>46139</v>
      </c>
      <c r="C683" s="4" t="s">
        <v>8</v>
      </c>
      <c r="D683" s="4" t="s">
        <v>66</v>
      </c>
      <c r="E683" s="4" t="s">
        <v>25</v>
      </c>
      <c r="F683" s="4" t="s">
        <v>16</v>
      </c>
      <c r="G683" s="4" t="s">
        <v>17</v>
      </c>
      <c r="H683" s="4" t="s">
        <v>83</v>
      </c>
      <c r="I683" s="9">
        <v>3</v>
      </c>
      <c r="J683" s="6">
        <v>161.05000000000001</v>
      </c>
      <c r="K683" s="7">
        <v>0.05</v>
      </c>
      <c r="L683" s="6">
        <v>87.43</v>
      </c>
      <c r="M683" s="6">
        <f t="shared" si="40"/>
        <v>458.99250000000001</v>
      </c>
      <c r="N683" s="6">
        <f t="shared" si="41"/>
        <v>262.29000000000002</v>
      </c>
      <c r="O683" s="6">
        <f t="shared" si="42"/>
        <v>196.70249999999999</v>
      </c>
      <c r="P683" s="8">
        <f t="shared" si="43"/>
        <v>0.4285527541299694</v>
      </c>
      <c r="Q683" s="5">
        <f>YEAR(SalesDataTable[[#This Row],[Order Date]])</f>
        <v>2026</v>
      </c>
      <c r="R683" s="8" t="str">
        <f>"Q"&amp;ROUNDUP(MONTH(SalesDataTable[[#This Row],[Order Date]])/3,0)</f>
        <v>Q2</v>
      </c>
      <c r="S683" s="9">
        <f>MONTH(SalesDataTable[[#This Row],[Order Date]])</f>
        <v>4</v>
      </c>
      <c r="T683" s="8" t="str">
        <f>TEXT(SalesDataTable[[#This Row],[Order Date]],"mmm")</f>
        <v>Apr</v>
      </c>
    </row>
    <row r="684" spans="1:20" ht="16">
      <c r="A684" s="2" t="s">
        <v>735</v>
      </c>
      <c r="B684" s="3">
        <v>46139</v>
      </c>
      <c r="C684" s="4" t="s">
        <v>8</v>
      </c>
      <c r="D684" s="4" t="s">
        <v>38</v>
      </c>
      <c r="E684" s="4" t="s">
        <v>10</v>
      </c>
      <c r="F684" s="4" t="s">
        <v>16</v>
      </c>
      <c r="G684" s="4" t="s">
        <v>49</v>
      </c>
      <c r="H684" s="4" t="s">
        <v>55</v>
      </c>
      <c r="I684" s="9">
        <v>10</v>
      </c>
      <c r="J684" s="6">
        <v>124.59</v>
      </c>
      <c r="K684" s="7">
        <v>0.15</v>
      </c>
      <c r="L684" s="6">
        <v>67.14</v>
      </c>
      <c r="M684" s="6">
        <f t="shared" si="40"/>
        <v>1059.0150000000001</v>
      </c>
      <c r="N684" s="6">
        <f t="shared" si="41"/>
        <v>671.4</v>
      </c>
      <c r="O684" s="6">
        <f t="shared" si="42"/>
        <v>387.61500000000012</v>
      </c>
      <c r="P684" s="8">
        <f t="shared" si="43"/>
        <v>0.36601464568490538</v>
      </c>
      <c r="Q684" s="5">
        <f>YEAR(SalesDataTable[[#This Row],[Order Date]])</f>
        <v>2026</v>
      </c>
      <c r="R684" s="8" t="str">
        <f>"Q"&amp;ROUNDUP(MONTH(SalesDataTable[[#This Row],[Order Date]])/3,0)</f>
        <v>Q2</v>
      </c>
      <c r="S684" s="9">
        <f>MONTH(SalesDataTable[[#This Row],[Order Date]])</f>
        <v>4</v>
      </c>
      <c r="T684" s="8" t="str">
        <f>TEXT(SalesDataTable[[#This Row],[Order Date]],"mmm")</f>
        <v>Apr</v>
      </c>
    </row>
    <row r="685" spans="1:20" ht="16">
      <c r="A685" s="2" t="s">
        <v>736</v>
      </c>
      <c r="B685" s="3">
        <v>46139</v>
      </c>
      <c r="C685" s="4" t="s">
        <v>14</v>
      </c>
      <c r="D685" s="4" t="s">
        <v>126</v>
      </c>
      <c r="E685" s="4" t="s">
        <v>3</v>
      </c>
      <c r="F685" s="4" t="s">
        <v>20</v>
      </c>
      <c r="G685" s="4" t="s">
        <v>49</v>
      </c>
      <c r="H685" s="4" t="s">
        <v>74</v>
      </c>
      <c r="I685" s="9">
        <v>1</v>
      </c>
      <c r="J685" s="6">
        <v>50.18</v>
      </c>
      <c r="K685" s="7">
        <v>0</v>
      </c>
      <c r="L685" s="6">
        <v>22.05</v>
      </c>
      <c r="M685" s="6">
        <f t="shared" si="40"/>
        <v>50.18</v>
      </c>
      <c r="N685" s="6">
        <f t="shared" si="41"/>
        <v>22.05</v>
      </c>
      <c r="O685" s="6">
        <f t="shared" si="42"/>
        <v>28.13</v>
      </c>
      <c r="P685" s="8">
        <f t="shared" si="43"/>
        <v>0.56058190514149064</v>
      </c>
      <c r="Q685" s="5">
        <f>YEAR(SalesDataTable[[#This Row],[Order Date]])</f>
        <v>2026</v>
      </c>
      <c r="R685" s="8" t="str">
        <f>"Q"&amp;ROUNDUP(MONTH(SalesDataTable[[#This Row],[Order Date]])/3,0)</f>
        <v>Q2</v>
      </c>
      <c r="S685" s="9">
        <f>MONTH(SalesDataTable[[#This Row],[Order Date]])</f>
        <v>4</v>
      </c>
      <c r="T685" s="8" t="str">
        <f>TEXT(SalesDataTable[[#This Row],[Order Date]],"mmm")</f>
        <v>Apr</v>
      </c>
    </row>
    <row r="686" spans="1:20" ht="16">
      <c r="A686" s="2" t="s">
        <v>737</v>
      </c>
      <c r="B686" s="3">
        <v>46140</v>
      </c>
      <c r="C686" s="4" t="s">
        <v>8</v>
      </c>
      <c r="D686" s="4" t="s">
        <v>66</v>
      </c>
      <c r="E686" s="4" t="s">
        <v>3</v>
      </c>
      <c r="F686" s="4" t="s">
        <v>16</v>
      </c>
      <c r="G686" s="4" t="s">
        <v>31</v>
      </c>
      <c r="H686" s="4" t="s">
        <v>64</v>
      </c>
      <c r="I686" s="9">
        <v>1</v>
      </c>
      <c r="J686" s="6">
        <v>83.38</v>
      </c>
      <c r="K686" s="7">
        <v>0</v>
      </c>
      <c r="L686" s="6">
        <v>38.979999999999997</v>
      </c>
      <c r="M686" s="6">
        <f t="shared" si="40"/>
        <v>83.38</v>
      </c>
      <c r="N686" s="6">
        <f t="shared" si="41"/>
        <v>38.979999999999997</v>
      </c>
      <c r="O686" s="6">
        <f t="shared" si="42"/>
        <v>44.4</v>
      </c>
      <c r="P686" s="8">
        <f t="shared" si="43"/>
        <v>0.53250179899256422</v>
      </c>
      <c r="Q686" s="5">
        <f>YEAR(SalesDataTable[[#This Row],[Order Date]])</f>
        <v>2026</v>
      </c>
      <c r="R686" s="8" t="str">
        <f>"Q"&amp;ROUNDUP(MONTH(SalesDataTable[[#This Row],[Order Date]])/3,0)</f>
        <v>Q2</v>
      </c>
      <c r="S686" s="9">
        <f>MONTH(SalesDataTable[[#This Row],[Order Date]])</f>
        <v>4</v>
      </c>
      <c r="T686" s="8" t="str">
        <f>TEXT(SalesDataTable[[#This Row],[Order Date]],"mmm")</f>
        <v>Apr</v>
      </c>
    </row>
    <row r="687" spans="1:20" ht="16">
      <c r="A687" s="2" t="s">
        <v>738</v>
      </c>
      <c r="B687" s="3">
        <v>46140</v>
      </c>
      <c r="C687" s="4" t="s">
        <v>27</v>
      </c>
      <c r="D687" s="4" t="s">
        <v>45</v>
      </c>
      <c r="E687" s="4" t="s">
        <v>3</v>
      </c>
      <c r="F687" s="4" t="s">
        <v>4</v>
      </c>
      <c r="G687" s="4" t="s">
        <v>17</v>
      </c>
      <c r="H687" s="4" t="s">
        <v>18</v>
      </c>
      <c r="I687" s="9">
        <v>1</v>
      </c>
      <c r="J687" s="6">
        <v>35.549999999999997</v>
      </c>
      <c r="K687" s="7">
        <v>0.05</v>
      </c>
      <c r="L687" s="6">
        <v>13.25</v>
      </c>
      <c r="M687" s="6">
        <f t="shared" si="40"/>
        <v>33.772499999999994</v>
      </c>
      <c r="N687" s="6">
        <f t="shared" si="41"/>
        <v>13.25</v>
      </c>
      <c r="O687" s="6">
        <f t="shared" si="42"/>
        <v>20.522499999999994</v>
      </c>
      <c r="P687" s="8">
        <f t="shared" si="43"/>
        <v>0.60766896143311855</v>
      </c>
      <c r="Q687" s="5">
        <f>YEAR(SalesDataTable[[#This Row],[Order Date]])</f>
        <v>2026</v>
      </c>
      <c r="R687" s="8" t="str">
        <f>"Q"&amp;ROUNDUP(MONTH(SalesDataTable[[#This Row],[Order Date]])/3,0)</f>
        <v>Q2</v>
      </c>
      <c r="S687" s="9">
        <f>MONTH(SalesDataTable[[#This Row],[Order Date]])</f>
        <v>4</v>
      </c>
      <c r="T687" s="8" t="str">
        <f>TEXT(SalesDataTable[[#This Row],[Order Date]],"mmm")</f>
        <v>Apr</v>
      </c>
    </row>
    <row r="688" spans="1:20" ht="16">
      <c r="A688" s="2" t="s">
        <v>739</v>
      </c>
      <c r="B688" s="3">
        <v>46140</v>
      </c>
      <c r="C688" s="4" t="s">
        <v>27</v>
      </c>
      <c r="D688" s="4" t="s">
        <v>48</v>
      </c>
      <c r="E688" s="4" t="s">
        <v>25</v>
      </c>
      <c r="F688" s="4" t="s">
        <v>16</v>
      </c>
      <c r="G688" s="4" t="s">
        <v>11</v>
      </c>
      <c r="H688" s="4" t="s">
        <v>53</v>
      </c>
      <c r="I688" s="9">
        <v>1</v>
      </c>
      <c r="J688" s="6">
        <v>154.36000000000001</v>
      </c>
      <c r="K688" s="7">
        <v>0</v>
      </c>
      <c r="L688" s="6">
        <v>77.760000000000005</v>
      </c>
      <c r="M688" s="6">
        <f t="shared" si="40"/>
        <v>154.36000000000001</v>
      </c>
      <c r="N688" s="6">
        <f t="shared" si="41"/>
        <v>77.760000000000005</v>
      </c>
      <c r="O688" s="6">
        <f t="shared" si="42"/>
        <v>76.600000000000009</v>
      </c>
      <c r="P688" s="8">
        <f t="shared" si="43"/>
        <v>0.49624254988338951</v>
      </c>
      <c r="Q688" s="5">
        <f>YEAR(SalesDataTable[[#This Row],[Order Date]])</f>
        <v>2026</v>
      </c>
      <c r="R688" s="8" t="str">
        <f>"Q"&amp;ROUNDUP(MONTH(SalesDataTable[[#This Row],[Order Date]])/3,0)</f>
        <v>Q2</v>
      </c>
      <c r="S688" s="9">
        <f>MONTH(SalesDataTable[[#This Row],[Order Date]])</f>
        <v>4</v>
      </c>
      <c r="T688" s="8" t="str">
        <f>TEXT(SalesDataTable[[#This Row],[Order Date]],"mmm")</f>
        <v>Apr</v>
      </c>
    </row>
    <row r="689" spans="1:20" ht="16">
      <c r="A689" s="2" t="s">
        <v>740</v>
      </c>
      <c r="B689" s="3">
        <v>46140</v>
      </c>
      <c r="C689" s="4" t="s">
        <v>1</v>
      </c>
      <c r="D689" s="4" t="s">
        <v>52</v>
      </c>
      <c r="E689" s="4" t="s">
        <v>39</v>
      </c>
      <c r="F689" s="4" t="s">
        <v>16</v>
      </c>
      <c r="G689" s="4" t="s">
        <v>11</v>
      </c>
      <c r="H689" s="4" t="s">
        <v>53</v>
      </c>
      <c r="I689" s="9">
        <v>1</v>
      </c>
      <c r="J689" s="6">
        <v>155.68</v>
      </c>
      <c r="K689" s="7">
        <v>0</v>
      </c>
      <c r="L689" s="6">
        <v>77.97</v>
      </c>
      <c r="M689" s="6">
        <f t="shared" si="40"/>
        <v>155.68</v>
      </c>
      <c r="N689" s="6">
        <f t="shared" si="41"/>
        <v>77.97</v>
      </c>
      <c r="O689" s="6">
        <f t="shared" si="42"/>
        <v>77.710000000000008</v>
      </c>
      <c r="P689" s="8">
        <f t="shared" si="43"/>
        <v>0.49916495375128472</v>
      </c>
      <c r="Q689" s="5">
        <f>YEAR(SalesDataTable[[#This Row],[Order Date]])</f>
        <v>2026</v>
      </c>
      <c r="R689" s="8" t="str">
        <f>"Q"&amp;ROUNDUP(MONTH(SalesDataTable[[#This Row],[Order Date]])/3,0)</f>
        <v>Q2</v>
      </c>
      <c r="S689" s="9">
        <f>MONTH(SalesDataTable[[#This Row],[Order Date]])</f>
        <v>4</v>
      </c>
      <c r="T689" s="8" t="str">
        <f>TEXT(SalesDataTable[[#This Row],[Order Date]],"mmm")</f>
        <v>Apr</v>
      </c>
    </row>
    <row r="690" spans="1:20" ht="16">
      <c r="A690" s="2" t="s">
        <v>741</v>
      </c>
      <c r="B690" s="3">
        <v>46140</v>
      </c>
      <c r="C690" s="4" t="s">
        <v>1</v>
      </c>
      <c r="D690" s="4" t="s">
        <v>2</v>
      </c>
      <c r="E690" s="4" t="s">
        <v>3</v>
      </c>
      <c r="F690" s="4" t="s">
        <v>4</v>
      </c>
      <c r="G690" s="4" t="s">
        <v>49</v>
      </c>
      <c r="H690" s="4" t="s">
        <v>50</v>
      </c>
      <c r="I690" s="9">
        <v>1</v>
      </c>
      <c r="J690" s="6">
        <v>40.950000000000003</v>
      </c>
      <c r="K690" s="7">
        <v>0.15</v>
      </c>
      <c r="L690" s="6">
        <v>14.89</v>
      </c>
      <c r="M690" s="6">
        <f t="shared" si="40"/>
        <v>34.807500000000005</v>
      </c>
      <c r="N690" s="6">
        <f t="shared" si="41"/>
        <v>14.89</v>
      </c>
      <c r="O690" s="6">
        <f t="shared" si="42"/>
        <v>19.917500000000004</v>
      </c>
      <c r="P690" s="8">
        <f t="shared" si="43"/>
        <v>0.57221863104216053</v>
      </c>
      <c r="Q690" s="5">
        <f>YEAR(SalesDataTable[[#This Row],[Order Date]])</f>
        <v>2026</v>
      </c>
      <c r="R690" s="8" t="str">
        <f>"Q"&amp;ROUNDUP(MONTH(SalesDataTable[[#This Row],[Order Date]])/3,0)</f>
        <v>Q2</v>
      </c>
      <c r="S690" s="9">
        <f>MONTH(SalesDataTable[[#This Row],[Order Date]])</f>
        <v>4</v>
      </c>
      <c r="T690" s="8" t="str">
        <f>TEXT(SalesDataTable[[#This Row],[Order Date]],"mmm")</f>
        <v>Apr</v>
      </c>
    </row>
    <row r="691" spans="1:20" ht="16">
      <c r="A691" s="2" t="s">
        <v>742</v>
      </c>
      <c r="B691" s="3">
        <v>46140</v>
      </c>
      <c r="C691" s="4" t="s">
        <v>27</v>
      </c>
      <c r="D691" s="4" t="s">
        <v>82</v>
      </c>
      <c r="E691" s="4" t="s">
        <v>39</v>
      </c>
      <c r="F691" s="4" t="s">
        <v>4</v>
      </c>
      <c r="G691" s="4" t="s">
        <v>17</v>
      </c>
      <c r="H691" s="4" t="s">
        <v>46</v>
      </c>
      <c r="I691" s="9">
        <v>3</v>
      </c>
      <c r="J691" s="6">
        <v>47.28</v>
      </c>
      <c r="K691" s="7">
        <v>0.05</v>
      </c>
      <c r="L691" s="6">
        <v>18.52</v>
      </c>
      <c r="M691" s="6">
        <f t="shared" si="40"/>
        <v>134.74799999999999</v>
      </c>
      <c r="N691" s="6">
        <f t="shared" si="41"/>
        <v>55.56</v>
      </c>
      <c r="O691" s="6">
        <f t="shared" si="42"/>
        <v>79.187999999999988</v>
      </c>
      <c r="P691" s="8">
        <f t="shared" si="43"/>
        <v>0.58767477068305274</v>
      </c>
      <c r="Q691" s="5">
        <f>YEAR(SalesDataTable[[#This Row],[Order Date]])</f>
        <v>2026</v>
      </c>
      <c r="R691" s="8" t="str">
        <f>"Q"&amp;ROUNDUP(MONTH(SalesDataTable[[#This Row],[Order Date]])/3,0)</f>
        <v>Q2</v>
      </c>
      <c r="S691" s="9">
        <f>MONTH(SalesDataTable[[#This Row],[Order Date]])</f>
        <v>4</v>
      </c>
      <c r="T691" s="8" t="str">
        <f>TEXT(SalesDataTable[[#This Row],[Order Date]],"mmm")</f>
        <v>Apr</v>
      </c>
    </row>
    <row r="692" spans="1:20" ht="16">
      <c r="A692" s="2" t="s">
        <v>743</v>
      </c>
      <c r="B692" s="3">
        <v>46140</v>
      </c>
      <c r="C692" s="4" t="s">
        <v>27</v>
      </c>
      <c r="D692" s="4" t="s">
        <v>45</v>
      </c>
      <c r="E692" s="4" t="s">
        <v>3</v>
      </c>
      <c r="F692" s="4" t="s">
        <v>4</v>
      </c>
      <c r="G692" s="4" t="s">
        <v>49</v>
      </c>
      <c r="H692" s="4" t="s">
        <v>74</v>
      </c>
      <c r="I692" s="9">
        <v>4</v>
      </c>
      <c r="J692" s="6">
        <v>51.57</v>
      </c>
      <c r="K692" s="7">
        <v>0.1</v>
      </c>
      <c r="L692" s="6">
        <v>22.58</v>
      </c>
      <c r="M692" s="6">
        <f t="shared" si="40"/>
        <v>185.65200000000002</v>
      </c>
      <c r="N692" s="6">
        <f t="shared" si="41"/>
        <v>90.32</v>
      </c>
      <c r="O692" s="6">
        <f t="shared" si="42"/>
        <v>95.332000000000022</v>
      </c>
      <c r="P692" s="8">
        <f t="shared" si="43"/>
        <v>0.51349837330058401</v>
      </c>
      <c r="Q692" s="5">
        <f>YEAR(SalesDataTable[[#This Row],[Order Date]])</f>
        <v>2026</v>
      </c>
      <c r="R692" s="8" t="str">
        <f>"Q"&amp;ROUNDUP(MONTH(SalesDataTable[[#This Row],[Order Date]])/3,0)</f>
        <v>Q2</v>
      </c>
      <c r="S692" s="9">
        <f>MONTH(SalesDataTable[[#This Row],[Order Date]])</f>
        <v>4</v>
      </c>
      <c r="T692" s="8" t="str">
        <f>TEXT(SalesDataTable[[#This Row],[Order Date]],"mmm")</f>
        <v>Apr</v>
      </c>
    </row>
    <row r="693" spans="1:20" ht="16">
      <c r="A693" s="2" t="s">
        <v>744</v>
      </c>
      <c r="B693" s="3">
        <v>46140</v>
      </c>
      <c r="C693" s="4" t="s">
        <v>27</v>
      </c>
      <c r="D693" s="4" t="s">
        <v>48</v>
      </c>
      <c r="E693" s="4" t="s">
        <v>3</v>
      </c>
      <c r="F693" s="4" t="s">
        <v>20</v>
      </c>
      <c r="G693" s="4" t="s">
        <v>5</v>
      </c>
      <c r="H693" s="4" t="s">
        <v>29</v>
      </c>
      <c r="I693" s="9">
        <v>1</v>
      </c>
      <c r="J693" s="6">
        <v>51.61</v>
      </c>
      <c r="K693" s="7">
        <v>0</v>
      </c>
      <c r="L693" s="6">
        <v>23</v>
      </c>
      <c r="M693" s="6">
        <f t="shared" si="40"/>
        <v>51.61</v>
      </c>
      <c r="N693" s="6">
        <f t="shared" si="41"/>
        <v>23</v>
      </c>
      <c r="O693" s="6">
        <f t="shared" si="42"/>
        <v>28.61</v>
      </c>
      <c r="P693" s="8">
        <f t="shared" si="43"/>
        <v>0.55434993218368533</v>
      </c>
      <c r="Q693" s="5">
        <f>YEAR(SalesDataTable[[#This Row],[Order Date]])</f>
        <v>2026</v>
      </c>
      <c r="R693" s="8" t="str">
        <f>"Q"&amp;ROUNDUP(MONTH(SalesDataTable[[#This Row],[Order Date]])/3,0)</f>
        <v>Q2</v>
      </c>
      <c r="S693" s="9">
        <f>MONTH(SalesDataTable[[#This Row],[Order Date]])</f>
        <v>4</v>
      </c>
      <c r="T693" s="8" t="str">
        <f>TEXT(SalesDataTable[[#This Row],[Order Date]],"mmm")</f>
        <v>Apr</v>
      </c>
    </row>
    <row r="694" spans="1:20" ht="16">
      <c r="A694" s="2" t="s">
        <v>745</v>
      </c>
      <c r="B694" s="3">
        <v>46140</v>
      </c>
      <c r="C694" s="4" t="s">
        <v>1</v>
      </c>
      <c r="D694" s="4" t="s">
        <v>88</v>
      </c>
      <c r="E694" s="4" t="s">
        <v>25</v>
      </c>
      <c r="F694" s="4" t="s">
        <v>4</v>
      </c>
      <c r="G694" s="4" t="s">
        <v>49</v>
      </c>
      <c r="H694" s="4" t="s">
        <v>74</v>
      </c>
      <c r="I694" s="9">
        <v>1</v>
      </c>
      <c r="J694" s="6">
        <v>50.56</v>
      </c>
      <c r="K694" s="7">
        <v>0.05</v>
      </c>
      <c r="L694" s="6">
        <v>22.06</v>
      </c>
      <c r="M694" s="6">
        <f t="shared" si="40"/>
        <v>48.031999999999996</v>
      </c>
      <c r="N694" s="6">
        <f t="shared" si="41"/>
        <v>22.06</v>
      </c>
      <c r="O694" s="6">
        <f t="shared" si="42"/>
        <v>25.971999999999998</v>
      </c>
      <c r="P694" s="8">
        <f t="shared" si="43"/>
        <v>0.54072285143237842</v>
      </c>
      <c r="Q694" s="5">
        <f>YEAR(SalesDataTable[[#This Row],[Order Date]])</f>
        <v>2026</v>
      </c>
      <c r="R694" s="8" t="str">
        <f>"Q"&amp;ROUNDUP(MONTH(SalesDataTable[[#This Row],[Order Date]])/3,0)</f>
        <v>Q2</v>
      </c>
      <c r="S694" s="9">
        <f>MONTH(SalesDataTable[[#This Row],[Order Date]])</f>
        <v>4</v>
      </c>
      <c r="T694" s="8" t="str">
        <f>TEXT(SalesDataTable[[#This Row],[Order Date]],"mmm")</f>
        <v>Apr</v>
      </c>
    </row>
    <row r="695" spans="1:20" ht="16">
      <c r="A695" s="2" t="s">
        <v>746</v>
      </c>
      <c r="B695" s="3">
        <v>46140</v>
      </c>
      <c r="C695" s="4" t="s">
        <v>14</v>
      </c>
      <c r="D695" s="4" t="s">
        <v>34</v>
      </c>
      <c r="E695" s="4" t="s">
        <v>39</v>
      </c>
      <c r="F695" s="4" t="s">
        <v>20</v>
      </c>
      <c r="G695" s="4" t="s">
        <v>17</v>
      </c>
      <c r="H695" s="4" t="s">
        <v>83</v>
      </c>
      <c r="I695" s="9">
        <v>2</v>
      </c>
      <c r="J695" s="6">
        <v>165.74</v>
      </c>
      <c r="K695" s="7">
        <v>0</v>
      </c>
      <c r="L695" s="6">
        <v>87.73</v>
      </c>
      <c r="M695" s="6">
        <f t="shared" si="40"/>
        <v>331.48</v>
      </c>
      <c r="N695" s="6">
        <f t="shared" si="41"/>
        <v>175.46</v>
      </c>
      <c r="O695" s="6">
        <f t="shared" si="42"/>
        <v>156.02000000000001</v>
      </c>
      <c r="P695" s="8">
        <f t="shared" si="43"/>
        <v>0.47067696391939184</v>
      </c>
      <c r="Q695" s="5">
        <f>YEAR(SalesDataTable[[#This Row],[Order Date]])</f>
        <v>2026</v>
      </c>
      <c r="R695" s="8" t="str">
        <f>"Q"&amp;ROUNDUP(MONTH(SalesDataTable[[#This Row],[Order Date]])/3,0)</f>
        <v>Q2</v>
      </c>
      <c r="S695" s="9">
        <f>MONTH(SalesDataTable[[#This Row],[Order Date]])</f>
        <v>4</v>
      </c>
      <c r="T695" s="8" t="str">
        <f>TEXT(SalesDataTable[[#This Row],[Order Date]],"mmm")</f>
        <v>Apr</v>
      </c>
    </row>
    <row r="696" spans="1:20" ht="16">
      <c r="A696" s="2" t="s">
        <v>747</v>
      </c>
      <c r="B696" s="3">
        <v>46140</v>
      </c>
      <c r="C696" s="4" t="s">
        <v>14</v>
      </c>
      <c r="D696" s="4" t="s">
        <v>15</v>
      </c>
      <c r="E696" s="4" t="s">
        <v>3</v>
      </c>
      <c r="F696" s="4" t="s">
        <v>20</v>
      </c>
      <c r="G696" s="4" t="s">
        <v>49</v>
      </c>
      <c r="H696" s="4" t="s">
        <v>67</v>
      </c>
      <c r="I696" s="9">
        <v>3</v>
      </c>
      <c r="J696" s="6">
        <v>36.770000000000003</v>
      </c>
      <c r="K696" s="7">
        <v>0</v>
      </c>
      <c r="L696" s="6">
        <v>13.63</v>
      </c>
      <c r="M696" s="6">
        <f t="shared" si="40"/>
        <v>110.31</v>
      </c>
      <c r="N696" s="6">
        <f t="shared" si="41"/>
        <v>40.89</v>
      </c>
      <c r="O696" s="6">
        <f t="shared" si="42"/>
        <v>69.42</v>
      </c>
      <c r="P696" s="8">
        <f t="shared" si="43"/>
        <v>0.62931737829752521</v>
      </c>
      <c r="Q696" s="5">
        <f>YEAR(SalesDataTable[[#This Row],[Order Date]])</f>
        <v>2026</v>
      </c>
      <c r="R696" s="8" t="str">
        <f>"Q"&amp;ROUNDUP(MONTH(SalesDataTable[[#This Row],[Order Date]])/3,0)</f>
        <v>Q2</v>
      </c>
      <c r="S696" s="9">
        <f>MONTH(SalesDataTable[[#This Row],[Order Date]])</f>
        <v>4</v>
      </c>
      <c r="T696" s="8" t="str">
        <f>TEXT(SalesDataTable[[#This Row],[Order Date]],"mmm")</f>
        <v>Apr</v>
      </c>
    </row>
    <row r="697" spans="1:20" ht="16">
      <c r="A697" s="2" t="s">
        <v>748</v>
      </c>
      <c r="B697" s="3">
        <v>46140</v>
      </c>
      <c r="C697" s="4" t="s">
        <v>27</v>
      </c>
      <c r="D697" s="4" t="s">
        <v>45</v>
      </c>
      <c r="E697" s="4" t="s">
        <v>3</v>
      </c>
      <c r="F697" s="4" t="s">
        <v>20</v>
      </c>
      <c r="G697" s="4" t="s">
        <v>31</v>
      </c>
      <c r="H697" s="4" t="s">
        <v>41</v>
      </c>
      <c r="I697" s="9">
        <v>2</v>
      </c>
      <c r="J697" s="6">
        <v>196.37</v>
      </c>
      <c r="K697" s="7">
        <v>0</v>
      </c>
      <c r="L697" s="6">
        <v>101.73</v>
      </c>
      <c r="M697" s="6">
        <f t="shared" si="40"/>
        <v>392.74</v>
      </c>
      <c r="N697" s="6">
        <f t="shared" si="41"/>
        <v>203.46</v>
      </c>
      <c r="O697" s="6">
        <f t="shared" si="42"/>
        <v>189.28</v>
      </c>
      <c r="P697" s="8">
        <f t="shared" si="43"/>
        <v>0.48194734429902736</v>
      </c>
      <c r="Q697" s="5">
        <f>YEAR(SalesDataTable[[#This Row],[Order Date]])</f>
        <v>2026</v>
      </c>
      <c r="R697" s="8" t="str">
        <f>"Q"&amp;ROUNDUP(MONTH(SalesDataTable[[#This Row],[Order Date]])/3,0)</f>
        <v>Q2</v>
      </c>
      <c r="S697" s="9">
        <f>MONTH(SalesDataTable[[#This Row],[Order Date]])</f>
        <v>4</v>
      </c>
      <c r="T697" s="8" t="str">
        <f>TEXT(SalesDataTable[[#This Row],[Order Date]],"mmm")</f>
        <v>Apr</v>
      </c>
    </row>
    <row r="698" spans="1:20" ht="16">
      <c r="A698" s="2" t="s">
        <v>749</v>
      </c>
      <c r="B698" s="3">
        <v>46141</v>
      </c>
      <c r="C698" s="4" t="s">
        <v>1</v>
      </c>
      <c r="D698" s="4" t="s">
        <v>2</v>
      </c>
      <c r="E698" s="4" t="s">
        <v>39</v>
      </c>
      <c r="F698" s="4" t="s">
        <v>4</v>
      </c>
      <c r="G698" s="4" t="s">
        <v>17</v>
      </c>
      <c r="H698" s="4" t="s">
        <v>18</v>
      </c>
      <c r="I698" s="9">
        <v>2</v>
      </c>
      <c r="J698" s="6">
        <v>35.33</v>
      </c>
      <c r="K698" s="7">
        <v>0</v>
      </c>
      <c r="L698" s="6">
        <v>13.69</v>
      </c>
      <c r="M698" s="6">
        <f t="shared" si="40"/>
        <v>70.66</v>
      </c>
      <c r="N698" s="6">
        <f t="shared" si="41"/>
        <v>27.38</v>
      </c>
      <c r="O698" s="6">
        <f t="shared" si="42"/>
        <v>43.28</v>
      </c>
      <c r="P698" s="8">
        <f t="shared" si="43"/>
        <v>0.61251061420888764</v>
      </c>
      <c r="Q698" s="5">
        <f>YEAR(SalesDataTable[[#This Row],[Order Date]])</f>
        <v>2026</v>
      </c>
      <c r="R698" s="8" t="str">
        <f>"Q"&amp;ROUNDUP(MONTH(SalesDataTable[[#This Row],[Order Date]])/3,0)</f>
        <v>Q2</v>
      </c>
      <c r="S698" s="9">
        <f>MONTH(SalesDataTable[[#This Row],[Order Date]])</f>
        <v>4</v>
      </c>
      <c r="T698" s="8" t="str">
        <f>TEXT(SalesDataTable[[#This Row],[Order Date]],"mmm")</f>
        <v>Apr</v>
      </c>
    </row>
    <row r="699" spans="1:20" ht="16">
      <c r="A699" s="2" t="s">
        <v>750</v>
      </c>
      <c r="B699" s="3">
        <v>46141</v>
      </c>
      <c r="C699" s="4" t="s">
        <v>14</v>
      </c>
      <c r="D699" s="4" t="s">
        <v>15</v>
      </c>
      <c r="E699" s="4" t="s">
        <v>10</v>
      </c>
      <c r="F699" s="4" t="s">
        <v>20</v>
      </c>
      <c r="G699" s="4" t="s">
        <v>17</v>
      </c>
      <c r="H699" s="4" t="s">
        <v>46</v>
      </c>
      <c r="I699" s="9">
        <v>4</v>
      </c>
      <c r="J699" s="6">
        <v>46.43</v>
      </c>
      <c r="K699" s="7">
        <v>0.1</v>
      </c>
      <c r="L699" s="6">
        <v>18.04</v>
      </c>
      <c r="M699" s="6">
        <f t="shared" si="40"/>
        <v>167.148</v>
      </c>
      <c r="N699" s="6">
        <f t="shared" si="41"/>
        <v>72.16</v>
      </c>
      <c r="O699" s="6">
        <f t="shared" si="42"/>
        <v>94.988</v>
      </c>
      <c r="P699" s="8">
        <f t="shared" si="43"/>
        <v>0.56828678775695796</v>
      </c>
      <c r="Q699" s="5">
        <f>YEAR(SalesDataTable[[#This Row],[Order Date]])</f>
        <v>2026</v>
      </c>
      <c r="R699" s="8" t="str">
        <f>"Q"&amp;ROUNDUP(MONTH(SalesDataTable[[#This Row],[Order Date]])/3,0)</f>
        <v>Q2</v>
      </c>
      <c r="S699" s="9">
        <f>MONTH(SalesDataTable[[#This Row],[Order Date]])</f>
        <v>4</v>
      </c>
      <c r="T699" s="8" t="str">
        <f>TEXT(SalesDataTable[[#This Row],[Order Date]],"mmm")</f>
        <v>Apr</v>
      </c>
    </row>
    <row r="700" spans="1:20" ht="16">
      <c r="A700" s="2" t="s">
        <v>751</v>
      </c>
      <c r="B700" s="3">
        <v>46141</v>
      </c>
      <c r="C700" s="4" t="s">
        <v>27</v>
      </c>
      <c r="D700" s="4" t="s">
        <v>45</v>
      </c>
      <c r="E700" s="4" t="s">
        <v>39</v>
      </c>
      <c r="F700" s="4" t="s">
        <v>16</v>
      </c>
      <c r="G700" s="4" t="s">
        <v>49</v>
      </c>
      <c r="H700" s="4" t="s">
        <v>55</v>
      </c>
      <c r="I700" s="9">
        <v>1</v>
      </c>
      <c r="J700" s="6">
        <v>125.25</v>
      </c>
      <c r="K700" s="7">
        <v>0</v>
      </c>
      <c r="L700" s="6">
        <v>70.88</v>
      </c>
      <c r="M700" s="6">
        <f t="shared" si="40"/>
        <v>125.25</v>
      </c>
      <c r="N700" s="6">
        <f t="shared" si="41"/>
        <v>70.88</v>
      </c>
      <c r="O700" s="6">
        <f t="shared" si="42"/>
        <v>54.370000000000005</v>
      </c>
      <c r="P700" s="8">
        <f t="shared" si="43"/>
        <v>0.43409181636726552</v>
      </c>
      <c r="Q700" s="5">
        <f>YEAR(SalesDataTable[[#This Row],[Order Date]])</f>
        <v>2026</v>
      </c>
      <c r="R700" s="8" t="str">
        <f>"Q"&amp;ROUNDUP(MONTH(SalesDataTable[[#This Row],[Order Date]])/3,0)</f>
        <v>Q2</v>
      </c>
      <c r="S700" s="9">
        <f>MONTH(SalesDataTable[[#This Row],[Order Date]])</f>
        <v>4</v>
      </c>
      <c r="T700" s="8" t="str">
        <f>TEXT(SalesDataTable[[#This Row],[Order Date]],"mmm")</f>
        <v>Apr</v>
      </c>
    </row>
    <row r="701" spans="1:20" ht="16">
      <c r="A701" s="2" t="s">
        <v>752</v>
      </c>
      <c r="B701" s="3">
        <v>46141</v>
      </c>
      <c r="C701" s="4" t="s">
        <v>8</v>
      </c>
      <c r="D701" s="4" t="s">
        <v>86</v>
      </c>
      <c r="E701" s="4" t="s">
        <v>3</v>
      </c>
      <c r="F701" s="4" t="s">
        <v>4</v>
      </c>
      <c r="G701" s="4" t="s">
        <v>31</v>
      </c>
      <c r="H701" s="4" t="s">
        <v>32</v>
      </c>
      <c r="I701" s="9">
        <v>1</v>
      </c>
      <c r="J701" s="6">
        <v>341.98</v>
      </c>
      <c r="K701" s="7">
        <v>0</v>
      </c>
      <c r="L701" s="6">
        <v>192.43</v>
      </c>
      <c r="M701" s="6">
        <f t="shared" si="40"/>
        <v>341.98</v>
      </c>
      <c r="N701" s="6">
        <f t="shared" si="41"/>
        <v>192.43</v>
      </c>
      <c r="O701" s="6">
        <f t="shared" si="42"/>
        <v>149.55000000000001</v>
      </c>
      <c r="P701" s="8">
        <f t="shared" si="43"/>
        <v>0.43730627522077314</v>
      </c>
      <c r="Q701" s="5">
        <f>YEAR(SalesDataTable[[#This Row],[Order Date]])</f>
        <v>2026</v>
      </c>
      <c r="R701" s="8" t="str">
        <f>"Q"&amp;ROUNDUP(MONTH(SalesDataTable[[#This Row],[Order Date]])/3,0)</f>
        <v>Q2</v>
      </c>
      <c r="S701" s="9">
        <f>MONTH(SalesDataTable[[#This Row],[Order Date]])</f>
        <v>4</v>
      </c>
      <c r="T701" s="8" t="str">
        <f>TEXT(SalesDataTable[[#This Row],[Order Date]],"mmm")</f>
        <v>Apr</v>
      </c>
    </row>
    <row r="702" spans="1:20" ht="16">
      <c r="A702" s="2" t="s">
        <v>753</v>
      </c>
      <c r="B702" s="3">
        <v>46141</v>
      </c>
      <c r="C702" s="4" t="s">
        <v>8</v>
      </c>
      <c r="D702" s="4" t="s">
        <v>38</v>
      </c>
      <c r="E702" s="4" t="s">
        <v>39</v>
      </c>
      <c r="F702" s="4" t="s">
        <v>20</v>
      </c>
      <c r="G702" s="4" t="s">
        <v>49</v>
      </c>
      <c r="H702" s="4" t="s">
        <v>50</v>
      </c>
      <c r="I702" s="9">
        <v>1</v>
      </c>
      <c r="J702" s="6">
        <v>40.04</v>
      </c>
      <c r="K702" s="7">
        <v>0</v>
      </c>
      <c r="L702" s="6">
        <v>14.72</v>
      </c>
      <c r="M702" s="6">
        <f t="shared" si="40"/>
        <v>40.04</v>
      </c>
      <c r="N702" s="6">
        <f t="shared" si="41"/>
        <v>14.72</v>
      </c>
      <c r="O702" s="6">
        <f t="shared" si="42"/>
        <v>25.32</v>
      </c>
      <c r="P702" s="8">
        <f t="shared" si="43"/>
        <v>0.63236763236763238</v>
      </c>
      <c r="Q702" s="5">
        <f>YEAR(SalesDataTable[[#This Row],[Order Date]])</f>
        <v>2026</v>
      </c>
      <c r="R702" s="8" t="str">
        <f>"Q"&amp;ROUNDUP(MONTH(SalesDataTable[[#This Row],[Order Date]])/3,0)</f>
        <v>Q2</v>
      </c>
      <c r="S702" s="9">
        <f>MONTH(SalesDataTable[[#This Row],[Order Date]])</f>
        <v>4</v>
      </c>
      <c r="T702" s="8" t="str">
        <f>TEXT(SalesDataTable[[#This Row],[Order Date]],"mmm")</f>
        <v>Apr</v>
      </c>
    </row>
    <row r="703" spans="1:20" ht="16">
      <c r="A703" s="2" t="s">
        <v>754</v>
      </c>
      <c r="B703" s="3">
        <v>46141</v>
      </c>
      <c r="C703" s="4" t="s">
        <v>27</v>
      </c>
      <c r="D703" s="4" t="s">
        <v>82</v>
      </c>
      <c r="E703" s="4" t="s">
        <v>3</v>
      </c>
      <c r="F703" s="4" t="s">
        <v>4</v>
      </c>
      <c r="G703" s="4" t="s">
        <v>5</v>
      </c>
      <c r="H703" s="4" t="s">
        <v>35</v>
      </c>
      <c r="I703" s="9">
        <v>3</v>
      </c>
      <c r="J703" s="6">
        <v>40.47</v>
      </c>
      <c r="K703" s="7">
        <v>0.05</v>
      </c>
      <c r="L703" s="6">
        <v>17.14</v>
      </c>
      <c r="M703" s="6">
        <f t="shared" si="40"/>
        <v>115.33949999999999</v>
      </c>
      <c r="N703" s="6">
        <f t="shared" si="41"/>
        <v>51.42</v>
      </c>
      <c r="O703" s="6">
        <f t="shared" si="42"/>
        <v>63.919499999999985</v>
      </c>
      <c r="P703" s="8">
        <f t="shared" si="43"/>
        <v>0.5541856866034619</v>
      </c>
      <c r="Q703" s="5">
        <f>YEAR(SalesDataTable[[#This Row],[Order Date]])</f>
        <v>2026</v>
      </c>
      <c r="R703" s="8" t="str">
        <f>"Q"&amp;ROUNDUP(MONTH(SalesDataTable[[#This Row],[Order Date]])/3,0)</f>
        <v>Q2</v>
      </c>
      <c r="S703" s="9">
        <f>MONTH(SalesDataTable[[#This Row],[Order Date]])</f>
        <v>4</v>
      </c>
      <c r="T703" s="8" t="str">
        <f>TEXT(SalesDataTable[[#This Row],[Order Date]],"mmm")</f>
        <v>Apr</v>
      </c>
    </row>
    <row r="704" spans="1:20" ht="16">
      <c r="A704" s="2" t="s">
        <v>755</v>
      </c>
      <c r="B704" s="3">
        <v>46142</v>
      </c>
      <c r="C704" s="4" t="s">
        <v>27</v>
      </c>
      <c r="D704" s="4" t="s">
        <v>48</v>
      </c>
      <c r="E704" s="4" t="s">
        <v>10</v>
      </c>
      <c r="F704" s="4" t="s">
        <v>4</v>
      </c>
      <c r="G704" s="4" t="s">
        <v>31</v>
      </c>
      <c r="H704" s="4" t="s">
        <v>64</v>
      </c>
      <c r="I704" s="9">
        <v>6</v>
      </c>
      <c r="J704" s="6">
        <v>83.7</v>
      </c>
      <c r="K704" s="7">
        <v>0.2</v>
      </c>
      <c r="L704" s="6">
        <v>38.58</v>
      </c>
      <c r="M704" s="6">
        <f t="shared" si="40"/>
        <v>401.76000000000005</v>
      </c>
      <c r="N704" s="6">
        <f t="shared" si="41"/>
        <v>231.48</v>
      </c>
      <c r="O704" s="6">
        <f t="shared" si="42"/>
        <v>170.28000000000006</v>
      </c>
      <c r="P704" s="8">
        <f t="shared" si="43"/>
        <v>0.42383512544802876</v>
      </c>
      <c r="Q704" s="5">
        <f>YEAR(SalesDataTable[[#This Row],[Order Date]])</f>
        <v>2026</v>
      </c>
      <c r="R704" s="8" t="str">
        <f>"Q"&amp;ROUNDUP(MONTH(SalesDataTable[[#This Row],[Order Date]])/3,0)</f>
        <v>Q2</v>
      </c>
      <c r="S704" s="9">
        <f>MONTH(SalesDataTable[[#This Row],[Order Date]])</f>
        <v>4</v>
      </c>
      <c r="T704" s="8" t="str">
        <f>TEXT(SalesDataTable[[#This Row],[Order Date]],"mmm")</f>
        <v>Apr</v>
      </c>
    </row>
    <row r="705" spans="1:20" ht="16">
      <c r="A705" s="2" t="s">
        <v>756</v>
      </c>
      <c r="B705" s="3">
        <v>46142</v>
      </c>
      <c r="C705" s="4" t="s">
        <v>1</v>
      </c>
      <c r="D705" s="4" t="s">
        <v>88</v>
      </c>
      <c r="E705" s="4" t="s">
        <v>3</v>
      </c>
      <c r="F705" s="4" t="s">
        <v>4</v>
      </c>
      <c r="G705" s="4" t="s">
        <v>31</v>
      </c>
      <c r="H705" s="4" t="s">
        <v>64</v>
      </c>
      <c r="I705" s="9">
        <v>4</v>
      </c>
      <c r="J705" s="6">
        <v>83.27</v>
      </c>
      <c r="K705" s="7">
        <v>0</v>
      </c>
      <c r="L705" s="6">
        <v>39.979999999999997</v>
      </c>
      <c r="M705" s="6">
        <f t="shared" si="40"/>
        <v>333.08</v>
      </c>
      <c r="N705" s="6">
        <f t="shared" si="41"/>
        <v>159.91999999999999</v>
      </c>
      <c r="O705" s="6">
        <f t="shared" si="42"/>
        <v>173.16</v>
      </c>
      <c r="P705" s="8">
        <f t="shared" si="43"/>
        <v>0.51987510507986068</v>
      </c>
      <c r="Q705" s="5">
        <f>YEAR(SalesDataTable[[#This Row],[Order Date]])</f>
        <v>2026</v>
      </c>
      <c r="R705" s="8" t="str">
        <f>"Q"&amp;ROUNDUP(MONTH(SalesDataTable[[#This Row],[Order Date]])/3,0)</f>
        <v>Q2</v>
      </c>
      <c r="S705" s="9">
        <f>MONTH(SalesDataTable[[#This Row],[Order Date]])</f>
        <v>4</v>
      </c>
      <c r="T705" s="8" t="str">
        <f>TEXT(SalesDataTable[[#This Row],[Order Date]],"mmm")</f>
        <v>Apr</v>
      </c>
    </row>
    <row r="706" spans="1:20" ht="16">
      <c r="A706" s="2" t="s">
        <v>757</v>
      </c>
      <c r="B706" s="3">
        <v>46142</v>
      </c>
      <c r="C706" s="4" t="s">
        <v>14</v>
      </c>
      <c r="D706" s="4" t="s">
        <v>126</v>
      </c>
      <c r="E706" s="4" t="s">
        <v>10</v>
      </c>
      <c r="F706" s="4" t="s">
        <v>20</v>
      </c>
      <c r="G706" s="4" t="s">
        <v>31</v>
      </c>
      <c r="H706" s="4" t="s">
        <v>90</v>
      </c>
      <c r="I706" s="9">
        <v>3</v>
      </c>
      <c r="J706" s="6">
        <v>126.03</v>
      </c>
      <c r="K706" s="7">
        <v>0.1</v>
      </c>
      <c r="L706" s="6">
        <v>61.75</v>
      </c>
      <c r="M706" s="6">
        <f t="shared" ref="M706:M769" si="44">I706*J706*(1-K706)</f>
        <v>340.28100000000006</v>
      </c>
      <c r="N706" s="6">
        <f t="shared" ref="N706:N769" si="45">I706*L706</f>
        <v>185.25</v>
      </c>
      <c r="O706" s="6">
        <f t="shared" ref="O706:O769" si="46">M706-N706</f>
        <v>155.03100000000006</v>
      </c>
      <c r="P706" s="8">
        <f t="shared" ref="P706:P769" si="47">IFERROR(O706/M706,0)</f>
        <v>0.45559699189787273</v>
      </c>
      <c r="Q706" s="5">
        <f>YEAR(SalesDataTable[[#This Row],[Order Date]])</f>
        <v>2026</v>
      </c>
      <c r="R706" s="8" t="str">
        <f>"Q"&amp;ROUNDUP(MONTH(SalesDataTable[[#This Row],[Order Date]])/3,0)</f>
        <v>Q2</v>
      </c>
      <c r="S706" s="9">
        <f>MONTH(SalesDataTable[[#This Row],[Order Date]])</f>
        <v>4</v>
      </c>
      <c r="T706" s="8" t="str">
        <f>TEXT(SalesDataTable[[#This Row],[Order Date]],"mmm")</f>
        <v>Apr</v>
      </c>
    </row>
    <row r="707" spans="1:20" ht="16">
      <c r="A707" s="2" t="s">
        <v>758</v>
      </c>
      <c r="B707" s="3">
        <v>46142</v>
      </c>
      <c r="C707" s="4" t="s">
        <v>8</v>
      </c>
      <c r="D707" s="4" t="s">
        <v>86</v>
      </c>
      <c r="E707" s="4" t="s">
        <v>3</v>
      </c>
      <c r="F707" s="4" t="s">
        <v>16</v>
      </c>
      <c r="G707" s="4" t="s">
        <v>31</v>
      </c>
      <c r="H707" s="4" t="s">
        <v>90</v>
      </c>
      <c r="I707" s="9">
        <v>1</v>
      </c>
      <c r="J707" s="6">
        <v>122.86</v>
      </c>
      <c r="K707" s="7">
        <v>0.05</v>
      </c>
      <c r="L707" s="6">
        <v>59.22</v>
      </c>
      <c r="M707" s="6">
        <f t="shared" si="44"/>
        <v>116.717</v>
      </c>
      <c r="N707" s="6">
        <f t="shared" si="45"/>
        <v>59.22</v>
      </c>
      <c r="O707" s="6">
        <f t="shared" si="46"/>
        <v>57.497</v>
      </c>
      <c r="P707" s="8">
        <f t="shared" si="47"/>
        <v>0.49261889870370212</v>
      </c>
      <c r="Q707" s="5">
        <f>YEAR(SalesDataTable[[#This Row],[Order Date]])</f>
        <v>2026</v>
      </c>
      <c r="R707" s="8" t="str">
        <f>"Q"&amp;ROUNDUP(MONTH(SalesDataTable[[#This Row],[Order Date]])/3,0)</f>
        <v>Q2</v>
      </c>
      <c r="S707" s="9">
        <f>MONTH(SalesDataTable[[#This Row],[Order Date]])</f>
        <v>4</v>
      </c>
      <c r="T707" s="8" t="str">
        <f>TEXT(SalesDataTable[[#This Row],[Order Date]],"mmm")</f>
        <v>Apr</v>
      </c>
    </row>
    <row r="708" spans="1:20" ht="16">
      <c r="A708" s="2" t="s">
        <v>759</v>
      </c>
      <c r="B708" s="3">
        <v>46142</v>
      </c>
      <c r="C708" s="4" t="s">
        <v>14</v>
      </c>
      <c r="D708" s="4" t="s">
        <v>15</v>
      </c>
      <c r="E708" s="4" t="s">
        <v>3</v>
      </c>
      <c r="F708" s="4" t="s">
        <v>16</v>
      </c>
      <c r="G708" s="4" t="s">
        <v>5</v>
      </c>
      <c r="H708" s="4" t="s">
        <v>35</v>
      </c>
      <c r="I708" s="9">
        <v>1</v>
      </c>
      <c r="J708" s="6">
        <v>39.44</v>
      </c>
      <c r="K708" s="7">
        <v>0.1</v>
      </c>
      <c r="L708" s="6">
        <v>16.63</v>
      </c>
      <c r="M708" s="6">
        <f t="shared" si="44"/>
        <v>35.496000000000002</v>
      </c>
      <c r="N708" s="6">
        <f t="shared" si="45"/>
        <v>16.63</v>
      </c>
      <c r="O708" s="6">
        <f t="shared" si="46"/>
        <v>18.866000000000003</v>
      </c>
      <c r="P708" s="8">
        <f t="shared" si="47"/>
        <v>0.53149650664863657</v>
      </c>
      <c r="Q708" s="5">
        <f>YEAR(SalesDataTable[[#This Row],[Order Date]])</f>
        <v>2026</v>
      </c>
      <c r="R708" s="8" t="str">
        <f>"Q"&amp;ROUNDUP(MONTH(SalesDataTable[[#This Row],[Order Date]])/3,0)</f>
        <v>Q2</v>
      </c>
      <c r="S708" s="9">
        <f>MONTH(SalesDataTable[[#This Row],[Order Date]])</f>
        <v>4</v>
      </c>
      <c r="T708" s="8" t="str">
        <f>TEXT(SalesDataTable[[#This Row],[Order Date]],"mmm")</f>
        <v>Apr</v>
      </c>
    </row>
    <row r="709" spans="1:20" ht="16">
      <c r="A709" s="2" t="s">
        <v>760</v>
      </c>
      <c r="B709" s="3">
        <v>46142</v>
      </c>
      <c r="C709" s="4" t="s">
        <v>14</v>
      </c>
      <c r="D709" s="4" t="s">
        <v>61</v>
      </c>
      <c r="E709" s="4" t="s">
        <v>3</v>
      </c>
      <c r="F709" s="4" t="s">
        <v>4</v>
      </c>
      <c r="G709" s="4" t="s">
        <v>17</v>
      </c>
      <c r="H709" s="4" t="s">
        <v>71</v>
      </c>
      <c r="I709" s="9">
        <v>1</v>
      </c>
      <c r="J709" s="6">
        <v>130.34</v>
      </c>
      <c r="K709" s="7">
        <v>0.1</v>
      </c>
      <c r="L709" s="6">
        <v>66.680000000000007</v>
      </c>
      <c r="M709" s="6">
        <f t="shared" si="44"/>
        <v>117.30600000000001</v>
      </c>
      <c r="N709" s="6">
        <f t="shared" si="45"/>
        <v>66.680000000000007</v>
      </c>
      <c r="O709" s="6">
        <f t="shared" si="46"/>
        <v>50.626000000000005</v>
      </c>
      <c r="P709" s="8">
        <f t="shared" si="47"/>
        <v>0.43157212759790631</v>
      </c>
      <c r="Q709" s="5">
        <f>YEAR(SalesDataTable[[#This Row],[Order Date]])</f>
        <v>2026</v>
      </c>
      <c r="R709" s="8" t="str">
        <f>"Q"&amp;ROUNDUP(MONTH(SalesDataTable[[#This Row],[Order Date]])/3,0)</f>
        <v>Q2</v>
      </c>
      <c r="S709" s="9">
        <f>MONTH(SalesDataTable[[#This Row],[Order Date]])</f>
        <v>4</v>
      </c>
      <c r="T709" s="8" t="str">
        <f>TEXT(SalesDataTable[[#This Row],[Order Date]],"mmm")</f>
        <v>Apr</v>
      </c>
    </row>
    <row r="710" spans="1:20" ht="16">
      <c r="A710" s="2" t="s">
        <v>761</v>
      </c>
      <c r="B710" s="3">
        <v>46143</v>
      </c>
      <c r="C710" s="4" t="s">
        <v>8</v>
      </c>
      <c r="D710" s="4" t="s">
        <v>69</v>
      </c>
      <c r="E710" s="4" t="s">
        <v>3</v>
      </c>
      <c r="F710" s="4" t="s">
        <v>20</v>
      </c>
      <c r="G710" s="4" t="s">
        <v>11</v>
      </c>
      <c r="H710" s="4" t="s">
        <v>53</v>
      </c>
      <c r="I710" s="9">
        <v>1</v>
      </c>
      <c r="J710" s="6">
        <v>154.86000000000001</v>
      </c>
      <c r="K710" s="7">
        <v>0</v>
      </c>
      <c r="L710" s="6">
        <v>78.37</v>
      </c>
      <c r="M710" s="6">
        <f t="shared" si="44"/>
        <v>154.86000000000001</v>
      </c>
      <c r="N710" s="6">
        <f t="shared" si="45"/>
        <v>78.37</v>
      </c>
      <c r="O710" s="6">
        <f t="shared" si="46"/>
        <v>76.490000000000009</v>
      </c>
      <c r="P710" s="8">
        <f t="shared" si="47"/>
        <v>0.49393000129148912</v>
      </c>
      <c r="Q710" s="5">
        <f>YEAR(SalesDataTable[[#This Row],[Order Date]])</f>
        <v>2026</v>
      </c>
      <c r="R710" s="8" t="str">
        <f>"Q"&amp;ROUNDUP(MONTH(SalesDataTable[[#This Row],[Order Date]])/3,0)</f>
        <v>Q2</v>
      </c>
      <c r="S710" s="9">
        <f>MONTH(SalesDataTable[[#This Row],[Order Date]])</f>
        <v>5</v>
      </c>
      <c r="T710" s="8" t="str">
        <f>TEXT(SalesDataTable[[#This Row],[Order Date]],"mmm")</f>
        <v>May</v>
      </c>
    </row>
    <row r="711" spans="1:20" ht="16">
      <c r="A711" s="2" t="s">
        <v>762</v>
      </c>
      <c r="B711" s="3">
        <v>46143</v>
      </c>
      <c r="C711" s="4" t="s">
        <v>27</v>
      </c>
      <c r="D711" s="4" t="s">
        <v>48</v>
      </c>
      <c r="E711" s="4" t="s">
        <v>25</v>
      </c>
      <c r="F711" s="4" t="s">
        <v>4</v>
      </c>
      <c r="G711" s="4" t="s">
        <v>5</v>
      </c>
      <c r="H711" s="4" t="s">
        <v>43</v>
      </c>
      <c r="I711" s="9">
        <v>4</v>
      </c>
      <c r="J711" s="6">
        <v>103.64</v>
      </c>
      <c r="K711" s="7">
        <v>0</v>
      </c>
      <c r="L711" s="6">
        <v>50.59</v>
      </c>
      <c r="M711" s="6">
        <f t="shared" si="44"/>
        <v>414.56</v>
      </c>
      <c r="N711" s="6">
        <f t="shared" si="45"/>
        <v>202.36</v>
      </c>
      <c r="O711" s="6">
        <f t="shared" si="46"/>
        <v>212.2</v>
      </c>
      <c r="P711" s="8">
        <f t="shared" si="47"/>
        <v>0.51186800463141646</v>
      </c>
      <c r="Q711" s="5">
        <f>YEAR(SalesDataTable[[#This Row],[Order Date]])</f>
        <v>2026</v>
      </c>
      <c r="R711" s="8" t="str">
        <f>"Q"&amp;ROUNDUP(MONTH(SalesDataTable[[#This Row],[Order Date]])/3,0)</f>
        <v>Q2</v>
      </c>
      <c r="S711" s="9">
        <f>MONTH(SalesDataTable[[#This Row],[Order Date]])</f>
        <v>5</v>
      </c>
      <c r="T711" s="8" t="str">
        <f>TEXT(SalesDataTable[[#This Row],[Order Date]],"mmm")</f>
        <v>May</v>
      </c>
    </row>
    <row r="712" spans="1:20" ht="16">
      <c r="A712" s="2" t="s">
        <v>763</v>
      </c>
      <c r="B712" s="3">
        <v>46143</v>
      </c>
      <c r="C712" s="4" t="s">
        <v>1</v>
      </c>
      <c r="D712" s="4" t="s">
        <v>88</v>
      </c>
      <c r="E712" s="4" t="s">
        <v>3</v>
      </c>
      <c r="F712" s="4" t="s">
        <v>4</v>
      </c>
      <c r="G712" s="4" t="s">
        <v>17</v>
      </c>
      <c r="H712" s="4" t="s">
        <v>83</v>
      </c>
      <c r="I712" s="9">
        <v>1</v>
      </c>
      <c r="J712" s="6">
        <v>164.49</v>
      </c>
      <c r="K712" s="7">
        <v>0.05</v>
      </c>
      <c r="L712" s="6">
        <v>87.81</v>
      </c>
      <c r="M712" s="6">
        <f t="shared" si="44"/>
        <v>156.2655</v>
      </c>
      <c r="N712" s="6">
        <f t="shared" si="45"/>
        <v>87.81</v>
      </c>
      <c r="O712" s="6">
        <f t="shared" si="46"/>
        <v>68.455500000000001</v>
      </c>
      <c r="P712" s="8">
        <f t="shared" si="47"/>
        <v>0.43807174328306631</v>
      </c>
      <c r="Q712" s="5">
        <f>YEAR(SalesDataTable[[#This Row],[Order Date]])</f>
        <v>2026</v>
      </c>
      <c r="R712" s="8" t="str">
        <f>"Q"&amp;ROUNDUP(MONTH(SalesDataTable[[#This Row],[Order Date]])/3,0)</f>
        <v>Q2</v>
      </c>
      <c r="S712" s="9">
        <f>MONTH(SalesDataTable[[#This Row],[Order Date]])</f>
        <v>5</v>
      </c>
      <c r="T712" s="8" t="str">
        <f>TEXT(SalesDataTable[[#This Row],[Order Date]],"mmm")</f>
        <v>May</v>
      </c>
    </row>
    <row r="713" spans="1:20" ht="16">
      <c r="A713" s="2" t="s">
        <v>764</v>
      </c>
      <c r="B713" s="3">
        <v>46143</v>
      </c>
      <c r="C713" s="4" t="s">
        <v>27</v>
      </c>
      <c r="D713" s="4" t="s">
        <v>48</v>
      </c>
      <c r="E713" s="4" t="s">
        <v>10</v>
      </c>
      <c r="F713" s="4" t="s">
        <v>4</v>
      </c>
      <c r="G713" s="4" t="s">
        <v>17</v>
      </c>
      <c r="H713" s="4" t="s">
        <v>83</v>
      </c>
      <c r="I713" s="9">
        <v>3</v>
      </c>
      <c r="J713" s="6">
        <v>163.44999999999999</v>
      </c>
      <c r="K713" s="7">
        <v>0.05</v>
      </c>
      <c r="L713" s="6">
        <v>87.54</v>
      </c>
      <c r="M713" s="6">
        <f t="shared" si="44"/>
        <v>465.83249999999992</v>
      </c>
      <c r="N713" s="6">
        <f t="shared" si="45"/>
        <v>262.62</v>
      </c>
      <c r="O713" s="6">
        <f t="shared" si="46"/>
        <v>203.21249999999992</v>
      </c>
      <c r="P713" s="8">
        <f t="shared" si="47"/>
        <v>0.4362351274331438</v>
      </c>
      <c r="Q713" s="5">
        <f>YEAR(SalesDataTable[[#This Row],[Order Date]])</f>
        <v>2026</v>
      </c>
      <c r="R713" s="8" t="str">
        <f>"Q"&amp;ROUNDUP(MONTH(SalesDataTable[[#This Row],[Order Date]])/3,0)</f>
        <v>Q2</v>
      </c>
      <c r="S713" s="9">
        <f>MONTH(SalesDataTable[[#This Row],[Order Date]])</f>
        <v>5</v>
      </c>
      <c r="T713" s="8" t="str">
        <f>TEXT(SalesDataTable[[#This Row],[Order Date]],"mmm")</f>
        <v>May</v>
      </c>
    </row>
    <row r="714" spans="1:20" ht="16">
      <c r="A714" s="2" t="s">
        <v>765</v>
      </c>
      <c r="B714" s="3">
        <v>46143</v>
      </c>
      <c r="C714" s="4" t="s">
        <v>27</v>
      </c>
      <c r="D714" s="4" t="s">
        <v>28</v>
      </c>
      <c r="E714" s="4" t="s">
        <v>3</v>
      </c>
      <c r="F714" s="4" t="s">
        <v>4</v>
      </c>
      <c r="G714" s="4" t="s">
        <v>11</v>
      </c>
      <c r="H714" s="4" t="s">
        <v>79</v>
      </c>
      <c r="I714" s="9">
        <v>1</v>
      </c>
      <c r="J714" s="6">
        <v>71.87</v>
      </c>
      <c r="K714" s="7">
        <v>0.05</v>
      </c>
      <c r="L714" s="6">
        <v>31.97</v>
      </c>
      <c r="M714" s="6">
        <f t="shared" si="44"/>
        <v>68.276499999999999</v>
      </c>
      <c r="N714" s="6">
        <f t="shared" si="45"/>
        <v>31.97</v>
      </c>
      <c r="O714" s="6">
        <f t="shared" si="46"/>
        <v>36.3065</v>
      </c>
      <c r="P714" s="8">
        <f t="shared" si="47"/>
        <v>0.53175690025118449</v>
      </c>
      <c r="Q714" s="5">
        <f>YEAR(SalesDataTable[[#This Row],[Order Date]])</f>
        <v>2026</v>
      </c>
      <c r="R714" s="8" t="str">
        <f>"Q"&amp;ROUNDUP(MONTH(SalesDataTable[[#This Row],[Order Date]])/3,0)</f>
        <v>Q2</v>
      </c>
      <c r="S714" s="9">
        <f>MONTH(SalesDataTable[[#This Row],[Order Date]])</f>
        <v>5</v>
      </c>
      <c r="T714" s="8" t="str">
        <f>TEXT(SalesDataTable[[#This Row],[Order Date]],"mmm")</f>
        <v>May</v>
      </c>
    </row>
    <row r="715" spans="1:20" ht="16">
      <c r="A715" s="2" t="s">
        <v>766</v>
      </c>
      <c r="B715" s="3">
        <v>46143</v>
      </c>
      <c r="C715" s="4" t="s">
        <v>8</v>
      </c>
      <c r="D715" s="4" t="s">
        <v>86</v>
      </c>
      <c r="E715" s="4" t="s">
        <v>39</v>
      </c>
      <c r="F715" s="4" t="s">
        <v>4</v>
      </c>
      <c r="G715" s="4" t="s">
        <v>31</v>
      </c>
      <c r="H715" s="4" t="s">
        <v>41</v>
      </c>
      <c r="I715" s="9">
        <v>2</v>
      </c>
      <c r="J715" s="6">
        <v>194.97</v>
      </c>
      <c r="K715" s="7">
        <v>0</v>
      </c>
      <c r="L715" s="6">
        <v>101.14</v>
      </c>
      <c r="M715" s="6">
        <f t="shared" si="44"/>
        <v>389.94</v>
      </c>
      <c r="N715" s="6">
        <f t="shared" si="45"/>
        <v>202.28</v>
      </c>
      <c r="O715" s="6">
        <f t="shared" si="46"/>
        <v>187.66</v>
      </c>
      <c r="P715" s="8">
        <f t="shared" si="47"/>
        <v>0.48125352618351541</v>
      </c>
      <c r="Q715" s="5">
        <f>YEAR(SalesDataTable[[#This Row],[Order Date]])</f>
        <v>2026</v>
      </c>
      <c r="R715" s="8" t="str">
        <f>"Q"&amp;ROUNDUP(MONTH(SalesDataTable[[#This Row],[Order Date]])/3,0)</f>
        <v>Q2</v>
      </c>
      <c r="S715" s="9">
        <f>MONTH(SalesDataTable[[#This Row],[Order Date]])</f>
        <v>5</v>
      </c>
      <c r="T715" s="8" t="str">
        <f>TEXT(SalesDataTable[[#This Row],[Order Date]],"mmm")</f>
        <v>May</v>
      </c>
    </row>
    <row r="716" spans="1:20" ht="16">
      <c r="A716" s="2" t="s">
        <v>767</v>
      </c>
      <c r="B716" s="3">
        <v>46143</v>
      </c>
      <c r="C716" s="4" t="s">
        <v>27</v>
      </c>
      <c r="D716" s="4" t="s">
        <v>48</v>
      </c>
      <c r="E716" s="4" t="s">
        <v>39</v>
      </c>
      <c r="F716" s="4" t="s">
        <v>4</v>
      </c>
      <c r="G716" s="4" t="s">
        <v>5</v>
      </c>
      <c r="H716" s="4" t="s">
        <v>29</v>
      </c>
      <c r="I716" s="9">
        <v>2</v>
      </c>
      <c r="J716" s="6">
        <v>49.53</v>
      </c>
      <c r="K716" s="7">
        <v>0</v>
      </c>
      <c r="L716" s="6">
        <v>22.91</v>
      </c>
      <c r="M716" s="6">
        <f t="shared" si="44"/>
        <v>99.06</v>
      </c>
      <c r="N716" s="6">
        <f t="shared" si="45"/>
        <v>45.82</v>
      </c>
      <c r="O716" s="6">
        <f t="shared" si="46"/>
        <v>53.24</v>
      </c>
      <c r="P716" s="8">
        <f t="shared" si="47"/>
        <v>0.53745204926307288</v>
      </c>
      <c r="Q716" s="5">
        <f>YEAR(SalesDataTable[[#This Row],[Order Date]])</f>
        <v>2026</v>
      </c>
      <c r="R716" s="8" t="str">
        <f>"Q"&amp;ROUNDUP(MONTH(SalesDataTable[[#This Row],[Order Date]])/3,0)</f>
        <v>Q2</v>
      </c>
      <c r="S716" s="9">
        <f>MONTH(SalesDataTable[[#This Row],[Order Date]])</f>
        <v>5</v>
      </c>
      <c r="T716" s="8" t="str">
        <f>TEXT(SalesDataTable[[#This Row],[Order Date]],"mmm")</f>
        <v>May</v>
      </c>
    </row>
    <row r="717" spans="1:20" ht="16">
      <c r="A717" s="2" t="s">
        <v>768</v>
      </c>
      <c r="B717" s="3">
        <v>46143</v>
      </c>
      <c r="C717" s="4" t="s">
        <v>27</v>
      </c>
      <c r="D717" s="4" t="s">
        <v>48</v>
      </c>
      <c r="E717" s="4" t="s">
        <v>10</v>
      </c>
      <c r="F717" s="4" t="s">
        <v>20</v>
      </c>
      <c r="G717" s="4" t="s">
        <v>49</v>
      </c>
      <c r="H717" s="4" t="s">
        <v>67</v>
      </c>
      <c r="I717" s="9">
        <v>4</v>
      </c>
      <c r="J717" s="6">
        <v>35.619999999999997</v>
      </c>
      <c r="K717" s="7">
        <v>0.15</v>
      </c>
      <c r="L717" s="6">
        <v>13.76</v>
      </c>
      <c r="M717" s="6">
        <f t="shared" si="44"/>
        <v>121.10799999999999</v>
      </c>
      <c r="N717" s="6">
        <f t="shared" si="45"/>
        <v>55.04</v>
      </c>
      <c r="O717" s="6">
        <f t="shared" si="46"/>
        <v>66.067999999999984</v>
      </c>
      <c r="P717" s="8">
        <f t="shared" si="47"/>
        <v>0.54552960993493405</v>
      </c>
      <c r="Q717" s="5">
        <f>YEAR(SalesDataTable[[#This Row],[Order Date]])</f>
        <v>2026</v>
      </c>
      <c r="R717" s="8" t="str">
        <f>"Q"&amp;ROUNDUP(MONTH(SalesDataTable[[#This Row],[Order Date]])/3,0)</f>
        <v>Q2</v>
      </c>
      <c r="S717" s="9">
        <f>MONTH(SalesDataTable[[#This Row],[Order Date]])</f>
        <v>5</v>
      </c>
      <c r="T717" s="8" t="str">
        <f>TEXT(SalesDataTable[[#This Row],[Order Date]],"mmm")</f>
        <v>May</v>
      </c>
    </row>
    <row r="718" spans="1:20" ht="16">
      <c r="A718" s="2" t="s">
        <v>769</v>
      </c>
      <c r="B718" s="3">
        <v>46144</v>
      </c>
      <c r="C718" s="4" t="s">
        <v>27</v>
      </c>
      <c r="D718" s="4" t="s">
        <v>45</v>
      </c>
      <c r="E718" s="4" t="s">
        <v>25</v>
      </c>
      <c r="F718" s="4" t="s">
        <v>4</v>
      </c>
      <c r="G718" s="4" t="s">
        <v>17</v>
      </c>
      <c r="H718" s="4" t="s">
        <v>46</v>
      </c>
      <c r="I718" s="9">
        <v>2</v>
      </c>
      <c r="J718" s="6">
        <v>45.47</v>
      </c>
      <c r="K718" s="7">
        <v>0</v>
      </c>
      <c r="L718" s="6">
        <v>18.37</v>
      </c>
      <c r="M718" s="6">
        <f t="shared" si="44"/>
        <v>90.94</v>
      </c>
      <c r="N718" s="6">
        <f t="shared" si="45"/>
        <v>36.74</v>
      </c>
      <c r="O718" s="6">
        <f t="shared" si="46"/>
        <v>54.199999999999996</v>
      </c>
      <c r="P718" s="8">
        <f t="shared" si="47"/>
        <v>0.59599736089729494</v>
      </c>
      <c r="Q718" s="5">
        <f>YEAR(SalesDataTable[[#This Row],[Order Date]])</f>
        <v>2026</v>
      </c>
      <c r="R718" s="8" t="str">
        <f>"Q"&amp;ROUNDUP(MONTH(SalesDataTable[[#This Row],[Order Date]])/3,0)</f>
        <v>Q2</v>
      </c>
      <c r="S718" s="9">
        <f>MONTH(SalesDataTable[[#This Row],[Order Date]])</f>
        <v>5</v>
      </c>
      <c r="T718" s="8" t="str">
        <f>TEXT(SalesDataTable[[#This Row],[Order Date]],"mmm")</f>
        <v>May</v>
      </c>
    </row>
    <row r="719" spans="1:20" ht="16">
      <c r="A719" s="2" t="s">
        <v>770</v>
      </c>
      <c r="B719" s="3">
        <v>46144</v>
      </c>
      <c r="C719" s="4" t="s">
        <v>1</v>
      </c>
      <c r="D719" s="4" t="s">
        <v>2</v>
      </c>
      <c r="E719" s="4" t="s">
        <v>25</v>
      </c>
      <c r="F719" s="4" t="s">
        <v>16</v>
      </c>
      <c r="G719" s="4" t="s">
        <v>11</v>
      </c>
      <c r="H719" s="4" t="s">
        <v>21</v>
      </c>
      <c r="I719" s="9">
        <v>1</v>
      </c>
      <c r="J719" s="6">
        <v>145.68</v>
      </c>
      <c r="K719" s="7">
        <v>0</v>
      </c>
      <c r="L719" s="6">
        <v>77.8</v>
      </c>
      <c r="M719" s="6">
        <f t="shared" si="44"/>
        <v>145.68</v>
      </c>
      <c r="N719" s="6">
        <f t="shared" si="45"/>
        <v>77.8</v>
      </c>
      <c r="O719" s="6">
        <f t="shared" si="46"/>
        <v>67.88000000000001</v>
      </c>
      <c r="P719" s="8">
        <f t="shared" si="47"/>
        <v>0.46595277320153766</v>
      </c>
      <c r="Q719" s="5">
        <f>YEAR(SalesDataTable[[#This Row],[Order Date]])</f>
        <v>2026</v>
      </c>
      <c r="R719" s="8" t="str">
        <f>"Q"&amp;ROUNDUP(MONTH(SalesDataTable[[#This Row],[Order Date]])/3,0)</f>
        <v>Q2</v>
      </c>
      <c r="S719" s="9">
        <f>MONTH(SalesDataTable[[#This Row],[Order Date]])</f>
        <v>5</v>
      </c>
      <c r="T719" s="8" t="str">
        <f>TEXT(SalesDataTable[[#This Row],[Order Date]],"mmm")</f>
        <v>May</v>
      </c>
    </row>
    <row r="720" spans="1:20" ht="16">
      <c r="A720" s="2" t="s">
        <v>771</v>
      </c>
      <c r="B720" s="3">
        <v>46144</v>
      </c>
      <c r="C720" s="4" t="s">
        <v>27</v>
      </c>
      <c r="D720" s="4" t="s">
        <v>48</v>
      </c>
      <c r="E720" s="4" t="s">
        <v>39</v>
      </c>
      <c r="F720" s="4" t="s">
        <v>4</v>
      </c>
      <c r="G720" s="4" t="s">
        <v>31</v>
      </c>
      <c r="H720" s="4" t="s">
        <v>64</v>
      </c>
      <c r="I720" s="9">
        <v>2</v>
      </c>
      <c r="J720" s="6">
        <v>82.65</v>
      </c>
      <c r="K720" s="7">
        <v>0.05</v>
      </c>
      <c r="L720" s="6">
        <v>40.46</v>
      </c>
      <c r="M720" s="6">
        <f t="shared" si="44"/>
        <v>157.035</v>
      </c>
      <c r="N720" s="6">
        <f t="shared" si="45"/>
        <v>80.92</v>
      </c>
      <c r="O720" s="6">
        <f t="shared" si="46"/>
        <v>76.114999999999995</v>
      </c>
      <c r="P720" s="8">
        <f t="shared" si="47"/>
        <v>0.48470086286496639</v>
      </c>
      <c r="Q720" s="5">
        <f>YEAR(SalesDataTable[[#This Row],[Order Date]])</f>
        <v>2026</v>
      </c>
      <c r="R720" s="8" t="str">
        <f>"Q"&amp;ROUNDUP(MONTH(SalesDataTable[[#This Row],[Order Date]])/3,0)</f>
        <v>Q2</v>
      </c>
      <c r="S720" s="9">
        <f>MONTH(SalesDataTable[[#This Row],[Order Date]])</f>
        <v>5</v>
      </c>
      <c r="T720" s="8" t="str">
        <f>TEXT(SalesDataTable[[#This Row],[Order Date]],"mmm")</f>
        <v>May</v>
      </c>
    </row>
    <row r="721" spans="1:20" ht="16">
      <c r="A721" s="2" t="s">
        <v>772</v>
      </c>
      <c r="B721" s="3">
        <v>46144</v>
      </c>
      <c r="C721" s="4" t="s">
        <v>8</v>
      </c>
      <c r="D721" s="4" t="s">
        <v>38</v>
      </c>
      <c r="E721" s="4" t="s">
        <v>3</v>
      </c>
      <c r="F721" s="4" t="s">
        <v>20</v>
      </c>
      <c r="G721" s="4" t="s">
        <v>17</v>
      </c>
      <c r="H721" s="4" t="s">
        <v>18</v>
      </c>
      <c r="I721" s="9">
        <v>1</v>
      </c>
      <c r="J721" s="6">
        <v>36.270000000000003</v>
      </c>
      <c r="K721" s="7">
        <v>0</v>
      </c>
      <c r="L721" s="6">
        <v>13.8</v>
      </c>
      <c r="M721" s="6">
        <f t="shared" si="44"/>
        <v>36.270000000000003</v>
      </c>
      <c r="N721" s="6">
        <f t="shared" si="45"/>
        <v>13.8</v>
      </c>
      <c r="O721" s="6">
        <f t="shared" si="46"/>
        <v>22.470000000000002</v>
      </c>
      <c r="P721" s="8">
        <f t="shared" si="47"/>
        <v>0.61952026468155497</v>
      </c>
      <c r="Q721" s="5">
        <f>YEAR(SalesDataTable[[#This Row],[Order Date]])</f>
        <v>2026</v>
      </c>
      <c r="R721" s="8" t="str">
        <f>"Q"&amp;ROUNDUP(MONTH(SalesDataTable[[#This Row],[Order Date]])/3,0)</f>
        <v>Q2</v>
      </c>
      <c r="S721" s="9">
        <f>MONTH(SalesDataTable[[#This Row],[Order Date]])</f>
        <v>5</v>
      </c>
      <c r="T721" s="8" t="str">
        <f>TEXT(SalesDataTable[[#This Row],[Order Date]],"mmm")</f>
        <v>May</v>
      </c>
    </row>
    <row r="722" spans="1:20" ht="16">
      <c r="A722" s="2" t="s">
        <v>773</v>
      </c>
      <c r="B722" s="3">
        <v>46144</v>
      </c>
      <c r="C722" s="4" t="s">
        <v>14</v>
      </c>
      <c r="D722" s="4" t="s">
        <v>126</v>
      </c>
      <c r="E722" s="4" t="s">
        <v>25</v>
      </c>
      <c r="F722" s="4" t="s">
        <v>16</v>
      </c>
      <c r="G722" s="4" t="s">
        <v>31</v>
      </c>
      <c r="H722" s="4" t="s">
        <v>64</v>
      </c>
      <c r="I722" s="9">
        <v>1</v>
      </c>
      <c r="J722" s="6">
        <v>80.819999999999993</v>
      </c>
      <c r="K722" s="7">
        <v>0</v>
      </c>
      <c r="L722" s="6">
        <v>39.950000000000003</v>
      </c>
      <c r="M722" s="6">
        <f t="shared" si="44"/>
        <v>80.819999999999993</v>
      </c>
      <c r="N722" s="6">
        <f t="shared" si="45"/>
        <v>39.950000000000003</v>
      </c>
      <c r="O722" s="6">
        <f t="shared" si="46"/>
        <v>40.86999999999999</v>
      </c>
      <c r="P722" s="8">
        <f t="shared" si="47"/>
        <v>0.50569166048007907</v>
      </c>
      <c r="Q722" s="5">
        <f>YEAR(SalesDataTable[[#This Row],[Order Date]])</f>
        <v>2026</v>
      </c>
      <c r="R722" s="8" t="str">
        <f>"Q"&amp;ROUNDUP(MONTH(SalesDataTable[[#This Row],[Order Date]])/3,0)</f>
        <v>Q2</v>
      </c>
      <c r="S722" s="9">
        <f>MONTH(SalesDataTable[[#This Row],[Order Date]])</f>
        <v>5</v>
      </c>
      <c r="T722" s="8" t="str">
        <f>TEXT(SalesDataTable[[#This Row],[Order Date]],"mmm")</f>
        <v>May</v>
      </c>
    </row>
    <row r="723" spans="1:20" ht="16">
      <c r="A723" s="2" t="s">
        <v>774</v>
      </c>
      <c r="B723" s="3">
        <v>46144</v>
      </c>
      <c r="C723" s="4" t="s">
        <v>8</v>
      </c>
      <c r="D723" s="4" t="s">
        <v>9</v>
      </c>
      <c r="E723" s="4" t="s">
        <v>25</v>
      </c>
      <c r="F723" s="4" t="s">
        <v>16</v>
      </c>
      <c r="G723" s="4" t="s">
        <v>11</v>
      </c>
      <c r="H723" s="4" t="s">
        <v>53</v>
      </c>
      <c r="I723" s="9">
        <v>2</v>
      </c>
      <c r="J723" s="6">
        <v>157.84</v>
      </c>
      <c r="K723" s="7">
        <v>0.1</v>
      </c>
      <c r="L723" s="6">
        <v>79.28</v>
      </c>
      <c r="M723" s="6">
        <f t="shared" si="44"/>
        <v>284.11200000000002</v>
      </c>
      <c r="N723" s="6">
        <f t="shared" si="45"/>
        <v>158.56</v>
      </c>
      <c r="O723" s="6">
        <f t="shared" si="46"/>
        <v>125.55200000000002</v>
      </c>
      <c r="P723" s="8">
        <f t="shared" si="47"/>
        <v>0.44191023258433298</v>
      </c>
      <c r="Q723" s="5">
        <f>YEAR(SalesDataTable[[#This Row],[Order Date]])</f>
        <v>2026</v>
      </c>
      <c r="R723" s="8" t="str">
        <f>"Q"&amp;ROUNDUP(MONTH(SalesDataTable[[#This Row],[Order Date]])/3,0)</f>
        <v>Q2</v>
      </c>
      <c r="S723" s="9">
        <f>MONTH(SalesDataTable[[#This Row],[Order Date]])</f>
        <v>5</v>
      </c>
      <c r="T723" s="8" t="str">
        <f>TEXT(SalesDataTable[[#This Row],[Order Date]],"mmm")</f>
        <v>May</v>
      </c>
    </row>
    <row r="724" spans="1:20" ht="16">
      <c r="A724" s="2" t="s">
        <v>775</v>
      </c>
      <c r="B724" s="3">
        <v>46145</v>
      </c>
      <c r="C724" s="4" t="s">
        <v>8</v>
      </c>
      <c r="D724" s="4" t="s">
        <v>86</v>
      </c>
      <c r="E724" s="4" t="s">
        <v>39</v>
      </c>
      <c r="F724" s="4" t="s">
        <v>4</v>
      </c>
      <c r="G724" s="4" t="s">
        <v>49</v>
      </c>
      <c r="H724" s="4" t="s">
        <v>67</v>
      </c>
      <c r="I724" s="9">
        <v>4</v>
      </c>
      <c r="J724" s="6">
        <v>36.909999999999997</v>
      </c>
      <c r="K724" s="7">
        <v>0.1</v>
      </c>
      <c r="L724" s="6">
        <v>13.85</v>
      </c>
      <c r="M724" s="6">
        <f t="shared" si="44"/>
        <v>132.876</v>
      </c>
      <c r="N724" s="6">
        <f t="shared" si="45"/>
        <v>55.4</v>
      </c>
      <c r="O724" s="6">
        <f t="shared" si="46"/>
        <v>77.475999999999999</v>
      </c>
      <c r="P724" s="8">
        <f t="shared" si="47"/>
        <v>0.58306992985941775</v>
      </c>
      <c r="Q724" s="5">
        <f>YEAR(SalesDataTable[[#This Row],[Order Date]])</f>
        <v>2026</v>
      </c>
      <c r="R724" s="8" t="str">
        <f>"Q"&amp;ROUNDUP(MONTH(SalesDataTable[[#This Row],[Order Date]])/3,0)</f>
        <v>Q2</v>
      </c>
      <c r="S724" s="9">
        <f>MONTH(SalesDataTable[[#This Row],[Order Date]])</f>
        <v>5</v>
      </c>
      <c r="T724" s="8" t="str">
        <f>TEXT(SalesDataTable[[#This Row],[Order Date]],"mmm")</f>
        <v>May</v>
      </c>
    </row>
    <row r="725" spans="1:20" ht="16">
      <c r="A725" s="2" t="s">
        <v>776</v>
      </c>
      <c r="B725" s="3">
        <v>46145</v>
      </c>
      <c r="C725" s="4" t="s">
        <v>8</v>
      </c>
      <c r="D725" s="4" t="s">
        <v>86</v>
      </c>
      <c r="E725" s="4" t="s">
        <v>10</v>
      </c>
      <c r="F725" s="4" t="s">
        <v>20</v>
      </c>
      <c r="G725" s="4" t="s">
        <v>31</v>
      </c>
      <c r="H725" s="4" t="s">
        <v>41</v>
      </c>
      <c r="I725" s="9">
        <v>3</v>
      </c>
      <c r="J725" s="6">
        <v>193.18</v>
      </c>
      <c r="K725" s="7">
        <v>0.1</v>
      </c>
      <c r="L725" s="6">
        <v>102.31</v>
      </c>
      <c r="M725" s="6">
        <f t="shared" si="44"/>
        <v>521.58600000000001</v>
      </c>
      <c r="N725" s="6">
        <f t="shared" si="45"/>
        <v>306.93</v>
      </c>
      <c r="O725" s="6">
        <f t="shared" si="46"/>
        <v>214.65600000000001</v>
      </c>
      <c r="P725" s="8">
        <f t="shared" si="47"/>
        <v>0.41154478839539405</v>
      </c>
      <c r="Q725" s="5">
        <f>YEAR(SalesDataTable[[#This Row],[Order Date]])</f>
        <v>2026</v>
      </c>
      <c r="R725" s="8" t="str">
        <f>"Q"&amp;ROUNDUP(MONTH(SalesDataTable[[#This Row],[Order Date]])/3,0)</f>
        <v>Q2</v>
      </c>
      <c r="S725" s="9">
        <f>MONTH(SalesDataTable[[#This Row],[Order Date]])</f>
        <v>5</v>
      </c>
      <c r="T725" s="8" t="str">
        <f>TEXT(SalesDataTable[[#This Row],[Order Date]],"mmm")</f>
        <v>May</v>
      </c>
    </row>
    <row r="726" spans="1:20" ht="16">
      <c r="A726" s="2" t="s">
        <v>777</v>
      </c>
      <c r="B726" s="3">
        <v>46145</v>
      </c>
      <c r="C726" s="4" t="s">
        <v>1</v>
      </c>
      <c r="D726" s="4" t="s">
        <v>88</v>
      </c>
      <c r="E726" s="4" t="s">
        <v>3</v>
      </c>
      <c r="F726" s="4" t="s">
        <v>20</v>
      </c>
      <c r="G726" s="4" t="s">
        <v>11</v>
      </c>
      <c r="H726" s="4" t="s">
        <v>53</v>
      </c>
      <c r="I726" s="9">
        <v>1</v>
      </c>
      <c r="J726" s="6">
        <v>157.59</v>
      </c>
      <c r="K726" s="7">
        <v>0.05</v>
      </c>
      <c r="L726" s="6">
        <v>77.599999999999994</v>
      </c>
      <c r="M726" s="6">
        <f t="shared" si="44"/>
        <v>149.7105</v>
      </c>
      <c r="N726" s="6">
        <f t="shared" si="45"/>
        <v>77.599999999999994</v>
      </c>
      <c r="O726" s="6">
        <f t="shared" si="46"/>
        <v>72.110500000000002</v>
      </c>
      <c r="P726" s="8">
        <f t="shared" si="47"/>
        <v>0.48166628259206939</v>
      </c>
      <c r="Q726" s="5">
        <f>YEAR(SalesDataTable[[#This Row],[Order Date]])</f>
        <v>2026</v>
      </c>
      <c r="R726" s="8" t="str">
        <f>"Q"&amp;ROUNDUP(MONTH(SalesDataTable[[#This Row],[Order Date]])/3,0)</f>
        <v>Q2</v>
      </c>
      <c r="S726" s="9">
        <f>MONTH(SalesDataTable[[#This Row],[Order Date]])</f>
        <v>5</v>
      </c>
      <c r="T726" s="8" t="str">
        <f>TEXT(SalesDataTable[[#This Row],[Order Date]],"mmm")</f>
        <v>May</v>
      </c>
    </row>
    <row r="727" spans="1:20" ht="16">
      <c r="A727" s="2" t="s">
        <v>778</v>
      </c>
      <c r="B727" s="3">
        <v>46145</v>
      </c>
      <c r="C727" s="4" t="s">
        <v>8</v>
      </c>
      <c r="D727" s="4" t="s">
        <v>69</v>
      </c>
      <c r="E727" s="4" t="s">
        <v>39</v>
      </c>
      <c r="F727" s="4" t="s">
        <v>16</v>
      </c>
      <c r="G727" s="4" t="s">
        <v>49</v>
      </c>
      <c r="H727" s="4" t="s">
        <v>74</v>
      </c>
      <c r="I727" s="9">
        <v>2</v>
      </c>
      <c r="J727" s="6">
        <v>49.97</v>
      </c>
      <c r="K727" s="7">
        <v>0</v>
      </c>
      <c r="L727" s="6">
        <v>22.63</v>
      </c>
      <c r="M727" s="6">
        <f t="shared" si="44"/>
        <v>99.94</v>
      </c>
      <c r="N727" s="6">
        <f t="shared" si="45"/>
        <v>45.26</v>
      </c>
      <c r="O727" s="6">
        <f t="shared" si="46"/>
        <v>54.68</v>
      </c>
      <c r="P727" s="8">
        <f t="shared" si="47"/>
        <v>0.54712827696617972</v>
      </c>
      <c r="Q727" s="5">
        <f>YEAR(SalesDataTable[[#This Row],[Order Date]])</f>
        <v>2026</v>
      </c>
      <c r="R727" s="8" t="str">
        <f>"Q"&amp;ROUNDUP(MONTH(SalesDataTable[[#This Row],[Order Date]])/3,0)</f>
        <v>Q2</v>
      </c>
      <c r="S727" s="9">
        <f>MONTH(SalesDataTable[[#This Row],[Order Date]])</f>
        <v>5</v>
      </c>
      <c r="T727" s="8" t="str">
        <f>TEXT(SalesDataTable[[#This Row],[Order Date]],"mmm")</f>
        <v>May</v>
      </c>
    </row>
    <row r="728" spans="1:20" ht="16">
      <c r="A728" s="2" t="s">
        <v>779</v>
      </c>
      <c r="B728" s="3">
        <v>46145</v>
      </c>
      <c r="C728" s="4" t="s">
        <v>1</v>
      </c>
      <c r="D728" s="4" t="s">
        <v>88</v>
      </c>
      <c r="E728" s="4" t="s">
        <v>10</v>
      </c>
      <c r="F728" s="4" t="s">
        <v>20</v>
      </c>
      <c r="G728" s="4" t="s">
        <v>11</v>
      </c>
      <c r="H728" s="4" t="s">
        <v>53</v>
      </c>
      <c r="I728" s="9">
        <v>5</v>
      </c>
      <c r="J728" s="6">
        <v>155.54</v>
      </c>
      <c r="K728" s="7">
        <v>0.1</v>
      </c>
      <c r="L728" s="6">
        <v>78.02</v>
      </c>
      <c r="M728" s="6">
        <f t="shared" si="44"/>
        <v>699.93</v>
      </c>
      <c r="N728" s="6">
        <f t="shared" si="45"/>
        <v>390.09999999999997</v>
      </c>
      <c r="O728" s="6">
        <f t="shared" si="46"/>
        <v>309.83</v>
      </c>
      <c r="P728" s="8">
        <f t="shared" si="47"/>
        <v>0.44265855156944267</v>
      </c>
      <c r="Q728" s="5">
        <f>YEAR(SalesDataTable[[#This Row],[Order Date]])</f>
        <v>2026</v>
      </c>
      <c r="R728" s="8" t="str">
        <f>"Q"&amp;ROUNDUP(MONTH(SalesDataTable[[#This Row],[Order Date]])/3,0)</f>
        <v>Q2</v>
      </c>
      <c r="S728" s="9">
        <f>MONTH(SalesDataTable[[#This Row],[Order Date]])</f>
        <v>5</v>
      </c>
      <c r="T728" s="8" t="str">
        <f>TEXT(SalesDataTable[[#This Row],[Order Date]],"mmm")</f>
        <v>May</v>
      </c>
    </row>
    <row r="729" spans="1:20" ht="16">
      <c r="A729" s="2" t="s">
        <v>780</v>
      </c>
      <c r="B729" s="3">
        <v>46145</v>
      </c>
      <c r="C729" s="4" t="s">
        <v>27</v>
      </c>
      <c r="D729" s="4" t="s">
        <v>48</v>
      </c>
      <c r="E729" s="4" t="s">
        <v>25</v>
      </c>
      <c r="F729" s="4" t="s">
        <v>16</v>
      </c>
      <c r="G729" s="4" t="s">
        <v>17</v>
      </c>
      <c r="H729" s="4" t="s">
        <v>71</v>
      </c>
      <c r="I729" s="9">
        <v>1</v>
      </c>
      <c r="J729" s="6">
        <v>131.13</v>
      </c>
      <c r="K729" s="7">
        <v>0.05</v>
      </c>
      <c r="L729" s="6">
        <v>67.010000000000005</v>
      </c>
      <c r="M729" s="6">
        <f t="shared" si="44"/>
        <v>124.5735</v>
      </c>
      <c r="N729" s="6">
        <f t="shared" si="45"/>
        <v>67.010000000000005</v>
      </c>
      <c r="O729" s="6">
        <f t="shared" si="46"/>
        <v>57.563499999999991</v>
      </c>
      <c r="P729" s="8">
        <f t="shared" si="47"/>
        <v>0.46208463276700096</v>
      </c>
      <c r="Q729" s="5">
        <f>YEAR(SalesDataTable[[#This Row],[Order Date]])</f>
        <v>2026</v>
      </c>
      <c r="R729" s="8" t="str">
        <f>"Q"&amp;ROUNDUP(MONTH(SalesDataTable[[#This Row],[Order Date]])/3,0)</f>
        <v>Q2</v>
      </c>
      <c r="S729" s="9">
        <f>MONTH(SalesDataTable[[#This Row],[Order Date]])</f>
        <v>5</v>
      </c>
      <c r="T729" s="8" t="str">
        <f>TEXT(SalesDataTable[[#This Row],[Order Date]],"mmm")</f>
        <v>May</v>
      </c>
    </row>
    <row r="730" spans="1:20" ht="16">
      <c r="A730" s="2" t="s">
        <v>781</v>
      </c>
      <c r="B730" s="3">
        <v>46145</v>
      </c>
      <c r="C730" s="4" t="s">
        <v>14</v>
      </c>
      <c r="D730" s="4" t="s">
        <v>34</v>
      </c>
      <c r="E730" s="4" t="s">
        <v>3</v>
      </c>
      <c r="F730" s="4" t="s">
        <v>16</v>
      </c>
      <c r="G730" s="4" t="s">
        <v>17</v>
      </c>
      <c r="H730" s="4" t="s">
        <v>18</v>
      </c>
      <c r="I730" s="9">
        <v>1</v>
      </c>
      <c r="J730" s="6">
        <v>36.82</v>
      </c>
      <c r="K730" s="7">
        <v>0.1</v>
      </c>
      <c r="L730" s="6">
        <v>13.4</v>
      </c>
      <c r="M730" s="6">
        <f t="shared" si="44"/>
        <v>33.137999999999998</v>
      </c>
      <c r="N730" s="6">
        <f t="shared" si="45"/>
        <v>13.4</v>
      </c>
      <c r="O730" s="6">
        <f t="shared" si="46"/>
        <v>19.738</v>
      </c>
      <c r="P730" s="8">
        <f t="shared" si="47"/>
        <v>0.5956303941094816</v>
      </c>
      <c r="Q730" s="5">
        <f>YEAR(SalesDataTable[[#This Row],[Order Date]])</f>
        <v>2026</v>
      </c>
      <c r="R730" s="8" t="str">
        <f>"Q"&amp;ROUNDUP(MONTH(SalesDataTable[[#This Row],[Order Date]])/3,0)</f>
        <v>Q2</v>
      </c>
      <c r="S730" s="9">
        <f>MONTH(SalesDataTable[[#This Row],[Order Date]])</f>
        <v>5</v>
      </c>
      <c r="T730" s="8" t="str">
        <f>TEXT(SalesDataTable[[#This Row],[Order Date]],"mmm")</f>
        <v>May</v>
      </c>
    </row>
    <row r="731" spans="1:20" ht="16">
      <c r="A731" s="2" t="s">
        <v>782</v>
      </c>
      <c r="B731" s="3">
        <v>46145</v>
      </c>
      <c r="C731" s="4" t="s">
        <v>14</v>
      </c>
      <c r="D731" s="4" t="s">
        <v>61</v>
      </c>
      <c r="E731" s="4" t="s">
        <v>25</v>
      </c>
      <c r="F731" s="4" t="s">
        <v>16</v>
      </c>
      <c r="G731" s="4" t="s">
        <v>49</v>
      </c>
      <c r="H731" s="4" t="s">
        <v>55</v>
      </c>
      <c r="I731" s="9">
        <v>1</v>
      </c>
      <c r="J731" s="6">
        <v>122.28</v>
      </c>
      <c r="K731" s="7">
        <v>0</v>
      </c>
      <c r="L731" s="6">
        <v>67.28</v>
      </c>
      <c r="M731" s="6">
        <f t="shared" si="44"/>
        <v>122.28</v>
      </c>
      <c r="N731" s="6">
        <f t="shared" si="45"/>
        <v>67.28</v>
      </c>
      <c r="O731" s="6">
        <f t="shared" si="46"/>
        <v>55</v>
      </c>
      <c r="P731" s="8">
        <f t="shared" si="47"/>
        <v>0.44978737324174028</v>
      </c>
      <c r="Q731" s="5">
        <f>YEAR(SalesDataTable[[#This Row],[Order Date]])</f>
        <v>2026</v>
      </c>
      <c r="R731" s="8" t="str">
        <f>"Q"&amp;ROUNDUP(MONTH(SalesDataTable[[#This Row],[Order Date]])/3,0)</f>
        <v>Q2</v>
      </c>
      <c r="S731" s="9">
        <f>MONTH(SalesDataTable[[#This Row],[Order Date]])</f>
        <v>5</v>
      </c>
      <c r="T731" s="8" t="str">
        <f>TEXT(SalesDataTable[[#This Row],[Order Date]],"mmm")</f>
        <v>May</v>
      </c>
    </row>
    <row r="732" spans="1:20" ht="16">
      <c r="A732" s="2" t="s">
        <v>783</v>
      </c>
      <c r="B732" s="3">
        <v>46146</v>
      </c>
      <c r="C732" s="4" t="s">
        <v>14</v>
      </c>
      <c r="D732" s="4" t="s">
        <v>61</v>
      </c>
      <c r="E732" s="4" t="s">
        <v>25</v>
      </c>
      <c r="F732" s="4" t="s">
        <v>20</v>
      </c>
      <c r="G732" s="4" t="s">
        <v>11</v>
      </c>
      <c r="H732" s="4" t="s">
        <v>12</v>
      </c>
      <c r="I732" s="9">
        <v>1</v>
      </c>
      <c r="J732" s="6">
        <v>90.92</v>
      </c>
      <c r="K732" s="7">
        <v>0.15</v>
      </c>
      <c r="L732" s="6">
        <v>44.93</v>
      </c>
      <c r="M732" s="6">
        <f t="shared" si="44"/>
        <v>77.281999999999996</v>
      </c>
      <c r="N732" s="6">
        <f t="shared" si="45"/>
        <v>44.93</v>
      </c>
      <c r="O732" s="6">
        <f t="shared" si="46"/>
        <v>32.351999999999997</v>
      </c>
      <c r="P732" s="8">
        <f t="shared" si="47"/>
        <v>0.41862270645169636</v>
      </c>
      <c r="Q732" s="5">
        <f>YEAR(SalesDataTable[[#This Row],[Order Date]])</f>
        <v>2026</v>
      </c>
      <c r="R732" s="8" t="str">
        <f>"Q"&amp;ROUNDUP(MONTH(SalesDataTable[[#This Row],[Order Date]])/3,0)</f>
        <v>Q2</v>
      </c>
      <c r="S732" s="9">
        <f>MONTH(SalesDataTable[[#This Row],[Order Date]])</f>
        <v>5</v>
      </c>
      <c r="T732" s="8" t="str">
        <f>TEXT(SalesDataTable[[#This Row],[Order Date]],"mmm")</f>
        <v>May</v>
      </c>
    </row>
    <row r="733" spans="1:20" ht="16">
      <c r="A733" s="2" t="s">
        <v>784</v>
      </c>
      <c r="B733" s="3">
        <v>46146</v>
      </c>
      <c r="C733" s="4" t="s">
        <v>8</v>
      </c>
      <c r="D733" s="4" t="s">
        <v>69</v>
      </c>
      <c r="E733" s="4" t="s">
        <v>3</v>
      </c>
      <c r="F733" s="4" t="s">
        <v>16</v>
      </c>
      <c r="G733" s="4" t="s">
        <v>49</v>
      </c>
      <c r="H733" s="4" t="s">
        <v>74</v>
      </c>
      <c r="I733" s="9">
        <v>1</v>
      </c>
      <c r="J733" s="6">
        <v>51.02</v>
      </c>
      <c r="K733" s="7">
        <v>0</v>
      </c>
      <c r="L733" s="6">
        <v>21.83</v>
      </c>
      <c r="M733" s="6">
        <f t="shared" si="44"/>
        <v>51.02</v>
      </c>
      <c r="N733" s="6">
        <f t="shared" si="45"/>
        <v>21.83</v>
      </c>
      <c r="O733" s="6">
        <f t="shared" si="46"/>
        <v>29.190000000000005</v>
      </c>
      <c r="P733" s="8">
        <f t="shared" si="47"/>
        <v>0.5721285770286163</v>
      </c>
      <c r="Q733" s="5">
        <f>YEAR(SalesDataTable[[#This Row],[Order Date]])</f>
        <v>2026</v>
      </c>
      <c r="R733" s="8" t="str">
        <f>"Q"&amp;ROUNDUP(MONTH(SalesDataTable[[#This Row],[Order Date]])/3,0)</f>
        <v>Q2</v>
      </c>
      <c r="S733" s="9">
        <f>MONTH(SalesDataTable[[#This Row],[Order Date]])</f>
        <v>5</v>
      </c>
      <c r="T733" s="8" t="str">
        <f>TEXT(SalesDataTable[[#This Row],[Order Date]],"mmm")</f>
        <v>May</v>
      </c>
    </row>
    <row r="734" spans="1:20" ht="16">
      <c r="A734" s="2" t="s">
        <v>785</v>
      </c>
      <c r="B734" s="3">
        <v>46146</v>
      </c>
      <c r="C734" s="4" t="s">
        <v>14</v>
      </c>
      <c r="D734" s="4" t="s">
        <v>15</v>
      </c>
      <c r="E734" s="4" t="s">
        <v>3</v>
      </c>
      <c r="F734" s="4" t="s">
        <v>20</v>
      </c>
      <c r="G734" s="4" t="s">
        <v>17</v>
      </c>
      <c r="H734" s="4" t="s">
        <v>18</v>
      </c>
      <c r="I734" s="9">
        <v>2</v>
      </c>
      <c r="J734" s="6">
        <v>36.299999999999997</v>
      </c>
      <c r="K734" s="7">
        <v>0.05</v>
      </c>
      <c r="L734" s="6">
        <v>13.9</v>
      </c>
      <c r="M734" s="6">
        <f t="shared" si="44"/>
        <v>68.969999999999985</v>
      </c>
      <c r="N734" s="6">
        <f t="shared" si="45"/>
        <v>27.8</v>
      </c>
      <c r="O734" s="6">
        <f t="shared" si="46"/>
        <v>41.169999999999987</v>
      </c>
      <c r="P734" s="8">
        <f t="shared" si="47"/>
        <v>0.59692619979701311</v>
      </c>
      <c r="Q734" s="5">
        <f>YEAR(SalesDataTable[[#This Row],[Order Date]])</f>
        <v>2026</v>
      </c>
      <c r="R734" s="8" t="str">
        <f>"Q"&amp;ROUNDUP(MONTH(SalesDataTable[[#This Row],[Order Date]])/3,0)</f>
        <v>Q2</v>
      </c>
      <c r="S734" s="9">
        <f>MONTH(SalesDataTable[[#This Row],[Order Date]])</f>
        <v>5</v>
      </c>
      <c r="T734" s="8" t="str">
        <f>TEXT(SalesDataTable[[#This Row],[Order Date]],"mmm")</f>
        <v>May</v>
      </c>
    </row>
    <row r="735" spans="1:20" ht="16">
      <c r="A735" s="2" t="s">
        <v>786</v>
      </c>
      <c r="B735" s="3">
        <v>46146</v>
      </c>
      <c r="C735" s="4" t="s">
        <v>14</v>
      </c>
      <c r="D735" s="4" t="s">
        <v>61</v>
      </c>
      <c r="E735" s="4" t="s">
        <v>10</v>
      </c>
      <c r="F735" s="4" t="s">
        <v>20</v>
      </c>
      <c r="G735" s="4" t="s">
        <v>31</v>
      </c>
      <c r="H735" s="4" t="s">
        <v>41</v>
      </c>
      <c r="I735" s="9">
        <v>8</v>
      </c>
      <c r="J735" s="6">
        <v>195.03</v>
      </c>
      <c r="K735" s="7">
        <v>0.15</v>
      </c>
      <c r="L735" s="6">
        <v>101.13</v>
      </c>
      <c r="M735" s="6">
        <f t="shared" si="44"/>
        <v>1326.204</v>
      </c>
      <c r="N735" s="6">
        <f t="shared" si="45"/>
        <v>809.04</v>
      </c>
      <c r="O735" s="6">
        <f t="shared" si="46"/>
        <v>517.16399999999999</v>
      </c>
      <c r="P735" s="8">
        <f t="shared" si="47"/>
        <v>0.38995810599274322</v>
      </c>
      <c r="Q735" s="5">
        <f>YEAR(SalesDataTable[[#This Row],[Order Date]])</f>
        <v>2026</v>
      </c>
      <c r="R735" s="8" t="str">
        <f>"Q"&amp;ROUNDUP(MONTH(SalesDataTable[[#This Row],[Order Date]])/3,0)</f>
        <v>Q2</v>
      </c>
      <c r="S735" s="9">
        <f>MONTH(SalesDataTable[[#This Row],[Order Date]])</f>
        <v>5</v>
      </c>
      <c r="T735" s="8" t="str">
        <f>TEXT(SalesDataTable[[#This Row],[Order Date]],"mmm")</f>
        <v>May</v>
      </c>
    </row>
    <row r="736" spans="1:20" ht="16">
      <c r="A736" s="2" t="s">
        <v>787</v>
      </c>
      <c r="B736" s="3">
        <v>46146</v>
      </c>
      <c r="C736" s="4" t="s">
        <v>8</v>
      </c>
      <c r="D736" s="4" t="s">
        <v>38</v>
      </c>
      <c r="E736" s="4" t="s">
        <v>3</v>
      </c>
      <c r="F736" s="4" t="s">
        <v>16</v>
      </c>
      <c r="G736" s="4" t="s">
        <v>11</v>
      </c>
      <c r="H736" s="4" t="s">
        <v>21</v>
      </c>
      <c r="I736" s="9">
        <v>1</v>
      </c>
      <c r="J736" s="6">
        <v>143.66</v>
      </c>
      <c r="K736" s="7">
        <v>0.1</v>
      </c>
      <c r="L736" s="6">
        <v>79.25</v>
      </c>
      <c r="M736" s="6">
        <f t="shared" si="44"/>
        <v>129.29400000000001</v>
      </c>
      <c r="N736" s="6">
        <f t="shared" si="45"/>
        <v>79.25</v>
      </c>
      <c r="O736" s="6">
        <f t="shared" si="46"/>
        <v>50.044000000000011</v>
      </c>
      <c r="P736" s="8">
        <f t="shared" si="47"/>
        <v>0.38705585719368268</v>
      </c>
      <c r="Q736" s="5">
        <f>YEAR(SalesDataTable[[#This Row],[Order Date]])</f>
        <v>2026</v>
      </c>
      <c r="R736" s="8" t="str">
        <f>"Q"&amp;ROUNDUP(MONTH(SalesDataTable[[#This Row],[Order Date]])/3,0)</f>
        <v>Q2</v>
      </c>
      <c r="S736" s="9">
        <f>MONTH(SalesDataTable[[#This Row],[Order Date]])</f>
        <v>5</v>
      </c>
      <c r="T736" s="8" t="str">
        <f>TEXT(SalesDataTable[[#This Row],[Order Date]],"mmm")</f>
        <v>May</v>
      </c>
    </row>
    <row r="737" spans="1:20" ht="16">
      <c r="A737" s="2" t="s">
        <v>788</v>
      </c>
      <c r="B737" s="3">
        <v>46146</v>
      </c>
      <c r="C737" s="4" t="s">
        <v>1</v>
      </c>
      <c r="D737" s="4" t="s">
        <v>2</v>
      </c>
      <c r="E737" s="4" t="s">
        <v>10</v>
      </c>
      <c r="F737" s="4" t="s">
        <v>20</v>
      </c>
      <c r="G737" s="4" t="s">
        <v>49</v>
      </c>
      <c r="H737" s="4" t="s">
        <v>55</v>
      </c>
      <c r="I737" s="9">
        <v>3</v>
      </c>
      <c r="J737" s="6">
        <v>120.28</v>
      </c>
      <c r="K737" s="7">
        <v>0.2</v>
      </c>
      <c r="L737" s="6">
        <v>69.23</v>
      </c>
      <c r="M737" s="6">
        <f t="shared" si="44"/>
        <v>288.67200000000003</v>
      </c>
      <c r="N737" s="6">
        <f t="shared" si="45"/>
        <v>207.69</v>
      </c>
      <c r="O737" s="6">
        <f t="shared" si="46"/>
        <v>80.982000000000028</v>
      </c>
      <c r="P737" s="8">
        <f t="shared" si="47"/>
        <v>0.28053292317924849</v>
      </c>
      <c r="Q737" s="5">
        <f>YEAR(SalesDataTable[[#This Row],[Order Date]])</f>
        <v>2026</v>
      </c>
      <c r="R737" s="8" t="str">
        <f>"Q"&amp;ROUNDUP(MONTH(SalesDataTable[[#This Row],[Order Date]])/3,0)</f>
        <v>Q2</v>
      </c>
      <c r="S737" s="9">
        <f>MONTH(SalesDataTable[[#This Row],[Order Date]])</f>
        <v>5</v>
      </c>
      <c r="T737" s="8" t="str">
        <f>TEXT(SalesDataTable[[#This Row],[Order Date]],"mmm")</f>
        <v>May</v>
      </c>
    </row>
    <row r="738" spans="1:20" ht="16">
      <c r="A738" s="2" t="s">
        <v>789</v>
      </c>
      <c r="B738" s="3">
        <v>46146</v>
      </c>
      <c r="C738" s="4" t="s">
        <v>27</v>
      </c>
      <c r="D738" s="4" t="s">
        <v>45</v>
      </c>
      <c r="E738" s="4" t="s">
        <v>39</v>
      </c>
      <c r="F738" s="4" t="s">
        <v>4</v>
      </c>
      <c r="G738" s="4" t="s">
        <v>17</v>
      </c>
      <c r="H738" s="4" t="s">
        <v>18</v>
      </c>
      <c r="I738" s="9">
        <v>6</v>
      </c>
      <c r="J738" s="6">
        <v>36.04</v>
      </c>
      <c r="K738" s="7">
        <v>0</v>
      </c>
      <c r="L738" s="6">
        <v>13.38</v>
      </c>
      <c r="M738" s="6">
        <f t="shared" si="44"/>
        <v>216.24</v>
      </c>
      <c r="N738" s="6">
        <f t="shared" si="45"/>
        <v>80.28</v>
      </c>
      <c r="O738" s="6">
        <f t="shared" si="46"/>
        <v>135.96</v>
      </c>
      <c r="P738" s="8">
        <f t="shared" si="47"/>
        <v>0.62874583795782468</v>
      </c>
      <c r="Q738" s="5">
        <f>YEAR(SalesDataTable[[#This Row],[Order Date]])</f>
        <v>2026</v>
      </c>
      <c r="R738" s="8" t="str">
        <f>"Q"&amp;ROUNDUP(MONTH(SalesDataTable[[#This Row],[Order Date]])/3,0)</f>
        <v>Q2</v>
      </c>
      <c r="S738" s="9">
        <f>MONTH(SalesDataTable[[#This Row],[Order Date]])</f>
        <v>5</v>
      </c>
      <c r="T738" s="8" t="str">
        <f>TEXT(SalesDataTable[[#This Row],[Order Date]],"mmm")</f>
        <v>May</v>
      </c>
    </row>
    <row r="739" spans="1:20" ht="16">
      <c r="A739" s="2" t="s">
        <v>790</v>
      </c>
      <c r="B739" s="3">
        <v>46146</v>
      </c>
      <c r="C739" s="4" t="s">
        <v>14</v>
      </c>
      <c r="D739" s="4" t="s">
        <v>15</v>
      </c>
      <c r="E739" s="4" t="s">
        <v>39</v>
      </c>
      <c r="F739" s="4" t="s">
        <v>4</v>
      </c>
      <c r="G739" s="4" t="s">
        <v>11</v>
      </c>
      <c r="H739" s="4" t="s">
        <v>12</v>
      </c>
      <c r="I739" s="9">
        <v>2</v>
      </c>
      <c r="J739" s="6">
        <v>91.72</v>
      </c>
      <c r="K739" s="7">
        <v>0</v>
      </c>
      <c r="L739" s="6">
        <v>45.67</v>
      </c>
      <c r="M739" s="6">
        <f t="shared" si="44"/>
        <v>183.44</v>
      </c>
      <c r="N739" s="6">
        <f t="shared" si="45"/>
        <v>91.34</v>
      </c>
      <c r="O739" s="6">
        <f t="shared" si="46"/>
        <v>92.1</v>
      </c>
      <c r="P739" s="8">
        <f t="shared" si="47"/>
        <v>0.50207152202354988</v>
      </c>
      <c r="Q739" s="5">
        <f>YEAR(SalesDataTable[[#This Row],[Order Date]])</f>
        <v>2026</v>
      </c>
      <c r="R739" s="8" t="str">
        <f>"Q"&amp;ROUNDUP(MONTH(SalesDataTable[[#This Row],[Order Date]])/3,0)</f>
        <v>Q2</v>
      </c>
      <c r="S739" s="9">
        <f>MONTH(SalesDataTable[[#This Row],[Order Date]])</f>
        <v>5</v>
      </c>
      <c r="T739" s="8" t="str">
        <f>TEXT(SalesDataTable[[#This Row],[Order Date]],"mmm")</f>
        <v>May</v>
      </c>
    </row>
    <row r="740" spans="1:20" ht="16">
      <c r="A740" s="2" t="s">
        <v>791</v>
      </c>
      <c r="B740" s="3">
        <v>46147</v>
      </c>
      <c r="C740" s="4" t="s">
        <v>27</v>
      </c>
      <c r="D740" s="4" t="s">
        <v>48</v>
      </c>
      <c r="E740" s="4" t="s">
        <v>3</v>
      </c>
      <c r="F740" s="4" t="s">
        <v>20</v>
      </c>
      <c r="G740" s="4" t="s">
        <v>5</v>
      </c>
      <c r="H740" s="4" t="s">
        <v>29</v>
      </c>
      <c r="I740" s="9">
        <v>2</v>
      </c>
      <c r="J740" s="6">
        <v>50.4</v>
      </c>
      <c r="K740" s="7">
        <v>0</v>
      </c>
      <c r="L740" s="6">
        <v>22.21</v>
      </c>
      <c r="M740" s="6">
        <f t="shared" si="44"/>
        <v>100.8</v>
      </c>
      <c r="N740" s="6">
        <f t="shared" si="45"/>
        <v>44.42</v>
      </c>
      <c r="O740" s="6">
        <f t="shared" si="46"/>
        <v>56.379999999999995</v>
      </c>
      <c r="P740" s="8">
        <f t="shared" si="47"/>
        <v>0.55932539682539684</v>
      </c>
      <c r="Q740" s="5">
        <f>YEAR(SalesDataTable[[#This Row],[Order Date]])</f>
        <v>2026</v>
      </c>
      <c r="R740" s="8" t="str">
        <f>"Q"&amp;ROUNDUP(MONTH(SalesDataTable[[#This Row],[Order Date]])/3,0)</f>
        <v>Q2</v>
      </c>
      <c r="S740" s="9">
        <f>MONTH(SalesDataTable[[#This Row],[Order Date]])</f>
        <v>5</v>
      </c>
      <c r="T740" s="8" t="str">
        <f>TEXT(SalesDataTable[[#This Row],[Order Date]],"mmm")</f>
        <v>May</v>
      </c>
    </row>
    <row r="741" spans="1:20" ht="16">
      <c r="A741" s="2" t="s">
        <v>792</v>
      </c>
      <c r="B741" s="3">
        <v>46147</v>
      </c>
      <c r="C741" s="4" t="s">
        <v>8</v>
      </c>
      <c r="D741" s="4" t="s">
        <v>38</v>
      </c>
      <c r="E741" s="4" t="s">
        <v>3</v>
      </c>
      <c r="F741" s="4" t="s">
        <v>4</v>
      </c>
      <c r="G741" s="4" t="s">
        <v>17</v>
      </c>
      <c r="H741" s="4" t="s">
        <v>83</v>
      </c>
      <c r="I741" s="9">
        <v>2</v>
      </c>
      <c r="J741" s="6">
        <v>165.17</v>
      </c>
      <c r="K741" s="7">
        <v>0</v>
      </c>
      <c r="L741" s="6">
        <v>87.78</v>
      </c>
      <c r="M741" s="6">
        <f t="shared" si="44"/>
        <v>330.34</v>
      </c>
      <c r="N741" s="6">
        <f t="shared" si="45"/>
        <v>175.56</v>
      </c>
      <c r="O741" s="6">
        <f t="shared" si="46"/>
        <v>154.77999999999997</v>
      </c>
      <c r="P741" s="8">
        <f t="shared" si="47"/>
        <v>0.46854755706242052</v>
      </c>
      <c r="Q741" s="5">
        <f>YEAR(SalesDataTable[[#This Row],[Order Date]])</f>
        <v>2026</v>
      </c>
      <c r="R741" s="8" t="str">
        <f>"Q"&amp;ROUNDUP(MONTH(SalesDataTable[[#This Row],[Order Date]])/3,0)</f>
        <v>Q2</v>
      </c>
      <c r="S741" s="9">
        <f>MONTH(SalesDataTable[[#This Row],[Order Date]])</f>
        <v>5</v>
      </c>
      <c r="T741" s="8" t="str">
        <f>TEXT(SalesDataTable[[#This Row],[Order Date]],"mmm")</f>
        <v>May</v>
      </c>
    </row>
    <row r="742" spans="1:20" ht="16">
      <c r="A742" s="2" t="s">
        <v>793</v>
      </c>
      <c r="B742" s="3">
        <v>46147</v>
      </c>
      <c r="C742" s="4" t="s">
        <v>1</v>
      </c>
      <c r="D742" s="4" t="s">
        <v>88</v>
      </c>
      <c r="E742" s="4" t="s">
        <v>3</v>
      </c>
      <c r="F742" s="4" t="s">
        <v>4</v>
      </c>
      <c r="G742" s="4" t="s">
        <v>11</v>
      </c>
      <c r="H742" s="4" t="s">
        <v>79</v>
      </c>
      <c r="I742" s="9">
        <v>1</v>
      </c>
      <c r="J742" s="6">
        <v>69.819999999999993</v>
      </c>
      <c r="K742" s="7">
        <v>0.05</v>
      </c>
      <c r="L742" s="6">
        <v>33.29</v>
      </c>
      <c r="M742" s="6">
        <f t="shared" si="44"/>
        <v>66.328999999999994</v>
      </c>
      <c r="N742" s="6">
        <f t="shared" si="45"/>
        <v>33.29</v>
      </c>
      <c r="O742" s="6">
        <f t="shared" si="46"/>
        <v>33.038999999999994</v>
      </c>
      <c r="P742" s="8">
        <f t="shared" si="47"/>
        <v>0.49810791659756665</v>
      </c>
      <c r="Q742" s="5">
        <f>YEAR(SalesDataTable[[#This Row],[Order Date]])</f>
        <v>2026</v>
      </c>
      <c r="R742" s="8" t="str">
        <f>"Q"&amp;ROUNDUP(MONTH(SalesDataTable[[#This Row],[Order Date]])/3,0)</f>
        <v>Q2</v>
      </c>
      <c r="S742" s="9">
        <f>MONTH(SalesDataTable[[#This Row],[Order Date]])</f>
        <v>5</v>
      </c>
      <c r="T742" s="8" t="str">
        <f>TEXT(SalesDataTable[[#This Row],[Order Date]],"mmm")</f>
        <v>May</v>
      </c>
    </row>
    <row r="743" spans="1:20" ht="16">
      <c r="A743" s="2" t="s">
        <v>794</v>
      </c>
      <c r="B743" s="3">
        <v>46147</v>
      </c>
      <c r="C743" s="4" t="s">
        <v>8</v>
      </c>
      <c r="D743" s="4" t="s">
        <v>69</v>
      </c>
      <c r="E743" s="4" t="s">
        <v>39</v>
      </c>
      <c r="F743" s="4" t="s">
        <v>16</v>
      </c>
      <c r="G743" s="4" t="s">
        <v>17</v>
      </c>
      <c r="H743" s="4" t="s">
        <v>71</v>
      </c>
      <c r="I743" s="9">
        <v>2</v>
      </c>
      <c r="J743" s="6">
        <v>131.36000000000001</v>
      </c>
      <c r="K743" s="7">
        <v>0.1</v>
      </c>
      <c r="L743" s="6">
        <v>65.3</v>
      </c>
      <c r="M743" s="6">
        <f t="shared" si="44"/>
        <v>236.44800000000004</v>
      </c>
      <c r="N743" s="6">
        <f t="shared" si="45"/>
        <v>130.6</v>
      </c>
      <c r="O743" s="6">
        <f t="shared" si="46"/>
        <v>105.84800000000004</v>
      </c>
      <c r="P743" s="8">
        <f t="shared" si="47"/>
        <v>0.4476586818243336</v>
      </c>
      <c r="Q743" s="5">
        <f>YEAR(SalesDataTable[[#This Row],[Order Date]])</f>
        <v>2026</v>
      </c>
      <c r="R743" s="8" t="str">
        <f>"Q"&amp;ROUNDUP(MONTH(SalesDataTable[[#This Row],[Order Date]])/3,0)</f>
        <v>Q2</v>
      </c>
      <c r="S743" s="9">
        <f>MONTH(SalesDataTable[[#This Row],[Order Date]])</f>
        <v>5</v>
      </c>
      <c r="T743" s="8" t="str">
        <f>TEXT(SalesDataTable[[#This Row],[Order Date]],"mmm")</f>
        <v>May</v>
      </c>
    </row>
    <row r="744" spans="1:20" ht="16">
      <c r="A744" s="2" t="s">
        <v>795</v>
      </c>
      <c r="B744" s="3">
        <v>46147</v>
      </c>
      <c r="C744" s="4" t="s">
        <v>27</v>
      </c>
      <c r="D744" s="4" t="s">
        <v>48</v>
      </c>
      <c r="E744" s="4" t="s">
        <v>10</v>
      </c>
      <c r="F744" s="4" t="s">
        <v>4</v>
      </c>
      <c r="G744" s="4" t="s">
        <v>11</v>
      </c>
      <c r="H744" s="4" t="s">
        <v>12</v>
      </c>
      <c r="I744" s="9">
        <v>15</v>
      </c>
      <c r="J744" s="6">
        <v>93.65</v>
      </c>
      <c r="K744" s="7">
        <v>0.1</v>
      </c>
      <c r="L744" s="6">
        <v>44.89</v>
      </c>
      <c r="M744" s="6">
        <f t="shared" si="44"/>
        <v>1264.2750000000001</v>
      </c>
      <c r="N744" s="6">
        <f t="shared" si="45"/>
        <v>673.35</v>
      </c>
      <c r="O744" s="6">
        <f t="shared" si="46"/>
        <v>590.92500000000007</v>
      </c>
      <c r="P744" s="8">
        <f t="shared" si="47"/>
        <v>0.46740226612089936</v>
      </c>
      <c r="Q744" s="5">
        <f>YEAR(SalesDataTable[[#This Row],[Order Date]])</f>
        <v>2026</v>
      </c>
      <c r="R744" s="8" t="str">
        <f>"Q"&amp;ROUNDUP(MONTH(SalesDataTable[[#This Row],[Order Date]])/3,0)</f>
        <v>Q2</v>
      </c>
      <c r="S744" s="9">
        <f>MONTH(SalesDataTable[[#This Row],[Order Date]])</f>
        <v>5</v>
      </c>
      <c r="T744" s="8" t="str">
        <f>TEXT(SalesDataTable[[#This Row],[Order Date]],"mmm")</f>
        <v>May</v>
      </c>
    </row>
    <row r="745" spans="1:20" ht="16">
      <c r="A745" s="2" t="s">
        <v>796</v>
      </c>
      <c r="B745" s="3">
        <v>46148</v>
      </c>
      <c r="C745" s="4" t="s">
        <v>8</v>
      </c>
      <c r="D745" s="4" t="s">
        <v>69</v>
      </c>
      <c r="E745" s="4" t="s">
        <v>39</v>
      </c>
      <c r="F745" s="4" t="s">
        <v>16</v>
      </c>
      <c r="G745" s="4" t="s">
        <v>31</v>
      </c>
      <c r="H745" s="4" t="s">
        <v>41</v>
      </c>
      <c r="I745" s="9">
        <v>3</v>
      </c>
      <c r="J745" s="6">
        <v>199.93</v>
      </c>
      <c r="K745" s="7">
        <v>0</v>
      </c>
      <c r="L745" s="6">
        <v>104.86</v>
      </c>
      <c r="M745" s="6">
        <f t="shared" si="44"/>
        <v>599.79</v>
      </c>
      <c r="N745" s="6">
        <f t="shared" si="45"/>
        <v>314.58</v>
      </c>
      <c r="O745" s="6">
        <f t="shared" si="46"/>
        <v>285.20999999999998</v>
      </c>
      <c r="P745" s="8">
        <f t="shared" si="47"/>
        <v>0.47551643075076278</v>
      </c>
      <c r="Q745" s="5">
        <f>YEAR(SalesDataTable[[#This Row],[Order Date]])</f>
        <v>2026</v>
      </c>
      <c r="R745" s="8" t="str">
        <f>"Q"&amp;ROUNDUP(MONTH(SalesDataTable[[#This Row],[Order Date]])/3,0)</f>
        <v>Q2</v>
      </c>
      <c r="S745" s="9">
        <f>MONTH(SalesDataTable[[#This Row],[Order Date]])</f>
        <v>5</v>
      </c>
      <c r="T745" s="8" t="str">
        <f>TEXT(SalesDataTable[[#This Row],[Order Date]],"mmm")</f>
        <v>May</v>
      </c>
    </row>
    <row r="746" spans="1:20" ht="16">
      <c r="A746" s="2" t="s">
        <v>797</v>
      </c>
      <c r="B746" s="3">
        <v>46148</v>
      </c>
      <c r="C746" s="4" t="s">
        <v>1</v>
      </c>
      <c r="D746" s="4" t="s">
        <v>2</v>
      </c>
      <c r="E746" s="4" t="s">
        <v>3</v>
      </c>
      <c r="F746" s="4" t="s">
        <v>16</v>
      </c>
      <c r="G746" s="4" t="s">
        <v>11</v>
      </c>
      <c r="H746" s="4" t="s">
        <v>79</v>
      </c>
      <c r="I746" s="9">
        <v>5</v>
      </c>
      <c r="J746" s="6">
        <v>70.150000000000006</v>
      </c>
      <c r="K746" s="7">
        <v>0</v>
      </c>
      <c r="L746" s="6">
        <v>32.700000000000003</v>
      </c>
      <c r="M746" s="6">
        <f t="shared" si="44"/>
        <v>350.75</v>
      </c>
      <c r="N746" s="6">
        <f t="shared" si="45"/>
        <v>163.5</v>
      </c>
      <c r="O746" s="6">
        <f t="shared" si="46"/>
        <v>187.25</v>
      </c>
      <c r="P746" s="8">
        <f t="shared" si="47"/>
        <v>0.53385602280826805</v>
      </c>
      <c r="Q746" s="5">
        <f>YEAR(SalesDataTable[[#This Row],[Order Date]])</f>
        <v>2026</v>
      </c>
      <c r="R746" s="8" t="str">
        <f>"Q"&amp;ROUNDUP(MONTH(SalesDataTable[[#This Row],[Order Date]])/3,0)</f>
        <v>Q2</v>
      </c>
      <c r="S746" s="9">
        <f>MONTH(SalesDataTable[[#This Row],[Order Date]])</f>
        <v>5</v>
      </c>
      <c r="T746" s="8" t="str">
        <f>TEXT(SalesDataTable[[#This Row],[Order Date]],"mmm")</f>
        <v>May</v>
      </c>
    </row>
    <row r="747" spans="1:20" ht="16">
      <c r="A747" s="2" t="s">
        <v>798</v>
      </c>
      <c r="B747" s="3">
        <v>46148</v>
      </c>
      <c r="C747" s="4" t="s">
        <v>14</v>
      </c>
      <c r="D747" s="4" t="s">
        <v>15</v>
      </c>
      <c r="E747" s="4" t="s">
        <v>25</v>
      </c>
      <c r="F747" s="4" t="s">
        <v>16</v>
      </c>
      <c r="G747" s="4" t="s">
        <v>49</v>
      </c>
      <c r="H747" s="4" t="s">
        <v>67</v>
      </c>
      <c r="I747" s="9">
        <v>2</v>
      </c>
      <c r="J747" s="6">
        <v>35.86</v>
      </c>
      <c r="K747" s="7">
        <v>0</v>
      </c>
      <c r="L747" s="6">
        <v>13.9</v>
      </c>
      <c r="M747" s="6">
        <f t="shared" si="44"/>
        <v>71.72</v>
      </c>
      <c r="N747" s="6">
        <f t="shared" si="45"/>
        <v>27.8</v>
      </c>
      <c r="O747" s="6">
        <f t="shared" si="46"/>
        <v>43.92</v>
      </c>
      <c r="P747" s="8">
        <f t="shared" si="47"/>
        <v>0.61238148354712774</v>
      </c>
      <c r="Q747" s="5">
        <f>YEAR(SalesDataTable[[#This Row],[Order Date]])</f>
        <v>2026</v>
      </c>
      <c r="R747" s="8" t="str">
        <f>"Q"&amp;ROUNDUP(MONTH(SalesDataTable[[#This Row],[Order Date]])/3,0)</f>
        <v>Q2</v>
      </c>
      <c r="S747" s="9">
        <f>MONTH(SalesDataTable[[#This Row],[Order Date]])</f>
        <v>5</v>
      </c>
      <c r="T747" s="8" t="str">
        <f>TEXT(SalesDataTable[[#This Row],[Order Date]],"mmm")</f>
        <v>May</v>
      </c>
    </row>
    <row r="748" spans="1:20" ht="16">
      <c r="A748" s="2" t="s">
        <v>799</v>
      </c>
      <c r="B748" s="3">
        <v>46148</v>
      </c>
      <c r="C748" s="4" t="s">
        <v>8</v>
      </c>
      <c r="D748" s="4" t="s">
        <v>38</v>
      </c>
      <c r="E748" s="4" t="s">
        <v>3</v>
      </c>
      <c r="F748" s="4" t="s">
        <v>4</v>
      </c>
      <c r="G748" s="4" t="s">
        <v>11</v>
      </c>
      <c r="H748" s="4" t="s">
        <v>12</v>
      </c>
      <c r="I748" s="9">
        <v>1</v>
      </c>
      <c r="J748" s="6">
        <v>92.27</v>
      </c>
      <c r="K748" s="7">
        <v>0</v>
      </c>
      <c r="L748" s="6">
        <v>46.5</v>
      </c>
      <c r="M748" s="6">
        <f t="shared" si="44"/>
        <v>92.27</v>
      </c>
      <c r="N748" s="6">
        <f t="shared" si="45"/>
        <v>46.5</v>
      </c>
      <c r="O748" s="6">
        <f t="shared" si="46"/>
        <v>45.769999999999996</v>
      </c>
      <c r="P748" s="8">
        <f t="shared" si="47"/>
        <v>0.49604421805570603</v>
      </c>
      <c r="Q748" s="5">
        <f>YEAR(SalesDataTable[[#This Row],[Order Date]])</f>
        <v>2026</v>
      </c>
      <c r="R748" s="8" t="str">
        <f>"Q"&amp;ROUNDUP(MONTH(SalesDataTable[[#This Row],[Order Date]])/3,0)</f>
        <v>Q2</v>
      </c>
      <c r="S748" s="9">
        <f>MONTH(SalesDataTable[[#This Row],[Order Date]])</f>
        <v>5</v>
      </c>
      <c r="T748" s="8" t="str">
        <f>TEXT(SalesDataTable[[#This Row],[Order Date]],"mmm")</f>
        <v>May</v>
      </c>
    </row>
    <row r="749" spans="1:20" ht="16">
      <c r="A749" s="2" t="s">
        <v>800</v>
      </c>
      <c r="B749" s="3">
        <v>46148</v>
      </c>
      <c r="C749" s="4" t="s">
        <v>8</v>
      </c>
      <c r="D749" s="4" t="s">
        <v>38</v>
      </c>
      <c r="E749" s="4" t="s">
        <v>10</v>
      </c>
      <c r="F749" s="4" t="s">
        <v>20</v>
      </c>
      <c r="G749" s="4" t="s">
        <v>11</v>
      </c>
      <c r="H749" s="4" t="s">
        <v>53</v>
      </c>
      <c r="I749" s="9">
        <v>6</v>
      </c>
      <c r="J749" s="6">
        <v>157.31</v>
      </c>
      <c r="K749" s="7">
        <v>0.15</v>
      </c>
      <c r="L749" s="6">
        <v>80.34</v>
      </c>
      <c r="M749" s="6">
        <f t="shared" si="44"/>
        <v>802.28099999999995</v>
      </c>
      <c r="N749" s="6">
        <f t="shared" si="45"/>
        <v>482.04</v>
      </c>
      <c r="O749" s="6">
        <f t="shared" si="46"/>
        <v>320.24099999999993</v>
      </c>
      <c r="P749" s="8">
        <f t="shared" si="47"/>
        <v>0.3991631361081715</v>
      </c>
      <c r="Q749" s="5">
        <f>YEAR(SalesDataTable[[#This Row],[Order Date]])</f>
        <v>2026</v>
      </c>
      <c r="R749" s="8" t="str">
        <f>"Q"&amp;ROUNDUP(MONTH(SalesDataTable[[#This Row],[Order Date]])/3,0)</f>
        <v>Q2</v>
      </c>
      <c r="S749" s="9">
        <f>MONTH(SalesDataTable[[#This Row],[Order Date]])</f>
        <v>5</v>
      </c>
      <c r="T749" s="8" t="str">
        <f>TEXT(SalesDataTable[[#This Row],[Order Date]],"mmm")</f>
        <v>May</v>
      </c>
    </row>
    <row r="750" spans="1:20" ht="16">
      <c r="A750" s="2" t="s">
        <v>801</v>
      </c>
      <c r="B750" s="3">
        <v>46148</v>
      </c>
      <c r="C750" s="4" t="s">
        <v>8</v>
      </c>
      <c r="D750" s="4" t="s">
        <v>66</v>
      </c>
      <c r="E750" s="4" t="s">
        <v>3</v>
      </c>
      <c r="F750" s="4" t="s">
        <v>16</v>
      </c>
      <c r="G750" s="4" t="s">
        <v>17</v>
      </c>
      <c r="H750" s="4" t="s">
        <v>46</v>
      </c>
      <c r="I750" s="9">
        <v>2</v>
      </c>
      <c r="J750" s="6">
        <v>46.18</v>
      </c>
      <c r="K750" s="7">
        <v>0.05</v>
      </c>
      <c r="L750" s="6">
        <v>17.899999999999999</v>
      </c>
      <c r="M750" s="6">
        <f t="shared" si="44"/>
        <v>87.74199999999999</v>
      </c>
      <c r="N750" s="6">
        <f t="shared" si="45"/>
        <v>35.799999999999997</v>
      </c>
      <c r="O750" s="6">
        <f t="shared" si="46"/>
        <v>51.941999999999993</v>
      </c>
      <c r="P750" s="8">
        <f t="shared" si="47"/>
        <v>0.59198559412823959</v>
      </c>
      <c r="Q750" s="5">
        <f>YEAR(SalesDataTable[[#This Row],[Order Date]])</f>
        <v>2026</v>
      </c>
      <c r="R750" s="8" t="str">
        <f>"Q"&amp;ROUNDUP(MONTH(SalesDataTable[[#This Row],[Order Date]])/3,0)</f>
        <v>Q2</v>
      </c>
      <c r="S750" s="9">
        <f>MONTH(SalesDataTable[[#This Row],[Order Date]])</f>
        <v>5</v>
      </c>
      <c r="T750" s="8" t="str">
        <f>TEXT(SalesDataTable[[#This Row],[Order Date]],"mmm")</f>
        <v>May</v>
      </c>
    </row>
    <row r="751" spans="1:20" ht="16">
      <c r="A751" s="2" t="s">
        <v>802</v>
      </c>
      <c r="B751" s="3">
        <v>46148</v>
      </c>
      <c r="C751" s="4" t="s">
        <v>14</v>
      </c>
      <c r="D751" s="4" t="s">
        <v>61</v>
      </c>
      <c r="E751" s="4" t="s">
        <v>3</v>
      </c>
      <c r="F751" s="4" t="s">
        <v>20</v>
      </c>
      <c r="G751" s="4" t="s">
        <v>5</v>
      </c>
      <c r="H751" s="4" t="s">
        <v>29</v>
      </c>
      <c r="I751" s="9">
        <v>1</v>
      </c>
      <c r="J751" s="6">
        <v>51.44</v>
      </c>
      <c r="K751" s="7">
        <v>0.1</v>
      </c>
      <c r="L751" s="6">
        <v>22.88</v>
      </c>
      <c r="M751" s="6">
        <f t="shared" si="44"/>
        <v>46.295999999999999</v>
      </c>
      <c r="N751" s="6">
        <f t="shared" si="45"/>
        <v>22.88</v>
      </c>
      <c r="O751" s="6">
        <f t="shared" si="46"/>
        <v>23.416</v>
      </c>
      <c r="P751" s="8">
        <f t="shared" si="47"/>
        <v>0.50578883704855715</v>
      </c>
      <c r="Q751" s="5">
        <f>YEAR(SalesDataTable[[#This Row],[Order Date]])</f>
        <v>2026</v>
      </c>
      <c r="R751" s="8" t="str">
        <f>"Q"&amp;ROUNDUP(MONTH(SalesDataTable[[#This Row],[Order Date]])/3,0)</f>
        <v>Q2</v>
      </c>
      <c r="S751" s="9">
        <f>MONTH(SalesDataTable[[#This Row],[Order Date]])</f>
        <v>5</v>
      </c>
      <c r="T751" s="8" t="str">
        <f>TEXT(SalesDataTable[[#This Row],[Order Date]],"mmm")</f>
        <v>May</v>
      </c>
    </row>
    <row r="752" spans="1:20" ht="16">
      <c r="A752" s="2" t="s">
        <v>803</v>
      </c>
      <c r="B752" s="3">
        <v>46148</v>
      </c>
      <c r="C752" s="4" t="s">
        <v>8</v>
      </c>
      <c r="D752" s="4" t="s">
        <v>9</v>
      </c>
      <c r="E752" s="4" t="s">
        <v>3</v>
      </c>
      <c r="F752" s="4" t="s">
        <v>16</v>
      </c>
      <c r="G752" s="4" t="s">
        <v>49</v>
      </c>
      <c r="H752" s="4" t="s">
        <v>74</v>
      </c>
      <c r="I752" s="9">
        <v>2</v>
      </c>
      <c r="J752" s="6">
        <v>50.97</v>
      </c>
      <c r="K752" s="7">
        <v>0.05</v>
      </c>
      <c r="L752" s="6">
        <v>21.67</v>
      </c>
      <c r="M752" s="6">
        <f t="shared" si="44"/>
        <v>96.842999999999989</v>
      </c>
      <c r="N752" s="6">
        <f t="shared" si="45"/>
        <v>43.34</v>
      </c>
      <c r="O752" s="6">
        <f t="shared" si="46"/>
        <v>53.502999999999986</v>
      </c>
      <c r="P752" s="8">
        <f t="shared" si="47"/>
        <v>0.55247152607829153</v>
      </c>
      <c r="Q752" s="5">
        <f>YEAR(SalesDataTable[[#This Row],[Order Date]])</f>
        <v>2026</v>
      </c>
      <c r="R752" s="8" t="str">
        <f>"Q"&amp;ROUNDUP(MONTH(SalesDataTable[[#This Row],[Order Date]])/3,0)</f>
        <v>Q2</v>
      </c>
      <c r="S752" s="9">
        <f>MONTH(SalesDataTable[[#This Row],[Order Date]])</f>
        <v>5</v>
      </c>
      <c r="T752" s="8" t="str">
        <f>TEXT(SalesDataTable[[#This Row],[Order Date]],"mmm")</f>
        <v>May</v>
      </c>
    </row>
    <row r="753" spans="1:20" ht="16">
      <c r="A753" s="2" t="s">
        <v>804</v>
      </c>
      <c r="B753" s="3">
        <v>46148</v>
      </c>
      <c r="C753" s="4" t="s">
        <v>8</v>
      </c>
      <c r="D753" s="4" t="s">
        <v>9</v>
      </c>
      <c r="E753" s="4" t="s">
        <v>3</v>
      </c>
      <c r="F753" s="4" t="s">
        <v>16</v>
      </c>
      <c r="G753" s="4" t="s">
        <v>5</v>
      </c>
      <c r="H753" s="4" t="s">
        <v>35</v>
      </c>
      <c r="I753" s="9">
        <v>2</v>
      </c>
      <c r="J753" s="6">
        <v>40.549999999999997</v>
      </c>
      <c r="K753" s="7">
        <v>0</v>
      </c>
      <c r="L753" s="6">
        <v>16.52</v>
      </c>
      <c r="M753" s="6">
        <f t="shared" si="44"/>
        <v>81.099999999999994</v>
      </c>
      <c r="N753" s="6">
        <f t="shared" si="45"/>
        <v>33.04</v>
      </c>
      <c r="O753" s="6">
        <f t="shared" si="46"/>
        <v>48.059999999999995</v>
      </c>
      <c r="P753" s="8">
        <f t="shared" si="47"/>
        <v>0.59260172626387175</v>
      </c>
      <c r="Q753" s="5">
        <f>YEAR(SalesDataTable[[#This Row],[Order Date]])</f>
        <v>2026</v>
      </c>
      <c r="R753" s="8" t="str">
        <f>"Q"&amp;ROUNDUP(MONTH(SalesDataTable[[#This Row],[Order Date]])/3,0)</f>
        <v>Q2</v>
      </c>
      <c r="S753" s="9">
        <f>MONTH(SalesDataTable[[#This Row],[Order Date]])</f>
        <v>5</v>
      </c>
      <c r="T753" s="8" t="str">
        <f>TEXT(SalesDataTable[[#This Row],[Order Date]],"mmm")</f>
        <v>May</v>
      </c>
    </row>
    <row r="754" spans="1:20" ht="16">
      <c r="A754" s="2" t="s">
        <v>805</v>
      </c>
      <c r="B754" s="3">
        <v>46148</v>
      </c>
      <c r="C754" s="4" t="s">
        <v>14</v>
      </c>
      <c r="D754" s="4" t="s">
        <v>126</v>
      </c>
      <c r="E754" s="4" t="s">
        <v>3</v>
      </c>
      <c r="F754" s="4" t="s">
        <v>16</v>
      </c>
      <c r="G754" s="4" t="s">
        <v>5</v>
      </c>
      <c r="H754" s="4" t="s">
        <v>29</v>
      </c>
      <c r="I754" s="9">
        <v>2</v>
      </c>
      <c r="J754" s="6">
        <v>51.3</v>
      </c>
      <c r="K754" s="7">
        <v>0</v>
      </c>
      <c r="L754" s="6">
        <v>23.12</v>
      </c>
      <c r="M754" s="6">
        <f t="shared" si="44"/>
        <v>102.6</v>
      </c>
      <c r="N754" s="6">
        <f t="shared" si="45"/>
        <v>46.24</v>
      </c>
      <c r="O754" s="6">
        <f t="shared" si="46"/>
        <v>56.359999999999992</v>
      </c>
      <c r="P754" s="8">
        <f t="shared" si="47"/>
        <v>0.54931773879142298</v>
      </c>
      <c r="Q754" s="5">
        <f>YEAR(SalesDataTable[[#This Row],[Order Date]])</f>
        <v>2026</v>
      </c>
      <c r="R754" s="8" t="str">
        <f>"Q"&amp;ROUNDUP(MONTH(SalesDataTable[[#This Row],[Order Date]])/3,0)</f>
        <v>Q2</v>
      </c>
      <c r="S754" s="9">
        <f>MONTH(SalesDataTable[[#This Row],[Order Date]])</f>
        <v>5</v>
      </c>
      <c r="T754" s="8" t="str">
        <f>TEXT(SalesDataTable[[#This Row],[Order Date]],"mmm")</f>
        <v>May</v>
      </c>
    </row>
    <row r="755" spans="1:20" ht="16">
      <c r="A755" s="2" t="s">
        <v>806</v>
      </c>
      <c r="B755" s="3">
        <v>46148</v>
      </c>
      <c r="C755" s="4" t="s">
        <v>27</v>
      </c>
      <c r="D755" s="4" t="s">
        <v>48</v>
      </c>
      <c r="E755" s="4" t="s">
        <v>3</v>
      </c>
      <c r="F755" s="4" t="s">
        <v>16</v>
      </c>
      <c r="G755" s="4" t="s">
        <v>31</v>
      </c>
      <c r="H755" s="4" t="s">
        <v>64</v>
      </c>
      <c r="I755" s="9">
        <v>3</v>
      </c>
      <c r="J755" s="6">
        <v>82.56</v>
      </c>
      <c r="K755" s="7">
        <v>0</v>
      </c>
      <c r="L755" s="6">
        <v>39.99</v>
      </c>
      <c r="M755" s="6">
        <f t="shared" si="44"/>
        <v>247.68</v>
      </c>
      <c r="N755" s="6">
        <f t="shared" si="45"/>
        <v>119.97</v>
      </c>
      <c r="O755" s="6">
        <f t="shared" si="46"/>
        <v>127.71000000000001</v>
      </c>
      <c r="P755" s="8">
        <f t="shared" si="47"/>
        <v>0.515625</v>
      </c>
      <c r="Q755" s="5">
        <f>YEAR(SalesDataTable[[#This Row],[Order Date]])</f>
        <v>2026</v>
      </c>
      <c r="R755" s="8" t="str">
        <f>"Q"&amp;ROUNDUP(MONTH(SalesDataTable[[#This Row],[Order Date]])/3,0)</f>
        <v>Q2</v>
      </c>
      <c r="S755" s="9">
        <f>MONTH(SalesDataTable[[#This Row],[Order Date]])</f>
        <v>5</v>
      </c>
      <c r="T755" s="8" t="str">
        <f>TEXT(SalesDataTable[[#This Row],[Order Date]],"mmm")</f>
        <v>May</v>
      </c>
    </row>
    <row r="756" spans="1:20" ht="16">
      <c r="A756" s="2" t="s">
        <v>807</v>
      </c>
      <c r="B756" s="3">
        <v>46149</v>
      </c>
      <c r="C756" s="4" t="s">
        <v>8</v>
      </c>
      <c r="D756" s="4" t="s">
        <v>69</v>
      </c>
      <c r="E756" s="4" t="s">
        <v>10</v>
      </c>
      <c r="F756" s="4" t="s">
        <v>20</v>
      </c>
      <c r="G756" s="4" t="s">
        <v>11</v>
      </c>
      <c r="H756" s="4" t="s">
        <v>12</v>
      </c>
      <c r="I756" s="9">
        <v>6</v>
      </c>
      <c r="J756" s="6">
        <v>92.66</v>
      </c>
      <c r="K756" s="7">
        <v>0.15</v>
      </c>
      <c r="L756" s="6">
        <v>44.71</v>
      </c>
      <c r="M756" s="6">
        <f t="shared" si="44"/>
        <v>472.56600000000003</v>
      </c>
      <c r="N756" s="6">
        <f t="shared" si="45"/>
        <v>268.26</v>
      </c>
      <c r="O756" s="6">
        <f t="shared" si="46"/>
        <v>204.30600000000004</v>
      </c>
      <c r="P756" s="8">
        <f t="shared" si="47"/>
        <v>0.43233326138571126</v>
      </c>
      <c r="Q756" s="5">
        <f>YEAR(SalesDataTable[[#This Row],[Order Date]])</f>
        <v>2026</v>
      </c>
      <c r="R756" s="8" t="str">
        <f>"Q"&amp;ROUNDUP(MONTH(SalesDataTable[[#This Row],[Order Date]])/3,0)</f>
        <v>Q2</v>
      </c>
      <c r="S756" s="9">
        <f>MONTH(SalesDataTable[[#This Row],[Order Date]])</f>
        <v>5</v>
      </c>
      <c r="T756" s="8" t="str">
        <f>TEXT(SalesDataTable[[#This Row],[Order Date]],"mmm")</f>
        <v>May</v>
      </c>
    </row>
    <row r="757" spans="1:20" ht="16">
      <c r="A757" s="2" t="s">
        <v>808</v>
      </c>
      <c r="B757" s="3">
        <v>46149</v>
      </c>
      <c r="C757" s="4" t="s">
        <v>14</v>
      </c>
      <c r="D757" s="4" t="s">
        <v>126</v>
      </c>
      <c r="E757" s="4" t="s">
        <v>39</v>
      </c>
      <c r="F757" s="4" t="s">
        <v>16</v>
      </c>
      <c r="G757" s="4" t="s">
        <v>49</v>
      </c>
      <c r="H757" s="4" t="s">
        <v>50</v>
      </c>
      <c r="I757" s="9">
        <v>1</v>
      </c>
      <c r="J757" s="6">
        <v>39.42</v>
      </c>
      <c r="K757" s="7">
        <v>0</v>
      </c>
      <c r="L757" s="6">
        <v>14.86</v>
      </c>
      <c r="M757" s="6">
        <f t="shared" si="44"/>
        <v>39.42</v>
      </c>
      <c r="N757" s="6">
        <f t="shared" si="45"/>
        <v>14.86</v>
      </c>
      <c r="O757" s="6">
        <f t="shared" si="46"/>
        <v>24.560000000000002</v>
      </c>
      <c r="P757" s="8">
        <f t="shared" si="47"/>
        <v>0.62303399289700667</v>
      </c>
      <c r="Q757" s="5">
        <f>YEAR(SalesDataTable[[#This Row],[Order Date]])</f>
        <v>2026</v>
      </c>
      <c r="R757" s="8" t="str">
        <f>"Q"&amp;ROUNDUP(MONTH(SalesDataTable[[#This Row],[Order Date]])/3,0)</f>
        <v>Q2</v>
      </c>
      <c r="S757" s="9">
        <f>MONTH(SalesDataTable[[#This Row],[Order Date]])</f>
        <v>5</v>
      </c>
      <c r="T757" s="8" t="str">
        <f>TEXT(SalesDataTable[[#This Row],[Order Date]],"mmm")</f>
        <v>May</v>
      </c>
    </row>
    <row r="758" spans="1:20" ht="16">
      <c r="A758" s="2" t="s">
        <v>809</v>
      </c>
      <c r="B758" s="3">
        <v>46149</v>
      </c>
      <c r="C758" s="4" t="s">
        <v>1</v>
      </c>
      <c r="D758" s="4" t="s">
        <v>52</v>
      </c>
      <c r="E758" s="4" t="s">
        <v>25</v>
      </c>
      <c r="F758" s="4" t="s">
        <v>4</v>
      </c>
      <c r="G758" s="4" t="s">
        <v>49</v>
      </c>
      <c r="H758" s="4" t="s">
        <v>55</v>
      </c>
      <c r="I758" s="9">
        <v>2</v>
      </c>
      <c r="J758" s="6">
        <v>124.25</v>
      </c>
      <c r="K758" s="7">
        <v>0</v>
      </c>
      <c r="L758" s="6">
        <v>69.510000000000005</v>
      </c>
      <c r="M758" s="6">
        <f t="shared" si="44"/>
        <v>248.5</v>
      </c>
      <c r="N758" s="6">
        <f t="shared" si="45"/>
        <v>139.02000000000001</v>
      </c>
      <c r="O758" s="6">
        <f t="shared" si="46"/>
        <v>109.47999999999999</v>
      </c>
      <c r="P758" s="8">
        <f t="shared" si="47"/>
        <v>0.44056338028169012</v>
      </c>
      <c r="Q758" s="5">
        <f>YEAR(SalesDataTable[[#This Row],[Order Date]])</f>
        <v>2026</v>
      </c>
      <c r="R758" s="8" t="str">
        <f>"Q"&amp;ROUNDUP(MONTH(SalesDataTable[[#This Row],[Order Date]])/3,0)</f>
        <v>Q2</v>
      </c>
      <c r="S758" s="9">
        <f>MONTH(SalesDataTable[[#This Row],[Order Date]])</f>
        <v>5</v>
      </c>
      <c r="T758" s="8" t="str">
        <f>TEXT(SalesDataTable[[#This Row],[Order Date]],"mmm")</f>
        <v>May</v>
      </c>
    </row>
    <row r="759" spans="1:20" ht="16">
      <c r="A759" s="2" t="s">
        <v>810</v>
      </c>
      <c r="B759" s="3">
        <v>46149</v>
      </c>
      <c r="C759" s="4" t="s">
        <v>8</v>
      </c>
      <c r="D759" s="4" t="s">
        <v>86</v>
      </c>
      <c r="E759" s="4" t="s">
        <v>3</v>
      </c>
      <c r="F759" s="4" t="s">
        <v>16</v>
      </c>
      <c r="G759" s="4" t="s">
        <v>11</v>
      </c>
      <c r="H759" s="4" t="s">
        <v>53</v>
      </c>
      <c r="I759" s="9">
        <v>2</v>
      </c>
      <c r="J759" s="6">
        <v>156.43</v>
      </c>
      <c r="K759" s="7">
        <v>0</v>
      </c>
      <c r="L759" s="6">
        <v>78.569999999999993</v>
      </c>
      <c r="M759" s="6">
        <f t="shared" si="44"/>
        <v>312.86</v>
      </c>
      <c r="N759" s="6">
        <f t="shared" si="45"/>
        <v>157.13999999999999</v>
      </c>
      <c r="O759" s="6">
        <f t="shared" si="46"/>
        <v>155.72000000000003</v>
      </c>
      <c r="P759" s="8">
        <f t="shared" si="47"/>
        <v>0.49773061433228927</v>
      </c>
      <c r="Q759" s="5">
        <f>YEAR(SalesDataTable[[#This Row],[Order Date]])</f>
        <v>2026</v>
      </c>
      <c r="R759" s="8" t="str">
        <f>"Q"&amp;ROUNDUP(MONTH(SalesDataTable[[#This Row],[Order Date]])/3,0)</f>
        <v>Q2</v>
      </c>
      <c r="S759" s="9">
        <f>MONTH(SalesDataTable[[#This Row],[Order Date]])</f>
        <v>5</v>
      </c>
      <c r="T759" s="8" t="str">
        <f>TEXT(SalesDataTable[[#This Row],[Order Date]],"mmm")</f>
        <v>May</v>
      </c>
    </row>
    <row r="760" spans="1:20" ht="16">
      <c r="A760" s="2" t="s">
        <v>811</v>
      </c>
      <c r="B760" s="3">
        <v>46149</v>
      </c>
      <c r="C760" s="4" t="s">
        <v>8</v>
      </c>
      <c r="D760" s="4" t="s">
        <v>86</v>
      </c>
      <c r="E760" s="4" t="s">
        <v>25</v>
      </c>
      <c r="F760" s="4" t="s">
        <v>16</v>
      </c>
      <c r="G760" s="4" t="s">
        <v>31</v>
      </c>
      <c r="H760" s="4" t="s">
        <v>64</v>
      </c>
      <c r="I760" s="9">
        <v>1</v>
      </c>
      <c r="J760" s="6">
        <v>80.3</v>
      </c>
      <c r="K760" s="7">
        <v>0</v>
      </c>
      <c r="L760" s="6">
        <v>40.020000000000003</v>
      </c>
      <c r="M760" s="6">
        <f t="shared" si="44"/>
        <v>80.3</v>
      </c>
      <c r="N760" s="6">
        <f t="shared" si="45"/>
        <v>40.020000000000003</v>
      </c>
      <c r="O760" s="6">
        <f t="shared" si="46"/>
        <v>40.279999999999994</v>
      </c>
      <c r="P760" s="8">
        <f t="shared" si="47"/>
        <v>0.50161892901618921</v>
      </c>
      <c r="Q760" s="5">
        <f>YEAR(SalesDataTable[[#This Row],[Order Date]])</f>
        <v>2026</v>
      </c>
      <c r="R760" s="8" t="str">
        <f>"Q"&amp;ROUNDUP(MONTH(SalesDataTable[[#This Row],[Order Date]])/3,0)</f>
        <v>Q2</v>
      </c>
      <c r="S760" s="9">
        <f>MONTH(SalesDataTable[[#This Row],[Order Date]])</f>
        <v>5</v>
      </c>
      <c r="T760" s="8" t="str">
        <f>TEXT(SalesDataTable[[#This Row],[Order Date]],"mmm")</f>
        <v>May</v>
      </c>
    </row>
    <row r="761" spans="1:20" ht="16">
      <c r="A761" s="2" t="s">
        <v>812</v>
      </c>
      <c r="B761" s="3">
        <v>46149</v>
      </c>
      <c r="C761" s="4" t="s">
        <v>27</v>
      </c>
      <c r="D761" s="4" t="s">
        <v>82</v>
      </c>
      <c r="E761" s="4" t="s">
        <v>25</v>
      </c>
      <c r="F761" s="4" t="s">
        <v>16</v>
      </c>
      <c r="G761" s="4" t="s">
        <v>31</v>
      </c>
      <c r="H761" s="4" t="s">
        <v>64</v>
      </c>
      <c r="I761" s="9">
        <v>1</v>
      </c>
      <c r="J761" s="6">
        <v>79.89</v>
      </c>
      <c r="K761" s="7">
        <v>0</v>
      </c>
      <c r="L761" s="6">
        <v>39.549999999999997</v>
      </c>
      <c r="M761" s="6">
        <f t="shared" si="44"/>
        <v>79.89</v>
      </c>
      <c r="N761" s="6">
        <f t="shared" si="45"/>
        <v>39.549999999999997</v>
      </c>
      <c r="O761" s="6">
        <f t="shared" si="46"/>
        <v>40.340000000000003</v>
      </c>
      <c r="P761" s="8">
        <f t="shared" si="47"/>
        <v>0.50494429841031419</v>
      </c>
      <c r="Q761" s="5">
        <f>YEAR(SalesDataTable[[#This Row],[Order Date]])</f>
        <v>2026</v>
      </c>
      <c r="R761" s="8" t="str">
        <f>"Q"&amp;ROUNDUP(MONTH(SalesDataTable[[#This Row],[Order Date]])/3,0)</f>
        <v>Q2</v>
      </c>
      <c r="S761" s="9">
        <f>MONTH(SalesDataTable[[#This Row],[Order Date]])</f>
        <v>5</v>
      </c>
      <c r="T761" s="8" t="str">
        <f>TEXT(SalesDataTable[[#This Row],[Order Date]],"mmm")</f>
        <v>May</v>
      </c>
    </row>
    <row r="762" spans="1:20" ht="16">
      <c r="A762" s="2" t="s">
        <v>813</v>
      </c>
      <c r="B762" s="3">
        <v>46150</v>
      </c>
      <c r="C762" s="4" t="s">
        <v>27</v>
      </c>
      <c r="D762" s="4" t="s">
        <v>45</v>
      </c>
      <c r="E762" s="4" t="s">
        <v>25</v>
      </c>
      <c r="F762" s="4" t="s">
        <v>16</v>
      </c>
      <c r="G762" s="4" t="s">
        <v>49</v>
      </c>
      <c r="H762" s="4" t="s">
        <v>50</v>
      </c>
      <c r="I762" s="9">
        <v>1</v>
      </c>
      <c r="J762" s="6">
        <v>39.5</v>
      </c>
      <c r="K762" s="7">
        <v>0</v>
      </c>
      <c r="L762" s="6">
        <v>14.68</v>
      </c>
      <c r="M762" s="6">
        <f t="shared" si="44"/>
        <v>39.5</v>
      </c>
      <c r="N762" s="6">
        <f t="shared" si="45"/>
        <v>14.68</v>
      </c>
      <c r="O762" s="6">
        <f t="shared" si="46"/>
        <v>24.82</v>
      </c>
      <c r="P762" s="8">
        <f t="shared" si="47"/>
        <v>0.62835443037974681</v>
      </c>
      <c r="Q762" s="5">
        <f>YEAR(SalesDataTable[[#This Row],[Order Date]])</f>
        <v>2026</v>
      </c>
      <c r="R762" s="8" t="str">
        <f>"Q"&amp;ROUNDUP(MONTH(SalesDataTable[[#This Row],[Order Date]])/3,0)</f>
        <v>Q2</v>
      </c>
      <c r="S762" s="9">
        <f>MONTH(SalesDataTable[[#This Row],[Order Date]])</f>
        <v>5</v>
      </c>
      <c r="T762" s="8" t="str">
        <f>TEXT(SalesDataTable[[#This Row],[Order Date]],"mmm")</f>
        <v>May</v>
      </c>
    </row>
    <row r="763" spans="1:20" ht="16">
      <c r="A763" s="2" t="s">
        <v>814</v>
      </c>
      <c r="B763" s="3">
        <v>46150</v>
      </c>
      <c r="C763" s="4" t="s">
        <v>27</v>
      </c>
      <c r="D763" s="4" t="s">
        <v>45</v>
      </c>
      <c r="E763" s="4" t="s">
        <v>3</v>
      </c>
      <c r="F763" s="4" t="s">
        <v>4</v>
      </c>
      <c r="G763" s="4" t="s">
        <v>5</v>
      </c>
      <c r="H763" s="4" t="s">
        <v>6</v>
      </c>
      <c r="I763" s="9">
        <v>1</v>
      </c>
      <c r="J763" s="6">
        <v>80.7</v>
      </c>
      <c r="K763" s="7">
        <v>0</v>
      </c>
      <c r="L763" s="6">
        <v>41.88</v>
      </c>
      <c r="M763" s="6">
        <f t="shared" si="44"/>
        <v>80.7</v>
      </c>
      <c r="N763" s="6">
        <f t="shared" si="45"/>
        <v>41.88</v>
      </c>
      <c r="O763" s="6">
        <f t="shared" si="46"/>
        <v>38.82</v>
      </c>
      <c r="P763" s="8">
        <f t="shared" si="47"/>
        <v>0.48104089219330853</v>
      </c>
      <c r="Q763" s="5">
        <f>YEAR(SalesDataTable[[#This Row],[Order Date]])</f>
        <v>2026</v>
      </c>
      <c r="R763" s="8" t="str">
        <f>"Q"&amp;ROUNDUP(MONTH(SalesDataTable[[#This Row],[Order Date]])/3,0)</f>
        <v>Q2</v>
      </c>
      <c r="S763" s="9">
        <f>MONTH(SalesDataTable[[#This Row],[Order Date]])</f>
        <v>5</v>
      </c>
      <c r="T763" s="8" t="str">
        <f>TEXT(SalesDataTable[[#This Row],[Order Date]],"mmm")</f>
        <v>May</v>
      </c>
    </row>
    <row r="764" spans="1:20" ht="16">
      <c r="A764" s="2" t="s">
        <v>815</v>
      </c>
      <c r="B764" s="3">
        <v>46150</v>
      </c>
      <c r="C764" s="4" t="s">
        <v>8</v>
      </c>
      <c r="D764" s="4" t="s">
        <v>86</v>
      </c>
      <c r="E764" s="4" t="s">
        <v>3</v>
      </c>
      <c r="F764" s="4" t="s">
        <v>16</v>
      </c>
      <c r="G764" s="4" t="s">
        <v>31</v>
      </c>
      <c r="H764" s="4" t="s">
        <v>64</v>
      </c>
      <c r="I764" s="9">
        <v>1</v>
      </c>
      <c r="J764" s="6">
        <v>80.86</v>
      </c>
      <c r="K764" s="7">
        <v>0</v>
      </c>
      <c r="L764" s="6">
        <v>38.44</v>
      </c>
      <c r="M764" s="6">
        <f t="shared" si="44"/>
        <v>80.86</v>
      </c>
      <c r="N764" s="6">
        <f t="shared" si="45"/>
        <v>38.44</v>
      </c>
      <c r="O764" s="6">
        <f t="shared" si="46"/>
        <v>42.42</v>
      </c>
      <c r="P764" s="8">
        <f t="shared" si="47"/>
        <v>0.52461043779371752</v>
      </c>
      <c r="Q764" s="5">
        <f>YEAR(SalesDataTable[[#This Row],[Order Date]])</f>
        <v>2026</v>
      </c>
      <c r="R764" s="8" t="str">
        <f>"Q"&amp;ROUNDUP(MONTH(SalesDataTable[[#This Row],[Order Date]])/3,0)</f>
        <v>Q2</v>
      </c>
      <c r="S764" s="9">
        <f>MONTH(SalesDataTable[[#This Row],[Order Date]])</f>
        <v>5</v>
      </c>
      <c r="T764" s="8" t="str">
        <f>TEXT(SalesDataTable[[#This Row],[Order Date]],"mmm")</f>
        <v>May</v>
      </c>
    </row>
    <row r="765" spans="1:20" ht="16">
      <c r="A765" s="2" t="s">
        <v>816</v>
      </c>
      <c r="B765" s="3">
        <v>46150</v>
      </c>
      <c r="C765" s="4" t="s">
        <v>8</v>
      </c>
      <c r="D765" s="4" t="s">
        <v>86</v>
      </c>
      <c r="E765" s="4" t="s">
        <v>39</v>
      </c>
      <c r="F765" s="4" t="s">
        <v>16</v>
      </c>
      <c r="G765" s="4" t="s">
        <v>31</v>
      </c>
      <c r="H765" s="4" t="s">
        <v>32</v>
      </c>
      <c r="I765" s="9">
        <v>2</v>
      </c>
      <c r="J765" s="6">
        <v>337.7</v>
      </c>
      <c r="K765" s="7">
        <v>0.1</v>
      </c>
      <c r="L765" s="6">
        <v>192.16</v>
      </c>
      <c r="M765" s="6">
        <f t="shared" si="44"/>
        <v>607.86</v>
      </c>
      <c r="N765" s="6">
        <f t="shared" si="45"/>
        <v>384.32</v>
      </c>
      <c r="O765" s="6">
        <f t="shared" si="46"/>
        <v>223.54000000000002</v>
      </c>
      <c r="P765" s="8">
        <f t="shared" si="47"/>
        <v>0.36774915276543946</v>
      </c>
      <c r="Q765" s="5">
        <f>YEAR(SalesDataTable[[#This Row],[Order Date]])</f>
        <v>2026</v>
      </c>
      <c r="R765" s="8" t="str">
        <f>"Q"&amp;ROUNDUP(MONTH(SalesDataTable[[#This Row],[Order Date]])/3,0)</f>
        <v>Q2</v>
      </c>
      <c r="S765" s="9">
        <f>MONTH(SalesDataTable[[#This Row],[Order Date]])</f>
        <v>5</v>
      </c>
      <c r="T765" s="8" t="str">
        <f>TEXT(SalesDataTable[[#This Row],[Order Date]],"mmm")</f>
        <v>May</v>
      </c>
    </row>
    <row r="766" spans="1:20" ht="16">
      <c r="A766" s="2" t="s">
        <v>817</v>
      </c>
      <c r="B766" s="3">
        <v>46150</v>
      </c>
      <c r="C766" s="4" t="s">
        <v>14</v>
      </c>
      <c r="D766" s="4" t="s">
        <v>15</v>
      </c>
      <c r="E766" s="4" t="s">
        <v>3</v>
      </c>
      <c r="F766" s="4" t="s">
        <v>4</v>
      </c>
      <c r="G766" s="4" t="s">
        <v>31</v>
      </c>
      <c r="H766" s="4" t="s">
        <v>90</v>
      </c>
      <c r="I766" s="9">
        <v>4</v>
      </c>
      <c r="J766" s="6">
        <v>121.81</v>
      </c>
      <c r="K766" s="7">
        <v>0</v>
      </c>
      <c r="L766" s="6">
        <v>58.95</v>
      </c>
      <c r="M766" s="6">
        <f t="shared" si="44"/>
        <v>487.24</v>
      </c>
      <c r="N766" s="6">
        <f t="shared" si="45"/>
        <v>235.8</v>
      </c>
      <c r="O766" s="6">
        <f t="shared" si="46"/>
        <v>251.44</v>
      </c>
      <c r="P766" s="8">
        <f t="shared" si="47"/>
        <v>0.5160495854199163</v>
      </c>
      <c r="Q766" s="5">
        <f>YEAR(SalesDataTable[[#This Row],[Order Date]])</f>
        <v>2026</v>
      </c>
      <c r="R766" s="8" t="str">
        <f>"Q"&amp;ROUNDUP(MONTH(SalesDataTable[[#This Row],[Order Date]])/3,0)</f>
        <v>Q2</v>
      </c>
      <c r="S766" s="9">
        <f>MONTH(SalesDataTable[[#This Row],[Order Date]])</f>
        <v>5</v>
      </c>
      <c r="T766" s="8" t="str">
        <f>TEXT(SalesDataTable[[#This Row],[Order Date]],"mmm")</f>
        <v>May</v>
      </c>
    </row>
    <row r="767" spans="1:20" ht="16">
      <c r="A767" s="2" t="s">
        <v>818</v>
      </c>
      <c r="B767" s="3">
        <v>46150</v>
      </c>
      <c r="C767" s="4" t="s">
        <v>27</v>
      </c>
      <c r="D767" s="4" t="s">
        <v>45</v>
      </c>
      <c r="E767" s="4" t="s">
        <v>10</v>
      </c>
      <c r="F767" s="4" t="s">
        <v>20</v>
      </c>
      <c r="G767" s="4" t="s">
        <v>17</v>
      </c>
      <c r="H767" s="4" t="s">
        <v>83</v>
      </c>
      <c r="I767" s="9">
        <v>10</v>
      </c>
      <c r="J767" s="6">
        <v>168.55</v>
      </c>
      <c r="K767" s="7">
        <v>0.1</v>
      </c>
      <c r="L767" s="6">
        <v>88.85</v>
      </c>
      <c r="M767" s="6">
        <f t="shared" si="44"/>
        <v>1516.95</v>
      </c>
      <c r="N767" s="6">
        <f t="shared" si="45"/>
        <v>888.5</v>
      </c>
      <c r="O767" s="6">
        <f t="shared" si="46"/>
        <v>628.45000000000005</v>
      </c>
      <c r="P767" s="8">
        <f t="shared" si="47"/>
        <v>0.41428524341606515</v>
      </c>
      <c r="Q767" s="5">
        <f>YEAR(SalesDataTable[[#This Row],[Order Date]])</f>
        <v>2026</v>
      </c>
      <c r="R767" s="8" t="str">
        <f>"Q"&amp;ROUNDUP(MONTH(SalesDataTable[[#This Row],[Order Date]])/3,0)</f>
        <v>Q2</v>
      </c>
      <c r="S767" s="9">
        <f>MONTH(SalesDataTable[[#This Row],[Order Date]])</f>
        <v>5</v>
      </c>
      <c r="T767" s="8" t="str">
        <f>TEXT(SalesDataTable[[#This Row],[Order Date]],"mmm")</f>
        <v>May</v>
      </c>
    </row>
    <row r="768" spans="1:20" ht="16">
      <c r="A768" s="2" t="s">
        <v>819</v>
      </c>
      <c r="B768" s="3">
        <v>46150</v>
      </c>
      <c r="C768" s="4" t="s">
        <v>8</v>
      </c>
      <c r="D768" s="4" t="s">
        <v>69</v>
      </c>
      <c r="E768" s="4" t="s">
        <v>3</v>
      </c>
      <c r="F768" s="4" t="s">
        <v>4</v>
      </c>
      <c r="G768" s="4" t="s">
        <v>5</v>
      </c>
      <c r="H768" s="4" t="s">
        <v>35</v>
      </c>
      <c r="I768" s="9">
        <v>1</v>
      </c>
      <c r="J768" s="6">
        <v>39.42</v>
      </c>
      <c r="K768" s="7">
        <v>0.05</v>
      </c>
      <c r="L768" s="6">
        <v>16.77</v>
      </c>
      <c r="M768" s="6">
        <f t="shared" si="44"/>
        <v>37.448999999999998</v>
      </c>
      <c r="N768" s="6">
        <f t="shared" si="45"/>
        <v>16.77</v>
      </c>
      <c r="O768" s="6">
        <f t="shared" si="46"/>
        <v>20.678999999999998</v>
      </c>
      <c r="P768" s="8">
        <f t="shared" si="47"/>
        <v>0.55219097973243614</v>
      </c>
      <c r="Q768" s="5">
        <f>YEAR(SalesDataTable[[#This Row],[Order Date]])</f>
        <v>2026</v>
      </c>
      <c r="R768" s="8" t="str">
        <f>"Q"&amp;ROUNDUP(MONTH(SalesDataTable[[#This Row],[Order Date]])/3,0)</f>
        <v>Q2</v>
      </c>
      <c r="S768" s="9">
        <f>MONTH(SalesDataTable[[#This Row],[Order Date]])</f>
        <v>5</v>
      </c>
      <c r="T768" s="8" t="str">
        <f>TEXT(SalesDataTable[[#This Row],[Order Date]],"mmm")</f>
        <v>May</v>
      </c>
    </row>
    <row r="769" spans="1:20" ht="16">
      <c r="A769" s="2" t="s">
        <v>820</v>
      </c>
      <c r="B769" s="3">
        <v>46150</v>
      </c>
      <c r="C769" s="4" t="s">
        <v>27</v>
      </c>
      <c r="D769" s="4" t="s">
        <v>82</v>
      </c>
      <c r="E769" s="4" t="s">
        <v>25</v>
      </c>
      <c r="F769" s="4" t="s">
        <v>16</v>
      </c>
      <c r="G769" s="4" t="s">
        <v>17</v>
      </c>
      <c r="H769" s="4" t="s">
        <v>83</v>
      </c>
      <c r="I769" s="9">
        <v>1</v>
      </c>
      <c r="J769" s="6">
        <v>161.36000000000001</v>
      </c>
      <c r="K769" s="7">
        <v>0</v>
      </c>
      <c r="L769" s="6">
        <v>87</v>
      </c>
      <c r="M769" s="6">
        <f t="shared" si="44"/>
        <v>161.36000000000001</v>
      </c>
      <c r="N769" s="6">
        <f t="shared" si="45"/>
        <v>87</v>
      </c>
      <c r="O769" s="6">
        <f t="shared" si="46"/>
        <v>74.360000000000014</v>
      </c>
      <c r="P769" s="8">
        <f t="shared" si="47"/>
        <v>0.46083292017848293</v>
      </c>
      <c r="Q769" s="5">
        <f>YEAR(SalesDataTable[[#This Row],[Order Date]])</f>
        <v>2026</v>
      </c>
      <c r="R769" s="8" t="str">
        <f>"Q"&amp;ROUNDUP(MONTH(SalesDataTable[[#This Row],[Order Date]])/3,0)</f>
        <v>Q2</v>
      </c>
      <c r="S769" s="9">
        <f>MONTH(SalesDataTable[[#This Row],[Order Date]])</f>
        <v>5</v>
      </c>
      <c r="T769" s="8" t="str">
        <f>TEXT(SalesDataTable[[#This Row],[Order Date]],"mmm")</f>
        <v>May</v>
      </c>
    </row>
    <row r="770" spans="1:20" ht="16">
      <c r="A770" s="2" t="s">
        <v>821</v>
      </c>
      <c r="B770" s="3">
        <v>46150</v>
      </c>
      <c r="C770" s="4" t="s">
        <v>8</v>
      </c>
      <c r="D770" s="4" t="s">
        <v>66</v>
      </c>
      <c r="E770" s="4" t="s">
        <v>3</v>
      </c>
      <c r="F770" s="4" t="s">
        <v>20</v>
      </c>
      <c r="G770" s="4" t="s">
        <v>31</v>
      </c>
      <c r="H770" s="4" t="s">
        <v>90</v>
      </c>
      <c r="I770" s="9">
        <v>1</v>
      </c>
      <c r="J770" s="6">
        <v>123.68</v>
      </c>
      <c r="K770" s="7">
        <v>0</v>
      </c>
      <c r="L770" s="6">
        <v>59.26</v>
      </c>
      <c r="M770" s="6">
        <f t="shared" ref="M770:M833" si="48">I770*J770*(1-K770)</f>
        <v>123.68</v>
      </c>
      <c r="N770" s="6">
        <f t="shared" ref="N770:N833" si="49">I770*L770</f>
        <v>59.26</v>
      </c>
      <c r="O770" s="6">
        <f t="shared" ref="O770:O833" si="50">M770-N770</f>
        <v>64.420000000000016</v>
      </c>
      <c r="P770" s="8">
        <f t="shared" ref="P770:P833" si="51">IFERROR(O770/M770,0)</f>
        <v>0.52086028460543343</v>
      </c>
      <c r="Q770" s="5">
        <f>YEAR(SalesDataTable[[#This Row],[Order Date]])</f>
        <v>2026</v>
      </c>
      <c r="R770" s="8" t="str">
        <f>"Q"&amp;ROUNDUP(MONTH(SalesDataTable[[#This Row],[Order Date]])/3,0)</f>
        <v>Q2</v>
      </c>
      <c r="S770" s="9">
        <f>MONTH(SalesDataTable[[#This Row],[Order Date]])</f>
        <v>5</v>
      </c>
      <c r="T770" s="8" t="str">
        <f>TEXT(SalesDataTable[[#This Row],[Order Date]],"mmm")</f>
        <v>May</v>
      </c>
    </row>
    <row r="771" spans="1:20" ht="16">
      <c r="A771" s="2" t="s">
        <v>822</v>
      </c>
      <c r="B771" s="3">
        <v>46150</v>
      </c>
      <c r="C771" s="4" t="s">
        <v>27</v>
      </c>
      <c r="D771" s="4" t="s">
        <v>48</v>
      </c>
      <c r="E771" s="4" t="s">
        <v>39</v>
      </c>
      <c r="F771" s="4" t="s">
        <v>4</v>
      </c>
      <c r="G771" s="4" t="s">
        <v>11</v>
      </c>
      <c r="H771" s="4" t="s">
        <v>21</v>
      </c>
      <c r="I771" s="9">
        <v>1</v>
      </c>
      <c r="J771" s="6">
        <v>146.29</v>
      </c>
      <c r="K771" s="7">
        <v>0</v>
      </c>
      <c r="L771" s="6">
        <v>81.16</v>
      </c>
      <c r="M771" s="6">
        <f t="shared" si="48"/>
        <v>146.29</v>
      </c>
      <c r="N771" s="6">
        <f t="shared" si="49"/>
        <v>81.16</v>
      </c>
      <c r="O771" s="6">
        <f t="shared" si="50"/>
        <v>65.13</v>
      </c>
      <c r="P771" s="8">
        <f t="shared" si="51"/>
        <v>0.44521156606740037</v>
      </c>
      <c r="Q771" s="5">
        <f>YEAR(SalesDataTable[[#This Row],[Order Date]])</f>
        <v>2026</v>
      </c>
      <c r="R771" s="8" t="str">
        <f>"Q"&amp;ROUNDUP(MONTH(SalesDataTable[[#This Row],[Order Date]])/3,0)</f>
        <v>Q2</v>
      </c>
      <c r="S771" s="9">
        <f>MONTH(SalesDataTable[[#This Row],[Order Date]])</f>
        <v>5</v>
      </c>
      <c r="T771" s="8" t="str">
        <f>TEXT(SalesDataTable[[#This Row],[Order Date]],"mmm")</f>
        <v>May</v>
      </c>
    </row>
    <row r="772" spans="1:20" ht="16">
      <c r="A772" s="2" t="s">
        <v>823</v>
      </c>
      <c r="B772" s="3">
        <v>46151</v>
      </c>
      <c r="C772" s="4" t="s">
        <v>1</v>
      </c>
      <c r="D772" s="4" t="s">
        <v>2</v>
      </c>
      <c r="E772" s="4" t="s">
        <v>3</v>
      </c>
      <c r="F772" s="4" t="s">
        <v>16</v>
      </c>
      <c r="G772" s="4" t="s">
        <v>17</v>
      </c>
      <c r="H772" s="4" t="s">
        <v>83</v>
      </c>
      <c r="I772" s="9">
        <v>2</v>
      </c>
      <c r="J772" s="6">
        <v>164.95</v>
      </c>
      <c r="K772" s="7">
        <v>0.1</v>
      </c>
      <c r="L772" s="6">
        <v>86.27</v>
      </c>
      <c r="M772" s="6">
        <f t="shared" si="48"/>
        <v>296.90999999999997</v>
      </c>
      <c r="N772" s="6">
        <f t="shared" si="49"/>
        <v>172.54</v>
      </c>
      <c r="O772" s="6">
        <f t="shared" si="50"/>
        <v>124.36999999999998</v>
      </c>
      <c r="P772" s="8">
        <f t="shared" si="51"/>
        <v>0.41888114243373409</v>
      </c>
      <c r="Q772" s="5">
        <f>YEAR(SalesDataTable[[#This Row],[Order Date]])</f>
        <v>2026</v>
      </c>
      <c r="R772" s="8" t="str">
        <f>"Q"&amp;ROUNDUP(MONTH(SalesDataTable[[#This Row],[Order Date]])/3,0)</f>
        <v>Q2</v>
      </c>
      <c r="S772" s="9">
        <f>MONTH(SalesDataTable[[#This Row],[Order Date]])</f>
        <v>5</v>
      </c>
      <c r="T772" s="8" t="str">
        <f>TEXT(SalesDataTable[[#This Row],[Order Date]],"mmm")</f>
        <v>May</v>
      </c>
    </row>
    <row r="773" spans="1:20" ht="16">
      <c r="A773" s="2" t="s">
        <v>824</v>
      </c>
      <c r="B773" s="3">
        <v>46151</v>
      </c>
      <c r="C773" s="4" t="s">
        <v>1</v>
      </c>
      <c r="D773" s="4" t="s">
        <v>88</v>
      </c>
      <c r="E773" s="4" t="s">
        <v>25</v>
      </c>
      <c r="F773" s="4" t="s">
        <v>20</v>
      </c>
      <c r="G773" s="4" t="s">
        <v>11</v>
      </c>
      <c r="H773" s="4" t="s">
        <v>12</v>
      </c>
      <c r="I773" s="9">
        <v>2</v>
      </c>
      <c r="J773" s="6">
        <v>91.59</v>
      </c>
      <c r="K773" s="7">
        <v>0</v>
      </c>
      <c r="L773" s="6">
        <v>44.97</v>
      </c>
      <c r="M773" s="6">
        <f t="shared" si="48"/>
        <v>183.18</v>
      </c>
      <c r="N773" s="6">
        <f t="shared" si="49"/>
        <v>89.94</v>
      </c>
      <c r="O773" s="6">
        <f t="shared" si="50"/>
        <v>93.240000000000009</v>
      </c>
      <c r="P773" s="8">
        <f t="shared" si="51"/>
        <v>0.50900753357353423</v>
      </c>
      <c r="Q773" s="5">
        <f>YEAR(SalesDataTable[[#This Row],[Order Date]])</f>
        <v>2026</v>
      </c>
      <c r="R773" s="8" t="str">
        <f>"Q"&amp;ROUNDUP(MONTH(SalesDataTable[[#This Row],[Order Date]])/3,0)</f>
        <v>Q2</v>
      </c>
      <c r="S773" s="9">
        <f>MONTH(SalesDataTable[[#This Row],[Order Date]])</f>
        <v>5</v>
      </c>
      <c r="T773" s="8" t="str">
        <f>TEXT(SalesDataTable[[#This Row],[Order Date]],"mmm")</f>
        <v>May</v>
      </c>
    </row>
    <row r="774" spans="1:20" ht="16">
      <c r="A774" s="2" t="s">
        <v>825</v>
      </c>
      <c r="B774" s="3">
        <v>46151</v>
      </c>
      <c r="C774" s="4" t="s">
        <v>27</v>
      </c>
      <c r="D774" s="4" t="s">
        <v>82</v>
      </c>
      <c r="E774" s="4" t="s">
        <v>3</v>
      </c>
      <c r="F774" s="4" t="s">
        <v>4</v>
      </c>
      <c r="G774" s="4" t="s">
        <v>49</v>
      </c>
      <c r="H774" s="4" t="s">
        <v>74</v>
      </c>
      <c r="I774" s="9">
        <v>1</v>
      </c>
      <c r="J774" s="6">
        <v>51.78</v>
      </c>
      <c r="K774" s="7">
        <v>0.1</v>
      </c>
      <c r="L774" s="6">
        <v>21.63</v>
      </c>
      <c r="M774" s="6">
        <f t="shared" si="48"/>
        <v>46.602000000000004</v>
      </c>
      <c r="N774" s="6">
        <f t="shared" si="49"/>
        <v>21.63</v>
      </c>
      <c r="O774" s="6">
        <f t="shared" si="50"/>
        <v>24.972000000000005</v>
      </c>
      <c r="P774" s="8">
        <f t="shared" si="51"/>
        <v>0.53585683017896235</v>
      </c>
      <c r="Q774" s="5">
        <f>YEAR(SalesDataTable[[#This Row],[Order Date]])</f>
        <v>2026</v>
      </c>
      <c r="R774" s="8" t="str">
        <f>"Q"&amp;ROUNDUP(MONTH(SalesDataTable[[#This Row],[Order Date]])/3,0)</f>
        <v>Q2</v>
      </c>
      <c r="S774" s="9">
        <f>MONTH(SalesDataTable[[#This Row],[Order Date]])</f>
        <v>5</v>
      </c>
      <c r="T774" s="8" t="str">
        <f>TEXT(SalesDataTable[[#This Row],[Order Date]],"mmm")</f>
        <v>May</v>
      </c>
    </row>
    <row r="775" spans="1:20" ht="16">
      <c r="A775" s="2" t="s">
        <v>826</v>
      </c>
      <c r="B775" s="3">
        <v>46151</v>
      </c>
      <c r="C775" s="4" t="s">
        <v>27</v>
      </c>
      <c r="D775" s="4" t="s">
        <v>48</v>
      </c>
      <c r="E775" s="4" t="s">
        <v>25</v>
      </c>
      <c r="F775" s="4" t="s">
        <v>4</v>
      </c>
      <c r="G775" s="4" t="s">
        <v>17</v>
      </c>
      <c r="H775" s="4" t="s">
        <v>46</v>
      </c>
      <c r="I775" s="9">
        <v>2</v>
      </c>
      <c r="J775" s="6">
        <v>46.25</v>
      </c>
      <c r="K775" s="7">
        <v>0</v>
      </c>
      <c r="L775" s="6">
        <v>18.12</v>
      </c>
      <c r="M775" s="6">
        <f t="shared" si="48"/>
        <v>92.5</v>
      </c>
      <c r="N775" s="6">
        <f t="shared" si="49"/>
        <v>36.24</v>
      </c>
      <c r="O775" s="6">
        <f t="shared" si="50"/>
        <v>56.26</v>
      </c>
      <c r="P775" s="8">
        <f t="shared" si="51"/>
        <v>0.60821621621621624</v>
      </c>
      <c r="Q775" s="5">
        <f>YEAR(SalesDataTable[[#This Row],[Order Date]])</f>
        <v>2026</v>
      </c>
      <c r="R775" s="8" t="str">
        <f>"Q"&amp;ROUNDUP(MONTH(SalesDataTable[[#This Row],[Order Date]])/3,0)</f>
        <v>Q2</v>
      </c>
      <c r="S775" s="9">
        <f>MONTH(SalesDataTable[[#This Row],[Order Date]])</f>
        <v>5</v>
      </c>
      <c r="T775" s="8" t="str">
        <f>TEXT(SalesDataTable[[#This Row],[Order Date]],"mmm")</f>
        <v>May</v>
      </c>
    </row>
    <row r="776" spans="1:20" ht="16">
      <c r="A776" s="2" t="s">
        <v>827</v>
      </c>
      <c r="B776" s="3">
        <v>46151</v>
      </c>
      <c r="C776" s="4" t="s">
        <v>1</v>
      </c>
      <c r="D776" s="4" t="s">
        <v>2</v>
      </c>
      <c r="E776" s="4" t="s">
        <v>3</v>
      </c>
      <c r="F776" s="4" t="s">
        <v>4</v>
      </c>
      <c r="G776" s="4" t="s">
        <v>31</v>
      </c>
      <c r="H776" s="4" t="s">
        <v>41</v>
      </c>
      <c r="I776" s="9">
        <v>3</v>
      </c>
      <c r="J776" s="6">
        <v>198.5</v>
      </c>
      <c r="K776" s="7">
        <v>0</v>
      </c>
      <c r="L776" s="6">
        <v>102.23</v>
      </c>
      <c r="M776" s="6">
        <f t="shared" si="48"/>
        <v>595.5</v>
      </c>
      <c r="N776" s="6">
        <f t="shared" si="49"/>
        <v>306.69</v>
      </c>
      <c r="O776" s="6">
        <f t="shared" si="50"/>
        <v>288.81</v>
      </c>
      <c r="P776" s="8">
        <f t="shared" si="51"/>
        <v>0.48498740554156172</v>
      </c>
      <c r="Q776" s="5">
        <f>YEAR(SalesDataTable[[#This Row],[Order Date]])</f>
        <v>2026</v>
      </c>
      <c r="R776" s="8" t="str">
        <f>"Q"&amp;ROUNDUP(MONTH(SalesDataTable[[#This Row],[Order Date]])/3,0)</f>
        <v>Q2</v>
      </c>
      <c r="S776" s="9">
        <f>MONTH(SalesDataTable[[#This Row],[Order Date]])</f>
        <v>5</v>
      </c>
      <c r="T776" s="8" t="str">
        <f>TEXT(SalesDataTable[[#This Row],[Order Date]],"mmm")</f>
        <v>May</v>
      </c>
    </row>
    <row r="777" spans="1:20" ht="16">
      <c r="A777" s="2" t="s">
        <v>828</v>
      </c>
      <c r="B777" s="3">
        <v>46151</v>
      </c>
      <c r="C777" s="4" t="s">
        <v>27</v>
      </c>
      <c r="D777" s="4" t="s">
        <v>48</v>
      </c>
      <c r="E777" s="4" t="s">
        <v>3</v>
      </c>
      <c r="F777" s="4" t="s">
        <v>16</v>
      </c>
      <c r="G777" s="4" t="s">
        <v>11</v>
      </c>
      <c r="H777" s="4" t="s">
        <v>53</v>
      </c>
      <c r="I777" s="9">
        <v>1</v>
      </c>
      <c r="J777" s="6">
        <v>152.80000000000001</v>
      </c>
      <c r="K777" s="7">
        <v>0.1</v>
      </c>
      <c r="L777" s="6">
        <v>77.67</v>
      </c>
      <c r="M777" s="6">
        <f t="shared" si="48"/>
        <v>137.52000000000001</v>
      </c>
      <c r="N777" s="6">
        <f t="shared" si="49"/>
        <v>77.67</v>
      </c>
      <c r="O777" s="6">
        <f t="shared" si="50"/>
        <v>59.850000000000009</v>
      </c>
      <c r="P777" s="8">
        <f t="shared" si="51"/>
        <v>0.43520942408376967</v>
      </c>
      <c r="Q777" s="5">
        <f>YEAR(SalesDataTable[[#This Row],[Order Date]])</f>
        <v>2026</v>
      </c>
      <c r="R777" s="8" t="str">
        <f>"Q"&amp;ROUNDUP(MONTH(SalesDataTable[[#This Row],[Order Date]])/3,0)</f>
        <v>Q2</v>
      </c>
      <c r="S777" s="9">
        <f>MONTH(SalesDataTable[[#This Row],[Order Date]])</f>
        <v>5</v>
      </c>
      <c r="T777" s="8" t="str">
        <f>TEXT(SalesDataTable[[#This Row],[Order Date]],"mmm")</f>
        <v>May</v>
      </c>
    </row>
    <row r="778" spans="1:20" ht="16">
      <c r="A778" s="2" t="s">
        <v>829</v>
      </c>
      <c r="B778" s="3">
        <v>46151</v>
      </c>
      <c r="C778" s="4" t="s">
        <v>8</v>
      </c>
      <c r="D778" s="4" t="s">
        <v>86</v>
      </c>
      <c r="E778" s="4" t="s">
        <v>3</v>
      </c>
      <c r="F778" s="4" t="s">
        <v>20</v>
      </c>
      <c r="G778" s="4" t="s">
        <v>17</v>
      </c>
      <c r="H778" s="4" t="s">
        <v>83</v>
      </c>
      <c r="I778" s="9">
        <v>2</v>
      </c>
      <c r="J778" s="6">
        <v>161.47999999999999</v>
      </c>
      <c r="K778" s="7">
        <v>0</v>
      </c>
      <c r="L778" s="6">
        <v>85.03</v>
      </c>
      <c r="M778" s="6">
        <f t="shared" si="48"/>
        <v>322.95999999999998</v>
      </c>
      <c r="N778" s="6">
        <f t="shared" si="49"/>
        <v>170.06</v>
      </c>
      <c r="O778" s="6">
        <f t="shared" si="50"/>
        <v>152.89999999999998</v>
      </c>
      <c r="P778" s="8">
        <f t="shared" si="51"/>
        <v>0.47343324250681196</v>
      </c>
      <c r="Q778" s="5">
        <f>YEAR(SalesDataTable[[#This Row],[Order Date]])</f>
        <v>2026</v>
      </c>
      <c r="R778" s="8" t="str">
        <f>"Q"&amp;ROUNDUP(MONTH(SalesDataTable[[#This Row],[Order Date]])/3,0)</f>
        <v>Q2</v>
      </c>
      <c r="S778" s="9">
        <f>MONTH(SalesDataTable[[#This Row],[Order Date]])</f>
        <v>5</v>
      </c>
      <c r="T778" s="8" t="str">
        <f>TEXT(SalesDataTable[[#This Row],[Order Date]],"mmm")</f>
        <v>May</v>
      </c>
    </row>
    <row r="779" spans="1:20" ht="16">
      <c r="A779" s="2" t="s">
        <v>830</v>
      </c>
      <c r="B779" s="3">
        <v>46151</v>
      </c>
      <c r="C779" s="4" t="s">
        <v>8</v>
      </c>
      <c r="D779" s="4" t="s">
        <v>38</v>
      </c>
      <c r="E779" s="4" t="s">
        <v>25</v>
      </c>
      <c r="F779" s="4" t="s">
        <v>4</v>
      </c>
      <c r="G779" s="4" t="s">
        <v>5</v>
      </c>
      <c r="H779" s="4" t="s">
        <v>6</v>
      </c>
      <c r="I779" s="9">
        <v>1</v>
      </c>
      <c r="J779" s="6">
        <v>82.86</v>
      </c>
      <c r="K779" s="7">
        <v>0</v>
      </c>
      <c r="L779" s="6">
        <v>42.67</v>
      </c>
      <c r="M779" s="6">
        <f t="shared" si="48"/>
        <v>82.86</v>
      </c>
      <c r="N779" s="6">
        <f t="shared" si="49"/>
        <v>42.67</v>
      </c>
      <c r="O779" s="6">
        <f t="shared" si="50"/>
        <v>40.19</v>
      </c>
      <c r="P779" s="8">
        <f t="shared" si="51"/>
        <v>0.48503499879314504</v>
      </c>
      <c r="Q779" s="5">
        <f>YEAR(SalesDataTable[[#This Row],[Order Date]])</f>
        <v>2026</v>
      </c>
      <c r="R779" s="8" t="str">
        <f>"Q"&amp;ROUNDUP(MONTH(SalesDataTable[[#This Row],[Order Date]])/3,0)</f>
        <v>Q2</v>
      </c>
      <c r="S779" s="9">
        <f>MONTH(SalesDataTable[[#This Row],[Order Date]])</f>
        <v>5</v>
      </c>
      <c r="T779" s="8" t="str">
        <f>TEXT(SalesDataTable[[#This Row],[Order Date]],"mmm")</f>
        <v>May</v>
      </c>
    </row>
    <row r="780" spans="1:20" ht="16">
      <c r="A780" s="2" t="s">
        <v>831</v>
      </c>
      <c r="B780" s="3">
        <v>46152</v>
      </c>
      <c r="C780" s="4" t="s">
        <v>27</v>
      </c>
      <c r="D780" s="4" t="s">
        <v>28</v>
      </c>
      <c r="E780" s="4" t="s">
        <v>3</v>
      </c>
      <c r="F780" s="4" t="s">
        <v>16</v>
      </c>
      <c r="G780" s="4" t="s">
        <v>49</v>
      </c>
      <c r="H780" s="4" t="s">
        <v>74</v>
      </c>
      <c r="I780" s="9">
        <v>1</v>
      </c>
      <c r="J780" s="6">
        <v>51.15</v>
      </c>
      <c r="K780" s="7">
        <v>0</v>
      </c>
      <c r="L780" s="6">
        <v>21.39</v>
      </c>
      <c r="M780" s="6">
        <f t="shared" si="48"/>
        <v>51.15</v>
      </c>
      <c r="N780" s="6">
        <f t="shared" si="49"/>
        <v>21.39</v>
      </c>
      <c r="O780" s="6">
        <f t="shared" si="50"/>
        <v>29.759999999999998</v>
      </c>
      <c r="P780" s="8">
        <f t="shared" si="51"/>
        <v>0.58181818181818179</v>
      </c>
      <c r="Q780" s="5">
        <f>YEAR(SalesDataTable[[#This Row],[Order Date]])</f>
        <v>2026</v>
      </c>
      <c r="R780" s="8" t="str">
        <f>"Q"&amp;ROUNDUP(MONTH(SalesDataTable[[#This Row],[Order Date]])/3,0)</f>
        <v>Q2</v>
      </c>
      <c r="S780" s="9">
        <f>MONTH(SalesDataTable[[#This Row],[Order Date]])</f>
        <v>5</v>
      </c>
      <c r="T780" s="8" t="str">
        <f>TEXT(SalesDataTable[[#This Row],[Order Date]],"mmm")</f>
        <v>May</v>
      </c>
    </row>
    <row r="781" spans="1:20" ht="16">
      <c r="A781" s="2" t="s">
        <v>832</v>
      </c>
      <c r="B781" s="3">
        <v>46152</v>
      </c>
      <c r="C781" s="4" t="s">
        <v>14</v>
      </c>
      <c r="D781" s="4" t="s">
        <v>15</v>
      </c>
      <c r="E781" s="4" t="s">
        <v>10</v>
      </c>
      <c r="F781" s="4" t="s">
        <v>20</v>
      </c>
      <c r="G781" s="4" t="s">
        <v>49</v>
      </c>
      <c r="H781" s="4" t="s">
        <v>74</v>
      </c>
      <c r="I781" s="9">
        <v>12</v>
      </c>
      <c r="J781" s="6">
        <v>50.53</v>
      </c>
      <c r="K781" s="7">
        <v>0.1</v>
      </c>
      <c r="L781" s="6">
        <v>22.09</v>
      </c>
      <c r="M781" s="6">
        <f t="shared" si="48"/>
        <v>545.72400000000005</v>
      </c>
      <c r="N781" s="6">
        <f t="shared" si="49"/>
        <v>265.08</v>
      </c>
      <c r="O781" s="6">
        <f t="shared" si="50"/>
        <v>280.64400000000006</v>
      </c>
      <c r="P781" s="8">
        <f t="shared" si="51"/>
        <v>0.5142599555819426</v>
      </c>
      <c r="Q781" s="5">
        <f>YEAR(SalesDataTable[[#This Row],[Order Date]])</f>
        <v>2026</v>
      </c>
      <c r="R781" s="8" t="str">
        <f>"Q"&amp;ROUNDUP(MONTH(SalesDataTable[[#This Row],[Order Date]])/3,0)</f>
        <v>Q2</v>
      </c>
      <c r="S781" s="9">
        <f>MONTH(SalesDataTable[[#This Row],[Order Date]])</f>
        <v>5</v>
      </c>
      <c r="T781" s="8" t="str">
        <f>TEXT(SalesDataTable[[#This Row],[Order Date]],"mmm")</f>
        <v>May</v>
      </c>
    </row>
    <row r="782" spans="1:20" ht="16">
      <c r="A782" s="2" t="s">
        <v>833</v>
      </c>
      <c r="B782" s="3">
        <v>46152</v>
      </c>
      <c r="C782" s="4" t="s">
        <v>8</v>
      </c>
      <c r="D782" s="4" t="s">
        <v>9</v>
      </c>
      <c r="E782" s="4" t="s">
        <v>39</v>
      </c>
      <c r="F782" s="4" t="s">
        <v>4</v>
      </c>
      <c r="G782" s="4" t="s">
        <v>5</v>
      </c>
      <c r="H782" s="4" t="s">
        <v>29</v>
      </c>
      <c r="I782" s="9">
        <v>2</v>
      </c>
      <c r="J782" s="6">
        <v>50.93</v>
      </c>
      <c r="K782" s="7">
        <v>0</v>
      </c>
      <c r="L782" s="6">
        <v>22.91</v>
      </c>
      <c r="M782" s="6">
        <f t="shared" si="48"/>
        <v>101.86</v>
      </c>
      <c r="N782" s="6">
        <f t="shared" si="49"/>
        <v>45.82</v>
      </c>
      <c r="O782" s="6">
        <f t="shared" si="50"/>
        <v>56.04</v>
      </c>
      <c r="P782" s="8">
        <f t="shared" si="51"/>
        <v>0.55016689573924993</v>
      </c>
      <c r="Q782" s="5">
        <f>YEAR(SalesDataTable[[#This Row],[Order Date]])</f>
        <v>2026</v>
      </c>
      <c r="R782" s="8" t="str">
        <f>"Q"&amp;ROUNDUP(MONTH(SalesDataTable[[#This Row],[Order Date]])/3,0)</f>
        <v>Q2</v>
      </c>
      <c r="S782" s="9">
        <f>MONTH(SalesDataTable[[#This Row],[Order Date]])</f>
        <v>5</v>
      </c>
      <c r="T782" s="8" t="str">
        <f>TEXT(SalesDataTable[[#This Row],[Order Date]],"mmm")</f>
        <v>May</v>
      </c>
    </row>
    <row r="783" spans="1:20" ht="16">
      <c r="A783" s="2" t="s">
        <v>834</v>
      </c>
      <c r="B783" s="3">
        <v>46152</v>
      </c>
      <c r="C783" s="4" t="s">
        <v>14</v>
      </c>
      <c r="D783" s="4" t="s">
        <v>34</v>
      </c>
      <c r="E783" s="4" t="s">
        <v>3</v>
      </c>
      <c r="F783" s="4" t="s">
        <v>4</v>
      </c>
      <c r="G783" s="4" t="s">
        <v>49</v>
      </c>
      <c r="H783" s="4" t="s">
        <v>74</v>
      </c>
      <c r="I783" s="9">
        <v>2</v>
      </c>
      <c r="J783" s="6">
        <v>50.79</v>
      </c>
      <c r="K783" s="7">
        <v>0.05</v>
      </c>
      <c r="L783" s="6">
        <v>21.83</v>
      </c>
      <c r="M783" s="6">
        <f t="shared" si="48"/>
        <v>96.500999999999991</v>
      </c>
      <c r="N783" s="6">
        <f t="shared" si="49"/>
        <v>43.66</v>
      </c>
      <c r="O783" s="6">
        <f t="shared" si="50"/>
        <v>52.840999999999994</v>
      </c>
      <c r="P783" s="8">
        <f t="shared" si="51"/>
        <v>0.54756945523880585</v>
      </c>
      <c r="Q783" s="5">
        <f>YEAR(SalesDataTable[[#This Row],[Order Date]])</f>
        <v>2026</v>
      </c>
      <c r="R783" s="8" t="str">
        <f>"Q"&amp;ROUNDUP(MONTH(SalesDataTable[[#This Row],[Order Date]])/3,0)</f>
        <v>Q2</v>
      </c>
      <c r="S783" s="9">
        <f>MONTH(SalesDataTable[[#This Row],[Order Date]])</f>
        <v>5</v>
      </c>
      <c r="T783" s="8" t="str">
        <f>TEXT(SalesDataTable[[#This Row],[Order Date]],"mmm")</f>
        <v>May</v>
      </c>
    </row>
    <row r="784" spans="1:20" ht="16">
      <c r="A784" s="2" t="s">
        <v>835</v>
      </c>
      <c r="B784" s="3">
        <v>46152</v>
      </c>
      <c r="C784" s="4" t="s">
        <v>27</v>
      </c>
      <c r="D784" s="4" t="s">
        <v>48</v>
      </c>
      <c r="E784" s="4" t="s">
        <v>3</v>
      </c>
      <c r="F784" s="4" t="s">
        <v>20</v>
      </c>
      <c r="G784" s="4" t="s">
        <v>17</v>
      </c>
      <c r="H784" s="4" t="s">
        <v>83</v>
      </c>
      <c r="I784" s="9">
        <v>5</v>
      </c>
      <c r="J784" s="6">
        <v>160.94</v>
      </c>
      <c r="K784" s="7">
        <v>0.1</v>
      </c>
      <c r="L784" s="6">
        <v>88.89</v>
      </c>
      <c r="M784" s="6">
        <f t="shared" si="48"/>
        <v>724.23</v>
      </c>
      <c r="N784" s="6">
        <f t="shared" si="49"/>
        <v>444.45</v>
      </c>
      <c r="O784" s="6">
        <f t="shared" si="50"/>
        <v>279.78000000000003</v>
      </c>
      <c r="P784" s="8">
        <f t="shared" si="51"/>
        <v>0.38631374011018604</v>
      </c>
      <c r="Q784" s="5">
        <f>YEAR(SalesDataTable[[#This Row],[Order Date]])</f>
        <v>2026</v>
      </c>
      <c r="R784" s="8" t="str">
        <f>"Q"&amp;ROUNDUP(MONTH(SalesDataTable[[#This Row],[Order Date]])/3,0)</f>
        <v>Q2</v>
      </c>
      <c r="S784" s="9">
        <f>MONTH(SalesDataTable[[#This Row],[Order Date]])</f>
        <v>5</v>
      </c>
      <c r="T784" s="8" t="str">
        <f>TEXT(SalesDataTable[[#This Row],[Order Date]],"mmm")</f>
        <v>May</v>
      </c>
    </row>
    <row r="785" spans="1:20" ht="16">
      <c r="A785" s="2" t="s">
        <v>836</v>
      </c>
      <c r="B785" s="3">
        <v>46152</v>
      </c>
      <c r="C785" s="4" t="s">
        <v>8</v>
      </c>
      <c r="D785" s="4" t="s">
        <v>9</v>
      </c>
      <c r="E785" s="4" t="s">
        <v>3</v>
      </c>
      <c r="F785" s="4" t="s">
        <v>4</v>
      </c>
      <c r="G785" s="4" t="s">
        <v>49</v>
      </c>
      <c r="H785" s="4" t="s">
        <v>67</v>
      </c>
      <c r="I785" s="9">
        <v>2</v>
      </c>
      <c r="J785" s="6">
        <v>36.409999999999997</v>
      </c>
      <c r="K785" s="7">
        <v>0</v>
      </c>
      <c r="L785" s="6">
        <v>13.92</v>
      </c>
      <c r="M785" s="6">
        <f t="shared" si="48"/>
        <v>72.819999999999993</v>
      </c>
      <c r="N785" s="6">
        <f t="shared" si="49"/>
        <v>27.84</v>
      </c>
      <c r="O785" s="6">
        <f t="shared" si="50"/>
        <v>44.97999999999999</v>
      </c>
      <c r="P785" s="8">
        <f t="shared" si="51"/>
        <v>0.61768744850315838</v>
      </c>
      <c r="Q785" s="5">
        <f>YEAR(SalesDataTable[[#This Row],[Order Date]])</f>
        <v>2026</v>
      </c>
      <c r="R785" s="8" t="str">
        <f>"Q"&amp;ROUNDUP(MONTH(SalesDataTable[[#This Row],[Order Date]])/3,0)</f>
        <v>Q2</v>
      </c>
      <c r="S785" s="9">
        <f>MONTH(SalesDataTable[[#This Row],[Order Date]])</f>
        <v>5</v>
      </c>
      <c r="T785" s="8" t="str">
        <f>TEXT(SalesDataTable[[#This Row],[Order Date]],"mmm")</f>
        <v>May</v>
      </c>
    </row>
    <row r="786" spans="1:20" ht="16">
      <c r="A786" s="2" t="s">
        <v>837</v>
      </c>
      <c r="B786" s="3">
        <v>46152</v>
      </c>
      <c r="C786" s="4" t="s">
        <v>27</v>
      </c>
      <c r="D786" s="4" t="s">
        <v>28</v>
      </c>
      <c r="E786" s="4" t="s">
        <v>39</v>
      </c>
      <c r="F786" s="4" t="s">
        <v>4</v>
      </c>
      <c r="G786" s="4" t="s">
        <v>11</v>
      </c>
      <c r="H786" s="4" t="s">
        <v>79</v>
      </c>
      <c r="I786" s="9">
        <v>2</v>
      </c>
      <c r="J786" s="6">
        <v>72.25</v>
      </c>
      <c r="K786" s="7">
        <v>0</v>
      </c>
      <c r="L786" s="6">
        <v>32.25</v>
      </c>
      <c r="M786" s="6">
        <f t="shared" si="48"/>
        <v>144.5</v>
      </c>
      <c r="N786" s="6">
        <f t="shared" si="49"/>
        <v>64.5</v>
      </c>
      <c r="O786" s="6">
        <f t="shared" si="50"/>
        <v>80</v>
      </c>
      <c r="P786" s="8">
        <f t="shared" si="51"/>
        <v>0.55363321799307963</v>
      </c>
      <c r="Q786" s="5">
        <f>YEAR(SalesDataTable[[#This Row],[Order Date]])</f>
        <v>2026</v>
      </c>
      <c r="R786" s="8" t="str">
        <f>"Q"&amp;ROUNDUP(MONTH(SalesDataTable[[#This Row],[Order Date]])/3,0)</f>
        <v>Q2</v>
      </c>
      <c r="S786" s="9">
        <f>MONTH(SalesDataTable[[#This Row],[Order Date]])</f>
        <v>5</v>
      </c>
      <c r="T786" s="8" t="str">
        <f>TEXT(SalesDataTable[[#This Row],[Order Date]],"mmm")</f>
        <v>May</v>
      </c>
    </row>
    <row r="787" spans="1:20" ht="16">
      <c r="A787" s="2" t="s">
        <v>838</v>
      </c>
      <c r="B787" s="3">
        <v>46152</v>
      </c>
      <c r="C787" s="4" t="s">
        <v>27</v>
      </c>
      <c r="D787" s="4" t="s">
        <v>48</v>
      </c>
      <c r="E787" s="4" t="s">
        <v>25</v>
      </c>
      <c r="F787" s="4" t="s">
        <v>16</v>
      </c>
      <c r="G787" s="4" t="s">
        <v>5</v>
      </c>
      <c r="H787" s="4" t="s">
        <v>43</v>
      </c>
      <c r="I787" s="9">
        <v>4</v>
      </c>
      <c r="J787" s="6">
        <v>103.36</v>
      </c>
      <c r="K787" s="7">
        <v>0</v>
      </c>
      <c r="L787" s="6">
        <v>51.59</v>
      </c>
      <c r="M787" s="6">
        <f t="shared" si="48"/>
        <v>413.44</v>
      </c>
      <c r="N787" s="6">
        <f t="shared" si="49"/>
        <v>206.36</v>
      </c>
      <c r="O787" s="6">
        <f t="shared" si="50"/>
        <v>207.07999999999998</v>
      </c>
      <c r="P787" s="8">
        <f t="shared" si="51"/>
        <v>0.50087074303405565</v>
      </c>
      <c r="Q787" s="5">
        <f>YEAR(SalesDataTable[[#This Row],[Order Date]])</f>
        <v>2026</v>
      </c>
      <c r="R787" s="8" t="str">
        <f>"Q"&amp;ROUNDUP(MONTH(SalesDataTable[[#This Row],[Order Date]])/3,0)</f>
        <v>Q2</v>
      </c>
      <c r="S787" s="9">
        <f>MONTH(SalesDataTable[[#This Row],[Order Date]])</f>
        <v>5</v>
      </c>
      <c r="T787" s="8" t="str">
        <f>TEXT(SalesDataTable[[#This Row],[Order Date]],"mmm")</f>
        <v>May</v>
      </c>
    </row>
    <row r="788" spans="1:20" ht="16">
      <c r="A788" s="2" t="s">
        <v>839</v>
      </c>
      <c r="B788" s="3">
        <v>46152</v>
      </c>
      <c r="C788" s="4" t="s">
        <v>14</v>
      </c>
      <c r="D788" s="4" t="s">
        <v>15</v>
      </c>
      <c r="E788" s="4" t="s">
        <v>10</v>
      </c>
      <c r="F788" s="4" t="s">
        <v>20</v>
      </c>
      <c r="G788" s="4" t="s">
        <v>11</v>
      </c>
      <c r="H788" s="4" t="s">
        <v>21</v>
      </c>
      <c r="I788" s="9">
        <v>4</v>
      </c>
      <c r="J788" s="6">
        <v>145.85</v>
      </c>
      <c r="K788" s="7">
        <v>0.15</v>
      </c>
      <c r="L788" s="6">
        <v>79.69</v>
      </c>
      <c r="M788" s="6">
        <f t="shared" si="48"/>
        <v>495.89</v>
      </c>
      <c r="N788" s="6">
        <f t="shared" si="49"/>
        <v>318.76</v>
      </c>
      <c r="O788" s="6">
        <f t="shared" si="50"/>
        <v>177.13</v>
      </c>
      <c r="P788" s="8">
        <f t="shared" si="51"/>
        <v>0.35719615237250196</v>
      </c>
      <c r="Q788" s="5">
        <f>YEAR(SalesDataTable[[#This Row],[Order Date]])</f>
        <v>2026</v>
      </c>
      <c r="R788" s="8" t="str">
        <f>"Q"&amp;ROUNDUP(MONTH(SalesDataTable[[#This Row],[Order Date]])/3,0)</f>
        <v>Q2</v>
      </c>
      <c r="S788" s="9">
        <f>MONTH(SalesDataTable[[#This Row],[Order Date]])</f>
        <v>5</v>
      </c>
      <c r="T788" s="8" t="str">
        <f>TEXT(SalesDataTable[[#This Row],[Order Date]],"mmm")</f>
        <v>May</v>
      </c>
    </row>
    <row r="789" spans="1:20" ht="16">
      <c r="A789" s="2" t="s">
        <v>840</v>
      </c>
      <c r="B789" s="3">
        <v>46153</v>
      </c>
      <c r="C789" s="4" t="s">
        <v>8</v>
      </c>
      <c r="D789" s="4" t="s">
        <v>69</v>
      </c>
      <c r="E789" s="4" t="s">
        <v>3</v>
      </c>
      <c r="F789" s="4" t="s">
        <v>4</v>
      </c>
      <c r="G789" s="4" t="s">
        <v>5</v>
      </c>
      <c r="H789" s="4" t="s">
        <v>43</v>
      </c>
      <c r="I789" s="9">
        <v>2</v>
      </c>
      <c r="J789" s="6">
        <v>100.49</v>
      </c>
      <c r="K789" s="7">
        <v>0.1</v>
      </c>
      <c r="L789" s="6">
        <v>50.11</v>
      </c>
      <c r="M789" s="6">
        <f t="shared" si="48"/>
        <v>180.88200000000001</v>
      </c>
      <c r="N789" s="6">
        <f t="shared" si="49"/>
        <v>100.22</v>
      </c>
      <c r="O789" s="6">
        <f t="shared" si="50"/>
        <v>80.662000000000006</v>
      </c>
      <c r="P789" s="8">
        <f t="shared" si="51"/>
        <v>0.44593713028383147</v>
      </c>
      <c r="Q789" s="5">
        <f>YEAR(SalesDataTable[[#This Row],[Order Date]])</f>
        <v>2026</v>
      </c>
      <c r="R789" s="8" t="str">
        <f>"Q"&amp;ROUNDUP(MONTH(SalesDataTable[[#This Row],[Order Date]])/3,0)</f>
        <v>Q2</v>
      </c>
      <c r="S789" s="9">
        <f>MONTH(SalesDataTable[[#This Row],[Order Date]])</f>
        <v>5</v>
      </c>
      <c r="T789" s="8" t="str">
        <f>TEXT(SalesDataTable[[#This Row],[Order Date]],"mmm")</f>
        <v>May</v>
      </c>
    </row>
    <row r="790" spans="1:20" ht="16">
      <c r="A790" s="2" t="s">
        <v>841</v>
      </c>
      <c r="B790" s="3">
        <v>46153</v>
      </c>
      <c r="C790" s="4" t="s">
        <v>14</v>
      </c>
      <c r="D790" s="4" t="s">
        <v>126</v>
      </c>
      <c r="E790" s="4" t="s">
        <v>10</v>
      </c>
      <c r="F790" s="4" t="s">
        <v>4</v>
      </c>
      <c r="G790" s="4" t="s">
        <v>31</v>
      </c>
      <c r="H790" s="4" t="s">
        <v>32</v>
      </c>
      <c r="I790" s="9">
        <v>4</v>
      </c>
      <c r="J790" s="6">
        <v>332.89</v>
      </c>
      <c r="K790" s="7">
        <v>0.1</v>
      </c>
      <c r="L790" s="6">
        <v>198.06</v>
      </c>
      <c r="M790" s="6">
        <f t="shared" si="48"/>
        <v>1198.404</v>
      </c>
      <c r="N790" s="6">
        <f t="shared" si="49"/>
        <v>792.24</v>
      </c>
      <c r="O790" s="6">
        <f t="shared" si="50"/>
        <v>406.16399999999999</v>
      </c>
      <c r="P790" s="8">
        <f t="shared" si="51"/>
        <v>0.33892076461694054</v>
      </c>
      <c r="Q790" s="5">
        <f>YEAR(SalesDataTable[[#This Row],[Order Date]])</f>
        <v>2026</v>
      </c>
      <c r="R790" s="8" t="str">
        <f>"Q"&amp;ROUNDUP(MONTH(SalesDataTable[[#This Row],[Order Date]])/3,0)</f>
        <v>Q2</v>
      </c>
      <c r="S790" s="9">
        <f>MONTH(SalesDataTable[[#This Row],[Order Date]])</f>
        <v>5</v>
      </c>
      <c r="T790" s="8" t="str">
        <f>TEXT(SalesDataTable[[#This Row],[Order Date]],"mmm")</f>
        <v>May</v>
      </c>
    </row>
    <row r="791" spans="1:20" ht="16">
      <c r="A791" s="2" t="s">
        <v>842</v>
      </c>
      <c r="B791" s="3">
        <v>46153</v>
      </c>
      <c r="C791" s="4" t="s">
        <v>8</v>
      </c>
      <c r="D791" s="4" t="s">
        <v>69</v>
      </c>
      <c r="E791" s="4" t="s">
        <v>3</v>
      </c>
      <c r="F791" s="4" t="s">
        <v>16</v>
      </c>
      <c r="G791" s="4" t="s">
        <v>11</v>
      </c>
      <c r="H791" s="4" t="s">
        <v>53</v>
      </c>
      <c r="I791" s="9">
        <v>1</v>
      </c>
      <c r="J791" s="6">
        <v>154.6</v>
      </c>
      <c r="K791" s="7">
        <v>0</v>
      </c>
      <c r="L791" s="6">
        <v>80.05</v>
      </c>
      <c r="M791" s="6">
        <f t="shared" si="48"/>
        <v>154.6</v>
      </c>
      <c r="N791" s="6">
        <f t="shared" si="49"/>
        <v>80.05</v>
      </c>
      <c r="O791" s="6">
        <f t="shared" si="50"/>
        <v>74.55</v>
      </c>
      <c r="P791" s="8">
        <f t="shared" si="51"/>
        <v>0.48221216041397152</v>
      </c>
      <c r="Q791" s="5">
        <f>YEAR(SalesDataTable[[#This Row],[Order Date]])</f>
        <v>2026</v>
      </c>
      <c r="R791" s="8" t="str">
        <f>"Q"&amp;ROUNDUP(MONTH(SalesDataTable[[#This Row],[Order Date]])/3,0)</f>
        <v>Q2</v>
      </c>
      <c r="S791" s="9">
        <f>MONTH(SalesDataTable[[#This Row],[Order Date]])</f>
        <v>5</v>
      </c>
      <c r="T791" s="8" t="str">
        <f>TEXT(SalesDataTable[[#This Row],[Order Date]],"mmm")</f>
        <v>May</v>
      </c>
    </row>
    <row r="792" spans="1:20" ht="16">
      <c r="A792" s="2" t="s">
        <v>843</v>
      </c>
      <c r="B792" s="3">
        <v>46153</v>
      </c>
      <c r="C792" s="4" t="s">
        <v>27</v>
      </c>
      <c r="D792" s="4" t="s">
        <v>28</v>
      </c>
      <c r="E792" s="4" t="s">
        <v>39</v>
      </c>
      <c r="F792" s="4" t="s">
        <v>4</v>
      </c>
      <c r="G792" s="4" t="s">
        <v>5</v>
      </c>
      <c r="H792" s="4" t="s">
        <v>6</v>
      </c>
      <c r="I792" s="9">
        <v>1</v>
      </c>
      <c r="J792" s="6">
        <v>83.23</v>
      </c>
      <c r="K792" s="7">
        <v>0.05</v>
      </c>
      <c r="L792" s="6">
        <v>43.82</v>
      </c>
      <c r="M792" s="6">
        <f t="shared" si="48"/>
        <v>79.0685</v>
      </c>
      <c r="N792" s="6">
        <f t="shared" si="49"/>
        <v>43.82</v>
      </c>
      <c r="O792" s="6">
        <f t="shared" si="50"/>
        <v>35.2485</v>
      </c>
      <c r="P792" s="8">
        <f t="shared" si="51"/>
        <v>0.44579699880483376</v>
      </c>
      <c r="Q792" s="5">
        <f>YEAR(SalesDataTable[[#This Row],[Order Date]])</f>
        <v>2026</v>
      </c>
      <c r="R792" s="8" t="str">
        <f>"Q"&amp;ROUNDUP(MONTH(SalesDataTable[[#This Row],[Order Date]])/3,0)</f>
        <v>Q2</v>
      </c>
      <c r="S792" s="9">
        <f>MONTH(SalesDataTable[[#This Row],[Order Date]])</f>
        <v>5</v>
      </c>
      <c r="T792" s="8" t="str">
        <f>TEXT(SalesDataTable[[#This Row],[Order Date]],"mmm")</f>
        <v>May</v>
      </c>
    </row>
    <row r="793" spans="1:20" ht="16">
      <c r="A793" s="2" t="s">
        <v>844</v>
      </c>
      <c r="B793" s="3">
        <v>46153</v>
      </c>
      <c r="C793" s="4" t="s">
        <v>8</v>
      </c>
      <c r="D793" s="4" t="s">
        <v>69</v>
      </c>
      <c r="E793" s="4" t="s">
        <v>39</v>
      </c>
      <c r="F793" s="4" t="s">
        <v>4</v>
      </c>
      <c r="G793" s="4" t="s">
        <v>17</v>
      </c>
      <c r="H793" s="4" t="s">
        <v>46</v>
      </c>
      <c r="I793" s="9">
        <v>3</v>
      </c>
      <c r="J793" s="6">
        <v>46.23</v>
      </c>
      <c r="K793" s="7">
        <v>0</v>
      </c>
      <c r="L793" s="6">
        <v>18.47</v>
      </c>
      <c r="M793" s="6">
        <f t="shared" si="48"/>
        <v>138.69</v>
      </c>
      <c r="N793" s="6">
        <f t="shared" si="49"/>
        <v>55.41</v>
      </c>
      <c r="O793" s="6">
        <f t="shared" si="50"/>
        <v>83.28</v>
      </c>
      <c r="P793" s="8">
        <f t="shared" si="51"/>
        <v>0.60047588146225395</v>
      </c>
      <c r="Q793" s="5">
        <f>YEAR(SalesDataTable[[#This Row],[Order Date]])</f>
        <v>2026</v>
      </c>
      <c r="R793" s="8" t="str">
        <f>"Q"&amp;ROUNDUP(MONTH(SalesDataTable[[#This Row],[Order Date]])/3,0)</f>
        <v>Q2</v>
      </c>
      <c r="S793" s="9">
        <f>MONTH(SalesDataTable[[#This Row],[Order Date]])</f>
        <v>5</v>
      </c>
      <c r="T793" s="8" t="str">
        <f>TEXT(SalesDataTable[[#This Row],[Order Date]],"mmm")</f>
        <v>May</v>
      </c>
    </row>
    <row r="794" spans="1:20" ht="16">
      <c r="A794" s="2" t="s">
        <v>845</v>
      </c>
      <c r="B794" s="3">
        <v>46153</v>
      </c>
      <c r="C794" s="4" t="s">
        <v>27</v>
      </c>
      <c r="D794" s="4" t="s">
        <v>45</v>
      </c>
      <c r="E794" s="4" t="s">
        <v>39</v>
      </c>
      <c r="F794" s="4" t="s">
        <v>4</v>
      </c>
      <c r="G794" s="4" t="s">
        <v>31</v>
      </c>
      <c r="H794" s="4" t="s">
        <v>90</v>
      </c>
      <c r="I794" s="9">
        <v>1</v>
      </c>
      <c r="J794" s="6">
        <v>125.3</v>
      </c>
      <c r="K794" s="7">
        <v>0.05</v>
      </c>
      <c r="L794" s="6">
        <v>59.62</v>
      </c>
      <c r="M794" s="6">
        <f t="shared" si="48"/>
        <v>119.035</v>
      </c>
      <c r="N794" s="6">
        <f t="shared" si="49"/>
        <v>59.62</v>
      </c>
      <c r="O794" s="6">
        <f t="shared" si="50"/>
        <v>59.414999999999999</v>
      </c>
      <c r="P794" s="8">
        <f t="shared" si="51"/>
        <v>0.49913890872432476</v>
      </c>
      <c r="Q794" s="5">
        <f>YEAR(SalesDataTable[[#This Row],[Order Date]])</f>
        <v>2026</v>
      </c>
      <c r="R794" s="8" t="str">
        <f>"Q"&amp;ROUNDUP(MONTH(SalesDataTable[[#This Row],[Order Date]])/3,0)</f>
        <v>Q2</v>
      </c>
      <c r="S794" s="9">
        <f>MONTH(SalesDataTable[[#This Row],[Order Date]])</f>
        <v>5</v>
      </c>
      <c r="T794" s="8" t="str">
        <f>TEXT(SalesDataTable[[#This Row],[Order Date]],"mmm")</f>
        <v>May</v>
      </c>
    </row>
    <row r="795" spans="1:20" ht="16">
      <c r="A795" s="2" t="s">
        <v>846</v>
      </c>
      <c r="B795" s="3">
        <v>46153</v>
      </c>
      <c r="C795" s="4" t="s">
        <v>8</v>
      </c>
      <c r="D795" s="4" t="s">
        <v>69</v>
      </c>
      <c r="E795" s="4" t="s">
        <v>3</v>
      </c>
      <c r="F795" s="4" t="s">
        <v>20</v>
      </c>
      <c r="G795" s="4" t="s">
        <v>17</v>
      </c>
      <c r="H795" s="4" t="s">
        <v>18</v>
      </c>
      <c r="I795" s="9">
        <v>1</v>
      </c>
      <c r="J795" s="6">
        <v>36.159999999999997</v>
      </c>
      <c r="K795" s="7">
        <v>0.1</v>
      </c>
      <c r="L795" s="6">
        <v>13.38</v>
      </c>
      <c r="M795" s="6">
        <f t="shared" si="48"/>
        <v>32.543999999999997</v>
      </c>
      <c r="N795" s="6">
        <f t="shared" si="49"/>
        <v>13.38</v>
      </c>
      <c r="O795" s="6">
        <f t="shared" si="50"/>
        <v>19.163999999999994</v>
      </c>
      <c r="P795" s="8">
        <f t="shared" si="51"/>
        <v>0.58886430678466062</v>
      </c>
      <c r="Q795" s="5">
        <f>YEAR(SalesDataTable[[#This Row],[Order Date]])</f>
        <v>2026</v>
      </c>
      <c r="R795" s="8" t="str">
        <f>"Q"&amp;ROUNDUP(MONTH(SalesDataTable[[#This Row],[Order Date]])/3,0)</f>
        <v>Q2</v>
      </c>
      <c r="S795" s="9">
        <f>MONTH(SalesDataTable[[#This Row],[Order Date]])</f>
        <v>5</v>
      </c>
      <c r="T795" s="8" t="str">
        <f>TEXT(SalesDataTable[[#This Row],[Order Date]],"mmm")</f>
        <v>May</v>
      </c>
    </row>
    <row r="796" spans="1:20" ht="16">
      <c r="A796" s="2" t="s">
        <v>847</v>
      </c>
      <c r="B796" s="3">
        <v>46153</v>
      </c>
      <c r="C796" s="4" t="s">
        <v>27</v>
      </c>
      <c r="D796" s="4" t="s">
        <v>82</v>
      </c>
      <c r="E796" s="4" t="s">
        <v>3</v>
      </c>
      <c r="F796" s="4" t="s">
        <v>4</v>
      </c>
      <c r="G796" s="4" t="s">
        <v>31</v>
      </c>
      <c r="H796" s="4" t="s">
        <v>90</v>
      </c>
      <c r="I796" s="9">
        <v>1</v>
      </c>
      <c r="J796" s="6">
        <v>121.41</v>
      </c>
      <c r="K796" s="7">
        <v>0.05</v>
      </c>
      <c r="L796" s="6">
        <v>60.75</v>
      </c>
      <c r="M796" s="6">
        <f t="shared" si="48"/>
        <v>115.33949999999999</v>
      </c>
      <c r="N796" s="6">
        <f t="shared" si="49"/>
        <v>60.75</v>
      </c>
      <c r="O796" s="6">
        <f t="shared" si="50"/>
        <v>54.589499999999987</v>
      </c>
      <c r="P796" s="8">
        <f t="shared" si="51"/>
        <v>0.47329405797666879</v>
      </c>
      <c r="Q796" s="5">
        <f>YEAR(SalesDataTable[[#This Row],[Order Date]])</f>
        <v>2026</v>
      </c>
      <c r="R796" s="8" t="str">
        <f>"Q"&amp;ROUNDUP(MONTH(SalesDataTable[[#This Row],[Order Date]])/3,0)</f>
        <v>Q2</v>
      </c>
      <c r="S796" s="9">
        <f>MONTH(SalesDataTable[[#This Row],[Order Date]])</f>
        <v>5</v>
      </c>
      <c r="T796" s="8" t="str">
        <f>TEXT(SalesDataTable[[#This Row],[Order Date]],"mmm")</f>
        <v>May</v>
      </c>
    </row>
    <row r="797" spans="1:20" ht="16">
      <c r="A797" s="2" t="s">
        <v>848</v>
      </c>
      <c r="B797" s="3">
        <v>46153</v>
      </c>
      <c r="C797" s="4" t="s">
        <v>1</v>
      </c>
      <c r="D797" s="4" t="s">
        <v>2</v>
      </c>
      <c r="E797" s="4" t="s">
        <v>25</v>
      </c>
      <c r="F797" s="4" t="s">
        <v>16</v>
      </c>
      <c r="G797" s="4" t="s">
        <v>17</v>
      </c>
      <c r="H797" s="4" t="s">
        <v>71</v>
      </c>
      <c r="I797" s="9">
        <v>3</v>
      </c>
      <c r="J797" s="6">
        <v>132.58000000000001</v>
      </c>
      <c r="K797" s="7">
        <v>0.1</v>
      </c>
      <c r="L797" s="6">
        <v>67.88</v>
      </c>
      <c r="M797" s="6">
        <f t="shared" si="48"/>
        <v>357.96600000000001</v>
      </c>
      <c r="N797" s="6">
        <f t="shared" si="49"/>
        <v>203.64</v>
      </c>
      <c r="O797" s="6">
        <f t="shared" si="50"/>
        <v>154.32600000000002</v>
      </c>
      <c r="P797" s="8">
        <f t="shared" si="51"/>
        <v>0.43111915656794225</v>
      </c>
      <c r="Q797" s="5">
        <f>YEAR(SalesDataTable[[#This Row],[Order Date]])</f>
        <v>2026</v>
      </c>
      <c r="R797" s="8" t="str">
        <f>"Q"&amp;ROUNDUP(MONTH(SalesDataTable[[#This Row],[Order Date]])/3,0)</f>
        <v>Q2</v>
      </c>
      <c r="S797" s="9">
        <f>MONTH(SalesDataTable[[#This Row],[Order Date]])</f>
        <v>5</v>
      </c>
      <c r="T797" s="8" t="str">
        <f>TEXT(SalesDataTable[[#This Row],[Order Date]],"mmm")</f>
        <v>May</v>
      </c>
    </row>
    <row r="798" spans="1:20" ht="16">
      <c r="A798" s="2" t="s">
        <v>849</v>
      </c>
      <c r="B798" s="3">
        <v>46154</v>
      </c>
      <c r="C798" s="4" t="s">
        <v>8</v>
      </c>
      <c r="D798" s="4" t="s">
        <v>9</v>
      </c>
      <c r="E798" s="4" t="s">
        <v>25</v>
      </c>
      <c r="F798" s="4" t="s">
        <v>4</v>
      </c>
      <c r="G798" s="4" t="s">
        <v>31</v>
      </c>
      <c r="H798" s="4" t="s">
        <v>64</v>
      </c>
      <c r="I798" s="9">
        <v>2</v>
      </c>
      <c r="J798" s="6">
        <v>81.11</v>
      </c>
      <c r="K798" s="7">
        <v>0.05</v>
      </c>
      <c r="L798" s="6">
        <v>40.049999999999997</v>
      </c>
      <c r="M798" s="6">
        <f t="shared" si="48"/>
        <v>154.10899999999998</v>
      </c>
      <c r="N798" s="6">
        <f t="shared" si="49"/>
        <v>80.099999999999994</v>
      </c>
      <c r="O798" s="6">
        <f t="shared" si="50"/>
        <v>74.008999999999986</v>
      </c>
      <c r="P798" s="8">
        <f t="shared" si="51"/>
        <v>0.48023801335418437</v>
      </c>
      <c r="Q798" s="5">
        <f>YEAR(SalesDataTable[[#This Row],[Order Date]])</f>
        <v>2026</v>
      </c>
      <c r="R798" s="8" t="str">
        <f>"Q"&amp;ROUNDUP(MONTH(SalesDataTable[[#This Row],[Order Date]])/3,0)</f>
        <v>Q2</v>
      </c>
      <c r="S798" s="9">
        <f>MONTH(SalesDataTable[[#This Row],[Order Date]])</f>
        <v>5</v>
      </c>
      <c r="T798" s="8" t="str">
        <f>TEXT(SalesDataTable[[#This Row],[Order Date]],"mmm")</f>
        <v>May</v>
      </c>
    </row>
    <row r="799" spans="1:20" ht="16">
      <c r="A799" s="2" t="s">
        <v>850</v>
      </c>
      <c r="B799" s="3">
        <v>46154</v>
      </c>
      <c r="C799" s="4" t="s">
        <v>8</v>
      </c>
      <c r="D799" s="4" t="s">
        <v>86</v>
      </c>
      <c r="E799" s="4" t="s">
        <v>39</v>
      </c>
      <c r="F799" s="4" t="s">
        <v>20</v>
      </c>
      <c r="G799" s="4" t="s">
        <v>5</v>
      </c>
      <c r="H799" s="4" t="s">
        <v>43</v>
      </c>
      <c r="I799" s="9">
        <v>3</v>
      </c>
      <c r="J799" s="6">
        <v>104.54</v>
      </c>
      <c r="K799" s="7">
        <v>0</v>
      </c>
      <c r="L799" s="6">
        <v>51.45</v>
      </c>
      <c r="M799" s="6">
        <f t="shared" si="48"/>
        <v>313.62</v>
      </c>
      <c r="N799" s="6">
        <f t="shared" si="49"/>
        <v>154.35000000000002</v>
      </c>
      <c r="O799" s="6">
        <f t="shared" si="50"/>
        <v>159.26999999999998</v>
      </c>
      <c r="P799" s="8">
        <f t="shared" si="51"/>
        <v>0.50784388750717424</v>
      </c>
      <c r="Q799" s="5">
        <f>YEAR(SalesDataTable[[#This Row],[Order Date]])</f>
        <v>2026</v>
      </c>
      <c r="R799" s="8" t="str">
        <f>"Q"&amp;ROUNDUP(MONTH(SalesDataTable[[#This Row],[Order Date]])/3,0)</f>
        <v>Q2</v>
      </c>
      <c r="S799" s="9">
        <f>MONTH(SalesDataTable[[#This Row],[Order Date]])</f>
        <v>5</v>
      </c>
      <c r="T799" s="8" t="str">
        <f>TEXT(SalesDataTable[[#This Row],[Order Date]],"mmm")</f>
        <v>May</v>
      </c>
    </row>
    <row r="800" spans="1:20" ht="16">
      <c r="A800" s="2" t="s">
        <v>851</v>
      </c>
      <c r="B800" s="3">
        <v>46154</v>
      </c>
      <c r="C800" s="4" t="s">
        <v>14</v>
      </c>
      <c r="D800" s="4" t="s">
        <v>126</v>
      </c>
      <c r="E800" s="4" t="s">
        <v>25</v>
      </c>
      <c r="F800" s="4" t="s">
        <v>16</v>
      </c>
      <c r="G800" s="4" t="s">
        <v>11</v>
      </c>
      <c r="H800" s="4" t="s">
        <v>21</v>
      </c>
      <c r="I800" s="9">
        <v>3</v>
      </c>
      <c r="J800" s="6">
        <v>143.87</v>
      </c>
      <c r="K800" s="7">
        <v>0</v>
      </c>
      <c r="L800" s="6">
        <v>79.2</v>
      </c>
      <c r="M800" s="6">
        <f t="shared" si="48"/>
        <v>431.61</v>
      </c>
      <c r="N800" s="6">
        <f t="shared" si="49"/>
        <v>237.60000000000002</v>
      </c>
      <c r="O800" s="6">
        <f t="shared" si="50"/>
        <v>194.01</v>
      </c>
      <c r="P800" s="8">
        <f t="shared" si="51"/>
        <v>0.44950302356293875</v>
      </c>
      <c r="Q800" s="5">
        <f>YEAR(SalesDataTable[[#This Row],[Order Date]])</f>
        <v>2026</v>
      </c>
      <c r="R800" s="8" t="str">
        <f>"Q"&amp;ROUNDUP(MONTH(SalesDataTable[[#This Row],[Order Date]])/3,0)</f>
        <v>Q2</v>
      </c>
      <c r="S800" s="9">
        <f>MONTH(SalesDataTable[[#This Row],[Order Date]])</f>
        <v>5</v>
      </c>
      <c r="T800" s="8" t="str">
        <f>TEXT(SalesDataTable[[#This Row],[Order Date]],"mmm")</f>
        <v>May</v>
      </c>
    </row>
    <row r="801" spans="1:20" ht="16">
      <c r="A801" s="2" t="s">
        <v>852</v>
      </c>
      <c r="B801" s="3">
        <v>46154</v>
      </c>
      <c r="C801" s="4" t="s">
        <v>27</v>
      </c>
      <c r="D801" s="4" t="s">
        <v>82</v>
      </c>
      <c r="E801" s="4" t="s">
        <v>3</v>
      </c>
      <c r="F801" s="4" t="s">
        <v>4</v>
      </c>
      <c r="G801" s="4" t="s">
        <v>17</v>
      </c>
      <c r="H801" s="4" t="s">
        <v>18</v>
      </c>
      <c r="I801" s="9">
        <v>1</v>
      </c>
      <c r="J801" s="6">
        <v>36.950000000000003</v>
      </c>
      <c r="K801" s="7">
        <v>0.1</v>
      </c>
      <c r="L801" s="6">
        <v>13.26</v>
      </c>
      <c r="M801" s="6">
        <f t="shared" si="48"/>
        <v>33.255000000000003</v>
      </c>
      <c r="N801" s="6">
        <f t="shared" si="49"/>
        <v>13.26</v>
      </c>
      <c r="O801" s="6">
        <f t="shared" si="50"/>
        <v>19.995000000000005</v>
      </c>
      <c r="P801" s="8">
        <f t="shared" si="51"/>
        <v>0.60126296797474077</v>
      </c>
      <c r="Q801" s="5">
        <f>YEAR(SalesDataTable[[#This Row],[Order Date]])</f>
        <v>2026</v>
      </c>
      <c r="R801" s="8" t="str">
        <f>"Q"&amp;ROUNDUP(MONTH(SalesDataTable[[#This Row],[Order Date]])/3,0)</f>
        <v>Q2</v>
      </c>
      <c r="S801" s="9">
        <f>MONTH(SalesDataTable[[#This Row],[Order Date]])</f>
        <v>5</v>
      </c>
      <c r="T801" s="8" t="str">
        <f>TEXT(SalesDataTable[[#This Row],[Order Date]],"mmm")</f>
        <v>May</v>
      </c>
    </row>
    <row r="802" spans="1:20" ht="16">
      <c r="A802" s="2" t="s">
        <v>853</v>
      </c>
      <c r="B802" s="3">
        <v>46154</v>
      </c>
      <c r="C802" s="4" t="s">
        <v>14</v>
      </c>
      <c r="D802" s="4" t="s">
        <v>34</v>
      </c>
      <c r="E802" s="4" t="s">
        <v>3</v>
      </c>
      <c r="F802" s="4" t="s">
        <v>16</v>
      </c>
      <c r="G802" s="4" t="s">
        <v>31</v>
      </c>
      <c r="H802" s="4" t="s">
        <v>90</v>
      </c>
      <c r="I802" s="9">
        <v>1</v>
      </c>
      <c r="J802" s="6">
        <v>121.38</v>
      </c>
      <c r="K802" s="7">
        <v>0</v>
      </c>
      <c r="L802" s="6">
        <v>59.68</v>
      </c>
      <c r="M802" s="6">
        <f t="shared" si="48"/>
        <v>121.38</v>
      </c>
      <c r="N802" s="6">
        <f t="shared" si="49"/>
        <v>59.68</v>
      </c>
      <c r="O802" s="6">
        <f t="shared" si="50"/>
        <v>61.699999999999996</v>
      </c>
      <c r="P802" s="8">
        <f t="shared" si="51"/>
        <v>0.50832097544900312</v>
      </c>
      <c r="Q802" s="5">
        <f>YEAR(SalesDataTable[[#This Row],[Order Date]])</f>
        <v>2026</v>
      </c>
      <c r="R802" s="8" t="str">
        <f>"Q"&amp;ROUNDUP(MONTH(SalesDataTable[[#This Row],[Order Date]])/3,0)</f>
        <v>Q2</v>
      </c>
      <c r="S802" s="9">
        <f>MONTH(SalesDataTable[[#This Row],[Order Date]])</f>
        <v>5</v>
      </c>
      <c r="T802" s="8" t="str">
        <f>TEXT(SalesDataTable[[#This Row],[Order Date]],"mmm")</f>
        <v>May</v>
      </c>
    </row>
    <row r="803" spans="1:20" ht="16">
      <c r="A803" s="2" t="s">
        <v>854</v>
      </c>
      <c r="B803" s="3">
        <v>46154</v>
      </c>
      <c r="C803" s="4" t="s">
        <v>27</v>
      </c>
      <c r="D803" s="4" t="s">
        <v>48</v>
      </c>
      <c r="E803" s="4" t="s">
        <v>3</v>
      </c>
      <c r="F803" s="4" t="s">
        <v>4</v>
      </c>
      <c r="G803" s="4" t="s">
        <v>49</v>
      </c>
      <c r="H803" s="4" t="s">
        <v>50</v>
      </c>
      <c r="I803" s="9">
        <v>2</v>
      </c>
      <c r="J803" s="6">
        <v>39.79</v>
      </c>
      <c r="K803" s="7">
        <v>0.1</v>
      </c>
      <c r="L803" s="6">
        <v>14.33</v>
      </c>
      <c r="M803" s="6">
        <f t="shared" si="48"/>
        <v>71.622</v>
      </c>
      <c r="N803" s="6">
        <f t="shared" si="49"/>
        <v>28.66</v>
      </c>
      <c r="O803" s="6">
        <f t="shared" si="50"/>
        <v>42.962000000000003</v>
      </c>
      <c r="P803" s="8">
        <f t="shared" si="51"/>
        <v>0.59984362346764963</v>
      </c>
      <c r="Q803" s="5">
        <f>YEAR(SalesDataTable[[#This Row],[Order Date]])</f>
        <v>2026</v>
      </c>
      <c r="R803" s="8" t="str">
        <f>"Q"&amp;ROUNDUP(MONTH(SalesDataTable[[#This Row],[Order Date]])/3,0)</f>
        <v>Q2</v>
      </c>
      <c r="S803" s="9">
        <f>MONTH(SalesDataTable[[#This Row],[Order Date]])</f>
        <v>5</v>
      </c>
      <c r="T803" s="8" t="str">
        <f>TEXT(SalesDataTable[[#This Row],[Order Date]],"mmm")</f>
        <v>May</v>
      </c>
    </row>
    <row r="804" spans="1:20" ht="16">
      <c r="A804" s="2" t="s">
        <v>855</v>
      </c>
      <c r="B804" s="3">
        <v>46154</v>
      </c>
      <c r="C804" s="4" t="s">
        <v>1</v>
      </c>
      <c r="D804" s="4" t="s">
        <v>88</v>
      </c>
      <c r="E804" s="4" t="s">
        <v>25</v>
      </c>
      <c r="F804" s="4" t="s">
        <v>4</v>
      </c>
      <c r="G804" s="4" t="s">
        <v>5</v>
      </c>
      <c r="H804" s="4" t="s">
        <v>29</v>
      </c>
      <c r="I804" s="9">
        <v>4</v>
      </c>
      <c r="J804" s="6">
        <v>51.31</v>
      </c>
      <c r="K804" s="7">
        <v>0</v>
      </c>
      <c r="L804" s="6">
        <v>22.19</v>
      </c>
      <c r="M804" s="6">
        <f t="shared" si="48"/>
        <v>205.24</v>
      </c>
      <c r="N804" s="6">
        <f t="shared" si="49"/>
        <v>88.76</v>
      </c>
      <c r="O804" s="6">
        <f t="shared" si="50"/>
        <v>116.48</v>
      </c>
      <c r="P804" s="8">
        <f t="shared" si="51"/>
        <v>0.56753069577080495</v>
      </c>
      <c r="Q804" s="5">
        <f>YEAR(SalesDataTable[[#This Row],[Order Date]])</f>
        <v>2026</v>
      </c>
      <c r="R804" s="8" t="str">
        <f>"Q"&amp;ROUNDUP(MONTH(SalesDataTable[[#This Row],[Order Date]])/3,0)</f>
        <v>Q2</v>
      </c>
      <c r="S804" s="9">
        <f>MONTH(SalesDataTable[[#This Row],[Order Date]])</f>
        <v>5</v>
      </c>
      <c r="T804" s="8" t="str">
        <f>TEXT(SalesDataTable[[#This Row],[Order Date]],"mmm")</f>
        <v>May</v>
      </c>
    </row>
    <row r="805" spans="1:20" ht="16">
      <c r="A805" s="2" t="s">
        <v>856</v>
      </c>
      <c r="B805" s="3">
        <v>46154</v>
      </c>
      <c r="C805" s="4" t="s">
        <v>27</v>
      </c>
      <c r="D805" s="4" t="s">
        <v>45</v>
      </c>
      <c r="E805" s="4" t="s">
        <v>3</v>
      </c>
      <c r="F805" s="4" t="s">
        <v>4</v>
      </c>
      <c r="G805" s="4" t="s">
        <v>49</v>
      </c>
      <c r="H805" s="4" t="s">
        <v>74</v>
      </c>
      <c r="I805" s="9">
        <v>2</v>
      </c>
      <c r="J805" s="6">
        <v>51.15</v>
      </c>
      <c r="K805" s="7">
        <v>0</v>
      </c>
      <c r="L805" s="6">
        <v>22.53</v>
      </c>
      <c r="M805" s="6">
        <f t="shared" si="48"/>
        <v>102.3</v>
      </c>
      <c r="N805" s="6">
        <f t="shared" si="49"/>
        <v>45.06</v>
      </c>
      <c r="O805" s="6">
        <f t="shared" si="50"/>
        <v>57.239999999999995</v>
      </c>
      <c r="P805" s="8">
        <f t="shared" si="51"/>
        <v>0.55953079178885623</v>
      </c>
      <c r="Q805" s="5">
        <f>YEAR(SalesDataTable[[#This Row],[Order Date]])</f>
        <v>2026</v>
      </c>
      <c r="R805" s="8" t="str">
        <f>"Q"&amp;ROUNDUP(MONTH(SalesDataTable[[#This Row],[Order Date]])/3,0)</f>
        <v>Q2</v>
      </c>
      <c r="S805" s="9">
        <f>MONTH(SalesDataTable[[#This Row],[Order Date]])</f>
        <v>5</v>
      </c>
      <c r="T805" s="8" t="str">
        <f>TEXT(SalesDataTable[[#This Row],[Order Date]],"mmm")</f>
        <v>May</v>
      </c>
    </row>
    <row r="806" spans="1:20" ht="16">
      <c r="A806" s="2" t="s">
        <v>857</v>
      </c>
      <c r="B806" s="3">
        <v>46155</v>
      </c>
      <c r="C806" s="4" t="s">
        <v>8</v>
      </c>
      <c r="D806" s="4" t="s">
        <v>69</v>
      </c>
      <c r="E806" s="4" t="s">
        <v>25</v>
      </c>
      <c r="F806" s="4" t="s">
        <v>20</v>
      </c>
      <c r="G806" s="4" t="s">
        <v>49</v>
      </c>
      <c r="H806" s="4" t="s">
        <v>74</v>
      </c>
      <c r="I806" s="9">
        <v>1</v>
      </c>
      <c r="J806" s="6">
        <v>50.83</v>
      </c>
      <c r="K806" s="7">
        <v>0.1</v>
      </c>
      <c r="L806" s="6">
        <v>21.82</v>
      </c>
      <c r="M806" s="6">
        <f t="shared" si="48"/>
        <v>45.747</v>
      </c>
      <c r="N806" s="6">
        <f t="shared" si="49"/>
        <v>21.82</v>
      </c>
      <c r="O806" s="6">
        <f t="shared" si="50"/>
        <v>23.927</v>
      </c>
      <c r="P806" s="8">
        <f t="shared" si="51"/>
        <v>0.52302883249174803</v>
      </c>
      <c r="Q806" s="5">
        <f>YEAR(SalesDataTable[[#This Row],[Order Date]])</f>
        <v>2026</v>
      </c>
      <c r="R806" s="8" t="str">
        <f>"Q"&amp;ROUNDUP(MONTH(SalesDataTable[[#This Row],[Order Date]])/3,0)</f>
        <v>Q2</v>
      </c>
      <c r="S806" s="9">
        <f>MONTH(SalesDataTable[[#This Row],[Order Date]])</f>
        <v>5</v>
      </c>
      <c r="T806" s="8" t="str">
        <f>TEXT(SalesDataTable[[#This Row],[Order Date]],"mmm")</f>
        <v>May</v>
      </c>
    </row>
    <row r="807" spans="1:20" ht="16">
      <c r="A807" s="2" t="s">
        <v>858</v>
      </c>
      <c r="B807" s="3">
        <v>46155</v>
      </c>
      <c r="C807" s="4" t="s">
        <v>14</v>
      </c>
      <c r="D807" s="4" t="s">
        <v>15</v>
      </c>
      <c r="E807" s="4" t="s">
        <v>10</v>
      </c>
      <c r="F807" s="4" t="s">
        <v>20</v>
      </c>
      <c r="G807" s="4" t="s">
        <v>11</v>
      </c>
      <c r="H807" s="4" t="s">
        <v>21</v>
      </c>
      <c r="I807" s="9">
        <v>6</v>
      </c>
      <c r="J807" s="6">
        <v>141.9</v>
      </c>
      <c r="K807" s="7">
        <v>0.1</v>
      </c>
      <c r="L807" s="6">
        <v>79.64</v>
      </c>
      <c r="M807" s="6">
        <f t="shared" si="48"/>
        <v>766.2600000000001</v>
      </c>
      <c r="N807" s="6">
        <f t="shared" si="49"/>
        <v>477.84000000000003</v>
      </c>
      <c r="O807" s="6">
        <f t="shared" si="50"/>
        <v>288.42000000000007</v>
      </c>
      <c r="P807" s="8">
        <f t="shared" si="51"/>
        <v>0.37639965546942294</v>
      </c>
      <c r="Q807" s="5">
        <f>YEAR(SalesDataTable[[#This Row],[Order Date]])</f>
        <v>2026</v>
      </c>
      <c r="R807" s="8" t="str">
        <f>"Q"&amp;ROUNDUP(MONTH(SalesDataTable[[#This Row],[Order Date]])/3,0)</f>
        <v>Q2</v>
      </c>
      <c r="S807" s="9">
        <f>MONTH(SalesDataTable[[#This Row],[Order Date]])</f>
        <v>5</v>
      </c>
      <c r="T807" s="8" t="str">
        <f>TEXT(SalesDataTable[[#This Row],[Order Date]],"mmm")</f>
        <v>May</v>
      </c>
    </row>
    <row r="808" spans="1:20" ht="16">
      <c r="A808" s="2" t="s">
        <v>859</v>
      </c>
      <c r="B808" s="3">
        <v>46155</v>
      </c>
      <c r="C808" s="4" t="s">
        <v>27</v>
      </c>
      <c r="D808" s="4" t="s">
        <v>48</v>
      </c>
      <c r="E808" s="4" t="s">
        <v>3</v>
      </c>
      <c r="F808" s="4" t="s">
        <v>4</v>
      </c>
      <c r="G808" s="4" t="s">
        <v>31</v>
      </c>
      <c r="H808" s="4" t="s">
        <v>90</v>
      </c>
      <c r="I808" s="9">
        <v>1</v>
      </c>
      <c r="J808" s="6">
        <v>122.11</v>
      </c>
      <c r="K808" s="7">
        <v>0</v>
      </c>
      <c r="L808" s="6">
        <v>59.86</v>
      </c>
      <c r="M808" s="6">
        <f t="shared" si="48"/>
        <v>122.11</v>
      </c>
      <c r="N808" s="6">
        <f t="shared" si="49"/>
        <v>59.86</v>
      </c>
      <c r="O808" s="6">
        <f t="shared" si="50"/>
        <v>62.25</v>
      </c>
      <c r="P808" s="8">
        <f t="shared" si="51"/>
        <v>0.50978625829170421</v>
      </c>
      <c r="Q808" s="5">
        <f>YEAR(SalesDataTable[[#This Row],[Order Date]])</f>
        <v>2026</v>
      </c>
      <c r="R808" s="8" t="str">
        <f>"Q"&amp;ROUNDUP(MONTH(SalesDataTable[[#This Row],[Order Date]])/3,0)</f>
        <v>Q2</v>
      </c>
      <c r="S808" s="9">
        <f>MONTH(SalesDataTable[[#This Row],[Order Date]])</f>
        <v>5</v>
      </c>
      <c r="T808" s="8" t="str">
        <f>TEXT(SalesDataTable[[#This Row],[Order Date]],"mmm")</f>
        <v>May</v>
      </c>
    </row>
    <row r="809" spans="1:20" ht="16">
      <c r="A809" s="2" t="s">
        <v>860</v>
      </c>
      <c r="B809" s="3">
        <v>46155</v>
      </c>
      <c r="C809" s="4" t="s">
        <v>8</v>
      </c>
      <c r="D809" s="4" t="s">
        <v>66</v>
      </c>
      <c r="E809" s="4" t="s">
        <v>3</v>
      </c>
      <c r="F809" s="4" t="s">
        <v>4</v>
      </c>
      <c r="G809" s="4" t="s">
        <v>5</v>
      </c>
      <c r="H809" s="4" t="s">
        <v>43</v>
      </c>
      <c r="I809" s="9">
        <v>1</v>
      </c>
      <c r="J809" s="6">
        <v>102.38</v>
      </c>
      <c r="K809" s="7">
        <v>0</v>
      </c>
      <c r="L809" s="6">
        <v>50.82</v>
      </c>
      <c r="M809" s="6">
        <f t="shared" si="48"/>
        <v>102.38</v>
      </c>
      <c r="N809" s="6">
        <f t="shared" si="49"/>
        <v>50.82</v>
      </c>
      <c r="O809" s="6">
        <f t="shared" si="50"/>
        <v>51.559999999999995</v>
      </c>
      <c r="P809" s="8">
        <f t="shared" si="51"/>
        <v>0.50361398710685679</v>
      </c>
      <c r="Q809" s="5">
        <f>YEAR(SalesDataTable[[#This Row],[Order Date]])</f>
        <v>2026</v>
      </c>
      <c r="R809" s="8" t="str">
        <f>"Q"&amp;ROUNDUP(MONTH(SalesDataTable[[#This Row],[Order Date]])/3,0)</f>
        <v>Q2</v>
      </c>
      <c r="S809" s="9">
        <f>MONTH(SalesDataTable[[#This Row],[Order Date]])</f>
        <v>5</v>
      </c>
      <c r="T809" s="8" t="str">
        <f>TEXT(SalesDataTable[[#This Row],[Order Date]],"mmm")</f>
        <v>May</v>
      </c>
    </row>
    <row r="810" spans="1:20" ht="16">
      <c r="A810" s="2" t="s">
        <v>861</v>
      </c>
      <c r="B810" s="3">
        <v>46155</v>
      </c>
      <c r="C810" s="4" t="s">
        <v>14</v>
      </c>
      <c r="D810" s="4" t="s">
        <v>126</v>
      </c>
      <c r="E810" s="4" t="s">
        <v>25</v>
      </c>
      <c r="F810" s="4" t="s">
        <v>4</v>
      </c>
      <c r="G810" s="4" t="s">
        <v>49</v>
      </c>
      <c r="H810" s="4" t="s">
        <v>67</v>
      </c>
      <c r="I810" s="9">
        <v>5</v>
      </c>
      <c r="J810" s="6">
        <v>37.119999999999997</v>
      </c>
      <c r="K810" s="7">
        <v>0.1</v>
      </c>
      <c r="L810" s="6">
        <v>13.96</v>
      </c>
      <c r="M810" s="6">
        <f t="shared" si="48"/>
        <v>167.04</v>
      </c>
      <c r="N810" s="6">
        <f t="shared" si="49"/>
        <v>69.800000000000011</v>
      </c>
      <c r="O810" s="6">
        <f t="shared" si="50"/>
        <v>97.239999999999981</v>
      </c>
      <c r="P810" s="8">
        <f t="shared" si="51"/>
        <v>0.58213601532567039</v>
      </c>
      <c r="Q810" s="5">
        <f>YEAR(SalesDataTable[[#This Row],[Order Date]])</f>
        <v>2026</v>
      </c>
      <c r="R810" s="8" t="str">
        <f>"Q"&amp;ROUNDUP(MONTH(SalesDataTable[[#This Row],[Order Date]])/3,0)</f>
        <v>Q2</v>
      </c>
      <c r="S810" s="9">
        <f>MONTH(SalesDataTable[[#This Row],[Order Date]])</f>
        <v>5</v>
      </c>
      <c r="T810" s="8" t="str">
        <f>TEXT(SalesDataTable[[#This Row],[Order Date]],"mmm")</f>
        <v>May</v>
      </c>
    </row>
    <row r="811" spans="1:20" ht="16">
      <c r="A811" s="2" t="s">
        <v>862</v>
      </c>
      <c r="B811" s="3">
        <v>46155</v>
      </c>
      <c r="C811" s="4" t="s">
        <v>8</v>
      </c>
      <c r="D811" s="4" t="s">
        <v>69</v>
      </c>
      <c r="E811" s="4" t="s">
        <v>3</v>
      </c>
      <c r="F811" s="4" t="s">
        <v>16</v>
      </c>
      <c r="G811" s="4" t="s">
        <v>11</v>
      </c>
      <c r="H811" s="4" t="s">
        <v>12</v>
      </c>
      <c r="I811" s="9">
        <v>2</v>
      </c>
      <c r="J811" s="6">
        <v>91.76</v>
      </c>
      <c r="K811" s="7">
        <v>0.05</v>
      </c>
      <c r="L811" s="6">
        <v>46.31</v>
      </c>
      <c r="M811" s="6">
        <f t="shared" si="48"/>
        <v>174.34399999999999</v>
      </c>
      <c r="N811" s="6">
        <f t="shared" si="49"/>
        <v>92.62</v>
      </c>
      <c r="O811" s="6">
        <f t="shared" si="50"/>
        <v>81.72399999999999</v>
      </c>
      <c r="P811" s="8">
        <f t="shared" si="51"/>
        <v>0.46875143394668006</v>
      </c>
      <c r="Q811" s="5">
        <f>YEAR(SalesDataTable[[#This Row],[Order Date]])</f>
        <v>2026</v>
      </c>
      <c r="R811" s="8" t="str">
        <f>"Q"&amp;ROUNDUP(MONTH(SalesDataTable[[#This Row],[Order Date]])/3,0)</f>
        <v>Q2</v>
      </c>
      <c r="S811" s="9">
        <f>MONTH(SalesDataTable[[#This Row],[Order Date]])</f>
        <v>5</v>
      </c>
      <c r="T811" s="8" t="str">
        <f>TEXT(SalesDataTable[[#This Row],[Order Date]],"mmm")</f>
        <v>May</v>
      </c>
    </row>
    <row r="812" spans="1:20" ht="16">
      <c r="A812" s="2" t="s">
        <v>863</v>
      </c>
      <c r="B812" s="3">
        <v>46155</v>
      </c>
      <c r="C812" s="4" t="s">
        <v>27</v>
      </c>
      <c r="D812" s="4" t="s">
        <v>28</v>
      </c>
      <c r="E812" s="4" t="s">
        <v>3</v>
      </c>
      <c r="F812" s="4" t="s">
        <v>4</v>
      </c>
      <c r="G812" s="4" t="s">
        <v>11</v>
      </c>
      <c r="H812" s="4" t="s">
        <v>21</v>
      </c>
      <c r="I812" s="9">
        <v>1</v>
      </c>
      <c r="J812" s="6">
        <v>144.51</v>
      </c>
      <c r="K812" s="7">
        <v>0</v>
      </c>
      <c r="L812" s="6">
        <v>79.22</v>
      </c>
      <c r="M812" s="6">
        <f t="shared" si="48"/>
        <v>144.51</v>
      </c>
      <c r="N812" s="6">
        <f t="shared" si="49"/>
        <v>79.22</v>
      </c>
      <c r="O812" s="6">
        <f t="shared" si="50"/>
        <v>65.289999999999992</v>
      </c>
      <c r="P812" s="8">
        <f t="shared" si="51"/>
        <v>0.45180264341568055</v>
      </c>
      <c r="Q812" s="5">
        <f>YEAR(SalesDataTable[[#This Row],[Order Date]])</f>
        <v>2026</v>
      </c>
      <c r="R812" s="8" t="str">
        <f>"Q"&amp;ROUNDUP(MONTH(SalesDataTable[[#This Row],[Order Date]])/3,0)</f>
        <v>Q2</v>
      </c>
      <c r="S812" s="9">
        <f>MONTH(SalesDataTable[[#This Row],[Order Date]])</f>
        <v>5</v>
      </c>
      <c r="T812" s="8" t="str">
        <f>TEXT(SalesDataTable[[#This Row],[Order Date]],"mmm")</f>
        <v>May</v>
      </c>
    </row>
    <row r="813" spans="1:20" ht="16">
      <c r="A813" s="2" t="s">
        <v>864</v>
      </c>
      <c r="B813" s="3">
        <v>46156</v>
      </c>
      <c r="C813" s="4" t="s">
        <v>8</v>
      </c>
      <c r="D813" s="4" t="s">
        <v>38</v>
      </c>
      <c r="E813" s="4" t="s">
        <v>10</v>
      </c>
      <c r="F813" s="4" t="s">
        <v>20</v>
      </c>
      <c r="G813" s="4" t="s">
        <v>49</v>
      </c>
      <c r="H813" s="4" t="s">
        <v>74</v>
      </c>
      <c r="I813" s="9">
        <v>3</v>
      </c>
      <c r="J813" s="6">
        <v>49.7</v>
      </c>
      <c r="K813" s="7">
        <v>0.1</v>
      </c>
      <c r="L813" s="6">
        <v>21.84</v>
      </c>
      <c r="M813" s="6">
        <f t="shared" si="48"/>
        <v>134.19000000000003</v>
      </c>
      <c r="N813" s="6">
        <f t="shared" si="49"/>
        <v>65.52</v>
      </c>
      <c r="O813" s="6">
        <f t="shared" si="50"/>
        <v>68.67000000000003</v>
      </c>
      <c r="P813" s="8">
        <f t="shared" si="51"/>
        <v>0.5117370892018781</v>
      </c>
      <c r="Q813" s="5">
        <f>YEAR(SalesDataTable[[#This Row],[Order Date]])</f>
        <v>2026</v>
      </c>
      <c r="R813" s="8" t="str">
        <f>"Q"&amp;ROUNDUP(MONTH(SalesDataTable[[#This Row],[Order Date]])/3,0)</f>
        <v>Q2</v>
      </c>
      <c r="S813" s="9">
        <f>MONTH(SalesDataTable[[#This Row],[Order Date]])</f>
        <v>5</v>
      </c>
      <c r="T813" s="8" t="str">
        <f>TEXT(SalesDataTable[[#This Row],[Order Date]],"mmm")</f>
        <v>May</v>
      </c>
    </row>
    <row r="814" spans="1:20" ht="16">
      <c r="A814" s="2" t="s">
        <v>865</v>
      </c>
      <c r="B814" s="3">
        <v>46156</v>
      </c>
      <c r="C814" s="4" t="s">
        <v>1</v>
      </c>
      <c r="D814" s="4" t="s">
        <v>2</v>
      </c>
      <c r="E814" s="4" t="s">
        <v>3</v>
      </c>
      <c r="F814" s="4" t="s">
        <v>4</v>
      </c>
      <c r="G814" s="4" t="s">
        <v>31</v>
      </c>
      <c r="H814" s="4" t="s">
        <v>90</v>
      </c>
      <c r="I814" s="9">
        <v>1</v>
      </c>
      <c r="J814" s="6">
        <v>120.9</v>
      </c>
      <c r="K814" s="7">
        <v>0</v>
      </c>
      <c r="L814" s="6">
        <v>59.31</v>
      </c>
      <c r="M814" s="6">
        <f t="shared" si="48"/>
        <v>120.9</v>
      </c>
      <c r="N814" s="6">
        <f t="shared" si="49"/>
        <v>59.31</v>
      </c>
      <c r="O814" s="6">
        <f t="shared" si="50"/>
        <v>61.59</v>
      </c>
      <c r="P814" s="8">
        <f t="shared" si="51"/>
        <v>0.50942928039702229</v>
      </c>
      <c r="Q814" s="5">
        <f>YEAR(SalesDataTable[[#This Row],[Order Date]])</f>
        <v>2026</v>
      </c>
      <c r="R814" s="8" t="str">
        <f>"Q"&amp;ROUNDUP(MONTH(SalesDataTable[[#This Row],[Order Date]])/3,0)</f>
        <v>Q2</v>
      </c>
      <c r="S814" s="9">
        <f>MONTH(SalesDataTable[[#This Row],[Order Date]])</f>
        <v>5</v>
      </c>
      <c r="T814" s="8" t="str">
        <f>TEXT(SalesDataTable[[#This Row],[Order Date]],"mmm")</f>
        <v>May</v>
      </c>
    </row>
    <row r="815" spans="1:20" ht="16">
      <c r="A815" s="2" t="s">
        <v>866</v>
      </c>
      <c r="B815" s="3">
        <v>46156</v>
      </c>
      <c r="C815" s="4" t="s">
        <v>14</v>
      </c>
      <c r="D815" s="4" t="s">
        <v>61</v>
      </c>
      <c r="E815" s="4" t="s">
        <v>3</v>
      </c>
      <c r="F815" s="4" t="s">
        <v>4</v>
      </c>
      <c r="G815" s="4" t="s">
        <v>31</v>
      </c>
      <c r="H815" s="4" t="s">
        <v>41</v>
      </c>
      <c r="I815" s="9">
        <v>1</v>
      </c>
      <c r="J815" s="6">
        <v>195.72</v>
      </c>
      <c r="K815" s="7">
        <v>0.05</v>
      </c>
      <c r="L815" s="6">
        <v>105.73</v>
      </c>
      <c r="M815" s="6">
        <f t="shared" si="48"/>
        <v>185.934</v>
      </c>
      <c r="N815" s="6">
        <f t="shared" si="49"/>
        <v>105.73</v>
      </c>
      <c r="O815" s="6">
        <f t="shared" si="50"/>
        <v>80.203999999999994</v>
      </c>
      <c r="P815" s="8">
        <f t="shared" si="51"/>
        <v>0.43135736336549524</v>
      </c>
      <c r="Q815" s="5">
        <f>YEAR(SalesDataTable[[#This Row],[Order Date]])</f>
        <v>2026</v>
      </c>
      <c r="R815" s="8" t="str">
        <f>"Q"&amp;ROUNDUP(MONTH(SalesDataTable[[#This Row],[Order Date]])/3,0)</f>
        <v>Q2</v>
      </c>
      <c r="S815" s="9">
        <f>MONTH(SalesDataTable[[#This Row],[Order Date]])</f>
        <v>5</v>
      </c>
      <c r="T815" s="8" t="str">
        <f>TEXT(SalesDataTable[[#This Row],[Order Date]],"mmm")</f>
        <v>May</v>
      </c>
    </row>
    <row r="816" spans="1:20" ht="16">
      <c r="A816" s="2" t="s">
        <v>867</v>
      </c>
      <c r="B816" s="3">
        <v>46156</v>
      </c>
      <c r="C816" s="4" t="s">
        <v>1</v>
      </c>
      <c r="D816" s="4" t="s">
        <v>2</v>
      </c>
      <c r="E816" s="4" t="s">
        <v>10</v>
      </c>
      <c r="F816" s="4" t="s">
        <v>4</v>
      </c>
      <c r="G816" s="4" t="s">
        <v>5</v>
      </c>
      <c r="H816" s="4" t="s">
        <v>35</v>
      </c>
      <c r="I816" s="9">
        <v>8</v>
      </c>
      <c r="J816" s="6">
        <v>40.15</v>
      </c>
      <c r="K816" s="7">
        <v>0.15</v>
      </c>
      <c r="L816" s="6">
        <v>16.91</v>
      </c>
      <c r="M816" s="6">
        <f t="shared" si="48"/>
        <v>273.02</v>
      </c>
      <c r="N816" s="6">
        <f t="shared" si="49"/>
        <v>135.28</v>
      </c>
      <c r="O816" s="6">
        <f t="shared" si="50"/>
        <v>137.73999999999998</v>
      </c>
      <c r="P816" s="8">
        <f t="shared" si="51"/>
        <v>0.50450516445681637</v>
      </c>
      <c r="Q816" s="5">
        <f>YEAR(SalesDataTable[[#This Row],[Order Date]])</f>
        <v>2026</v>
      </c>
      <c r="R816" s="8" t="str">
        <f>"Q"&amp;ROUNDUP(MONTH(SalesDataTable[[#This Row],[Order Date]])/3,0)</f>
        <v>Q2</v>
      </c>
      <c r="S816" s="9">
        <f>MONTH(SalesDataTable[[#This Row],[Order Date]])</f>
        <v>5</v>
      </c>
      <c r="T816" s="8" t="str">
        <f>TEXT(SalesDataTable[[#This Row],[Order Date]],"mmm")</f>
        <v>May</v>
      </c>
    </row>
    <row r="817" spans="1:20" ht="16">
      <c r="A817" s="2" t="s">
        <v>868</v>
      </c>
      <c r="B817" s="3">
        <v>46156</v>
      </c>
      <c r="C817" s="4" t="s">
        <v>8</v>
      </c>
      <c r="D817" s="4" t="s">
        <v>86</v>
      </c>
      <c r="E817" s="4" t="s">
        <v>25</v>
      </c>
      <c r="F817" s="4" t="s">
        <v>20</v>
      </c>
      <c r="G817" s="4" t="s">
        <v>17</v>
      </c>
      <c r="H817" s="4" t="s">
        <v>71</v>
      </c>
      <c r="I817" s="9">
        <v>4</v>
      </c>
      <c r="J817" s="6">
        <v>130.83000000000001</v>
      </c>
      <c r="K817" s="7">
        <v>0</v>
      </c>
      <c r="L817" s="6">
        <v>66.959999999999994</v>
      </c>
      <c r="M817" s="6">
        <f t="shared" si="48"/>
        <v>523.32000000000005</v>
      </c>
      <c r="N817" s="6">
        <f t="shared" si="49"/>
        <v>267.83999999999997</v>
      </c>
      <c r="O817" s="6">
        <f t="shared" si="50"/>
        <v>255.48000000000008</v>
      </c>
      <c r="P817" s="8">
        <f t="shared" si="51"/>
        <v>0.48819078193074994</v>
      </c>
      <c r="Q817" s="5">
        <f>YEAR(SalesDataTable[[#This Row],[Order Date]])</f>
        <v>2026</v>
      </c>
      <c r="R817" s="8" t="str">
        <f>"Q"&amp;ROUNDUP(MONTH(SalesDataTable[[#This Row],[Order Date]])/3,0)</f>
        <v>Q2</v>
      </c>
      <c r="S817" s="9">
        <f>MONTH(SalesDataTable[[#This Row],[Order Date]])</f>
        <v>5</v>
      </c>
      <c r="T817" s="8" t="str">
        <f>TEXT(SalesDataTable[[#This Row],[Order Date]],"mmm")</f>
        <v>May</v>
      </c>
    </row>
    <row r="818" spans="1:20" ht="16">
      <c r="A818" s="2" t="s">
        <v>869</v>
      </c>
      <c r="B818" s="3">
        <v>46156</v>
      </c>
      <c r="C818" s="4" t="s">
        <v>8</v>
      </c>
      <c r="D818" s="4" t="s">
        <v>69</v>
      </c>
      <c r="E818" s="4" t="s">
        <v>3</v>
      </c>
      <c r="F818" s="4" t="s">
        <v>16</v>
      </c>
      <c r="G818" s="4" t="s">
        <v>5</v>
      </c>
      <c r="H818" s="4" t="s">
        <v>29</v>
      </c>
      <c r="I818" s="9">
        <v>1</v>
      </c>
      <c r="J818" s="6">
        <v>50.34</v>
      </c>
      <c r="K818" s="7">
        <v>0.05</v>
      </c>
      <c r="L818" s="6">
        <v>22.23</v>
      </c>
      <c r="M818" s="6">
        <f t="shared" si="48"/>
        <v>47.823</v>
      </c>
      <c r="N818" s="6">
        <f t="shared" si="49"/>
        <v>22.23</v>
      </c>
      <c r="O818" s="6">
        <f t="shared" si="50"/>
        <v>25.593</v>
      </c>
      <c r="P818" s="8">
        <f t="shared" si="51"/>
        <v>0.53516090584028608</v>
      </c>
      <c r="Q818" s="5">
        <f>YEAR(SalesDataTable[[#This Row],[Order Date]])</f>
        <v>2026</v>
      </c>
      <c r="R818" s="8" t="str">
        <f>"Q"&amp;ROUNDUP(MONTH(SalesDataTable[[#This Row],[Order Date]])/3,0)</f>
        <v>Q2</v>
      </c>
      <c r="S818" s="9">
        <f>MONTH(SalesDataTable[[#This Row],[Order Date]])</f>
        <v>5</v>
      </c>
      <c r="T818" s="8" t="str">
        <f>TEXT(SalesDataTable[[#This Row],[Order Date]],"mmm")</f>
        <v>May</v>
      </c>
    </row>
    <row r="819" spans="1:20" ht="16">
      <c r="A819" s="2" t="s">
        <v>870</v>
      </c>
      <c r="B819" s="3">
        <v>46156</v>
      </c>
      <c r="C819" s="4" t="s">
        <v>14</v>
      </c>
      <c r="D819" s="4" t="s">
        <v>61</v>
      </c>
      <c r="E819" s="4" t="s">
        <v>3</v>
      </c>
      <c r="F819" s="4" t="s">
        <v>4</v>
      </c>
      <c r="G819" s="4" t="s">
        <v>5</v>
      </c>
      <c r="H819" s="4" t="s">
        <v>43</v>
      </c>
      <c r="I819" s="9">
        <v>2</v>
      </c>
      <c r="J819" s="6">
        <v>103.37</v>
      </c>
      <c r="K819" s="7">
        <v>0</v>
      </c>
      <c r="L819" s="6">
        <v>50.49</v>
      </c>
      <c r="M819" s="6">
        <f t="shared" si="48"/>
        <v>206.74</v>
      </c>
      <c r="N819" s="6">
        <f t="shared" si="49"/>
        <v>100.98</v>
      </c>
      <c r="O819" s="6">
        <f t="shared" si="50"/>
        <v>105.76</v>
      </c>
      <c r="P819" s="8">
        <f t="shared" si="51"/>
        <v>0.51156041404662866</v>
      </c>
      <c r="Q819" s="5">
        <f>YEAR(SalesDataTable[[#This Row],[Order Date]])</f>
        <v>2026</v>
      </c>
      <c r="R819" s="8" t="str">
        <f>"Q"&amp;ROUNDUP(MONTH(SalesDataTable[[#This Row],[Order Date]])/3,0)</f>
        <v>Q2</v>
      </c>
      <c r="S819" s="9">
        <f>MONTH(SalesDataTable[[#This Row],[Order Date]])</f>
        <v>5</v>
      </c>
      <c r="T819" s="8" t="str">
        <f>TEXT(SalesDataTable[[#This Row],[Order Date]],"mmm")</f>
        <v>May</v>
      </c>
    </row>
    <row r="820" spans="1:20" ht="16">
      <c r="A820" s="2" t="s">
        <v>871</v>
      </c>
      <c r="B820" s="3">
        <v>46156</v>
      </c>
      <c r="C820" s="4" t="s">
        <v>8</v>
      </c>
      <c r="D820" s="4" t="s">
        <v>86</v>
      </c>
      <c r="E820" s="4" t="s">
        <v>25</v>
      </c>
      <c r="F820" s="4" t="s">
        <v>20</v>
      </c>
      <c r="G820" s="4" t="s">
        <v>49</v>
      </c>
      <c r="H820" s="4" t="s">
        <v>55</v>
      </c>
      <c r="I820" s="9">
        <v>3</v>
      </c>
      <c r="J820" s="6">
        <v>122.31</v>
      </c>
      <c r="K820" s="7">
        <v>0.05</v>
      </c>
      <c r="L820" s="6">
        <v>71.11</v>
      </c>
      <c r="M820" s="6">
        <f t="shared" si="48"/>
        <v>348.58350000000002</v>
      </c>
      <c r="N820" s="6">
        <f t="shared" si="49"/>
        <v>213.32999999999998</v>
      </c>
      <c r="O820" s="6">
        <f t="shared" si="50"/>
        <v>135.25350000000003</v>
      </c>
      <c r="P820" s="8">
        <f t="shared" si="51"/>
        <v>0.38800889887214979</v>
      </c>
      <c r="Q820" s="5">
        <f>YEAR(SalesDataTable[[#This Row],[Order Date]])</f>
        <v>2026</v>
      </c>
      <c r="R820" s="8" t="str">
        <f>"Q"&amp;ROUNDUP(MONTH(SalesDataTable[[#This Row],[Order Date]])/3,0)</f>
        <v>Q2</v>
      </c>
      <c r="S820" s="9">
        <f>MONTH(SalesDataTable[[#This Row],[Order Date]])</f>
        <v>5</v>
      </c>
      <c r="T820" s="8" t="str">
        <f>TEXT(SalesDataTable[[#This Row],[Order Date]],"mmm")</f>
        <v>May</v>
      </c>
    </row>
    <row r="821" spans="1:20" ht="16">
      <c r="A821" s="2" t="s">
        <v>872</v>
      </c>
      <c r="B821" s="3">
        <v>46157</v>
      </c>
      <c r="C821" s="4" t="s">
        <v>1</v>
      </c>
      <c r="D821" s="4" t="s">
        <v>52</v>
      </c>
      <c r="E821" s="4" t="s">
        <v>3</v>
      </c>
      <c r="F821" s="4" t="s">
        <v>20</v>
      </c>
      <c r="G821" s="4" t="s">
        <v>17</v>
      </c>
      <c r="H821" s="4" t="s">
        <v>83</v>
      </c>
      <c r="I821" s="9">
        <v>1</v>
      </c>
      <c r="J821" s="6">
        <v>166.48</v>
      </c>
      <c r="K821" s="7">
        <v>0</v>
      </c>
      <c r="L821" s="6">
        <v>89.42</v>
      </c>
      <c r="M821" s="6">
        <f t="shared" si="48"/>
        <v>166.48</v>
      </c>
      <c r="N821" s="6">
        <f t="shared" si="49"/>
        <v>89.42</v>
      </c>
      <c r="O821" s="6">
        <f t="shared" si="50"/>
        <v>77.059999999999988</v>
      </c>
      <c r="P821" s="8">
        <f t="shared" si="51"/>
        <v>0.4628784238346948</v>
      </c>
      <c r="Q821" s="5">
        <f>YEAR(SalesDataTable[[#This Row],[Order Date]])</f>
        <v>2026</v>
      </c>
      <c r="R821" s="8" t="str">
        <f>"Q"&amp;ROUNDUP(MONTH(SalesDataTable[[#This Row],[Order Date]])/3,0)</f>
        <v>Q2</v>
      </c>
      <c r="S821" s="9">
        <f>MONTH(SalesDataTable[[#This Row],[Order Date]])</f>
        <v>5</v>
      </c>
      <c r="T821" s="8" t="str">
        <f>TEXT(SalesDataTable[[#This Row],[Order Date]],"mmm")</f>
        <v>May</v>
      </c>
    </row>
    <row r="822" spans="1:20" ht="16">
      <c r="A822" s="2" t="s">
        <v>873</v>
      </c>
      <c r="B822" s="3">
        <v>46157</v>
      </c>
      <c r="C822" s="4" t="s">
        <v>1</v>
      </c>
      <c r="D822" s="4" t="s">
        <v>88</v>
      </c>
      <c r="E822" s="4" t="s">
        <v>25</v>
      </c>
      <c r="F822" s="4" t="s">
        <v>16</v>
      </c>
      <c r="G822" s="4" t="s">
        <v>31</v>
      </c>
      <c r="H822" s="4" t="s">
        <v>41</v>
      </c>
      <c r="I822" s="9">
        <v>3</v>
      </c>
      <c r="J822" s="6">
        <v>192.21</v>
      </c>
      <c r="K822" s="7">
        <v>0</v>
      </c>
      <c r="L822" s="6">
        <v>103.51</v>
      </c>
      <c r="M822" s="6">
        <f t="shared" si="48"/>
        <v>576.63</v>
      </c>
      <c r="N822" s="6">
        <f t="shared" si="49"/>
        <v>310.53000000000003</v>
      </c>
      <c r="O822" s="6">
        <f t="shared" si="50"/>
        <v>266.09999999999997</v>
      </c>
      <c r="P822" s="8">
        <f t="shared" si="51"/>
        <v>0.46147442900993701</v>
      </c>
      <c r="Q822" s="5">
        <f>YEAR(SalesDataTable[[#This Row],[Order Date]])</f>
        <v>2026</v>
      </c>
      <c r="R822" s="8" t="str">
        <f>"Q"&amp;ROUNDUP(MONTH(SalesDataTable[[#This Row],[Order Date]])/3,0)</f>
        <v>Q2</v>
      </c>
      <c r="S822" s="9">
        <f>MONTH(SalesDataTable[[#This Row],[Order Date]])</f>
        <v>5</v>
      </c>
      <c r="T822" s="8" t="str">
        <f>TEXT(SalesDataTable[[#This Row],[Order Date]],"mmm")</f>
        <v>May</v>
      </c>
    </row>
    <row r="823" spans="1:20" ht="16">
      <c r="A823" s="2" t="s">
        <v>874</v>
      </c>
      <c r="B823" s="3">
        <v>46157</v>
      </c>
      <c r="C823" s="4" t="s">
        <v>1</v>
      </c>
      <c r="D823" s="4" t="s">
        <v>52</v>
      </c>
      <c r="E823" s="4" t="s">
        <v>10</v>
      </c>
      <c r="F823" s="4" t="s">
        <v>20</v>
      </c>
      <c r="G823" s="4" t="s">
        <v>31</v>
      </c>
      <c r="H823" s="4" t="s">
        <v>64</v>
      </c>
      <c r="I823" s="9">
        <v>6</v>
      </c>
      <c r="J823" s="6">
        <v>81.13</v>
      </c>
      <c r="K823" s="7">
        <v>0.05</v>
      </c>
      <c r="L823" s="6">
        <v>39.409999999999997</v>
      </c>
      <c r="M823" s="6">
        <f t="shared" si="48"/>
        <v>462.44099999999997</v>
      </c>
      <c r="N823" s="6">
        <f t="shared" si="49"/>
        <v>236.45999999999998</v>
      </c>
      <c r="O823" s="6">
        <f t="shared" si="50"/>
        <v>225.98099999999999</v>
      </c>
      <c r="P823" s="8">
        <f t="shared" si="51"/>
        <v>0.48866990599881932</v>
      </c>
      <c r="Q823" s="5">
        <f>YEAR(SalesDataTable[[#This Row],[Order Date]])</f>
        <v>2026</v>
      </c>
      <c r="R823" s="8" t="str">
        <f>"Q"&amp;ROUNDUP(MONTH(SalesDataTable[[#This Row],[Order Date]])/3,0)</f>
        <v>Q2</v>
      </c>
      <c r="S823" s="9">
        <f>MONTH(SalesDataTable[[#This Row],[Order Date]])</f>
        <v>5</v>
      </c>
      <c r="T823" s="8" t="str">
        <f>TEXT(SalesDataTable[[#This Row],[Order Date]],"mmm")</f>
        <v>May</v>
      </c>
    </row>
    <row r="824" spans="1:20" ht="16">
      <c r="A824" s="2" t="s">
        <v>875</v>
      </c>
      <c r="B824" s="3">
        <v>46157</v>
      </c>
      <c r="C824" s="4" t="s">
        <v>14</v>
      </c>
      <c r="D824" s="4" t="s">
        <v>61</v>
      </c>
      <c r="E824" s="4" t="s">
        <v>10</v>
      </c>
      <c r="F824" s="4" t="s">
        <v>20</v>
      </c>
      <c r="G824" s="4" t="s">
        <v>17</v>
      </c>
      <c r="H824" s="4" t="s">
        <v>18</v>
      </c>
      <c r="I824" s="9">
        <v>6</v>
      </c>
      <c r="J824" s="6">
        <v>37.1</v>
      </c>
      <c r="K824" s="7">
        <v>0.1</v>
      </c>
      <c r="L824" s="6">
        <v>13.63</v>
      </c>
      <c r="M824" s="6">
        <f t="shared" si="48"/>
        <v>200.34000000000003</v>
      </c>
      <c r="N824" s="6">
        <f t="shared" si="49"/>
        <v>81.78</v>
      </c>
      <c r="O824" s="6">
        <f t="shared" si="50"/>
        <v>118.56000000000003</v>
      </c>
      <c r="P824" s="8">
        <f t="shared" si="51"/>
        <v>0.59179395028451642</v>
      </c>
      <c r="Q824" s="5">
        <f>YEAR(SalesDataTable[[#This Row],[Order Date]])</f>
        <v>2026</v>
      </c>
      <c r="R824" s="8" t="str">
        <f>"Q"&amp;ROUNDUP(MONTH(SalesDataTable[[#This Row],[Order Date]])/3,0)</f>
        <v>Q2</v>
      </c>
      <c r="S824" s="9">
        <f>MONTH(SalesDataTable[[#This Row],[Order Date]])</f>
        <v>5</v>
      </c>
      <c r="T824" s="8" t="str">
        <f>TEXT(SalesDataTable[[#This Row],[Order Date]],"mmm")</f>
        <v>May</v>
      </c>
    </row>
    <row r="825" spans="1:20" ht="16">
      <c r="A825" s="2" t="s">
        <v>876</v>
      </c>
      <c r="B825" s="3">
        <v>46157</v>
      </c>
      <c r="C825" s="4" t="s">
        <v>8</v>
      </c>
      <c r="D825" s="4" t="s">
        <v>86</v>
      </c>
      <c r="E825" s="4" t="s">
        <v>10</v>
      </c>
      <c r="F825" s="4" t="s">
        <v>20</v>
      </c>
      <c r="G825" s="4" t="s">
        <v>17</v>
      </c>
      <c r="H825" s="4" t="s">
        <v>18</v>
      </c>
      <c r="I825" s="9">
        <v>6</v>
      </c>
      <c r="J825" s="6">
        <v>35.92</v>
      </c>
      <c r="K825" s="7">
        <v>0.15</v>
      </c>
      <c r="L825" s="6">
        <v>13.3</v>
      </c>
      <c r="M825" s="6">
        <f t="shared" si="48"/>
        <v>183.19200000000001</v>
      </c>
      <c r="N825" s="6">
        <f t="shared" si="49"/>
        <v>79.800000000000011</v>
      </c>
      <c r="O825" s="6">
        <f t="shared" si="50"/>
        <v>103.392</v>
      </c>
      <c r="P825" s="8">
        <f t="shared" si="51"/>
        <v>0.56439145814227687</v>
      </c>
      <c r="Q825" s="5">
        <f>YEAR(SalesDataTable[[#This Row],[Order Date]])</f>
        <v>2026</v>
      </c>
      <c r="R825" s="8" t="str">
        <f>"Q"&amp;ROUNDUP(MONTH(SalesDataTable[[#This Row],[Order Date]])/3,0)</f>
        <v>Q2</v>
      </c>
      <c r="S825" s="9">
        <f>MONTH(SalesDataTable[[#This Row],[Order Date]])</f>
        <v>5</v>
      </c>
      <c r="T825" s="8" t="str">
        <f>TEXT(SalesDataTable[[#This Row],[Order Date]],"mmm")</f>
        <v>May</v>
      </c>
    </row>
    <row r="826" spans="1:20" ht="16">
      <c r="A826" s="2" t="s">
        <v>877</v>
      </c>
      <c r="B826" s="3">
        <v>46157</v>
      </c>
      <c r="C826" s="4" t="s">
        <v>27</v>
      </c>
      <c r="D826" s="4" t="s">
        <v>82</v>
      </c>
      <c r="E826" s="4" t="s">
        <v>25</v>
      </c>
      <c r="F826" s="4" t="s">
        <v>20</v>
      </c>
      <c r="G826" s="4" t="s">
        <v>49</v>
      </c>
      <c r="H826" s="4" t="s">
        <v>67</v>
      </c>
      <c r="I826" s="9">
        <v>4</v>
      </c>
      <c r="J826" s="6">
        <v>36.21</v>
      </c>
      <c r="K826" s="7">
        <v>0</v>
      </c>
      <c r="L826" s="6">
        <v>14.3</v>
      </c>
      <c r="M826" s="6">
        <f t="shared" si="48"/>
        <v>144.84</v>
      </c>
      <c r="N826" s="6">
        <f t="shared" si="49"/>
        <v>57.2</v>
      </c>
      <c r="O826" s="6">
        <f t="shared" si="50"/>
        <v>87.64</v>
      </c>
      <c r="P826" s="8">
        <f t="shared" si="51"/>
        <v>0.60508146920740125</v>
      </c>
      <c r="Q826" s="5">
        <f>YEAR(SalesDataTable[[#This Row],[Order Date]])</f>
        <v>2026</v>
      </c>
      <c r="R826" s="8" t="str">
        <f>"Q"&amp;ROUNDUP(MONTH(SalesDataTable[[#This Row],[Order Date]])/3,0)</f>
        <v>Q2</v>
      </c>
      <c r="S826" s="9">
        <f>MONTH(SalesDataTable[[#This Row],[Order Date]])</f>
        <v>5</v>
      </c>
      <c r="T826" s="8" t="str">
        <f>TEXT(SalesDataTable[[#This Row],[Order Date]],"mmm")</f>
        <v>May</v>
      </c>
    </row>
    <row r="827" spans="1:20" ht="16">
      <c r="A827" s="2" t="s">
        <v>878</v>
      </c>
      <c r="B827" s="3">
        <v>46157</v>
      </c>
      <c r="C827" s="4" t="s">
        <v>14</v>
      </c>
      <c r="D827" s="4" t="s">
        <v>61</v>
      </c>
      <c r="E827" s="4" t="s">
        <v>3</v>
      </c>
      <c r="F827" s="4" t="s">
        <v>20</v>
      </c>
      <c r="G827" s="4" t="s">
        <v>11</v>
      </c>
      <c r="H827" s="4" t="s">
        <v>79</v>
      </c>
      <c r="I827" s="9">
        <v>3</v>
      </c>
      <c r="J827" s="6">
        <v>73.03</v>
      </c>
      <c r="K827" s="7">
        <v>0.05</v>
      </c>
      <c r="L827" s="6">
        <v>33.200000000000003</v>
      </c>
      <c r="M827" s="6">
        <f t="shared" si="48"/>
        <v>208.13550000000001</v>
      </c>
      <c r="N827" s="6">
        <f t="shared" si="49"/>
        <v>99.600000000000009</v>
      </c>
      <c r="O827" s="6">
        <f t="shared" si="50"/>
        <v>108.5355</v>
      </c>
      <c r="P827" s="8">
        <f t="shared" si="51"/>
        <v>0.52146558371829888</v>
      </c>
      <c r="Q827" s="5">
        <f>YEAR(SalesDataTable[[#This Row],[Order Date]])</f>
        <v>2026</v>
      </c>
      <c r="R827" s="8" t="str">
        <f>"Q"&amp;ROUNDUP(MONTH(SalesDataTable[[#This Row],[Order Date]])/3,0)</f>
        <v>Q2</v>
      </c>
      <c r="S827" s="9">
        <f>MONTH(SalesDataTable[[#This Row],[Order Date]])</f>
        <v>5</v>
      </c>
      <c r="T827" s="8" t="str">
        <f>TEXT(SalesDataTable[[#This Row],[Order Date]],"mmm")</f>
        <v>May</v>
      </c>
    </row>
    <row r="828" spans="1:20" ht="16">
      <c r="A828" s="2" t="s">
        <v>879</v>
      </c>
      <c r="B828" s="3">
        <v>46157</v>
      </c>
      <c r="C828" s="4" t="s">
        <v>14</v>
      </c>
      <c r="D828" s="4" t="s">
        <v>34</v>
      </c>
      <c r="E828" s="4" t="s">
        <v>25</v>
      </c>
      <c r="F828" s="4" t="s">
        <v>4</v>
      </c>
      <c r="G828" s="4" t="s">
        <v>5</v>
      </c>
      <c r="H828" s="4" t="s">
        <v>6</v>
      </c>
      <c r="I828" s="9">
        <v>2</v>
      </c>
      <c r="J828" s="6">
        <v>80.81</v>
      </c>
      <c r="K828" s="7">
        <v>0</v>
      </c>
      <c r="L828" s="6">
        <v>42.53</v>
      </c>
      <c r="M828" s="6">
        <f t="shared" si="48"/>
        <v>161.62</v>
      </c>
      <c r="N828" s="6">
        <f t="shared" si="49"/>
        <v>85.06</v>
      </c>
      <c r="O828" s="6">
        <f t="shared" si="50"/>
        <v>76.56</v>
      </c>
      <c r="P828" s="8">
        <f t="shared" si="51"/>
        <v>0.47370374953594852</v>
      </c>
      <c r="Q828" s="5">
        <f>YEAR(SalesDataTable[[#This Row],[Order Date]])</f>
        <v>2026</v>
      </c>
      <c r="R828" s="8" t="str">
        <f>"Q"&amp;ROUNDUP(MONTH(SalesDataTable[[#This Row],[Order Date]])/3,0)</f>
        <v>Q2</v>
      </c>
      <c r="S828" s="9">
        <f>MONTH(SalesDataTable[[#This Row],[Order Date]])</f>
        <v>5</v>
      </c>
      <c r="T828" s="8" t="str">
        <f>TEXT(SalesDataTable[[#This Row],[Order Date]],"mmm")</f>
        <v>May</v>
      </c>
    </row>
    <row r="829" spans="1:20" ht="16">
      <c r="A829" s="2" t="s">
        <v>880</v>
      </c>
      <c r="B829" s="3">
        <v>46157</v>
      </c>
      <c r="C829" s="4" t="s">
        <v>8</v>
      </c>
      <c r="D829" s="4" t="s">
        <v>66</v>
      </c>
      <c r="E829" s="4" t="s">
        <v>3</v>
      </c>
      <c r="F829" s="4" t="s">
        <v>16</v>
      </c>
      <c r="G829" s="4" t="s">
        <v>5</v>
      </c>
      <c r="H829" s="4" t="s">
        <v>29</v>
      </c>
      <c r="I829" s="9">
        <v>1</v>
      </c>
      <c r="J829" s="6">
        <v>51.53</v>
      </c>
      <c r="K829" s="7">
        <v>0.1</v>
      </c>
      <c r="L829" s="6">
        <v>23.06</v>
      </c>
      <c r="M829" s="6">
        <f t="shared" si="48"/>
        <v>46.377000000000002</v>
      </c>
      <c r="N829" s="6">
        <f t="shared" si="49"/>
        <v>23.06</v>
      </c>
      <c r="O829" s="6">
        <f t="shared" si="50"/>
        <v>23.317000000000004</v>
      </c>
      <c r="P829" s="8">
        <f t="shared" si="51"/>
        <v>0.50277076999374692</v>
      </c>
      <c r="Q829" s="5">
        <f>YEAR(SalesDataTable[[#This Row],[Order Date]])</f>
        <v>2026</v>
      </c>
      <c r="R829" s="8" t="str">
        <f>"Q"&amp;ROUNDUP(MONTH(SalesDataTable[[#This Row],[Order Date]])/3,0)</f>
        <v>Q2</v>
      </c>
      <c r="S829" s="9">
        <f>MONTH(SalesDataTable[[#This Row],[Order Date]])</f>
        <v>5</v>
      </c>
      <c r="T829" s="8" t="str">
        <f>TEXT(SalesDataTable[[#This Row],[Order Date]],"mmm")</f>
        <v>May</v>
      </c>
    </row>
    <row r="830" spans="1:20" ht="16">
      <c r="A830" s="2" t="s">
        <v>881</v>
      </c>
      <c r="B830" s="3">
        <v>46158</v>
      </c>
      <c r="C830" s="4" t="s">
        <v>27</v>
      </c>
      <c r="D830" s="4" t="s">
        <v>82</v>
      </c>
      <c r="E830" s="4" t="s">
        <v>10</v>
      </c>
      <c r="F830" s="4" t="s">
        <v>20</v>
      </c>
      <c r="G830" s="4" t="s">
        <v>31</v>
      </c>
      <c r="H830" s="4" t="s">
        <v>64</v>
      </c>
      <c r="I830" s="9">
        <v>5</v>
      </c>
      <c r="J830" s="6">
        <v>81.75</v>
      </c>
      <c r="K830" s="7">
        <v>0.05</v>
      </c>
      <c r="L830" s="6">
        <v>39.159999999999997</v>
      </c>
      <c r="M830" s="6">
        <f t="shared" si="48"/>
        <v>388.3125</v>
      </c>
      <c r="N830" s="6">
        <f t="shared" si="49"/>
        <v>195.79999999999998</v>
      </c>
      <c r="O830" s="6">
        <f t="shared" si="50"/>
        <v>192.51250000000002</v>
      </c>
      <c r="P830" s="8">
        <f t="shared" si="51"/>
        <v>0.49576694028649609</v>
      </c>
      <c r="Q830" s="5">
        <f>YEAR(SalesDataTable[[#This Row],[Order Date]])</f>
        <v>2026</v>
      </c>
      <c r="R830" s="8" t="str">
        <f>"Q"&amp;ROUNDUP(MONTH(SalesDataTable[[#This Row],[Order Date]])/3,0)</f>
        <v>Q2</v>
      </c>
      <c r="S830" s="9">
        <f>MONTH(SalesDataTable[[#This Row],[Order Date]])</f>
        <v>5</v>
      </c>
      <c r="T830" s="8" t="str">
        <f>TEXT(SalesDataTable[[#This Row],[Order Date]],"mmm")</f>
        <v>May</v>
      </c>
    </row>
    <row r="831" spans="1:20" ht="16">
      <c r="A831" s="2" t="s">
        <v>882</v>
      </c>
      <c r="B831" s="3">
        <v>46158</v>
      </c>
      <c r="C831" s="4" t="s">
        <v>14</v>
      </c>
      <c r="D831" s="4" t="s">
        <v>61</v>
      </c>
      <c r="E831" s="4" t="s">
        <v>3</v>
      </c>
      <c r="F831" s="4" t="s">
        <v>16</v>
      </c>
      <c r="G831" s="4" t="s">
        <v>17</v>
      </c>
      <c r="H831" s="4" t="s">
        <v>83</v>
      </c>
      <c r="I831" s="9">
        <v>1</v>
      </c>
      <c r="J831" s="6">
        <v>165.99</v>
      </c>
      <c r="K831" s="7">
        <v>0.1</v>
      </c>
      <c r="L831" s="6">
        <v>89.9</v>
      </c>
      <c r="M831" s="6">
        <f t="shared" si="48"/>
        <v>149.39100000000002</v>
      </c>
      <c r="N831" s="6">
        <f t="shared" si="49"/>
        <v>89.9</v>
      </c>
      <c r="O831" s="6">
        <f t="shared" si="50"/>
        <v>59.491000000000014</v>
      </c>
      <c r="P831" s="8">
        <f t="shared" si="51"/>
        <v>0.3982234538894579</v>
      </c>
      <c r="Q831" s="5">
        <f>YEAR(SalesDataTable[[#This Row],[Order Date]])</f>
        <v>2026</v>
      </c>
      <c r="R831" s="8" t="str">
        <f>"Q"&amp;ROUNDUP(MONTH(SalesDataTable[[#This Row],[Order Date]])/3,0)</f>
        <v>Q2</v>
      </c>
      <c r="S831" s="9">
        <f>MONTH(SalesDataTable[[#This Row],[Order Date]])</f>
        <v>5</v>
      </c>
      <c r="T831" s="8" t="str">
        <f>TEXT(SalesDataTable[[#This Row],[Order Date]],"mmm")</f>
        <v>May</v>
      </c>
    </row>
    <row r="832" spans="1:20" ht="16">
      <c r="A832" s="2" t="s">
        <v>883</v>
      </c>
      <c r="B832" s="3">
        <v>46158</v>
      </c>
      <c r="C832" s="4" t="s">
        <v>1</v>
      </c>
      <c r="D832" s="4" t="s">
        <v>88</v>
      </c>
      <c r="E832" s="4" t="s">
        <v>25</v>
      </c>
      <c r="F832" s="4" t="s">
        <v>16</v>
      </c>
      <c r="G832" s="4" t="s">
        <v>31</v>
      </c>
      <c r="H832" s="4" t="s">
        <v>90</v>
      </c>
      <c r="I832" s="9">
        <v>2</v>
      </c>
      <c r="J832" s="6">
        <v>121.22</v>
      </c>
      <c r="K832" s="7">
        <v>0</v>
      </c>
      <c r="L832" s="6">
        <v>60.38</v>
      </c>
      <c r="M832" s="6">
        <f t="shared" si="48"/>
        <v>242.44</v>
      </c>
      <c r="N832" s="6">
        <f t="shared" si="49"/>
        <v>120.76</v>
      </c>
      <c r="O832" s="6">
        <f t="shared" si="50"/>
        <v>121.67999999999999</v>
      </c>
      <c r="P832" s="8">
        <f t="shared" si="51"/>
        <v>0.50189737667051637</v>
      </c>
      <c r="Q832" s="5">
        <f>YEAR(SalesDataTable[[#This Row],[Order Date]])</f>
        <v>2026</v>
      </c>
      <c r="R832" s="8" t="str">
        <f>"Q"&amp;ROUNDUP(MONTH(SalesDataTable[[#This Row],[Order Date]])/3,0)</f>
        <v>Q2</v>
      </c>
      <c r="S832" s="9">
        <f>MONTH(SalesDataTable[[#This Row],[Order Date]])</f>
        <v>5</v>
      </c>
      <c r="T832" s="8" t="str">
        <f>TEXT(SalesDataTable[[#This Row],[Order Date]],"mmm")</f>
        <v>May</v>
      </c>
    </row>
    <row r="833" spans="1:20" ht="16">
      <c r="A833" s="2" t="s">
        <v>884</v>
      </c>
      <c r="B833" s="3">
        <v>46158</v>
      </c>
      <c r="C833" s="4" t="s">
        <v>8</v>
      </c>
      <c r="D833" s="4" t="s">
        <v>69</v>
      </c>
      <c r="E833" s="4" t="s">
        <v>25</v>
      </c>
      <c r="F833" s="4" t="s">
        <v>20</v>
      </c>
      <c r="G833" s="4" t="s">
        <v>17</v>
      </c>
      <c r="H833" s="4" t="s">
        <v>71</v>
      </c>
      <c r="I833" s="9">
        <v>2</v>
      </c>
      <c r="J833" s="6">
        <v>131.1</v>
      </c>
      <c r="K833" s="7">
        <v>0</v>
      </c>
      <c r="L833" s="6">
        <v>65.55</v>
      </c>
      <c r="M833" s="6">
        <f t="shared" si="48"/>
        <v>262.2</v>
      </c>
      <c r="N833" s="6">
        <f t="shared" si="49"/>
        <v>131.1</v>
      </c>
      <c r="O833" s="6">
        <f t="shared" si="50"/>
        <v>131.1</v>
      </c>
      <c r="P833" s="8">
        <f t="shared" si="51"/>
        <v>0.5</v>
      </c>
      <c r="Q833" s="5">
        <f>YEAR(SalesDataTable[[#This Row],[Order Date]])</f>
        <v>2026</v>
      </c>
      <c r="R833" s="8" t="str">
        <f>"Q"&amp;ROUNDUP(MONTH(SalesDataTable[[#This Row],[Order Date]])/3,0)</f>
        <v>Q2</v>
      </c>
      <c r="S833" s="9">
        <f>MONTH(SalesDataTable[[#This Row],[Order Date]])</f>
        <v>5</v>
      </c>
      <c r="T833" s="8" t="str">
        <f>TEXT(SalesDataTable[[#This Row],[Order Date]],"mmm")</f>
        <v>May</v>
      </c>
    </row>
    <row r="834" spans="1:20" ht="16">
      <c r="A834" s="2" t="s">
        <v>885</v>
      </c>
      <c r="B834" s="3">
        <v>46158</v>
      </c>
      <c r="C834" s="4" t="s">
        <v>8</v>
      </c>
      <c r="D834" s="4" t="s">
        <v>38</v>
      </c>
      <c r="E834" s="4" t="s">
        <v>3</v>
      </c>
      <c r="F834" s="4" t="s">
        <v>4</v>
      </c>
      <c r="G834" s="4" t="s">
        <v>17</v>
      </c>
      <c r="H834" s="4" t="s">
        <v>46</v>
      </c>
      <c r="I834" s="9">
        <v>2</v>
      </c>
      <c r="J834" s="6">
        <v>46.44</v>
      </c>
      <c r="K834" s="7">
        <v>0</v>
      </c>
      <c r="L834" s="6">
        <v>18.63</v>
      </c>
      <c r="M834" s="6">
        <f t="shared" ref="M834:M897" si="52">I834*J834*(1-K834)</f>
        <v>92.88</v>
      </c>
      <c r="N834" s="6">
        <f t="shared" ref="N834:N897" si="53">I834*L834</f>
        <v>37.26</v>
      </c>
      <c r="O834" s="6">
        <f t="shared" ref="O834:O897" si="54">M834-N834</f>
        <v>55.62</v>
      </c>
      <c r="P834" s="8">
        <f t="shared" ref="P834:P897" si="55">IFERROR(O834/M834,0)</f>
        <v>0.59883720930232553</v>
      </c>
      <c r="Q834" s="5">
        <f>YEAR(SalesDataTable[[#This Row],[Order Date]])</f>
        <v>2026</v>
      </c>
      <c r="R834" s="8" t="str">
        <f>"Q"&amp;ROUNDUP(MONTH(SalesDataTable[[#This Row],[Order Date]])/3,0)</f>
        <v>Q2</v>
      </c>
      <c r="S834" s="9">
        <f>MONTH(SalesDataTable[[#This Row],[Order Date]])</f>
        <v>5</v>
      </c>
      <c r="T834" s="8" t="str">
        <f>TEXT(SalesDataTable[[#This Row],[Order Date]],"mmm")</f>
        <v>May</v>
      </c>
    </row>
    <row r="835" spans="1:20" ht="16">
      <c r="A835" s="2" t="s">
        <v>886</v>
      </c>
      <c r="B835" s="3">
        <v>46158</v>
      </c>
      <c r="C835" s="4" t="s">
        <v>27</v>
      </c>
      <c r="D835" s="4" t="s">
        <v>45</v>
      </c>
      <c r="E835" s="4" t="s">
        <v>3</v>
      </c>
      <c r="F835" s="4" t="s">
        <v>16</v>
      </c>
      <c r="G835" s="4" t="s">
        <v>17</v>
      </c>
      <c r="H835" s="4" t="s">
        <v>18</v>
      </c>
      <c r="I835" s="9">
        <v>1</v>
      </c>
      <c r="J835" s="6">
        <v>36.659999999999997</v>
      </c>
      <c r="K835" s="7">
        <v>0</v>
      </c>
      <c r="L835" s="6">
        <v>13.61</v>
      </c>
      <c r="M835" s="6">
        <f t="shared" si="52"/>
        <v>36.659999999999997</v>
      </c>
      <c r="N835" s="6">
        <f t="shared" si="53"/>
        <v>13.61</v>
      </c>
      <c r="O835" s="6">
        <f t="shared" si="54"/>
        <v>23.049999999999997</v>
      </c>
      <c r="P835" s="8">
        <f t="shared" si="55"/>
        <v>0.62875068194217132</v>
      </c>
      <c r="Q835" s="5">
        <f>YEAR(SalesDataTable[[#This Row],[Order Date]])</f>
        <v>2026</v>
      </c>
      <c r="R835" s="8" t="str">
        <f>"Q"&amp;ROUNDUP(MONTH(SalesDataTable[[#This Row],[Order Date]])/3,0)</f>
        <v>Q2</v>
      </c>
      <c r="S835" s="9">
        <f>MONTH(SalesDataTable[[#This Row],[Order Date]])</f>
        <v>5</v>
      </c>
      <c r="T835" s="8" t="str">
        <f>TEXT(SalesDataTable[[#This Row],[Order Date]],"mmm")</f>
        <v>May</v>
      </c>
    </row>
    <row r="836" spans="1:20" ht="16">
      <c r="A836" s="2" t="s">
        <v>887</v>
      </c>
      <c r="B836" s="3">
        <v>46158</v>
      </c>
      <c r="C836" s="4" t="s">
        <v>27</v>
      </c>
      <c r="D836" s="4" t="s">
        <v>48</v>
      </c>
      <c r="E836" s="4" t="s">
        <v>3</v>
      </c>
      <c r="F836" s="4" t="s">
        <v>16</v>
      </c>
      <c r="G836" s="4" t="s">
        <v>11</v>
      </c>
      <c r="H836" s="4" t="s">
        <v>53</v>
      </c>
      <c r="I836" s="9">
        <v>5</v>
      </c>
      <c r="J836" s="6">
        <v>156.16999999999999</v>
      </c>
      <c r="K836" s="7">
        <v>0.1</v>
      </c>
      <c r="L836" s="6">
        <v>80.59</v>
      </c>
      <c r="M836" s="6">
        <f t="shared" si="52"/>
        <v>702.76499999999999</v>
      </c>
      <c r="N836" s="6">
        <f t="shared" si="53"/>
        <v>402.95000000000005</v>
      </c>
      <c r="O836" s="6">
        <f t="shared" si="54"/>
        <v>299.81499999999994</v>
      </c>
      <c r="P836" s="8">
        <f t="shared" si="55"/>
        <v>0.42662198601239382</v>
      </c>
      <c r="Q836" s="5">
        <f>YEAR(SalesDataTable[[#This Row],[Order Date]])</f>
        <v>2026</v>
      </c>
      <c r="R836" s="8" t="str">
        <f>"Q"&amp;ROUNDUP(MONTH(SalesDataTable[[#This Row],[Order Date]])/3,0)</f>
        <v>Q2</v>
      </c>
      <c r="S836" s="9">
        <f>MONTH(SalesDataTable[[#This Row],[Order Date]])</f>
        <v>5</v>
      </c>
      <c r="T836" s="8" t="str">
        <f>TEXT(SalesDataTable[[#This Row],[Order Date]],"mmm")</f>
        <v>May</v>
      </c>
    </row>
    <row r="837" spans="1:20" ht="16">
      <c r="A837" s="2" t="s">
        <v>888</v>
      </c>
      <c r="B837" s="3">
        <v>46158</v>
      </c>
      <c r="C837" s="4" t="s">
        <v>8</v>
      </c>
      <c r="D837" s="4" t="s">
        <v>69</v>
      </c>
      <c r="E837" s="4" t="s">
        <v>25</v>
      </c>
      <c r="F837" s="4" t="s">
        <v>16</v>
      </c>
      <c r="G837" s="4" t="s">
        <v>17</v>
      </c>
      <c r="H837" s="4" t="s">
        <v>18</v>
      </c>
      <c r="I837" s="9">
        <v>1</v>
      </c>
      <c r="J837" s="6">
        <v>35.97</v>
      </c>
      <c r="K837" s="7">
        <v>0.1</v>
      </c>
      <c r="L837" s="6">
        <v>13.54</v>
      </c>
      <c r="M837" s="6">
        <f t="shared" si="52"/>
        <v>32.372999999999998</v>
      </c>
      <c r="N837" s="6">
        <f t="shared" si="53"/>
        <v>13.54</v>
      </c>
      <c r="O837" s="6">
        <f t="shared" si="54"/>
        <v>18.832999999999998</v>
      </c>
      <c r="P837" s="8">
        <f t="shared" si="55"/>
        <v>0.58175022395205878</v>
      </c>
      <c r="Q837" s="5">
        <f>YEAR(SalesDataTable[[#This Row],[Order Date]])</f>
        <v>2026</v>
      </c>
      <c r="R837" s="8" t="str">
        <f>"Q"&amp;ROUNDUP(MONTH(SalesDataTable[[#This Row],[Order Date]])/3,0)</f>
        <v>Q2</v>
      </c>
      <c r="S837" s="9">
        <f>MONTH(SalesDataTable[[#This Row],[Order Date]])</f>
        <v>5</v>
      </c>
      <c r="T837" s="8" t="str">
        <f>TEXT(SalesDataTable[[#This Row],[Order Date]],"mmm")</f>
        <v>May</v>
      </c>
    </row>
    <row r="838" spans="1:20" ht="16">
      <c r="A838" s="2" t="s">
        <v>889</v>
      </c>
      <c r="B838" s="3">
        <v>46158</v>
      </c>
      <c r="C838" s="4" t="s">
        <v>8</v>
      </c>
      <c r="D838" s="4" t="s">
        <v>66</v>
      </c>
      <c r="E838" s="4" t="s">
        <v>10</v>
      </c>
      <c r="F838" s="4" t="s">
        <v>20</v>
      </c>
      <c r="G838" s="4" t="s">
        <v>49</v>
      </c>
      <c r="H838" s="4" t="s">
        <v>55</v>
      </c>
      <c r="I838" s="9">
        <v>4</v>
      </c>
      <c r="J838" s="6">
        <v>125.11</v>
      </c>
      <c r="K838" s="7">
        <v>0.15</v>
      </c>
      <c r="L838" s="6">
        <v>70.010000000000005</v>
      </c>
      <c r="M838" s="6">
        <f t="shared" si="52"/>
        <v>425.37399999999997</v>
      </c>
      <c r="N838" s="6">
        <f t="shared" si="53"/>
        <v>280.04000000000002</v>
      </c>
      <c r="O838" s="6">
        <f t="shared" si="54"/>
        <v>145.33399999999995</v>
      </c>
      <c r="P838" s="8">
        <f t="shared" si="55"/>
        <v>0.34166169065340135</v>
      </c>
      <c r="Q838" s="5">
        <f>YEAR(SalesDataTable[[#This Row],[Order Date]])</f>
        <v>2026</v>
      </c>
      <c r="R838" s="8" t="str">
        <f>"Q"&amp;ROUNDUP(MONTH(SalesDataTable[[#This Row],[Order Date]])/3,0)</f>
        <v>Q2</v>
      </c>
      <c r="S838" s="9">
        <f>MONTH(SalesDataTable[[#This Row],[Order Date]])</f>
        <v>5</v>
      </c>
      <c r="T838" s="8" t="str">
        <f>TEXT(SalesDataTable[[#This Row],[Order Date]],"mmm")</f>
        <v>May</v>
      </c>
    </row>
    <row r="839" spans="1:20" ht="16">
      <c r="A839" s="2" t="s">
        <v>890</v>
      </c>
      <c r="B839" s="3">
        <v>46158</v>
      </c>
      <c r="C839" s="4" t="s">
        <v>27</v>
      </c>
      <c r="D839" s="4" t="s">
        <v>48</v>
      </c>
      <c r="E839" s="4" t="s">
        <v>3</v>
      </c>
      <c r="F839" s="4" t="s">
        <v>16</v>
      </c>
      <c r="G839" s="4" t="s">
        <v>49</v>
      </c>
      <c r="H839" s="4" t="s">
        <v>67</v>
      </c>
      <c r="I839" s="9">
        <v>4</v>
      </c>
      <c r="J839" s="6">
        <v>36.29</v>
      </c>
      <c r="K839" s="7">
        <v>0.1</v>
      </c>
      <c r="L839" s="6">
        <v>13.77</v>
      </c>
      <c r="M839" s="6">
        <f t="shared" si="52"/>
        <v>130.64400000000001</v>
      </c>
      <c r="N839" s="6">
        <f t="shared" si="53"/>
        <v>55.08</v>
      </c>
      <c r="O839" s="6">
        <f t="shared" si="54"/>
        <v>75.564000000000007</v>
      </c>
      <c r="P839" s="8">
        <f t="shared" si="55"/>
        <v>0.57839625241113257</v>
      </c>
      <c r="Q839" s="5">
        <f>YEAR(SalesDataTable[[#This Row],[Order Date]])</f>
        <v>2026</v>
      </c>
      <c r="R839" s="8" t="str">
        <f>"Q"&amp;ROUNDUP(MONTH(SalesDataTable[[#This Row],[Order Date]])/3,0)</f>
        <v>Q2</v>
      </c>
      <c r="S839" s="9">
        <f>MONTH(SalesDataTable[[#This Row],[Order Date]])</f>
        <v>5</v>
      </c>
      <c r="T839" s="8" t="str">
        <f>TEXT(SalesDataTable[[#This Row],[Order Date]],"mmm")</f>
        <v>May</v>
      </c>
    </row>
    <row r="840" spans="1:20" ht="16">
      <c r="A840" s="2" t="s">
        <v>891</v>
      </c>
      <c r="B840" s="3">
        <v>46158</v>
      </c>
      <c r="C840" s="4" t="s">
        <v>8</v>
      </c>
      <c r="D840" s="4" t="s">
        <v>38</v>
      </c>
      <c r="E840" s="4" t="s">
        <v>3</v>
      </c>
      <c r="F840" s="4" t="s">
        <v>16</v>
      </c>
      <c r="G840" s="4" t="s">
        <v>11</v>
      </c>
      <c r="H840" s="4" t="s">
        <v>21</v>
      </c>
      <c r="I840" s="9">
        <v>4</v>
      </c>
      <c r="J840" s="6">
        <v>143.34</v>
      </c>
      <c r="K840" s="7">
        <v>0</v>
      </c>
      <c r="L840" s="6">
        <v>80.55</v>
      </c>
      <c r="M840" s="6">
        <f t="shared" si="52"/>
        <v>573.36</v>
      </c>
      <c r="N840" s="6">
        <f t="shared" si="53"/>
        <v>322.2</v>
      </c>
      <c r="O840" s="6">
        <f t="shared" si="54"/>
        <v>251.16000000000003</v>
      </c>
      <c r="P840" s="8">
        <f t="shared" si="55"/>
        <v>0.43804939305148599</v>
      </c>
      <c r="Q840" s="5">
        <f>YEAR(SalesDataTable[[#This Row],[Order Date]])</f>
        <v>2026</v>
      </c>
      <c r="R840" s="8" t="str">
        <f>"Q"&amp;ROUNDUP(MONTH(SalesDataTable[[#This Row],[Order Date]])/3,0)</f>
        <v>Q2</v>
      </c>
      <c r="S840" s="9">
        <f>MONTH(SalesDataTable[[#This Row],[Order Date]])</f>
        <v>5</v>
      </c>
      <c r="T840" s="8" t="str">
        <f>TEXT(SalesDataTable[[#This Row],[Order Date]],"mmm")</f>
        <v>May</v>
      </c>
    </row>
    <row r="841" spans="1:20" ht="16">
      <c r="A841" s="2" t="s">
        <v>892</v>
      </c>
      <c r="B841" s="3">
        <v>46159</v>
      </c>
      <c r="C841" s="4" t="s">
        <v>8</v>
      </c>
      <c r="D841" s="4" t="s">
        <v>69</v>
      </c>
      <c r="E841" s="4" t="s">
        <v>39</v>
      </c>
      <c r="F841" s="4" t="s">
        <v>16</v>
      </c>
      <c r="G841" s="4" t="s">
        <v>5</v>
      </c>
      <c r="H841" s="4" t="s">
        <v>29</v>
      </c>
      <c r="I841" s="9">
        <v>3</v>
      </c>
      <c r="J841" s="6">
        <v>51.68</v>
      </c>
      <c r="K841" s="7">
        <v>0</v>
      </c>
      <c r="L841" s="6">
        <v>22.4</v>
      </c>
      <c r="M841" s="6">
        <f t="shared" si="52"/>
        <v>155.04</v>
      </c>
      <c r="N841" s="6">
        <f t="shared" si="53"/>
        <v>67.199999999999989</v>
      </c>
      <c r="O841" s="6">
        <f t="shared" si="54"/>
        <v>87.84</v>
      </c>
      <c r="P841" s="8">
        <f t="shared" si="55"/>
        <v>0.56656346749226016</v>
      </c>
      <c r="Q841" s="5">
        <f>YEAR(SalesDataTable[[#This Row],[Order Date]])</f>
        <v>2026</v>
      </c>
      <c r="R841" s="8" t="str">
        <f>"Q"&amp;ROUNDUP(MONTH(SalesDataTable[[#This Row],[Order Date]])/3,0)</f>
        <v>Q2</v>
      </c>
      <c r="S841" s="9">
        <f>MONTH(SalesDataTable[[#This Row],[Order Date]])</f>
        <v>5</v>
      </c>
      <c r="T841" s="8" t="str">
        <f>TEXT(SalesDataTable[[#This Row],[Order Date]],"mmm")</f>
        <v>May</v>
      </c>
    </row>
    <row r="842" spans="1:20" ht="16">
      <c r="A842" s="2" t="s">
        <v>893</v>
      </c>
      <c r="B842" s="3">
        <v>46159</v>
      </c>
      <c r="C842" s="4" t="s">
        <v>27</v>
      </c>
      <c r="D842" s="4" t="s">
        <v>45</v>
      </c>
      <c r="E842" s="4" t="s">
        <v>3</v>
      </c>
      <c r="F842" s="4" t="s">
        <v>4</v>
      </c>
      <c r="G842" s="4" t="s">
        <v>17</v>
      </c>
      <c r="H842" s="4" t="s">
        <v>46</v>
      </c>
      <c r="I842" s="9">
        <v>1</v>
      </c>
      <c r="J842" s="6">
        <v>46.84</v>
      </c>
      <c r="K842" s="7">
        <v>0</v>
      </c>
      <c r="L842" s="6">
        <v>17.93</v>
      </c>
      <c r="M842" s="6">
        <f t="shared" si="52"/>
        <v>46.84</v>
      </c>
      <c r="N842" s="6">
        <f t="shared" si="53"/>
        <v>17.93</v>
      </c>
      <c r="O842" s="6">
        <f t="shared" si="54"/>
        <v>28.910000000000004</v>
      </c>
      <c r="P842" s="8">
        <f t="shared" si="55"/>
        <v>0.61720751494449189</v>
      </c>
      <c r="Q842" s="5">
        <f>YEAR(SalesDataTable[[#This Row],[Order Date]])</f>
        <v>2026</v>
      </c>
      <c r="R842" s="8" t="str">
        <f>"Q"&amp;ROUNDUP(MONTH(SalesDataTable[[#This Row],[Order Date]])/3,0)</f>
        <v>Q2</v>
      </c>
      <c r="S842" s="9">
        <f>MONTH(SalesDataTable[[#This Row],[Order Date]])</f>
        <v>5</v>
      </c>
      <c r="T842" s="8" t="str">
        <f>TEXT(SalesDataTable[[#This Row],[Order Date]],"mmm")</f>
        <v>May</v>
      </c>
    </row>
    <row r="843" spans="1:20" ht="16">
      <c r="A843" s="2" t="s">
        <v>894</v>
      </c>
      <c r="B843" s="3">
        <v>46159</v>
      </c>
      <c r="C843" s="4" t="s">
        <v>14</v>
      </c>
      <c r="D843" s="4" t="s">
        <v>15</v>
      </c>
      <c r="E843" s="4" t="s">
        <v>39</v>
      </c>
      <c r="F843" s="4" t="s">
        <v>16</v>
      </c>
      <c r="G843" s="4" t="s">
        <v>11</v>
      </c>
      <c r="H843" s="4" t="s">
        <v>79</v>
      </c>
      <c r="I843" s="9">
        <v>5</v>
      </c>
      <c r="J843" s="6">
        <v>72.900000000000006</v>
      </c>
      <c r="K843" s="7">
        <v>0.05</v>
      </c>
      <c r="L843" s="6">
        <v>31.57</v>
      </c>
      <c r="M843" s="6">
        <f t="shared" si="52"/>
        <v>346.27499999999998</v>
      </c>
      <c r="N843" s="6">
        <f t="shared" si="53"/>
        <v>157.85</v>
      </c>
      <c r="O843" s="6">
        <f t="shared" si="54"/>
        <v>188.42499999999998</v>
      </c>
      <c r="P843" s="8">
        <f t="shared" si="55"/>
        <v>0.54414843693596127</v>
      </c>
      <c r="Q843" s="5">
        <f>YEAR(SalesDataTable[[#This Row],[Order Date]])</f>
        <v>2026</v>
      </c>
      <c r="R843" s="8" t="str">
        <f>"Q"&amp;ROUNDUP(MONTH(SalesDataTable[[#This Row],[Order Date]])/3,0)</f>
        <v>Q2</v>
      </c>
      <c r="S843" s="9">
        <f>MONTH(SalesDataTable[[#This Row],[Order Date]])</f>
        <v>5</v>
      </c>
      <c r="T843" s="8" t="str">
        <f>TEXT(SalesDataTable[[#This Row],[Order Date]],"mmm")</f>
        <v>May</v>
      </c>
    </row>
    <row r="844" spans="1:20" ht="16">
      <c r="A844" s="2" t="s">
        <v>895</v>
      </c>
      <c r="B844" s="3">
        <v>46159</v>
      </c>
      <c r="C844" s="4" t="s">
        <v>27</v>
      </c>
      <c r="D844" s="4" t="s">
        <v>45</v>
      </c>
      <c r="E844" s="4" t="s">
        <v>3</v>
      </c>
      <c r="F844" s="4" t="s">
        <v>16</v>
      </c>
      <c r="G844" s="4" t="s">
        <v>11</v>
      </c>
      <c r="H844" s="4" t="s">
        <v>12</v>
      </c>
      <c r="I844" s="9">
        <v>1</v>
      </c>
      <c r="J844" s="6">
        <v>91.07</v>
      </c>
      <c r="K844" s="7">
        <v>0</v>
      </c>
      <c r="L844" s="6">
        <v>45.3</v>
      </c>
      <c r="M844" s="6">
        <f t="shared" si="52"/>
        <v>91.07</v>
      </c>
      <c r="N844" s="6">
        <f t="shared" si="53"/>
        <v>45.3</v>
      </c>
      <c r="O844" s="6">
        <f t="shared" si="54"/>
        <v>45.769999999999996</v>
      </c>
      <c r="P844" s="8">
        <f t="shared" si="55"/>
        <v>0.50258043263423735</v>
      </c>
      <c r="Q844" s="5">
        <f>YEAR(SalesDataTable[[#This Row],[Order Date]])</f>
        <v>2026</v>
      </c>
      <c r="R844" s="8" t="str">
        <f>"Q"&amp;ROUNDUP(MONTH(SalesDataTable[[#This Row],[Order Date]])/3,0)</f>
        <v>Q2</v>
      </c>
      <c r="S844" s="9">
        <f>MONTH(SalesDataTable[[#This Row],[Order Date]])</f>
        <v>5</v>
      </c>
      <c r="T844" s="8" t="str">
        <f>TEXT(SalesDataTable[[#This Row],[Order Date]],"mmm")</f>
        <v>May</v>
      </c>
    </row>
    <row r="845" spans="1:20" ht="16">
      <c r="A845" s="2" t="s">
        <v>896</v>
      </c>
      <c r="B845" s="3">
        <v>46159</v>
      </c>
      <c r="C845" s="4" t="s">
        <v>14</v>
      </c>
      <c r="D845" s="4" t="s">
        <v>61</v>
      </c>
      <c r="E845" s="4" t="s">
        <v>25</v>
      </c>
      <c r="F845" s="4" t="s">
        <v>16</v>
      </c>
      <c r="G845" s="4" t="s">
        <v>5</v>
      </c>
      <c r="H845" s="4" t="s">
        <v>6</v>
      </c>
      <c r="I845" s="9">
        <v>1</v>
      </c>
      <c r="J845" s="6">
        <v>81.86</v>
      </c>
      <c r="K845" s="7">
        <v>0</v>
      </c>
      <c r="L845" s="6">
        <v>43.14</v>
      </c>
      <c r="M845" s="6">
        <f t="shared" si="52"/>
        <v>81.86</v>
      </c>
      <c r="N845" s="6">
        <f t="shared" si="53"/>
        <v>43.14</v>
      </c>
      <c r="O845" s="6">
        <f t="shared" si="54"/>
        <v>38.72</v>
      </c>
      <c r="P845" s="8">
        <f t="shared" si="55"/>
        <v>0.47300268751526997</v>
      </c>
      <c r="Q845" s="5">
        <f>YEAR(SalesDataTable[[#This Row],[Order Date]])</f>
        <v>2026</v>
      </c>
      <c r="R845" s="8" t="str">
        <f>"Q"&amp;ROUNDUP(MONTH(SalesDataTable[[#This Row],[Order Date]])/3,0)</f>
        <v>Q2</v>
      </c>
      <c r="S845" s="9">
        <f>MONTH(SalesDataTable[[#This Row],[Order Date]])</f>
        <v>5</v>
      </c>
      <c r="T845" s="8" t="str">
        <f>TEXT(SalesDataTable[[#This Row],[Order Date]],"mmm")</f>
        <v>May</v>
      </c>
    </row>
    <row r="846" spans="1:20" ht="16">
      <c r="A846" s="2" t="s">
        <v>897</v>
      </c>
      <c r="B846" s="3">
        <v>46159</v>
      </c>
      <c r="C846" s="4" t="s">
        <v>27</v>
      </c>
      <c r="D846" s="4" t="s">
        <v>48</v>
      </c>
      <c r="E846" s="4" t="s">
        <v>3</v>
      </c>
      <c r="F846" s="4" t="s">
        <v>4</v>
      </c>
      <c r="G846" s="4" t="s">
        <v>17</v>
      </c>
      <c r="H846" s="4" t="s">
        <v>46</v>
      </c>
      <c r="I846" s="9">
        <v>1</v>
      </c>
      <c r="J846" s="6">
        <v>45.45</v>
      </c>
      <c r="K846" s="7">
        <v>0</v>
      </c>
      <c r="L846" s="6">
        <v>17.93</v>
      </c>
      <c r="M846" s="6">
        <f t="shared" si="52"/>
        <v>45.45</v>
      </c>
      <c r="N846" s="6">
        <f t="shared" si="53"/>
        <v>17.93</v>
      </c>
      <c r="O846" s="6">
        <f t="shared" si="54"/>
        <v>27.520000000000003</v>
      </c>
      <c r="P846" s="8">
        <f t="shared" si="55"/>
        <v>0.60550055005500558</v>
      </c>
      <c r="Q846" s="5">
        <f>YEAR(SalesDataTable[[#This Row],[Order Date]])</f>
        <v>2026</v>
      </c>
      <c r="R846" s="8" t="str">
        <f>"Q"&amp;ROUNDUP(MONTH(SalesDataTable[[#This Row],[Order Date]])/3,0)</f>
        <v>Q2</v>
      </c>
      <c r="S846" s="9">
        <f>MONTH(SalesDataTable[[#This Row],[Order Date]])</f>
        <v>5</v>
      </c>
      <c r="T846" s="8" t="str">
        <f>TEXT(SalesDataTable[[#This Row],[Order Date]],"mmm")</f>
        <v>May</v>
      </c>
    </row>
    <row r="847" spans="1:20" ht="16">
      <c r="A847" s="2" t="s">
        <v>898</v>
      </c>
      <c r="B847" s="3">
        <v>46159</v>
      </c>
      <c r="C847" s="4" t="s">
        <v>14</v>
      </c>
      <c r="D847" s="4" t="s">
        <v>61</v>
      </c>
      <c r="E847" s="4" t="s">
        <v>25</v>
      </c>
      <c r="F847" s="4" t="s">
        <v>20</v>
      </c>
      <c r="G847" s="4" t="s">
        <v>11</v>
      </c>
      <c r="H847" s="4" t="s">
        <v>79</v>
      </c>
      <c r="I847" s="9">
        <v>1</v>
      </c>
      <c r="J847" s="6">
        <v>70.62</v>
      </c>
      <c r="K847" s="7">
        <v>0</v>
      </c>
      <c r="L847" s="6">
        <v>32.53</v>
      </c>
      <c r="M847" s="6">
        <f t="shared" si="52"/>
        <v>70.62</v>
      </c>
      <c r="N847" s="6">
        <f t="shared" si="53"/>
        <v>32.53</v>
      </c>
      <c r="O847" s="6">
        <f t="shared" si="54"/>
        <v>38.090000000000003</v>
      </c>
      <c r="P847" s="8">
        <f t="shared" si="55"/>
        <v>0.53936561880487111</v>
      </c>
      <c r="Q847" s="5">
        <f>YEAR(SalesDataTable[[#This Row],[Order Date]])</f>
        <v>2026</v>
      </c>
      <c r="R847" s="8" t="str">
        <f>"Q"&amp;ROUNDUP(MONTH(SalesDataTable[[#This Row],[Order Date]])/3,0)</f>
        <v>Q2</v>
      </c>
      <c r="S847" s="9">
        <f>MONTH(SalesDataTable[[#This Row],[Order Date]])</f>
        <v>5</v>
      </c>
      <c r="T847" s="8" t="str">
        <f>TEXT(SalesDataTable[[#This Row],[Order Date]],"mmm")</f>
        <v>May</v>
      </c>
    </row>
    <row r="848" spans="1:20" ht="16">
      <c r="A848" s="2" t="s">
        <v>899</v>
      </c>
      <c r="B848" s="3">
        <v>46159</v>
      </c>
      <c r="C848" s="4" t="s">
        <v>27</v>
      </c>
      <c r="D848" s="4" t="s">
        <v>48</v>
      </c>
      <c r="E848" s="4" t="s">
        <v>3</v>
      </c>
      <c r="F848" s="4" t="s">
        <v>16</v>
      </c>
      <c r="G848" s="4" t="s">
        <v>49</v>
      </c>
      <c r="H848" s="4" t="s">
        <v>74</v>
      </c>
      <c r="I848" s="9">
        <v>2</v>
      </c>
      <c r="J848" s="6">
        <v>51.56</v>
      </c>
      <c r="K848" s="7">
        <v>0</v>
      </c>
      <c r="L848" s="6">
        <v>22.46</v>
      </c>
      <c r="M848" s="6">
        <f t="shared" si="52"/>
        <v>103.12</v>
      </c>
      <c r="N848" s="6">
        <f t="shared" si="53"/>
        <v>44.92</v>
      </c>
      <c r="O848" s="6">
        <f t="shared" si="54"/>
        <v>58.2</v>
      </c>
      <c r="P848" s="8">
        <f t="shared" si="55"/>
        <v>0.56439100077579518</v>
      </c>
      <c r="Q848" s="5">
        <f>YEAR(SalesDataTable[[#This Row],[Order Date]])</f>
        <v>2026</v>
      </c>
      <c r="R848" s="8" t="str">
        <f>"Q"&amp;ROUNDUP(MONTH(SalesDataTable[[#This Row],[Order Date]])/3,0)</f>
        <v>Q2</v>
      </c>
      <c r="S848" s="9">
        <f>MONTH(SalesDataTable[[#This Row],[Order Date]])</f>
        <v>5</v>
      </c>
      <c r="T848" s="8" t="str">
        <f>TEXT(SalesDataTable[[#This Row],[Order Date]],"mmm")</f>
        <v>May</v>
      </c>
    </row>
    <row r="849" spans="1:20" ht="16">
      <c r="A849" s="2" t="s">
        <v>900</v>
      </c>
      <c r="B849" s="3">
        <v>46159</v>
      </c>
      <c r="C849" s="4" t="s">
        <v>27</v>
      </c>
      <c r="D849" s="4" t="s">
        <v>48</v>
      </c>
      <c r="E849" s="4" t="s">
        <v>3</v>
      </c>
      <c r="F849" s="4" t="s">
        <v>16</v>
      </c>
      <c r="G849" s="4" t="s">
        <v>11</v>
      </c>
      <c r="H849" s="4" t="s">
        <v>21</v>
      </c>
      <c r="I849" s="9">
        <v>2</v>
      </c>
      <c r="J849" s="6">
        <v>146.22</v>
      </c>
      <c r="K849" s="7">
        <v>0</v>
      </c>
      <c r="L849" s="6">
        <v>81.069999999999993</v>
      </c>
      <c r="M849" s="6">
        <f t="shared" si="52"/>
        <v>292.44</v>
      </c>
      <c r="N849" s="6">
        <f t="shared" si="53"/>
        <v>162.13999999999999</v>
      </c>
      <c r="O849" s="6">
        <f t="shared" si="54"/>
        <v>130.30000000000001</v>
      </c>
      <c r="P849" s="8">
        <f t="shared" si="55"/>
        <v>0.4455614826973055</v>
      </c>
      <c r="Q849" s="5">
        <f>YEAR(SalesDataTable[[#This Row],[Order Date]])</f>
        <v>2026</v>
      </c>
      <c r="R849" s="8" t="str">
        <f>"Q"&amp;ROUNDUP(MONTH(SalesDataTable[[#This Row],[Order Date]])/3,0)</f>
        <v>Q2</v>
      </c>
      <c r="S849" s="9">
        <f>MONTH(SalesDataTable[[#This Row],[Order Date]])</f>
        <v>5</v>
      </c>
      <c r="T849" s="8" t="str">
        <f>TEXT(SalesDataTable[[#This Row],[Order Date]],"mmm")</f>
        <v>May</v>
      </c>
    </row>
    <row r="850" spans="1:20" ht="16">
      <c r="A850" s="2" t="s">
        <v>901</v>
      </c>
      <c r="B850" s="3">
        <v>46159</v>
      </c>
      <c r="C850" s="4" t="s">
        <v>27</v>
      </c>
      <c r="D850" s="4" t="s">
        <v>82</v>
      </c>
      <c r="E850" s="4" t="s">
        <v>25</v>
      </c>
      <c r="F850" s="4" t="s">
        <v>4</v>
      </c>
      <c r="G850" s="4" t="s">
        <v>49</v>
      </c>
      <c r="H850" s="4" t="s">
        <v>74</v>
      </c>
      <c r="I850" s="9">
        <v>2</v>
      </c>
      <c r="J850" s="6">
        <v>51.34</v>
      </c>
      <c r="K850" s="7">
        <v>0</v>
      </c>
      <c r="L850" s="6">
        <v>22.17</v>
      </c>
      <c r="M850" s="6">
        <f t="shared" si="52"/>
        <v>102.68</v>
      </c>
      <c r="N850" s="6">
        <f t="shared" si="53"/>
        <v>44.34</v>
      </c>
      <c r="O850" s="6">
        <f t="shared" si="54"/>
        <v>58.34</v>
      </c>
      <c r="P850" s="8">
        <f t="shared" si="55"/>
        <v>0.56817296455005839</v>
      </c>
      <c r="Q850" s="5">
        <f>YEAR(SalesDataTable[[#This Row],[Order Date]])</f>
        <v>2026</v>
      </c>
      <c r="R850" s="8" t="str">
        <f>"Q"&amp;ROUNDUP(MONTH(SalesDataTable[[#This Row],[Order Date]])/3,0)</f>
        <v>Q2</v>
      </c>
      <c r="S850" s="9">
        <f>MONTH(SalesDataTable[[#This Row],[Order Date]])</f>
        <v>5</v>
      </c>
      <c r="T850" s="8" t="str">
        <f>TEXT(SalesDataTable[[#This Row],[Order Date]],"mmm")</f>
        <v>May</v>
      </c>
    </row>
    <row r="851" spans="1:20" ht="16">
      <c r="A851" s="2" t="s">
        <v>902</v>
      </c>
      <c r="B851" s="3">
        <v>46160</v>
      </c>
      <c r="C851" s="4" t="s">
        <v>27</v>
      </c>
      <c r="D851" s="4" t="s">
        <v>48</v>
      </c>
      <c r="E851" s="4" t="s">
        <v>3</v>
      </c>
      <c r="F851" s="4" t="s">
        <v>16</v>
      </c>
      <c r="G851" s="4" t="s">
        <v>11</v>
      </c>
      <c r="H851" s="4" t="s">
        <v>53</v>
      </c>
      <c r="I851" s="9">
        <v>1</v>
      </c>
      <c r="J851" s="6">
        <v>153.61000000000001</v>
      </c>
      <c r="K851" s="7">
        <v>0.05</v>
      </c>
      <c r="L851" s="6">
        <v>79.94</v>
      </c>
      <c r="M851" s="6">
        <f t="shared" si="52"/>
        <v>145.92950000000002</v>
      </c>
      <c r="N851" s="6">
        <f t="shared" si="53"/>
        <v>79.94</v>
      </c>
      <c r="O851" s="6">
        <f t="shared" si="54"/>
        <v>65.989500000000021</v>
      </c>
      <c r="P851" s="8">
        <f t="shared" si="55"/>
        <v>0.45220123415758989</v>
      </c>
      <c r="Q851" s="5">
        <f>YEAR(SalesDataTable[[#This Row],[Order Date]])</f>
        <v>2026</v>
      </c>
      <c r="R851" s="8" t="str">
        <f>"Q"&amp;ROUNDUP(MONTH(SalesDataTable[[#This Row],[Order Date]])/3,0)</f>
        <v>Q2</v>
      </c>
      <c r="S851" s="9">
        <f>MONTH(SalesDataTable[[#This Row],[Order Date]])</f>
        <v>5</v>
      </c>
      <c r="T851" s="8" t="str">
        <f>TEXT(SalesDataTable[[#This Row],[Order Date]],"mmm")</f>
        <v>May</v>
      </c>
    </row>
    <row r="852" spans="1:20" ht="16">
      <c r="A852" s="2" t="s">
        <v>903</v>
      </c>
      <c r="B852" s="3">
        <v>46160</v>
      </c>
      <c r="C852" s="4" t="s">
        <v>8</v>
      </c>
      <c r="D852" s="4" t="s">
        <v>38</v>
      </c>
      <c r="E852" s="4" t="s">
        <v>3</v>
      </c>
      <c r="F852" s="4" t="s">
        <v>4</v>
      </c>
      <c r="G852" s="4" t="s">
        <v>31</v>
      </c>
      <c r="H852" s="4" t="s">
        <v>64</v>
      </c>
      <c r="I852" s="9">
        <v>1</v>
      </c>
      <c r="J852" s="6">
        <v>82.44</v>
      </c>
      <c r="K852" s="7">
        <v>0.15</v>
      </c>
      <c r="L852" s="6">
        <v>39.380000000000003</v>
      </c>
      <c r="M852" s="6">
        <f t="shared" si="52"/>
        <v>70.073999999999998</v>
      </c>
      <c r="N852" s="6">
        <f t="shared" si="53"/>
        <v>39.380000000000003</v>
      </c>
      <c r="O852" s="6">
        <f t="shared" si="54"/>
        <v>30.693999999999996</v>
      </c>
      <c r="P852" s="8">
        <f t="shared" si="55"/>
        <v>0.43802266175757054</v>
      </c>
      <c r="Q852" s="5">
        <f>YEAR(SalesDataTable[[#This Row],[Order Date]])</f>
        <v>2026</v>
      </c>
      <c r="R852" s="8" t="str">
        <f>"Q"&amp;ROUNDUP(MONTH(SalesDataTable[[#This Row],[Order Date]])/3,0)</f>
        <v>Q2</v>
      </c>
      <c r="S852" s="9">
        <f>MONTH(SalesDataTable[[#This Row],[Order Date]])</f>
        <v>5</v>
      </c>
      <c r="T852" s="8" t="str">
        <f>TEXT(SalesDataTable[[#This Row],[Order Date]],"mmm")</f>
        <v>May</v>
      </c>
    </row>
    <row r="853" spans="1:20" ht="16">
      <c r="A853" s="2" t="s">
        <v>904</v>
      </c>
      <c r="B853" s="3">
        <v>46160</v>
      </c>
      <c r="C853" s="4" t="s">
        <v>1</v>
      </c>
      <c r="D853" s="4" t="s">
        <v>2</v>
      </c>
      <c r="E853" s="4" t="s">
        <v>10</v>
      </c>
      <c r="F853" s="4" t="s">
        <v>20</v>
      </c>
      <c r="G853" s="4" t="s">
        <v>11</v>
      </c>
      <c r="H853" s="4" t="s">
        <v>12</v>
      </c>
      <c r="I853" s="9">
        <v>10</v>
      </c>
      <c r="J853" s="6">
        <v>92.09</v>
      </c>
      <c r="K853" s="7">
        <v>0.15</v>
      </c>
      <c r="L853" s="6">
        <v>45.13</v>
      </c>
      <c r="M853" s="6">
        <f t="shared" si="52"/>
        <v>782.7650000000001</v>
      </c>
      <c r="N853" s="6">
        <f t="shared" si="53"/>
        <v>451.3</v>
      </c>
      <c r="O853" s="6">
        <f t="shared" si="54"/>
        <v>331.46500000000009</v>
      </c>
      <c r="P853" s="8">
        <f t="shared" si="55"/>
        <v>0.42345403792964686</v>
      </c>
      <c r="Q853" s="5">
        <f>YEAR(SalesDataTable[[#This Row],[Order Date]])</f>
        <v>2026</v>
      </c>
      <c r="R853" s="8" t="str">
        <f>"Q"&amp;ROUNDUP(MONTH(SalesDataTable[[#This Row],[Order Date]])/3,0)</f>
        <v>Q2</v>
      </c>
      <c r="S853" s="9">
        <f>MONTH(SalesDataTable[[#This Row],[Order Date]])</f>
        <v>5</v>
      </c>
      <c r="T853" s="8" t="str">
        <f>TEXT(SalesDataTable[[#This Row],[Order Date]],"mmm")</f>
        <v>May</v>
      </c>
    </row>
    <row r="854" spans="1:20" ht="16">
      <c r="A854" s="2" t="s">
        <v>905</v>
      </c>
      <c r="B854" s="3">
        <v>46160</v>
      </c>
      <c r="C854" s="4" t="s">
        <v>27</v>
      </c>
      <c r="D854" s="4" t="s">
        <v>48</v>
      </c>
      <c r="E854" s="4" t="s">
        <v>39</v>
      </c>
      <c r="F854" s="4" t="s">
        <v>16</v>
      </c>
      <c r="G854" s="4" t="s">
        <v>17</v>
      </c>
      <c r="H854" s="4" t="s">
        <v>18</v>
      </c>
      <c r="I854" s="9">
        <v>1</v>
      </c>
      <c r="J854" s="6">
        <v>36.72</v>
      </c>
      <c r="K854" s="7">
        <v>0</v>
      </c>
      <c r="L854" s="6">
        <v>13.67</v>
      </c>
      <c r="M854" s="6">
        <f t="shared" si="52"/>
        <v>36.72</v>
      </c>
      <c r="N854" s="6">
        <f t="shared" si="53"/>
        <v>13.67</v>
      </c>
      <c r="O854" s="6">
        <f t="shared" si="54"/>
        <v>23.049999999999997</v>
      </c>
      <c r="P854" s="8">
        <f t="shared" si="55"/>
        <v>0.62772331154684091</v>
      </c>
      <c r="Q854" s="5">
        <f>YEAR(SalesDataTable[[#This Row],[Order Date]])</f>
        <v>2026</v>
      </c>
      <c r="R854" s="8" t="str">
        <f>"Q"&amp;ROUNDUP(MONTH(SalesDataTable[[#This Row],[Order Date]])/3,0)</f>
        <v>Q2</v>
      </c>
      <c r="S854" s="9">
        <f>MONTH(SalesDataTable[[#This Row],[Order Date]])</f>
        <v>5</v>
      </c>
      <c r="T854" s="8" t="str">
        <f>TEXT(SalesDataTable[[#This Row],[Order Date]],"mmm")</f>
        <v>May</v>
      </c>
    </row>
    <row r="855" spans="1:20" ht="16">
      <c r="A855" s="2" t="s">
        <v>906</v>
      </c>
      <c r="B855" s="3">
        <v>46161</v>
      </c>
      <c r="C855" s="4" t="s">
        <v>8</v>
      </c>
      <c r="D855" s="4" t="s">
        <v>9</v>
      </c>
      <c r="E855" s="4" t="s">
        <v>10</v>
      </c>
      <c r="F855" s="4" t="s">
        <v>20</v>
      </c>
      <c r="G855" s="4" t="s">
        <v>17</v>
      </c>
      <c r="H855" s="4" t="s">
        <v>71</v>
      </c>
      <c r="I855" s="9">
        <v>3</v>
      </c>
      <c r="J855" s="6">
        <v>132.41999999999999</v>
      </c>
      <c r="K855" s="7">
        <v>0.05</v>
      </c>
      <c r="L855" s="6">
        <v>67.09</v>
      </c>
      <c r="M855" s="6">
        <f t="shared" si="52"/>
        <v>377.39699999999999</v>
      </c>
      <c r="N855" s="6">
        <f t="shared" si="53"/>
        <v>201.27</v>
      </c>
      <c r="O855" s="6">
        <f t="shared" si="54"/>
        <v>176.12699999999998</v>
      </c>
      <c r="P855" s="8">
        <f t="shared" si="55"/>
        <v>0.46668892439526544</v>
      </c>
      <c r="Q855" s="5">
        <f>YEAR(SalesDataTable[[#This Row],[Order Date]])</f>
        <v>2026</v>
      </c>
      <c r="R855" s="8" t="str">
        <f>"Q"&amp;ROUNDUP(MONTH(SalesDataTable[[#This Row],[Order Date]])/3,0)</f>
        <v>Q2</v>
      </c>
      <c r="S855" s="9">
        <f>MONTH(SalesDataTable[[#This Row],[Order Date]])</f>
        <v>5</v>
      </c>
      <c r="T855" s="8" t="str">
        <f>TEXT(SalesDataTable[[#This Row],[Order Date]],"mmm")</f>
        <v>May</v>
      </c>
    </row>
    <row r="856" spans="1:20" ht="16">
      <c r="A856" s="2" t="s">
        <v>907</v>
      </c>
      <c r="B856" s="3">
        <v>46161</v>
      </c>
      <c r="C856" s="4" t="s">
        <v>27</v>
      </c>
      <c r="D856" s="4" t="s">
        <v>82</v>
      </c>
      <c r="E856" s="4" t="s">
        <v>25</v>
      </c>
      <c r="F856" s="4" t="s">
        <v>4</v>
      </c>
      <c r="G856" s="4" t="s">
        <v>31</v>
      </c>
      <c r="H856" s="4" t="s">
        <v>41</v>
      </c>
      <c r="I856" s="9">
        <v>2</v>
      </c>
      <c r="J856" s="6">
        <v>192.1</v>
      </c>
      <c r="K856" s="7">
        <v>0.05</v>
      </c>
      <c r="L856" s="6">
        <v>106.07</v>
      </c>
      <c r="M856" s="6">
        <f t="shared" si="52"/>
        <v>364.98999999999995</v>
      </c>
      <c r="N856" s="6">
        <f t="shared" si="53"/>
        <v>212.14</v>
      </c>
      <c r="O856" s="6">
        <f t="shared" si="54"/>
        <v>152.84999999999997</v>
      </c>
      <c r="P856" s="8">
        <f t="shared" si="55"/>
        <v>0.41877859667388145</v>
      </c>
      <c r="Q856" s="5">
        <f>YEAR(SalesDataTable[[#This Row],[Order Date]])</f>
        <v>2026</v>
      </c>
      <c r="R856" s="8" t="str">
        <f>"Q"&amp;ROUNDUP(MONTH(SalesDataTable[[#This Row],[Order Date]])/3,0)</f>
        <v>Q2</v>
      </c>
      <c r="S856" s="9">
        <f>MONTH(SalesDataTable[[#This Row],[Order Date]])</f>
        <v>5</v>
      </c>
      <c r="T856" s="8" t="str">
        <f>TEXT(SalesDataTable[[#This Row],[Order Date]],"mmm")</f>
        <v>May</v>
      </c>
    </row>
    <row r="857" spans="1:20" ht="16">
      <c r="A857" s="2" t="s">
        <v>908</v>
      </c>
      <c r="B857" s="3">
        <v>46161</v>
      </c>
      <c r="C857" s="4" t="s">
        <v>14</v>
      </c>
      <c r="D857" s="4" t="s">
        <v>126</v>
      </c>
      <c r="E857" s="4" t="s">
        <v>25</v>
      </c>
      <c r="F857" s="4" t="s">
        <v>16</v>
      </c>
      <c r="G857" s="4" t="s">
        <v>17</v>
      </c>
      <c r="H857" s="4" t="s">
        <v>18</v>
      </c>
      <c r="I857" s="9">
        <v>4</v>
      </c>
      <c r="J857" s="6">
        <v>36.94</v>
      </c>
      <c r="K857" s="7">
        <v>0</v>
      </c>
      <c r="L857" s="6">
        <v>13.63</v>
      </c>
      <c r="M857" s="6">
        <f t="shared" si="52"/>
        <v>147.76</v>
      </c>
      <c r="N857" s="6">
        <f t="shared" si="53"/>
        <v>54.52</v>
      </c>
      <c r="O857" s="6">
        <f t="shared" si="54"/>
        <v>93.239999999999981</v>
      </c>
      <c r="P857" s="8">
        <f t="shared" si="55"/>
        <v>0.63102328099620997</v>
      </c>
      <c r="Q857" s="5">
        <f>YEAR(SalesDataTable[[#This Row],[Order Date]])</f>
        <v>2026</v>
      </c>
      <c r="R857" s="8" t="str">
        <f>"Q"&amp;ROUNDUP(MONTH(SalesDataTable[[#This Row],[Order Date]])/3,0)</f>
        <v>Q2</v>
      </c>
      <c r="S857" s="9">
        <f>MONTH(SalesDataTable[[#This Row],[Order Date]])</f>
        <v>5</v>
      </c>
      <c r="T857" s="8" t="str">
        <f>TEXT(SalesDataTable[[#This Row],[Order Date]],"mmm")</f>
        <v>May</v>
      </c>
    </row>
    <row r="858" spans="1:20" ht="16">
      <c r="A858" s="2" t="s">
        <v>909</v>
      </c>
      <c r="B858" s="3">
        <v>46161</v>
      </c>
      <c r="C858" s="4" t="s">
        <v>1</v>
      </c>
      <c r="D858" s="4" t="s">
        <v>88</v>
      </c>
      <c r="E858" s="4" t="s">
        <v>3</v>
      </c>
      <c r="F858" s="4" t="s">
        <v>20</v>
      </c>
      <c r="G858" s="4" t="s">
        <v>11</v>
      </c>
      <c r="H858" s="4" t="s">
        <v>53</v>
      </c>
      <c r="I858" s="9">
        <v>1</v>
      </c>
      <c r="J858" s="6">
        <v>153.16999999999999</v>
      </c>
      <c r="K858" s="7">
        <v>0</v>
      </c>
      <c r="L858" s="6">
        <v>78.489999999999995</v>
      </c>
      <c r="M858" s="6">
        <f t="shared" si="52"/>
        <v>153.16999999999999</v>
      </c>
      <c r="N858" s="6">
        <f t="shared" si="53"/>
        <v>78.489999999999995</v>
      </c>
      <c r="O858" s="6">
        <f t="shared" si="54"/>
        <v>74.679999999999993</v>
      </c>
      <c r="P858" s="8">
        <f t="shared" si="55"/>
        <v>0.48756283867598094</v>
      </c>
      <c r="Q858" s="5">
        <f>YEAR(SalesDataTable[[#This Row],[Order Date]])</f>
        <v>2026</v>
      </c>
      <c r="R858" s="8" t="str">
        <f>"Q"&amp;ROUNDUP(MONTH(SalesDataTable[[#This Row],[Order Date]])/3,0)</f>
        <v>Q2</v>
      </c>
      <c r="S858" s="9">
        <f>MONTH(SalesDataTable[[#This Row],[Order Date]])</f>
        <v>5</v>
      </c>
      <c r="T858" s="8" t="str">
        <f>TEXT(SalesDataTable[[#This Row],[Order Date]],"mmm")</f>
        <v>May</v>
      </c>
    </row>
    <row r="859" spans="1:20" ht="16">
      <c r="A859" s="2" t="s">
        <v>910</v>
      </c>
      <c r="B859" s="3">
        <v>46161</v>
      </c>
      <c r="C859" s="4" t="s">
        <v>1</v>
      </c>
      <c r="D859" s="4" t="s">
        <v>2</v>
      </c>
      <c r="E859" s="4" t="s">
        <v>3</v>
      </c>
      <c r="F859" s="4" t="s">
        <v>20</v>
      </c>
      <c r="G859" s="4" t="s">
        <v>5</v>
      </c>
      <c r="H859" s="4" t="s">
        <v>6</v>
      </c>
      <c r="I859" s="9">
        <v>2</v>
      </c>
      <c r="J859" s="6">
        <v>82.85</v>
      </c>
      <c r="K859" s="7">
        <v>0</v>
      </c>
      <c r="L859" s="6">
        <v>42.53</v>
      </c>
      <c r="M859" s="6">
        <f t="shared" si="52"/>
        <v>165.7</v>
      </c>
      <c r="N859" s="6">
        <f t="shared" si="53"/>
        <v>85.06</v>
      </c>
      <c r="O859" s="6">
        <f t="shared" si="54"/>
        <v>80.639999999999986</v>
      </c>
      <c r="P859" s="8">
        <f t="shared" si="55"/>
        <v>0.48666264333132164</v>
      </c>
      <c r="Q859" s="5">
        <f>YEAR(SalesDataTable[[#This Row],[Order Date]])</f>
        <v>2026</v>
      </c>
      <c r="R859" s="8" t="str">
        <f>"Q"&amp;ROUNDUP(MONTH(SalesDataTable[[#This Row],[Order Date]])/3,0)</f>
        <v>Q2</v>
      </c>
      <c r="S859" s="9">
        <f>MONTH(SalesDataTable[[#This Row],[Order Date]])</f>
        <v>5</v>
      </c>
      <c r="T859" s="8" t="str">
        <f>TEXT(SalesDataTable[[#This Row],[Order Date]],"mmm")</f>
        <v>May</v>
      </c>
    </row>
    <row r="860" spans="1:20" ht="16">
      <c r="A860" s="2" t="s">
        <v>911</v>
      </c>
      <c r="B860" s="3">
        <v>46161</v>
      </c>
      <c r="C860" s="4" t="s">
        <v>14</v>
      </c>
      <c r="D860" s="4" t="s">
        <v>34</v>
      </c>
      <c r="E860" s="4" t="s">
        <v>39</v>
      </c>
      <c r="F860" s="4" t="s">
        <v>16</v>
      </c>
      <c r="G860" s="4" t="s">
        <v>11</v>
      </c>
      <c r="H860" s="4" t="s">
        <v>21</v>
      </c>
      <c r="I860" s="9">
        <v>1</v>
      </c>
      <c r="J860" s="6">
        <v>143.52000000000001</v>
      </c>
      <c r="K860" s="7">
        <v>0</v>
      </c>
      <c r="L860" s="6">
        <v>81.040000000000006</v>
      </c>
      <c r="M860" s="6">
        <f t="shared" si="52"/>
        <v>143.52000000000001</v>
      </c>
      <c r="N860" s="6">
        <f t="shared" si="53"/>
        <v>81.040000000000006</v>
      </c>
      <c r="O860" s="6">
        <f t="shared" si="54"/>
        <v>62.480000000000004</v>
      </c>
      <c r="P860" s="8">
        <f t="shared" si="55"/>
        <v>0.435340022296544</v>
      </c>
      <c r="Q860" s="5">
        <f>YEAR(SalesDataTable[[#This Row],[Order Date]])</f>
        <v>2026</v>
      </c>
      <c r="R860" s="8" t="str">
        <f>"Q"&amp;ROUNDUP(MONTH(SalesDataTable[[#This Row],[Order Date]])/3,0)</f>
        <v>Q2</v>
      </c>
      <c r="S860" s="9">
        <f>MONTH(SalesDataTable[[#This Row],[Order Date]])</f>
        <v>5</v>
      </c>
      <c r="T860" s="8" t="str">
        <f>TEXT(SalesDataTable[[#This Row],[Order Date]],"mmm")</f>
        <v>May</v>
      </c>
    </row>
    <row r="861" spans="1:20" ht="16">
      <c r="A861" s="2" t="s">
        <v>912</v>
      </c>
      <c r="B861" s="3">
        <v>46161</v>
      </c>
      <c r="C861" s="4" t="s">
        <v>14</v>
      </c>
      <c r="D861" s="4" t="s">
        <v>126</v>
      </c>
      <c r="E861" s="4" t="s">
        <v>25</v>
      </c>
      <c r="F861" s="4" t="s">
        <v>16</v>
      </c>
      <c r="G861" s="4" t="s">
        <v>31</v>
      </c>
      <c r="H861" s="4" t="s">
        <v>41</v>
      </c>
      <c r="I861" s="9">
        <v>1</v>
      </c>
      <c r="J861" s="6">
        <v>192.94</v>
      </c>
      <c r="K861" s="7">
        <v>0</v>
      </c>
      <c r="L861" s="6">
        <v>105.15</v>
      </c>
      <c r="M861" s="6">
        <f t="shared" si="52"/>
        <v>192.94</v>
      </c>
      <c r="N861" s="6">
        <f t="shared" si="53"/>
        <v>105.15</v>
      </c>
      <c r="O861" s="6">
        <f t="shared" si="54"/>
        <v>87.789999999999992</v>
      </c>
      <c r="P861" s="8">
        <f t="shared" si="55"/>
        <v>0.45501192080439512</v>
      </c>
      <c r="Q861" s="5">
        <f>YEAR(SalesDataTable[[#This Row],[Order Date]])</f>
        <v>2026</v>
      </c>
      <c r="R861" s="8" t="str">
        <f>"Q"&amp;ROUNDUP(MONTH(SalesDataTable[[#This Row],[Order Date]])/3,0)</f>
        <v>Q2</v>
      </c>
      <c r="S861" s="9">
        <f>MONTH(SalesDataTable[[#This Row],[Order Date]])</f>
        <v>5</v>
      </c>
      <c r="T861" s="8" t="str">
        <f>TEXT(SalesDataTable[[#This Row],[Order Date]],"mmm")</f>
        <v>May</v>
      </c>
    </row>
    <row r="862" spans="1:20" ht="16">
      <c r="A862" s="2" t="s">
        <v>913</v>
      </c>
      <c r="B862" s="3">
        <v>46162</v>
      </c>
      <c r="C862" s="4" t="s">
        <v>27</v>
      </c>
      <c r="D862" s="4" t="s">
        <v>48</v>
      </c>
      <c r="E862" s="4" t="s">
        <v>25</v>
      </c>
      <c r="F862" s="4" t="s">
        <v>20</v>
      </c>
      <c r="G862" s="4" t="s">
        <v>17</v>
      </c>
      <c r="H862" s="4" t="s">
        <v>83</v>
      </c>
      <c r="I862" s="9">
        <v>1</v>
      </c>
      <c r="J862" s="6">
        <v>168.56</v>
      </c>
      <c r="K862" s="7">
        <v>0</v>
      </c>
      <c r="L862" s="6">
        <v>85.46</v>
      </c>
      <c r="M862" s="6">
        <f t="shared" si="52"/>
        <v>168.56</v>
      </c>
      <c r="N862" s="6">
        <f t="shared" si="53"/>
        <v>85.46</v>
      </c>
      <c r="O862" s="6">
        <f t="shared" si="54"/>
        <v>83.100000000000009</v>
      </c>
      <c r="P862" s="8">
        <f t="shared" si="55"/>
        <v>0.49299952539155201</v>
      </c>
      <c r="Q862" s="5">
        <f>YEAR(SalesDataTable[[#This Row],[Order Date]])</f>
        <v>2026</v>
      </c>
      <c r="R862" s="8" t="str">
        <f>"Q"&amp;ROUNDUP(MONTH(SalesDataTable[[#This Row],[Order Date]])/3,0)</f>
        <v>Q2</v>
      </c>
      <c r="S862" s="9">
        <f>MONTH(SalesDataTable[[#This Row],[Order Date]])</f>
        <v>5</v>
      </c>
      <c r="T862" s="8" t="str">
        <f>TEXT(SalesDataTable[[#This Row],[Order Date]],"mmm")</f>
        <v>May</v>
      </c>
    </row>
    <row r="863" spans="1:20" ht="16">
      <c r="A863" s="2" t="s">
        <v>914</v>
      </c>
      <c r="B863" s="3">
        <v>46162</v>
      </c>
      <c r="C863" s="4" t="s">
        <v>1</v>
      </c>
      <c r="D863" s="4" t="s">
        <v>2</v>
      </c>
      <c r="E863" s="4" t="s">
        <v>3</v>
      </c>
      <c r="F863" s="4" t="s">
        <v>16</v>
      </c>
      <c r="G863" s="4" t="s">
        <v>31</v>
      </c>
      <c r="H863" s="4" t="s">
        <v>90</v>
      </c>
      <c r="I863" s="9">
        <v>2</v>
      </c>
      <c r="J863" s="6">
        <v>123.9</v>
      </c>
      <c r="K863" s="7">
        <v>0</v>
      </c>
      <c r="L863" s="6">
        <v>58.95</v>
      </c>
      <c r="M863" s="6">
        <f t="shared" si="52"/>
        <v>247.8</v>
      </c>
      <c r="N863" s="6">
        <f t="shared" si="53"/>
        <v>117.9</v>
      </c>
      <c r="O863" s="6">
        <f t="shared" si="54"/>
        <v>129.9</v>
      </c>
      <c r="P863" s="8">
        <f t="shared" si="55"/>
        <v>0.52421307506053272</v>
      </c>
      <c r="Q863" s="5">
        <f>YEAR(SalesDataTable[[#This Row],[Order Date]])</f>
        <v>2026</v>
      </c>
      <c r="R863" s="8" t="str">
        <f>"Q"&amp;ROUNDUP(MONTH(SalesDataTable[[#This Row],[Order Date]])/3,0)</f>
        <v>Q2</v>
      </c>
      <c r="S863" s="9">
        <f>MONTH(SalesDataTable[[#This Row],[Order Date]])</f>
        <v>5</v>
      </c>
      <c r="T863" s="8" t="str">
        <f>TEXT(SalesDataTable[[#This Row],[Order Date]],"mmm")</f>
        <v>May</v>
      </c>
    </row>
    <row r="864" spans="1:20" ht="16">
      <c r="A864" s="2" t="s">
        <v>915</v>
      </c>
      <c r="B864" s="3">
        <v>46162</v>
      </c>
      <c r="C864" s="4" t="s">
        <v>1</v>
      </c>
      <c r="D864" s="4" t="s">
        <v>52</v>
      </c>
      <c r="E864" s="4" t="s">
        <v>3</v>
      </c>
      <c r="F864" s="4" t="s">
        <v>16</v>
      </c>
      <c r="G864" s="4" t="s">
        <v>11</v>
      </c>
      <c r="H864" s="4" t="s">
        <v>21</v>
      </c>
      <c r="I864" s="9">
        <v>2</v>
      </c>
      <c r="J864" s="6">
        <v>140.93</v>
      </c>
      <c r="K864" s="7">
        <v>0</v>
      </c>
      <c r="L864" s="6">
        <v>81.040000000000006</v>
      </c>
      <c r="M864" s="6">
        <f t="shared" si="52"/>
        <v>281.86</v>
      </c>
      <c r="N864" s="6">
        <f t="shared" si="53"/>
        <v>162.08000000000001</v>
      </c>
      <c r="O864" s="6">
        <f t="shared" si="54"/>
        <v>119.78</v>
      </c>
      <c r="P864" s="8">
        <f t="shared" si="55"/>
        <v>0.42496274746327961</v>
      </c>
      <c r="Q864" s="5">
        <f>YEAR(SalesDataTable[[#This Row],[Order Date]])</f>
        <v>2026</v>
      </c>
      <c r="R864" s="8" t="str">
        <f>"Q"&amp;ROUNDUP(MONTH(SalesDataTable[[#This Row],[Order Date]])/3,0)</f>
        <v>Q2</v>
      </c>
      <c r="S864" s="9">
        <f>MONTH(SalesDataTable[[#This Row],[Order Date]])</f>
        <v>5</v>
      </c>
      <c r="T864" s="8" t="str">
        <f>TEXT(SalesDataTable[[#This Row],[Order Date]],"mmm")</f>
        <v>May</v>
      </c>
    </row>
    <row r="865" spans="1:20" ht="16">
      <c r="A865" s="2" t="s">
        <v>916</v>
      </c>
      <c r="B865" s="3">
        <v>46162</v>
      </c>
      <c r="C865" s="4" t="s">
        <v>14</v>
      </c>
      <c r="D865" s="4" t="s">
        <v>34</v>
      </c>
      <c r="E865" s="4" t="s">
        <v>25</v>
      </c>
      <c r="F865" s="4" t="s">
        <v>4</v>
      </c>
      <c r="G865" s="4" t="s">
        <v>11</v>
      </c>
      <c r="H865" s="4" t="s">
        <v>79</v>
      </c>
      <c r="I865" s="9">
        <v>1</v>
      </c>
      <c r="J865" s="6">
        <v>73.150000000000006</v>
      </c>
      <c r="K865" s="7">
        <v>0</v>
      </c>
      <c r="L865" s="6">
        <v>32.950000000000003</v>
      </c>
      <c r="M865" s="6">
        <f t="shared" si="52"/>
        <v>73.150000000000006</v>
      </c>
      <c r="N865" s="6">
        <f t="shared" si="53"/>
        <v>32.950000000000003</v>
      </c>
      <c r="O865" s="6">
        <f t="shared" si="54"/>
        <v>40.200000000000003</v>
      </c>
      <c r="P865" s="8">
        <f t="shared" si="55"/>
        <v>0.54955570745044424</v>
      </c>
      <c r="Q865" s="5">
        <f>YEAR(SalesDataTable[[#This Row],[Order Date]])</f>
        <v>2026</v>
      </c>
      <c r="R865" s="8" t="str">
        <f>"Q"&amp;ROUNDUP(MONTH(SalesDataTable[[#This Row],[Order Date]])/3,0)</f>
        <v>Q2</v>
      </c>
      <c r="S865" s="9">
        <f>MONTH(SalesDataTable[[#This Row],[Order Date]])</f>
        <v>5</v>
      </c>
      <c r="T865" s="8" t="str">
        <f>TEXT(SalesDataTable[[#This Row],[Order Date]],"mmm")</f>
        <v>May</v>
      </c>
    </row>
    <row r="866" spans="1:20" ht="16">
      <c r="A866" s="2" t="s">
        <v>917</v>
      </c>
      <c r="B866" s="3">
        <v>46162</v>
      </c>
      <c r="C866" s="4" t="s">
        <v>27</v>
      </c>
      <c r="D866" s="4" t="s">
        <v>48</v>
      </c>
      <c r="E866" s="4" t="s">
        <v>25</v>
      </c>
      <c r="F866" s="4" t="s">
        <v>20</v>
      </c>
      <c r="G866" s="4" t="s">
        <v>31</v>
      </c>
      <c r="H866" s="4" t="s">
        <v>41</v>
      </c>
      <c r="I866" s="9">
        <v>2</v>
      </c>
      <c r="J866" s="6">
        <v>197.35</v>
      </c>
      <c r="K866" s="7">
        <v>0.05</v>
      </c>
      <c r="L866" s="6">
        <v>102.63</v>
      </c>
      <c r="M866" s="6">
        <f t="shared" si="52"/>
        <v>374.96499999999997</v>
      </c>
      <c r="N866" s="6">
        <f t="shared" si="53"/>
        <v>205.26</v>
      </c>
      <c r="O866" s="6">
        <f t="shared" si="54"/>
        <v>169.70499999999998</v>
      </c>
      <c r="P866" s="8">
        <f t="shared" si="55"/>
        <v>0.45258890829810783</v>
      </c>
      <c r="Q866" s="5">
        <f>YEAR(SalesDataTable[[#This Row],[Order Date]])</f>
        <v>2026</v>
      </c>
      <c r="R866" s="8" t="str">
        <f>"Q"&amp;ROUNDUP(MONTH(SalesDataTable[[#This Row],[Order Date]])/3,0)</f>
        <v>Q2</v>
      </c>
      <c r="S866" s="9">
        <f>MONTH(SalesDataTable[[#This Row],[Order Date]])</f>
        <v>5</v>
      </c>
      <c r="T866" s="8" t="str">
        <f>TEXT(SalesDataTable[[#This Row],[Order Date]],"mmm")</f>
        <v>May</v>
      </c>
    </row>
    <row r="867" spans="1:20" ht="16">
      <c r="A867" s="2" t="s">
        <v>918</v>
      </c>
      <c r="B867" s="3">
        <v>46162</v>
      </c>
      <c r="C867" s="4" t="s">
        <v>27</v>
      </c>
      <c r="D867" s="4" t="s">
        <v>28</v>
      </c>
      <c r="E867" s="4" t="s">
        <v>3</v>
      </c>
      <c r="F867" s="4" t="s">
        <v>20</v>
      </c>
      <c r="G867" s="4" t="s">
        <v>17</v>
      </c>
      <c r="H867" s="4" t="s">
        <v>18</v>
      </c>
      <c r="I867" s="9">
        <v>3</v>
      </c>
      <c r="J867" s="6">
        <v>36.74</v>
      </c>
      <c r="K867" s="7">
        <v>0.05</v>
      </c>
      <c r="L867" s="6">
        <v>13.97</v>
      </c>
      <c r="M867" s="6">
        <f t="shared" si="52"/>
        <v>104.70899999999999</v>
      </c>
      <c r="N867" s="6">
        <f t="shared" si="53"/>
        <v>41.910000000000004</v>
      </c>
      <c r="O867" s="6">
        <f t="shared" si="54"/>
        <v>62.798999999999985</v>
      </c>
      <c r="P867" s="8">
        <f t="shared" si="55"/>
        <v>0.59974787267570118</v>
      </c>
      <c r="Q867" s="5">
        <f>YEAR(SalesDataTable[[#This Row],[Order Date]])</f>
        <v>2026</v>
      </c>
      <c r="R867" s="8" t="str">
        <f>"Q"&amp;ROUNDUP(MONTH(SalesDataTable[[#This Row],[Order Date]])/3,0)</f>
        <v>Q2</v>
      </c>
      <c r="S867" s="9">
        <f>MONTH(SalesDataTable[[#This Row],[Order Date]])</f>
        <v>5</v>
      </c>
      <c r="T867" s="8" t="str">
        <f>TEXT(SalesDataTable[[#This Row],[Order Date]],"mmm")</f>
        <v>May</v>
      </c>
    </row>
    <row r="868" spans="1:20" ht="16">
      <c r="A868" s="2" t="s">
        <v>919</v>
      </c>
      <c r="B868" s="3">
        <v>46162</v>
      </c>
      <c r="C868" s="4" t="s">
        <v>8</v>
      </c>
      <c r="D868" s="4" t="s">
        <v>66</v>
      </c>
      <c r="E868" s="4" t="s">
        <v>3</v>
      </c>
      <c r="F868" s="4" t="s">
        <v>4</v>
      </c>
      <c r="G868" s="4" t="s">
        <v>11</v>
      </c>
      <c r="H868" s="4" t="s">
        <v>53</v>
      </c>
      <c r="I868" s="9">
        <v>2</v>
      </c>
      <c r="J868" s="6">
        <v>151.35</v>
      </c>
      <c r="K868" s="7">
        <v>0.05</v>
      </c>
      <c r="L868" s="6">
        <v>77.150000000000006</v>
      </c>
      <c r="M868" s="6">
        <f t="shared" si="52"/>
        <v>287.565</v>
      </c>
      <c r="N868" s="6">
        <f t="shared" si="53"/>
        <v>154.30000000000001</v>
      </c>
      <c r="O868" s="6">
        <f t="shared" si="54"/>
        <v>133.26499999999999</v>
      </c>
      <c r="P868" s="8">
        <f t="shared" si="55"/>
        <v>0.46342566028550064</v>
      </c>
      <c r="Q868" s="5">
        <f>YEAR(SalesDataTable[[#This Row],[Order Date]])</f>
        <v>2026</v>
      </c>
      <c r="R868" s="8" t="str">
        <f>"Q"&amp;ROUNDUP(MONTH(SalesDataTable[[#This Row],[Order Date]])/3,0)</f>
        <v>Q2</v>
      </c>
      <c r="S868" s="9">
        <f>MONTH(SalesDataTable[[#This Row],[Order Date]])</f>
        <v>5</v>
      </c>
      <c r="T868" s="8" t="str">
        <f>TEXT(SalesDataTable[[#This Row],[Order Date]],"mmm")</f>
        <v>May</v>
      </c>
    </row>
    <row r="869" spans="1:20" ht="16">
      <c r="A869" s="2" t="s">
        <v>920</v>
      </c>
      <c r="B869" s="3">
        <v>46162</v>
      </c>
      <c r="C869" s="4" t="s">
        <v>1</v>
      </c>
      <c r="D869" s="4" t="s">
        <v>88</v>
      </c>
      <c r="E869" s="4" t="s">
        <v>25</v>
      </c>
      <c r="F869" s="4" t="s">
        <v>16</v>
      </c>
      <c r="G869" s="4" t="s">
        <v>5</v>
      </c>
      <c r="H869" s="4" t="s">
        <v>29</v>
      </c>
      <c r="I869" s="9">
        <v>2</v>
      </c>
      <c r="J869" s="6">
        <v>50.09</v>
      </c>
      <c r="K869" s="7">
        <v>0.05</v>
      </c>
      <c r="L869" s="6">
        <v>23.16</v>
      </c>
      <c r="M869" s="6">
        <f t="shared" si="52"/>
        <v>95.171000000000006</v>
      </c>
      <c r="N869" s="6">
        <f t="shared" si="53"/>
        <v>46.32</v>
      </c>
      <c r="O869" s="6">
        <f t="shared" si="54"/>
        <v>48.851000000000006</v>
      </c>
      <c r="P869" s="8">
        <f t="shared" si="55"/>
        <v>0.51329711781950382</v>
      </c>
      <c r="Q869" s="5">
        <f>YEAR(SalesDataTable[[#This Row],[Order Date]])</f>
        <v>2026</v>
      </c>
      <c r="R869" s="8" t="str">
        <f>"Q"&amp;ROUNDUP(MONTH(SalesDataTable[[#This Row],[Order Date]])/3,0)</f>
        <v>Q2</v>
      </c>
      <c r="S869" s="9">
        <f>MONTH(SalesDataTable[[#This Row],[Order Date]])</f>
        <v>5</v>
      </c>
      <c r="T869" s="8" t="str">
        <f>TEXT(SalesDataTable[[#This Row],[Order Date]],"mmm")</f>
        <v>May</v>
      </c>
    </row>
    <row r="870" spans="1:20" ht="16">
      <c r="A870" s="2" t="s">
        <v>921</v>
      </c>
      <c r="B870" s="3">
        <v>46162</v>
      </c>
      <c r="C870" s="4" t="s">
        <v>1</v>
      </c>
      <c r="D870" s="4" t="s">
        <v>52</v>
      </c>
      <c r="E870" s="4" t="s">
        <v>3</v>
      </c>
      <c r="F870" s="4" t="s">
        <v>16</v>
      </c>
      <c r="G870" s="4" t="s">
        <v>49</v>
      </c>
      <c r="H870" s="4" t="s">
        <v>55</v>
      </c>
      <c r="I870" s="9">
        <v>2</v>
      </c>
      <c r="J870" s="6">
        <v>121.96</v>
      </c>
      <c r="K870" s="7">
        <v>0.05</v>
      </c>
      <c r="L870" s="6">
        <v>71.2</v>
      </c>
      <c r="M870" s="6">
        <f t="shared" si="52"/>
        <v>231.72399999999999</v>
      </c>
      <c r="N870" s="6">
        <f t="shared" si="53"/>
        <v>142.4</v>
      </c>
      <c r="O870" s="6">
        <f t="shared" si="54"/>
        <v>89.323999999999984</v>
      </c>
      <c r="P870" s="8">
        <f t="shared" si="55"/>
        <v>0.38547582468799085</v>
      </c>
      <c r="Q870" s="5">
        <f>YEAR(SalesDataTable[[#This Row],[Order Date]])</f>
        <v>2026</v>
      </c>
      <c r="R870" s="8" t="str">
        <f>"Q"&amp;ROUNDUP(MONTH(SalesDataTable[[#This Row],[Order Date]])/3,0)</f>
        <v>Q2</v>
      </c>
      <c r="S870" s="9">
        <f>MONTH(SalesDataTable[[#This Row],[Order Date]])</f>
        <v>5</v>
      </c>
      <c r="T870" s="8" t="str">
        <f>TEXT(SalesDataTable[[#This Row],[Order Date]],"mmm")</f>
        <v>May</v>
      </c>
    </row>
    <row r="871" spans="1:20" ht="16">
      <c r="A871" s="2" t="s">
        <v>922</v>
      </c>
      <c r="B871" s="3">
        <v>46163</v>
      </c>
      <c r="C871" s="4" t="s">
        <v>27</v>
      </c>
      <c r="D871" s="4" t="s">
        <v>82</v>
      </c>
      <c r="E871" s="4" t="s">
        <v>3</v>
      </c>
      <c r="F871" s="4" t="s">
        <v>20</v>
      </c>
      <c r="G871" s="4" t="s">
        <v>17</v>
      </c>
      <c r="H871" s="4" t="s">
        <v>71</v>
      </c>
      <c r="I871" s="9">
        <v>1</v>
      </c>
      <c r="J871" s="6">
        <v>134.28</v>
      </c>
      <c r="K871" s="7">
        <v>0.05</v>
      </c>
      <c r="L871" s="6">
        <v>65.44</v>
      </c>
      <c r="M871" s="6">
        <f t="shared" si="52"/>
        <v>127.56599999999999</v>
      </c>
      <c r="N871" s="6">
        <f t="shared" si="53"/>
        <v>65.44</v>
      </c>
      <c r="O871" s="6">
        <f t="shared" si="54"/>
        <v>62.125999999999991</v>
      </c>
      <c r="P871" s="8">
        <f t="shared" si="55"/>
        <v>0.487010645469796</v>
      </c>
      <c r="Q871" s="5">
        <f>YEAR(SalesDataTable[[#This Row],[Order Date]])</f>
        <v>2026</v>
      </c>
      <c r="R871" s="8" t="str">
        <f>"Q"&amp;ROUNDUP(MONTH(SalesDataTable[[#This Row],[Order Date]])/3,0)</f>
        <v>Q2</v>
      </c>
      <c r="S871" s="9">
        <f>MONTH(SalesDataTable[[#This Row],[Order Date]])</f>
        <v>5</v>
      </c>
      <c r="T871" s="8" t="str">
        <f>TEXT(SalesDataTable[[#This Row],[Order Date]],"mmm")</f>
        <v>May</v>
      </c>
    </row>
    <row r="872" spans="1:20" ht="16">
      <c r="A872" s="2" t="s">
        <v>923</v>
      </c>
      <c r="B872" s="3">
        <v>46163</v>
      </c>
      <c r="C872" s="4" t="s">
        <v>27</v>
      </c>
      <c r="D872" s="4" t="s">
        <v>45</v>
      </c>
      <c r="E872" s="4" t="s">
        <v>3</v>
      </c>
      <c r="F872" s="4" t="s">
        <v>20</v>
      </c>
      <c r="G872" s="4" t="s">
        <v>5</v>
      </c>
      <c r="H872" s="4" t="s">
        <v>43</v>
      </c>
      <c r="I872" s="9">
        <v>3</v>
      </c>
      <c r="J872" s="6">
        <v>100.48</v>
      </c>
      <c r="K872" s="7">
        <v>0.05</v>
      </c>
      <c r="L872" s="6">
        <v>50.68</v>
      </c>
      <c r="M872" s="6">
        <f t="shared" si="52"/>
        <v>286.36799999999999</v>
      </c>
      <c r="N872" s="6">
        <f t="shared" si="53"/>
        <v>152.04</v>
      </c>
      <c r="O872" s="6">
        <f t="shared" si="54"/>
        <v>134.328</v>
      </c>
      <c r="P872" s="8">
        <f t="shared" si="55"/>
        <v>0.46907475695608447</v>
      </c>
      <c r="Q872" s="5">
        <f>YEAR(SalesDataTable[[#This Row],[Order Date]])</f>
        <v>2026</v>
      </c>
      <c r="R872" s="8" t="str">
        <f>"Q"&amp;ROUNDUP(MONTH(SalesDataTable[[#This Row],[Order Date]])/3,0)</f>
        <v>Q2</v>
      </c>
      <c r="S872" s="9">
        <f>MONTH(SalesDataTable[[#This Row],[Order Date]])</f>
        <v>5</v>
      </c>
      <c r="T872" s="8" t="str">
        <f>TEXT(SalesDataTable[[#This Row],[Order Date]],"mmm")</f>
        <v>May</v>
      </c>
    </row>
    <row r="873" spans="1:20" ht="16">
      <c r="A873" s="2" t="s">
        <v>924</v>
      </c>
      <c r="B873" s="3">
        <v>46163</v>
      </c>
      <c r="C873" s="4" t="s">
        <v>27</v>
      </c>
      <c r="D873" s="4" t="s">
        <v>48</v>
      </c>
      <c r="E873" s="4" t="s">
        <v>3</v>
      </c>
      <c r="F873" s="4" t="s">
        <v>16</v>
      </c>
      <c r="G873" s="4" t="s">
        <v>49</v>
      </c>
      <c r="H873" s="4" t="s">
        <v>67</v>
      </c>
      <c r="I873" s="9">
        <v>3</v>
      </c>
      <c r="J873" s="6">
        <v>36.229999999999997</v>
      </c>
      <c r="K873" s="7">
        <v>0</v>
      </c>
      <c r="L873" s="6">
        <v>13.55</v>
      </c>
      <c r="M873" s="6">
        <f t="shared" si="52"/>
        <v>108.69</v>
      </c>
      <c r="N873" s="6">
        <f t="shared" si="53"/>
        <v>40.650000000000006</v>
      </c>
      <c r="O873" s="6">
        <f t="shared" si="54"/>
        <v>68.039999999999992</v>
      </c>
      <c r="P873" s="8">
        <f t="shared" si="55"/>
        <v>0.62600055202870541</v>
      </c>
      <c r="Q873" s="5">
        <f>YEAR(SalesDataTable[[#This Row],[Order Date]])</f>
        <v>2026</v>
      </c>
      <c r="R873" s="8" t="str">
        <f>"Q"&amp;ROUNDUP(MONTH(SalesDataTable[[#This Row],[Order Date]])/3,0)</f>
        <v>Q2</v>
      </c>
      <c r="S873" s="9">
        <f>MONTH(SalesDataTable[[#This Row],[Order Date]])</f>
        <v>5</v>
      </c>
      <c r="T873" s="8" t="str">
        <f>TEXT(SalesDataTable[[#This Row],[Order Date]],"mmm")</f>
        <v>May</v>
      </c>
    </row>
    <row r="874" spans="1:20" ht="16">
      <c r="A874" s="2" t="s">
        <v>925</v>
      </c>
      <c r="B874" s="3">
        <v>46163</v>
      </c>
      <c r="C874" s="4" t="s">
        <v>14</v>
      </c>
      <c r="D874" s="4" t="s">
        <v>15</v>
      </c>
      <c r="E874" s="4" t="s">
        <v>39</v>
      </c>
      <c r="F874" s="4" t="s">
        <v>4</v>
      </c>
      <c r="G874" s="4" t="s">
        <v>31</v>
      </c>
      <c r="H874" s="4" t="s">
        <v>90</v>
      </c>
      <c r="I874" s="9">
        <v>3</v>
      </c>
      <c r="J874" s="6">
        <v>120.61</v>
      </c>
      <c r="K874" s="7">
        <v>0</v>
      </c>
      <c r="L874" s="6">
        <v>60.17</v>
      </c>
      <c r="M874" s="6">
        <f t="shared" si="52"/>
        <v>361.83</v>
      </c>
      <c r="N874" s="6">
        <f t="shared" si="53"/>
        <v>180.51</v>
      </c>
      <c r="O874" s="6">
        <f t="shared" si="54"/>
        <v>181.32</v>
      </c>
      <c r="P874" s="8">
        <f t="shared" si="55"/>
        <v>0.50111931017328581</v>
      </c>
      <c r="Q874" s="5">
        <f>YEAR(SalesDataTable[[#This Row],[Order Date]])</f>
        <v>2026</v>
      </c>
      <c r="R874" s="8" t="str">
        <f>"Q"&amp;ROUNDUP(MONTH(SalesDataTable[[#This Row],[Order Date]])/3,0)</f>
        <v>Q2</v>
      </c>
      <c r="S874" s="9">
        <f>MONTH(SalesDataTable[[#This Row],[Order Date]])</f>
        <v>5</v>
      </c>
      <c r="T874" s="8" t="str">
        <f>TEXT(SalesDataTable[[#This Row],[Order Date]],"mmm")</f>
        <v>May</v>
      </c>
    </row>
    <row r="875" spans="1:20" ht="16">
      <c r="A875" s="2" t="s">
        <v>926</v>
      </c>
      <c r="B875" s="3">
        <v>46163</v>
      </c>
      <c r="C875" s="4" t="s">
        <v>14</v>
      </c>
      <c r="D875" s="4" t="s">
        <v>34</v>
      </c>
      <c r="E875" s="4" t="s">
        <v>39</v>
      </c>
      <c r="F875" s="4" t="s">
        <v>4</v>
      </c>
      <c r="G875" s="4" t="s">
        <v>17</v>
      </c>
      <c r="H875" s="4" t="s">
        <v>46</v>
      </c>
      <c r="I875" s="9">
        <v>3</v>
      </c>
      <c r="J875" s="6">
        <v>46.46</v>
      </c>
      <c r="K875" s="7">
        <v>0</v>
      </c>
      <c r="L875" s="6">
        <v>18.71</v>
      </c>
      <c r="M875" s="6">
        <f t="shared" si="52"/>
        <v>139.38</v>
      </c>
      <c r="N875" s="6">
        <f t="shared" si="53"/>
        <v>56.13</v>
      </c>
      <c r="O875" s="6">
        <f t="shared" si="54"/>
        <v>83.25</v>
      </c>
      <c r="P875" s="8">
        <f t="shared" si="55"/>
        <v>0.59728798966853214</v>
      </c>
      <c r="Q875" s="5">
        <f>YEAR(SalesDataTable[[#This Row],[Order Date]])</f>
        <v>2026</v>
      </c>
      <c r="R875" s="8" t="str">
        <f>"Q"&amp;ROUNDUP(MONTH(SalesDataTable[[#This Row],[Order Date]])/3,0)</f>
        <v>Q2</v>
      </c>
      <c r="S875" s="9">
        <f>MONTH(SalesDataTable[[#This Row],[Order Date]])</f>
        <v>5</v>
      </c>
      <c r="T875" s="8" t="str">
        <f>TEXT(SalesDataTable[[#This Row],[Order Date]],"mmm")</f>
        <v>May</v>
      </c>
    </row>
    <row r="876" spans="1:20" ht="16">
      <c r="A876" s="2" t="s">
        <v>927</v>
      </c>
      <c r="B876" s="3">
        <v>46163</v>
      </c>
      <c r="C876" s="4" t="s">
        <v>8</v>
      </c>
      <c r="D876" s="4" t="s">
        <v>69</v>
      </c>
      <c r="E876" s="4" t="s">
        <v>3</v>
      </c>
      <c r="F876" s="4" t="s">
        <v>20</v>
      </c>
      <c r="G876" s="4" t="s">
        <v>49</v>
      </c>
      <c r="H876" s="4" t="s">
        <v>67</v>
      </c>
      <c r="I876" s="9">
        <v>1</v>
      </c>
      <c r="J876" s="6">
        <v>36.9</v>
      </c>
      <c r="K876" s="7">
        <v>0.05</v>
      </c>
      <c r="L876" s="6">
        <v>13.89</v>
      </c>
      <c r="M876" s="6">
        <f t="shared" si="52"/>
        <v>35.055</v>
      </c>
      <c r="N876" s="6">
        <f t="shared" si="53"/>
        <v>13.89</v>
      </c>
      <c r="O876" s="6">
        <f t="shared" si="54"/>
        <v>21.164999999999999</v>
      </c>
      <c r="P876" s="8">
        <f t="shared" si="55"/>
        <v>0.60376551133932388</v>
      </c>
      <c r="Q876" s="5">
        <f>YEAR(SalesDataTable[[#This Row],[Order Date]])</f>
        <v>2026</v>
      </c>
      <c r="R876" s="8" t="str">
        <f>"Q"&amp;ROUNDUP(MONTH(SalesDataTable[[#This Row],[Order Date]])/3,0)</f>
        <v>Q2</v>
      </c>
      <c r="S876" s="9">
        <f>MONTH(SalesDataTable[[#This Row],[Order Date]])</f>
        <v>5</v>
      </c>
      <c r="T876" s="8" t="str">
        <f>TEXT(SalesDataTable[[#This Row],[Order Date]],"mmm")</f>
        <v>May</v>
      </c>
    </row>
    <row r="877" spans="1:20" ht="16">
      <c r="A877" s="2" t="s">
        <v>928</v>
      </c>
      <c r="B877" s="3">
        <v>46163</v>
      </c>
      <c r="C877" s="4" t="s">
        <v>14</v>
      </c>
      <c r="D877" s="4" t="s">
        <v>24</v>
      </c>
      <c r="E877" s="4" t="s">
        <v>3</v>
      </c>
      <c r="F877" s="4" t="s">
        <v>16</v>
      </c>
      <c r="G877" s="4" t="s">
        <v>49</v>
      </c>
      <c r="H877" s="4" t="s">
        <v>50</v>
      </c>
      <c r="I877" s="9">
        <v>6</v>
      </c>
      <c r="J877" s="6">
        <v>40.61</v>
      </c>
      <c r="K877" s="7">
        <v>0.05</v>
      </c>
      <c r="L877" s="6">
        <v>15.14</v>
      </c>
      <c r="M877" s="6">
        <f t="shared" si="52"/>
        <v>231.47699999999998</v>
      </c>
      <c r="N877" s="6">
        <f t="shared" si="53"/>
        <v>90.84</v>
      </c>
      <c r="O877" s="6">
        <f t="shared" si="54"/>
        <v>140.63699999999997</v>
      </c>
      <c r="P877" s="8">
        <f t="shared" si="55"/>
        <v>0.607563602431343</v>
      </c>
      <c r="Q877" s="5">
        <f>YEAR(SalesDataTable[[#This Row],[Order Date]])</f>
        <v>2026</v>
      </c>
      <c r="R877" s="8" t="str">
        <f>"Q"&amp;ROUNDUP(MONTH(SalesDataTable[[#This Row],[Order Date]])/3,0)</f>
        <v>Q2</v>
      </c>
      <c r="S877" s="9">
        <f>MONTH(SalesDataTable[[#This Row],[Order Date]])</f>
        <v>5</v>
      </c>
      <c r="T877" s="8" t="str">
        <f>TEXT(SalesDataTable[[#This Row],[Order Date]],"mmm")</f>
        <v>May</v>
      </c>
    </row>
    <row r="878" spans="1:20" ht="16">
      <c r="A878" s="2" t="s">
        <v>929</v>
      </c>
      <c r="B878" s="3">
        <v>46164</v>
      </c>
      <c r="C878" s="4" t="s">
        <v>27</v>
      </c>
      <c r="D878" s="4" t="s">
        <v>82</v>
      </c>
      <c r="E878" s="4" t="s">
        <v>3</v>
      </c>
      <c r="F878" s="4" t="s">
        <v>20</v>
      </c>
      <c r="G878" s="4" t="s">
        <v>17</v>
      </c>
      <c r="H878" s="4" t="s">
        <v>18</v>
      </c>
      <c r="I878" s="9">
        <v>2</v>
      </c>
      <c r="J878" s="6">
        <v>36.86</v>
      </c>
      <c r="K878" s="7">
        <v>0.05</v>
      </c>
      <c r="L878" s="6">
        <v>13.85</v>
      </c>
      <c r="M878" s="6">
        <f t="shared" si="52"/>
        <v>70.033999999999992</v>
      </c>
      <c r="N878" s="6">
        <f t="shared" si="53"/>
        <v>27.7</v>
      </c>
      <c r="O878" s="6">
        <f t="shared" si="54"/>
        <v>42.333999999999989</v>
      </c>
      <c r="P878" s="8">
        <f t="shared" si="55"/>
        <v>0.60447782505640113</v>
      </c>
      <c r="Q878" s="5">
        <f>YEAR(SalesDataTable[[#This Row],[Order Date]])</f>
        <v>2026</v>
      </c>
      <c r="R878" s="8" t="str">
        <f>"Q"&amp;ROUNDUP(MONTH(SalesDataTable[[#This Row],[Order Date]])/3,0)</f>
        <v>Q2</v>
      </c>
      <c r="S878" s="9">
        <f>MONTH(SalesDataTable[[#This Row],[Order Date]])</f>
        <v>5</v>
      </c>
      <c r="T878" s="8" t="str">
        <f>TEXT(SalesDataTable[[#This Row],[Order Date]],"mmm")</f>
        <v>May</v>
      </c>
    </row>
    <row r="879" spans="1:20" ht="16">
      <c r="A879" s="2" t="s">
        <v>930</v>
      </c>
      <c r="B879" s="3">
        <v>46164</v>
      </c>
      <c r="C879" s="4" t="s">
        <v>8</v>
      </c>
      <c r="D879" s="4" t="s">
        <v>38</v>
      </c>
      <c r="E879" s="4" t="s">
        <v>3</v>
      </c>
      <c r="F879" s="4" t="s">
        <v>16</v>
      </c>
      <c r="G879" s="4" t="s">
        <v>11</v>
      </c>
      <c r="H879" s="4" t="s">
        <v>53</v>
      </c>
      <c r="I879" s="9">
        <v>3</v>
      </c>
      <c r="J879" s="6">
        <v>156.74</v>
      </c>
      <c r="K879" s="7">
        <v>0</v>
      </c>
      <c r="L879" s="6">
        <v>79.819999999999993</v>
      </c>
      <c r="M879" s="6">
        <f t="shared" si="52"/>
        <v>470.22</v>
      </c>
      <c r="N879" s="6">
        <f t="shared" si="53"/>
        <v>239.45999999999998</v>
      </c>
      <c r="O879" s="6">
        <f t="shared" si="54"/>
        <v>230.76000000000005</v>
      </c>
      <c r="P879" s="8">
        <f t="shared" si="55"/>
        <v>0.49074901110118674</v>
      </c>
      <c r="Q879" s="5">
        <f>YEAR(SalesDataTable[[#This Row],[Order Date]])</f>
        <v>2026</v>
      </c>
      <c r="R879" s="8" t="str">
        <f>"Q"&amp;ROUNDUP(MONTH(SalesDataTable[[#This Row],[Order Date]])/3,0)</f>
        <v>Q2</v>
      </c>
      <c r="S879" s="9">
        <f>MONTH(SalesDataTable[[#This Row],[Order Date]])</f>
        <v>5</v>
      </c>
      <c r="T879" s="8" t="str">
        <f>TEXT(SalesDataTable[[#This Row],[Order Date]],"mmm")</f>
        <v>May</v>
      </c>
    </row>
    <row r="880" spans="1:20" ht="16">
      <c r="A880" s="2" t="s">
        <v>931</v>
      </c>
      <c r="B880" s="3">
        <v>46164</v>
      </c>
      <c r="C880" s="4" t="s">
        <v>1</v>
      </c>
      <c r="D880" s="4" t="s">
        <v>52</v>
      </c>
      <c r="E880" s="4" t="s">
        <v>10</v>
      </c>
      <c r="F880" s="4" t="s">
        <v>4</v>
      </c>
      <c r="G880" s="4" t="s">
        <v>5</v>
      </c>
      <c r="H880" s="4" t="s">
        <v>29</v>
      </c>
      <c r="I880" s="9">
        <v>3</v>
      </c>
      <c r="J880" s="6">
        <v>51.04</v>
      </c>
      <c r="K880" s="7">
        <v>0.2</v>
      </c>
      <c r="L880" s="6">
        <v>22.32</v>
      </c>
      <c r="M880" s="6">
        <f t="shared" si="52"/>
        <v>122.49600000000001</v>
      </c>
      <c r="N880" s="6">
        <f t="shared" si="53"/>
        <v>66.960000000000008</v>
      </c>
      <c r="O880" s="6">
        <f t="shared" si="54"/>
        <v>55.536000000000001</v>
      </c>
      <c r="P880" s="8">
        <f t="shared" si="55"/>
        <v>0.45336990595611282</v>
      </c>
      <c r="Q880" s="5">
        <f>YEAR(SalesDataTable[[#This Row],[Order Date]])</f>
        <v>2026</v>
      </c>
      <c r="R880" s="8" t="str">
        <f>"Q"&amp;ROUNDUP(MONTH(SalesDataTable[[#This Row],[Order Date]])/3,0)</f>
        <v>Q2</v>
      </c>
      <c r="S880" s="9">
        <f>MONTH(SalesDataTable[[#This Row],[Order Date]])</f>
        <v>5</v>
      </c>
      <c r="T880" s="8" t="str">
        <f>TEXT(SalesDataTable[[#This Row],[Order Date]],"mmm")</f>
        <v>May</v>
      </c>
    </row>
    <row r="881" spans="1:20" ht="16">
      <c r="A881" s="2" t="s">
        <v>932</v>
      </c>
      <c r="B881" s="3">
        <v>46164</v>
      </c>
      <c r="C881" s="4" t="s">
        <v>27</v>
      </c>
      <c r="D881" s="4" t="s">
        <v>82</v>
      </c>
      <c r="E881" s="4" t="s">
        <v>25</v>
      </c>
      <c r="F881" s="4" t="s">
        <v>16</v>
      </c>
      <c r="G881" s="4" t="s">
        <v>11</v>
      </c>
      <c r="H881" s="4" t="s">
        <v>12</v>
      </c>
      <c r="I881" s="9">
        <v>2</v>
      </c>
      <c r="J881" s="6">
        <v>93.55</v>
      </c>
      <c r="K881" s="7">
        <v>0</v>
      </c>
      <c r="L881" s="6">
        <v>44.31</v>
      </c>
      <c r="M881" s="6">
        <f t="shared" si="52"/>
        <v>187.1</v>
      </c>
      <c r="N881" s="6">
        <f t="shared" si="53"/>
        <v>88.62</v>
      </c>
      <c r="O881" s="6">
        <f t="shared" si="54"/>
        <v>98.47999999999999</v>
      </c>
      <c r="P881" s="8">
        <f t="shared" si="55"/>
        <v>0.52634954569748793</v>
      </c>
      <c r="Q881" s="5">
        <f>YEAR(SalesDataTable[[#This Row],[Order Date]])</f>
        <v>2026</v>
      </c>
      <c r="R881" s="8" t="str">
        <f>"Q"&amp;ROUNDUP(MONTH(SalesDataTable[[#This Row],[Order Date]])/3,0)</f>
        <v>Q2</v>
      </c>
      <c r="S881" s="9">
        <f>MONTH(SalesDataTable[[#This Row],[Order Date]])</f>
        <v>5</v>
      </c>
      <c r="T881" s="8" t="str">
        <f>TEXT(SalesDataTable[[#This Row],[Order Date]],"mmm")</f>
        <v>May</v>
      </c>
    </row>
    <row r="882" spans="1:20" ht="16">
      <c r="A882" s="2" t="s">
        <v>933</v>
      </c>
      <c r="B882" s="3">
        <v>46164</v>
      </c>
      <c r="C882" s="4" t="s">
        <v>14</v>
      </c>
      <c r="D882" s="4" t="s">
        <v>15</v>
      </c>
      <c r="E882" s="4" t="s">
        <v>3</v>
      </c>
      <c r="F882" s="4" t="s">
        <v>20</v>
      </c>
      <c r="G882" s="4" t="s">
        <v>17</v>
      </c>
      <c r="H882" s="4" t="s">
        <v>71</v>
      </c>
      <c r="I882" s="9">
        <v>1</v>
      </c>
      <c r="J882" s="6">
        <v>131.74</v>
      </c>
      <c r="K882" s="7">
        <v>0</v>
      </c>
      <c r="L882" s="6">
        <v>66.650000000000006</v>
      </c>
      <c r="M882" s="6">
        <f t="shared" si="52"/>
        <v>131.74</v>
      </c>
      <c r="N882" s="6">
        <f t="shared" si="53"/>
        <v>66.650000000000006</v>
      </c>
      <c r="O882" s="6">
        <f t="shared" si="54"/>
        <v>65.09</v>
      </c>
      <c r="P882" s="8">
        <f t="shared" si="55"/>
        <v>0.49407924700166994</v>
      </c>
      <c r="Q882" s="5">
        <f>YEAR(SalesDataTable[[#This Row],[Order Date]])</f>
        <v>2026</v>
      </c>
      <c r="R882" s="8" t="str">
        <f>"Q"&amp;ROUNDUP(MONTH(SalesDataTable[[#This Row],[Order Date]])/3,0)</f>
        <v>Q2</v>
      </c>
      <c r="S882" s="9">
        <f>MONTH(SalesDataTable[[#This Row],[Order Date]])</f>
        <v>5</v>
      </c>
      <c r="T882" s="8" t="str">
        <f>TEXT(SalesDataTable[[#This Row],[Order Date]],"mmm")</f>
        <v>May</v>
      </c>
    </row>
    <row r="883" spans="1:20" ht="16">
      <c r="A883" s="2" t="s">
        <v>934</v>
      </c>
      <c r="B883" s="3">
        <v>46164</v>
      </c>
      <c r="C883" s="4" t="s">
        <v>27</v>
      </c>
      <c r="D883" s="4" t="s">
        <v>48</v>
      </c>
      <c r="E883" s="4" t="s">
        <v>3</v>
      </c>
      <c r="F883" s="4" t="s">
        <v>16</v>
      </c>
      <c r="G883" s="4" t="s">
        <v>11</v>
      </c>
      <c r="H883" s="4" t="s">
        <v>12</v>
      </c>
      <c r="I883" s="9">
        <v>5</v>
      </c>
      <c r="J883" s="6">
        <v>91.79</v>
      </c>
      <c r="K883" s="7">
        <v>0.05</v>
      </c>
      <c r="L883" s="6">
        <v>44.48</v>
      </c>
      <c r="M883" s="6">
        <f t="shared" si="52"/>
        <v>436.0025</v>
      </c>
      <c r="N883" s="6">
        <f t="shared" si="53"/>
        <v>222.39999999999998</v>
      </c>
      <c r="O883" s="6">
        <f t="shared" si="54"/>
        <v>213.60250000000002</v>
      </c>
      <c r="P883" s="8">
        <f t="shared" si="55"/>
        <v>0.48991118170193981</v>
      </c>
      <c r="Q883" s="5">
        <f>YEAR(SalesDataTable[[#This Row],[Order Date]])</f>
        <v>2026</v>
      </c>
      <c r="R883" s="8" t="str">
        <f>"Q"&amp;ROUNDUP(MONTH(SalesDataTable[[#This Row],[Order Date]])/3,0)</f>
        <v>Q2</v>
      </c>
      <c r="S883" s="9">
        <f>MONTH(SalesDataTable[[#This Row],[Order Date]])</f>
        <v>5</v>
      </c>
      <c r="T883" s="8" t="str">
        <f>TEXT(SalesDataTable[[#This Row],[Order Date]],"mmm")</f>
        <v>May</v>
      </c>
    </row>
    <row r="884" spans="1:20" ht="16">
      <c r="A884" s="2" t="s">
        <v>935</v>
      </c>
      <c r="B884" s="3">
        <v>46164</v>
      </c>
      <c r="C884" s="4" t="s">
        <v>27</v>
      </c>
      <c r="D884" s="4" t="s">
        <v>82</v>
      </c>
      <c r="E884" s="4" t="s">
        <v>3</v>
      </c>
      <c r="F884" s="4" t="s">
        <v>20</v>
      </c>
      <c r="G884" s="4" t="s">
        <v>11</v>
      </c>
      <c r="H884" s="4" t="s">
        <v>53</v>
      </c>
      <c r="I884" s="9">
        <v>4</v>
      </c>
      <c r="J884" s="6">
        <v>155.4</v>
      </c>
      <c r="K884" s="7">
        <v>0.05</v>
      </c>
      <c r="L884" s="6">
        <v>77.31</v>
      </c>
      <c r="M884" s="6">
        <f t="shared" si="52"/>
        <v>590.52</v>
      </c>
      <c r="N884" s="6">
        <f t="shared" si="53"/>
        <v>309.24</v>
      </c>
      <c r="O884" s="6">
        <f t="shared" si="54"/>
        <v>281.27999999999997</v>
      </c>
      <c r="P884" s="8">
        <f t="shared" si="55"/>
        <v>0.47632595001016048</v>
      </c>
      <c r="Q884" s="5">
        <f>YEAR(SalesDataTable[[#This Row],[Order Date]])</f>
        <v>2026</v>
      </c>
      <c r="R884" s="8" t="str">
        <f>"Q"&amp;ROUNDUP(MONTH(SalesDataTable[[#This Row],[Order Date]])/3,0)</f>
        <v>Q2</v>
      </c>
      <c r="S884" s="9">
        <f>MONTH(SalesDataTable[[#This Row],[Order Date]])</f>
        <v>5</v>
      </c>
      <c r="T884" s="8" t="str">
        <f>TEXT(SalesDataTable[[#This Row],[Order Date]],"mmm")</f>
        <v>May</v>
      </c>
    </row>
    <row r="885" spans="1:20" ht="16">
      <c r="A885" s="2" t="s">
        <v>936</v>
      </c>
      <c r="B885" s="3">
        <v>46165</v>
      </c>
      <c r="C885" s="4" t="s">
        <v>8</v>
      </c>
      <c r="D885" s="4" t="s">
        <v>9</v>
      </c>
      <c r="E885" s="4" t="s">
        <v>3</v>
      </c>
      <c r="F885" s="4" t="s">
        <v>16</v>
      </c>
      <c r="G885" s="4" t="s">
        <v>17</v>
      </c>
      <c r="H885" s="4" t="s">
        <v>18</v>
      </c>
      <c r="I885" s="9">
        <v>1</v>
      </c>
      <c r="J885" s="6">
        <v>36.57</v>
      </c>
      <c r="K885" s="7">
        <v>0.05</v>
      </c>
      <c r="L885" s="6">
        <v>13.33</v>
      </c>
      <c r="M885" s="6">
        <f t="shared" si="52"/>
        <v>34.741500000000002</v>
      </c>
      <c r="N885" s="6">
        <f t="shared" si="53"/>
        <v>13.33</v>
      </c>
      <c r="O885" s="6">
        <f t="shared" si="54"/>
        <v>21.411500000000004</v>
      </c>
      <c r="P885" s="8">
        <f t="shared" si="55"/>
        <v>0.61630902522919284</v>
      </c>
      <c r="Q885" s="5">
        <f>YEAR(SalesDataTable[[#This Row],[Order Date]])</f>
        <v>2026</v>
      </c>
      <c r="R885" s="8" t="str">
        <f>"Q"&amp;ROUNDUP(MONTH(SalesDataTable[[#This Row],[Order Date]])/3,0)</f>
        <v>Q2</v>
      </c>
      <c r="S885" s="9">
        <f>MONTH(SalesDataTable[[#This Row],[Order Date]])</f>
        <v>5</v>
      </c>
      <c r="T885" s="8" t="str">
        <f>TEXT(SalesDataTable[[#This Row],[Order Date]],"mmm")</f>
        <v>May</v>
      </c>
    </row>
    <row r="886" spans="1:20" ht="16">
      <c r="A886" s="2" t="s">
        <v>937</v>
      </c>
      <c r="B886" s="3">
        <v>46165</v>
      </c>
      <c r="C886" s="4" t="s">
        <v>14</v>
      </c>
      <c r="D886" s="4" t="s">
        <v>126</v>
      </c>
      <c r="E886" s="4" t="s">
        <v>3</v>
      </c>
      <c r="F886" s="4" t="s">
        <v>16</v>
      </c>
      <c r="G886" s="4" t="s">
        <v>5</v>
      </c>
      <c r="H886" s="4" t="s">
        <v>35</v>
      </c>
      <c r="I886" s="9">
        <v>2</v>
      </c>
      <c r="J886" s="6">
        <v>41.19</v>
      </c>
      <c r="K886" s="7">
        <v>0</v>
      </c>
      <c r="L886" s="6">
        <v>17.190000000000001</v>
      </c>
      <c r="M886" s="6">
        <f t="shared" si="52"/>
        <v>82.38</v>
      </c>
      <c r="N886" s="6">
        <f t="shared" si="53"/>
        <v>34.380000000000003</v>
      </c>
      <c r="O886" s="6">
        <f t="shared" si="54"/>
        <v>47.999999999999993</v>
      </c>
      <c r="P886" s="8">
        <f t="shared" si="55"/>
        <v>0.58266569555717407</v>
      </c>
      <c r="Q886" s="5">
        <f>YEAR(SalesDataTable[[#This Row],[Order Date]])</f>
        <v>2026</v>
      </c>
      <c r="R886" s="8" t="str">
        <f>"Q"&amp;ROUNDUP(MONTH(SalesDataTable[[#This Row],[Order Date]])/3,0)</f>
        <v>Q2</v>
      </c>
      <c r="S886" s="9">
        <f>MONTH(SalesDataTable[[#This Row],[Order Date]])</f>
        <v>5</v>
      </c>
      <c r="T886" s="8" t="str">
        <f>TEXT(SalesDataTable[[#This Row],[Order Date]],"mmm")</f>
        <v>May</v>
      </c>
    </row>
    <row r="887" spans="1:20" ht="16">
      <c r="A887" s="2" t="s">
        <v>938</v>
      </c>
      <c r="B887" s="3">
        <v>46165</v>
      </c>
      <c r="C887" s="4" t="s">
        <v>27</v>
      </c>
      <c r="D887" s="4" t="s">
        <v>48</v>
      </c>
      <c r="E887" s="4" t="s">
        <v>3</v>
      </c>
      <c r="F887" s="4" t="s">
        <v>4</v>
      </c>
      <c r="G887" s="4" t="s">
        <v>17</v>
      </c>
      <c r="H887" s="4" t="s">
        <v>71</v>
      </c>
      <c r="I887" s="9">
        <v>1</v>
      </c>
      <c r="J887" s="6">
        <v>136.66999999999999</v>
      </c>
      <c r="K887" s="7">
        <v>0.05</v>
      </c>
      <c r="L887" s="6">
        <v>67.099999999999994</v>
      </c>
      <c r="M887" s="6">
        <f t="shared" si="52"/>
        <v>129.83649999999997</v>
      </c>
      <c r="N887" s="6">
        <f t="shared" si="53"/>
        <v>67.099999999999994</v>
      </c>
      <c r="O887" s="6">
        <f t="shared" si="54"/>
        <v>62.736499999999978</v>
      </c>
      <c r="P887" s="8">
        <f t="shared" si="55"/>
        <v>0.48319617364916639</v>
      </c>
      <c r="Q887" s="5">
        <f>YEAR(SalesDataTable[[#This Row],[Order Date]])</f>
        <v>2026</v>
      </c>
      <c r="R887" s="8" t="str">
        <f>"Q"&amp;ROUNDUP(MONTH(SalesDataTable[[#This Row],[Order Date]])/3,0)</f>
        <v>Q2</v>
      </c>
      <c r="S887" s="9">
        <f>MONTH(SalesDataTable[[#This Row],[Order Date]])</f>
        <v>5</v>
      </c>
      <c r="T887" s="8" t="str">
        <f>TEXT(SalesDataTable[[#This Row],[Order Date]],"mmm")</f>
        <v>May</v>
      </c>
    </row>
    <row r="888" spans="1:20" ht="16">
      <c r="A888" s="2" t="s">
        <v>939</v>
      </c>
      <c r="B888" s="3">
        <v>46165</v>
      </c>
      <c r="C888" s="4" t="s">
        <v>14</v>
      </c>
      <c r="D888" s="4" t="s">
        <v>15</v>
      </c>
      <c r="E888" s="4" t="s">
        <v>25</v>
      </c>
      <c r="F888" s="4" t="s">
        <v>16</v>
      </c>
      <c r="G888" s="4" t="s">
        <v>49</v>
      </c>
      <c r="H888" s="4" t="s">
        <v>67</v>
      </c>
      <c r="I888" s="9">
        <v>2</v>
      </c>
      <c r="J888" s="6">
        <v>35.700000000000003</v>
      </c>
      <c r="K888" s="7">
        <v>0</v>
      </c>
      <c r="L888" s="6">
        <v>13.52</v>
      </c>
      <c r="M888" s="6">
        <f t="shared" si="52"/>
        <v>71.400000000000006</v>
      </c>
      <c r="N888" s="6">
        <f t="shared" si="53"/>
        <v>27.04</v>
      </c>
      <c r="O888" s="6">
        <f t="shared" si="54"/>
        <v>44.360000000000007</v>
      </c>
      <c r="P888" s="8">
        <f t="shared" si="55"/>
        <v>0.62128851540616248</v>
      </c>
      <c r="Q888" s="5">
        <f>YEAR(SalesDataTable[[#This Row],[Order Date]])</f>
        <v>2026</v>
      </c>
      <c r="R888" s="8" t="str">
        <f>"Q"&amp;ROUNDUP(MONTH(SalesDataTable[[#This Row],[Order Date]])/3,0)</f>
        <v>Q2</v>
      </c>
      <c r="S888" s="9">
        <f>MONTH(SalesDataTable[[#This Row],[Order Date]])</f>
        <v>5</v>
      </c>
      <c r="T888" s="8" t="str">
        <f>TEXT(SalesDataTable[[#This Row],[Order Date]],"mmm")</f>
        <v>May</v>
      </c>
    </row>
    <row r="889" spans="1:20" ht="16">
      <c r="A889" s="2" t="s">
        <v>940</v>
      </c>
      <c r="B889" s="3">
        <v>46165</v>
      </c>
      <c r="C889" s="4" t="s">
        <v>1</v>
      </c>
      <c r="D889" s="4" t="s">
        <v>2</v>
      </c>
      <c r="E889" s="4" t="s">
        <v>3</v>
      </c>
      <c r="F889" s="4" t="s">
        <v>4</v>
      </c>
      <c r="G889" s="4" t="s">
        <v>5</v>
      </c>
      <c r="H889" s="4" t="s">
        <v>43</v>
      </c>
      <c r="I889" s="9">
        <v>1</v>
      </c>
      <c r="J889" s="6">
        <v>100.87</v>
      </c>
      <c r="K889" s="7">
        <v>0</v>
      </c>
      <c r="L889" s="6">
        <v>50.4</v>
      </c>
      <c r="M889" s="6">
        <f t="shared" si="52"/>
        <v>100.87</v>
      </c>
      <c r="N889" s="6">
        <f t="shared" si="53"/>
        <v>50.4</v>
      </c>
      <c r="O889" s="6">
        <f t="shared" si="54"/>
        <v>50.470000000000006</v>
      </c>
      <c r="P889" s="8">
        <f t="shared" si="55"/>
        <v>0.5003469812630118</v>
      </c>
      <c r="Q889" s="5">
        <f>YEAR(SalesDataTable[[#This Row],[Order Date]])</f>
        <v>2026</v>
      </c>
      <c r="R889" s="8" t="str">
        <f>"Q"&amp;ROUNDUP(MONTH(SalesDataTable[[#This Row],[Order Date]])/3,0)</f>
        <v>Q2</v>
      </c>
      <c r="S889" s="9">
        <f>MONTH(SalesDataTable[[#This Row],[Order Date]])</f>
        <v>5</v>
      </c>
      <c r="T889" s="8" t="str">
        <f>TEXT(SalesDataTable[[#This Row],[Order Date]],"mmm")</f>
        <v>May</v>
      </c>
    </row>
    <row r="890" spans="1:20" ht="16">
      <c r="A890" s="2" t="s">
        <v>941</v>
      </c>
      <c r="B890" s="3">
        <v>46165</v>
      </c>
      <c r="C890" s="4" t="s">
        <v>14</v>
      </c>
      <c r="D890" s="4" t="s">
        <v>126</v>
      </c>
      <c r="E890" s="4" t="s">
        <v>25</v>
      </c>
      <c r="F890" s="4" t="s">
        <v>4</v>
      </c>
      <c r="G890" s="4" t="s">
        <v>17</v>
      </c>
      <c r="H890" s="4" t="s">
        <v>71</v>
      </c>
      <c r="I890" s="9">
        <v>1</v>
      </c>
      <c r="J890" s="6">
        <v>130.80000000000001</v>
      </c>
      <c r="K890" s="7">
        <v>0</v>
      </c>
      <c r="L890" s="6">
        <v>68.7</v>
      </c>
      <c r="M890" s="6">
        <f t="shared" si="52"/>
        <v>130.80000000000001</v>
      </c>
      <c r="N890" s="6">
        <f t="shared" si="53"/>
        <v>68.7</v>
      </c>
      <c r="O890" s="6">
        <f t="shared" si="54"/>
        <v>62.100000000000009</v>
      </c>
      <c r="P890" s="8">
        <f t="shared" si="55"/>
        <v>0.4747706422018349</v>
      </c>
      <c r="Q890" s="5">
        <f>YEAR(SalesDataTable[[#This Row],[Order Date]])</f>
        <v>2026</v>
      </c>
      <c r="R890" s="8" t="str">
        <f>"Q"&amp;ROUNDUP(MONTH(SalesDataTable[[#This Row],[Order Date]])/3,0)</f>
        <v>Q2</v>
      </c>
      <c r="S890" s="9">
        <f>MONTH(SalesDataTable[[#This Row],[Order Date]])</f>
        <v>5</v>
      </c>
      <c r="T890" s="8" t="str">
        <f>TEXT(SalesDataTable[[#This Row],[Order Date]],"mmm")</f>
        <v>May</v>
      </c>
    </row>
    <row r="891" spans="1:20" ht="16">
      <c r="A891" s="2" t="s">
        <v>942</v>
      </c>
      <c r="B891" s="3">
        <v>46165</v>
      </c>
      <c r="C891" s="4" t="s">
        <v>1</v>
      </c>
      <c r="D891" s="4" t="s">
        <v>52</v>
      </c>
      <c r="E891" s="4" t="s">
        <v>39</v>
      </c>
      <c r="F891" s="4" t="s">
        <v>4</v>
      </c>
      <c r="G891" s="4" t="s">
        <v>11</v>
      </c>
      <c r="H891" s="4" t="s">
        <v>53</v>
      </c>
      <c r="I891" s="9">
        <v>1</v>
      </c>
      <c r="J891" s="6">
        <v>153.88999999999999</v>
      </c>
      <c r="K891" s="7">
        <v>0</v>
      </c>
      <c r="L891" s="6">
        <v>79.64</v>
      </c>
      <c r="M891" s="6">
        <f t="shared" si="52"/>
        <v>153.88999999999999</v>
      </c>
      <c r="N891" s="6">
        <f t="shared" si="53"/>
        <v>79.64</v>
      </c>
      <c r="O891" s="6">
        <f t="shared" si="54"/>
        <v>74.249999999999986</v>
      </c>
      <c r="P891" s="8">
        <f t="shared" si="55"/>
        <v>0.4824874910650464</v>
      </c>
      <c r="Q891" s="5">
        <f>YEAR(SalesDataTable[[#This Row],[Order Date]])</f>
        <v>2026</v>
      </c>
      <c r="R891" s="8" t="str">
        <f>"Q"&amp;ROUNDUP(MONTH(SalesDataTable[[#This Row],[Order Date]])/3,0)</f>
        <v>Q2</v>
      </c>
      <c r="S891" s="9">
        <f>MONTH(SalesDataTable[[#This Row],[Order Date]])</f>
        <v>5</v>
      </c>
      <c r="T891" s="8" t="str">
        <f>TEXT(SalesDataTable[[#This Row],[Order Date]],"mmm")</f>
        <v>May</v>
      </c>
    </row>
    <row r="892" spans="1:20" ht="16">
      <c r="A892" s="2" t="s">
        <v>943</v>
      </c>
      <c r="B892" s="3">
        <v>46166</v>
      </c>
      <c r="C892" s="4" t="s">
        <v>27</v>
      </c>
      <c r="D892" s="4" t="s">
        <v>45</v>
      </c>
      <c r="E892" s="4" t="s">
        <v>3</v>
      </c>
      <c r="F892" s="4" t="s">
        <v>16</v>
      </c>
      <c r="G892" s="4" t="s">
        <v>31</v>
      </c>
      <c r="H892" s="4" t="s">
        <v>90</v>
      </c>
      <c r="I892" s="9">
        <v>1</v>
      </c>
      <c r="J892" s="6">
        <v>122.51</v>
      </c>
      <c r="K892" s="7">
        <v>0.15</v>
      </c>
      <c r="L892" s="6">
        <v>62.2</v>
      </c>
      <c r="M892" s="6">
        <f t="shared" si="52"/>
        <v>104.1335</v>
      </c>
      <c r="N892" s="6">
        <f t="shared" si="53"/>
        <v>62.2</v>
      </c>
      <c r="O892" s="6">
        <f t="shared" si="54"/>
        <v>41.933499999999995</v>
      </c>
      <c r="P892" s="8">
        <f t="shared" si="55"/>
        <v>0.40268981643755369</v>
      </c>
      <c r="Q892" s="5">
        <f>YEAR(SalesDataTable[[#This Row],[Order Date]])</f>
        <v>2026</v>
      </c>
      <c r="R892" s="8" t="str">
        <f>"Q"&amp;ROUNDUP(MONTH(SalesDataTable[[#This Row],[Order Date]])/3,0)</f>
        <v>Q2</v>
      </c>
      <c r="S892" s="9">
        <f>MONTH(SalesDataTable[[#This Row],[Order Date]])</f>
        <v>5</v>
      </c>
      <c r="T892" s="8" t="str">
        <f>TEXT(SalesDataTable[[#This Row],[Order Date]],"mmm")</f>
        <v>May</v>
      </c>
    </row>
    <row r="893" spans="1:20" ht="16">
      <c r="A893" s="2" t="s">
        <v>944</v>
      </c>
      <c r="B893" s="3">
        <v>46166</v>
      </c>
      <c r="C893" s="4" t="s">
        <v>27</v>
      </c>
      <c r="D893" s="4" t="s">
        <v>28</v>
      </c>
      <c r="E893" s="4" t="s">
        <v>10</v>
      </c>
      <c r="F893" s="4" t="s">
        <v>4</v>
      </c>
      <c r="G893" s="4" t="s">
        <v>5</v>
      </c>
      <c r="H893" s="4" t="s">
        <v>6</v>
      </c>
      <c r="I893" s="9">
        <v>8</v>
      </c>
      <c r="J893" s="6">
        <v>79.94</v>
      </c>
      <c r="K893" s="7">
        <v>0.15</v>
      </c>
      <c r="L893" s="6">
        <v>41.65</v>
      </c>
      <c r="M893" s="6">
        <f t="shared" si="52"/>
        <v>543.59199999999998</v>
      </c>
      <c r="N893" s="6">
        <f t="shared" si="53"/>
        <v>333.2</v>
      </c>
      <c r="O893" s="6">
        <f t="shared" si="54"/>
        <v>210.392</v>
      </c>
      <c r="P893" s="8">
        <f t="shared" si="55"/>
        <v>0.38704028021015763</v>
      </c>
      <c r="Q893" s="5">
        <f>YEAR(SalesDataTable[[#This Row],[Order Date]])</f>
        <v>2026</v>
      </c>
      <c r="R893" s="8" t="str">
        <f>"Q"&amp;ROUNDUP(MONTH(SalesDataTable[[#This Row],[Order Date]])/3,0)</f>
        <v>Q2</v>
      </c>
      <c r="S893" s="9">
        <f>MONTH(SalesDataTable[[#This Row],[Order Date]])</f>
        <v>5</v>
      </c>
      <c r="T893" s="8" t="str">
        <f>TEXT(SalesDataTable[[#This Row],[Order Date]],"mmm")</f>
        <v>May</v>
      </c>
    </row>
    <row r="894" spans="1:20" ht="16">
      <c r="A894" s="2" t="s">
        <v>945</v>
      </c>
      <c r="B894" s="3">
        <v>46166</v>
      </c>
      <c r="C894" s="4" t="s">
        <v>27</v>
      </c>
      <c r="D894" s="4" t="s">
        <v>45</v>
      </c>
      <c r="E894" s="4" t="s">
        <v>3</v>
      </c>
      <c r="F894" s="4" t="s">
        <v>16</v>
      </c>
      <c r="G894" s="4" t="s">
        <v>5</v>
      </c>
      <c r="H894" s="4" t="s">
        <v>29</v>
      </c>
      <c r="I894" s="9">
        <v>2</v>
      </c>
      <c r="J894" s="6">
        <v>50.78</v>
      </c>
      <c r="K894" s="7">
        <v>0.05</v>
      </c>
      <c r="L894" s="6">
        <v>23.03</v>
      </c>
      <c r="M894" s="6">
        <f t="shared" si="52"/>
        <v>96.481999999999999</v>
      </c>
      <c r="N894" s="6">
        <f t="shared" si="53"/>
        <v>46.06</v>
      </c>
      <c r="O894" s="6">
        <f t="shared" si="54"/>
        <v>50.421999999999997</v>
      </c>
      <c r="P894" s="8">
        <f t="shared" si="55"/>
        <v>0.52260525279326708</v>
      </c>
      <c r="Q894" s="5">
        <f>YEAR(SalesDataTable[[#This Row],[Order Date]])</f>
        <v>2026</v>
      </c>
      <c r="R894" s="8" t="str">
        <f>"Q"&amp;ROUNDUP(MONTH(SalesDataTable[[#This Row],[Order Date]])/3,0)</f>
        <v>Q2</v>
      </c>
      <c r="S894" s="9">
        <f>MONTH(SalesDataTable[[#This Row],[Order Date]])</f>
        <v>5</v>
      </c>
      <c r="T894" s="8" t="str">
        <f>TEXT(SalesDataTable[[#This Row],[Order Date]],"mmm")</f>
        <v>May</v>
      </c>
    </row>
    <row r="895" spans="1:20" ht="16">
      <c r="A895" s="2" t="s">
        <v>946</v>
      </c>
      <c r="B895" s="3">
        <v>46166</v>
      </c>
      <c r="C895" s="4" t="s">
        <v>1</v>
      </c>
      <c r="D895" s="4" t="s">
        <v>88</v>
      </c>
      <c r="E895" s="4" t="s">
        <v>39</v>
      </c>
      <c r="F895" s="4" t="s">
        <v>20</v>
      </c>
      <c r="G895" s="4" t="s">
        <v>5</v>
      </c>
      <c r="H895" s="4" t="s">
        <v>6</v>
      </c>
      <c r="I895" s="9">
        <v>2</v>
      </c>
      <c r="J895" s="6">
        <v>80.59</v>
      </c>
      <c r="K895" s="7">
        <v>0.05</v>
      </c>
      <c r="L895" s="6">
        <v>41.44</v>
      </c>
      <c r="M895" s="6">
        <f t="shared" si="52"/>
        <v>153.12100000000001</v>
      </c>
      <c r="N895" s="6">
        <f t="shared" si="53"/>
        <v>82.88</v>
      </c>
      <c r="O895" s="6">
        <f t="shared" si="54"/>
        <v>70.241000000000014</v>
      </c>
      <c r="P895" s="8">
        <f t="shared" si="55"/>
        <v>0.45872871781140412</v>
      </c>
      <c r="Q895" s="5">
        <f>YEAR(SalesDataTable[[#This Row],[Order Date]])</f>
        <v>2026</v>
      </c>
      <c r="R895" s="8" t="str">
        <f>"Q"&amp;ROUNDUP(MONTH(SalesDataTable[[#This Row],[Order Date]])/3,0)</f>
        <v>Q2</v>
      </c>
      <c r="S895" s="9">
        <f>MONTH(SalesDataTable[[#This Row],[Order Date]])</f>
        <v>5</v>
      </c>
      <c r="T895" s="8" t="str">
        <f>TEXT(SalesDataTable[[#This Row],[Order Date]],"mmm")</f>
        <v>May</v>
      </c>
    </row>
    <row r="896" spans="1:20" ht="16">
      <c r="A896" s="2" t="s">
        <v>947</v>
      </c>
      <c r="B896" s="3">
        <v>46166</v>
      </c>
      <c r="C896" s="4" t="s">
        <v>1</v>
      </c>
      <c r="D896" s="4" t="s">
        <v>88</v>
      </c>
      <c r="E896" s="4" t="s">
        <v>39</v>
      </c>
      <c r="F896" s="4" t="s">
        <v>16</v>
      </c>
      <c r="G896" s="4" t="s">
        <v>49</v>
      </c>
      <c r="H896" s="4" t="s">
        <v>67</v>
      </c>
      <c r="I896" s="9">
        <v>3</v>
      </c>
      <c r="J896" s="6">
        <v>35.75</v>
      </c>
      <c r="K896" s="7">
        <v>0.15</v>
      </c>
      <c r="L896" s="6">
        <v>13.54</v>
      </c>
      <c r="M896" s="6">
        <f t="shared" si="52"/>
        <v>91.162499999999994</v>
      </c>
      <c r="N896" s="6">
        <f t="shared" si="53"/>
        <v>40.619999999999997</v>
      </c>
      <c r="O896" s="6">
        <f t="shared" si="54"/>
        <v>50.542499999999997</v>
      </c>
      <c r="P896" s="8">
        <f t="shared" si="55"/>
        <v>0.55442204853969557</v>
      </c>
      <c r="Q896" s="5">
        <f>YEAR(SalesDataTable[[#This Row],[Order Date]])</f>
        <v>2026</v>
      </c>
      <c r="R896" s="8" t="str">
        <f>"Q"&amp;ROUNDUP(MONTH(SalesDataTable[[#This Row],[Order Date]])/3,0)</f>
        <v>Q2</v>
      </c>
      <c r="S896" s="9">
        <f>MONTH(SalesDataTable[[#This Row],[Order Date]])</f>
        <v>5</v>
      </c>
      <c r="T896" s="8" t="str">
        <f>TEXT(SalesDataTable[[#This Row],[Order Date]],"mmm")</f>
        <v>May</v>
      </c>
    </row>
    <row r="897" spans="1:20" ht="16">
      <c r="A897" s="2" t="s">
        <v>948</v>
      </c>
      <c r="B897" s="3">
        <v>46166</v>
      </c>
      <c r="C897" s="4" t="s">
        <v>8</v>
      </c>
      <c r="D897" s="4" t="s">
        <v>69</v>
      </c>
      <c r="E897" s="4" t="s">
        <v>3</v>
      </c>
      <c r="F897" s="4" t="s">
        <v>16</v>
      </c>
      <c r="G897" s="4" t="s">
        <v>31</v>
      </c>
      <c r="H897" s="4" t="s">
        <v>41</v>
      </c>
      <c r="I897" s="9">
        <v>5</v>
      </c>
      <c r="J897" s="6">
        <v>195.78</v>
      </c>
      <c r="K897" s="7">
        <v>0.1</v>
      </c>
      <c r="L897" s="6">
        <v>101.98</v>
      </c>
      <c r="M897" s="6">
        <f t="shared" si="52"/>
        <v>881.01</v>
      </c>
      <c r="N897" s="6">
        <f t="shared" si="53"/>
        <v>509.90000000000003</v>
      </c>
      <c r="O897" s="6">
        <f t="shared" si="54"/>
        <v>371.10999999999996</v>
      </c>
      <c r="P897" s="8">
        <f t="shared" si="55"/>
        <v>0.4212324491208953</v>
      </c>
      <c r="Q897" s="5">
        <f>YEAR(SalesDataTable[[#This Row],[Order Date]])</f>
        <v>2026</v>
      </c>
      <c r="R897" s="8" t="str">
        <f>"Q"&amp;ROUNDUP(MONTH(SalesDataTable[[#This Row],[Order Date]])/3,0)</f>
        <v>Q2</v>
      </c>
      <c r="S897" s="9">
        <f>MONTH(SalesDataTable[[#This Row],[Order Date]])</f>
        <v>5</v>
      </c>
      <c r="T897" s="8" t="str">
        <f>TEXT(SalesDataTable[[#This Row],[Order Date]],"mmm")</f>
        <v>May</v>
      </c>
    </row>
    <row r="898" spans="1:20" ht="16">
      <c r="A898" s="2" t="s">
        <v>949</v>
      </c>
      <c r="B898" s="3">
        <v>46166</v>
      </c>
      <c r="C898" s="4" t="s">
        <v>27</v>
      </c>
      <c r="D898" s="4" t="s">
        <v>82</v>
      </c>
      <c r="E898" s="4" t="s">
        <v>3</v>
      </c>
      <c r="F898" s="4" t="s">
        <v>4</v>
      </c>
      <c r="G898" s="4" t="s">
        <v>31</v>
      </c>
      <c r="H898" s="4" t="s">
        <v>90</v>
      </c>
      <c r="I898" s="9">
        <v>2</v>
      </c>
      <c r="J898" s="6">
        <v>125.95</v>
      </c>
      <c r="K898" s="7">
        <v>0.05</v>
      </c>
      <c r="L898" s="6">
        <v>61.74</v>
      </c>
      <c r="M898" s="6">
        <f t="shared" ref="M898:M961" si="56">I898*J898*(1-K898)</f>
        <v>239.30500000000001</v>
      </c>
      <c r="N898" s="6">
        <f t="shared" ref="N898:N961" si="57">I898*L898</f>
        <v>123.48</v>
      </c>
      <c r="O898" s="6">
        <f t="shared" ref="O898:O961" si="58">M898-N898</f>
        <v>115.825</v>
      </c>
      <c r="P898" s="8">
        <f t="shared" ref="P898:P961" si="59">IFERROR(O898/M898,0)</f>
        <v>0.48400576669940032</v>
      </c>
      <c r="Q898" s="5">
        <f>YEAR(SalesDataTable[[#This Row],[Order Date]])</f>
        <v>2026</v>
      </c>
      <c r="R898" s="8" t="str">
        <f>"Q"&amp;ROUNDUP(MONTH(SalesDataTable[[#This Row],[Order Date]])/3,0)</f>
        <v>Q2</v>
      </c>
      <c r="S898" s="9">
        <f>MONTH(SalesDataTable[[#This Row],[Order Date]])</f>
        <v>5</v>
      </c>
      <c r="T898" s="8" t="str">
        <f>TEXT(SalesDataTable[[#This Row],[Order Date]],"mmm")</f>
        <v>May</v>
      </c>
    </row>
    <row r="899" spans="1:20" ht="16">
      <c r="A899" s="2" t="s">
        <v>950</v>
      </c>
      <c r="B899" s="3">
        <v>46166</v>
      </c>
      <c r="C899" s="4" t="s">
        <v>27</v>
      </c>
      <c r="D899" s="4" t="s">
        <v>45</v>
      </c>
      <c r="E899" s="4" t="s">
        <v>3</v>
      </c>
      <c r="F899" s="4" t="s">
        <v>16</v>
      </c>
      <c r="G899" s="4" t="s">
        <v>49</v>
      </c>
      <c r="H899" s="4" t="s">
        <v>50</v>
      </c>
      <c r="I899" s="9">
        <v>2</v>
      </c>
      <c r="J899" s="6">
        <v>41.32</v>
      </c>
      <c r="K899" s="7">
        <v>0</v>
      </c>
      <c r="L899" s="6">
        <v>14.91</v>
      </c>
      <c r="M899" s="6">
        <f t="shared" si="56"/>
        <v>82.64</v>
      </c>
      <c r="N899" s="6">
        <f t="shared" si="57"/>
        <v>29.82</v>
      </c>
      <c r="O899" s="6">
        <f t="shared" si="58"/>
        <v>52.82</v>
      </c>
      <c r="P899" s="8">
        <f t="shared" si="59"/>
        <v>0.63915779283639884</v>
      </c>
      <c r="Q899" s="5">
        <f>YEAR(SalesDataTable[[#This Row],[Order Date]])</f>
        <v>2026</v>
      </c>
      <c r="R899" s="8" t="str">
        <f>"Q"&amp;ROUNDUP(MONTH(SalesDataTable[[#This Row],[Order Date]])/3,0)</f>
        <v>Q2</v>
      </c>
      <c r="S899" s="9">
        <f>MONTH(SalesDataTable[[#This Row],[Order Date]])</f>
        <v>5</v>
      </c>
      <c r="T899" s="8" t="str">
        <f>TEXT(SalesDataTable[[#This Row],[Order Date]],"mmm")</f>
        <v>May</v>
      </c>
    </row>
    <row r="900" spans="1:20" ht="16">
      <c r="A900" s="2" t="s">
        <v>951</v>
      </c>
      <c r="B900" s="3">
        <v>46166</v>
      </c>
      <c r="C900" s="4" t="s">
        <v>27</v>
      </c>
      <c r="D900" s="4" t="s">
        <v>48</v>
      </c>
      <c r="E900" s="4" t="s">
        <v>39</v>
      </c>
      <c r="F900" s="4" t="s">
        <v>16</v>
      </c>
      <c r="G900" s="4" t="s">
        <v>11</v>
      </c>
      <c r="H900" s="4" t="s">
        <v>21</v>
      </c>
      <c r="I900" s="9">
        <v>2</v>
      </c>
      <c r="J900" s="6">
        <v>144.01</v>
      </c>
      <c r="K900" s="7">
        <v>0</v>
      </c>
      <c r="L900" s="6">
        <v>79.37</v>
      </c>
      <c r="M900" s="6">
        <f t="shared" si="56"/>
        <v>288.02</v>
      </c>
      <c r="N900" s="6">
        <f t="shared" si="57"/>
        <v>158.74</v>
      </c>
      <c r="O900" s="6">
        <f t="shared" si="58"/>
        <v>129.27999999999997</v>
      </c>
      <c r="P900" s="8">
        <f t="shared" si="59"/>
        <v>0.44885771821401282</v>
      </c>
      <c r="Q900" s="5">
        <f>YEAR(SalesDataTable[[#This Row],[Order Date]])</f>
        <v>2026</v>
      </c>
      <c r="R900" s="8" t="str">
        <f>"Q"&amp;ROUNDUP(MONTH(SalesDataTable[[#This Row],[Order Date]])/3,0)</f>
        <v>Q2</v>
      </c>
      <c r="S900" s="9">
        <f>MONTH(SalesDataTable[[#This Row],[Order Date]])</f>
        <v>5</v>
      </c>
      <c r="T900" s="8" t="str">
        <f>TEXT(SalesDataTable[[#This Row],[Order Date]],"mmm")</f>
        <v>May</v>
      </c>
    </row>
    <row r="901" spans="1:20" ht="16">
      <c r="A901" s="2" t="s">
        <v>952</v>
      </c>
      <c r="B901" s="3">
        <v>46166</v>
      </c>
      <c r="C901" s="4" t="s">
        <v>1</v>
      </c>
      <c r="D901" s="4" t="s">
        <v>88</v>
      </c>
      <c r="E901" s="4" t="s">
        <v>3</v>
      </c>
      <c r="F901" s="4" t="s">
        <v>20</v>
      </c>
      <c r="G901" s="4" t="s">
        <v>5</v>
      </c>
      <c r="H901" s="4" t="s">
        <v>29</v>
      </c>
      <c r="I901" s="9">
        <v>2</v>
      </c>
      <c r="J901" s="6">
        <v>51.17</v>
      </c>
      <c r="K901" s="7">
        <v>0.05</v>
      </c>
      <c r="L901" s="6">
        <v>21.97</v>
      </c>
      <c r="M901" s="6">
        <f t="shared" si="56"/>
        <v>97.222999999999999</v>
      </c>
      <c r="N901" s="6">
        <f t="shared" si="57"/>
        <v>43.94</v>
      </c>
      <c r="O901" s="6">
        <f t="shared" si="58"/>
        <v>53.283000000000001</v>
      </c>
      <c r="P901" s="8">
        <f t="shared" si="59"/>
        <v>0.54804932989107513</v>
      </c>
      <c r="Q901" s="5">
        <f>YEAR(SalesDataTable[[#This Row],[Order Date]])</f>
        <v>2026</v>
      </c>
      <c r="R901" s="8" t="str">
        <f>"Q"&amp;ROUNDUP(MONTH(SalesDataTable[[#This Row],[Order Date]])/3,0)</f>
        <v>Q2</v>
      </c>
      <c r="S901" s="9">
        <f>MONTH(SalesDataTable[[#This Row],[Order Date]])</f>
        <v>5</v>
      </c>
      <c r="T901" s="8" t="str">
        <f>TEXT(SalesDataTable[[#This Row],[Order Date]],"mmm")</f>
        <v>May</v>
      </c>
    </row>
    <row r="902" spans="1:20" ht="16">
      <c r="A902" s="2" t="s">
        <v>953</v>
      </c>
      <c r="B902" s="3">
        <v>46166</v>
      </c>
      <c r="C902" s="4" t="s">
        <v>1</v>
      </c>
      <c r="D902" s="4" t="s">
        <v>2</v>
      </c>
      <c r="E902" s="4" t="s">
        <v>10</v>
      </c>
      <c r="F902" s="4" t="s">
        <v>20</v>
      </c>
      <c r="G902" s="4" t="s">
        <v>31</v>
      </c>
      <c r="H902" s="4" t="s">
        <v>64</v>
      </c>
      <c r="I902" s="9">
        <v>6</v>
      </c>
      <c r="J902" s="6">
        <v>83.58</v>
      </c>
      <c r="K902" s="7">
        <v>0.2</v>
      </c>
      <c r="L902" s="6">
        <v>40.5</v>
      </c>
      <c r="M902" s="6">
        <f t="shared" si="56"/>
        <v>401.18400000000003</v>
      </c>
      <c r="N902" s="6">
        <f t="shared" si="57"/>
        <v>243</v>
      </c>
      <c r="O902" s="6">
        <f t="shared" si="58"/>
        <v>158.18400000000003</v>
      </c>
      <c r="P902" s="8">
        <f t="shared" si="59"/>
        <v>0.39429289303661169</v>
      </c>
      <c r="Q902" s="5">
        <f>YEAR(SalesDataTable[[#This Row],[Order Date]])</f>
        <v>2026</v>
      </c>
      <c r="R902" s="8" t="str">
        <f>"Q"&amp;ROUNDUP(MONTH(SalesDataTable[[#This Row],[Order Date]])/3,0)</f>
        <v>Q2</v>
      </c>
      <c r="S902" s="9">
        <f>MONTH(SalesDataTable[[#This Row],[Order Date]])</f>
        <v>5</v>
      </c>
      <c r="T902" s="8" t="str">
        <f>TEXT(SalesDataTable[[#This Row],[Order Date]],"mmm")</f>
        <v>May</v>
      </c>
    </row>
    <row r="903" spans="1:20" ht="16">
      <c r="A903" s="2" t="s">
        <v>954</v>
      </c>
      <c r="B903" s="3">
        <v>46166</v>
      </c>
      <c r="C903" s="4" t="s">
        <v>14</v>
      </c>
      <c r="D903" s="4" t="s">
        <v>126</v>
      </c>
      <c r="E903" s="4" t="s">
        <v>39</v>
      </c>
      <c r="F903" s="4" t="s">
        <v>4</v>
      </c>
      <c r="G903" s="4" t="s">
        <v>31</v>
      </c>
      <c r="H903" s="4" t="s">
        <v>64</v>
      </c>
      <c r="I903" s="9">
        <v>2</v>
      </c>
      <c r="J903" s="6">
        <v>80.010000000000005</v>
      </c>
      <c r="K903" s="7">
        <v>0</v>
      </c>
      <c r="L903" s="6">
        <v>38.54</v>
      </c>
      <c r="M903" s="6">
        <f t="shared" si="56"/>
        <v>160.02000000000001</v>
      </c>
      <c r="N903" s="6">
        <f t="shared" si="57"/>
        <v>77.08</v>
      </c>
      <c r="O903" s="6">
        <f t="shared" si="58"/>
        <v>82.940000000000012</v>
      </c>
      <c r="P903" s="8">
        <f t="shared" si="59"/>
        <v>0.51831021122359711</v>
      </c>
      <c r="Q903" s="5">
        <f>YEAR(SalesDataTable[[#This Row],[Order Date]])</f>
        <v>2026</v>
      </c>
      <c r="R903" s="8" t="str">
        <f>"Q"&amp;ROUNDUP(MONTH(SalesDataTable[[#This Row],[Order Date]])/3,0)</f>
        <v>Q2</v>
      </c>
      <c r="S903" s="9">
        <f>MONTH(SalesDataTable[[#This Row],[Order Date]])</f>
        <v>5</v>
      </c>
      <c r="T903" s="8" t="str">
        <f>TEXT(SalesDataTable[[#This Row],[Order Date]],"mmm")</f>
        <v>May</v>
      </c>
    </row>
    <row r="904" spans="1:20" ht="16">
      <c r="A904" s="2" t="s">
        <v>955</v>
      </c>
      <c r="B904" s="3">
        <v>46167</v>
      </c>
      <c r="C904" s="4" t="s">
        <v>27</v>
      </c>
      <c r="D904" s="4" t="s">
        <v>45</v>
      </c>
      <c r="E904" s="4" t="s">
        <v>3</v>
      </c>
      <c r="F904" s="4" t="s">
        <v>16</v>
      </c>
      <c r="G904" s="4" t="s">
        <v>11</v>
      </c>
      <c r="H904" s="4" t="s">
        <v>12</v>
      </c>
      <c r="I904" s="9">
        <v>2</v>
      </c>
      <c r="J904" s="6">
        <v>94.4</v>
      </c>
      <c r="K904" s="7">
        <v>0</v>
      </c>
      <c r="L904" s="6">
        <v>46.39</v>
      </c>
      <c r="M904" s="6">
        <f t="shared" si="56"/>
        <v>188.8</v>
      </c>
      <c r="N904" s="6">
        <f t="shared" si="57"/>
        <v>92.78</v>
      </c>
      <c r="O904" s="6">
        <f t="shared" si="58"/>
        <v>96.02000000000001</v>
      </c>
      <c r="P904" s="8">
        <f t="shared" si="59"/>
        <v>0.50858050847457625</v>
      </c>
      <c r="Q904" s="5">
        <f>YEAR(SalesDataTable[[#This Row],[Order Date]])</f>
        <v>2026</v>
      </c>
      <c r="R904" s="8" t="str">
        <f>"Q"&amp;ROUNDUP(MONTH(SalesDataTable[[#This Row],[Order Date]])/3,0)</f>
        <v>Q2</v>
      </c>
      <c r="S904" s="9">
        <f>MONTH(SalesDataTable[[#This Row],[Order Date]])</f>
        <v>5</v>
      </c>
      <c r="T904" s="8" t="str">
        <f>TEXT(SalesDataTable[[#This Row],[Order Date]],"mmm")</f>
        <v>May</v>
      </c>
    </row>
    <row r="905" spans="1:20" ht="16">
      <c r="A905" s="2" t="s">
        <v>956</v>
      </c>
      <c r="B905" s="3">
        <v>46167</v>
      </c>
      <c r="C905" s="4" t="s">
        <v>14</v>
      </c>
      <c r="D905" s="4" t="s">
        <v>15</v>
      </c>
      <c r="E905" s="4" t="s">
        <v>25</v>
      </c>
      <c r="F905" s="4" t="s">
        <v>20</v>
      </c>
      <c r="G905" s="4" t="s">
        <v>11</v>
      </c>
      <c r="H905" s="4" t="s">
        <v>53</v>
      </c>
      <c r="I905" s="9">
        <v>6</v>
      </c>
      <c r="J905" s="6">
        <v>157.33000000000001</v>
      </c>
      <c r="K905" s="7">
        <v>0</v>
      </c>
      <c r="L905" s="6">
        <v>78.849999999999994</v>
      </c>
      <c r="M905" s="6">
        <f t="shared" si="56"/>
        <v>943.98</v>
      </c>
      <c r="N905" s="6">
        <f t="shared" si="57"/>
        <v>473.09999999999997</v>
      </c>
      <c r="O905" s="6">
        <f t="shared" si="58"/>
        <v>470.88000000000005</v>
      </c>
      <c r="P905" s="8">
        <f t="shared" si="59"/>
        <v>0.4988241276298227</v>
      </c>
      <c r="Q905" s="5">
        <f>YEAR(SalesDataTable[[#This Row],[Order Date]])</f>
        <v>2026</v>
      </c>
      <c r="R905" s="8" t="str">
        <f>"Q"&amp;ROUNDUP(MONTH(SalesDataTable[[#This Row],[Order Date]])/3,0)</f>
        <v>Q2</v>
      </c>
      <c r="S905" s="9">
        <f>MONTH(SalesDataTable[[#This Row],[Order Date]])</f>
        <v>5</v>
      </c>
      <c r="T905" s="8" t="str">
        <f>TEXT(SalesDataTable[[#This Row],[Order Date]],"mmm")</f>
        <v>May</v>
      </c>
    </row>
    <row r="906" spans="1:20" ht="16">
      <c r="A906" s="2" t="s">
        <v>957</v>
      </c>
      <c r="B906" s="3">
        <v>46167</v>
      </c>
      <c r="C906" s="4" t="s">
        <v>14</v>
      </c>
      <c r="D906" s="4" t="s">
        <v>24</v>
      </c>
      <c r="E906" s="4" t="s">
        <v>3</v>
      </c>
      <c r="F906" s="4" t="s">
        <v>16</v>
      </c>
      <c r="G906" s="4" t="s">
        <v>31</v>
      </c>
      <c r="H906" s="4" t="s">
        <v>90</v>
      </c>
      <c r="I906" s="9">
        <v>1</v>
      </c>
      <c r="J906" s="6">
        <v>125.44</v>
      </c>
      <c r="K906" s="7">
        <v>0</v>
      </c>
      <c r="L906" s="6">
        <v>59.92</v>
      </c>
      <c r="M906" s="6">
        <f t="shared" si="56"/>
        <v>125.44</v>
      </c>
      <c r="N906" s="6">
        <f t="shared" si="57"/>
        <v>59.92</v>
      </c>
      <c r="O906" s="6">
        <f t="shared" si="58"/>
        <v>65.52</v>
      </c>
      <c r="P906" s="8">
        <f t="shared" si="59"/>
        <v>0.5223214285714286</v>
      </c>
      <c r="Q906" s="5">
        <f>YEAR(SalesDataTable[[#This Row],[Order Date]])</f>
        <v>2026</v>
      </c>
      <c r="R906" s="8" t="str">
        <f>"Q"&amp;ROUNDUP(MONTH(SalesDataTable[[#This Row],[Order Date]])/3,0)</f>
        <v>Q2</v>
      </c>
      <c r="S906" s="9">
        <f>MONTH(SalesDataTable[[#This Row],[Order Date]])</f>
        <v>5</v>
      </c>
      <c r="T906" s="8" t="str">
        <f>TEXT(SalesDataTable[[#This Row],[Order Date]],"mmm")</f>
        <v>May</v>
      </c>
    </row>
    <row r="907" spans="1:20" ht="16">
      <c r="A907" s="2" t="s">
        <v>958</v>
      </c>
      <c r="B907" s="3">
        <v>46167</v>
      </c>
      <c r="C907" s="4" t="s">
        <v>8</v>
      </c>
      <c r="D907" s="4" t="s">
        <v>69</v>
      </c>
      <c r="E907" s="4" t="s">
        <v>39</v>
      </c>
      <c r="F907" s="4" t="s">
        <v>4</v>
      </c>
      <c r="G907" s="4" t="s">
        <v>49</v>
      </c>
      <c r="H907" s="4" t="s">
        <v>67</v>
      </c>
      <c r="I907" s="9">
        <v>2</v>
      </c>
      <c r="J907" s="6">
        <v>36.18</v>
      </c>
      <c r="K907" s="7">
        <v>0</v>
      </c>
      <c r="L907" s="6">
        <v>13.71</v>
      </c>
      <c r="M907" s="6">
        <f t="shared" si="56"/>
        <v>72.36</v>
      </c>
      <c r="N907" s="6">
        <f t="shared" si="57"/>
        <v>27.42</v>
      </c>
      <c r="O907" s="6">
        <f t="shared" si="58"/>
        <v>44.94</v>
      </c>
      <c r="P907" s="8">
        <f t="shared" si="59"/>
        <v>0.62106135986733002</v>
      </c>
      <c r="Q907" s="5">
        <f>YEAR(SalesDataTable[[#This Row],[Order Date]])</f>
        <v>2026</v>
      </c>
      <c r="R907" s="8" t="str">
        <f>"Q"&amp;ROUNDUP(MONTH(SalesDataTable[[#This Row],[Order Date]])/3,0)</f>
        <v>Q2</v>
      </c>
      <c r="S907" s="9">
        <f>MONTH(SalesDataTable[[#This Row],[Order Date]])</f>
        <v>5</v>
      </c>
      <c r="T907" s="8" t="str">
        <f>TEXT(SalesDataTable[[#This Row],[Order Date]],"mmm")</f>
        <v>May</v>
      </c>
    </row>
    <row r="908" spans="1:20" ht="16">
      <c r="A908" s="2" t="s">
        <v>959</v>
      </c>
      <c r="B908" s="3">
        <v>46167</v>
      </c>
      <c r="C908" s="4" t="s">
        <v>1</v>
      </c>
      <c r="D908" s="4" t="s">
        <v>88</v>
      </c>
      <c r="E908" s="4" t="s">
        <v>25</v>
      </c>
      <c r="F908" s="4" t="s">
        <v>4</v>
      </c>
      <c r="G908" s="4" t="s">
        <v>49</v>
      </c>
      <c r="H908" s="4" t="s">
        <v>50</v>
      </c>
      <c r="I908" s="9">
        <v>1</v>
      </c>
      <c r="J908" s="6">
        <v>41</v>
      </c>
      <c r="K908" s="7">
        <v>0.05</v>
      </c>
      <c r="L908" s="6">
        <v>14.51</v>
      </c>
      <c r="M908" s="6">
        <f t="shared" si="56"/>
        <v>38.949999999999996</v>
      </c>
      <c r="N908" s="6">
        <f t="shared" si="57"/>
        <v>14.51</v>
      </c>
      <c r="O908" s="6">
        <f t="shared" si="58"/>
        <v>24.439999999999998</v>
      </c>
      <c r="P908" s="8">
        <f t="shared" si="59"/>
        <v>0.62747111681643131</v>
      </c>
      <c r="Q908" s="5">
        <f>YEAR(SalesDataTable[[#This Row],[Order Date]])</f>
        <v>2026</v>
      </c>
      <c r="R908" s="8" t="str">
        <f>"Q"&amp;ROUNDUP(MONTH(SalesDataTable[[#This Row],[Order Date]])/3,0)</f>
        <v>Q2</v>
      </c>
      <c r="S908" s="9">
        <f>MONTH(SalesDataTable[[#This Row],[Order Date]])</f>
        <v>5</v>
      </c>
      <c r="T908" s="8" t="str">
        <f>TEXT(SalesDataTable[[#This Row],[Order Date]],"mmm")</f>
        <v>May</v>
      </c>
    </row>
    <row r="909" spans="1:20" ht="16">
      <c r="A909" s="2" t="s">
        <v>960</v>
      </c>
      <c r="B909" s="3">
        <v>46167</v>
      </c>
      <c r="C909" s="4" t="s">
        <v>14</v>
      </c>
      <c r="D909" s="4" t="s">
        <v>34</v>
      </c>
      <c r="E909" s="4" t="s">
        <v>3</v>
      </c>
      <c r="F909" s="4" t="s">
        <v>4</v>
      </c>
      <c r="G909" s="4" t="s">
        <v>11</v>
      </c>
      <c r="H909" s="4" t="s">
        <v>79</v>
      </c>
      <c r="I909" s="9">
        <v>1</v>
      </c>
      <c r="J909" s="6">
        <v>72.33</v>
      </c>
      <c r="K909" s="7">
        <v>0.1</v>
      </c>
      <c r="L909" s="6">
        <v>32.61</v>
      </c>
      <c r="M909" s="6">
        <f t="shared" si="56"/>
        <v>65.096999999999994</v>
      </c>
      <c r="N909" s="6">
        <f t="shared" si="57"/>
        <v>32.61</v>
      </c>
      <c r="O909" s="6">
        <f t="shared" si="58"/>
        <v>32.486999999999995</v>
      </c>
      <c r="P909" s="8">
        <f t="shared" si="59"/>
        <v>0.49905525600258072</v>
      </c>
      <c r="Q909" s="5">
        <f>YEAR(SalesDataTable[[#This Row],[Order Date]])</f>
        <v>2026</v>
      </c>
      <c r="R909" s="8" t="str">
        <f>"Q"&amp;ROUNDUP(MONTH(SalesDataTable[[#This Row],[Order Date]])/3,0)</f>
        <v>Q2</v>
      </c>
      <c r="S909" s="9">
        <f>MONTH(SalesDataTable[[#This Row],[Order Date]])</f>
        <v>5</v>
      </c>
      <c r="T909" s="8" t="str">
        <f>TEXT(SalesDataTable[[#This Row],[Order Date]],"mmm")</f>
        <v>May</v>
      </c>
    </row>
    <row r="910" spans="1:20" ht="16">
      <c r="A910" s="2" t="s">
        <v>961</v>
      </c>
      <c r="B910" s="3">
        <v>46167</v>
      </c>
      <c r="C910" s="4" t="s">
        <v>27</v>
      </c>
      <c r="D910" s="4" t="s">
        <v>28</v>
      </c>
      <c r="E910" s="4" t="s">
        <v>3</v>
      </c>
      <c r="F910" s="4" t="s">
        <v>20</v>
      </c>
      <c r="G910" s="4" t="s">
        <v>31</v>
      </c>
      <c r="H910" s="4" t="s">
        <v>90</v>
      </c>
      <c r="I910" s="9">
        <v>2</v>
      </c>
      <c r="J910" s="6">
        <v>125.42</v>
      </c>
      <c r="K910" s="7">
        <v>0</v>
      </c>
      <c r="L910" s="6">
        <v>62.28</v>
      </c>
      <c r="M910" s="6">
        <f t="shared" si="56"/>
        <v>250.84</v>
      </c>
      <c r="N910" s="6">
        <f t="shared" si="57"/>
        <v>124.56</v>
      </c>
      <c r="O910" s="6">
        <f t="shared" si="58"/>
        <v>126.28</v>
      </c>
      <c r="P910" s="8">
        <f t="shared" si="59"/>
        <v>0.50342848030617127</v>
      </c>
      <c r="Q910" s="5">
        <f>YEAR(SalesDataTable[[#This Row],[Order Date]])</f>
        <v>2026</v>
      </c>
      <c r="R910" s="8" t="str">
        <f>"Q"&amp;ROUNDUP(MONTH(SalesDataTable[[#This Row],[Order Date]])/3,0)</f>
        <v>Q2</v>
      </c>
      <c r="S910" s="9">
        <f>MONTH(SalesDataTable[[#This Row],[Order Date]])</f>
        <v>5</v>
      </c>
      <c r="T910" s="8" t="str">
        <f>TEXT(SalesDataTable[[#This Row],[Order Date]],"mmm")</f>
        <v>May</v>
      </c>
    </row>
    <row r="911" spans="1:20" ht="16">
      <c r="A911" s="2" t="s">
        <v>962</v>
      </c>
      <c r="B911" s="3">
        <v>46168</v>
      </c>
      <c r="C911" s="4" t="s">
        <v>1</v>
      </c>
      <c r="D911" s="4" t="s">
        <v>88</v>
      </c>
      <c r="E911" s="4" t="s">
        <v>3</v>
      </c>
      <c r="F911" s="4" t="s">
        <v>20</v>
      </c>
      <c r="G911" s="4" t="s">
        <v>5</v>
      </c>
      <c r="H911" s="4" t="s">
        <v>35</v>
      </c>
      <c r="I911" s="9">
        <v>2</v>
      </c>
      <c r="J911" s="6">
        <v>41.29</v>
      </c>
      <c r="K911" s="7">
        <v>0.15</v>
      </c>
      <c r="L911" s="6">
        <v>16.43</v>
      </c>
      <c r="M911" s="6">
        <f t="shared" si="56"/>
        <v>70.192999999999998</v>
      </c>
      <c r="N911" s="6">
        <f t="shared" si="57"/>
        <v>32.86</v>
      </c>
      <c r="O911" s="6">
        <f t="shared" si="58"/>
        <v>37.332999999999998</v>
      </c>
      <c r="P911" s="8">
        <f t="shared" si="59"/>
        <v>0.531862151496588</v>
      </c>
      <c r="Q911" s="5">
        <f>YEAR(SalesDataTable[[#This Row],[Order Date]])</f>
        <v>2026</v>
      </c>
      <c r="R911" s="8" t="str">
        <f>"Q"&amp;ROUNDUP(MONTH(SalesDataTable[[#This Row],[Order Date]])/3,0)</f>
        <v>Q2</v>
      </c>
      <c r="S911" s="9">
        <f>MONTH(SalesDataTable[[#This Row],[Order Date]])</f>
        <v>5</v>
      </c>
      <c r="T911" s="8" t="str">
        <f>TEXT(SalesDataTable[[#This Row],[Order Date]],"mmm")</f>
        <v>May</v>
      </c>
    </row>
    <row r="912" spans="1:20" ht="16">
      <c r="A912" s="2" t="s">
        <v>963</v>
      </c>
      <c r="B912" s="3">
        <v>46168</v>
      </c>
      <c r="C912" s="4" t="s">
        <v>27</v>
      </c>
      <c r="D912" s="4" t="s">
        <v>48</v>
      </c>
      <c r="E912" s="4" t="s">
        <v>10</v>
      </c>
      <c r="F912" s="4" t="s">
        <v>20</v>
      </c>
      <c r="G912" s="4" t="s">
        <v>17</v>
      </c>
      <c r="H912" s="4" t="s">
        <v>71</v>
      </c>
      <c r="I912" s="9">
        <v>8</v>
      </c>
      <c r="J912" s="6">
        <v>131.4</v>
      </c>
      <c r="K912" s="7">
        <v>0.05</v>
      </c>
      <c r="L912" s="6">
        <v>66.489999999999995</v>
      </c>
      <c r="M912" s="6">
        <f t="shared" si="56"/>
        <v>998.64</v>
      </c>
      <c r="N912" s="6">
        <f t="shared" si="57"/>
        <v>531.91999999999996</v>
      </c>
      <c r="O912" s="6">
        <f t="shared" si="58"/>
        <v>466.72</v>
      </c>
      <c r="P912" s="8">
        <f t="shared" si="59"/>
        <v>0.46735560362092449</v>
      </c>
      <c r="Q912" s="5">
        <f>YEAR(SalesDataTable[[#This Row],[Order Date]])</f>
        <v>2026</v>
      </c>
      <c r="R912" s="8" t="str">
        <f>"Q"&amp;ROUNDUP(MONTH(SalesDataTable[[#This Row],[Order Date]])/3,0)</f>
        <v>Q2</v>
      </c>
      <c r="S912" s="9">
        <f>MONTH(SalesDataTable[[#This Row],[Order Date]])</f>
        <v>5</v>
      </c>
      <c r="T912" s="8" t="str">
        <f>TEXT(SalesDataTable[[#This Row],[Order Date]],"mmm")</f>
        <v>May</v>
      </c>
    </row>
    <row r="913" spans="1:20" ht="16">
      <c r="A913" s="2" t="s">
        <v>964</v>
      </c>
      <c r="B913" s="3">
        <v>46168</v>
      </c>
      <c r="C913" s="4" t="s">
        <v>14</v>
      </c>
      <c r="D913" s="4" t="s">
        <v>126</v>
      </c>
      <c r="E913" s="4" t="s">
        <v>3</v>
      </c>
      <c r="F913" s="4" t="s">
        <v>16</v>
      </c>
      <c r="G913" s="4" t="s">
        <v>11</v>
      </c>
      <c r="H913" s="4" t="s">
        <v>21</v>
      </c>
      <c r="I913" s="9">
        <v>4</v>
      </c>
      <c r="J913" s="6">
        <v>140.66999999999999</v>
      </c>
      <c r="K913" s="7">
        <v>0</v>
      </c>
      <c r="L913" s="6">
        <v>80.72</v>
      </c>
      <c r="M913" s="6">
        <f t="shared" si="56"/>
        <v>562.67999999999995</v>
      </c>
      <c r="N913" s="6">
        <f t="shared" si="57"/>
        <v>322.88</v>
      </c>
      <c r="O913" s="6">
        <f t="shared" si="58"/>
        <v>239.79999999999995</v>
      </c>
      <c r="P913" s="8">
        <f t="shared" si="59"/>
        <v>0.42617473519584842</v>
      </c>
      <c r="Q913" s="5">
        <f>YEAR(SalesDataTable[[#This Row],[Order Date]])</f>
        <v>2026</v>
      </c>
      <c r="R913" s="8" t="str">
        <f>"Q"&amp;ROUNDUP(MONTH(SalesDataTable[[#This Row],[Order Date]])/3,0)</f>
        <v>Q2</v>
      </c>
      <c r="S913" s="9">
        <f>MONTH(SalesDataTable[[#This Row],[Order Date]])</f>
        <v>5</v>
      </c>
      <c r="T913" s="8" t="str">
        <f>TEXT(SalesDataTable[[#This Row],[Order Date]],"mmm")</f>
        <v>May</v>
      </c>
    </row>
    <row r="914" spans="1:20" ht="16">
      <c r="A914" s="2" t="s">
        <v>965</v>
      </c>
      <c r="B914" s="3">
        <v>46168</v>
      </c>
      <c r="C914" s="4" t="s">
        <v>27</v>
      </c>
      <c r="D914" s="4" t="s">
        <v>48</v>
      </c>
      <c r="E914" s="4" t="s">
        <v>3</v>
      </c>
      <c r="F914" s="4" t="s">
        <v>4</v>
      </c>
      <c r="G914" s="4" t="s">
        <v>49</v>
      </c>
      <c r="H914" s="4" t="s">
        <v>67</v>
      </c>
      <c r="I914" s="9">
        <v>1</v>
      </c>
      <c r="J914" s="6">
        <v>36.659999999999997</v>
      </c>
      <c r="K914" s="7">
        <v>0.05</v>
      </c>
      <c r="L914" s="6">
        <v>13.51</v>
      </c>
      <c r="M914" s="6">
        <f t="shared" si="56"/>
        <v>34.826999999999998</v>
      </c>
      <c r="N914" s="6">
        <f t="shared" si="57"/>
        <v>13.51</v>
      </c>
      <c r="O914" s="6">
        <f t="shared" si="58"/>
        <v>21.317</v>
      </c>
      <c r="P914" s="8">
        <f t="shared" si="59"/>
        <v>0.61208257960777557</v>
      </c>
      <c r="Q914" s="5">
        <f>YEAR(SalesDataTable[[#This Row],[Order Date]])</f>
        <v>2026</v>
      </c>
      <c r="R914" s="8" t="str">
        <f>"Q"&amp;ROUNDUP(MONTH(SalesDataTable[[#This Row],[Order Date]])/3,0)</f>
        <v>Q2</v>
      </c>
      <c r="S914" s="9">
        <f>MONTH(SalesDataTable[[#This Row],[Order Date]])</f>
        <v>5</v>
      </c>
      <c r="T914" s="8" t="str">
        <f>TEXT(SalesDataTable[[#This Row],[Order Date]],"mmm")</f>
        <v>May</v>
      </c>
    </row>
    <row r="915" spans="1:20" ht="16">
      <c r="A915" s="2" t="s">
        <v>966</v>
      </c>
      <c r="B915" s="3">
        <v>46169</v>
      </c>
      <c r="C915" s="4" t="s">
        <v>27</v>
      </c>
      <c r="D915" s="4" t="s">
        <v>28</v>
      </c>
      <c r="E915" s="4" t="s">
        <v>3</v>
      </c>
      <c r="F915" s="4" t="s">
        <v>4</v>
      </c>
      <c r="G915" s="4" t="s">
        <v>17</v>
      </c>
      <c r="H915" s="4" t="s">
        <v>46</v>
      </c>
      <c r="I915" s="9">
        <v>1</v>
      </c>
      <c r="J915" s="6">
        <v>46.28</v>
      </c>
      <c r="K915" s="7">
        <v>0.05</v>
      </c>
      <c r="L915" s="6">
        <v>17.95</v>
      </c>
      <c r="M915" s="6">
        <f t="shared" si="56"/>
        <v>43.966000000000001</v>
      </c>
      <c r="N915" s="6">
        <f t="shared" si="57"/>
        <v>17.95</v>
      </c>
      <c r="O915" s="6">
        <f t="shared" si="58"/>
        <v>26.016000000000002</v>
      </c>
      <c r="P915" s="8">
        <f t="shared" si="59"/>
        <v>0.591729973161079</v>
      </c>
      <c r="Q915" s="5">
        <f>YEAR(SalesDataTable[[#This Row],[Order Date]])</f>
        <v>2026</v>
      </c>
      <c r="R915" s="8" t="str">
        <f>"Q"&amp;ROUNDUP(MONTH(SalesDataTable[[#This Row],[Order Date]])/3,0)</f>
        <v>Q2</v>
      </c>
      <c r="S915" s="9">
        <f>MONTH(SalesDataTable[[#This Row],[Order Date]])</f>
        <v>5</v>
      </c>
      <c r="T915" s="8" t="str">
        <f>TEXT(SalesDataTable[[#This Row],[Order Date]],"mmm")</f>
        <v>May</v>
      </c>
    </row>
    <row r="916" spans="1:20" ht="16">
      <c r="A916" s="2" t="s">
        <v>967</v>
      </c>
      <c r="B916" s="3">
        <v>46169</v>
      </c>
      <c r="C916" s="4" t="s">
        <v>27</v>
      </c>
      <c r="D916" s="4" t="s">
        <v>82</v>
      </c>
      <c r="E916" s="4" t="s">
        <v>39</v>
      </c>
      <c r="F916" s="4" t="s">
        <v>4</v>
      </c>
      <c r="G916" s="4" t="s">
        <v>11</v>
      </c>
      <c r="H916" s="4" t="s">
        <v>12</v>
      </c>
      <c r="I916" s="9">
        <v>2</v>
      </c>
      <c r="J916" s="6">
        <v>92.12</v>
      </c>
      <c r="K916" s="7">
        <v>0</v>
      </c>
      <c r="L916" s="6">
        <v>46.64</v>
      </c>
      <c r="M916" s="6">
        <f t="shared" si="56"/>
        <v>184.24</v>
      </c>
      <c r="N916" s="6">
        <f t="shared" si="57"/>
        <v>93.28</v>
      </c>
      <c r="O916" s="6">
        <f t="shared" si="58"/>
        <v>90.960000000000008</v>
      </c>
      <c r="P916" s="8">
        <f t="shared" si="59"/>
        <v>0.49370386452453324</v>
      </c>
      <c r="Q916" s="5">
        <f>YEAR(SalesDataTable[[#This Row],[Order Date]])</f>
        <v>2026</v>
      </c>
      <c r="R916" s="8" t="str">
        <f>"Q"&amp;ROUNDUP(MONTH(SalesDataTable[[#This Row],[Order Date]])/3,0)</f>
        <v>Q2</v>
      </c>
      <c r="S916" s="9">
        <f>MONTH(SalesDataTable[[#This Row],[Order Date]])</f>
        <v>5</v>
      </c>
      <c r="T916" s="8" t="str">
        <f>TEXT(SalesDataTable[[#This Row],[Order Date]],"mmm")</f>
        <v>May</v>
      </c>
    </row>
    <row r="917" spans="1:20" ht="16">
      <c r="A917" s="2" t="s">
        <v>968</v>
      </c>
      <c r="B917" s="3">
        <v>46169</v>
      </c>
      <c r="C917" s="4" t="s">
        <v>27</v>
      </c>
      <c r="D917" s="4" t="s">
        <v>82</v>
      </c>
      <c r="E917" s="4" t="s">
        <v>3</v>
      </c>
      <c r="F917" s="4" t="s">
        <v>4</v>
      </c>
      <c r="G917" s="4" t="s">
        <v>49</v>
      </c>
      <c r="H917" s="4" t="s">
        <v>50</v>
      </c>
      <c r="I917" s="9">
        <v>3</v>
      </c>
      <c r="J917" s="6">
        <v>39.549999999999997</v>
      </c>
      <c r="K917" s="7">
        <v>0</v>
      </c>
      <c r="L917" s="6">
        <v>14.87</v>
      </c>
      <c r="M917" s="6">
        <f t="shared" si="56"/>
        <v>118.64999999999999</v>
      </c>
      <c r="N917" s="6">
        <f t="shared" si="57"/>
        <v>44.61</v>
      </c>
      <c r="O917" s="6">
        <f t="shared" si="58"/>
        <v>74.039999999999992</v>
      </c>
      <c r="P917" s="8">
        <f t="shared" si="59"/>
        <v>0.6240202275600506</v>
      </c>
      <c r="Q917" s="5">
        <f>YEAR(SalesDataTable[[#This Row],[Order Date]])</f>
        <v>2026</v>
      </c>
      <c r="R917" s="8" t="str">
        <f>"Q"&amp;ROUNDUP(MONTH(SalesDataTable[[#This Row],[Order Date]])/3,0)</f>
        <v>Q2</v>
      </c>
      <c r="S917" s="9">
        <f>MONTH(SalesDataTable[[#This Row],[Order Date]])</f>
        <v>5</v>
      </c>
      <c r="T917" s="8" t="str">
        <f>TEXT(SalesDataTable[[#This Row],[Order Date]],"mmm")</f>
        <v>May</v>
      </c>
    </row>
    <row r="918" spans="1:20" ht="16">
      <c r="A918" s="2" t="s">
        <v>969</v>
      </c>
      <c r="B918" s="3">
        <v>46169</v>
      </c>
      <c r="C918" s="4" t="s">
        <v>1</v>
      </c>
      <c r="D918" s="4" t="s">
        <v>2</v>
      </c>
      <c r="E918" s="4" t="s">
        <v>25</v>
      </c>
      <c r="F918" s="4" t="s">
        <v>16</v>
      </c>
      <c r="G918" s="4" t="s">
        <v>5</v>
      </c>
      <c r="H918" s="4" t="s">
        <v>6</v>
      </c>
      <c r="I918" s="9">
        <v>1</v>
      </c>
      <c r="J918" s="6">
        <v>83.3</v>
      </c>
      <c r="K918" s="7">
        <v>0</v>
      </c>
      <c r="L918" s="6">
        <v>41.93</v>
      </c>
      <c r="M918" s="6">
        <f t="shared" si="56"/>
        <v>83.3</v>
      </c>
      <c r="N918" s="6">
        <f t="shared" si="57"/>
        <v>41.93</v>
      </c>
      <c r="O918" s="6">
        <f t="shared" si="58"/>
        <v>41.37</v>
      </c>
      <c r="P918" s="8">
        <f t="shared" si="59"/>
        <v>0.49663865546218489</v>
      </c>
      <c r="Q918" s="5">
        <f>YEAR(SalesDataTable[[#This Row],[Order Date]])</f>
        <v>2026</v>
      </c>
      <c r="R918" s="8" t="str">
        <f>"Q"&amp;ROUNDUP(MONTH(SalesDataTable[[#This Row],[Order Date]])/3,0)</f>
        <v>Q2</v>
      </c>
      <c r="S918" s="9">
        <f>MONTH(SalesDataTable[[#This Row],[Order Date]])</f>
        <v>5</v>
      </c>
      <c r="T918" s="8" t="str">
        <f>TEXT(SalesDataTable[[#This Row],[Order Date]],"mmm")</f>
        <v>May</v>
      </c>
    </row>
    <row r="919" spans="1:20" ht="16">
      <c r="A919" s="2" t="s">
        <v>970</v>
      </c>
      <c r="B919" s="3">
        <v>46170</v>
      </c>
      <c r="C919" s="4" t="s">
        <v>27</v>
      </c>
      <c r="D919" s="4" t="s">
        <v>82</v>
      </c>
      <c r="E919" s="4" t="s">
        <v>25</v>
      </c>
      <c r="F919" s="4" t="s">
        <v>16</v>
      </c>
      <c r="G919" s="4" t="s">
        <v>11</v>
      </c>
      <c r="H919" s="4" t="s">
        <v>12</v>
      </c>
      <c r="I919" s="9">
        <v>2</v>
      </c>
      <c r="J919" s="6">
        <v>93.84</v>
      </c>
      <c r="K919" s="7">
        <v>0</v>
      </c>
      <c r="L919" s="6">
        <v>44.72</v>
      </c>
      <c r="M919" s="6">
        <f t="shared" si="56"/>
        <v>187.68</v>
      </c>
      <c r="N919" s="6">
        <f t="shared" si="57"/>
        <v>89.44</v>
      </c>
      <c r="O919" s="6">
        <f t="shared" si="58"/>
        <v>98.240000000000009</v>
      </c>
      <c r="P919" s="8">
        <f t="shared" si="59"/>
        <v>0.52344416027280483</v>
      </c>
      <c r="Q919" s="5">
        <f>YEAR(SalesDataTable[[#This Row],[Order Date]])</f>
        <v>2026</v>
      </c>
      <c r="R919" s="8" t="str">
        <f>"Q"&amp;ROUNDUP(MONTH(SalesDataTable[[#This Row],[Order Date]])/3,0)</f>
        <v>Q2</v>
      </c>
      <c r="S919" s="9">
        <f>MONTH(SalesDataTable[[#This Row],[Order Date]])</f>
        <v>5</v>
      </c>
      <c r="T919" s="8" t="str">
        <f>TEXT(SalesDataTable[[#This Row],[Order Date]],"mmm")</f>
        <v>May</v>
      </c>
    </row>
    <row r="920" spans="1:20" ht="16">
      <c r="A920" s="2" t="s">
        <v>971</v>
      </c>
      <c r="B920" s="3">
        <v>46170</v>
      </c>
      <c r="C920" s="4" t="s">
        <v>14</v>
      </c>
      <c r="D920" s="4" t="s">
        <v>126</v>
      </c>
      <c r="E920" s="4" t="s">
        <v>3</v>
      </c>
      <c r="F920" s="4" t="s">
        <v>4</v>
      </c>
      <c r="G920" s="4" t="s">
        <v>5</v>
      </c>
      <c r="H920" s="4" t="s">
        <v>29</v>
      </c>
      <c r="I920" s="9">
        <v>2</v>
      </c>
      <c r="J920" s="6">
        <v>51.25</v>
      </c>
      <c r="K920" s="7">
        <v>0</v>
      </c>
      <c r="L920" s="6">
        <v>22.57</v>
      </c>
      <c r="M920" s="6">
        <f t="shared" si="56"/>
        <v>102.5</v>
      </c>
      <c r="N920" s="6">
        <f t="shared" si="57"/>
        <v>45.14</v>
      </c>
      <c r="O920" s="6">
        <f t="shared" si="58"/>
        <v>57.36</v>
      </c>
      <c r="P920" s="8">
        <f t="shared" si="59"/>
        <v>0.55960975609756092</v>
      </c>
      <c r="Q920" s="5">
        <f>YEAR(SalesDataTable[[#This Row],[Order Date]])</f>
        <v>2026</v>
      </c>
      <c r="R920" s="8" t="str">
        <f>"Q"&amp;ROUNDUP(MONTH(SalesDataTable[[#This Row],[Order Date]])/3,0)</f>
        <v>Q2</v>
      </c>
      <c r="S920" s="9">
        <f>MONTH(SalesDataTable[[#This Row],[Order Date]])</f>
        <v>5</v>
      </c>
      <c r="T920" s="8" t="str">
        <f>TEXT(SalesDataTable[[#This Row],[Order Date]],"mmm")</f>
        <v>May</v>
      </c>
    </row>
    <row r="921" spans="1:20" ht="16">
      <c r="A921" s="2" t="s">
        <v>972</v>
      </c>
      <c r="B921" s="3">
        <v>46170</v>
      </c>
      <c r="C921" s="4" t="s">
        <v>27</v>
      </c>
      <c r="D921" s="4" t="s">
        <v>82</v>
      </c>
      <c r="E921" s="4" t="s">
        <v>10</v>
      </c>
      <c r="F921" s="4" t="s">
        <v>20</v>
      </c>
      <c r="G921" s="4" t="s">
        <v>5</v>
      </c>
      <c r="H921" s="4" t="s">
        <v>6</v>
      </c>
      <c r="I921" s="9">
        <v>8</v>
      </c>
      <c r="J921" s="6">
        <v>80.13</v>
      </c>
      <c r="K921" s="7">
        <v>0.1</v>
      </c>
      <c r="L921" s="6">
        <v>43.8</v>
      </c>
      <c r="M921" s="6">
        <f t="shared" si="56"/>
        <v>576.93600000000004</v>
      </c>
      <c r="N921" s="6">
        <f t="shared" si="57"/>
        <v>350.4</v>
      </c>
      <c r="O921" s="6">
        <f t="shared" si="58"/>
        <v>226.53600000000006</v>
      </c>
      <c r="P921" s="8">
        <f t="shared" si="59"/>
        <v>0.39265360455925796</v>
      </c>
      <c r="Q921" s="5">
        <f>YEAR(SalesDataTable[[#This Row],[Order Date]])</f>
        <v>2026</v>
      </c>
      <c r="R921" s="8" t="str">
        <f>"Q"&amp;ROUNDUP(MONTH(SalesDataTable[[#This Row],[Order Date]])/3,0)</f>
        <v>Q2</v>
      </c>
      <c r="S921" s="9">
        <f>MONTH(SalesDataTable[[#This Row],[Order Date]])</f>
        <v>5</v>
      </c>
      <c r="T921" s="8" t="str">
        <f>TEXT(SalesDataTable[[#This Row],[Order Date]],"mmm")</f>
        <v>May</v>
      </c>
    </row>
    <row r="922" spans="1:20" ht="16">
      <c r="A922" s="2" t="s">
        <v>973</v>
      </c>
      <c r="B922" s="3">
        <v>46170</v>
      </c>
      <c r="C922" s="4" t="s">
        <v>8</v>
      </c>
      <c r="D922" s="4" t="s">
        <v>69</v>
      </c>
      <c r="E922" s="4" t="s">
        <v>3</v>
      </c>
      <c r="F922" s="4" t="s">
        <v>4</v>
      </c>
      <c r="G922" s="4" t="s">
        <v>49</v>
      </c>
      <c r="H922" s="4" t="s">
        <v>50</v>
      </c>
      <c r="I922" s="9">
        <v>1</v>
      </c>
      <c r="J922" s="6">
        <v>41.13</v>
      </c>
      <c r="K922" s="7">
        <v>0</v>
      </c>
      <c r="L922" s="6">
        <v>14.8</v>
      </c>
      <c r="M922" s="6">
        <f t="shared" si="56"/>
        <v>41.13</v>
      </c>
      <c r="N922" s="6">
        <f t="shared" si="57"/>
        <v>14.8</v>
      </c>
      <c r="O922" s="6">
        <f t="shared" si="58"/>
        <v>26.330000000000002</v>
      </c>
      <c r="P922" s="8">
        <f t="shared" si="59"/>
        <v>0.64016532944322879</v>
      </c>
      <c r="Q922" s="5">
        <f>YEAR(SalesDataTable[[#This Row],[Order Date]])</f>
        <v>2026</v>
      </c>
      <c r="R922" s="8" t="str">
        <f>"Q"&amp;ROUNDUP(MONTH(SalesDataTable[[#This Row],[Order Date]])/3,0)</f>
        <v>Q2</v>
      </c>
      <c r="S922" s="9">
        <f>MONTH(SalesDataTable[[#This Row],[Order Date]])</f>
        <v>5</v>
      </c>
      <c r="T922" s="8" t="str">
        <f>TEXT(SalesDataTable[[#This Row],[Order Date]],"mmm")</f>
        <v>May</v>
      </c>
    </row>
    <row r="923" spans="1:20" ht="16">
      <c r="A923" s="2" t="s">
        <v>974</v>
      </c>
      <c r="B923" s="3">
        <v>46170</v>
      </c>
      <c r="C923" s="4" t="s">
        <v>27</v>
      </c>
      <c r="D923" s="4" t="s">
        <v>82</v>
      </c>
      <c r="E923" s="4" t="s">
        <v>3</v>
      </c>
      <c r="F923" s="4" t="s">
        <v>4</v>
      </c>
      <c r="G923" s="4" t="s">
        <v>31</v>
      </c>
      <c r="H923" s="4" t="s">
        <v>64</v>
      </c>
      <c r="I923" s="9">
        <v>1</v>
      </c>
      <c r="J923" s="6">
        <v>81.28</v>
      </c>
      <c r="K923" s="7">
        <v>0.15</v>
      </c>
      <c r="L923" s="6">
        <v>39.020000000000003</v>
      </c>
      <c r="M923" s="6">
        <f t="shared" si="56"/>
        <v>69.087999999999994</v>
      </c>
      <c r="N923" s="6">
        <f t="shared" si="57"/>
        <v>39.020000000000003</v>
      </c>
      <c r="O923" s="6">
        <f t="shared" si="58"/>
        <v>30.067999999999991</v>
      </c>
      <c r="P923" s="8">
        <f t="shared" si="59"/>
        <v>0.43521306160259371</v>
      </c>
      <c r="Q923" s="5">
        <f>YEAR(SalesDataTable[[#This Row],[Order Date]])</f>
        <v>2026</v>
      </c>
      <c r="R923" s="8" t="str">
        <f>"Q"&amp;ROUNDUP(MONTH(SalesDataTable[[#This Row],[Order Date]])/3,0)</f>
        <v>Q2</v>
      </c>
      <c r="S923" s="9">
        <f>MONTH(SalesDataTable[[#This Row],[Order Date]])</f>
        <v>5</v>
      </c>
      <c r="T923" s="8" t="str">
        <f>TEXT(SalesDataTable[[#This Row],[Order Date]],"mmm")</f>
        <v>May</v>
      </c>
    </row>
    <row r="924" spans="1:20" ht="16">
      <c r="A924" s="2" t="s">
        <v>975</v>
      </c>
      <c r="B924" s="3">
        <v>46170</v>
      </c>
      <c r="C924" s="4" t="s">
        <v>14</v>
      </c>
      <c r="D924" s="4" t="s">
        <v>24</v>
      </c>
      <c r="E924" s="4" t="s">
        <v>3</v>
      </c>
      <c r="F924" s="4" t="s">
        <v>20</v>
      </c>
      <c r="G924" s="4" t="s">
        <v>17</v>
      </c>
      <c r="H924" s="4" t="s">
        <v>46</v>
      </c>
      <c r="I924" s="9">
        <v>1</v>
      </c>
      <c r="J924" s="6">
        <v>46.19</v>
      </c>
      <c r="K924" s="7">
        <v>0</v>
      </c>
      <c r="L924" s="6">
        <v>18.329999999999998</v>
      </c>
      <c r="M924" s="6">
        <f t="shared" si="56"/>
        <v>46.19</v>
      </c>
      <c r="N924" s="6">
        <f t="shared" si="57"/>
        <v>18.329999999999998</v>
      </c>
      <c r="O924" s="6">
        <f t="shared" si="58"/>
        <v>27.86</v>
      </c>
      <c r="P924" s="8">
        <f t="shared" si="59"/>
        <v>0.60316085732842606</v>
      </c>
      <c r="Q924" s="5">
        <f>YEAR(SalesDataTable[[#This Row],[Order Date]])</f>
        <v>2026</v>
      </c>
      <c r="R924" s="8" t="str">
        <f>"Q"&amp;ROUNDUP(MONTH(SalesDataTable[[#This Row],[Order Date]])/3,0)</f>
        <v>Q2</v>
      </c>
      <c r="S924" s="9">
        <f>MONTH(SalesDataTable[[#This Row],[Order Date]])</f>
        <v>5</v>
      </c>
      <c r="T924" s="8" t="str">
        <f>TEXT(SalesDataTable[[#This Row],[Order Date]],"mmm")</f>
        <v>May</v>
      </c>
    </row>
    <row r="925" spans="1:20" ht="16">
      <c r="A925" s="2" t="s">
        <v>976</v>
      </c>
      <c r="B925" s="3">
        <v>46170</v>
      </c>
      <c r="C925" s="4" t="s">
        <v>27</v>
      </c>
      <c r="D925" s="4" t="s">
        <v>48</v>
      </c>
      <c r="E925" s="4" t="s">
        <v>3</v>
      </c>
      <c r="F925" s="4" t="s">
        <v>4</v>
      </c>
      <c r="G925" s="4" t="s">
        <v>11</v>
      </c>
      <c r="H925" s="4" t="s">
        <v>53</v>
      </c>
      <c r="I925" s="9">
        <v>3</v>
      </c>
      <c r="J925" s="6">
        <v>156.58000000000001</v>
      </c>
      <c r="K925" s="7">
        <v>0</v>
      </c>
      <c r="L925" s="6">
        <v>79.099999999999994</v>
      </c>
      <c r="M925" s="6">
        <f t="shared" si="56"/>
        <v>469.74</v>
      </c>
      <c r="N925" s="6">
        <f t="shared" si="57"/>
        <v>237.29999999999998</v>
      </c>
      <c r="O925" s="6">
        <f t="shared" si="58"/>
        <v>232.44000000000003</v>
      </c>
      <c r="P925" s="8">
        <f t="shared" si="59"/>
        <v>0.49482692553327379</v>
      </c>
      <c r="Q925" s="5">
        <f>YEAR(SalesDataTable[[#This Row],[Order Date]])</f>
        <v>2026</v>
      </c>
      <c r="R925" s="8" t="str">
        <f>"Q"&amp;ROUNDUP(MONTH(SalesDataTable[[#This Row],[Order Date]])/3,0)</f>
        <v>Q2</v>
      </c>
      <c r="S925" s="9">
        <f>MONTH(SalesDataTable[[#This Row],[Order Date]])</f>
        <v>5</v>
      </c>
      <c r="T925" s="8" t="str">
        <f>TEXT(SalesDataTable[[#This Row],[Order Date]],"mmm")</f>
        <v>May</v>
      </c>
    </row>
    <row r="926" spans="1:20" ht="16">
      <c r="A926" s="2" t="s">
        <v>977</v>
      </c>
      <c r="B926" s="3">
        <v>46170</v>
      </c>
      <c r="C926" s="4" t="s">
        <v>27</v>
      </c>
      <c r="D926" s="4" t="s">
        <v>82</v>
      </c>
      <c r="E926" s="4" t="s">
        <v>39</v>
      </c>
      <c r="F926" s="4" t="s">
        <v>16</v>
      </c>
      <c r="G926" s="4" t="s">
        <v>49</v>
      </c>
      <c r="H926" s="4" t="s">
        <v>55</v>
      </c>
      <c r="I926" s="9">
        <v>1</v>
      </c>
      <c r="J926" s="6">
        <v>123.91</v>
      </c>
      <c r="K926" s="7">
        <v>0</v>
      </c>
      <c r="L926" s="6">
        <v>68.89</v>
      </c>
      <c r="M926" s="6">
        <f t="shared" si="56"/>
        <v>123.91</v>
      </c>
      <c r="N926" s="6">
        <f t="shared" si="57"/>
        <v>68.89</v>
      </c>
      <c r="O926" s="6">
        <f t="shared" si="58"/>
        <v>55.019999999999996</v>
      </c>
      <c r="P926" s="8">
        <f t="shared" si="59"/>
        <v>0.44403195867968687</v>
      </c>
      <c r="Q926" s="5">
        <f>YEAR(SalesDataTable[[#This Row],[Order Date]])</f>
        <v>2026</v>
      </c>
      <c r="R926" s="8" t="str">
        <f>"Q"&amp;ROUNDUP(MONTH(SalesDataTable[[#This Row],[Order Date]])/3,0)</f>
        <v>Q2</v>
      </c>
      <c r="S926" s="9">
        <f>MONTH(SalesDataTable[[#This Row],[Order Date]])</f>
        <v>5</v>
      </c>
      <c r="T926" s="8" t="str">
        <f>TEXT(SalesDataTable[[#This Row],[Order Date]],"mmm")</f>
        <v>May</v>
      </c>
    </row>
    <row r="927" spans="1:20" ht="16">
      <c r="A927" s="2" t="s">
        <v>978</v>
      </c>
      <c r="B927" s="3">
        <v>46170</v>
      </c>
      <c r="C927" s="4" t="s">
        <v>14</v>
      </c>
      <c r="D927" s="4" t="s">
        <v>15</v>
      </c>
      <c r="E927" s="4" t="s">
        <v>39</v>
      </c>
      <c r="F927" s="4" t="s">
        <v>16</v>
      </c>
      <c r="G927" s="4" t="s">
        <v>5</v>
      </c>
      <c r="H927" s="4" t="s">
        <v>29</v>
      </c>
      <c r="I927" s="9">
        <v>1</v>
      </c>
      <c r="J927" s="6">
        <v>50.64</v>
      </c>
      <c r="K927" s="7">
        <v>0</v>
      </c>
      <c r="L927" s="6">
        <v>22.97</v>
      </c>
      <c r="M927" s="6">
        <f t="shared" si="56"/>
        <v>50.64</v>
      </c>
      <c r="N927" s="6">
        <f t="shared" si="57"/>
        <v>22.97</v>
      </c>
      <c r="O927" s="6">
        <f t="shared" si="58"/>
        <v>27.67</v>
      </c>
      <c r="P927" s="8">
        <f t="shared" si="59"/>
        <v>0.54640600315955767</v>
      </c>
      <c r="Q927" s="5">
        <f>YEAR(SalesDataTable[[#This Row],[Order Date]])</f>
        <v>2026</v>
      </c>
      <c r="R927" s="8" t="str">
        <f>"Q"&amp;ROUNDUP(MONTH(SalesDataTable[[#This Row],[Order Date]])/3,0)</f>
        <v>Q2</v>
      </c>
      <c r="S927" s="9">
        <f>MONTH(SalesDataTable[[#This Row],[Order Date]])</f>
        <v>5</v>
      </c>
      <c r="T927" s="8" t="str">
        <f>TEXT(SalesDataTable[[#This Row],[Order Date]],"mmm")</f>
        <v>May</v>
      </c>
    </row>
    <row r="928" spans="1:20" ht="16">
      <c r="A928" s="2" t="s">
        <v>979</v>
      </c>
      <c r="B928" s="3">
        <v>46171</v>
      </c>
      <c r="C928" s="4" t="s">
        <v>14</v>
      </c>
      <c r="D928" s="4" t="s">
        <v>34</v>
      </c>
      <c r="E928" s="4" t="s">
        <v>3</v>
      </c>
      <c r="F928" s="4" t="s">
        <v>4</v>
      </c>
      <c r="G928" s="4" t="s">
        <v>11</v>
      </c>
      <c r="H928" s="4" t="s">
        <v>79</v>
      </c>
      <c r="I928" s="9">
        <v>2</v>
      </c>
      <c r="J928" s="6">
        <v>70.48</v>
      </c>
      <c r="K928" s="7">
        <v>0.1</v>
      </c>
      <c r="L928" s="6">
        <v>33.229999999999997</v>
      </c>
      <c r="M928" s="6">
        <f t="shared" si="56"/>
        <v>126.864</v>
      </c>
      <c r="N928" s="6">
        <f t="shared" si="57"/>
        <v>66.459999999999994</v>
      </c>
      <c r="O928" s="6">
        <f t="shared" si="58"/>
        <v>60.404000000000011</v>
      </c>
      <c r="P928" s="8">
        <f t="shared" si="59"/>
        <v>0.47613192079707412</v>
      </c>
      <c r="Q928" s="5">
        <f>YEAR(SalesDataTable[[#This Row],[Order Date]])</f>
        <v>2026</v>
      </c>
      <c r="R928" s="8" t="str">
        <f>"Q"&amp;ROUNDUP(MONTH(SalesDataTable[[#This Row],[Order Date]])/3,0)</f>
        <v>Q2</v>
      </c>
      <c r="S928" s="9">
        <f>MONTH(SalesDataTable[[#This Row],[Order Date]])</f>
        <v>5</v>
      </c>
      <c r="T928" s="8" t="str">
        <f>TEXT(SalesDataTable[[#This Row],[Order Date]],"mmm")</f>
        <v>May</v>
      </c>
    </row>
    <row r="929" spans="1:20" ht="16">
      <c r="A929" s="2" t="s">
        <v>980</v>
      </c>
      <c r="B929" s="3">
        <v>46171</v>
      </c>
      <c r="C929" s="4" t="s">
        <v>8</v>
      </c>
      <c r="D929" s="4" t="s">
        <v>66</v>
      </c>
      <c r="E929" s="4" t="s">
        <v>39</v>
      </c>
      <c r="F929" s="4" t="s">
        <v>16</v>
      </c>
      <c r="G929" s="4" t="s">
        <v>5</v>
      </c>
      <c r="H929" s="4" t="s">
        <v>35</v>
      </c>
      <c r="I929" s="9">
        <v>1</v>
      </c>
      <c r="J929" s="6">
        <v>41.27</v>
      </c>
      <c r="K929" s="7">
        <v>0.05</v>
      </c>
      <c r="L929" s="6">
        <v>17.149999999999999</v>
      </c>
      <c r="M929" s="6">
        <f t="shared" si="56"/>
        <v>39.206499999999998</v>
      </c>
      <c r="N929" s="6">
        <f t="shared" si="57"/>
        <v>17.149999999999999</v>
      </c>
      <c r="O929" s="6">
        <f t="shared" si="58"/>
        <v>22.0565</v>
      </c>
      <c r="P929" s="8">
        <f t="shared" si="59"/>
        <v>0.56257253261576523</v>
      </c>
      <c r="Q929" s="5">
        <f>YEAR(SalesDataTable[[#This Row],[Order Date]])</f>
        <v>2026</v>
      </c>
      <c r="R929" s="8" t="str">
        <f>"Q"&amp;ROUNDUP(MONTH(SalesDataTable[[#This Row],[Order Date]])/3,0)</f>
        <v>Q2</v>
      </c>
      <c r="S929" s="9">
        <f>MONTH(SalesDataTable[[#This Row],[Order Date]])</f>
        <v>5</v>
      </c>
      <c r="T929" s="8" t="str">
        <f>TEXT(SalesDataTable[[#This Row],[Order Date]],"mmm")</f>
        <v>May</v>
      </c>
    </row>
    <row r="930" spans="1:20" ht="16">
      <c r="A930" s="2" t="s">
        <v>981</v>
      </c>
      <c r="B930" s="3">
        <v>46171</v>
      </c>
      <c r="C930" s="4" t="s">
        <v>1</v>
      </c>
      <c r="D930" s="4" t="s">
        <v>88</v>
      </c>
      <c r="E930" s="4" t="s">
        <v>39</v>
      </c>
      <c r="F930" s="4" t="s">
        <v>4</v>
      </c>
      <c r="G930" s="4" t="s">
        <v>49</v>
      </c>
      <c r="H930" s="4" t="s">
        <v>67</v>
      </c>
      <c r="I930" s="9">
        <v>2</v>
      </c>
      <c r="J930" s="6">
        <v>36.9</v>
      </c>
      <c r="K930" s="7">
        <v>0</v>
      </c>
      <c r="L930" s="6">
        <v>14.07</v>
      </c>
      <c r="M930" s="6">
        <f t="shared" si="56"/>
        <v>73.8</v>
      </c>
      <c r="N930" s="6">
        <f t="shared" si="57"/>
        <v>28.14</v>
      </c>
      <c r="O930" s="6">
        <f t="shared" si="58"/>
        <v>45.66</v>
      </c>
      <c r="P930" s="8">
        <f t="shared" si="59"/>
        <v>0.61869918699186988</v>
      </c>
      <c r="Q930" s="5">
        <f>YEAR(SalesDataTable[[#This Row],[Order Date]])</f>
        <v>2026</v>
      </c>
      <c r="R930" s="8" t="str">
        <f>"Q"&amp;ROUNDUP(MONTH(SalesDataTable[[#This Row],[Order Date]])/3,0)</f>
        <v>Q2</v>
      </c>
      <c r="S930" s="9">
        <f>MONTH(SalesDataTable[[#This Row],[Order Date]])</f>
        <v>5</v>
      </c>
      <c r="T930" s="8" t="str">
        <f>TEXT(SalesDataTable[[#This Row],[Order Date]],"mmm")</f>
        <v>May</v>
      </c>
    </row>
    <row r="931" spans="1:20" ht="16">
      <c r="A931" s="2" t="s">
        <v>982</v>
      </c>
      <c r="B931" s="3">
        <v>46171</v>
      </c>
      <c r="C931" s="4" t="s">
        <v>8</v>
      </c>
      <c r="D931" s="4" t="s">
        <v>66</v>
      </c>
      <c r="E931" s="4" t="s">
        <v>3</v>
      </c>
      <c r="F931" s="4" t="s">
        <v>4</v>
      </c>
      <c r="G931" s="4" t="s">
        <v>31</v>
      </c>
      <c r="H931" s="4" t="s">
        <v>41</v>
      </c>
      <c r="I931" s="9">
        <v>1</v>
      </c>
      <c r="J931" s="6">
        <v>196.91</v>
      </c>
      <c r="K931" s="7">
        <v>0</v>
      </c>
      <c r="L931" s="6">
        <v>106.31</v>
      </c>
      <c r="M931" s="6">
        <f t="shared" si="56"/>
        <v>196.91</v>
      </c>
      <c r="N931" s="6">
        <f t="shared" si="57"/>
        <v>106.31</v>
      </c>
      <c r="O931" s="6">
        <f t="shared" si="58"/>
        <v>90.6</v>
      </c>
      <c r="P931" s="8">
        <f t="shared" si="59"/>
        <v>0.46010867909197095</v>
      </c>
      <c r="Q931" s="5">
        <f>YEAR(SalesDataTable[[#This Row],[Order Date]])</f>
        <v>2026</v>
      </c>
      <c r="R931" s="8" t="str">
        <f>"Q"&amp;ROUNDUP(MONTH(SalesDataTable[[#This Row],[Order Date]])/3,0)</f>
        <v>Q2</v>
      </c>
      <c r="S931" s="9">
        <f>MONTH(SalesDataTable[[#This Row],[Order Date]])</f>
        <v>5</v>
      </c>
      <c r="T931" s="8" t="str">
        <f>TEXT(SalesDataTable[[#This Row],[Order Date]],"mmm")</f>
        <v>May</v>
      </c>
    </row>
    <row r="932" spans="1:20" ht="16">
      <c r="A932" s="2" t="s">
        <v>983</v>
      </c>
      <c r="B932" s="3">
        <v>46171</v>
      </c>
      <c r="C932" s="4" t="s">
        <v>8</v>
      </c>
      <c r="D932" s="4" t="s">
        <v>38</v>
      </c>
      <c r="E932" s="4" t="s">
        <v>25</v>
      </c>
      <c r="F932" s="4" t="s">
        <v>20</v>
      </c>
      <c r="G932" s="4" t="s">
        <v>49</v>
      </c>
      <c r="H932" s="4" t="s">
        <v>67</v>
      </c>
      <c r="I932" s="9">
        <v>3</v>
      </c>
      <c r="J932" s="6">
        <v>35.79</v>
      </c>
      <c r="K932" s="7">
        <v>0</v>
      </c>
      <c r="L932" s="6">
        <v>13.67</v>
      </c>
      <c r="M932" s="6">
        <f t="shared" si="56"/>
        <v>107.37</v>
      </c>
      <c r="N932" s="6">
        <f t="shared" si="57"/>
        <v>41.01</v>
      </c>
      <c r="O932" s="6">
        <f t="shared" si="58"/>
        <v>66.360000000000014</v>
      </c>
      <c r="P932" s="8">
        <f t="shared" si="59"/>
        <v>0.61804973456272716</v>
      </c>
      <c r="Q932" s="5">
        <f>YEAR(SalesDataTable[[#This Row],[Order Date]])</f>
        <v>2026</v>
      </c>
      <c r="R932" s="8" t="str">
        <f>"Q"&amp;ROUNDUP(MONTH(SalesDataTable[[#This Row],[Order Date]])/3,0)</f>
        <v>Q2</v>
      </c>
      <c r="S932" s="9">
        <f>MONTH(SalesDataTable[[#This Row],[Order Date]])</f>
        <v>5</v>
      </c>
      <c r="T932" s="8" t="str">
        <f>TEXT(SalesDataTable[[#This Row],[Order Date]],"mmm")</f>
        <v>May</v>
      </c>
    </row>
    <row r="933" spans="1:20" ht="16">
      <c r="A933" s="2" t="s">
        <v>984</v>
      </c>
      <c r="B933" s="3">
        <v>46171</v>
      </c>
      <c r="C933" s="4" t="s">
        <v>27</v>
      </c>
      <c r="D933" s="4" t="s">
        <v>82</v>
      </c>
      <c r="E933" s="4" t="s">
        <v>3</v>
      </c>
      <c r="F933" s="4" t="s">
        <v>16</v>
      </c>
      <c r="G933" s="4" t="s">
        <v>5</v>
      </c>
      <c r="H933" s="4" t="s">
        <v>6</v>
      </c>
      <c r="I933" s="9">
        <v>2</v>
      </c>
      <c r="J933" s="6">
        <v>82.22</v>
      </c>
      <c r="K933" s="7">
        <v>0.05</v>
      </c>
      <c r="L933" s="6">
        <v>42.35</v>
      </c>
      <c r="M933" s="6">
        <f t="shared" si="56"/>
        <v>156.21799999999999</v>
      </c>
      <c r="N933" s="6">
        <f t="shared" si="57"/>
        <v>84.7</v>
      </c>
      <c r="O933" s="6">
        <f t="shared" si="58"/>
        <v>71.517999999999986</v>
      </c>
      <c r="P933" s="8">
        <f t="shared" si="59"/>
        <v>0.45780895927485943</v>
      </c>
      <c r="Q933" s="5">
        <f>YEAR(SalesDataTable[[#This Row],[Order Date]])</f>
        <v>2026</v>
      </c>
      <c r="R933" s="8" t="str">
        <f>"Q"&amp;ROUNDUP(MONTH(SalesDataTable[[#This Row],[Order Date]])/3,0)</f>
        <v>Q2</v>
      </c>
      <c r="S933" s="9">
        <f>MONTH(SalesDataTable[[#This Row],[Order Date]])</f>
        <v>5</v>
      </c>
      <c r="T933" s="8" t="str">
        <f>TEXT(SalesDataTable[[#This Row],[Order Date]],"mmm")</f>
        <v>May</v>
      </c>
    </row>
    <row r="934" spans="1:20" ht="16">
      <c r="A934" s="2" t="s">
        <v>985</v>
      </c>
      <c r="B934" s="3">
        <v>46171</v>
      </c>
      <c r="C934" s="4" t="s">
        <v>14</v>
      </c>
      <c r="D934" s="4" t="s">
        <v>34</v>
      </c>
      <c r="E934" s="4" t="s">
        <v>3</v>
      </c>
      <c r="F934" s="4" t="s">
        <v>16</v>
      </c>
      <c r="G934" s="4" t="s">
        <v>5</v>
      </c>
      <c r="H934" s="4" t="s">
        <v>35</v>
      </c>
      <c r="I934" s="9">
        <v>1</v>
      </c>
      <c r="J934" s="6">
        <v>40.57</v>
      </c>
      <c r="K934" s="7">
        <v>0</v>
      </c>
      <c r="L934" s="6">
        <v>16.809999999999999</v>
      </c>
      <c r="M934" s="6">
        <f t="shared" si="56"/>
        <v>40.57</v>
      </c>
      <c r="N934" s="6">
        <f t="shared" si="57"/>
        <v>16.809999999999999</v>
      </c>
      <c r="O934" s="6">
        <f t="shared" si="58"/>
        <v>23.76</v>
      </c>
      <c r="P934" s="8">
        <f t="shared" si="59"/>
        <v>0.58565442445156524</v>
      </c>
      <c r="Q934" s="5">
        <f>YEAR(SalesDataTable[[#This Row],[Order Date]])</f>
        <v>2026</v>
      </c>
      <c r="R934" s="8" t="str">
        <f>"Q"&amp;ROUNDUP(MONTH(SalesDataTable[[#This Row],[Order Date]])/3,0)</f>
        <v>Q2</v>
      </c>
      <c r="S934" s="9">
        <f>MONTH(SalesDataTable[[#This Row],[Order Date]])</f>
        <v>5</v>
      </c>
      <c r="T934" s="8" t="str">
        <f>TEXT(SalesDataTable[[#This Row],[Order Date]],"mmm")</f>
        <v>May</v>
      </c>
    </row>
    <row r="935" spans="1:20" ht="16">
      <c r="A935" s="2" t="s">
        <v>986</v>
      </c>
      <c r="B935" s="3">
        <v>46171</v>
      </c>
      <c r="C935" s="4" t="s">
        <v>14</v>
      </c>
      <c r="D935" s="4" t="s">
        <v>61</v>
      </c>
      <c r="E935" s="4" t="s">
        <v>25</v>
      </c>
      <c r="F935" s="4" t="s">
        <v>4</v>
      </c>
      <c r="G935" s="4" t="s">
        <v>31</v>
      </c>
      <c r="H935" s="4" t="s">
        <v>41</v>
      </c>
      <c r="I935" s="9">
        <v>1</v>
      </c>
      <c r="J935" s="6">
        <v>191.62</v>
      </c>
      <c r="K935" s="7">
        <v>0.05</v>
      </c>
      <c r="L935" s="6">
        <v>106.15</v>
      </c>
      <c r="M935" s="6">
        <f t="shared" si="56"/>
        <v>182.03899999999999</v>
      </c>
      <c r="N935" s="6">
        <f t="shared" si="57"/>
        <v>106.15</v>
      </c>
      <c r="O935" s="6">
        <f t="shared" si="58"/>
        <v>75.888999999999982</v>
      </c>
      <c r="P935" s="8">
        <f t="shared" si="59"/>
        <v>0.41688319535923613</v>
      </c>
      <c r="Q935" s="5">
        <f>YEAR(SalesDataTable[[#This Row],[Order Date]])</f>
        <v>2026</v>
      </c>
      <c r="R935" s="8" t="str">
        <f>"Q"&amp;ROUNDUP(MONTH(SalesDataTable[[#This Row],[Order Date]])/3,0)</f>
        <v>Q2</v>
      </c>
      <c r="S935" s="9">
        <f>MONTH(SalesDataTable[[#This Row],[Order Date]])</f>
        <v>5</v>
      </c>
      <c r="T935" s="8" t="str">
        <f>TEXT(SalesDataTable[[#This Row],[Order Date]],"mmm")</f>
        <v>May</v>
      </c>
    </row>
    <row r="936" spans="1:20" ht="16">
      <c r="A936" s="2" t="s">
        <v>987</v>
      </c>
      <c r="B936" s="3">
        <v>46171</v>
      </c>
      <c r="C936" s="4" t="s">
        <v>8</v>
      </c>
      <c r="D936" s="4" t="s">
        <v>38</v>
      </c>
      <c r="E936" s="4" t="s">
        <v>39</v>
      </c>
      <c r="F936" s="4" t="s">
        <v>4</v>
      </c>
      <c r="G936" s="4" t="s">
        <v>11</v>
      </c>
      <c r="H936" s="4" t="s">
        <v>53</v>
      </c>
      <c r="I936" s="9">
        <v>1</v>
      </c>
      <c r="J936" s="6">
        <v>154.07</v>
      </c>
      <c r="K936" s="7">
        <v>0.05</v>
      </c>
      <c r="L936" s="6">
        <v>78.400000000000006</v>
      </c>
      <c r="M936" s="6">
        <f t="shared" si="56"/>
        <v>146.36649999999997</v>
      </c>
      <c r="N936" s="6">
        <f t="shared" si="57"/>
        <v>78.400000000000006</v>
      </c>
      <c r="O936" s="6">
        <f t="shared" si="58"/>
        <v>67.966499999999968</v>
      </c>
      <c r="P936" s="8">
        <f t="shared" si="59"/>
        <v>0.46435830603314271</v>
      </c>
      <c r="Q936" s="5">
        <f>YEAR(SalesDataTable[[#This Row],[Order Date]])</f>
        <v>2026</v>
      </c>
      <c r="R936" s="8" t="str">
        <f>"Q"&amp;ROUNDUP(MONTH(SalesDataTable[[#This Row],[Order Date]])/3,0)</f>
        <v>Q2</v>
      </c>
      <c r="S936" s="9">
        <f>MONTH(SalesDataTable[[#This Row],[Order Date]])</f>
        <v>5</v>
      </c>
      <c r="T936" s="8" t="str">
        <f>TEXT(SalesDataTable[[#This Row],[Order Date]],"mmm")</f>
        <v>May</v>
      </c>
    </row>
    <row r="937" spans="1:20" ht="16">
      <c r="A937" s="2" t="s">
        <v>988</v>
      </c>
      <c r="B937" s="3">
        <v>46172</v>
      </c>
      <c r="C937" s="4" t="s">
        <v>14</v>
      </c>
      <c r="D937" s="4" t="s">
        <v>61</v>
      </c>
      <c r="E937" s="4" t="s">
        <v>39</v>
      </c>
      <c r="F937" s="4" t="s">
        <v>4</v>
      </c>
      <c r="G937" s="4" t="s">
        <v>31</v>
      </c>
      <c r="H937" s="4" t="s">
        <v>90</v>
      </c>
      <c r="I937" s="9">
        <v>1</v>
      </c>
      <c r="J937" s="6">
        <v>120.8</v>
      </c>
      <c r="K937" s="7">
        <v>0</v>
      </c>
      <c r="L937" s="6">
        <v>61.4</v>
      </c>
      <c r="M937" s="6">
        <f t="shared" si="56"/>
        <v>120.8</v>
      </c>
      <c r="N937" s="6">
        <f t="shared" si="57"/>
        <v>61.4</v>
      </c>
      <c r="O937" s="6">
        <f t="shared" si="58"/>
        <v>59.4</v>
      </c>
      <c r="P937" s="8">
        <f t="shared" si="59"/>
        <v>0.49172185430463577</v>
      </c>
      <c r="Q937" s="5">
        <f>YEAR(SalesDataTable[[#This Row],[Order Date]])</f>
        <v>2026</v>
      </c>
      <c r="R937" s="8" t="str">
        <f>"Q"&amp;ROUNDUP(MONTH(SalesDataTable[[#This Row],[Order Date]])/3,0)</f>
        <v>Q2</v>
      </c>
      <c r="S937" s="9">
        <f>MONTH(SalesDataTable[[#This Row],[Order Date]])</f>
        <v>5</v>
      </c>
      <c r="T937" s="8" t="str">
        <f>TEXT(SalesDataTable[[#This Row],[Order Date]],"mmm")</f>
        <v>May</v>
      </c>
    </row>
    <row r="938" spans="1:20" ht="16">
      <c r="A938" s="2" t="s">
        <v>989</v>
      </c>
      <c r="B938" s="3">
        <v>46172</v>
      </c>
      <c r="C938" s="4" t="s">
        <v>14</v>
      </c>
      <c r="D938" s="4" t="s">
        <v>61</v>
      </c>
      <c r="E938" s="4" t="s">
        <v>3</v>
      </c>
      <c r="F938" s="4" t="s">
        <v>20</v>
      </c>
      <c r="G938" s="4" t="s">
        <v>5</v>
      </c>
      <c r="H938" s="4" t="s">
        <v>35</v>
      </c>
      <c r="I938" s="9">
        <v>1</v>
      </c>
      <c r="J938" s="6">
        <v>40.15</v>
      </c>
      <c r="K938" s="7">
        <v>0</v>
      </c>
      <c r="L938" s="6">
        <v>16.82</v>
      </c>
      <c r="M938" s="6">
        <f t="shared" si="56"/>
        <v>40.15</v>
      </c>
      <c r="N938" s="6">
        <f t="shared" si="57"/>
        <v>16.82</v>
      </c>
      <c r="O938" s="6">
        <f t="shared" si="58"/>
        <v>23.33</v>
      </c>
      <c r="P938" s="8">
        <f t="shared" si="59"/>
        <v>0.58107098381070976</v>
      </c>
      <c r="Q938" s="5">
        <f>YEAR(SalesDataTable[[#This Row],[Order Date]])</f>
        <v>2026</v>
      </c>
      <c r="R938" s="8" t="str">
        <f>"Q"&amp;ROUNDUP(MONTH(SalesDataTable[[#This Row],[Order Date]])/3,0)</f>
        <v>Q2</v>
      </c>
      <c r="S938" s="9">
        <f>MONTH(SalesDataTable[[#This Row],[Order Date]])</f>
        <v>5</v>
      </c>
      <c r="T938" s="8" t="str">
        <f>TEXT(SalesDataTable[[#This Row],[Order Date]],"mmm")</f>
        <v>May</v>
      </c>
    </row>
    <row r="939" spans="1:20" ht="16">
      <c r="A939" s="2" t="s">
        <v>990</v>
      </c>
      <c r="B939" s="3">
        <v>46172</v>
      </c>
      <c r="C939" s="4" t="s">
        <v>8</v>
      </c>
      <c r="D939" s="4" t="s">
        <v>69</v>
      </c>
      <c r="E939" s="4" t="s">
        <v>10</v>
      </c>
      <c r="F939" s="4" t="s">
        <v>20</v>
      </c>
      <c r="G939" s="4" t="s">
        <v>17</v>
      </c>
      <c r="H939" s="4" t="s">
        <v>71</v>
      </c>
      <c r="I939" s="9">
        <v>5</v>
      </c>
      <c r="J939" s="6">
        <v>134.4</v>
      </c>
      <c r="K939" s="7">
        <v>0.15</v>
      </c>
      <c r="L939" s="6">
        <v>67.709999999999994</v>
      </c>
      <c r="M939" s="6">
        <f t="shared" si="56"/>
        <v>571.19999999999993</v>
      </c>
      <c r="N939" s="6">
        <f t="shared" si="57"/>
        <v>338.54999999999995</v>
      </c>
      <c r="O939" s="6">
        <f t="shared" si="58"/>
        <v>232.64999999999998</v>
      </c>
      <c r="P939" s="8">
        <f t="shared" si="59"/>
        <v>0.40730042016806722</v>
      </c>
      <c r="Q939" s="5">
        <f>YEAR(SalesDataTable[[#This Row],[Order Date]])</f>
        <v>2026</v>
      </c>
      <c r="R939" s="8" t="str">
        <f>"Q"&amp;ROUNDUP(MONTH(SalesDataTable[[#This Row],[Order Date]])/3,0)</f>
        <v>Q2</v>
      </c>
      <c r="S939" s="9">
        <f>MONTH(SalesDataTable[[#This Row],[Order Date]])</f>
        <v>5</v>
      </c>
      <c r="T939" s="8" t="str">
        <f>TEXT(SalesDataTable[[#This Row],[Order Date]],"mmm")</f>
        <v>May</v>
      </c>
    </row>
    <row r="940" spans="1:20" ht="16">
      <c r="A940" s="2" t="s">
        <v>991</v>
      </c>
      <c r="B940" s="3">
        <v>46172</v>
      </c>
      <c r="C940" s="4" t="s">
        <v>27</v>
      </c>
      <c r="D940" s="4" t="s">
        <v>82</v>
      </c>
      <c r="E940" s="4" t="s">
        <v>3</v>
      </c>
      <c r="F940" s="4" t="s">
        <v>4</v>
      </c>
      <c r="G940" s="4" t="s">
        <v>17</v>
      </c>
      <c r="H940" s="4" t="s">
        <v>18</v>
      </c>
      <c r="I940" s="9">
        <v>2</v>
      </c>
      <c r="J940" s="6">
        <v>37.130000000000003</v>
      </c>
      <c r="K940" s="7">
        <v>0.05</v>
      </c>
      <c r="L940" s="6">
        <v>13.44</v>
      </c>
      <c r="M940" s="6">
        <f t="shared" si="56"/>
        <v>70.546999999999997</v>
      </c>
      <c r="N940" s="6">
        <f t="shared" si="57"/>
        <v>26.88</v>
      </c>
      <c r="O940" s="6">
        <f t="shared" si="58"/>
        <v>43.667000000000002</v>
      </c>
      <c r="P940" s="8">
        <f t="shared" si="59"/>
        <v>0.6189774193091131</v>
      </c>
      <c r="Q940" s="5">
        <f>YEAR(SalesDataTable[[#This Row],[Order Date]])</f>
        <v>2026</v>
      </c>
      <c r="R940" s="8" t="str">
        <f>"Q"&amp;ROUNDUP(MONTH(SalesDataTable[[#This Row],[Order Date]])/3,0)</f>
        <v>Q2</v>
      </c>
      <c r="S940" s="9">
        <f>MONTH(SalesDataTable[[#This Row],[Order Date]])</f>
        <v>5</v>
      </c>
      <c r="T940" s="8" t="str">
        <f>TEXT(SalesDataTable[[#This Row],[Order Date]],"mmm")</f>
        <v>May</v>
      </c>
    </row>
    <row r="941" spans="1:20" ht="16">
      <c r="A941" s="2" t="s">
        <v>992</v>
      </c>
      <c r="B941" s="3">
        <v>46172</v>
      </c>
      <c r="C941" s="4" t="s">
        <v>8</v>
      </c>
      <c r="D941" s="4" t="s">
        <v>9</v>
      </c>
      <c r="E941" s="4" t="s">
        <v>3</v>
      </c>
      <c r="F941" s="4" t="s">
        <v>20</v>
      </c>
      <c r="G941" s="4" t="s">
        <v>31</v>
      </c>
      <c r="H941" s="4" t="s">
        <v>90</v>
      </c>
      <c r="I941" s="9">
        <v>6</v>
      </c>
      <c r="J941" s="6">
        <v>123.82</v>
      </c>
      <c r="K941" s="7">
        <v>0</v>
      </c>
      <c r="L941" s="6">
        <v>61.91</v>
      </c>
      <c r="M941" s="6">
        <f t="shared" si="56"/>
        <v>742.92</v>
      </c>
      <c r="N941" s="6">
        <f t="shared" si="57"/>
        <v>371.46</v>
      </c>
      <c r="O941" s="6">
        <f t="shared" si="58"/>
        <v>371.46</v>
      </c>
      <c r="P941" s="8">
        <f t="shared" si="59"/>
        <v>0.5</v>
      </c>
      <c r="Q941" s="5">
        <f>YEAR(SalesDataTable[[#This Row],[Order Date]])</f>
        <v>2026</v>
      </c>
      <c r="R941" s="8" t="str">
        <f>"Q"&amp;ROUNDUP(MONTH(SalesDataTable[[#This Row],[Order Date]])/3,0)</f>
        <v>Q2</v>
      </c>
      <c r="S941" s="9">
        <f>MONTH(SalesDataTable[[#This Row],[Order Date]])</f>
        <v>5</v>
      </c>
      <c r="T941" s="8" t="str">
        <f>TEXT(SalesDataTable[[#This Row],[Order Date]],"mmm")</f>
        <v>May</v>
      </c>
    </row>
    <row r="942" spans="1:20" ht="16">
      <c r="A942" s="2" t="s">
        <v>993</v>
      </c>
      <c r="B942" s="3">
        <v>46172</v>
      </c>
      <c r="C942" s="4" t="s">
        <v>14</v>
      </c>
      <c r="D942" s="4" t="s">
        <v>126</v>
      </c>
      <c r="E942" s="4" t="s">
        <v>39</v>
      </c>
      <c r="F942" s="4" t="s">
        <v>4</v>
      </c>
      <c r="G942" s="4" t="s">
        <v>17</v>
      </c>
      <c r="H942" s="4" t="s">
        <v>18</v>
      </c>
      <c r="I942" s="9">
        <v>2</v>
      </c>
      <c r="J942" s="6">
        <v>36.94</v>
      </c>
      <c r="K942" s="7">
        <v>0.05</v>
      </c>
      <c r="L942" s="6">
        <v>13.82</v>
      </c>
      <c r="M942" s="6">
        <f t="shared" si="56"/>
        <v>70.185999999999993</v>
      </c>
      <c r="N942" s="6">
        <f t="shared" si="57"/>
        <v>27.64</v>
      </c>
      <c r="O942" s="6">
        <f t="shared" si="58"/>
        <v>42.545999999999992</v>
      </c>
      <c r="P942" s="8">
        <f t="shared" si="59"/>
        <v>0.60618926851508848</v>
      </c>
      <c r="Q942" s="5">
        <f>YEAR(SalesDataTable[[#This Row],[Order Date]])</f>
        <v>2026</v>
      </c>
      <c r="R942" s="8" t="str">
        <f>"Q"&amp;ROUNDUP(MONTH(SalesDataTable[[#This Row],[Order Date]])/3,0)</f>
        <v>Q2</v>
      </c>
      <c r="S942" s="9">
        <f>MONTH(SalesDataTable[[#This Row],[Order Date]])</f>
        <v>5</v>
      </c>
      <c r="T942" s="8" t="str">
        <f>TEXT(SalesDataTable[[#This Row],[Order Date]],"mmm")</f>
        <v>May</v>
      </c>
    </row>
    <row r="943" spans="1:20" ht="16">
      <c r="A943" s="2" t="s">
        <v>994</v>
      </c>
      <c r="B943" s="3">
        <v>46172</v>
      </c>
      <c r="C943" s="4" t="s">
        <v>1</v>
      </c>
      <c r="D943" s="4" t="s">
        <v>2</v>
      </c>
      <c r="E943" s="4" t="s">
        <v>3</v>
      </c>
      <c r="F943" s="4" t="s">
        <v>16</v>
      </c>
      <c r="G943" s="4" t="s">
        <v>31</v>
      </c>
      <c r="H943" s="4" t="s">
        <v>41</v>
      </c>
      <c r="I943" s="9">
        <v>3</v>
      </c>
      <c r="J943" s="6">
        <v>199.17</v>
      </c>
      <c r="K943" s="7">
        <v>0.05</v>
      </c>
      <c r="L943" s="6">
        <v>105.24</v>
      </c>
      <c r="M943" s="6">
        <f t="shared" si="56"/>
        <v>567.6345</v>
      </c>
      <c r="N943" s="6">
        <f t="shared" si="57"/>
        <v>315.71999999999997</v>
      </c>
      <c r="O943" s="6">
        <f t="shared" si="58"/>
        <v>251.91450000000003</v>
      </c>
      <c r="P943" s="8">
        <f t="shared" si="59"/>
        <v>0.4437970207941907</v>
      </c>
      <c r="Q943" s="5">
        <f>YEAR(SalesDataTable[[#This Row],[Order Date]])</f>
        <v>2026</v>
      </c>
      <c r="R943" s="8" t="str">
        <f>"Q"&amp;ROUNDUP(MONTH(SalesDataTable[[#This Row],[Order Date]])/3,0)</f>
        <v>Q2</v>
      </c>
      <c r="S943" s="9">
        <f>MONTH(SalesDataTable[[#This Row],[Order Date]])</f>
        <v>5</v>
      </c>
      <c r="T943" s="8" t="str">
        <f>TEXT(SalesDataTable[[#This Row],[Order Date]],"mmm")</f>
        <v>May</v>
      </c>
    </row>
    <row r="944" spans="1:20" ht="16">
      <c r="A944" s="2" t="s">
        <v>995</v>
      </c>
      <c r="B944" s="3">
        <v>46172</v>
      </c>
      <c r="C944" s="4" t="s">
        <v>1</v>
      </c>
      <c r="D944" s="4" t="s">
        <v>52</v>
      </c>
      <c r="E944" s="4" t="s">
        <v>3</v>
      </c>
      <c r="F944" s="4" t="s">
        <v>4</v>
      </c>
      <c r="G944" s="4" t="s">
        <v>31</v>
      </c>
      <c r="H944" s="4" t="s">
        <v>64</v>
      </c>
      <c r="I944" s="9">
        <v>3</v>
      </c>
      <c r="J944" s="6">
        <v>83.17</v>
      </c>
      <c r="K944" s="7">
        <v>0</v>
      </c>
      <c r="L944" s="6">
        <v>40.520000000000003</v>
      </c>
      <c r="M944" s="6">
        <f t="shared" si="56"/>
        <v>249.51</v>
      </c>
      <c r="N944" s="6">
        <f t="shared" si="57"/>
        <v>121.56</v>
      </c>
      <c r="O944" s="6">
        <f t="shared" si="58"/>
        <v>127.94999999999999</v>
      </c>
      <c r="P944" s="8">
        <f t="shared" si="59"/>
        <v>0.51280509799206442</v>
      </c>
      <c r="Q944" s="5">
        <f>YEAR(SalesDataTable[[#This Row],[Order Date]])</f>
        <v>2026</v>
      </c>
      <c r="R944" s="8" t="str">
        <f>"Q"&amp;ROUNDUP(MONTH(SalesDataTable[[#This Row],[Order Date]])/3,0)</f>
        <v>Q2</v>
      </c>
      <c r="S944" s="9">
        <f>MONTH(SalesDataTable[[#This Row],[Order Date]])</f>
        <v>5</v>
      </c>
      <c r="T944" s="8" t="str">
        <f>TEXT(SalesDataTable[[#This Row],[Order Date]],"mmm")</f>
        <v>May</v>
      </c>
    </row>
    <row r="945" spans="1:20" ht="16">
      <c r="A945" s="2" t="s">
        <v>996</v>
      </c>
      <c r="B945" s="3">
        <v>46172</v>
      </c>
      <c r="C945" s="4" t="s">
        <v>8</v>
      </c>
      <c r="D945" s="4" t="s">
        <v>38</v>
      </c>
      <c r="E945" s="4" t="s">
        <v>3</v>
      </c>
      <c r="F945" s="4" t="s">
        <v>20</v>
      </c>
      <c r="G945" s="4" t="s">
        <v>17</v>
      </c>
      <c r="H945" s="4" t="s">
        <v>46</v>
      </c>
      <c r="I945" s="9">
        <v>1</v>
      </c>
      <c r="J945" s="6">
        <v>45.8</v>
      </c>
      <c r="K945" s="7">
        <v>0.05</v>
      </c>
      <c r="L945" s="6">
        <v>17.88</v>
      </c>
      <c r="M945" s="6">
        <f t="shared" si="56"/>
        <v>43.51</v>
      </c>
      <c r="N945" s="6">
        <f t="shared" si="57"/>
        <v>17.88</v>
      </c>
      <c r="O945" s="6">
        <f t="shared" si="58"/>
        <v>25.63</v>
      </c>
      <c r="P945" s="8">
        <f t="shared" si="59"/>
        <v>0.58905998621006661</v>
      </c>
      <c r="Q945" s="5">
        <f>YEAR(SalesDataTable[[#This Row],[Order Date]])</f>
        <v>2026</v>
      </c>
      <c r="R945" s="8" t="str">
        <f>"Q"&amp;ROUNDUP(MONTH(SalesDataTable[[#This Row],[Order Date]])/3,0)</f>
        <v>Q2</v>
      </c>
      <c r="S945" s="9">
        <f>MONTH(SalesDataTable[[#This Row],[Order Date]])</f>
        <v>5</v>
      </c>
      <c r="T945" s="8" t="str">
        <f>TEXT(SalesDataTable[[#This Row],[Order Date]],"mmm")</f>
        <v>May</v>
      </c>
    </row>
    <row r="946" spans="1:20" ht="16">
      <c r="A946" s="2" t="s">
        <v>997</v>
      </c>
      <c r="B946" s="3">
        <v>46172</v>
      </c>
      <c r="C946" s="4" t="s">
        <v>14</v>
      </c>
      <c r="D946" s="4" t="s">
        <v>15</v>
      </c>
      <c r="E946" s="4" t="s">
        <v>39</v>
      </c>
      <c r="F946" s="4" t="s">
        <v>4</v>
      </c>
      <c r="G946" s="4" t="s">
        <v>11</v>
      </c>
      <c r="H946" s="4" t="s">
        <v>53</v>
      </c>
      <c r="I946" s="9">
        <v>1</v>
      </c>
      <c r="J946" s="6">
        <v>154.85</v>
      </c>
      <c r="K946" s="7">
        <v>0</v>
      </c>
      <c r="L946" s="6">
        <v>80.17</v>
      </c>
      <c r="M946" s="6">
        <f t="shared" si="56"/>
        <v>154.85</v>
      </c>
      <c r="N946" s="6">
        <f t="shared" si="57"/>
        <v>80.17</v>
      </c>
      <c r="O946" s="6">
        <f t="shared" si="58"/>
        <v>74.679999999999993</v>
      </c>
      <c r="P946" s="8">
        <f t="shared" si="59"/>
        <v>0.48227316758153049</v>
      </c>
      <c r="Q946" s="5">
        <f>YEAR(SalesDataTable[[#This Row],[Order Date]])</f>
        <v>2026</v>
      </c>
      <c r="R946" s="8" t="str">
        <f>"Q"&amp;ROUNDUP(MONTH(SalesDataTable[[#This Row],[Order Date]])/3,0)</f>
        <v>Q2</v>
      </c>
      <c r="S946" s="9">
        <f>MONTH(SalesDataTable[[#This Row],[Order Date]])</f>
        <v>5</v>
      </c>
      <c r="T946" s="8" t="str">
        <f>TEXT(SalesDataTable[[#This Row],[Order Date]],"mmm")</f>
        <v>May</v>
      </c>
    </row>
    <row r="947" spans="1:20" ht="16">
      <c r="A947" s="2" t="s">
        <v>998</v>
      </c>
      <c r="B947" s="3">
        <v>46172</v>
      </c>
      <c r="C947" s="4" t="s">
        <v>27</v>
      </c>
      <c r="D947" s="4" t="s">
        <v>82</v>
      </c>
      <c r="E947" s="4" t="s">
        <v>3</v>
      </c>
      <c r="F947" s="4" t="s">
        <v>20</v>
      </c>
      <c r="G947" s="4" t="s">
        <v>31</v>
      </c>
      <c r="H947" s="4" t="s">
        <v>41</v>
      </c>
      <c r="I947" s="9">
        <v>1</v>
      </c>
      <c r="J947" s="6">
        <v>194.99</v>
      </c>
      <c r="K947" s="7">
        <v>0</v>
      </c>
      <c r="L947" s="6">
        <v>101.21</v>
      </c>
      <c r="M947" s="6">
        <f t="shared" si="56"/>
        <v>194.99</v>
      </c>
      <c r="N947" s="6">
        <f t="shared" si="57"/>
        <v>101.21</v>
      </c>
      <c r="O947" s="6">
        <f t="shared" si="58"/>
        <v>93.780000000000015</v>
      </c>
      <c r="P947" s="8">
        <f t="shared" si="59"/>
        <v>0.48094774090979031</v>
      </c>
      <c r="Q947" s="5">
        <f>YEAR(SalesDataTable[[#This Row],[Order Date]])</f>
        <v>2026</v>
      </c>
      <c r="R947" s="8" t="str">
        <f>"Q"&amp;ROUNDUP(MONTH(SalesDataTable[[#This Row],[Order Date]])/3,0)</f>
        <v>Q2</v>
      </c>
      <c r="S947" s="9">
        <f>MONTH(SalesDataTable[[#This Row],[Order Date]])</f>
        <v>5</v>
      </c>
      <c r="T947" s="8" t="str">
        <f>TEXT(SalesDataTable[[#This Row],[Order Date]],"mmm")</f>
        <v>May</v>
      </c>
    </row>
    <row r="948" spans="1:20" ht="16">
      <c r="A948" s="2" t="s">
        <v>999</v>
      </c>
      <c r="B948" s="3">
        <v>46172</v>
      </c>
      <c r="C948" s="4" t="s">
        <v>14</v>
      </c>
      <c r="D948" s="4" t="s">
        <v>61</v>
      </c>
      <c r="E948" s="4" t="s">
        <v>3</v>
      </c>
      <c r="F948" s="4" t="s">
        <v>4</v>
      </c>
      <c r="G948" s="4" t="s">
        <v>49</v>
      </c>
      <c r="H948" s="4" t="s">
        <v>67</v>
      </c>
      <c r="I948" s="9">
        <v>1</v>
      </c>
      <c r="J948" s="6">
        <v>36.31</v>
      </c>
      <c r="K948" s="7">
        <v>0</v>
      </c>
      <c r="L948" s="6">
        <v>13.93</v>
      </c>
      <c r="M948" s="6">
        <f t="shared" si="56"/>
        <v>36.31</v>
      </c>
      <c r="N948" s="6">
        <f t="shared" si="57"/>
        <v>13.93</v>
      </c>
      <c r="O948" s="6">
        <f t="shared" si="58"/>
        <v>22.380000000000003</v>
      </c>
      <c r="P948" s="8">
        <f t="shared" si="59"/>
        <v>0.61635912971633167</v>
      </c>
      <c r="Q948" s="5">
        <f>YEAR(SalesDataTable[[#This Row],[Order Date]])</f>
        <v>2026</v>
      </c>
      <c r="R948" s="8" t="str">
        <f>"Q"&amp;ROUNDUP(MONTH(SalesDataTable[[#This Row],[Order Date]])/3,0)</f>
        <v>Q2</v>
      </c>
      <c r="S948" s="9">
        <f>MONTH(SalesDataTable[[#This Row],[Order Date]])</f>
        <v>5</v>
      </c>
      <c r="T948" s="8" t="str">
        <f>TEXT(SalesDataTable[[#This Row],[Order Date]],"mmm")</f>
        <v>May</v>
      </c>
    </row>
    <row r="949" spans="1:20" ht="16">
      <c r="A949" s="2" t="s">
        <v>1000</v>
      </c>
      <c r="B949" s="3">
        <v>46172</v>
      </c>
      <c r="C949" s="4" t="s">
        <v>1</v>
      </c>
      <c r="D949" s="4" t="s">
        <v>2</v>
      </c>
      <c r="E949" s="4" t="s">
        <v>3</v>
      </c>
      <c r="F949" s="4" t="s">
        <v>4</v>
      </c>
      <c r="G949" s="4" t="s">
        <v>17</v>
      </c>
      <c r="H949" s="4" t="s">
        <v>46</v>
      </c>
      <c r="I949" s="9">
        <v>1</v>
      </c>
      <c r="J949" s="6">
        <v>47.19</v>
      </c>
      <c r="K949" s="7">
        <v>0</v>
      </c>
      <c r="L949" s="6">
        <v>18.54</v>
      </c>
      <c r="M949" s="6">
        <f t="shared" si="56"/>
        <v>47.19</v>
      </c>
      <c r="N949" s="6">
        <f t="shared" si="57"/>
        <v>18.54</v>
      </c>
      <c r="O949" s="6">
        <f t="shared" si="58"/>
        <v>28.65</v>
      </c>
      <c r="P949" s="8">
        <f t="shared" si="59"/>
        <v>0.60712015257469798</v>
      </c>
      <c r="Q949" s="5">
        <f>YEAR(SalesDataTable[[#This Row],[Order Date]])</f>
        <v>2026</v>
      </c>
      <c r="R949" s="8" t="str">
        <f>"Q"&amp;ROUNDUP(MONTH(SalesDataTable[[#This Row],[Order Date]])/3,0)</f>
        <v>Q2</v>
      </c>
      <c r="S949" s="9">
        <f>MONTH(SalesDataTable[[#This Row],[Order Date]])</f>
        <v>5</v>
      </c>
      <c r="T949" s="8" t="str">
        <f>TEXT(SalesDataTable[[#This Row],[Order Date]],"mmm")</f>
        <v>May</v>
      </c>
    </row>
    <row r="950" spans="1:20" ht="16">
      <c r="A950" s="2" t="s">
        <v>1001</v>
      </c>
      <c r="B950" s="3">
        <v>46172</v>
      </c>
      <c r="C950" s="4" t="s">
        <v>27</v>
      </c>
      <c r="D950" s="4" t="s">
        <v>48</v>
      </c>
      <c r="E950" s="4" t="s">
        <v>3</v>
      </c>
      <c r="F950" s="4" t="s">
        <v>16</v>
      </c>
      <c r="G950" s="4" t="s">
        <v>49</v>
      </c>
      <c r="H950" s="4" t="s">
        <v>55</v>
      </c>
      <c r="I950" s="9">
        <v>1</v>
      </c>
      <c r="J950" s="6">
        <v>124.14</v>
      </c>
      <c r="K950" s="7">
        <v>0</v>
      </c>
      <c r="L950" s="6">
        <v>70.900000000000006</v>
      </c>
      <c r="M950" s="6">
        <f t="shared" si="56"/>
        <v>124.14</v>
      </c>
      <c r="N950" s="6">
        <f t="shared" si="57"/>
        <v>70.900000000000006</v>
      </c>
      <c r="O950" s="6">
        <f t="shared" si="58"/>
        <v>53.239999999999995</v>
      </c>
      <c r="P950" s="8">
        <f t="shared" si="59"/>
        <v>0.42887062993394548</v>
      </c>
      <c r="Q950" s="5">
        <f>YEAR(SalesDataTable[[#This Row],[Order Date]])</f>
        <v>2026</v>
      </c>
      <c r="R950" s="8" t="str">
        <f>"Q"&amp;ROUNDUP(MONTH(SalesDataTable[[#This Row],[Order Date]])/3,0)</f>
        <v>Q2</v>
      </c>
      <c r="S950" s="9">
        <f>MONTH(SalesDataTable[[#This Row],[Order Date]])</f>
        <v>5</v>
      </c>
      <c r="T950" s="8" t="str">
        <f>TEXT(SalesDataTable[[#This Row],[Order Date]],"mmm")</f>
        <v>May</v>
      </c>
    </row>
    <row r="951" spans="1:20" ht="16">
      <c r="A951" s="2" t="s">
        <v>1002</v>
      </c>
      <c r="B951" s="3">
        <v>46173</v>
      </c>
      <c r="C951" s="4" t="s">
        <v>27</v>
      </c>
      <c r="D951" s="4" t="s">
        <v>48</v>
      </c>
      <c r="E951" s="4" t="s">
        <v>3</v>
      </c>
      <c r="F951" s="4" t="s">
        <v>4</v>
      </c>
      <c r="G951" s="4" t="s">
        <v>17</v>
      </c>
      <c r="H951" s="4" t="s">
        <v>71</v>
      </c>
      <c r="I951" s="9">
        <v>1</v>
      </c>
      <c r="J951" s="6">
        <v>131.94999999999999</v>
      </c>
      <c r="K951" s="7">
        <v>0</v>
      </c>
      <c r="L951" s="6">
        <v>65.17</v>
      </c>
      <c r="M951" s="6">
        <f t="shared" si="56"/>
        <v>131.94999999999999</v>
      </c>
      <c r="N951" s="6">
        <f t="shared" si="57"/>
        <v>65.17</v>
      </c>
      <c r="O951" s="6">
        <f t="shared" si="58"/>
        <v>66.779999999999987</v>
      </c>
      <c r="P951" s="8">
        <f t="shared" si="59"/>
        <v>0.50610079575596811</v>
      </c>
      <c r="Q951" s="5">
        <f>YEAR(SalesDataTable[[#This Row],[Order Date]])</f>
        <v>2026</v>
      </c>
      <c r="R951" s="8" t="str">
        <f>"Q"&amp;ROUNDUP(MONTH(SalesDataTable[[#This Row],[Order Date]])/3,0)</f>
        <v>Q2</v>
      </c>
      <c r="S951" s="9">
        <f>MONTH(SalesDataTable[[#This Row],[Order Date]])</f>
        <v>5</v>
      </c>
      <c r="T951" s="8" t="str">
        <f>TEXT(SalesDataTable[[#This Row],[Order Date]],"mmm")</f>
        <v>May</v>
      </c>
    </row>
    <row r="952" spans="1:20" ht="16">
      <c r="A952" s="2" t="s">
        <v>1003</v>
      </c>
      <c r="B952" s="3">
        <v>46173</v>
      </c>
      <c r="C952" s="4" t="s">
        <v>27</v>
      </c>
      <c r="D952" s="4" t="s">
        <v>48</v>
      </c>
      <c r="E952" s="4" t="s">
        <v>39</v>
      </c>
      <c r="F952" s="4" t="s">
        <v>16</v>
      </c>
      <c r="G952" s="4" t="s">
        <v>5</v>
      </c>
      <c r="H952" s="4" t="s">
        <v>43</v>
      </c>
      <c r="I952" s="9">
        <v>1</v>
      </c>
      <c r="J952" s="6">
        <v>102.24</v>
      </c>
      <c r="K952" s="7">
        <v>0</v>
      </c>
      <c r="L952" s="6">
        <v>50.75</v>
      </c>
      <c r="M952" s="6">
        <f t="shared" si="56"/>
        <v>102.24</v>
      </c>
      <c r="N952" s="6">
        <f t="shared" si="57"/>
        <v>50.75</v>
      </c>
      <c r="O952" s="6">
        <f t="shared" si="58"/>
        <v>51.489999999999995</v>
      </c>
      <c r="P952" s="8">
        <f t="shared" si="59"/>
        <v>0.50361893583724571</v>
      </c>
      <c r="Q952" s="5">
        <f>YEAR(SalesDataTable[[#This Row],[Order Date]])</f>
        <v>2026</v>
      </c>
      <c r="R952" s="8" t="str">
        <f>"Q"&amp;ROUNDUP(MONTH(SalesDataTable[[#This Row],[Order Date]])/3,0)</f>
        <v>Q2</v>
      </c>
      <c r="S952" s="9">
        <f>MONTH(SalesDataTable[[#This Row],[Order Date]])</f>
        <v>5</v>
      </c>
      <c r="T952" s="8" t="str">
        <f>TEXT(SalesDataTable[[#This Row],[Order Date]],"mmm")</f>
        <v>May</v>
      </c>
    </row>
    <row r="953" spans="1:20" ht="16">
      <c r="A953" s="2" t="s">
        <v>1004</v>
      </c>
      <c r="B953" s="3">
        <v>46173</v>
      </c>
      <c r="C953" s="4" t="s">
        <v>27</v>
      </c>
      <c r="D953" s="4" t="s">
        <v>82</v>
      </c>
      <c r="E953" s="4" t="s">
        <v>39</v>
      </c>
      <c r="F953" s="4" t="s">
        <v>16</v>
      </c>
      <c r="G953" s="4" t="s">
        <v>11</v>
      </c>
      <c r="H953" s="4" t="s">
        <v>53</v>
      </c>
      <c r="I953" s="9">
        <v>2</v>
      </c>
      <c r="J953" s="6">
        <v>152.07</v>
      </c>
      <c r="K953" s="7">
        <v>0</v>
      </c>
      <c r="L953" s="6">
        <v>76.849999999999994</v>
      </c>
      <c r="M953" s="6">
        <f t="shared" si="56"/>
        <v>304.14</v>
      </c>
      <c r="N953" s="6">
        <f t="shared" si="57"/>
        <v>153.69999999999999</v>
      </c>
      <c r="O953" s="6">
        <f t="shared" si="58"/>
        <v>150.44</v>
      </c>
      <c r="P953" s="8">
        <f t="shared" si="59"/>
        <v>0.49464062602748737</v>
      </c>
      <c r="Q953" s="5">
        <f>YEAR(SalesDataTable[[#This Row],[Order Date]])</f>
        <v>2026</v>
      </c>
      <c r="R953" s="8" t="str">
        <f>"Q"&amp;ROUNDUP(MONTH(SalesDataTable[[#This Row],[Order Date]])/3,0)</f>
        <v>Q2</v>
      </c>
      <c r="S953" s="9">
        <f>MONTH(SalesDataTable[[#This Row],[Order Date]])</f>
        <v>5</v>
      </c>
      <c r="T953" s="8" t="str">
        <f>TEXT(SalesDataTable[[#This Row],[Order Date]],"mmm")</f>
        <v>May</v>
      </c>
    </row>
    <row r="954" spans="1:20" ht="16">
      <c r="A954" s="2" t="s">
        <v>1005</v>
      </c>
      <c r="B954" s="3">
        <v>46173</v>
      </c>
      <c r="C954" s="4" t="s">
        <v>14</v>
      </c>
      <c r="D954" s="4" t="s">
        <v>24</v>
      </c>
      <c r="E954" s="4" t="s">
        <v>3</v>
      </c>
      <c r="F954" s="4" t="s">
        <v>16</v>
      </c>
      <c r="G954" s="4" t="s">
        <v>31</v>
      </c>
      <c r="H954" s="4" t="s">
        <v>90</v>
      </c>
      <c r="I954" s="9">
        <v>2</v>
      </c>
      <c r="J954" s="6">
        <v>123.34</v>
      </c>
      <c r="K954" s="7">
        <v>0.05</v>
      </c>
      <c r="L954" s="6">
        <v>58.96</v>
      </c>
      <c r="M954" s="6">
        <f t="shared" si="56"/>
        <v>234.346</v>
      </c>
      <c r="N954" s="6">
        <f t="shared" si="57"/>
        <v>117.92</v>
      </c>
      <c r="O954" s="6">
        <f t="shared" si="58"/>
        <v>116.426</v>
      </c>
      <c r="P954" s="8">
        <f t="shared" si="59"/>
        <v>0.49681240558831813</v>
      </c>
      <c r="Q954" s="5">
        <f>YEAR(SalesDataTable[[#This Row],[Order Date]])</f>
        <v>2026</v>
      </c>
      <c r="R954" s="8" t="str">
        <f>"Q"&amp;ROUNDUP(MONTH(SalesDataTable[[#This Row],[Order Date]])/3,0)</f>
        <v>Q2</v>
      </c>
      <c r="S954" s="9">
        <f>MONTH(SalesDataTable[[#This Row],[Order Date]])</f>
        <v>5</v>
      </c>
      <c r="T954" s="8" t="str">
        <f>TEXT(SalesDataTable[[#This Row],[Order Date]],"mmm")</f>
        <v>May</v>
      </c>
    </row>
    <row r="955" spans="1:20" ht="16">
      <c r="A955" s="2" t="s">
        <v>1006</v>
      </c>
      <c r="B955" s="3">
        <v>46173</v>
      </c>
      <c r="C955" s="4" t="s">
        <v>14</v>
      </c>
      <c r="D955" s="4" t="s">
        <v>15</v>
      </c>
      <c r="E955" s="4" t="s">
        <v>25</v>
      </c>
      <c r="F955" s="4" t="s">
        <v>4</v>
      </c>
      <c r="G955" s="4" t="s">
        <v>11</v>
      </c>
      <c r="H955" s="4" t="s">
        <v>53</v>
      </c>
      <c r="I955" s="9">
        <v>1</v>
      </c>
      <c r="J955" s="6">
        <v>155.81</v>
      </c>
      <c r="K955" s="7">
        <v>0</v>
      </c>
      <c r="L955" s="6">
        <v>80.31</v>
      </c>
      <c r="M955" s="6">
        <f t="shared" si="56"/>
        <v>155.81</v>
      </c>
      <c r="N955" s="6">
        <f t="shared" si="57"/>
        <v>80.31</v>
      </c>
      <c r="O955" s="6">
        <f t="shared" si="58"/>
        <v>75.5</v>
      </c>
      <c r="P955" s="8">
        <f t="shared" si="59"/>
        <v>0.48456453372697517</v>
      </c>
      <c r="Q955" s="5">
        <f>YEAR(SalesDataTable[[#This Row],[Order Date]])</f>
        <v>2026</v>
      </c>
      <c r="R955" s="8" t="str">
        <f>"Q"&amp;ROUNDUP(MONTH(SalesDataTable[[#This Row],[Order Date]])/3,0)</f>
        <v>Q2</v>
      </c>
      <c r="S955" s="9">
        <f>MONTH(SalesDataTable[[#This Row],[Order Date]])</f>
        <v>5</v>
      </c>
      <c r="T955" s="8" t="str">
        <f>TEXT(SalesDataTable[[#This Row],[Order Date]],"mmm")</f>
        <v>May</v>
      </c>
    </row>
    <row r="956" spans="1:20" ht="16">
      <c r="A956" s="2" t="s">
        <v>1007</v>
      </c>
      <c r="B956" s="3">
        <v>46173</v>
      </c>
      <c r="C956" s="4" t="s">
        <v>14</v>
      </c>
      <c r="D956" s="4" t="s">
        <v>126</v>
      </c>
      <c r="E956" s="4" t="s">
        <v>3</v>
      </c>
      <c r="F956" s="4" t="s">
        <v>4</v>
      </c>
      <c r="G956" s="4" t="s">
        <v>17</v>
      </c>
      <c r="H956" s="4" t="s">
        <v>83</v>
      </c>
      <c r="I956" s="9">
        <v>1</v>
      </c>
      <c r="J956" s="6">
        <v>163.19</v>
      </c>
      <c r="K956" s="7">
        <v>0.05</v>
      </c>
      <c r="L956" s="6">
        <v>87.95</v>
      </c>
      <c r="M956" s="6">
        <f t="shared" si="56"/>
        <v>155.03049999999999</v>
      </c>
      <c r="N956" s="6">
        <f t="shared" si="57"/>
        <v>87.95</v>
      </c>
      <c r="O956" s="6">
        <f t="shared" si="58"/>
        <v>67.080499999999986</v>
      </c>
      <c r="P956" s="8">
        <f t="shared" si="59"/>
        <v>0.4326922766810401</v>
      </c>
      <c r="Q956" s="5">
        <f>YEAR(SalesDataTable[[#This Row],[Order Date]])</f>
        <v>2026</v>
      </c>
      <c r="R956" s="8" t="str">
        <f>"Q"&amp;ROUNDUP(MONTH(SalesDataTable[[#This Row],[Order Date]])/3,0)</f>
        <v>Q2</v>
      </c>
      <c r="S956" s="9">
        <f>MONTH(SalesDataTable[[#This Row],[Order Date]])</f>
        <v>5</v>
      </c>
      <c r="T956" s="8" t="str">
        <f>TEXT(SalesDataTable[[#This Row],[Order Date]],"mmm")</f>
        <v>May</v>
      </c>
    </row>
    <row r="957" spans="1:20" ht="16">
      <c r="A957" s="2" t="s">
        <v>1008</v>
      </c>
      <c r="B957" s="3">
        <v>46173</v>
      </c>
      <c r="C957" s="4" t="s">
        <v>8</v>
      </c>
      <c r="D957" s="4" t="s">
        <v>69</v>
      </c>
      <c r="E957" s="4" t="s">
        <v>3</v>
      </c>
      <c r="F957" s="4" t="s">
        <v>4</v>
      </c>
      <c r="G957" s="4" t="s">
        <v>11</v>
      </c>
      <c r="H957" s="4" t="s">
        <v>21</v>
      </c>
      <c r="I957" s="9">
        <v>1</v>
      </c>
      <c r="J957" s="6">
        <v>147.30000000000001</v>
      </c>
      <c r="K957" s="7">
        <v>0.05</v>
      </c>
      <c r="L957" s="6">
        <v>81.510000000000005</v>
      </c>
      <c r="M957" s="6">
        <f t="shared" si="56"/>
        <v>139.935</v>
      </c>
      <c r="N957" s="6">
        <f t="shared" si="57"/>
        <v>81.510000000000005</v>
      </c>
      <c r="O957" s="6">
        <f t="shared" si="58"/>
        <v>58.424999999999997</v>
      </c>
      <c r="P957" s="8">
        <f t="shared" si="59"/>
        <v>0.41751527494908347</v>
      </c>
      <c r="Q957" s="5">
        <f>YEAR(SalesDataTable[[#This Row],[Order Date]])</f>
        <v>2026</v>
      </c>
      <c r="R957" s="8" t="str">
        <f>"Q"&amp;ROUNDUP(MONTH(SalesDataTable[[#This Row],[Order Date]])/3,0)</f>
        <v>Q2</v>
      </c>
      <c r="S957" s="9">
        <f>MONTH(SalesDataTable[[#This Row],[Order Date]])</f>
        <v>5</v>
      </c>
      <c r="T957" s="8" t="str">
        <f>TEXT(SalesDataTable[[#This Row],[Order Date]],"mmm")</f>
        <v>May</v>
      </c>
    </row>
    <row r="958" spans="1:20" ht="16">
      <c r="A958" s="2" t="s">
        <v>1009</v>
      </c>
      <c r="B958" s="3">
        <v>46173</v>
      </c>
      <c r="C958" s="4" t="s">
        <v>14</v>
      </c>
      <c r="D958" s="4" t="s">
        <v>15</v>
      </c>
      <c r="E958" s="4" t="s">
        <v>3</v>
      </c>
      <c r="F958" s="4" t="s">
        <v>4</v>
      </c>
      <c r="G958" s="4" t="s">
        <v>49</v>
      </c>
      <c r="H958" s="4" t="s">
        <v>55</v>
      </c>
      <c r="I958" s="9">
        <v>5</v>
      </c>
      <c r="J958" s="6">
        <v>126.16</v>
      </c>
      <c r="K958" s="7">
        <v>0</v>
      </c>
      <c r="L958" s="6">
        <v>68.59</v>
      </c>
      <c r="M958" s="6">
        <f t="shared" si="56"/>
        <v>630.79999999999995</v>
      </c>
      <c r="N958" s="6">
        <f t="shared" si="57"/>
        <v>342.95000000000005</v>
      </c>
      <c r="O958" s="6">
        <f t="shared" si="58"/>
        <v>287.84999999999991</v>
      </c>
      <c r="P958" s="8">
        <f t="shared" si="59"/>
        <v>0.45632530120481918</v>
      </c>
      <c r="Q958" s="5">
        <f>YEAR(SalesDataTable[[#This Row],[Order Date]])</f>
        <v>2026</v>
      </c>
      <c r="R958" s="8" t="str">
        <f>"Q"&amp;ROUNDUP(MONTH(SalesDataTable[[#This Row],[Order Date]])/3,0)</f>
        <v>Q2</v>
      </c>
      <c r="S958" s="9">
        <f>MONTH(SalesDataTable[[#This Row],[Order Date]])</f>
        <v>5</v>
      </c>
      <c r="T958" s="8" t="str">
        <f>TEXT(SalesDataTable[[#This Row],[Order Date]],"mmm")</f>
        <v>May</v>
      </c>
    </row>
    <row r="959" spans="1:20" ht="16">
      <c r="A959" s="2" t="s">
        <v>1010</v>
      </c>
      <c r="B959" s="3">
        <v>46173</v>
      </c>
      <c r="C959" s="4" t="s">
        <v>27</v>
      </c>
      <c r="D959" s="4" t="s">
        <v>48</v>
      </c>
      <c r="E959" s="4" t="s">
        <v>3</v>
      </c>
      <c r="F959" s="4" t="s">
        <v>16</v>
      </c>
      <c r="G959" s="4" t="s">
        <v>17</v>
      </c>
      <c r="H959" s="4" t="s">
        <v>83</v>
      </c>
      <c r="I959" s="9">
        <v>2</v>
      </c>
      <c r="J959" s="6">
        <v>163.57</v>
      </c>
      <c r="K959" s="7">
        <v>0</v>
      </c>
      <c r="L959" s="6">
        <v>85.72</v>
      </c>
      <c r="M959" s="6">
        <f t="shared" si="56"/>
        <v>327.14</v>
      </c>
      <c r="N959" s="6">
        <f t="shared" si="57"/>
        <v>171.44</v>
      </c>
      <c r="O959" s="6">
        <f t="shared" si="58"/>
        <v>155.69999999999999</v>
      </c>
      <c r="P959" s="8">
        <f t="shared" si="59"/>
        <v>0.47594302133643085</v>
      </c>
      <c r="Q959" s="5">
        <f>YEAR(SalesDataTable[[#This Row],[Order Date]])</f>
        <v>2026</v>
      </c>
      <c r="R959" s="8" t="str">
        <f>"Q"&amp;ROUNDUP(MONTH(SalesDataTable[[#This Row],[Order Date]])/3,0)</f>
        <v>Q2</v>
      </c>
      <c r="S959" s="9">
        <f>MONTH(SalesDataTable[[#This Row],[Order Date]])</f>
        <v>5</v>
      </c>
      <c r="T959" s="8" t="str">
        <f>TEXT(SalesDataTable[[#This Row],[Order Date]],"mmm")</f>
        <v>May</v>
      </c>
    </row>
    <row r="960" spans="1:20" ht="16">
      <c r="A960" s="2" t="s">
        <v>1011</v>
      </c>
      <c r="B960" s="3">
        <v>46173</v>
      </c>
      <c r="C960" s="4" t="s">
        <v>14</v>
      </c>
      <c r="D960" s="4" t="s">
        <v>126</v>
      </c>
      <c r="E960" s="4" t="s">
        <v>3</v>
      </c>
      <c r="F960" s="4" t="s">
        <v>16</v>
      </c>
      <c r="G960" s="4" t="s">
        <v>11</v>
      </c>
      <c r="H960" s="4" t="s">
        <v>21</v>
      </c>
      <c r="I960" s="9">
        <v>1</v>
      </c>
      <c r="J960" s="6">
        <v>142.06</v>
      </c>
      <c r="K960" s="7">
        <v>0</v>
      </c>
      <c r="L960" s="6">
        <v>77.36</v>
      </c>
      <c r="M960" s="6">
        <f t="shared" si="56"/>
        <v>142.06</v>
      </c>
      <c r="N960" s="6">
        <f t="shared" si="57"/>
        <v>77.36</v>
      </c>
      <c r="O960" s="6">
        <f t="shared" si="58"/>
        <v>64.7</v>
      </c>
      <c r="P960" s="8">
        <f t="shared" si="59"/>
        <v>0.45544136280444886</v>
      </c>
      <c r="Q960" s="5">
        <f>YEAR(SalesDataTable[[#This Row],[Order Date]])</f>
        <v>2026</v>
      </c>
      <c r="R960" s="8" t="str">
        <f>"Q"&amp;ROUNDUP(MONTH(SalesDataTable[[#This Row],[Order Date]])/3,0)</f>
        <v>Q2</v>
      </c>
      <c r="S960" s="9">
        <f>MONTH(SalesDataTable[[#This Row],[Order Date]])</f>
        <v>5</v>
      </c>
      <c r="T960" s="8" t="str">
        <f>TEXT(SalesDataTable[[#This Row],[Order Date]],"mmm")</f>
        <v>May</v>
      </c>
    </row>
    <row r="961" spans="1:20" ht="16">
      <c r="A961" s="2" t="s">
        <v>1012</v>
      </c>
      <c r="B961" s="3">
        <v>46173</v>
      </c>
      <c r="C961" s="4" t="s">
        <v>8</v>
      </c>
      <c r="D961" s="4" t="s">
        <v>66</v>
      </c>
      <c r="E961" s="4" t="s">
        <v>3</v>
      </c>
      <c r="F961" s="4" t="s">
        <v>16</v>
      </c>
      <c r="G961" s="4" t="s">
        <v>5</v>
      </c>
      <c r="H961" s="4" t="s">
        <v>6</v>
      </c>
      <c r="I961" s="9">
        <v>1</v>
      </c>
      <c r="J961" s="6">
        <v>81.37</v>
      </c>
      <c r="K961" s="7">
        <v>0</v>
      </c>
      <c r="L961" s="6">
        <v>42.01</v>
      </c>
      <c r="M961" s="6">
        <f t="shared" si="56"/>
        <v>81.37</v>
      </c>
      <c r="N961" s="6">
        <f t="shared" si="57"/>
        <v>42.01</v>
      </c>
      <c r="O961" s="6">
        <f t="shared" si="58"/>
        <v>39.360000000000007</v>
      </c>
      <c r="P961" s="8">
        <f t="shared" si="59"/>
        <v>0.48371635737986979</v>
      </c>
      <c r="Q961" s="5">
        <f>YEAR(SalesDataTable[[#This Row],[Order Date]])</f>
        <v>2026</v>
      </c>
      <c r="R961" s="8" t="str">
        <f>"Q"&amp;ROUNDUP(MONTH(SalesDataTable[[#This Row],[Order Date]])/3,0)</f>
        <v>Q2</v>
      </c>
      <c r="S961" s="9">
        <f>MONTH(SalesDataTable[[#This Row],[Order Date]])</f>
        <v>5</v>
      </c>
      <c r="T961" s="8" t="str">
        <f>TEXT(SalesDataTable[[#This Row],[Order Date]],"mmm")</f>
        <v>May</v>
      </c>
    </row>
    <row r="962" spans="1:20" ht="16">
      <c r="A962" s="2" t="s">
        <v>1013</v>
      </c>
      <c r="B962" s="3">
        <v>46173</v>
      </c>
      <c r="C962" s="4" t="s">
        <v>27</v>
      </c>
      <c r="D962" s="4" t="s">
        <v>48</v>
      </c>
      <c r="E962" s="4" t="s">
        <v>25</v>
      </c>
      <c r="F962" s="4" t="s">
        <v>16</v>
      </c>
      <c r="G962" s="4" t="s">
        <v>31</v>
      </c>
      <c r="H962" s="4" t="s">
        <v>90</v>
      </c>
      <c r="I962" s="9">
        <v>1</v>
      </c>
      <c r="J962" s="6">
        <v>120.75</v>
      </c>
      <c r="K962" s="7">
        <v>0</v>
      </c>
      <c r="L962" s="6">
        <v>61.21</v>
      </c>
      <c r="M962" s="6">
        <f t="shared" ref="M962:M1025" si="60">I962*J962*(1-K962)</f>
        <v>120.75</v>
      </c>
      <c r="N962" s="6">
        <f t="shared" ref="N962:N1025" si="61">I962*L962</f>
        <v>61.21</v>
      </c>
      <c r="O962" s="6">
        <f t="shared" ref="O962:O1025" si="62">M962-N962</f>
        <v>59.54</v>
      </c>
      <c r="P962" s="8">
        <f t="shared" ref="P962:P1025" si="63">IFERROR(O962/M962,0)</f>
        <v>0.49308488612836437</v>
      </c>
      <c r="Q962" s="5">
        <f>YEAR(SalesDataTable[[#This Row],[Order Date]])</f>
        <v>2026</v>
      </c>
      <c r="R962" s="8" t="str">
        <f>"Q"&amp;ROUNDUP(MONTH(SalesDataTable[[#This Row],[Order Date]])/3,0)</f>
        <v>Q2</v>
      </c>
      <c r="S962" s="9">
        <f>MONTH(SalesDataTable[[#This Row],[Order Date]])</f>
        <v>5</v>
      </c>
      <c r="T962" s="8" t="str">
        <f>TEXT(SalesDataTable[[#This Row],[Order Date]],"mmm")</f>
        <v>May</v>
      </c>
    </row>
    <row r="963" spans="1:20" ht="16">
      <c r="A963" s="2" t="s">
        <v>1014</v>
      </c>
      <c r="B963" s="3">
        <v>46173</v>
      </c>
      <c r="C963" s="4" t="s">
        <v>8</v>
      </c>
      <c r="D963" s="4" t="s">
        <v>86</v>
      </c>
      <c r="E963" s="4" t="s">
        <v>3</v>
      </c>
      <c r="F963" s="4" t="s">
        <v>16</v>
      </c>
      <c r="G963" s="4" t="s">
        <v>5</v>
      </c>
      <c r="H963" s="4" t="s">
        <v>6</v>
      </c>
      <c r="I963" s="9">
        <v>4</v>
      </c>
      <c r="J963" s="6">
        <v>81.790000000000006</v>
      </c>
      <c r="K963" s="7">
        <v>0</v>
      </c>
      <c r="L963" s="6">
        <v>42.96</v>
      </c>
      <c r="M963" s="6">
        <f t="shared" si="60"/>
        <v>327.16000000000003</v>
      </c>
      <c r="N963" s="6">
        <f t="shared" si="61"/>
        <v>171.84</v>
      </c>
      <c r="O963" s="6">
        <f t="shared" si="62"/>
        <v>155.32000000000002</v>
      </c>
      <c r="P963" s="8">
        <f t="shared" si="63"/>
        <v>0.47475241472062601</v>
      </c>
      <c r="Q963" s="5">
        <f>YEAR(SalesDataTable[[#This Row],[Order Date]])</f>
        <v>2026</v>
      </c>
      <c r="R963" s="8" t="str">
        <f>"Q"&amp;ROUNDUP(MONTH(SalesDataTable[[#This Row],[Order Date]])/3,0)</f>
        <v>Q2</v>
      </c>
      <c r="S963" s="9">
        <f>MONTH(SalesDataTable[[#This Row],[Order Date]])</f>
        <v>5</v>
      </c>
      <c r="T963" s="8" t="str">
        <f>TEXT(SalesDataTable[[#This Row],[Order Date]],"mmm")</f>
        <v>May</v>
      </c>
    </row>
    <row r="964" spans="1:20" ht="16">
      <c r="A964" s="2" t="s">
        <v>1015</v>
      </c>
      <c r="B964" s="3">
        <v>46173</v>
      </c>
      <c r="C964" s="4" t="s">
        <v>1</v>
      </c>
      <c r="D964" s="4" t="s">
        <v>88</v>
      </c>
      <c r="E964" s="4" t="s">
        <v>3</v>
      </c>
      <c r="F964" s="4" t="s">
        <v>16</v>
      </c>
      <c r="G964" s="4" t="s">
        <v>31</v>
      </c>
      <c r="H964" s="4" t="s">
        <v>64</v>
      </c>
      <c r="I964" s="9">
        <v>1</v>
      </c>
      <c r="J964" s="6">
        <v>81.2</v>
      </c>
      <c r="K964" s="7">
        <v>0.1</v>
      </c>
      <c r="L964" s="6">
        <v>40.270000000000003</v>
      </c>
      <c r="M964" s="6">
        <f t="shared" si="60"/>
        <v>73.08</v>
      </c>
      <c r="N964" s="6">
        <f t="shared" si="61"/>
        <v>40.270000000000003</v>
      </c>
      <c r="O964" s="6">
        <f t="shared" si="62"/>
        <v>32.809999999999995</v>
      </c>
      <c r="P964" s="8">
        <f t="shared" si="63"/>
        <v>0.44896004378762994</v>
      </c>
      <c r="Q964" s="5">
        <f>YEAR(SalesDataTable[[#This Row],[Order Date]])</f>
        <v>2026</v>
      </c>
      <c r="R964" s="8" t="str">
        <f>"Q"&amp;ROUNDUP(MONTH(SalesDataTable[[#This Row],[Order Date]])/3,0)</f>
        <v>Q2</v>
      </c>
      <c r="S964" s="9">
        <f>MONTH(SalesDataTable[[#This Row],[Order Date]])</f>
        <v>5</v>
      </c>
      <c r="T964" s="8" t="str">
        <f>TEXT(SalesDataTable[[#This Row],[Order Date]],"mmm")</f>
        <v>May</v>
      </c>
    </row>
    <row r="965" spans="1:20" ht="16">
      <c r="A965" s="2" t="s">
        <v>1016</v>
      </c>
      <c r="B965" s="3">
        <v>46173</v>
      </c>
      <c r="C965" s="4" t="s">
        <v>8</v>
      </c>
      <c r="D965" s="4" t="s">
        <v>9</v>
      </c>
      <c r="E965" s="4" t="s">
        <v>39</v>
      </c>
      <c r="F965" s="4" t="s">
        <v>16</v>
      </c>
      <c r="G965" s="4" t="s">
        <v>17</v>
      </c>
      <c r="H965" s="4" t="s">
        <v>46</v>
      </c>
      <c r="I965" s="9">
        <v>2</v>
      </c>
      <c r="J965" s="6">
        <v>46.52</v>
      </c>
      <c r="K965" s="7">
        <v>0.05</v>
      </c>
      <c r="L965" s="6">
        <v>18.739999999999998</v>
      </c>
      <c r="M965" s="6">
        <f t="shared" si="60"/>
        <v>88.388000000000005</v>
      </c>
      <c r="N965" s="6">
        <f t="shared" si="61"/>
        <v>37.479999999999997</v>
      </c>
      <c r="O965" s="6">
        <f t="shared" si="62"/>
        <v>50.908000000000008</v>
      </c>
      <c r="P965" s="8">
        <f t="shared" si="63"/>
        <v>0.57596053762954258</v>
      </c>
      <c r="Q965" s="5">
        <f>YEAR(SalesDataTable[[#This Row],[Order Date]])</f>
        <v>2026</v>
      </c>
      <c r="R965" s="8" t="str">
        <f>"Q"&amp;ROUNDUP(MONTH(SalesDataTable[[#This Row],[Order Date]])/3,0)</f>
        <v>Q2</v>
      </c>
      <c r="S965" s="9">
        <f>MONTH(SalesDataTable[[#This Row],[Order Date]])</f>
        <v>5</v>
      </c>
      <c r="T965" s="8" t="str">
        <f>TEXT(SalesDataTable[[#This Row],[Order Date]],"mmm")</f>
        <v>May</v>
      </c>
    </row>
    <row r="966" spans="1:20" ht="16">
      <c r="A966" s="2" t="s">
        <v>1017</v>
      </c>
      <c r="B966" s="3">
        <v>46174</v>
      </c>
      <c r="C966" s="4" t="s">
        <v>27</v>
      </c>
      <c r="D966" s="4" t="s">
        <v>82</v>
      </c>
      <c r="E966" s="4" t="s">
        <v>3</v>
      </c>
      <c r="F966" s="4" t="s">
        <v>4</v>
      </c>
      <c r="G966" s="4" t="s">
        <v>31</v>
      </c>
      <c r="H966" s="4" t="s">
        <v>41</v>
      </c>
      <c r="I966" s="9">
        <v>1</v>
      </c>
      <c r="J966" s="6">
        <v>195.22</v>
      </c>
      <c r="K966" s="7">
        <v>0</v>
      </c>
      <c r="L966" s="6">
        <v>105.91</v>
      </c>
      <c r="M966" s="6">
        <f t="shared" si="60"/>
        <v>195.22</v>
      </c>
      <c r="N966" s="6">
        <f t="shared" si="61"/>
        <v>105.91</v>
      </c>
      <c r="O966" s="6">
        <f t="shared" si="62"/>
        <v>89.31</v>
      </c>
      <c r="P966" s="8">
        <f t="shared" si="63"/>
        <v>0.45748386435816002</v>
      </c>
      <c r="Q966" s="5">
        <f>YEAR(SalesDataTable[[#This Row],[Order Date]])</f>
        <v>2026</v>
      </c>
      <c r="R966" s="8" t="str">
        <f>"Q"&amp;ROUNDUP(MONTH(SalesDataTable[[#This Row],[Order Date]])/3,0)</f>
        <v>Q2</v>
      </c>
      <c r="S966" s="9">
        <f>MONTH(SalesDataTable[[#This Row],[Order Date]])</f>
        <v>6</v>
      </c>
      <c r="T966" s="8" t="str">
        <f>TEXT(SalesDataTable[[#This Row],[Order Date]],"mmm")</f>
        <v>Jun</v>
      </c>
    </row>
    <row r="967" spans="1:20" ht="16">
      <c r="A967" s="2" t="s">
        <v>1018</v>
      </c>
      <c r="B967" s="3">
        <v>46174</v>
      </c>
      <c r="C967" s="4" t="s">
        <v>27</v>
      </c>
      <c r="D967" s="4" t="s">
        <v>28</v>
      </c>
      <c r="E967" s="4" t="s">
        <v>3</v>
      </c>
      <c r="F967" s="4" t="s">
        <v>16</v>
      </c>
      <c r="G967" s="4" t="s">
        <v>5</v>
      </c>
      <c r="H967" s="4" t="s">
        <v>35</v>
      </c>
      <c r="I967" s="9">
        <v>1</v>
      </c>
      <c r="J967" s="6">
        <v>40.71</v>
      </c>
      <c r="K967" s="7">
        <v>0.05</v>
      </c>
      <c r="L967" s="6">
        <v>16.559999999999999</v>
      </c>
      <c r="M967" s="6">
        <f t="shared" si="60"/>
        <v>38.674500000000002</v>
      </c>
      <c r="N967" s="6">
        <f t="shared" si="61"/>
        <v>16.559999999999999</v>
      </c>
      <c r="O967" s="6">
        <f t="shared" si="62"/>
        <v>22.114500000000003</v>
      </c>
      <c r="P967" s="8">
        <f t="shared" si="63"/>
        <v>0.57181088314005357</v>
      </c>
      <c r="Q967" s="5">
        <f>YEAR(SalesDataTable[[#This Row],[Order Date]])</f>
        <v>2026</v>
      </c>
      <c r="R967" s="8" t="str">
        <f>"Q"&amp;ROUNDUP(MONTH(SalesDataTable[[#This Row],[Order Date]])/3,0)</f>
        <v>Q2</v>
      </c>
      <c r="S967" s="9">
        <f>MONTH(SalesDataTable[[#This Row],[Order Date]])</f>
        <v>6</v>
      </c>
      <c r="T967" s="8" t="str">
        <f>TEXT(SalesDataTable[[#This Row],[Order Date]],"mmm")</f>
        <v>Jun</v>
      </c>
    </row>
    <row r="968" spans="1:20" ht="16">
      <c r="A968" s="2" t="s">
        <v>1019</v>
      </c>
      <c r="B968" s="3">
        <v>46174</v>
      </c>
      <c r="C968" s="4" t="s">
        <v>8</v>
      </c>
      <c r="D968" s="4" t="s">
        <v>66</v>
      </c>
      <c r="E968" s="4" t="s">
        <v>3</v>
      </c>
      <c r="F968" s="4" t="s">
        <v>4</v>
      </c>
      <c r="G968" s="4" t="s">
        <v>49</v>
      </c>
      <c r="H968" s="4" t="s">
        <v>50</v>
      </c>
      <c r="I968" s="9">
        <v>1</v>
      </c>
      <c r="J968" s="6">
        <v>41.26</v>
      </c>
      <c r="K968" s="7">
        <v>0.05</v>
      </c>
      <c r="L968" s="6">
        <v>14.32</v>
      </c>
      <c r="M968" s="6">
        <f t="shared" si="60"/>
        <v>39.196999999999996</v>
      </c>
      <c r="N968" s="6">
        <f t="shared" si="61"/>
        <v>14.32</v>
      </c>
      <c r="O968" s="6">
        <f t="shared" si="62"/>
        <v>24.876999999999995</v>
      </c>
      <c r="P968" s="8">
        <f t="shared" si="63"/>
        <v>0.63466591831007468</v>
      </c>
      <c r="Q968" s="5">
        <f>YEAR(SalesDataTable[[#This Row],[Order Date]])</f>
        <v>2026</v>
      </c>
      <c r="R968" s="8" t="str">
        <f>"Q"&amp;ROUNDUP(MONTH(SalesDataTable[[#This Row],[Order Date]])/3,0)</f>
        <v>Q2</v>
      </c>
      <c r="S968" s="9">
        <f>MONTH(SalesDataTable[[#This Row],[Order Date]])</f>
        <v>6</v>
      </c>
      <c r="T968" s="8" t="str">
        <f>TEXT(SalesDataTable[[#This Row],[Order Date]],"mmm")</f>
        <v>Jun</v>
      </c>
    </row>
    <row r="969" spans="1:20" ht="16">
      <c r="A969" s="2" t="s">
        <v>1020</v>
      </c>
      <c r="B969" s="3">
        <v>46174</v>
      </c>
      <c r="C969" s="4" t="s">
        <v>8</v>
      </c>
      <c r="D969" s="4" t="s">
        <v>66</v>
      </c>
      <c r="E969" s="4" t="s">
        <v>25</v>
      </c>
      <c r="F969" s="4" t="s">
        <v>16</v>
      </c>
      <c r="G969" s="4" t="s">
        <v>49</v>
      </c>
      <c r="H969" s="4" t="s">
        <v>50</v>
      </c>
      <c r="I969" s="9">
        <v>2</v>
      </c>
      <c r="J969" s="6">
        <v>40.840000000000003</v>
      </c>
      <c r="K969" s="7">
        <v>0</v>
      </c>
      <c r="L969" s="6">
        <v>14.48</v>
      </c>
      <c r="M969" s="6">
        <f t="shared" si="60"/>
        <v>81.680000000000007</v>
      </c>
      <c r="N969" s="6">
        <f t="shared" si="61"/>
        <v>28.96</v>
      </c>
      <c r="O969" s="6">
        <f t="shared" si="62"/>
        <v>52.720000000000006</v>
      </c>
      <c r="P969" s="8">
        <f t="shared" si="63"/>
        <v>0.64544564152791384</v>
      </c>
      <c r="Q969" s="5">
        <f>YEAR(SalesDataTable[[#This Row],[Order Date]])</f>
        <v>2026</v>
      </c>
      <c r="R969" s="8" t="str">
        <f>"Q"&amp;ROUNDUP(MONTH(SalesDataTable[[#This Row],[Order Date]])/3,0)</f>
        <v>Q2</v>
      </c>
      <c r="S969" s="9">
        <f>MONTH(SalesDataTable[[#This Row],[Order Date]])</f>
        <v>6</v>
      </c>
      <c r="T969" s="8" t="str">
        <f>TEXT(SalesDataTable[[#This Row],[Order Date]],"mmm")</f>
        <v>Jun</v>
      </c>
    </row>
    <row r="970" spans="1:20" ht="16">
      <c r="A970" s="2" t="s">
        <v>1021</v>
      </c>
      <c r="B970" s="3">
        <v>46174</v>
      </c>
      <c r="C970" s="4" t="s">
        <v>27</v>
      </c>
      <c r="D970" s="4" t="s">
        <v>28</v>
      </c>
      <c r="E970" s="4" t="s">
        <v>3</v>
      </c>
      <c r="F970" s="4" t="s">
        <v>4</v>
      </c>
      <c r="G970" s="4" t="s">
        <v>11</v>
      </c>
      <c r="H970" s="4" t="s">
        <v>21</v>
      </c>
      <c r="I970" s="9">
        <v>1</v>
      </c>
      <c r="J970" s="6">
        <v>143.32</v>
      </c>
      <c r="K970" s="7">
        <v>0</v>
      </c>
      <c r="L970" s="6">
        <v>80.36</v>
      </c>
      <c r="M970" s="6">
        <f t="shared" si="60"/>
        <v>143.32</v>
      </c>
      <c r="N970" s="6">
        <f t="shared" si="61"/>
        <v>80.36</v>
      </c>
      <c r="O970" s="6">
        <f t="shared" si="62"/>
        <v>62.959999999999994</v>
      </c>
      <c r="P970" s="8">
        <f t="shared" si="63"/>
        <v>0.43929667876081496</v>
      </c>
      <c r="Q970" s="5">
        <f>YEAR(SalesDataTable[[#This Row],[Order Date]])</f>
        <v>2026</v>
      </c>
      <c r="R970" s="8" t="str">
        <f>"Q"&amp;ROUNDUP(MONTH(SalesDataTable[[#This Row],[Order Date]])/3,0)</f>
        <v>Q2</v>
      </c>
      <c r="S970" s="9">
        <f>MONTH(SalesDataTable[[#This Row],[Order Date]])</f>
        <v>6</v>
      </c>
      <c r="T970" s="8" t="str">
        <f>TEXT(SalesDataTable[[#This Row],[Order Date]],"mmm")</f>
        <v>Jun</v>
      </c>
    </row>
    <row r="971" spans="1:20" ht="16">
      <c r="A971" s="2" t="s">
        <v>1022</v>
      </c>
      <c r="B971" s="3">
        <v>46174</v>
      </c>
      <c r="C971" s="4" t="s">
        <v>1</v>
      </c>
      <c r="D971" s="4" t="s">
        <v>88</v>
      </c>
      <c r="E971" s="4" t="s">
        <v>3</v>
      </c>
      <c r="F971" s="4" t="s">
        <v>16</v>
      </c>
      <c r="G971" s="4" t="s">
        <v>11</v>
      </c>
      <c r="H971" s="4" t="s">
        <v>53</v>
      </c>
      <c r="I971" s="9">
        <v>2</v>
      </c>
      <c r="J971" s="6">
        <v>156.31</v>
      </c>
      <c r="K971" s="7">
        <v>0</v>
      </c>
      <c r="L971" s="6">
        <v>79.87</v>
      </c>
      <c r="M971" s="6">
        <f t="shared" si="60"/>
        <v>312.62</v>
      </c>
      <c r="N971" s="6">
        <f t="shared" si="61"/>
        <v>159.74</v>
      </c>
      <c r="O971" s="6">
        <f t="shared" si="62"/>
        <v>152.88</v>
      </c>
      <c r="P971" s="8">
        <f t="shared" si="63"/>
        <v>0.4890282131661442</v>
      </c>
      <c r="Q971" s="5">
        <f>YEAR(SalesDataTable[[#This Row],[Order Date]])</f>
        <v>2026</v>
      </c>
      <c r="R971" s="8" t="str">
        <f>"Q"&amp;ROUNDUP(MONTH(SalesDataTable[[#This Row],[Order Date]])/3,0)</f>
        <v>Q2</v>
      </c>
      <c r="S971" s="9">
        <f>MONTH(SalesDataTable[[#This Row],[Order Date]])</f>
        <v>6</v>
      </c>
      <c r="T971" s="8" t="str">
        <f>TEXT(SalesDataTable[[#This Row],[Order Date]],"mmm")</f>
        <v>Jun</v>
      </c>
    </row>
    <row r="972" spans="1:20" ht="16">
      <c r="A972" s="2" t="s">
        <v>1023</v>
      </c>
      <c r="B972" s="3">
        <v>46174</v>
      </c>
      <c r="C972" s="4" t="s">
        <v>27</v>
      </c>
      <c r="D972" s="4" t="s">
        <v>48</v>
      </c>
      <c r="E972" s="4" t="s">
        <v>3</v>
      </c>
      <c r="F972" s="4" t="s">
        <v>16</v>
      </c>
      <c r="G972" s="4" t="s">
        <v>5</v>
      </c>
      <c r="H972" s="4" t="s">
        <v>43</v>
      </c>
      <c r="I972" s="9">
        <v>3</v>
      </c>
      <c r="J972" s="6">
        <v>100.69</v>
      </c>
      <c r="K972" s="7">
        <v>0.1</v>
      </c>
      <c r="L972" s="6">
        <v>51.31</v>
      </c>
      <c r="M972" s="6">
        <f t="shared" si="60"/>
        <v>271.863</v>
      </c>
      <c r="N972" s="6">
        <f t="shared" si="61"/>
        <v>153.93</v>
      </c>
      <c r="O972" s="6">
        <f t="shared" si="62"/>
        <v>117.93299999999999</v>
      </c>
      <c r="P972" s="8">
        <f t="shared" si="63"/>
        <v>0.43379569856876438</v>
      </c>
      <c r="Q972" s="5">
        <f>YEAR(SalesDataTable[[#This Row],[Order Date]])</f>
        <v>2026</v>
      </c>
      <c r="R972" s="8" t="str">
        <f>"Q"&amp;ROUNDUP(MONTH(SalesDataTable[[#This Row],[Order Date]])/3,0)</f>
        <v>Q2</v>
      </c>
      <c r="S972" s="9">
        <f>MONTH(SalesDataTable[[#This Row],[Order Date]])</f>
        <v>6</v>
      </c>
      <c r="T972" s="8" t="str">
        <f>TEXT(SalesDataTable[[#This Row],[Order Date]],"mmm")</f>
        <v>Jun</v>
      </c>
    </row>
    <row r="973" spans="1:20" ht="16">
      <c r="A973" s="2" t="s">
        <v>1024</v>
      </c>
      <c r="B973" s="3">
        <v>46174</v>
      </c>
      <c r="C973" s="4" t="s">
        <v>27</v>
      </c>
      <c r="D973" s="4" t="s">
        <v>82</v>
      </c>
      <c r="E973" s="4" t="s">
        <v>25</v>
      </c>
      <c r="F973" s="4" t="s">
        <v>20</v>
      </c>
      <c r="G973" s="4" t="s">
        <v>17</v>
      </c>
      <c r="H973" s="4" t="s">
        <v>46</v>
      </c>
      <c r="I973" s="9">
        <v>2</v>
      </c>
      <c r="J973" s="6">
        <v>45.54</v>
      </c>
      <c r="K973" s="7">
        <v>0.1</v>
      </c>
      <c r="L973" s="6">
        <v>18.309999999999999</v>
      </c>
      <c r="M973" s="6">
        <f t="shared" si="60"/>
        <v>81.971999999999994</v>
      </c>
      <c r="N973" s="6">
        <f t="shared" si="61"/>
        <v>36.619999999999997</v>
      </c>
      <c r="O973" s="6">
        <f t="shared" si="62"/>
        <v>45.351999999999997</v>
      </c>
      <c r="P973" s="8">
        <f t="shared" si="63"/>
        <v>0.5532620894939736</v>
      </c>
      <c r="Q973" s="5">
        <f>YEAR(SalesDataTable[[#This Row],[Order Date]])</f>
        <v>2026</v>
      </c>
      <c r="R973" s="8" t="str">
        <f>"Q"&amp;ROUNDUP(MONTH(SalesDataTable[[#This Row],[Order Date]])/3,0)</f>
        <v>Q2</v>
      </c>
      <c r="S973" s="9">
        <f>MONTH(SalesDataTable[[#This Row],[Order Date]])</f>
        <v>6</v>
      </c>
      <c r="T973" s="8" t="str">
        <f>TEXT(SalesDataTable[[#This Row],[Order Date]],"mmm")</f>
        <v>Jun</v>
      </c>
    </row>
    <row r="974" spans="1:20" ht="16">
      <c r="A974" s="2" t="s">
        <v>1025</v>
      </c>
      <c r="B974" s="3">
        <v>46174</v>
      </c>
      <c r="C974" s="4" t="s">
        <v>14</v>
      </c>
      <c r="D974" s="4" t="s">
        <v>24</v>
      </c>
      <c r="E974" s="4" t="s">
        <v>10</v>
      </c>
      <c r="F974" s="4" t="s">
        <v>20</v>
      </c>
      <c r="G974" s="4" t="s">
        <v>11</v>
      </c>
      <c r="H974" s="4" t="s">
        <v>53</v>
      </c>
      <c r="I974" s="9">
        <v>5</v>
      </c>
      <c r="J974" s="6">
        <v>153.97</v>
      </c>
      <c r="K974" s="7">
        <v>0.15</v>
      </c>
      <c r="L974" s="6">
        <v>79.81</v>
      </c>
      <c r="M974" s="6">
        <f t="shared" si="60"/>
        <v>654.37249999999995</v>
      </c>
      <c r="N974" s="6">
        <f t="shared" si="61"/>
        <v>399.05</v>
      </c>
      <c r="O974" s="6">
        <f t="shared" si="62"/>
        <v>255.32249999999993</v>
      </c>
      <c r="P974" s="8">
        <f t="shared" si="63"/>
        <v>0.39017914108554369</v>
      </c>
      <c r="Q974" s="5">
        <f>YEAR(SalesDataTable[[#This Row],[Order Date]])</f>
        <v>2026</v>
      </c>
      <c r="R974" s="8" t="str">
        <f>"Q"&amp;ROUNDUP(MONTH(SalesDataTable[[#This Row],[Order Date]])/3,0)</f>
        <v>Q2</v>
      </c>
      <c r="S974" s="9">
        <f>MONTH(SalesDataTable[[#This Row],[Order Date]])</f>
        <v>6</v>
      </c>
      <c r="T974" s="8" t="str">
        <f>TEXT(SalesDataTable[[#This Row],[Order Date]],"mmm")</f>
        <v>Jun</v>
      </c>
    </row>
    <row r="975" spans="1:20" ht="16">
      <c r="A975" s="2" t="s">
        <v>1026</v>
      </c>
      <c r="B975" s="3">
        <v>46174</v>
      </c>
      <c r="C975" s="4" t="s">
        <v>14</v>
      </c>
      <c r="D975" s="4" t="s">
        <v>126</v>
      </c>
      <c r="E975" s="4" t="s">
        <v>25</v>
      </c>
      <c r="F975" s="4" t="s">
        <v>4</v>
      </c>
      <c r="G975" s="4" t="s">
        <v>49</v>
      </c>
      <c r="H975" s="4" t="s">
        <v>55</v>
      </c>
      <c r="I975" s="9">
        <v>1</v>
      </c>
      <c r="J975" s="6">
        <v>124.17</v>
      </c>
      <c r="K975" s="7">
        <v>0</v>
      </c>
      <c r="L975" s="6">
        <v>71.040000000000006</v>
      </c>
      <c r="M975" s="6">
        <f t="shared" si="60"/>
        <v>124.17</v>
      </c>
      <c r="N975" s="6">
        <f t="shared" si="61"/>
        <v>71.040000000000006</v>
      </c>
      <c r="O975" s="6">
        <f t="shared" si="62"/>
        <v>53.129999999999995</v>
      </c>
      <c r="P975" s="8">
        <f t="shared" si="63"/>
        <v>0.4278811307079004</v>
      </c>
      <c r="Q975" s="5">
        <f>YEAR(SalesDataTable[[#This Row],[Order Date]])</f>
        <v>2026</v>
      </c>
      <c r="R975" s="8" t="str">
        <f>"Q"&amp;ROUNDUP(MONTH(SalesDataTable[[#This Row],[Order Date]])/3,0)</f>
        <v>Q2</v>
      </c>
      <c r="S975" s="9">
        <f>MONTH(SalesDataTable[[#This Row],[Order Date]])</f>
        <v>6</v>
      </c>
      <c r="T975" s="8" t="str">
        <f>TEXT(SalesDataTable[[#This Row],[Order Date]],"mmm")</f>
        <v>Jun</v>
      </c>
    </row>
    <row r="976" spans="1:20" ht="16">
      <c r="A976" s="2" t="s">
        <v>1027</v>
      </c>
      <c r="B976" s="3">
        <v>46174</v>
      </c>
      <c r="C976" s="4" t="s">
        <v>14</v>
      </c>
      <c r="D976" s="4" t="s">
        <v>34</v>
      </c>
      <c r="E976" s="4" t="s">
        <v>25</v>
      </c>
      <c r="F976" s="4" t="s">
        <v>4</v>
      </c>
      <c r="G976" s="4" t="s">
        <v>11</v>
      </c>
      <c r="H976" s="4" t="s">
        <v>53</v>
      </c>
      <c r="I976" s="9">
        <v>1</v>
      </c>
      <c r="J976" s="6">
        <v>152.94999999999999</v>
      </c>
      <c r="K976" s="7">
        <v>0.05</v>
      </c>
      <c r="L976" s="6">
        <v>76.97</v>
      </c>
      <c r="M976" s="6">
        <f t="shared" si="60"/>
        <v>145.30249999999998</v>
      </c>
      <c r="N976" s="6">
        <f t="shared" si="61"/>
        <v>76.97</v>
      </c>
      <c r="O976" s="6">
        <f t="shared" si="62"/>
        <v>68.332499999999982</v>
      </c>
      <c r="P976" s="8">
        <f t="shared" si="63"/>
        <v>0.47027752447480248</v>
      </c>
      <c r="Q976" s="5">
        <f>YEAR(SalesDataTable[[#This Row],[Order Date]])</f>
        <v>2026</v>
      </c>
      <c r="R976" s="8" t="str">
        <f>"Q"&amp;ROUNDUP(MONTH(SalesDataTable[[#This Row],[Order Date]])/3,0)</f>
        <v>Q2</v>
      </c>
      <c r="S976" s="9">
        <f>MONTH(SalesDataTable[[#This Row],[Order Date]])</f>
        <v>6</v>
      </c>
      <c r="T976" s="8" t="str">
        <f>TEXT(SalesDataTable[[#This Row],[Order Date]],"mmm")</f>
        <v>Jun</v>
      </c>
    </row>
    <row r="977" spans="1:20" ht="16">
      <c r="A977" s="2" t="s">
        <v>1028</v>
      </c>
      <c r="B977" s="3">
        <v>46174</v>
      </c>
      <c r="C977" s="4" t="s">
        <v>27</v>
      </c>
      <c r="D977" s="4" t="s">
        <v>82</v>
      </c>
      <c r="E977" s="4" t="s">
        <v>3</v>
      </c>
      <c r="F977" s="4" t="s">
        <v>16</v>
      </c>
      <c r="G977" s="4" t="s">
        <v>5</v>
      </c>
      <c r="H977" s="4" t="s">
        <v>6</v>
      </c>
      <c r="I977" s="9">
        <v>3</v>
      </c>
      <c r="J977" s="6">
        <v>80.099999999999994</v>
      </c>
      <c r="K977" s="7">
        <v>0</v>
      </c>
      <c r="L977" s="6">
        <v>43.51</v>
      </c>
      <c r="M977" s="6">
        <f t="shared" si="60"/>
        <v>240.29999999999998</v>
      </c>
      <c r="N977" s="6">
        <f t="shared" si="61"/>
        <v>130.53</v>
      </c>
      <c r="O977" s="6">
        <f t="shared" si="62"/>
        <v>109.76999999999998</v>
      </c>
      <c r="P977" s="8">
        <f t="shared" si="63"/>
        <v>0.45680399500624214</v>
      </c>
      <c r="Q977" s="5">
        <f>YEAR(SalesDataTable[[#This Row],[Order Date]])</f>
        <v>2026</v>
      </c>
      <c r="R977" s="8" t="str">
        <f>"Q"&amp;ROUNDUP(MONTH(SalesDataTable[[#This Row],[Order Date]])/3,0)</f>
        <v>Q2</v>
      </c>
      <c r="S977" s="9">
        <f>MONTH(SalesDataTable[[#This Row],[Order Date]])</f>
        <v>6</v>
      </c>
      <c r="T977" s="8" t="str">
        <f>TEXT(SalesDataTable[[#This Row],[Order Date]],"mmm")</f>
        <v>Jun</v>
      </c>
    </row>
    <row r="978" spans="1:20" ht="16">
      <c r="A978" s="2" t="s">
        <v>1029</v>
      </c>
      <c r="B978" s="3">
        <v>46174</v>
      </c>
      <c r="C978" s="4" t="s">
        <v>27</v>
      </c>
      <c r="D978" s="4" t="s">
        <v>28</v>
      </c>
      <c r="E978" s="4" t="s">
        <v>25</v>
      </c>
      <c r="F978" s="4" t="s">
        <v>16</v>
      </c>
      <c r="G978" s="4" t="s">
        <v>49</v>
      </c>
      <c r="H978" s="4" t="s">
        <v>67</v>
      </c>
      <c r="I978" s="9">
        <v>2</v>
      </c>
      <c r="J978" s="6">
        <v>36.61</v>
      </c>
      <c r="K978" s="7">
        <v>0</v>
      </c>
      <c r="L978" s="6">
        <v>14.15</v>
      </c>
      <c r="M978" s="6">
        <f t="shared" si="60"/>
        <v>73.22</v>
      </c>
      <c r="N978" s="6">
        <f t="shared" si="61"/>
        <v>28.3</v>
      </c>
      <c r="O978" s="6">
        <f t="shared" si="62"/>
        <v>44.92</v>
      </c>
      <c r="P978" s="8">
        <f t="shared" si="63"/>
        <v>0.61349358098880091</v>
      </c>
      <c r="Q978" s="5">
        <f>YEAR(SalesDataTable[[#This Row],[Order Date]])</f>
        <v>2026</v>
      </c>
      <c r="R978" s="8" t="str">
        <f>"Q"&amp;ROUNDUP(MONTH(SalesDataTable[[#This Row],[Order Date]])/3,0)</f>
        <v>Q2</v>
      </c>
      <c r="S978" s="9">
        <f>MONTH(SalesDataTable[[#This Row],[Order Date]])</f>
        <v>6</v>
      </c>
      <c r="T978" s="8" t="str">
        <f>TEXT(SalesDataTable[[#This Row],[Order Date]],"mmm")</f>
        <v>Jun</v>
      </c>
    </row>
    <row r="979" spans="1:20" ht="16">
      <c r="A979" s="2" t="s">
        <v>1030</v>
      </c>
      <c r="B979" s="3">
        <v>46175</v>
      </c>
      <c r="C979" s="4" t="s">
        <v>8</v>
      </c>
      <c r="D979" s="4" t="s">
        <v>66</v>
      </c>
      <c r="E979" s="4" t="s">
        <v>3</v>
      </c>
      <c r="F979" s="4" t="s">
        <v>4</v>
      </c>
      <c r="G979" s="4" t="s">
        <v>17</v>
      </c>
      <c r="H979" s="4" t="s">
        <v>71</v>
      </c>
      <c r="I979" s="9">
        <v>2</v>
      </c>
      <c r="J979" s="6">
        <v>131.81</v>
      </c>
      <c r="K979" s="7">
        <v>0.05</v>
      </c>
      <c r="L979" s="6">
        <v>66.09</v>
      </c>
      <c r="M979" s="6">
        <f t="shared" si="60"/>
        <v>250.43899999999999</v>
      </c>
      <c r="N979" s="6">
        <f t="shared" si="61"/>
        <v>132.18</v>
      </c>
      <c r="O979" s="6">
        <f t="shared" si="62"/>
        <v>118.25899999999999</v>
      </c>
      <c r="P979" s="8">
        <f t="shared" si="63"/>
        <v>0.47220680485068217</v>
      </c>
      <c r="Q979" s="5">
        <f>YEAR(SalesDataTable[[#This Row],[Order Date]])</f>
        <v>2026</v>
      </c>
      <c r="R979" s="8" t="str">
        <f>"Q"&amp;ROUNDUP(MONTH(SalesDataTable[[#This Row],[Order Date]])/3,0)</f>
        <v>Q2</v>
      </c>
      <c r="S979" s="9">
        <f>MONTH(SalesDataTable[[#This Row],[Order Date]])</f>
        <v>6</v>
      </c>
      <c r="T979" s="8" t="str">
        <f>TEXT(SalesDataTable[[#This Row],[Order Date]],"mmm")</f>
        <v>Jun</v>
      </c>
    </row>
    <row r="980" spans="1:20" ht="16">
      <c r="A980" s="2" t="s">
        <v>1031</v>
      </c>
      <c r="B980" s="3">
        <v>46175</v>
      </c>
      <c r="C980" s="4" t="s">
        <v>1</v>
      </c>
      <c r="D980" s="4" t="s">
        <v>88</v>
      </c>
      <c r="E980" s="4" t="s">
        <v>3</v>
      </c>
      <c r="F980" s="4" t="s">
        <v>4</v>
      </c>
      <c r="G980" s="4" t="s">
        <v>11</v>
      </c>
      <c r="H980" s="4" t="s">
        <v>53</v>
      </c>
      <c r="I980" s="9">
        <v>1</v>
      </c>
      <c r="J980" s="6">
        <v>153.43</v>
      </c>
      <c r="K980" s="7">
        <v>0.05</v>
      </c>
      <c r="L980" s="6">
        <v>78.16</v>
      </c>
      <c r="M980" s="6">
        <f t="shared" si="60"/>
        <v>145.7585</v>
      </c>
      <c r="N980" s="6">
        <f t="shared" si="61"/>
        <v>78.16</v>
      </c>
      <c r="O980" s="6">
        <f t="shared" si="62"/>
        <v>67.598500000000001</v>
      </c>
      <c r="P980" s="8">
        <f t="shared" si="63"/>
        <v>0.46377055197467043</v>
      </c>
      <c r="Q980" s="5">
        <f>YEAR(SalesDataTable[[#This Row],[Order Date]])</f>
        <v>2026</v>
      </c>
      <c r="R980" s="8" t="str">
        <f>"Q"&amp;ROUNDUP(MONTH(SalesDataTable[[#This Row],[Order Date]])/3,0)</f>
        <v>Q2</v>
      </c>
      <c r="S980" s="9">
        <f>MONTH(SalesDataTable[[#This Row],[Order Date]])</f>
        <v>6</v>
      </c>
      <c r="T980" s="8" t="str">
        <f>TEXT(SalesDataTable[[#This Row],[Order Date]],"mmm")</f>
        <v>Jun</v>
      </c>
    </row>
    <row r="981" spans="1:20" ht="16">
      <c r="A981" s="2" t="s">
        <v>1032</v>
      </c>
      <c r="B981" s="3">
        <v>46175</v>
      </c>
      <c r="C981" s="4" t="s">
        <v>8</v>
      </c>
      <c r="D981" s="4" t="s">
        <v>86</v>
      </c>
      <c r="E981" s="4" t="s">
        <v>3</v>
      </c>
      <c r="F981" s="4" t="s">
        <v>16</v>
      </c>
      <c r="G981" s="4" t="s">
        <v>5</v>
      </c>
      <c r="H981" s="4" t="s">
        <v>6</v>
      </c>
      <c r="I981" s="9">
        <v>2</v>
      </c>
      <c r="J981" s="6">
        <v>80.06</v>
      </c>
      <c r="K981" s="7">
        <v>0</v>
      </c>
      <c r="L981" s="6">
        <v>42.87</v>
      </c>
      <c r="M981" s="6">
        <f t="shared" si="60"/>
        <v>160.12</v>
      </c>
      <c r="N981" s="6">
        <f t="shared" si="61"/>
        <v>85.74</v>
      </c>
      <c r="O981" s="6">
        <f t="shared" si="62"/>
        <v>74.38000000000001</v>
      </c>
      <c r="P981" s="8">
        <f t="shared" si="63"/>
        <v>0.4645266050462154</v>
      </c>
      <c r="Q981" s="5">
        <f>YEAR(SalesDataTable[[#This Row],[Order Date]])</f>
        <v>2026</v>
      </c>
      <c r="R981" s="8" t="str">
        <f>"Q"&amp;ROUNDUP(MONTH(SalesDataTable[[#This Row],[Order Date]])/3,0)</f>
        <v>Q2</v>
      </c>
      <c r="S981" s="9">
        <f>MONTH(SalesDataTable[[#This Row],[Order Date]])</f>
        <v>6</v>
      </c>
      <c r="T981" s="8" t="str">
        <f>TEXT(SalesDataTable[[#This Row],[Order Date]],"mmm")</f>
        <v>Jun</v>
      </c>
    </row>
    <row r="982" spans="1:20" ht="16">
      <c r="A982" s="2" t="s">
        <v>1033</v>
      </c>
      <c r="B982" s="3">
        <v>46175</v>
      </c>
      <c r="C982" s="4" t="s">
        <v>27</v>
      </c>
      <c r="D982" s="4" t="s">
        <v>82</v>
      </c>
      <c r="E982" s="4" t="s">
        <v>25</v>
      </c>
      <c r="F982" s="4" t="s">
        <v>20</v>
      </c>
      <c r="G982" s="4" t="s">
        <v>49</v>
      </c>
      <c r="H982" s="4" t="s">
        <v>50</v>
      </c>
      <c r="I982" s="9">
        <v>1</v>
      </c>
      <c r="J982" s="6">
        <v>40.549999999999997</v>
      </c>
      <c r="K982" s="7">
        <v>0</v>
      </c>
      <c r="L982" s="6">
        <v>15.16</v>
      </c>
      <c r="M982" s="6">
        <f t="shared" si="60"/>
        <v>40.549999999999997</v>
      </c>
      <c r="N982" s="6">
        <f t="shared" si="61"/>
        <v>15.16</v>
      </c>
      <c r="O982" s="6">
        <f t="shared" si="62"/>
        <v>25.389999999999997</v>
      </c>
      <c r="P982" s="8">
        <f t="shared" si="63"/>
        <v>0.62614056720098643</v>
      </c>
      <c r="Q982" s="5">
        <f>YEAR(SalesDataTable[[#This Row],[Order Date]])</f>
        <v>2026</v>
      </c>
      <c r="R982" s="8" t="str">
        <f>"Q"&amp;ROUNDUP(MONTH(SalesDataTable[[#This Row],[Order Date]])/3,0)</f>
        <v>Q2</v>
      </c>
      <c r="S982" s="9">
        <f>MONTH(SalesDataTable[[#This Row],[Order Date]])</f>
        <v>6</v>
      </c>
      <c r="T982" s="8" t="str">
        <f>TEXT(SalesDataTable[[#This Row],[Order Date]],"mmm")</f>
        <v>Jun</v>
      </c>
    </row>
    <row r="983" spans="1:20" ht="16">
      <c r="A983" s="2" t="s">
        <v>1034</v>
      </c>
      <c r="B983" s="3">
        <v>46175</v>
      </c>
      <c r="C983" s="4" t="s">
        <v>8</v>
      </c>
      <c r="D983" s="4" t="s">
        <v>38</v>
      </c>
      <c r="E983" s="4" t="s">
        <v>3</v>
      </c>
      <c r="F983" s="4" t="s">
        <v>16</v>
      </c>
      <c r="G983" s="4" t="s">
        <v>17</v>
      </c>
      <c r="H983" s="4" t="s">
        <v>46</v>
      </c>
      <c r="I983" s="9">
        <v>3</v>
      </c>
      <c r="J983" s="6">
        <v>45.43</v>
      </c>
      <c r="K983" s="7">
        <v>0.15</v>
      </c>
      <c r="L983" s="6">
        <v>17.850000000000001</v>
      </c>
      <c r="M983" s="6">
        <f t="shared" si="60"/>
        <v>115.84649999999999</v>
      </c>
      <c r="N983" s="6">
        <f t="shared" si="61"/>
        <v>53.550000000000004</v>
      </c>
      <c r="O983" s="6">
        <f t="shared" si="62"/>
        <v>62.296499999999988</v>
      </c>
      <c r="P983" s="8">
        <f t="shared" si="63"/>
        <v>0.53775038520801222</v>
      </c>
      <c r="Q983" s="5">
        <f>YEAR(SalesDataTable[[#This Row],[Order Date]])</f>
        <v>2026</v>
      </c>
      <c r="R983" s="8" t="str">
        <f>"Q"&amp;ROUNDUP(MONTH(SalesDataTable[[#This Row],[Order Date]])/3,0)</f>
        <v>Q2</v>
      </c>
      <c r="S983" s="9">
        <f>MONTH(SalesDataTable[[#This Row],[Order Date]])</f>
        <v>6</v>
      </c>
      <c r="T983" s="8" t="str">
        <f>TEXT(SalesDataTable[[#This Row],[Order Date]],"mmm")</f>
        <v>Jun</v>
      </c>
    </row>
    <row r="984" spans="1:20" ht="16">
      <c r="A984" s="2" t="s">
        <v>1035</v>
      </c>
      <c r="B984" s="3">
        <v>46175</v>
      </c>
      <c r="C984" s="4" t="s">
        <v>27</v>
      </c>
      <c r="D984" s="4" t="s">
        <v>28</v>
      </c>
      <c r="E984" s="4" t="s">
        <v>10</v>
      </c>
      <c r="F984" s="4" t="s">
        <v>20</v>
      </c>
      <c r="G984" s="4" t="s">
        <v>11</v>
      </c>
      <c r="H984" s="4" t="s">
        <v>21</v>
      </c>
      <c r="I984" s="9">
        <v>6</v>
      </c>
      <c r="J984" s="6">
        <v>146.85</v>
      </c>
      <c r="K984" s="7">
        <v>0.15</v>
      </c>
      <c r="L984" s="6">
        <v>80.45</v>
      </c>
      <c r="M984" s="6">
        <f t="shared" si="60"/>
        <v>748.93499999999995</v>
      </c>
      <c r="N984" s="6">
        <f t="shared" si="61"/>
        <v>482.70000000000005</v>
      </c>
      <c r="O984" s="6">
        <f t="shared" si="62"/>
        <v>266.2349999999999</v>
      </c>
      <c r="P984" s="8">
        <f t="shared" si="63"/>
        <v>0.35548478839952724</v>
      </c>
      <c r="Q984" s="5">
        <f>YEAR(SalesDataTable[[#This Row],[Order Date]])</f>
        <v>2026</v>
      </c>
      <c r="R984" s="8" t="str">
        <f>"Q"&amp;ROUNDUP(MONTH(SalesDataTable[[#This Row],[Order Date]])/3,0)</f>
        <v>Q2</v>
      </c>
      <c r="S984" s="9">
        <f>MONTH(SalesDataTable[[#This Row],[Order Date]])</f>
        <v>6</v>
      </c>
      <c r="T984" s="8" t="str">
        <f>TEXT(SalesDataTable[[#This Row],[Order Date]],"mmm")</f>
        <v>Jun</v>
      </c>
    </row>
    <row r="985" spans="1:20" ht="16">
      <c r="A985" s="2" t="s">
        <v>1036</v>
      </c>
      <c r="B985" s="3">
        <v>46176</v>
      </c>
      <c r="C985" s="4" t="s">
        <v>14</v>
      </c>
      <c r="D985" s="4" t="s">
        <v>24</v>
      </c>
      <c r="E985" s="4" t="s">
        <v>3</v>
      </c>
      <c r="F985" s="4" t="s">
        <v>20</v>
      </c>
      <c r="G985" s="4" t="s">
        <v>31</v>
      </c>
      <c r="H985" s="4" t="s">
        <v>41</v>
      </c>
      <c r="I985" s="9">
        <v>1</v>
      </c>
      <c r="J985" s="6">
        <v>192.33</v>
      </c>
      <c r="K985" s="7">
        <v>0.1</v>
      </c>
      <c r="L985" s="6">
        <v>105.15</v>
      </c>
      <c r="M985" s="6">
        <f t="shared" si="60"/>
        <v>173.09700000000001</v>
      </c>
      <c r="N985" s="6">
        <f t="shared" si="61"/>
        <v>105.15</v>
      </c>
      <c r="O985" s="6">
        <f t="shared" si="62"/>
        <v>67.947000000000003</v>
      </c>
      <c r="P985" s="8">
        <f t="shared" si="63"/>
        <v>0.39253713235931298</v>
      </c>
      <c r="Q985" s="5">
        <f>YEAR(SalesDataTable[[#This Row],[Order Date]])</f>
        <v>2026</v>
      </c>
      <c r="R985" s="8" t="str">
        <f>"Q"&amp;ROUNDUP(MONTH(SalesDataTable[[#This Row],[Order Date]])/3,0)</f>
        <v>Q2</v>
      </c>
      <c r="S985" s="9">
        <f>MONTH(SalesDataTable[[#This Row],[Order Date]])</f>
        <v>6</v>
      </c>
      <c r="T985" s="8" t="str">
        <f>TEXT(SalesDataTable[[#This Row],[Order Date]],"mmm")</f>
        <v>Jun</v>
      </c>
    </row>
    <row r="986" spans="1:20" ht="16">
      <c r="A986" s="2" t="s">
        <v>1037</v>
      </c>
      <c r="B986" s="3">
        <v>46176</v>
      </c>
      <c r="C986" s="4" t="s">
        <v>14</v>
      </c>
      <c r="D986" s="4" t="s">
        <v>61</v>
      </c>
      <c r="E986" s="4" t="s">
        <v>39</v>
      </c>
      <c r="F986" s="4" t="s">
        <v>16</v>
      </c>
      <c r="G986" s="4" t="s">
        <v>17</v>
      </c>
      <c r="H986" s="4" t="s">
        <v>71</v>
      </c>
      <c r="I986" s="9">
        <v>3</v>
      </c>
      <c r="J986" s="6">
        <v>135.4</v>
      </c>
      <c r="K986" s="7">
        <v>0</v>
      </c>
      <c r="L986" s="6">
        <v>65.16</v>
      </c>
      <c r="M986" s="6">
        <f t="shared" si="60"/>
        <v>406.20000000000005</v>
      </c>
      <c r="N986" s="6">
        <f t="shared" si="61"/>
        <v>195.48</v>
      </c>
      <c r="O986" s="6">
        <f t="shared" si="62"/>
        <v>210.72000000000006</v>
      </c>
      <c r="P986" s="8">
        <f t="shared" si="63"/>
        <v>0.51875923190546536</v>
      </c>
      <c r="Q986" s="5">
        <f>YEAR(SalesDataTable[[#This Row],[Order Date]])</f>
        <v>2026</v>
      </c>
      <c r="R986" s="8" t="str">
        <f>"Q"&amp;ROUNDUP(MONTH(SalesDataTable[[#This Row],[Order Date]])/3,0)</f>
        <v>Q2</v>
      </c>
      <c r="S986" s="9">
        <f>MONTH(SalesDataTable[[#This Row],[Order Date]])</f>
        <v>6</v>
      </c>
      <c r="T986" s="8" t="str">
        <f>TEXT(SalesDataTable[[#This Row],[Order Date]],"mmm")</f>
        <v>Jun</v>
      </c>
    </row>
    <row r="987" spans="1:20" ht="16">
      <c r="A987" s="2" t="s">
        <v>1038</v>
      </c>
      <c r="B987" s="3">
        <v>46176</v>
      </c>
      <c r="C987" s="4" t="s">
        <v>14</v>
      </c>
      <c r="D987" s="4" t="s">
        <v>34</v>
      </c>
      <c r="E987" s="4" t="s">
        <v>3</v>
      </c>
      <c r="F987" s="4" t="s">
        <v>16</v>
      </c>
      <c r="G987" s="4" t="s">
        <v>49</v>
      </c>
      <c r="H987" s="4" t="s">
        <v>67</v>
      </c>
      <c r="I987" s="9">
        <v>2</v>
      </c>
      <c r="J987" s="6">
        <v>36.08</v>
      </c>
      <c r="K987" s="7">
        <v>0.05</v>
      </c>
      <c r="L987" s="6">
        <v>13.73</v>
      </c>
      <c r="M987" s="6">
        <f t="shared" si="60"/>
        <v>68.551999999999992</v>
      </c>
      <c r="N987" s="6">
        <f t="shared" si="61"/>
        <v>27.46</v>
      </c>
      <c r="O987" s="6">
        <f t="shared" si="62"/>
        <v>41.091999999999992</v>
      </c>
      <c r="P987" s="8">
        <f t="shared" si="63"/>
        <v>0.59942817131520587</v>
      </c>
      <c r="Q987" s="5">
        <f>YEAR(SalesDataTable[[#This Row],[Order Date]])</f>
        <v>2026</v>
      </c>
      <c r="R987" s="8" t="str">
        <f>"Q"&amp;ROUNDUP(MONTH(SalesDataTable[[#This Row],[Order Date]])/3,0)</f>
        <v>Q2</v>
      </c>
      <c r="S987" s="9">
        <f>MONTH(SalesDataTable[[#This Row],[Order Date]])</f>
        <v>6</v>
      </c>
      <c r="T987" s="8" t="str">
        <f>TEXT(SalesDataTable[[#This Row],[Order Date]],"mmm")</f>
        <v>Jun</v>
      </c>
    </row>
    <row r="988" spans="1:20" ht="16">
      <c r="A988" s="2" t="s">
        <v>1039</v>
      </c>
      <c r="B988" s="3">
        <v>46176</v>
      </c>
      <c r="C988" s="4" t="s">
        <v>1</v>
      </c>
      <c r="D988" s="4" t="s">
        <v>52</v>
      </c>
      <c r="E988" s="4" t="s">
        <v>3</v>
      </c>
      <c r="F988" s="4" t="s">
        <v>16</v>
      </c>
      <c r="G988" s="4" t="s">
        <v>17</v>
      </c>
      <c r="H988" s="4" t="s">
        <v>46</v>
      </c>
      <c r="I988" s="9">
        <v>1</v>
      </c>
      <c r="J988" s="6">
        <v>46.16</v>
      </c>
      <c r="K988" s="7">
        <v>0</v>
      </c>
      <c r="L988" s="6">
        <v>18.36</v>
      </c>
      <c r="M988" s="6">
        <f t="shared" si="60"/>
        <v>46.16</v>
      </c>
      <c r="N988" s="6">
        <f t="shared" si="61"/>
        <v>18.36</v>
      </c>
      <c r="O988" s="6">
        <f t="shared" si="62"/>
        <v>27.799999999999997</v>
      </c>
      <c r="P988" s="8">
        <f t="shared" si="63"/>
        <v>0.60225303292894283</v>
      </c>
      <c r="Q988" s="5">
        <f>YEAR(SalesDataTable[[#This Row],[Order Date]])</f>
        <v>2026</v>
      </c>
      <c r="R988" s="8" t="str">
        <f>"Q"&amp;ROUNDUP(MONTH(SalesDataTable[[#This Row],[Order Date]])/3,0)</f>
        <v>Q2</v>
      </c>
      <c r="S988" s="9">
        <f>MONTH(SalesDataTable[[#This Row],[Order Date]])</f>
        <v>6</v>
      </c>
      <c r="T988" s="8" t="str">
        <f>TEXT(SalesDataTable[[#This Row],[Order Date]],"mmm")</f>
        <v>Jun</v>
      </c>
    </row>
    <row r="989" spans="1:20" ht="16">
      <c r="A989" s="2" t="s">
        <v>1040</v>
      </c>
      <c r="B989" s="3">
        <v>46176</v>
      </c>
      <c r="C989" s="4" t="s">
        <v>8</v>
      </c>
      <c r="D989" s="4" t="s">
        <v>9</v>
      </c>
      <c r="E989" s="4" t="s">
        <v>3</v>
      </c>
      <c r="F989" s="4" t="s">
        <v>4</v>
      </c>
      <c r="G989" s="4" t="s">
        <v>5</v>
      </c>
      <c r="H989" s="4" t="s">
        <v>29</v>
      </c>
      <c r="I989" s="9">
        <v>2</v>
      </c>
      <c r="J989" s="6">
        <v>50.77</v>
      </c>
      <c r="K989" s="7">
        <v>0</v>
      </c>
      <c r="L989" s="6">
        <v>22.93</v>
      </c>
      <c r="M989" s="6">
        <f t="shared" si="60"/>
        <v>101.54</v>
      </c>
      <c r="N989" s="6">
        <f t="shared" si="61"/>
        <v>45.86</v>
      </c>
      <c r="O989" s="6">
        <f t="shared" si="62"/>
        <v>55.680000000000007</v>
      </c>
      <c r="P989" s="8">
        <f t="shared" si="63"/>
        <v>0.54835532794957653</v>
      </c>
      <c r="Q989" s="5">
        <f>YEAR(SalesDataTable[[#This Row],[Order Date]])</f>
        <v>2026</v>
      </c>
      <c r="R989" s="8" t="str">
        <f>"Q"&amp;ROUNDUP(MONTH(SalesDataTable[[#This Row],[Order Date]])/3,0)</f>
        <v>Q2</v>
      </c>
      <c r="S989" s="9">
        <f>MONTH(SalesDataTable[[#This Row],[Order Date]])</f>
        <v>6</v>
      </c>
      <c r="T989" s="8" t="str">
        <f>TEXT(SalesDataTable[[#This Row],[Order Date]],"mmm")</f>
        <v>Jun</v>
      </c>
    </row>
    <row r="990" spans="1:20" ht="16">
      <c r="A990" s="2" t="s">
        <v>1041</v>
      </c>
      <c r="B990" s="3">
        <v>46176</v>
      </c>
      <c r="C990" s="4" t="s">
        <v>27</v>
      </c>
      <c r="D990" s="4" t="s">
        <v>48</v>
      </c>
      <c r="E990" s="4" t="s">
        <v>39</v>
      </c>
      <c r="F990" s="4" t="s">
        <v>20</v>
      </c>
      <c r="G990" s="4" t="s">
        <v>11</v>
      </c>
      <c r="H990" s="4" t="s">
        <v>79</v>
      </c>
      <c r="I990" s="9">
        <v>2</v>
      </c>
      <c r="J990" s="6">
        <v>70.97</v>
      </c>
      <c r="K990" s="7">
        <v>0.05</v>
      </c>
      <c r="L990" s="6">
        <v>32.54</v>
      </c>
      <c r="M990" s="6">
        <f t="shared" si="60"/>
        <v>134.84299999999999</v>
      </c>
      <c r="N990" s="6">
        <f t="shared" si="61"/>
        <v>65.08</v>
      </c>
      <c r="O990" s="6">
        <f t="shared" si="62"/>
        <v>69.762999999999991</v>
      </c>
      <c r="P990" s="8">
        <f t="shared" si="63"/>
        <v>0.51736463887632278</v>
      </c>
      <c r="Q990" s="5">
        <f>YEAR(SalesDataTable[[#This Row],[Order Date]])</f>
        <v>2026</v>
      </c>
      <c r="R990" s="8" t="str">
        <f>"Q"&amp;ROUNDUP(MONTH(SalesDataTable[[#This Row],[Order Date]])/3,0)</f>
        <v>Q2</v>
      </c>
      <c r="S990" s="9">
        <f>MONTH(SalesDataTable[[#This Row],[Order Date]])</f>
        <v>6</v>
      </c>
      <c r="T990" s="8" t="str">
        <f>TEXT(SalesDataTable[[#This Row],[Order Date]],"mmm")</f>
        <v>Jun</v>
      </c>
    </row>
    <row r="991" spans="1:20" ht="16">
      <c r="A991" s="2" t="s">
        <v>1042</v>
      </c>
      <c r="B991" s="3">
        <v>46176</v>
      </c>
      <c r="C991" s="4" t="s">
        <v>27</v>
      </c>
      <c r="D991" s="4" t="s">
        <v>82</v>
      </c>
      <c r="E991" s="4" t="s">
        <v>3</v>
      </c>
      <c r="F991" s="4" t="s">
        <v>4</v>
      </c>
      <c r="G991" s="4" t="s">
        <v>11</v>
      </c>
      <c r="H991" s="4" t="s">
        <v>21</v>
      </c>
      <c r="I991" s="9">
        <v>3</v>
      </c>
      <c r="J991" s="6">
        <v>141.6</v>
      </c>
      <c r="K991" s="7">
        <v>0</v>
      </c>
      <c r="L991" s="6">
        <v>78.02</v>
      </c>
      <c r="M991" s="6">
        <f t="shared" si="60"/>
        <v>424.79999999999995</v>
      </c>
      <c r="N991" s="6">
        <f t="shared" si="61"/>
        <v>234.06</v>
      </c>
      <c r="O991" s="6">
        <f t="shared" si="62"/>
        <v>190.73999999999995</v>
      </c>
      <c r="P991" s="8">
        <f t="shared" si="63"/>
        <v>0.44901129943502821</v>
      </c>
      <c r="Q991" s="5">
        <f>YEAR(SalesDataTable[[#This Row],[Order Date]])</f>
        <v>2026</v>
      </c>
      <c r="R991" s="8" t="str">
        <f>"Q"&amp;ROUNDUP(MONTH(SalesDataTable[[#This Row],[Order Date]])/3,0)</f>
        <v>Q2</v>
      </c>
      <c r="S991" s="9">
        <f>MONTH(SalesDataTable[[#This Row],[Order Date]])</f>
        <v>6</v>
      </c>
      <c r="T991" s="8" t="str">
        <f>TEXT(SalesDataTable[[#This Row],[Order Date]],"mmm")</f>
        <v>Jun</v>
      </c>
    </row>
    <row r="992" spans="1:20" ht="16">
      <c r="A992" s="2" t="s">
        <v>1043</v>
      </c>
      <c r="B992" s="3">
        <v>46176</v>
      </c>
      <c r="C992" s="4" t="s">
        <v>27</v>
      </c>
      <c r="D992" s="4" t="s">
        <v>82</v>
      </c>
      <c r="E992" s="4" t="s">
        <v>3</v>
      </c>
      <c r="F992" s="4" t="s">
        <v>16</v>
      </c>
      <c r="G992" s="4" t="s">
        <v>5</v>
      </c>
      <c r="H992" s="4" t="s">
        <v>35</v>
      </c>
      <c r="I992" s="9">
        <v>1</v>
      </c>
      <c r="J992" s="6">
        <v>40.57</v>
      </c>
      <c r="K992" s="7">
        <v>0</v>
      </c>
      <c r="L992" s="6">
        <v>16.329999999999998</v>
      </c>
      <c r="M992" s="6">
        <f t="shared" si="60"/>
        <v>40.57</v>
      </c>
      <c r="N992" s="6">
        <f t="shared" si="61"/>
        <v>16.329999999999998</v>
      </c>
      <c r="O992" s="6">
        <f t="shared" si="62"/>
        <v>24.240000000000002</v>
      </c>
      <c r="P992" s="8">
        <f t="shared" si="63"/>
        <v>0.59748582696573826</v>
      </c>
      <c r="Q992" s="5">
        <f>YEAR(SalesDataTable[[#This Row],[Order Date]])</f>
        <v>2026</v>
      </c>
      <c r="R992" s="8" t="str">
        <f>"Q"&amp;ROUNDUP(MONTH(SalesDataTable[[#This Row],[Order Date]])/3,0)</f>
        <v>Q2</v>
      </c>
      <c r="S992" s="9">
        <f>MONTH(SalesDataTable[[#This Row],[Order Date]])</f>
        <v>6</v>
      </c>
      <c r="T992" s="8" t="str">
        <f>TEXT(SalesDataTable[[#This Row],[Order Date]],"mmm")</f>
        <v>Jun</v>
      </c>
    </row>
    <row r="993" spans="1:20" ht="16">
      <c r="A993" s="2" t="s">
        <v>1044</v>
      </c>
      <c r="B993" s="3">
        <v>46177</v>
      </c>
      <c r="C993" s="4" t="s">
        <v>8</v>
      </c>
      <c r="D993" s="4" t="s">
        <v>86</v>
      </c>
      <c r="E993" s="4" t="s">
        <v>39</v>
      </c>
      <c r="F993" s="4" t="s">
        <v>4</v>
      </c>
      <c r="G993" s="4" t="s">
        <v>5</v>
      </c>
      <c r="H993" s="4" t="s">
        <v>6</v>
      </c>
      <c r="I993" s="9">
        <v>2</v>
      </c>
      <c r="J993" s="6">
        <v>81.81</v>
      </c>
      <c r="K993" s="7">
        <v>0</v>
      </c>
      <c r="L993" s="6">
        <v>42.54</v>
      </c>
      <c r="M993" s="6">
        <f t="shared" si="60"/>
        <v>163.62</v>
      </c>
      <c r="N993" s="6">
        <f t="shared" si="61"/>
        <v>85.08</v>
      </c>
      <c r="O993" s="6">
        <f t="shared" si="62"/>
        <v>78.540000000000006</v>
      </c>
      <c r="P993" s="8">
        <f t="shared" si="63"/>
        <v>0.48001466813348004</v>
      </c>
      <c r="Q993" s="5">
        <f>YEAR(SalesDataTable[[#This Row],[Order Date]])</f>
        <v>2026</v>
      </c>
      <c r="R993" s="8" t="str">
        <f>"Q"&amp;ROUNDUP(MONTH(SalesDataTable[[#This Row],[Order Date]])/3,0)</f>
        <v>Q2</v>
      </c>
      <c r="S993" s="9">
        <f>MONTH(SalesDataTable[[#This Row],[Order Date]])</f>
        <v>6</v>
      </c>
      <c r="T993" s="8" t="str">
        <f>TEXT(SalesDataTable[[#This Row],[Order Date]],"mmm")</f>
        <v>Jun</v>
      </c>
    </row>
    <row r="994" spans="1:20" ht="16">
      <c r="A994" s="2" t="s">
        <v>1045</v>
      </c>
      <c r="B994" s="3">
        <v>46177</v>
      </c>
      <c r="C994" s="4" t="s">
        <v>1</v>
      </c>
      <c r="D994" s="4" t="s">
        <v>2</v>
      </c>
      <c r="E994" s="4" t="s">
        <v>39</v>
      </c>
      <c r="F994" s="4" t="s">
        <v>4</v>
      </c>
      <c r="G994" s="4" t="s">
        <v>5</v>
      </c>
      <c r="H994" s="4" t="s">
        <v>29</v>
      </c>
      <c r="I994" s="9">
        <v>2</v>
      </c>
      <c r="J994" s="6">
        <v>50.09</v>
      </c>
      <c r="K994" s="7">
        <v>0</v>
      </c>
      <c r="L994" s="6">
        <v>22.91</v>
      </c>
      <c r="M994" s="6">
        <f t="shared" si="60"/>
        <v>100.18</v>
      </c>
      <c r="N994" s="6">
        <f t="shared" si="61"/>
        <v>45.82</v>
      </c>
      <c r="O994" s="6">
        <f t="shared" si="62"/>
        <v>54.360000000000007</v>
      </c>
      <c r="P994" s="8">
        <f t="shared" si="63"/>
        <v>0.54262327809942112</v>
      </c>
      <c r="Q994" s="5">
        <f>YEAR(SalesDataTable[[#This Row],[Order Date]])</f>
        <v>2026</v>
      </c>
      <c r="R994" s="8" t="str">
        <f>"Q"&amp;ROUNDUP(MONTH(SalesDataTable[[#This Row],[Order Date]])/3,0)</f>
        <v>Q2</v>
      </c>
      <c r="S994" s="9">
        <f>MONTH(SalesDataTable[[#This Row],[Order Date]])</f>
        <v>6</v>
      </c>
      <c r="T994" s="8" t="str">
        <f>TEXT(SalesDataTable[[#This Row],[Order Date]],"mmm")</f>
        <v>Jun</v>
      </c>
    </row>
    <row r="995" spans="1:20" ht="16">
      <c r="A995" s="2" t="s">
        <v>1046</v>
      </c>
      <c r="B995" s="3">
        <v>46177</v>
      </c>
      <c r="C995" s="4" t="s">
        <v>27</v>
      </c>
      <c r="D995" s="4" t="s">
        <v>48</v>
      </c>
      <c r="E995" s="4" t="s">
        <v>3</v>
      </c>
      <c r="F995" s="4" t="s">
        <v>4</v>
      </c>
      <c r="G995" s="4" t="s">
        <v>11</v>
      </c>
      <c r="H995" s="4" t="s">
        <v>79</v>
      </c>
      <c r="I995" s="9">
        <v>1</v>
      </c>
      <c r="J995" s="6">
        <v>72.38</v>
      </c>
      <c r="K995" s="7">
        <v>0</v>
      </c>
      <c r="L995" s="6">
        <v>32.68</v>
      </c>
      <c r="M995" s="6">
        <f t="shared" si="60"/>
        <v>72.38</v>
      </c>
      <c r="N995" s="6">
        <f t="shared" si="61"/>
        <v>32.68</v>
      </c>
      <c r="O995" s="6">
        <f t="shared" si="62"/>
        <v>39.699999999999996</v>
      </c>
      <c r="P995" s="8">
        <f t="shared" si="63"/>
        <v>0.54849405913235694</v>
      </c>
      <c r="Q995" s="5">
        <f>YEAR(SalesDataTable[[#This Row],[Order Date]])</f>
        <v>2026</v>
      </c>
      <c r="R995" s="8" t="str">
        <f>"Q"&amp;ROUNDUP(MONTH(SalesDataTable[[#This Row],[Order Date]])/3,0)</f>
        <v>Q2</v>
      </c>
      <c r="S995" s="9">
        <f>MONTH(SalesDataTable[[#This Row],[Order Date]])</f>
        <v>6</v>
      </c>
      <c r="T995" s="8" t="str">
        <f>TEXT(SalesDataTable[[#This Row],[Order Date]],"mmm")</f>
        <v>Jun</v>
      </c>
    </row>
    <row r="996" spans="1:20" ht="16">
      <c r="A996" s="2" t="s">
        <v>1047</v>
      </c>
      <c r="B996" s="3">
        <v>46177</v>
      </c>
      <c r="C996" s="4" t="s">
        <v>8</v>
      </c>
      <c r="D996" s="4" t="s">
        <v>9</v>
      </c>
      <c r="E996" s="4" t="s">
        <v>3</v>
      </c>
      <c r="F996" s="4" t="s">
        <v>16</v>
      </c>
      <c r="G996" s="4" t="s">
        <v>11</v>
      </c>
      <c r="H996" s="4" t="s">
        <v>12</v>
      </c>
      <c r="I996" s="9">
        <v>1</v>
      </c>
      <c r="J996" s="6">
        <v>92.31</v>
      </c>
      <c r="K996" s="7">
        <v>0</v>
      </c>
      <c r="L996" s="6">
        <v>45.58</v>
      </c>
      <c r="M996" s="6">
        <f t="shared" si="60"/>
        <v>92.31</v>
      </c>
      <c r="N996" s="6">
        <f t="shared" si="61"/>
        <v>45.58</v>
      </c>
      <c r="O996" s="6">
        <f t="shared" si="62"/>
        <v>46.730000000000004</v>
      </c>
      <c r="P996" s="8">
        <f t="shared" si="63"/>
        <v>0.50622901094139316</v>
      </c>
      <c r="Q996" s="5">
        <f>YEAR(SalesDataTable[[#This Row],[Order Date]])</f>
        <v>2026</v>
      </c>
      <c r="R996" s="8" t="str">
        <f>"Q"&amp;ROUNDUP(MONTH(SalesDataTable[[#This Row],[Order Date]])/3,0)</f>
        <v>Q2</v>
      </c>
      <c r="S996" s="9">
        <f>MONTH(SalesDataTable[[#This Row],[Order Date]])</f>
        <v>6</v>
      </c>
      <c r="T996" s="8" t="str">
        <f>TEXT(SalesDataTable[[#This Row],[Order Date]],"mmm")</f>
        <v>Jun</v>
      </c>
    </row>
    <row r="997" spans="1:20" ht="16">
      <c r="A997" s="2" t="s">
        <v>1048</v>
      </c>
      <c r="B997" s="3">
        <v>46177</v>
      </c>
      <c r="C997" s="4" t="s">
        <v>27</v>
      </c>
      <c r="D997" s="4" t="s">
        <v>48</v>
      </c>
      <c r="E997" s="4" t="s">
        <v>10</v>
      </c>
      <c r="F997" s="4" t="s">
        <v>4</v>
      </c>
      <c r="G997" s="4" t="s">
        <v>17</v>
      </c>
      <c r="H997" s="4" t="s">
        <v>46</v>
      </c>
      <c r="I997" s="9">
        <v>12</v>
      </c>
      <c r="J997" s="6">
        <v>47.6</v>
      </c>
      <c r="K997" s="7">
        <v>0.15</v>
      </c>
      <c r="L997" s="6">
        <v>18.670000000000002</v>
      </c>
      <c r="M997" s="6">
        <f t="shared" si="60"/>
        <v>485.52000000000004</v>
      </c>
      <c r="N997" s="6">
        <f t="shared" si="61"/>
        <v>224.04000000000002</v>
      </c>
      <c r="O997" s="6">
        <f t="shared" si="62"/>
        <v>261.48</v>
      </c>
      <c r="P997" s="8">
        <f t="shared" si="63"/>
        <v>0.53855659911023235</v>
      </c>
      <c r="Q997" s="5">
        <f>YEAR(SalesDataTable[[#This Row],[Order Date]])</f>
        <v>2026</v>
      </c>
      <c r="R997" s="8" t="str">
        <f>"Q"&amp;ROUNDUP(MONTH(SalesDataTable[[#This Row],[Order Date]])/3,0)</f>
        <v>Q2</v>
      </c>
      <c r="S997" s="9">
        <f>MONTH(SalesDataTable[[#This Row],[Order Date]])</f>
        <v>6</v>
      </c>
      <c r="T997" s="8" t="str">
        <f>TEXT(SalesDataTable[[#This Row],[Order Date]],"mmm")</f>
        <v>Jun</v>
      </c>
    </row>
    <row r="998" spans="1:20" ht="16">
      <c r="A998" s="2" t="s">
        <v>1049</v>
      </c>
      <c r="B998" s="3">
        <v>46177</v>
      </c>
      <c r="C998" s="4" t="s">
        <v>8</v>
      </c>
      <c r="D998" s="4" t="s">
        <v>86</v>
      </c>
      <c r="E998" s="4" t="s">
        <v>3</v>
      </c>
      <c r="F998" s="4" t="s">
        <v>4</v>
      </c>
      <c r="G998" s="4" t="s">
        <v>17</v>
      </c>
      <c r="H998" s="4" t="s">
        <v>46</v>
      </c>
      <c r="I998" s="9">
        <v>1</v>
      </c>
      <c r="J998" s="6">
        <v>45.5</v>
      </c>
      <c r="K998" s="7">
        <v>0.05</v>
      </c>
      <c r="L998" s="6">
        <v>18.89</v>
      </c>
      <c r="M998" s="6">
        <f t="shared" si="60"/>
        <v>43.225000000000001</v>
      </c>
      <c r="N998" s="6">
        <f t="shared" si="61"/>
        <v>18.89</v>
      </c>
      <c r="O998" s="6">
        <f t="shared" si="62"/>
        <v>24.335000000000001</v>
      </c>
      <c r="P998" s="8">
        <f t="shared" si="63"/>
        <v>0.56298438403701567</v>
      </c>
      <c r="Q998" s="5">
        <f>YEAR(SalesDataTable[[#This Row],[Order Date]])</f>
        <v>2026</v>
      </c>
      <c r="R998" s="8" t="str">
        <f>"Q"&amp;ROUNDUP(MONTH(SalesDataTable[[#This Row],[Order Date]])/3,0)</f>
        <v>Q2</v>
      </c>
      <c r="S998" s="9">
        <f>MONTH(SalesDataTable[[#This Row],[Order Date]])</f>
        <v>6</v>
      </c>
      <c r="T998" s="8" t="str">
        <f>TEXT(SalesDataTable[[#This Row],[Order Date]],"mmm")</f>
        <v>Jun</v>
      </c>
    </row>
    <row r="999" spans="1:20" ht="16">
      <c r="A999" s="2" t="s">
        <v>1050</v>
      </c>
      <c r="B999" s="3">
        <v>46177</v>
      </c>
      <c r="C999" s="4" t="s">
        <v>14</v>
      </c>
      <c r="D999" s="4" t="s">
        <v>34</v>
      </c>
      <c r="E999" s="4" t="s">
        <v>3</v>
      </c>
      <c r="F999" s="4" t="s">
        <v>4</v>
      </c>
      <c r="G999" s="4" t="s">
        <v>49</v>
      </c>
      <c r="H999" s="4" t="s">
        <v>67</v>
      </c>
      <c r="I999" s="9">
        <v>1</v>
      </c>
      <c r="J999" s="6">
        <v>35.99</v>
      </c>
      <c r="K999" s="7">
        <v>0</v>
      </c>
      <c r="L999" s="6">
        <v>14.05</v>
      </c>
      <c r="M999" s="6">
        <f t="shared" si="60"/>
        <v>35.99</v>
      </c>
      <c r="N999" s="6">
        <f t="shared" si="61"/>
        <v>14.05</v>
      </c>
      <c r="O999" s="6">
        <f t="shared" si="62"/>
        <v>21.94</v>
      </c>
      <c r="P999" s="8">
        <f t="shared" si="63"/>
        <v>0.60961378160600166</v>
      </c>
      <c r="Q999" s="5">
        <f>YEAR(SalesDataTable[[#This Row],[Order Date]])</f>
        <v>2026</v>
      </c>
      <c r="R999" s="8" t="str">
        <f>"Q"&amp;ROUNDUP(MONTH(SalesDataTable[[#This Row],[Order Date]])/3,0)</f>
        <v>Q2</v>
      </c>
      <c r="S999" s="9">
        <f>MONTH(SalesDataTable[[#This Row],[Order Date]])</f>
        <v>6</v>
      </c>
      <c r="T999" s="8" t="str">
        <f>TEXT(SalesDataTable[[#This Row],[Order Date]],"mmm")</f>
        <v>Jun</v>
      </c>
    </row>
    <row r="1000" spans="1:20" ht="16">
      <c r="A1000" s="2" t="s">
        <v>1051</v>
      </c>
      <c r="B1000" s="3">
        <v>46177</v>
      </c>
      <c r="C1000" s="4" t="s">
        <v>8</v>
      </c>
      <c r="D1000" s="4" t="s">
        <v>69</v>
      </c>
      <c r="E1000" s="4" t="s">
        <v>39</v>
      </c>
      <c r="F1000" s="4" t="s">
        <v>4</v>
      </c>
      <c r="G1000" s="4" t="s">
        <v>49</v>
      </c>
      <c r="H1000" s="4" t="s">
        <v>55</v>
      </c>
      <c r="I1000" s="9">
        <v>1</v>
      </c>
      <c r="J1000" s="6">
        <v>122.55</v>
      </c>
      <c r="K1000" s="7">
        <v>0</v>
      </c>
      <c r="L1000" s="6">
        <v>68.97</v>
      </c>
      <c r="M1000" s="6">
        <f t="shared" si="60"/>
        <v>122.55</v>
      </c>
      <c r="N1000" s="6">
        <f t="shared" si="61"/>
        <v>68.97</v>
      </c>
      <c r="O1000" s="6">
        <f t="shared" si="62"/>
        <v>53.58</v>
      </c>
      <c r="P1000" s="8">
        <f t="shared" si="63"/>
        <v>0.43720930232558142</v>
      </c>
      <c r="Q1000" s="5">
        <f>YEAR(SalesDataTable[[#This Row],[Order Date]])</f>
        <v>2026</v>
      </c>
      <c r="R1000" s="8" t="str">
        <f>"Q"&amp;ROUNDUP(MONTH(SalesDataTable[[#This Row],[Order Date]])/3,0)</f>
        <v>Q2</v>
      </c>
      <c r="S1000" s="9">
        <f>MONTH(SalesDataTable[[#This Row],[Order Date]])</f>
        <v>6</v>
      </c>
      <c r="T1000" s="8" t="str">
        <f>TEXT(SalesDataTable[[#This Row],[Order Date]],"mmm")</f>
        <v>Jun</v>
      </c>
    </row>
    <row r="1001" spans="1:20" ht="16">
      <c r="A1001" s="2" t="s">
        <v>1052</v>
      </c>
      <c r="B1001" s="3">
        <v>46177</v>
      </c>
      <c r="C1001" s="4" t="s">
        <v>27</v>
      </c>
      <c r="D1001" s="4" t="s">
        <v>48</v>
      </c>
      <c r="E1001" s="4" t="s">
        <v>3</v>
      </c>
      <c r="F1001" s="4" t="s">
        <v>16</v>
      </c>
      <c r="G1001" s="4" t="s">
        <v>49</v>
      </c>
      <c r="H1001" s="4" t="s">
        <v>55</v>
      </c>
      <c r="I1001" s="9">
        <v>3</v>
      </c>
      <c r="J1001" s="6">
        <v>126.22</v>
      </c>
      <c r="K1001" s="7">
        <v>0</v>
      </c>
      <c r="L1001" s="6">
        <v>69.599999999999994</v>
      </c>
      <c r="M1001" s="6">
        <f t="shared" si="60"/>
        <v>378.65999999999997</v>
      </c>
      <c r="N1001" s="6">
        <f t="shared" si="61"/>
        <v>208.79999999999998</v>
      </c>
      <c r="O1001" s="6">
        <f t="shared" si="62"/>
        <v>169.85999999999999</v>
      </c>
      <c r="P1001" s="8">
        <f t="shared" si="63"/>
        <v>0.4485818412295991</v>
      </c>
      <c r="Q1001" s="5">
        <f>YEAR(SalesDataTable[[#This Row],[Order Date]])</f>
        <v>2026</v>
      </c>
      <c r="R1001" s="8" t="str">
        <f>"Q"&amp;ROUNDUP(MONTH(SalesDataTable[[#This Row],[Order Date]])/3,0)</f>
        <v>Q2</v>
      </c>
      <c r="S1001" s="9">
        <f>MONTH(SalesDataTable[[#This Row],[Order Date]])</f>
        <v>6</v>
      </c>
      <c r="T1001" s="8" t="str">
        <f>TEXT(SalesDataTable[[#This Row],[Order Date]],"mmm")</f>
        <v>Jun</v>
      </c>
    </row>
    <row r="1002" spans="1:20" ht="16">
      <c r="A1002" s="2" t="s">
        <v>1053</v>
      </c>
      <c r="B1002" s="3">
        <v>46178</v>
      </c>
      <c r="C1002" s="4" t="s">
        <v>1</v>
      </c>
      <c r="D1002" s="4" t="s">
        <v>88</v>
      </c>
      <c r="E1002" s="4" t="s">
        <v>25</v>
      </c>
      <c r="F1002" s="4" t="s">
        <v>4</v>
      </c>
      <c r="G1002" s="4" t="s">
        <v>11</v>
      </c>
      <c r="H1002" s="4" t="s">
        <v>12</v>
      </c>
      <c r="I1002" s="9">
        <v>6</v>
      </c>
      <c r="J1002" s="6">
        <v>91.98</v>
      </c>
      <c r="K1002" s="7">
        <v>0.05</v>
      </c>
      <c r="L1002" s="6">
        <v>46.46</v>
      </c>
      <c r="M1002" s="6">
        <f t="shared" si="60"/>
        <v>524.28599999999994</v>
      </c>
      <c r="N1002" s="6">
        <f t="shared" si="61"/>
        <v>278.76</v>
      </c>
      <c r="O1002" s="6">
        <f t="shared" si="62"/>
        <v>245.52599999999995</v>
      </c>
      <c r="P1002" s="8">
        <f t="shared" si="63"/>
        <v>0.46830546686350577</v>
      </c>
      <c r="Q1002" s="5">
        <f>YEAR(SalesDataTable[[#This Row],[Order Date]])</f>
        <v>2026</v>
      </c>
      <c r="R1002" s="8" t="str">
        <f>"Q"&amp;ROUNDUP(MONTH(SalesDataTable[[#This Row],[Order Date]])/3,0)</f>
        <v>Q2</v>
      </c>
      <c r="S1002" s="9">
        <f>MONTH(SalesDataTable[[#This Row],[Order Date]])</f>
        <v>6</v>
      </c>
      <c r="T1002" s="8" t="str">
        <f>TEXT(SalesDataTable[[#This Row],[Order Date]],"mmm")</f>
        <v>Jun</v>
      </c>
    </row>
    <row r="1003" spans="1:20" ht="16">
      <c r="A1003" s="2" t="s">
        <v>1054</v>
      </c>
      <c r="B1003" s="3">
        <v>46178</v>
      </c>
      <c r="C1003" s="4" t="s">
        <v>14</v>
      </c>
      <c r="D1003" s="4" t="s">
        <v>34</v>
      </c>
      <c r="E1003" s="4" t="s">
        <v>3</v>
      </c>
      <c r="F1003" s="4" t="s">
        <v>20</v>
      </c>
      <c r="G1003" s="4" t="s">
        <v>31</v>
      </c>
      <c r="H1003" s="4" t="s">
        <v>90</v>
      </c>
      <c r="I1003" s="9">
        <v>1</v>
      </c>
      <c r="J1003" s="6">
        <v>125.32</v>
      </c>
      <c r="K1003" s="7">
        <v>0</v>
      </c>
      <c r="L1003" s="6">
        <v>59.03</v>
      </c>
      <c r="M1003" s="6">
        <f t="shared" si="60"/>
        <v>125.32</v>
      </c>
      <c r="N1003" s="6">
        <f t="shared" si="61"/>
        <v>59.03</v>
      </c>
      <c r="O1003" s="6">
        <f t="shared" si="62"/>
        <v>66.289999999999992</v>
      </c>
      <c r="P1003" s="8">
        <f t="shared" si="63"/>
        <v>0.52896584743057773</v>
      </c>
      <c r="Q1003" s="5">
        <f>YEAR(SalesDataTable[[#This Row],[Order Date]])</f>
        <v>2026</v>
      </c>
      <c r="R1003" s="8" t="str">
        <f>"Q"&amp;ROUNDUP(MONTH(SalesDataTable[[#This Row],[Order Date]])/3,0)</f>
        <v>Q2</v>
      </c>
      <c r="S1003" s="9">
        <f>MONTH(SalesDataTable[[#This Row],[Order Date]])</f>
        <v>6</v>
      </c>
      <c r="T1003" s="8" t="str">
        <f>TEXT(SalesDataTable[[#This Row],[Order Date]],"mmm")</f>
        <v>Jun</v>
      </c>
    </row>
    <row r="1004" spans="1:20" ht="16">
      <c r="A1004" s="2" t="s">
        <v>1055</v>
      </c>
      <c r="B1004" s="3">
        <v>46178</v>
      </c>
      <c r="C1004" s="4" t="s">
        <v>27</v>
      </c>
      <c r="D1004" s="4" t="s">
        <v>48</v>
      </c>
      <c r="E1004" s="4" t="s">
        <v>39</v>
      </c>
      <c r="F1004" s="4" t="s">
        <v>4</v>
      </c>
      <c r="G1004" s="4" t="s">
        <v>17</v>
      </c>
      <c r="H1004" s="4" t="s">
        <v>83</v>
      </c>
      <c r="I1004" s="9">
        <v>2</v>
      </c>
      <c r="J1004" s="6">
        <v>167.26</v>
      </c>
      <c r="K1004" s="7">
        <v>0</v>
      </c>
      <c r="L1004" s="6">
        <v>89.65</v>
      </c>
      <c r="M1004" s="6">
        <f t="shared" si="60"/>
        <v>334.52</v>
      </c>
      <c r="N1004" s="6">
        <f t="shared" si="61"/>
        <v>179.3</v>
      </c>
      <c r="O1004" s="6">
        <f t="shared" si="62"/>
        <v>155.21999999999997</v>
      </c>
      <c r="P1004" s="8">
        <f t="shared" si="63"/>
        <v>0.46400813105344968</v>
      </c>
      <c r="Q1004" s="5">
        <f>YEAR(SalesDataTable[[#This Row],[Order Date]])</f>
        <v>2026</v>
      </c>
      <c r="R1004" s="8" t="str">
        <f>"Q"&amp;ROUNDUP(MONTH(SalesDataTable[[#This Row],[Order Date]])/3,0)</f>
        <v>Q2</v>
      </c>
      <c r="S1004" s="9">
        <f>MONTH(SalesDataTable[[#This Row],[Order Date]])</f>
        <v>6</v>
      </c>
      <c r="T1004" s="8" t="str">
        <f>TEXT(SalesDataTable[[#This Row],[Order Date]],"mmm")</f>
        <v>Jun</v>
      </c>
    </row>
    <row r="1005" spans="1:20" ht="16">
      <c r="A1005" s="2" t="s">
        <v>1056</v>
      </c>
      <c r="B1005" s="3">
        <v>46178</v>
      </c>
      <c r="C1005" s="4" t="s">
        <v>1</v>
      </c>
      <c r="D1005" s="4" t="s">
        <v>2</v>
      </c>
      <c r="E1005" s="4" t="s">
        <v>39</v>
      </c>
      <c r="F1005" s="4" t="s">
        <v>4</v>
      </c>
      <c r="G1005" s="4" t="s">
        <v>5</v>
      </c>
      <c r="H1005" s="4" t="s">
        <v>6</v>
      </c>
      <c r="I1005" s="9">
        <v>1</v>
      </c>
      <c r="J1005" s="6">
        <v>80.19</v>
      </c>
      <c r="K1005" s="7">
        <v>0</v>
      </c>
      <c r="L1005" s="6">
        <v>42.18</v>
      </c>
      <c r="M1005" s="6">
        <f t="shared" si="60"/>
        <v>80.19</v>
      </c>
      <c r="N1005" s="6">
        <f t="shared" si="61"/>
        <v>42.18</v>
      </c>
      <c r="O1005" s="6">
        <f t="shared" si="62"/>
        <v>38.01</v>
      </c>
      <c r="P1005" s="8">
        <f t="shared" si="63"/>
        <v>0.47399925177702956</v>
      </c>
      <c r="Q1005" s="5">
        <f>YEAR(SalesDataTable[[#This Row],[Order Date]])</f>
        <v>2026</v>
      </c>
      <c r="R1005" s="8" t="str">
        <f>"Q"&amp;ROUNDUP(MONTH(SalesDataTable[[#This Row],[Order Date]])/3,0)</f>
        <v>Q2</v>
      </c>
      <c r="S1005" s="9">
        <f>MONTH(SalesDataTable[[#This Row],[Order Date]])</f>
        <v>6</v>
      </c>
      <c r="T1005" s="8" t="str">
        <f>TEXT(SalesDataTable[[#This Row],[Order Date]],"mmm")</f>
        <v>Jun</v>
      </c>
    </row>
    <row r="1006" spans="1:20" ht="16">
      <c r="A1006" s="2" t="s">
        <v>1057</v>
      </c>
      <c r="B1006" s="3">
        <v>46178</v>
      </c>
      <c r="C1006" s="4" t="s">
        <v>1</v>
      </c>
      <c r="D1006" s="4" t="s">
        <v>88</v>
      </c>
      <c r="E1006" s="4" t="s">
        <v>3</v>
      </c>
      <c r="F1006" s="4" t="s">
        <v>16</v>
      </c>
      <c r="G1006" s="4" t="s">
        <v>5</v>
      </c>
      <c r="H1006" s="4" t="s">
        <v>29</v>
      </c>
      <c r="I1006" s="9">
        <v>1</v>
      </c>
      <c r="J1006" s="6">
        <v>49.86</v>
      </c>
      <c r="K1006" s="7">
        <v>0</v>
      </c>
      <c r="L1006" s="6">
        <v>22.72</v>
      </c>
      <c r="M1006" s="6">
        <f t="shared" si="60"/>
        <v>49.86</v>
      </c>
      <c r="N1006" s="6">
        <f t="shared" si="61"/>
        <v>22.72</v>
      </c>
      <c r="O1006" s="6">
        <f t="shared" si="62"/>
        <v>27.14</v>
      </c>
      <c r="P1006" s="8">
        <f t="shared" si="63"/>
        <v>0.5443241075010028</v>
      </c>
      <c r="Q1006" s="5">
        <f>YEAR(SalesDataTable[[#This Row],[Order Date]])</f>
        <v>2026</v>
      </c>
      <c r="R1006" s="8" t="str">
        <f>"Q"&amp;ROUNDUP(MONTH(SalesDataTable[[#This Row],[Order Date]])/3,0)</f>
        <v>Q2</v>
      </c>
      <c r="S1006" s="9">
        <f>MONTH(SalesDataTable[[#This Row],[Order Date]])</f>
        <v>6</v>
      </c>
      <c r="T1006" s="8" t="str">
        <f>TEXT(SalesDataTable[[#This Row],[Order Date]],"mmm")</f>
        <v>Jun</v>
      </c>
    </row>
    <row r="1007" spans="1:20" ht="16">
      <c r="A1007" s="2" t="s">
        <v>1058</v>
      </c>
      <c r="B1007" s="3">
        <v>46178</v>
      </c>
      <c r="C1007" s="4" t="s">
        <v>14</v>
      </c>
      <c r="D1007" s="4" t="s">
        <v>61</v>
      </c>
      <c r="E1007" s="4" t="s">
        <v>25</v>
      </c>
      <c r="F1007" s="4" t="s">
        <v>16</v>
      </c>
      <c r="G1007" s="4" t="s">
        <v>31</v>
      </c>
      <c r="H1007" s="4" t="s">
        <v>41</v>
      </c>
      <c r="I1007" s="9">
        <v>2</v>
      </c>
      <c r="J1007" s="6">
        <v>195.51</v>
      </c>
      <c r="K1007" s="7">
        <v>0</v>
      </c>
      <c r="L1007" s="6">
        <v>102.97</v>
      </c>
      <c r="M1007" s="6">
        <f t="shared" si="60"/>
        <v>391.02</v>
      </c>
      <c r="N1007" s="6">
        <f t="shared" si="61"/>
        <v>205.94</v>
      </c>
      <c r="O1007" s="6">
        <f t="shared" si="62"/>
        <v>185.07999999999998</v>
      </c>
      <c r="P1007" s="8">
        <f t="shared" si="63"/>
        <v>0.47332617257429288</v>
      </c>
      <c r="Q1007" s="5">
        <f>YEAR(SalesDataTable[[#This Row],[Order Date]])</f>
        <v>2026</v>
      </c>
      <c r="R1007" s="8" t="str">
        <f>"Q"&amp;ROUNDUP(MONTH(SalesDataTable[[#This Row],[Order Date]])/3,0)</f>
        <v>Q2</v>
      </c>
      <c r="S1007" s="9">
        <f>MONTH(SalesDataTable[[#This Row],[Order Date]])</f>
        <v>6</v>
      </c>
      <c r="T1007" s="8" t="str">
        <f>TEXT(SalesDataTable[[#This Row],[Order Date]],"mmm")</f>
        <v>Jun</v>
      </c>
    </row>
    <row r="1008" spans="1:20" ht="16">
      <c r="A1008" s="2" t="s">
        <v>1059</v>
      </c>
      <c r="B1008" s="3">
        <v>46179</v>
      </c>
      <c r="C1008" s="4" t="s">
        <v>1</v>
      </c>
      <c r="D1008" s="4" t="s">
        <v>2</v>
      </c>
      <c r="E1008" s="4" t="s">
        <v>25</v>
      </c>
      <c r="F1008" s="4" t="s">
        <v>16</v>
      </c>
      <c r="G1008" s="4" t="s">
        <v>49</v>
      </c>
      <c r="H1008" s="4" t="s">
        <v>50</v>
      </c>
      <c r="I1008" s="9">
        <v>1</v>
      </c>
      <c r="J1008" s="6">
        <v>39.61</v>
      </c>
      <c r="K1008" s="7">
        <v>0</v>
      </c>
      <c r="L1008" s="6">
        <v>14.75</v>
      </c>
      <c r="M1008" s="6">
        <f t="shared" si="60"/>
        <v>39.61</v>
      </c>
      <c r="N1008" s="6">
        <f t="shared" si="61"/>
        <v>14.75</v>
      </c>
      <c r="O1008" s="6">
        <f t="shared" si="62"/>
        <v>24.86</v>
      </c>
      <c r="P1008" s="8">
        <f t="shared" si="63"/>
        <v>0.62761928805857103</v>
      </c>
      <c r="Q1008" s="5">
        <f>YEAR(SalesDataTable[[#This Row],[Order Date]])</f>
        <v>2026</v>
      </c>
      <c r="R1008" s="8" t="str">
        <f>"Q"&amp;ROUNDUP(MONTH(SalesDataTable[[#This Row],[Order Date]])/3,0)</f>
        <v>Q2</v>
      </c>
      <c r="S1008" s="9">
        <f>MONTH(SalesDataTable[[#This Row],[Order Date]])</f>
        <v>6</v>
      </c>
      <c r="T1008" s="8" t="str">
        <f>TEXT(SalesDataTable[[#This Row],[Order Date]],"mmm")</f>
        <v>Jun</v>
      </c>
    </row>
    <row r="1009" spans="1:20" ht="16">
      <c r="A1009" s="2" t="s">
        <v>1060</v>
      </c>
      <c r="B1009" s="3">
        <v>46179</v>
      </c>
      <c r="C1009" s="4" t="s">
        <v>8</v>
      </c>
      <c r="D1009" s="4" t="s">
        <v>9</v>
      </c>
      <c r="E1009" s="4" t="s">
        <v>25</v>
      </c>
      <c r="F1009" s="4" t="s">
        <v>4</v>
      </c>
      <c r="G1009" s="4" t="s">
        <v>11</v>
      </c>
      <c r="H1009" s="4" t="s">
        <v>79</v>
      </c>
      <c r="I1009" s="9">
        <v>1</v>
      </c>
      <c r="J1009" s="6">
        <v>70.86</v>
      </c>
      <c r="K1009" s="7">
        <v>0</v>
      </c>
      <c r="L1009" s="6">
        <v>31.47</v>
      </c>
      <c r="M1009" s="6">
        <f t="shared" si="60"/>
        <v>70.86</v>
      </c>
      <c r="N1009" s="6">
        <f t="shared" si="61"/>
        <v>31.47</v>
      </c>
      <c r="O1009" s="6">
        <f t="shared" si="62"/>
        <v>39.39</v>
      </c>
      <c r="P1009" s="8">
        <f t="shared" si="63"/>
        <v>0.55588484335309063</v>
      </c>
      <c r="Q1009" s="5">
        <f>YEAR(SalesDataTable[[#This Row],[Order Date]])</f>
        <v>2026</v>
      </c>
      <c r="R1009" s="8" t="str">
        <f>"Q"&amp;ROUNDUP(MONTH(SalesDataTable[[#This Row],[Order Date]])/3,0)</f>
        <v>Q2</v>
      </c>
      <c r="S1009" s="9">
        <f>MONTH(SalesDataTable[[#This Row],[Order Date]])</f>
        <v>6</v>
      </c>
      <c r="T1009" s="8" t="str">
        <f>TEXT(SalesDataTable[[#This Row],[Order Date]],"mmm")</f>
        <v>Jun</v>
      </c>
    </row>
    <row r="1010" spans="1:20" ht="16">
      <c r="A1010" s="2" t="s">
        <v>1061</v>
      </c>
      <c r="B1010" s="3">
        <v>46179</v>
      </c>
      <c r="C1010" s="4" t="s">
        <v>27</v>
      </c>
      <c r="D1010" s="4" t="s">
        <v>45</v>
      </c>
      <c r="E1010" s="4" t="s">
        <v>10</v>
      </c>
      <c r="F1010" s="4" t="s">
        <v>4</v>
      </c>
      <c r="G1010" s="4" t="s">
        <v>49</v>
      </c>
      <c r="H1010" s="4" t="s">
        <v>50</v>
      </c>
      <c r="I1010" s="9">
        <v>8</v>
      </c>
      <c r="J1010" s="6">
        <v>40.46</v>
      </c>
      <c r="K1010" s="7">
        <v>0.2</v>
      </c>
      <c r="L1010" s="6">
        <v>14.7</v>
      </c>
      <c r="M1010" s="6">
        <f t="shared" si="60"/>
        <v>258.94400000000002</v>
      </c>
      <c r="N1010" s="6">
        <f t="shared" si="61"/>
        <v>117.6</v>
      </c>
      <c r="O1010" s="6">
        <f t="shared" si="62"/>
        <v>141.34400000000002</v>
      </c>
      <c r="P1010" s="8">
        <f t="shared" si="63"/>
        <v>0.54584775086505199</v>
      </c>
      <c r="Q1010" s="5">
        <f>YEAR(SalesDataTable[[#This Row],[Order Date]])</f>
        <v>2026</v>
      </c>
      <c r="R1010" s="8" t="str">
        <f>"Q"&amp;ROUNDUP(MONTH(SalesDataTable[[#This Row],[Order Date]])/3,0)</f>
        <v>Q2</v>
      </c>
      <c r="S1010" s="9">
        <f>MONTH(SalesDataTable[[#This Row],[Order Date]])</f>
        <v>6</v>
      </c>
      <c r="T1010" s="8" t="str">
        <f>TEXT(SalesDataTable[[#This Row],[Order Date]],"mmm")</f>
        <v>Jun</v>
      </c>
    </row>
    <row r="1011" spans="1:20" ht="16">
      <c r="A1011" s="2" t="s">
        <v>1062</v>
      </c>
      <c r="B1011" s="3">
        <v>46179</v>
      </c>
      <c r="C1011" s="4" t="s">
        <v>14</v>
      </c>
      <c r="D1011" s="4" t="s">
        <v>34</v>
      </c>
      <c r="E1011" s="4" t="s">
        <v>3</v>
      </c>
      <c r="F1011" s="4" t="s">
        <v>16</v>
      </c>
      <c r="G1011" s="4" t="s">
        <v>17</v>
      </c>
      <c r="H1011" s="4" t="s">
        <v>71</v>
      </c>
      <c r="I1011" s="9">
        <v>1</v>
      </c>
      <c r="J1011" s="6">
        <v>131.79</v>
      </c>
      <c r="K1011" s="7">
        <v>0</v>
      </c>
      <c r="L1011" s="6">
        <v>68.22</v>
      </c>
      <c r="M1011" s="6">
        <f t="shared" si="60"/>
        <v>131.79</v>
      </c>
      <c r="N1011" s="6">
        <f t="shared" si="61"/>
        <v>68.22</v>
      </c>
      <c r="O1011" s="6">
        <f t="shared" si="62"/>
        <v>63.569999999999993</v>
      </c>
      <c r="P1011" s="8">
        <f t="shared" si="63"/>
        <v>0.48235829729114499</v>
      </c>
      <c r="Q1011" s="5">
        <f>YEAR(SalesDataTable[[#This Row],[Order Date]])</f>
        <v>2026</v>
      </c>
      <c r="R1011" s="8" t="str">
        <f>"Q"&amp;ROUNDUP(MONTH(SalesDataTable[[#This Row],[Order Date]])/3,0)</f>
        <v>Q2</v>
      </c>
      <c r="S1011" s="9">
        <f>MONTH(SalesDataTable[[#This Row],[Order Date]])</f>
        <v>6</v>
      </c>
      <c r="T1011" s="8" t="str">
        <f>TEXT(SalesDataTable[[#This Row],[Order Date]],"mmm")</f>
        <v>Jun</v>
      </c>
    </row>
    <row r="1012" spans="1:20" ht="16">
      <c r="A1012" s="2" t="s">
        <v>1063</v>
      </c>
      <c r="B1012" s="3">
        <v>46179</v>
      </c>
      <c r="C1012" s="4" t="s">
        <v>14</v>
      </c>
      <c r="D1012" s="4" t="s">
        <v>61</v>
      </c>
      <c r="E1012" s="4" t="s">
        <v>10</v>
      </c>
      <c r="F1012" s="4" t="s">
        <v>4</v>
      </c>
      <c r="G1012" s="4" t="s">
        <v>31</v>
      </c>
      <c r="H1012" s="4" t="s">
        <v>32</v>
      </c>
      <c r="I1012" s="9">
        <v>12</v>
      </c>
      <c r="J1012" s="6">
        <v>338.45</v>
      </c>
      <c r="K1012" s="7">
        <v>0.1</v>
      </c>
      <c r="L1012" s="6">
        <v>196.78</v>
      </c>
      <c r="M1012" s="6">
        <f t="shared" si="60"/>
        <v>3655.2599999999998</v>
      </c>
      <c r="N1012" s="6">
        <f t="shared" si="61"/>
        <v>2361.36</v>
      </c>
      <c r="O1012" s="6">
        <f t="shared" si="62"/>
        <v>1293.8999999999996</v>
      </c>
      <c r="P1012" s="8">
        <f t="shared" si="63"/>
        <v>0.35398302719915947</v>
      </c>
      <c r="Q1012" s="5">
        <f>YEAR(SalesDataTable[[#This Row],[Order Date]])</f>
        <v>2026</v>
      </c>
      <c r="R1012" s="8" t="str">
        <f>"Q"&amp;ROUNDUP(MONTH(SalesDataTable[[#This Row],[Order Date]])/3,0)</f>
        <v>Q2</v>
      </c>
      <c r="S1012" s="9">
        <f>MONTH(SalesDataTable[[#This Row],[Order Date]])</f>
        <v>6</v>
      </c>
      <c r="T1012" s="8" t="str">
        <f>TEXT(SalesDataTable[[#This Row],[Order Date]],"mmm")</f>
        <v>Jun</v>
      </c>
    </row>
    <row r="1013" spans="1:20" ht="16">
      <c r="A1013" s="2" t="s">
        <v>1064</v>
      </c>
      <c r="B1013" s="3">
        <v>46179</v>
      </c>
      <c r="C1013" s="4" t="s">
        <v>14</v>
      </c>
      <c r="D1013" s="4" t="s">
        <v>24</v>
      </c>
      <c r="E1013" s="4" t="s">
        <v>25</v>
      </c>
      <c r="F1013" s="4" t="s">
        <v>4</v>
      </c>
      <c r="G1013" s="4" t="s">
        <v>49</v>
      </c>
      <c r="H1013" s="4" t="s">
        <v>50</v>
      </c>
      <c r="I1013" s="9">
        <v>2</v>
      </c>
      <c r="J1013" s="6">
        <v>40.99</v>
      </c>
      <c r="K1013" s="7">
        <v>0</v>
      </c>
      <c r="L1013" s="6">
        <v>14.53</v>
      </c>
      <c r="M1013" s="6">
        <f t="shared" si="60"/>
        <v>81.98</v>
      </c>
      <c r="N1013" s="6">
        <f t="shared" si="61"/>
        <v>29.06</v>
      </c>
      <c r="O1013" s="6">
        <f t="shared" si="62"/>
        <v>52.92</v>
      </c>
      <c r="P1013" s="8">
        <f t="shared" si="63"/>
        <v>0.64552329836545497</v>
      </c>
      <c r="Q1013" s="5">
        <f>YEAR(SalesDataTable[[#This Row],[Order Date]])</f>
        <v>2026</v>
      </c>
      <c r="R1013" s="8" t="str">
        <f>"Q"&amp;ROUNDUP(MONTH(SalesDataTable[[#This Row],[Order Date]])/3,0)</f>
        <v>Q2</v>
      </c>
      <c r="S1013" s="9">
        <f>MONTH(SalesDataTable[[#This Row],[Order Date]])</f>
        <v>6</v>
      </c>
      <c r="T1013" s="8" t="str">
        <f>TEXT(SalesDataTable[[#This Row],[Order Date]],"mmm")</f>
        <v>Jun</v>
      </c>
    </row>
    <row r="1014" spans="1:20" ht="16">
      <c r="A1014" s="2" t="s">
        <v>1065</v>
      </c>
      <c r="B1014" s="3">
        <v>46179</v>
      </c>
      <c r="C1014" s="4" t="s">
        <v>8</v>
      </c>
      <c r="D1014" s="4" t="s">
        <v>69</v>
      </c>
      <c r="E1014" s="4" t="s">
        <v>25</v>
      </c>
      <c r="F1014" s="4" t="s">
        <v>4</v>
      </c>
      <c r="G1014" s="4" t="s">
        <v>5</v>
      </c>
      <c r="H1014" s="4" t="s">
        <v>43</v>
      </c>
      <c r="I1014" s="9">
        <v>1</v>
      </c>
      <c r="J1014" s="6">
        <v>101.85</v>
      </c>
      <c r="K1014" s="7">
        <v>0</v>
      </c>
      <c r="L1014" s="6">
        <v>51.59</v>
      </c>
      <c r="M1014" s="6">
        <f t="shared" si="60"/>
        <v>101.85</v>
      </c>
      <c r="N1014" s="6">
        <f t="shared" si="61"/>
        <v>51.59</v>
      </c>
      <c r="O1014" s="6">
        <f t="shared" si="62"/>
        <v>50.259999999999991</v>
      </c>
      <c r="P1014" s="8">
        <f t="shared" si="63"/>
        <v>0.49347079037800679</v>
      </c>
      <c r="Q1014" s="5">
        <f>YEAR(SalesDataTable[[#This Row],[Order Date]])</f>
        <v>2026</v>
      </c>
      <c r="R1014" s="8" t="str">
        <f>"Q"&amp;ROUNDUP(MONTH(SalesDataTable[[#This Row],[Order Date]])/3,0)</f>
        <v>Q2</v>
      </c>
      <c r="S1014" s="9">
        <f>MONTH(SalesDataTable[[#This Row],[Order Date]])</f>
        <v>6</v>
      </c>
      <c r="T1014" s="8" t="str">
        <f>TEXT(SalesDataTable[[#This Row],[Order Date]],"mmm")</f>
        <v>Jun</v>
      </c>
    </row>
    <row r="1015" spans="1:20" ht="16">
      <c r="A1015" s="2" t="s">
        <v>1066</v>
      </c>
      <c r="B1015" s="3">
        <v>46179</v>
      </c>
      <c r="C1015" s="4" t="s">
        <v>14</v>
      </c>
      <c r="D1015" s="4" t="s">
        <v>15</v>
      </c>
      <c r="E1015" s="4" t="s">
        <v>10</v>
      </c>
      <c r="F1015" s="4" t="s">
        <v>20</v>
      </c>
      <c r="G1015" s="4" t="s">
        <v>31</v>
      </c>
      <c r="H1015" s="4" t="s">
        <v>32</v>
      </c>
      <c r="I1015" s="9">
        <v>4</v>
      </c>
      <c r="J1015" s="6">
        <v>346.14</v>
      </c>
      <c r="K1015" s="7">
        <v>0.05</v>
      </c>
      <c r="L1015" s="6">
        <v>198.97</v>
      </c>
      <c r="M1015" s="6">
        <f t="shared" si="60"/>
        <v>1315.3319999999999</v>
      </c>
      <c r="N1015" s="6">
        <f t="shared" si="61"/>
        <v>795.88</v>
      </c>
      <c r="O1015" s="6">
        <f t="shared" si="62"/>
        <v>519.45199999999988</v>
      </c>
      <c r="P1015" s="8">
        <f t="shared" si="63"/>
        <v>0.39492082607280893</v>
      </c>
      <c r="Q1015" s="5">
        <f>YEAR(SalesDataTable[[#This Row],[Order Date]])</f>
        <v>2026</v>
      </c>
      <c r="R1015" s="8" t="str">
        <f>"Q"&amp;ROUNDUP(MONTH(SalesDataTable[[#This Row],[Order Date]])/3,0)</f>
        <v>Q2</v>
      </c>
      <c r="S1015" s="9">
        <f>MONTH(SalesDataTable[[#This Row],[Order Date]])</f>
        <v>6</v>
      </c>
      <c r="T1015" s="8" t="str">
        <f>TEXT(SalesDataTable[[#This Row],[Order Date]],"mmm")</f>
        <v>Jun</v>
      </c>
    </row>
    <row r="1016" spans="1:20" ht="16">
      <c r="A1016" s="2" t="s">
        <v>1067</v>
      </c>
      <c r="B1016" s="3">
        <v>46179</v>
      </c>
      <c r="C1016" s="4" t="s">
        <v>1</v>
      </c>
      <c r="D1016" s="4" t="s">
        <v>52</v>
      </c>
      <c r="E1016" s="4" t="s">
        <v>25</v>
      </c>
      <c r="F1016" s="4" t="s">
        <v>20</v>
      </c>
      <c r="G1016" s="4" t="s">
        <v>5</v>
      </c>
      <c r="H1016" s="4" t="s">
        <v>6</v>
      </c>
      <c r="I1016" s="9">
        <v>2</v>
      </c>
      <c r="J1016" s="6">
        <v>83.28</v>
      </c>
      <c r="K1016" s="7">
        <v>0</v>
      </c>
      <c r="L1016" s="6">
        <v>43.56</v>
      </c>
      <c r="M1016" s="6">
        <f t="shared" si="60"/>
        <v>166.56</v>
      </c>
      <c r="N1016" s="6">
        <f t="shared" si="61"/>
        <v>87.12</v>
      </c>
      <c r="O1016" s="6">
        <f t="shared" si="62"/>
        <v>79.44</v>
      </c>
      <c r="P1016" s="8">
        <f t="shared" si="63"/>
        <v>0.47694524495677232</v>
      </c>
      <c r="Q1016" s="5">
        <f>YEAR(SalesDataTable[[#This Row],[Order Date]])</f>
        <v>2026</v>
      </c>
      <c r="R1016" s="8" t="str">
        <f>"Q"&amp;ROUNDUP(MONTH(SalesDataTable[[#This Row],[Order Date]])/3,0)</f>
        <v>Q2</v>
      </c>
      <c r="S1016" s="9">
        <f>MONTH(SalesDataTable[[#This Row],[Order Date]])</f>
        <v>6</v>
      </c>
      <c r="T1016" s="8" t="str">
        <f>TEXT(SalesDataTable[[#This Row],[Order Date]],"mmm")</f>
        <v>Jun</v>
      </c>
    </row>
    <row r="1017" spans="1:20" ht="16">
      <c r="A1017" s="2" t="s">
        <v>1068</v>
      </c>
      <c r="B1017" s="3">
        <v>46179</v>
      </c>
      <c r="C1017" s="4" t="s">
        <v>27</v>
      </c>
      <c r="D1017" s="4" t="s">
        <v>45</v>
      </c>
      <c r="E1017" s="4" t="s">
        <v>25</v>
      </c>
      <c r="F1017" s="4" t="s">
        <v>20</v>
      </c>
      <c r="G1017" s="4" t="s">
        <v>5</v>
      </c>
      <c r="H1017" s="4" t="s">
        <v>6</v>
      </c>
      <c r="I1017" s="9">
        <v>1</v>
      </c>
      <c r="J1017" s="6">
        <v>80.349999999999994</v>
      </c>
      <c r="K1017" s="7">
        <v>0.15</v>
      </c>
      <c r="L1017" s="6">
        <v>43.51</v>
      </c>
      <c r="M1017" s="6">
        <f t="shared" si="60"/>
        <v>68.297499999999999</v>
      </c>
      <c r="N1017" s="6">
        <f t="shared" si="61"/>
        <v>43.51</v>
      </c>
      <c r="O1017" s="6">
        <f t="shared" si="62"/>
        <v>24.787500000000001</v>
      </c>
      <c r="P1017" s="8">
        <f t="shared" si="63"/>
        <v>0.3629342216040119</v>
      </c>
      <c r="Q1017" s="5">
        <f>YEAR(SalesDataTable[[#This Row],[Order Date]])</f>
        <v>2026</v>
      </c>
      <c r="R1017" s="8" t="str">
        <f>"Q"&amp;ROUNDUP(MONTH(SalesDataTable[[#This Row],[Order Date]])/3,0)</f>
        <v>Q2</v>
      </c>
      <c r="S1017" s="9">
        <f>MONTH(SalesDataTable[[#This Row],[Order Date]])</f>
        <v>6</v>
      </c>
      <c r="T1017" s="8" t="str">
        <f>TEXT(SalesDataTable[[#This Row],[Order Date]],"mmm")</f>
        <v>Jun</v>
      </c>
    </row>
    <row r="1018" spans="1:20" ht="16">
      <c r="A1018" s="2" t="s">
        <v>1069</v>
      </c>
      <c r="B1018" s="3">
        <v>46179</v>
      </c>
      <c r="C1018" s="4" t="s">
        <v>8</v>
      </c>
      <c r="D1018" s="4" t="s">
        <v>9</v>
      </c>
      <c r="E1018" s="4" t="s">
        <v>3</v>
      </c>
      <c r="F1018" s="4" t="s">
        <v>4</v>
      </c>
      <c r="G1018" s="4" t="s">
        <v>5</v>
      </c>
      <c r="H1018" s="4" t="s">
        <v>35</v>
      </c>
      <c r="I1018" s="9">
        <v>1</v>
      </c>
      <c r="J1018" s="6">
        <v>40.86</v>
      </c>
      <c r="K1018" s="7">
        <v>0.05</v>
      </c>
      <c r="L1018" s="6">
        <v>16.899999999999999</v>
      </c>
      <c r="M1018" s="6">
        <f t="shared" si="60"/>
        <v>38.817</v>
      </c>
      <c r="N1018" s="6">
        <f t="shared" si="61"/>
        <v>16.899999999999999</v>
      </c>
      <c r="O1018" s="6">
        <f t="shared" si="62"/>
        <v>21.917000000000002</v>
      </c>
      <c r="P1018" s="8">
        <f t="shared" si="63"/>
        <v>0.564623747327202</v>
      </c>
      <c r="Q1018" s="5">
        <f>YEAR(SalesDataTable[[#This Row],[Order Date]])</f>
        <v>2026</v>
      </c>
      <c r="R1018" s="8" t="str">
        <f>"Q"&amp;ROUNDUP(MONTH(SalesDataTable[[#This Row],[Order Date]])/3,0)</f>
        <v>Q2</v>
      </c>
      <c r="S1018" s="9">
        <f>MONTH(SalesDataTable[[#This Row],[Order Date]])</f>
        <v>6</v>
      </c>
      <c r="T1018" s="8" t="str">
        <f>TEXT(SalesDataTable[[#This Row],[Order Date]],"mmm")</f>
        <v>Jun</v>
      </c>
    </row>
    <row r="1019" spans="1:20" ht="16">
      <c r="A1019" s="2" t="s">
        <v>1070</v>
      </c>
      <c r="B1019" s="3">
        <v>46180</v>
      </c>
      <c r="C1019" s="4" t="s">
        <v>8</v>
      </c>
      <c r="D1019" s="4" t="s">
        <v>38</v>
      </c>
      <c r="E1019" s="4" t="s">
        <v>25</v>
      </c>
      <c r="F1019" s="4" t="s">
        <v>4</v>
      </c>
      <c r="G1019" s="4" t="s">
        <v>17</v>
      </c>
      <c r="H1019" s="4" t="s">
        <v>18</v>
      </c>
      <c r="I1019" s="9">
        <v>4</v>
      </c>
      <c r="J1019" s="6">
        <v>36.299999999999997</v>
      </c>
      <c r="K1019" s="7">
        <v>0.05</v>
      </c>
      <c r="L1019" s="6">
        <v>13.16</v>
      </c>
      <c r="M1019" s="6">
        <f t="shared" si="60"/>
        <v>137.93999999999997</v>
      </c>
      <c r="N1019" s="6">
        <f t="shared" si="61"/>
        <v>52.64</v>
      </c>
      <c r="O1019" s="6">
        <f t="shared" si="62"/>
        <v>85.299999999999969</v>
      </c>
      <c r="P1019" s="8">
        <f t="shared" si="63"/>
        <v>0.61838480498767567</v>
      </c>
      <c r="Q1019" s="5">
        <f>YEAR(SalesDataTable[[#This Row],[Order Date]])</f>
        <v>2026</v>
      </c>
      <c r="R1019" s="8" t="str">
        <f>"Q"&amp;ROUNDUP(MONTH(SalesDataTable[[#This Row],[Order Date]])/3,0)</f>
        <v>Q2</v>
      </c>
      <c r="S1019" s="9">
        <f>MONTH(SalesDataTable[[#This Row],[Order Date]])</f>
        <v>6</v>
      </c>
      <c r="T1019" s="8" t="str">
        <f>TEXT(SalesDataTable[[#This Row],[Order Date]],"mmm")</f>
        <v>Jun</v>
      </c>
    </row>
    <row r="1020" spans="1:20" ht="16">
      <c r="A1020" s="2" t="s">
        <v>1071</v>
      </c>
      <c r="B1020" s="3">
        <v>46180</v>
      </c>
      <c r="C1020" s="4" t="s">
        <v>1</v>
      </c>
      <c r="D1020" s="4" t="s">
        <v>88</v>
      </c>
      <c r="E1020" s="4" t="s">
        <v>10</v>
      </c>
      <c r="F1020" s="4" t="s">
        <v>16</v>
      </c>
      <c r="G1020" s="4" t="s">
        <v>31</v>
      </c>
      <c r="H1020" s="4" t="s">
        <v>32</v>
      </c>
      <c r="I1020" s="9">
        <v>10</v>
      </c>
      <c r="J1020" s="6">
        <v>338.26</v>
      </c>
      <c r="K1020" s="7">
        <v>0.05</v>
      </c>
      <c r="L1020" s="6">
        <v>197.42</v>
      </c>
      <c r="M1020" s="6">
        <f t="shared" si="60"/>
        <v>3213.47</v>
      </c>
      <c r="N1020" s="6">
        <f t="shared" si="61"/>
        <v>1974.1999999999998</v>
      </c>
      <c r="O1020" s="6">
        <f t="shared" si="62"/>
        <v>1239.27</v>
      </c>
      <c r="P1020" s="8">
        <f t="shared" si="63"/>
        <v>0.38564853569505864</v>
      </c>
      <c r="Q1020" s="5">
        <f>YEAR(SalesDataTable[[#This Row],[Order Date]])</f>
        <v>2026</v>
      </c>
      <c r="R1020" s="8" t="str">
        <f>"Q"&amp;ROUNDUP(MONTH(SalesDataTable[[#This Row],[Order Date]])/3,0)</f>
        <v>Q2</v>
      </c>
      <c r="S1020" s="9">
        <f>MONTH(SalesDataTable[[#This Row],[Order Date]])</f>
        <v>6</v>
      </c>
      <c r="T1020" s="8" t="str">
        <f>TEXT(SalesDataTable[[#This Row],[Order Date]],"mmm")</f>
        <v>Jun</v>
      </c>
    </row>
    <row r="1021" spans="1:20" ht="16">
      <c r="A1021" s="2" t="s">
        <v>1072</v>
      </c>
      <c r="B1021" s="3">
        <v>46180</v>
      </c>
      <c r="C1021" s="4" t="s">
        <v>1</v>
      </c>
      <c r="D1021" s="4" t="s">
        <v>52</v>
      </c>
      <c r="E1021" s="4" t="s">
        <v>39</v>
      </c>
      <c r="F1021" s="4" t="s">
        <v>4</v>
      </c>
      <c r="G1021" s="4" t="s">
        <v>5</v>
      </c>
      <c r="H1021" s="4" t="s">
        <v>35</v>
      </c>
      <c r="I1021" s="9">
        <v>2</v>
      </c>
      <c r="J1021" s="6">
        <v>41.25</v>
      </c>
      <c r="K1021" s="7">
        <v>0</v>
      </c>
      <c r="L1021" s="6">
        <v>17.13</v>
      </c>
      <c r="M1021" s="6">
        <f t="shared" si="60"/>
        <v>82.5</v>
      </c>
      <c r="N1021" s="6">
        <f t="shared" si="61"/>
        <v>34.26</v>
      </c>
      <c r="O1021" s="6">
        <f t="shared" si="62"/>
        <v>48.24</v>
      </c>
      <c r="P1021" s="8">
        <f t="shared" si="63"/>
        <v>0.58472727272727276</v>
      </c>
      <c r="Q1021" s="5">
        <f>YEAR(SalesDataTable[[#This Row],[Order Date]])</f>
        <v>2026</v>
      </c>
      <c r="R1021" s="8" t="str">
        <f>"Q"&amp;ROUNDUP(MONTH(SalesDataTable[[#This Row],[Order Date]])/3,0)</f>
        <v>Q2</v>
      </c>
      <c r="S1021" s="9">
        <f>MONTH(SalesDataTable[[#This Row],[Order Date]])</f>
        <v>6</v>
      </c>
      <c r="T1021" s="8" t="str">
        <f>TEXT(SalesDataTable[[#This Row],[Order Date]],"mmm")</f>
        <v>Jun</v>
      </c>
    </row>
    <row r="1022" spans="1:20" ht="16">
      <c r="A1022" s="2" t="s">
        <v>1073</v>
      </c>
      <c r="B1022" s="3">
        <v>46180</v>
      </c>
      <c r="C1022" s="4" t="s">
        <v>8</v>
      </c>
      <c r="D1022" s="4" t="s">
        <v>69</v>
      </c>
      <c r="E1022" s="4" t="s">
        <v>3</v>
      </c>
      <c r="F1022" s="4" t="s">
        <v>4</v>
      </c>
      <c r="G1022" s="4" t="s">
        <v>11</v>
      </c>
      <c r="H1022" s="4" t="s">
        <v>12</v>
      </c>
      <c r="I1022" s="9">
        <v>2</v>
      </c>
      <c r="J1022" s="6">
        <v>92</v>
      </c>
      <c r="K1022" s="7">
        <v>0</v>
      </c>
      <c r="L1022" s="6">
        <v>44.27</v>
      </c>
      <c r="M1022" s="6">
        <f t="shared" si="60"/>
        <v>184</v>
      </c>
      <c r="N1022" s="6">
        <f t="shared" si="61"/>
        <v>88.54</v>
      </c>
      <c r="O1022" s="6">
        <f t="shared" si="62"/>
        <v>95.46</v>
      </c>
      <c r="P1022" s="8">
        <f t="shared" si="63"/>
        <v>0.51880434782608698</v>
      </c>
      <c r="Q1022" s="5">
        <f>YEAR(SalesDataTable[[#This Row],[Order Date]])</f>
        <v>2026</v>
      </c>
      <c r="R1022" s="8" t="str">
        <f>"Q"&amp;ROUNDUP(MONTH(SalesDataTable[[#This Row],[Order Date]])/3,0)</f>
        <v>Q2</v>
      </c>
      <c r="S1022" s="9">
        <f>MONTH(SalesDataTable[[#This Row],[Order Date]])</f>
        <v>6</v>
      </c>
      <c r="T1022" s="8" t="str">
        <f>TEXT(SalesDataTable[[#This Row],[Order Date]],"mmm")</f>
        <v>Jun</v>
      </c>
    </row>
    <row r="1023" spans="1:20" ht="16">
      <c r="A1023" s="2" t="s">
        <v>1074</v>
      </c>
      <c r="B1023" s="3">
        <v>46180</v>
      </c>
      <c r="C1023" s="4" t="s">
        <v>8</v>
      </c>
      <c r="D1023" s="4" t="s">
        <v>38</v>
      </c>
      <c r="E1023" s="4" t="s">
        <v>3</v>
      </c>
      <c r="F1023" s="4" t="s">
        <v>16</v>
      </c>
      <c r="G1023" s="4" t="s">
        <v>31</v>
      </c>
      <c r="H1023" s="4" t="s">
        <v>64</v>
      </c>
      <c r="I1023" s="9">
        <v>1</v>
      </c>
      <c r="J1023" s="6">
        <v>80.89</v>
      </c>
      <c r="K1023" s="7">
        <v>0.1</v>
      </c>
      <c r="L1023" s="6">
        <v>40.32</v>
      </c>
      <c r="M1023" s="6">
        <f t="shared" si="60"/>
        <v>72.801000000000002</v>
      </c>
      <c r="N1023" s="6">
        <f t="shared" si="61"/>
        <v>40.32</v>
      </c>
      <c r="O1023" s="6">
        <f t="shared" si="62"/>
        <v>32.481000000000002</v>
      </c>
      <c r="P1023" s="8">
        <f t="shared" si="63"/>
        <v>0.44616145382618372</v>
      </c>
      <c r="Q1023" s="5">
        <f>YEAR(SalesDataTable[[#This Row],[Order Date]])</f>
        <v>2026</v>
      </c>
      <c r="R1023" s="8" t="str">
        <f>"Q"&amp;ROUNDUP(MONTH(SalesDataTable[[#This Row],[Order Date]])/3,0)</f>
        <v>Q2</v>
      </c>
      <c r="S1023" s="9">
        <f>MONTH(SalesDataTable[[#This Row],[Order Date]])</f>
        <v>6</v>
      </c>
      <c r="T1023" s="8" t="str">
        <f>TEXT(SalesDataTable[[#This Row],[Order Date]],"mmm")</f>
        <v>Jun</v>
      </c>
    </row>
    <row r="1024" spans="1:20" ht="16">
      <c r="A1024" s="2" t="s">
        <v>1075</v>
      </c>
      <c r="B1024" s="3">
        <v>46180</v>
      </c>
      <c r="C1024" s="4" t="s">
        <v>1</v>
      </c>
      <c r="D1024" s="4" t="s">
        <v>2</v>
      </c>
      <c r="E1024" s="4" t="s">
        <v>25</v>
      </c>
      <c r="F1024" s="4" t="s">
        <v>16</v>
      </c>
      <c r="G1024" s="4" t="s">
        <v>31</v>
      </c>
      <c r="H1024" s="4" t="s">
        <v>41</v>
      </c>
      <c r="I1024" s="9">
        <v>1</v>
      </c>
      <c r="J1024" s="6">
        <v>194.73</v>
      </c>
      <c r="K1024" s="7">
        <v>0</v>
      </c>
      <c r="L1024" s="6">
        <v>101.91</v>
      </c>
      <c r="M1024" s="6">
        <f t="shared" si="60"/>
        <v>194.73</v>
      </c>
      <c r="N1024" s="6">
        <f t="shared" si="61"/>
        <v>101.91</v>
      </c>
      <c r="O1024" s="6">
        <f t="shared" si="62"/>
        <v>92.82</v>
      </c>
      <c r="P1024" s="8">
        <f t="shared" si="63"/>
        <v>0.47665999075643195</v>
      </c>
      <c r="Q1024" s="5">
        <f>YEAR(SalesDataTable[[#This Row],[Order Date]])</f>
        <v>2026</v>
      </c>
      <c r="R1024" s="8" t="str">
        <f>"Q"&amp;ROUNDUP(MONTH(SalesDataTable[[#This Row],[Order Date]])/3,0)</f>
        <v>Q2</v>
      </c>
      <c r="S1024" s="9">
        <f>MONTH(SalesDataTable[[#This Row],[Order Date]])</f>
        <v>6</v>
      </c>
      <c r="T1024" s="8" t="str">
        <f>TEXT(SalesDataTable[[#This Row],[Order Date]],"mmm")</f>
        <v>Jun</v>
      </c>
    </row>
    <row r="1025" spans="1:20" ht="16">
      <c r="A1025" s="2" t="s">
        <v>1076</v>
      </c>
      <c r="B1025" s="3">
        <v>46180</v>
      </c>
      <c r="C1025" s="4" t="s">
        <v>27</v>
      </c>
      <c r="D1025" s="4" t="s">
        <v>28</v>
      </c>
      <c r="E1025" s="4" t="s">
        <v>10</v>
      </c>
      <c r="F1025" s="4" t="s">
        <v>20</v>
      </c>
      <c r="G1025" s="4" t="s">
        <v>11</v>
      </c>
      <c r="H1025" s="4" t="s">
        <v>12</v>
      </c>
      <c r="I1025" s="9">
        <v>5</v>
      </c>
      <c r="J1025" s="6">
        <v>93.82</v>
      </c>
      <c r="K1025" s="7">
        <v>0.15</v>
      </c>
      <c r="L1025" s="6">
        <v>46.06</v>
      </c>
      <c r="M1025" s="6">
        <f t="shared" si="60"/>
        <v>398.73499999999996</v>
      </c>
      <c r="N1025" s="6">
        <f t="shared" si="61"/>
        <v>230.3</v>
      </c>
      <c r="O1025" s="6">
        <f t="shared" si="62"/>
        <v>168.43499999999995</v>
      </c>
      <c r="P1025" s="8">
        <f t="shared" si="63"/>
        <v>0.4224234140469233</v>
      </c>
      <c r="Q1025" s="5">
        <f>YEAR(SalesDataTable[[#This Row],[Order Date]])</f>
        <v>2026</v>
      </c>
      <c r="R1025" s="8" t="str">
        <f>"Q"&amp;ROUNDUP(MONTH(SalesDataTable[[#This Row],[Order Date]])/3,0)</f>
        <v>Q2</v>
      </c>
      <c r="S1025" s="9">
        <f>MONTH(SalesDataTable[[#This Row],[Order Date]])</f>
        <v>6</v>
      </c>
      <c r="T1025" s="8" t="str">
        <f>TEXT(SalesDataTable[[#This Row],[Order Date]],"mmm")</f>
        <v>Jun</v>
      </c>
    </row>
    <row r="1026" spans="1:20" ht="16">
      <c r="A1026" s="2" t="s">
        <v>1077</v>
      </c>
      <c r="B1026" s="3">
        <v>46181</v>
      </c>
      <c r="C1026" s="4" t="s">
        <v>14</v>
      </c>
      <c r="D1026" s="4" t="s">
        <v>61</v>
      </c>
      <c r="E1026" s="4" t="s">
        <v>25</v>
      </c>
      <c r="F1026" s="4" t="s">
        <v>16</v>
      </c>
      <c r="G1026" s="4" t="s">
        <v>11</v>
      </c>
      <c r="H1026" s="4" t="s">
        <v>21</v>
      </c>
      <c r="I1026" s="9">
        <v>3</v>
      </c>
      <c r="J1026" s="6">
        <v>142.53</v>
      </c>
      <c r="K1026" s="7">
        <v>0</v>
      </c>
      <c r="L1026" s="6">
        <v>80.67</v>
      </c>
      <c r="M1026" s="6">
        <f t="shared" ref="M1026:M1089" si="64">I1026*J1026*(1-K1026)</f>
        <v>427.59000000000003</v>
      </c>
      <c r="N1026" s="6">
        <f t="shared" ref="N1026:N1089" si="65">I1026*L1026</f>
        <v>242.01</v>
      </c>
      <c r="O1026" s="6">
        <f t="shared" ref="O1026:O1089" si="66">M1026-N1026</f>
        <v>185.58000000000004</v>
      </c>
      <c r="P1026" s="8">
        <f t="shared" ref="P1026:P1089" si="67">IFERROR(O1026/M1026,0)</f>
        <v>0.43401389181225014</v>
      </c>
      <c r="Q1026" s="5">
        <f>YEAR(SalesDataTable[[#This Row],[Order Date]])</f>
        <v>2026</v>
      </c>
      <c r="R1026" s="8" t="str">
        <f>"Q"&amp;ROUNDUP(MONTH(SalesDataTable[[#This Row],[Order Date]])/3,0)</f>
        <v>Q2</v>
      </c>
      <c r="S1026" s="9">
        <f>MONTH(SalesDataTable[[#This Row],[Order Date]])</f>
        <v>6</v>
      </c>
      <c r="T1026" s="8" t="str">
        <f>TEXT(SalesDataTable[[#This Row],[Order Date]],"mmm")</f>
        <v>Jun</v>
      </c>
    </row>
    <row r="1027" spans="1:20" ht="16">
      <c r="A1027" s="2" t="s">
        <v>1078</v>
      </c>
      <c r="B1027" s="3">
        <v>46181</v>
      </c>
      <c r="C1027" s="4" t="s">
        <v>8</v>
      </c>
      <c r="D1027" s="4" t="s">
        <v>86</v>
      </c>
      <c r="E1027" s="4" t="s">
        <v>3</v>
      </c>
      <c r="F1027" s="4" t="s">
        <v>4</v>
      </c>
      <c r="G1027" s="4" t="s">
        <v>31</v>
      </c>
      <c r="H1027" s="4" t="s">
        <v>41</v>
      </c>
      <c r="I1027" s="9">
        <v>1</v>
      </c>
      <c r="J1027" s="6">
        <v>196.33</v>
      </c>
      <c r="K1027" s="7">
        <v>0</v>
      </c>
      <c r="L1027" s="6">
        <v>103.27</v>
      </c>
      <c r="M1027" s="6">
        <f t="shared" si="64"/>
        <v>196.33</v>
      </c>
      <c r="N1027" s="6">
        <f t="shared" si="65"/>
        <v>103.27</v>
      </c>
      <c r="O1027" s="6">
        <f t="shared" si="66"/>
        <v>93.060000000000016</v>
      </c>
      <c r="P1027" s="8">
        <f t="shared" si="67"/>
        <v>0.47399786074466466</v>
      </c>
      <c r="Q1027" s="5">
        <f>YEAR(SalesDataTable[[#This Row],[Order Date]])</f>
        <v>2026</v>
      </c>
      <c r="R1027" s="8" t="str">
        <f>"Q"&amp;ROUNDUP(MONTH(SalesDataTable[[#This Row],[Order Date]])/3,0)</f>
        <v>Q2</v>
      </c>
      <c r="S1027" s="9">
        <f>MONTH(SalesDataTable[[#This Row],[Order Date]])</f>
        <v>6</v>
      </c>
      <c r="T1027" s="8" t="str">
        <f>TEXT(SalesDataTable[[#This Row],[Order Date]],"mmm")</f>
        <v>Jun</v>
      </c>
    </row>
    <row r="1028" spans="1:20" ht="16">
      <c r="A1028" s="2" t="s">
        <v>1079</v>
      </c>
      <c r="B1028" s="3">
        <v>46181</v>
      </c>
      <c r="C1028" s="4" t="s">
        <v>27</v>
      </c>
      <c r="D1028" s="4" t="s">
        <v>45</v>
      </c>
      <c r="E1028" s="4" t="s">
        <v>3</v>
      </c>
      <c r="F1028" s="4" t="s">
        <v>16</v>
      </c>
      <c r="G1028" s="4" t="s">
        <v>5</v>
      </c>
      <c r="H1028" s="4" t="s">
        <v>35</v>
      </c>
      <c r="I1028" s="9">
        <v>2</v>
      </c>
      <c r="J1028" s="6">
        <v>41.05</v>
      </c>
      <c r="K1028" s="7">
        <v>0</v>
      </c>
      <c r="L1028" s="6">
        <v>16.690000000000001</v>
      </c>
      <c r="M1028" s="6">
        <f t="shared" si="64"/>
        <v>82.1</v>
      </c>
      <c r="N1028" s="6">
        <f t="shared" si="65"/>
        <v>33.380000000000003</v>
      </c>
      <c r="O1028" s="6">
        <f t="shared" si="66"/>
        <v>48.719999999999992</v>
      </c>
      <c r="P1028" s="8">
        <f t="shared" si="67"/>
        <v>0.59342265529841653</v>
      </c>
      <c r="Q1028" s="5">
        <f>YEAR(SalesDataTable[[#This Row],[Order Date]])</f>
        <v>2026</v>
      </c>
      <c r="R1028" s="8" t="str">
        <f>"Q"&amp;ROUNDUP(MONTH(SalesDataTable[[#This Row],[Order Date]])/3,0)</f>
        <v>Q2</v>
      </c>
      <c r="S1028" s="9">
        <f>MONTH(SalesDataTable[[#This Row],[Order Date]])</f>
        <v>6</v>
      </c>
      <c r="T1028" s="8" t="str">
        <f>TEXT(SalesDataTable[[#This Row],[Order Date]],"mmm")</f>
        <v>Jun</v>
      </c>
    </row>
    <row r="1029" spans="1:20" ht="16">
      <c r="A1029" s="2" t="s">
        <v>1080</v>
      </c>
      <c r="B1029" s="3">
        <v>46181</v>
      </c>
      <c r="C1029" s="4" t="s">
        <v>27</v>
      </c>
      <c r="D1029" s="4" t="s">
        <v>48</v>
      </c>
      <c r="E1029" s="4" t="s">
        <v>3</v>
      </c>
      <c r="F1029" s="4" t="s">
        <v>16</v>
      </c>
      <c r="G1029" s="4" t="s">
        <v>49</v>
      </c>
      <c r="H1029" s="4" t="s">
        <v>55</v>
      </c>
      <c r="I1029" s="9">
        <v>1</v>
      </c>
      <c r="J1029" s="6">
        <v>123.09</v>
      </c>
      <c r="K1029" s="7">
        <v>0</v>
      </c>
      <c r="L1029" s="6">
        <v>68.03</v>
      </c>
      <c r="M1029" s="6">
        <f t="shared" si="64"/>
        <v>123.09</v>
      </c>
      <c r="N1029" s="6">
        <f t="shared" si="65"/>
        <v>68.03</v>
      </c>
      <c r="O1029" s="6">
        <f t="shared" si="66"/>
        <v>55.06</v>
      </c>
      <c r="P1029" s="8">
        <f t="shared" si="67"/>
        <v>0.44731497278414167</v>
      </c>
      <c r="Q1029" s="5">
        <f>YEAR(SalesDataTable[[#This Row],[Order Date]])</f>
        <v>2026</v>
      </c>
      <c r="R1029" s="8" t="str">
        <f>"Q"&amp;ROUNDUP(MONTH(SalesDataTable[[#This Row],[Order Date]])/3,0)</f>
        <v>Q2</v>
      </c>
      <c r="S1029" s="9">
        <f>MONTH(SalesDataTable[[#This Row],[Order Date]])</f>
        <v>6</v>
      </c>
      <c r="T1029" s="8" t="str">
        <f>TEXT(SalesDataTable[[#This Row],[Order Date]],"mmm")</f>
        <v>Jun</v>
      </c>
    </row>
    <row r="1030" spans="1:20" ht="16">
      <c r="A1030" s="2" t="s">
        <v>1081</v>
      </c>
      <c r="B1030" s="3">
        <v>46181</v>
      </c>
      <c r="C1030" s="4" t="s">
        <v>8</v>
      </c>
      <c r="D1030" s="4" t="s">
        <v>69</v>
      </c>
      <c r="E1030" s="4" t="s">
        <v>3</v>
      </c>
      <c r="F1030" s="4" t="s">
        <v>20</v>
      </c>
      <c r="G1030" s="4" t="s">
        <v>11</v>
      </c>
      <c r="H1030" s="4" t="s">
        <v>21</v>
      </c>
      <c r="I1030" s="9">
        <v>2</v>
      </c>
      <c r="J1030" s="6">
        <v>141.09</v>
      </c>
      <c r="K1030" s="7">
        <v>0</v>
      </c>
      <c r="L1030" s="6">
        <v>81.69</v>
      </c>
      <c r="M1030" s="6">
        <f t="shared" si="64"/>
        <v>282.18</v>
      </c>
      <c r="N1030" s="6">
        <f t="shared" si="65"/>
        <v>163.38</v>
      </c>
      <c r="O1030" s="6">
        <f t="shared" si="66"/>
        <v>118.80000000000001</v>
      </c>
      <c r="P1030" s="8">
        <f t="shared" si="67"/>
        <v>0.42100786731873274</v>
      </c>
      <c r="Q1030" s="5">
        <f>YEAR(SalesDataTable[[#This Row],[Order Date]])</f>
        <v>2026</v>
      </c>
      <c r="R1030" s="8" t="str">
        <f>"Q"&amp;ROUNDUP(MONTH(SalesDataTable[[#This Row],[Order Date]])/3,0)</f>
        <v>Q2</v>
      </c>
      <c r="S1030" s="9">
        <f>MONTH(SalesDataTable[[#This Row],[Order Date]])</f>
        <v>6</v>
      </c>
      <c r="T1030" s="8" t="str">
        <f>TEXT(SalesDataTable[[#This Row],[Order Date]],"mmm")</f>
        <v>Jun</v>
      </c>
    </row>
    <row r="1031" spans="1:20" ht="16">
      <c r="A1031" s="2" t="s">
        <v>1082</v>
      </c>
      <c r="B1031" s="3">
        <v>46181</v>
      </c>
      <c r="C1031" s="4" t="s">
        <v>14</v>
      </c>
      <c r="D1031" s="4" t="s">
        <v>61</v>
      </c>
      <c r="E1031" s="4" t="s">
        <v>25</v>
      </c>
      <c r="F1031" s="4" t="s">
        <v>16</v>
      </c>
      <c r="G1031" s="4" t="s">
        <v>11</v>
      </c>
      <c r="H1031" s="4" t="s">
        <v>53</v>
      </c>
      <c r="I1031" s="9">
        <v>1</v>
      </c>
      <c r="J1031" s="6">
        <v>157.04</v>
      </c>
      <c r="K1031" s="7">
        <v>0</v>
      </c>
      <c r="L1031" s="6">
        <v>77.540000000000006</v>
      </c>
      <c r="M1031" s="6">
        <f t="shared" si="64"/>
        <v>157.04</v>
      </c>
      <c r="N1031" s="6">
        <f t="shared" si="65"/>
        <v>77.540000000000006</v>
      </c>
      <c r="O1031" s="6">
        <f t="shared" si="66"/>
        <v>79.499999999999986</v>
      </c>
      <c r="P1031" s="8">
        <f t="shared" si="67"/>
        <v>0.5062404482934284</v>
      </c>
      <c r="Q1031" s="5">
        <f>YEAR(SalesDataTable[[#This Row],[Order Date]])</f>
        <v>2026</v>
      </c>
      <c r="R1031" s="8" t="str">
        <f>"Q"&amp;ROUNDUP(MONTH(SalesDataTable[[#This Row],[Order Date]])/3,0)</f>
        <v>Q2</v>
      </c>
      <c r="S1031" s="9">
        <f>MONTH(SalesDataTable[[#This Row],[Order Date]])</f>
        <v>6</v>
      </c>
      <c r="T1031" s="8" t="str">
        <f>TEXT(SalesDataTable[[#This Row],[Order Date]],"mmm")</f>
        <v>Jun</v>
      </c>
    </row>
    <row r="1032" spans="1:20" ht="16">
      <c r="A1032" s="2" t="s">
        <v>1083</v>
      </c>
      <c r="B1032" s="3">
        <v>46181</v>
      </c>
      <c r="C1032" s="4" t="s">
        <v>27</v>
      </c>
      <c r="D1032" s="4" t="s">
        <v>45</v>
      </c>
      <c r="E1032" s="4" t="s">
        <v>25</v>
      </c>
      <c r="F1032" s="4" t="s">
        <v>16</v>
      </c>
      <c r="G1032" s="4" t="s">
        <v>17</v>
      </c>
      <c r="H1032" s="4" t="s">
        <v>71</v>
      </c>
      <c r="I1032" s="9">
        <v>6</v>
      </c>
      <c r="J1032" s="6">
        <v>136.46</v>
      </c>
      <c r="K1032" s="7">
        <v>0</v>
      </c>
      <c r="L1032" s="6">
        <v>68.61</v>
      </c>
      <c r="M1032" s="6">
        <f t="shared" si="64"/>
        <v>818.76</v>
      </c>
      <c r="N1032" s="6">
        <f t="shared" si="65"/>
        <v>411.65999999999997</v>
      </c>
      <c r="O1032" s="6">
        <f t="shared" si="66"/>
        <v>407.1</v>
      </c>
      <c r="P1032" s="8">
        <f t="shared" si="67"/>
        <v>0.49721530118716112</v>
      </c>
      <c r="Q1032" s="5">
        <f>YEAR(SalesDataTable[[#This Row],[Order Date]])</f>
        <v>2026</v>
      </c>
      <c r="R1032" s="8" t="str">
        <f>"Q"&amp;ROUNDUP(MONTH(SalesDataTable[[#This Row],[Order Date]])/3,0)</f>
        <v>Q2</v>
      </c>
      <c r="S1032" s="9">
        <f>MONTH(SalesDataTable[[#This Row],[Order Date]])</f>
        <v>6</v>
      </c>
      <c r="T1032" s="8" t="str">
        <f>TEXT(SalesDataTable[[#This Row],[Order Date]],"mmm")</f>
        <v>Jun</v>
      </c>
    </row>
    <row r="1033" spans="1:20" ht="16">
      <c r="A1033" s="2" t="s">
        <v>1084</v>
      </c>
      <c r="B1033" s="3">
        <v>46181</v>
      </c>
      <c r="C1033" s="4" t="s">
        <v>1</v>
      </c>
      <c r="D1033" s="4" t="s">
        <v>2</v>
      </c>
      <c r="E1033" s="4" t="s">
        <v>3</v>
      </c>
      <c r="F1033" s="4" t="s">
        <v>16</v>
      </c>
      <c r="G1033" s="4" t="s">
        <v>49</v>
      </c>
      <c r="H1033" s="4" t="s">
        <v>67</v>
      </c>
      <c r="I1033" s="9">
        <v>1</v>
      </c>
      <c r="J1033" s="6">
        <v>36.1</v>
      </c>
      <c r="K1033" s="7">
        <v>0</v>
      </c>
      <c r="L1033" s="6">
        <v>13.65</v>
      </c>
      <c r="M1033" s="6">
        <f t="shared" si="64"/>
        <v>36.1</v>
      </c>
      <c r="N1033" s="6">
        <f t="shared" si="65"/>
        <v>13.65</v>
      </c>
      <c r="O1033" s="6">
        <f t="shared" si="66"/>
        <v>22.450000000000003</v>
      </c>
      <c r="P1033" s="8">
        <f t="shared" si="67"/>
        <v>0.62188365650969535</v>
      </c>
      <c r="Q1033" s="5">
        <f>YEAR(SalesDataTable[[#This Row],[Order Date]])</f>
        <v>2026</v>
      </c>
      <c r="R1033" s="8" t="str">
        <f>"Q"&amp;ROUNDUP(MONTH(SalesDataTable[[#This Row],[Order Date]])/3,0)</f>
        <v>Q2</v>
      </c>
      <c r="S1033" s="9">
        <f>MONTH(SalesDataTable[[#This Row],[Order Date]])</f>
        <v>6</v>
      </c>
      <c r="T1033" s="8" t="str">
        <f>TEXT(SalesDataTable[[#This Row],[Order Date]],"mmm")</f>
        <v>Jun</v>
      </c>
    </row>
    <row r="1034" spans="1:20" ht="16">
      <c r="A1034" s="2" t="s">
        <v>1085</v>
      </c>
      <c r="B1034" s="3">
        <v>46181</v>
      </c>
      <c r="C1034" s="4" t="s">
        <v>27</v>
      </c>
      <c r="D1034" s="4" t="s">
        <v>82</v>
      </c>
      <c r="E1034" s="4" t="s">
        <v>3</v>
      </c>
      <c r="F1034" s="4" t="s">
        <v>16</v>
      </c>
      <c r="G1034" s="4" t="s">
        <v>11</v>
      </c>
      <c r="H1034" s="4" t="s">
        <v>12</v>
      </c>
      <c r="I1034" s="9">
        <v>3</v>
      </c>
      <c r="J1034" s="6">
        <v>92.73</v>
      </c>
      <c r="K1034" s="7">
        <v>0</v>
      </c>
      <c r="L1034" s="6">
        <v>44.68</v>
      </c>
      <c r="M1034" s="6">
        <f t="shared" si="64"/>
        <v>278.19</v>
      </c>
      <c r="N1034" s="6">
        <f t="shared" si="65"/>
        <v>134.04</v>
      </c>
      <c r="O1034" s="6">
        <f t="shared" si="66"/>
        <v>144.15</v>
      </c>
      <c r="P1034" s="8">
        <f t="shared" si="67"/>
        <v>0.51817103418526911</v>
      </c>
      <c r="Q1034" s="5">
        <f>YEAR(SalesDataTable[[#This Row],[Order Date]])</f>
        <v>2026</v>
      </c>
      <c r="R1034" s="8" t="str">
        <f>"Q"&amp;ROUNDUP(MONTH(SalesDataTable[[#This Row],[Order Date]])/3,0)</f>
        <v>Q2</v>
      </c>
      <c r="S1034" s="9">
        <f>MONTH(SalesDataTable[[#This Row],[Order Date]])</f>
        <v>6</v>
      </c>
      <c r="T1034" s="8" t="str">
        <f>TEXT(SalesDataTable[[#This Row],[Order Date]],"mmm")</f>
        <v>Jun</v>
      </c>
    </row>
    <row r="1035" spans="1:20" ht="16">
      <c r="A1035" s="2" t="s">
        <v>1086</v>
      </c>
      <c r="B1035" s="3">
        <v>46181</v>
      </c>
      <c r="C1035" s="4" t="s">
        <v>8</v>
      </c>
      <c r="D1035" s="4" t="s">
        <v>69</v>
      </c>
      <c r="E1035" s="4" t="s">
        <v>3</v>
      </c>
      <c r="F1035" s="4" t="s">
        <v>16</v>
      </c>
      <c r="G1035" s="4" t="s">
        <v>17</v>
      </c>
      <c r="H1035" s="4" t="s">
        <v>83</v>
      </c>
      <c r="I1035" s="9">
        <v>3</v>
      </c>
      <c r="J1035" s="6">
        <v>164.31</v>
      </c>
      <c r="K1035" s="7">
        <v>0.05</v>
      </c>
      <c r="L1035" s="6">
        <v>86</v>
      </c>
      <c r="M1035" s="6">
        <f t="shared" si="64"/>
        <v>468.2835</v>
      </c>
      <c r="N1035" s="6">
        <f t="shared" si="65"/>
        <v>258</v>
      </c>
      <c r="O1035" s="6">
        <f t="shared" si="66"/>
        <v>210.2835</v>
      </c>
      <c r="P1035" s="8">
        <f t="shared" si="67"/>
        <v>0.44905169624810615</v>
      </c>
      <c r="Q1035" s="5">
        <f>YEAR(SalesDataTable[[#This Row],[Order Date]])</f>
        <v>2026</v>
      </c>
      <c r="R1035" s="8" t="str">
        <f>"Q"&amp;ROUNDUP(MONTH(SalesDataTable[[#This Row],[Order Date]])/3,0)</f>
        <v>Q2</v>
      </c>
      <c r="S1035" s="9">
        <f>MONTH(SalesDataTable[[#This Row],[Order Date]])</f>
        <v>6</v>
      </c>
      <c r="T1035" s="8" t="str">
        <f>TEXT(SalesDataTable[[#This Row],[Order Date]],"mmm")</f>
        <v>Jun</v>
      </c>
    </row>
    <row r="1036" spans="1:20" ht="16">
      <c r="A1036" s="2" t="s">
        <v>1087</v>
      </c>
      <c r="B1036" s="3">
        <v>46182</v>
      </c>
      <c r="C1036" s="4" t="s">
        <v>27</v>
      </c>
      <c r="D1036" s="4" t="s">
        <v>48</v>
      </c>
      <c r="E1036" s="4" t="s">
        <v>39</v>
      </c>
      <c r="F1036" s="4" t="s">
        <v>16</v>
      </c>
      <c r="G1036" s="4" t="s">
        <v>17</v>
      </c>
      <c r="H1036" s="4" t="s">
        <v>18</v>
      </c>
      <c r="I1036" s="9">
        <v>2</v>
      </c>
      <c r="J1036" s="6">
        <v>36.85</v>
      </c>
      <c r="K1036" s="7">
        <v>0.1</v>
      </c>
      <c r="L1036" s="6">
        <v>13.92</v>
      </c>
      <c r="M1036" s="6">
        <f t="shared" si="64"/>
        <v>66.33</v>
      </c>
      <c r="N1036" s="6">
        <f t="shared" si="65"/>
        <v>27.84</v>
      </c>
      <c r="O1036" s="6">
        <f t="shared" si="66"/>
        <v>38.489999999999995</v>
      </c>
      <c r="P1036" s="8">
        <f t="shared" si="67"/>
        <v>0.58028041610131154</v>
      </c>
      <c r="Q1036" s="5">
        <f>YEAR(SalesDataTable[[#This Row],[Order Date]])</f>
        <v>2026</v>
      </c>
      <c r="R1036" s="8" t="str">
        <f>"Q"&amp;ROUNDUP(MONTH(SalesDataTable[[#This Row],[Order Date]])/3,0)</f>
        <v>Q2</v>
      </c>
      <c r="S1036" s="9">
        <f>MONTH(SalesDataTable[[#This Row],[Order Date]])</f>
        <v>6</v>
      </c>
      <c r="T1036" s="8" t="str">
        <f>TEXT(SalesDataTable[[#This Row],[Order Date]],"mmm")</f>
        <v>Jun</v>
      </c>
    </row>
    <row r="1037" spans="1:20" ht="16">
      <c r="A1037" s="2" t="s">
        <v>1088</v>
      </c>
      <c r="B1037" s="3">
        <v>46182</v>
      </c>
      <c r="C1037" s="4" t="s">
        <v>8</v>
      </c>
      <c r="D1037" s="4" t="s">
        <v>66</v>
      </c>
      <c r="E1037" s="4" t="s">
        <v>39</v>
      </c>
      <c r="F1037" s="4" t="s">
        <v>16</v>
      </c>
      <c r="G1037" s="4" t="s">
        <v>49</v>
      </c>
      <c r="H1037" s="4" t="s">
        <v>67</v>
      </c>
      <c r="I1037" s="9">
        <v>1</v>
      </c>
      <c r="J1037" s="6">
        <v>35.619999999999997</v>
      </c>
      <c r="K1037" s="7">
        <v>0</v>
      </c>
      <c r="L1037" s="6">
        <v>14.05</v>
      </c>
      <c r="M1037" s="6">
        <f t="shared" si="64"/>
        <v>35.619999999999997</v>
      </c>
      <c r="N1037" s="6">
        <f t="shared" si="65"/>
        <v>14.05</v>
      </c>
      <c r="O1037" s="6">
        <f t="shared" si="66"/>
        <v>21.569999999999997</v>
      </c>
      <c r="P1037" s="8">
        <f t="shared" si="67"/>
        <v>0.60555867490174053</v>
      </c>
      <c r="Q1037" s="5">
        <f>YEAR(SalesDataTable[[#This Row],[Order Date]])</f>
        <v>2026</v>
      </c>
      <c r="R1037" s="8" t="str">
        <f>"Q"&amp;ROUNDUP(MONTH(SalesDataTable[[#This Row],[Order Date]])/3,0)</f>
        <v>Q2</v>
      </c>
      <c r="S1037" s="9">
        <f>MONTH(SalesDataTable[[#This Row],[Order Date]])</f>
        <v>6</v>
      </c>
      <c r="T1037" s="8" t="str">
        <f>TEXT(SalesDataTable[[#This Row],[Order Date]],"mmm")</f>
        <v>Jun</v>
      </c>
    </row>
    <row r="1038" spans="1:20" ht="16">
      <c r="A1038" s="2" t="s">
        <v>1089</v>
      </c>
      <c r="B1038" s="3">
        <v>46182</v>
      </c>
      <c r="C1038" s="4" t="s">
        <v>27</v>
      </c>
      <c r="D1038" s="4" t="s">
        <v>48</v>
      </c>
      <c r="E1038" s="4" t="s">
        <v>3</v>
      </c>
      <c r="F1038" s="4" t="s">
        <v>16</v>
      </c>
      <c r="G1038" s="4" t="s">
        <v>11</v>
      </c>
      <c r="H1038" s="4" t="s">
        <v>53</v>
      </c>
      <c r="I1038" s="9">
        <v>3</v>
      </c>
      <c r="J1038" s="6">
        <v>157.43</v>
      </c>
      <c r="K1038" s="7">
        <v>0.15</v>
      </c>
      <c r="L1038" s="6">
        <v>77.56</v>
      </c>
      <c r="M1038" s="6">
        <f t="shared" si="64"/>
        <v>401.44650000000001</v>
      </c>
      <c r="N1038" s="6">
        <f t="shared" si="65"/>
        <v>232.68</v>
      </c>
      <c r="O1038" s="6">
        <f t="shared" si="66"/>
        <v>168.76650000000001</v>
      </c>
      <c r="P1038" s="8">
        <f t="shared" si="67"/>
        <v>0.42039599299034863</v>
      </c>
      <c r="Q1038" s="5">
        <f>YEAR(SalesDataTable[[#This Row],[Order Date]])</f>
        <v>2026</v>
      </c>
      <c r="R1038" s="8" t="str">
        <f>"Q"&amp;ROUNDUP(MONTH(SalesDataTable[[#This Row],[Order Date]])/3,0)</f>
        <v>Q2</v>
      </c>
      <c r="S1038" s="9">
        <f>MONTH(SalesDataTable[[#This Row],[Order Date]])</f>
        <v>6</v>
      </c>
      <c r="T1038" s="8" t="str">
        <f>TEXT(SalesDataTable[[#This Row],[Order Date]],"mmm")</f>
        <v>Jun</v>
      </c>
    </row>
    <row r="1039" spans="1:20" ht="16">
      <c r="A1039" s="2" t="s">
        <v>1090</v>
      </c>
      <c r="B1039" s="3">
        <v>46182</v>
      </c>
      <c r="C1039" s="4" t="s">
        <v>8</v>
      </c>
      <c r="D1039" s="4" t="s">
        <v>69</v>
      </c>
      <c r="E1039" s="4" t="s">
        <v>25</v>
      </c>
      <c r="F1039" s="4" t="s">
        <v>16</v>
      </c>
      <c r="G1039" s="4" t="s">
        <v>5</v>
      </c>
      <c r="H1039" s="4" t="s">
        <v>6</v>
      </c>
      <c r="I1039" s="9">
        <v>1</v>
      </c>
      <c r="J1039" s="6">
        <v>81.2</v>
      </c>
      <c r="K1039" s="7">
        <v>0.1</v>
      </c>
      <c r="L1039" s="6">
        <v>41.64</v>
      </c>
      <c r="M1039" s="6">
        <f t="shared" si="64"/>
        <v>73.08</v>
      </c>
      <c r="N1039" s="6">
        <f t="shared" si="65"/>
        <v>41.64</v>
      </c>
      <c r="O1039" s="6">
        <f t="shared" si="66"/>
        <v>31.439999999999998</v>
      </c>
      <c r="P1039" s="8">
        <f t="shared" si="67"/>
        <v>0.43021346469622329</v>
      </c>
      <c r="Q1039" s="5">
        <f>YEAR(SalesDataTable[[#This Row],[Order Date]])</f>
        <v>2026</v>
      </c>
      <c r="R1039" s="8" t="str">
        <f>"Q"&amp;ROUNDUP(MONTH(SalesDataTable[[#This Row],[Order Date]])/3,0)</f>
        <v>Q2</v>
      </c>
      <c r="S1039" s="9">
        <f>MONTH(SalesDataTable[[#This Row],[Order Date]])</f>
        <v>6</v>
      </c>
      <c r="T1039" s="8" t="str">
        <f>TEXT(SalesDataTable[[#This Row],[Order Date]],"mmm")</f>
        <v>Jun</v>
      </c>
    </row>
    <row r="1040" spans="1:20" ht="16">
      <c r="A1040" s="2" t="s">
        <v>1091</v>
      </c>
      <c r="B1040" s="3">
        <v>46182</v>
      </c>
      <c r="C1040" s="4" t="s">
        <v>27</v>
      </c>
      <c r="D1040" s="4" t="s">
        <v>82</v>
      </c>
      <c r="E1040" s="4" t="s">
        <v>3</v>
      </c>
      <c r="F1040" s="4" t="s">
        <v>4</v>
      </c>
      <c r="G1040" s="4" t="s">
        <v>11</v>
      </c>
      <c r="H1040" s="4" t="s">
        <v>12</v>
      </c>
      <c r="I1040" s="9">
        <v>4</v>
      </c>
      <c r="J1040" s="6">
        <v>93.58</v>
      </c>
      <c r="K1040" s="7">
        <v>0.1</v>
      </c>
      <c r="L1040" s="6">
        <v>44.56</v>
      </c>
      <c r="M1040" s="6">
        <f t="shared" si="64"/>
        <v>336.88799999999998</v>
      </c>
      <c r="N1040" s="6">
        <f t="shared" si="65"/>
        <v>178.24</v>
      </c>
      <c r="O1040" s="6">
        <f t="shared" si="66"/>
        <v>158.64799999999997</v>
      </c>
      <c r="P1040" s="8">
        <f t="shared" si="67"/>
        <v>0.4709220868656645</v>
      </c>
      <c r="Q1040" s="5">
        <f>YEAR(SalesDataTable[[#This Row],[Order Date]])</f>
        <v>2026</v>
      </c>
      <c r="R1040" s="8" t="str">
        <f>"Q"&amp;ROUNDUP(MONTH(SalesDataTable[[#This Row],[Order Date]])/3,0)</f>
        <v>Q2</v>
      </c>
      <c r="S1040" s="9">
        <f>MONTH(SalesDataTable[[#This Row],[Order Date]])</f>
        <v>6</v>
      </c>
      <c r="T1040" s="8" t="str">
        <f>TEXT(SalesDataTable[[#This Row],[Order Date]],"mmm")</f>
        <v>Jun</v>
      </c>
    </row>
    <row r="1041" spans="1:20" ht="16">
      <c r="A1041" s="2" t="s">
        <v>1092</v>
      </c>
      <c r="B1041" s="3">
        <v>46182</v>
      </c>
      <c r="C1041" s="4" t="s">
        <v>8</v>
      </c>
      <c r="D1041" s="4" t="s">
        <v>86</v>
      </c>
      <c r="E1041" s="4" t="s">
        <v>3</v>
      </c>
      <c r="F1041" s="4" t="s">
        <v>16</v>
      </c>
      <c r="G1041" s="4" t="s">
        <v>11</v>
      </c>
      <c r="H1041" s="4" t="s">
        <v>53</v>
      </c>
      <c r="I1041" s="9">
        <v>4</v>
      </c>
      <c r="J1041" s="6">
        <v>155.22</v>
      </c>
      <c r="K1041" s="7">
        <v>0</v>
      </c>
      <c r="L1041" s="6">
        <v>77.209999999999994</v>
      </c>
      <c r="M1041" s="6">
        <f t="shared" si="64"/>
        <v>620.88</v>
      </c>
      <c r="N1041" s="6">
        <f t="shared" si="65"/>
        <v>308.83999999999997</v>
      </c>
      <c r="O1041" s="6">
        <f t="shared" si="66"/>
        <v>312.04000000000002</v>
      </c>
      <c r="P1041" s="8">
        <f t="shared" si="67"/>
        <v>0.50257698750161062</v>
      </c>
      <c r="Q1041" s="5">
        <f>YEAR(SalesDataTable[[#This Row],[Order Date]])</f>
        <v>2026</v>
      </c>
      <c r="R1041" s="8" t="str">
        <f>"Q"&amp;ROUNDUP(MONTH(SalesDataTable[[#This Row],[Order Date]])/3,0)</f>
        <v>Q2</v>
      </c>
      <c r="S1041" s="9">
        <f>MONTH(SalesDataTable[[#This Row],[Order Date]])</f>
        <v>6</v>
      </c>
      <c r="T1041" s="8" t="str">
        <f>TEXT(SalesDataTable[[#This Row],[Order Date]],"mmm")</f>
        <v>Jun</v>
      </c>
    </row>
    <row r="1042" spans="1:20" ht="16">
      <c r="A1042" s="2" t="s">
        <v>1093</v>
      </c>
      <c r="B1042" s="3">
        <v>46182</v>
      </c>
      <c r="C1042" s="4" t="s">
        <v>27</v>
      </c>
      <c r="D1042" s="4" t="s">
        <v>48</v>
      </c>
      <c r="E1042" s="4" t="s">
        <v>3</v>
      </c>
      <c r="F1042" s="4" t="s">
        <v>16</v>
      </c>
      <c r="G1042" s="4" t="s">
        <v>5</v>
      </c>
      <c r="H1042" s="4" t="s">
        <v>43</v>
      </c>
      <c r="I1042" s="9">
        <v>4</v>
      </c>
      <c r="J1042" s="6">
        <v>100.33</v>
      </c>
      <c r="K1042" s="7">
        <v>0</v>
      </c>
      <c r="L1042" s="6">
        <v>49.99</v>
      </c>
      <c r="M1042" s="6">
        <f t="shared" si="64"/>
        <v>401.32</v>
      </c>
      <c r="N1042" s="6">
        <f t="shared" si="65"/>
        <v>199.96</v>
      </c>
      <c r="O1042" s="6">
        <f t="shared" si="66"/>
        <v>201.35999999999999</v>
      </c>
      <c r="P1042" s="8">
        <f t="shared" si="67"/>
        <v>0.5017442439948171</v>
      </c>
      <c r="Q1042" s="5">
        <f>YEAR(SalesDataTable[[#This Row],[Order Date]])</f>
        <v>2026</v>
      </c>
      <c r="R1042" s="8" t="str">
        <f>"Q"&amp;ROUNDUP(MONTH(SalesDataTable[[#This Row],[Order Date]])/3,0)</f>
        <v>Q2</v>
      </c>
      <c r="S1042" s="9">
        <f>MONTH(SalesDataTable[[#This Row],[Order Date]])</f>
        <v>6</v>
      </c>
      <c r="T1042" s="8" t="str">
        <f>TEXT(SalesDataTable[[#This Row],[Order Date]],"mmm")</f>
        <v>Jun</v>
      </c>
    </row>
    <row r="1043" spans="1:20" ht="16">
      <c r="A1043" s="2" t="s">
        <v>1094</v>
      </c>
      <c r="B1043" s="3">
        <v>46182</v>
      </c>
      <c r="C1043" s="4" t="s">
        <v>14</v>
      </c>
      <c r="D1043" s="4" t="s">
        <v>24</v>
      </c>
      <c r="E1043" s="4" t="s">
        <v>3</v>
      </c>
      <c r="F1043" s="4" t="s">
        <v>20</v>
      </c>
      <c r="G1043" s="4" t="s">
        <v>17</v>
      </c>
      <c r="H1043" s="4" t="s">
        <v>71</v>
      </c>
      <c r="I1043" s="9">
        <v>2</v>
      </c>
      <c r="J1043" s="6">
        <v>134.28</v>
      </c>
      <c r="K1043" s="7">
        <v>0</v>
      </c>
      <c r="L1043" s="6">
        <v>69.12</v>
      </c>
      <c r="M1043" s="6">
        <f t="shared" si="64"/>
        <v>268.56</v>
      </c>
      <c r="N1043" s="6">
        <f t="shared" si="65"/>
        <v>138.24</v>
      </c>
      <c r="O1043" s="6">
        <f t="shared" si="66"/>
        <v>130.32</v>
      </c>
      <c r="P1043" s="8">
        <f t="shared" si="67"/>
        <v>0.48525469168900803</v>
      </c>
      <c r="Q1043" s="5">
        <f>YEAR(SalesDataTable[[#This Row],[Order Date]])</f>
        <v>2026</v>
      </c>
      <c r="R1043" s="8" t="str">
        <f>"Q"&amp;ROUNDUP(MONTH(SalesDataTable[[#This Row],[Order Date]])/3,0)</f>
        <v>Q2</v>
      </c>
      <c r="S1043" s="9">
        <f>MONTH(SalesDataTable[[#This Row],[Order Date]])</f>
        <v>6</v>
      </c>
      <c r="T1043" s="8" t="str">
        <f>TEXT(SalesDataTable[[#This Row],[Order Date]],"mmm")</f>
        <v>Jun</v>
      </c>
    </row>
    <row r="1044" spans="1:20" ht="16">
      <c r="A1044" s="2" t="s">
        <v>1095</v>
      </c>
      <c r="B1044" s="3">
        <v>46182</v>
      </c>
      <c r="C1044" s="4" t="s">
        <v>14</v>
      </c>
      <c r="D1044" s="4" t="s">
        <v>15</v>
      </c>
      <c r="E1044" s="4" t="s">
        <v>3</v>
      </c>
      <c r="F1044" s="4" t="s">
        <v>16</v>
      </c>
      <c r="G1044" s="4" t="s">
        <v>49</v>
      </c>
      <c r="H1044" s="4" t="s">
        <v>74</v>
      </c>
      <c r="I1044" s="9">
        <v>2</v>
      </c>
      <c r="J1044" s="6">
        <v>51.16</v>
      </c>
      <c r="K1044" s="7">
        <v>0</v>
      </c>
      <c r="L1044" s="6">
        <v>21.57</v>
      </c>
      <c r="M1044" s="6">
        <f t="shared" si="64"/>
        <v>102.32</v>
      </c>
      <c r="N1044" s="6">
        <f t="shared" si="65"/>
        <v>43.14</v>
      </c>
      <c r="O1044" s="6">
        <f t="shared" si="66"/>
        <v>59.179999999999993</v>
      </c>
      <c r="P1044" s="8">
        <f t="shared" si="67"/>
        <v>0.57838154808444098</v>
      </c>
      <c r="Q1044" s="5">
        <f>YEAR(SalesDataTable[[#This Row],[Order Date]])</f>
        <v>2026</v>
      </c>
      <c r="R1044" s="8" t="str">
        <f>"Q"&amp;ROUNDUP(MONTH(SalesDataTable[[#This Row],[Order Date]])/3,0)</f>
        <v>Q2</v>
      </c>
      <c r="S1044" s="9">
        <f>MONTH(SalesDataTable[[#This Row],[Order Date]])</f>
        <v>6</v>
      </c>
      <c r="T1044" s="8" t="str">
        <f>TEXT(SalesDataTable[[#This Row],[Order Date]],"mmm")</f>
        <v>Jun</v>
      </c>
    </row>
    <row r="1045" spans="1:20" ht="16">
      <c r="A1045" s="2" t="s">
        <v>1096</v>
      </c>
      <c r="B1045" s="3">
        <v>46183</v>
      </c>
      <c r="C1045" s="4" t="s">
        <v>8</v>
      </c>
      <c r="D1045" s="4" t="s">
        <v>69</v>
      </c>
      <c r="E1045" s="4" t="s">
        <v>3</v>
      </c>
      <c r="F1045" s="4" t="s">
        <v>4</v>
      </c>
      <c r="G1045" s="4" t="s">
        <v>49</v>
      </c>
      <c r="H1045" s="4" t="s">
        <v>67</v>
      </c>
      <c r="I1045" s="9">
        <v>3</v>
      </c>
      <c r="J1045" s="6">
        <v>35.94</v>
      </c>
      <c r="K1045" s="7">
        <v>0.1</v>
      </c>
      <c r="L1045" s="6">
        <v>14.04</v>
      </c>
      <c r="M1045" s="6">
        <f t="shared" si="64"/>
        <v>97.037999999999997</v>
      </c>
      <c r="N1045" s="6">
        <f t="shared" si="65"/>
        <v>42.12</v>
      </c>
      <c r="O1045" s="6">
        <f t="shared" si="66"/>
        <v>54.917999999999999</v>
      </c>
      <c r="P1045" s="8">
        <f t="shared" si="67"/>
        <v>0.56594323873121866</v>
      </c>
      <c r="Q1045" s="5">
        <f>YEAR(SalesDataTable[[#This Row],[Order Date]])</f>
        <v>2026</v>
      </c>
      <c r="R1045" s="8" t="str">
        <f>"Q"&amp;ROUNDUP(MONTH(SalesDataTable[[#This Row],[Order Date]])/3,0)</f>
        <v>Q2</v>
      </c>
      <c r="S1045" s="9">
        <f>MONTH(SalesDataTable[[#This Row],[Order Date]])</f>
        <v>6</v>
      </c>
      <c r="T1045" s="8" t="str">
        <f>TEXT(SalesDataTable[[#This Row],[Order Date]],"mmm")</f>
        <v>Jun</v>
      </c>
    </row>
    <row r="1046" spans="1:20" ht="16">
      <c r="A1046" s="2" t="s">
        <v>1097</v>
      </c>
      <c r="B1046" s="3">
        <v>46183</v>
      </c>
      <c r="C1046" s="4" t="s">
        <v>14</v>
      </c>
      <c r="D1046" s="4" t="s">
        <v>61</v>
      </c>
      <c r="E1046" s="4" t="s">
        <v>25</v>
      </c>
      <c r="F1046" s="4" t="s">
        <v>4</v>
      </c>
      <c r="G1046" s="4" t="s">
        <v>11</v>
      </c>
      <c r="H1046" s="4" t="s">
        <v>21</v>
      </c>
      <c r="I1046" s="9">
        <v>1</v>
      </c>
      <c r="J1046" s="6">
        <v>145.34</v>
      </c>
      <c r="K1046" s="7">
        <v>0.05</v>
      </c>
      <c r="L1046" s="6">
        <v>77.89</v>
      </c>
      <c r="M1046" s="6">
        <f t="shared" si="64"/>
        <v>138.07300000000001</v>
      </c>
      <c r="N1046" s="6">
        <f t="shared" si="65"/>
        <v>77.89</v>
      </c>
      <c r="O1046" s="6">
        <f t="shared" si="66"/>
        <v>60.183000000000007</v>
      </c>
      <c r="P1046" s="8">
        <f t="shared" si="67"/>
        <v>0.43587812244247609</v>
      </c>
      <c r="Q1046" s="5">
        <f>YEAR(SalesDataTable[[#This Row],[Order Date]])</f>
        <v>2026</v>
      </c>
      <c r="R1046" s="8" t="str">
        <f>"Q"&amp;ROUNDUP(MONTH(SalesDataTable[[#This Row],[Order Date]])/3,0)</f>
        <v>Q2</v>
      </c>
      <c r="S1046" s="9">
        <f>MONTH(SalesDataTable[[#This Row],[Order Date]])</f>
        <v>6</v>
      </c>
      <c r="T1046" s="8" t="str">
        <f>TEXT(SalesDataTable[[#This Row],[Order Date]],"mmm")</f>
        <v>Jun</v>
      </c>
    </row>
    <row r="1047" spans="1:20" ht="16">
      <c r="A1047" s="2" t="s">
        <v>1098</v>
      </c>
      <c r="B1047" s="3">
        <v>46183</v>
      </c>
      <c r="C1047" s="4" t="s">
        <v>14</v>
      </c>
      <c r="D1047" s="4" t="s">
        <v>126</v>
      </c>
      <c r="E1047" s="4" t="s">
        <v>3</v>
      </c>
      <c r="F1047" s="4" t="s">
        <v>20</v>
      </c>
      <c r="G1047" s="4" t="s">
        <v>17</v>
      </c>
      <c r="H1047" s="4" t="s">
        <v>18</v>
      </c>
      <c r="I1047" s="9">
        <v>1</v>
      </c>
      <c r="J1047" s="6">
        <v>35.950000000000003</v>
      </c>
      <c r="K1047" s="7">
        <v>0.1</v>
      </c>
      <c r="L1047" s="6">
        <v>13.63</v>
      </c>
      <c r="M1047" s="6">
        <f t="shared" si="64"/>
        <v>32.355000000000004</v>
      </c>
      <c r="N1047" s="6">
        <f t="shared" si="65"/>
        <v>13.63</v>
      </c>
      <c r="O1047" s="6">
        <f t="shared" si="66"/>
        <v>18.725000000000001</v>
      </c>
      <c r="P1047" s="8">
        <f t="shared" si="67"/>
        <v>0.57873589862463293</v>
      </c>
      <c r="Q1047" s="5">
        <f>YEAR(SalesDataTable[[#This Row],[Order Date]])</f>
        <v>2026</v>
      </c>
      <c r="R1047" s="8" t="str">
        <f>"Q"&amp;ROUNDUP(MONTH(SalesDataTable[[#This Row],[Order Date]])/3,0)</f>
        <v>Q2</v>
      </c>
      <c r="S1047" s="9">
        <f>MONTH(SalesDataTable[[#This Row],[Order Date]])</f>
        <v>6</v>
      </c>
      <c r="T1047" s="8" t="str">
        <f>TEXT(SalesDataTable[[#This Row],[Order Date]],"mmm")</f>
        <v>Jun</v>
      </c>
    </row>
    <row r="1048" spans="1:20" ht="16">
      <c r="A1048" s="2" t="s">
        <v>1099</v>
      </c>
      <c r="B1048" s="3">
        <v>46183</v>
      </c>
      <c r="C1048" s="4" t="s">
        <v>27</v>
      </c>
      <c r="D1048" s="4" t="s">
        <v>82</v>
      </c>
      <c r="E1048" s="4" t="s">
        <v>25</v>
      </c>
      <c r="F1048" s="4" t="s">
        <v>20</v>
      </c>
      <c r="G1048" s="4" t="s">
        <v>49</v>
      </c>
      <c r="H1048" s="4" t="s">
        <v>74</v>
      </c>
      <c r="I1048" s="9">
        <v>1</v>
      </c>
      <c r="J1048" s="6">
        <v>51.09</v>
      </c>
      <c r="K1048" s="7">
        <v>0</v>
      </c>
      <c r="L1048" s="6">
        <v>22.4</v>
      </c>
      <c r="M1048" s="6">
        <f t="shared" si="64"/>
        <v>51.09</v>
      </c>
      <c r="N1048" s="6">
        <f t="shared" si="65"/>
        <v>22.4</v>
      </c>
      <c r="O1048" s="6">
        <f t="shared" si="66"/>
        <v>28.690000000000005</v>
      </c>
      <c r="P1048" s="8">
        <f t="shared" si="67"/>
        <v>0.56155803484047762</v>
      </c>
      <c r="Q1048" s="5">
        <f>YEAR(SalesDataTable[[#This Row],[Order Date]])</f>
        <v>2026</v>
      </c>
      <c r="R1048" s="8" t="str">
        <f>"Q"&amp;ROUNDUP(MONTH(SalesDataTable[[#This Row],[Order Date]])/3,0)</f>
        <v>Q2</v>
      </c>
      <c r="S1048" s="9">
        <f>MONTH(SalesDataTable[[#This Row],[Order Date]])</f>
        <v>6</v>
      </c>
      <c r="T1048" s="8" t="str">
        <f>TEXT(SalesDataTable[[#This Row],[Order Date]],"mmm")</f>
        <v>Jun</v>
      </c>
    </row>
    <row r="1049" spans="1:20" ht="16">
      <c r="A1049" s="2" t="s">
        <v>1100</v>
      </c>
      <c r="B1049" s="3">
        <v>46183</v>
      </c>
      <c r="C1049" s="4" t="s">
        <v>8</v>
      </c>
      <c r="D1049" s="4" t="s">
        <v>86</v>
      </c>
      <c r="E1049" s="4" t="s">
        <v>25</v>
      </c>
      <c r="F1049" s="4" t="s">
        <v>4</v>
      </c>
      <c r="G1049" s="4" t="s">
        <v>31</v>
      </c>
      <c r="H1049" s="4" t="s">
        <v>41</v>
      </c>
      <c r="I1049" s="9">
        <v>2</v>
      </c>
      <c r="J1049" s="6">
        <v>198.69</v>
      </c>
      <c r="K1049" s="7">
        <v>0.15</v>
      </c>
      <c r="L1049" s="6">
        <v>104.25</v>
      </c>
      <c r="M1049" s="6">
        <f t="shared" si="64"/>
        <v>337.77299999999997</v>
      </c>
      <c r="N1049" s="6">
        <f t="shared" si="65"/>
        <v>208.5</v>
      </c>
      <c r="O1049" s="6">
        <f t="shared" si="66"/>
        <v>129.27299999999997</v>
      </c>
      <c r="P1049" s="8">
        <f t="shared" si="67"/>
        <v>0.38272153191640534</v>
      </c>
      <c r="Q1049" s="5">
        <f>YEAR(SalesDataTable[[#This Row],[Order Date]])</f>
        <v>2026</v>
      </c>
      <c r="R1049" s="8" t="str">
        <f>"Q"&amp;ROUNDUP(MONTH(SalesDataTable[[#This Row],[Order Date]])/3,0)</f>
        <v>Q2</v>
      </c>
      <c r="S1049" s="9">
        <f>MONTH(SalesDataTable[[#This Row],[Order Date]])</f>
        <v>6</v>
      </c>
      <c r="T1049" s="8" t="str">
        <f>TEXT(SalesDataTable[[#This Row],[Order Date]],"mmm")</f>
        <v>Jun</v>
      </c>
    </row>
    <row r="1050" spans="1:20" ht="16">
      <c r="A1050" s="2" t="s">
        <v>1101</v>
      </c>
      <c r="B1050" s="3">
        <v>46183</v>
      </c>
      <c r="C1050" s="4" t="s">
        <v>8</v>
      </c>
      <c r="D1050" s="4" t="s">
        <v>38</v>
      </c>
      <c r="E1050" s="4" t="s">
        <v>25</v>
      </c>
      <c r="F1050" s="4" t="s">
        <v>16</v>
      </c>
      <c r="G1050" s="4" t="s">
        <v>5</v>
      </c>
      <c r="H1050" s="4" t="s">
        <v>6</v>
      </c>
      <c r="I1050" s="9">
        <v>3</v>
      </c>
      <c r="J1050" s="6">
        <v>83.45</v>
      </c>
      <c r="K1050" s="7">
        <v>0</v>
      </c>
      <c r="L1050" s="6">
        <v>43.73</v>
      </c>
      <c r="M1050" s="6">
        <f t="shared" si="64"/>
        <v>250.35000000000002</v>
      </c>
      <c r="N1050" s="6">
        <f t="shared" si="65"/>
        <v>131.19</v>
      </c>
      <c r="O1050" s="6">
        <f t="shared" si="66"/>
        <v>119.16000000000003</v>
      </c>
      <c r="P1050" s="8">
        <f t="shared" si="67"/>
        <v>0.47597363690832839</v>
      </c>
      <c r="Q1050" s="5">
        <f>YEAR(SalesDataTable[[#This Row],[Order Date]])</f>
        <v>2026</v>
      </c>
      <c r="R1050" s="8" t="str">
        <f>"Q"&amp;ROUNDUP(MONTH(SalesDataTable[[#This Row],[Order Date]])/3,0)</f>
        <v>Q2</v>
      </c>
      <c r="S1050" s="9">
        <f>MONTH(SalesDataTable[[#This Row],[Order Date]])</f>
        <v>6</v>
      </c>
      <c r="T1050" s="8" t="str">
        <f>TEXT(SalesDataTable[[#This Row],[Order Date]],"mmm")</f>
        <v>Jun</v>
      </c>
    </row>
    <row r="1051" spans="1:20" ht="16">
      <c r="A1051" s="2" t="s">
        <v>1102</v>
      </c>
      <c r="B1051" s="3">
        <v>46183</v>
      </c>
      <c r="C1051" s="4" t="s">
        <v>14</v>
      </c>
      <c r="D1051" s="4" t="s">
        <v>15</v>
      </c>
      <c r="E1051" s="4" t="s">
        <v>3</v>
      </c>
      <c r="F1051" s="4" t="s">
        <v>16</v>
      </c>
      <c r="G1051" s="4" t="s">
        <v>49</v>
      </c>
      <c r="H1051" s="4" t="s">
        <v>50</v>
      </c>
      <c r="I1051" s="9">
        <v>2</v>
      </c>
      <c r="J1051" s="6">
        <v>40.86</v>
      </c>
      <c r="K1051" s="7">
        <v>0</v>
      </c>
      <c r="L1051" s="6">
        <v>14.59</v>
      </c>
      <c r="M1051" s="6">
        <f t="shared" si="64"/>
        <v>81.72</v>
      </c>
      <c r="N1051" s="6">
        <f t="shared" si="65"/>
        <v>29.18</v>
      </c>
      <c r="O1051" s="6">
        <f t="shared" si="66"/>
        <v>52.54</v>
      </c>
      <c r="P1051" s="8">
        <f t="shared" si="67"/>
        <v>0.64292706803720023</v>
      </c>
      <c r="Q1051" s="5">
        <f>YEAR(SalesDataTable[[#This Row],[Order Date]])</f>
        <v>2026</v>
      </c>
      <c r="R1051" s="8" t="str">
        <f>"Q"&amp;ROUNDUP(MONTH(SalesDataTable[[#This Row],[Order Date]])/3,0)</f>
        <v>Q2</v>
      </c>
      <c r="S1051" s="9">
        <f>MONTH(SalesDataTable[[#This Row],[Order Date]])</f>
        <v>6</v>
      </c>
      <c r="T1051" s="8" t="str">
        <f>TEXT(SalesDataTable[[#This Row],[Order Date]],"mmm")</f>
        <v>Jun</v>
      </c>
    </row>
    <row r="1052" spans="1:20" ht="16">
      <c r="A1052" s="2" t="s">
        <v>1103</v>
      </c>
      <c r="B1052" s="3">
        <v>46183</v>
      </c>
      <c r="C1052" s="4" t="s">
        <v>8</v>
      </c>
      <c r="D1052" s="4" t="s">
        <v>38</v>
      </c>
      <c r="E1052" s="4" t="s">
        <v>25</v>
      </c>
      <c r="F1052" s="4" t="s">
        <v>16</v>
      </c>
      <c r="G1052" s="4" t="s">
        <v>31</v>
      </c>
      <c r="H1052" s="4" t="s">
        <v>64</v>
      </c>
      <c r="I1052" s="9">
        <v>1</v>
      </c>
      <c r="J1052" s="6">
        <v>82.21</v>
      </c>
      <c r="K1052" s="7">
        <v>0.05</v>
      </c>
      <c r="L1052" s="6">
        <v>39.04</v>
      </c>
      <c r="M1052" s="6">
        <f t="shared" si="64"/>
        <v>78.099499999999992</v>
      </c>
      <c r="N1052" s="6">
        <f t="shared" si="65"/>
        <v>39.04</v>
      </c>
      <c r="O1052" s="6">
        <f t="shared" si="66"/>
        <v>39.059499999999993</v>
      </c>
      <c r="P1052" s="8">
        <f t="shared" si="67"/>
        <v>0.50012484074802011</v>
      </c>
      <c r="Q1052" s="5">
        <f>YEAR(SalesDataTable[[#This Row],[Order Date]])</f>
        <v>2026</v>
      </c>
      <c r="R1052" s="8" t="str">
        <f>"Q"&amp;ROUNDUP(MONTH(SalesDataTable[[#This Row],[Order Date]])/3,0)</f>
        <v>Q2</v>
      </c>
      <c r="S1052" s="9">
        <f>MONTH(SalesDataTable[[#This Row],[Order Date]])</f>
        <v>6</v>
      </c>
      <c r="T1052" s="8" t="str">
        <f>TEXT(SalesDataTable[[#This Row],[Order Date]],"mmm")</f>
        <v>Jun</v>
      </c>
    </row>
    <row r="1053" spans="1:20" ht="16">
      <c r="A1053" s="2" t="s">
        <v>1104</v>
      </c>
      <c r="B1053" s="3">
        <v>46183</v>
      </c>
      <c r="C1053" s="4" t="s">
        <v>14</v>
      </c>
      <c r="D1053" s="4" t="s">
        <v>61</v>
      </c>
      <c r="E1053" s="4" t="s">
        <v>39</v>
      </c>
      <c r="F1053" s="4" t="s">
        <v>20</v>
      </c>
      <c r="G1053" s="4" t="s">
        <v>49</v>
      </c>
      <c r="H1053" s="4" t="s">
        <v>67</v>
      </c>
      <c r="I1053" s="9">
        <v>1</v>
      </c>
      <c r="J1053" s="6">
        <v>35.93</v>
      </c>
      <c r="K1053" s="7">
        <v>0.1</v>
      </c>
      <c r="L1053" s="6">
        <v>13.52</v>
      </c>
      <c r="M1053" s="6">
        <f t="shared" si="64"/>
        <v>32.337000000000003</v>
      </c>
      <c r="N1053" s="6">
        <f t="shared" si="65"/>
        <v>13.52</v>
      </c>
      <c r="O1053" s="6">
        <f t="shared" si="66"/>
        <v>18.817000000000004</v>
      </c>
      <c r="P1053" s="8">
        <f t="shared" si="67"/>
        <v>0.58190308315551853</v>
      </c>
      <c r="Q1053" s="5">
        <f>YEAR(SalesDataTable[[#This Row],[Order Date]])</f>
        <v>2026</v>
      </c>
      <c r="R1053" s="8" t="str">
        <f>"Q"&amp;ROUNDUP(MONTH(SalesDataTable[[#This Row],[Order Date]])/3,0)</f>
        <v>Q2</v>
      </c>
      <c r="S1053" s="9">
        <f>MONTH(SalesDataTable[[#This Row],[Order Date]])</f>
        <v>6</v>
      </c>
      <c r="T1053" s="8" t="str">
        <f>TEXT(SalesDataTable[[#This Row],[Order Date]],"mmm")</f>
        <v>Jun</v>
      </c>
    </row>
    <row r="1054" spans="1:20" ht="16">
      <c r="A1054" s="2" t="s">
        <v>1105</v>
      </c>
      <c r="B1054" s="3">
        <v>46183</v>
      </c>
      <c r="C1054" s="4" t="s">
        <v>1</v>
      </c>
      <c r="D1054" s="4" t="s">
        <v>2</v>
      </c>
      <c r="E1054" s="4" t="s">
        <v>39</v>
      </c>
      <c r="F1054" s="4" t="s">
        <v>16</v>
      </c>
      <c r="G1054" s="4" t="s">
        <v>17</v>
      </c>
      <c r="H1054" s="4" t="s">
        <v>83</v>
      </c>
      <c r="I1054" s="9">
        <v>2</v>
      </c>
      <c r="J1054" s="6">
        <v>164.77</v>
      </c>
      <c r="K1054" s="7">
        <v>0</v>
      </c>
      <c r="L1054" s="6">
        <v>89.07</v>
      </c>
      <c r="M1054" s="6">
        <f t="shared" si="64"/>
        <v>329.54</v>
      </c>
      <c r="N1054" s="6">
        <f t="shared" si="65"/>
        <v>178.14</v>
      </c>
      <c r="O1054" s="6">
        <f t="shared" si="66"/>
        <v>151.40000000000003</v>
      </c>
      <c r="P1054" s="8">
        <f t="shared" si="67"/>
        <v>0.45942829398555568</v>
      </c>
      <c r="Q1054" s="5">
        <f>YEAR(SalesDataTable[[#This Row],[Order Date]])</f>
        <v>2026</v>
      </c>
      <c r="R1054" s="8" t="str">
        <f>"Q"&amp;ROUNDUP(MONTH(SalesDataTable[[#This Row],[Order Date]])/3,0)</f>
        <v>Q2</v>
      </c>
      <c r="S1054" s="9">
        <f>MONTH(SalesDataTable[[#This Row],[Order Date]])</f>
        <v>6</v>
      </c>
      <c r="T1054" s="8" t="str">
        <f>TEXT(SalesDataTable[[#This Row],[Order Date]],"mmm")</f>
        <v>Jun</v>
      </c>
    </row>
    <row r="1055" spans="1:20" ht="16">
      <c r="A1055" s="2" t="s">
        <v>1106</v>
      </c>
      <c r="B1055" s="3">
        <v>46183</v>
      </c>
      <c r="C1055" s="4" t="s">
        <v>14</v>
      </c>
      <c r="D1055" s="4" t="s">
        <v>15</v>
      </c>
      <c r="E1055" s="4" t="s">
        <v>10</v>
      </c>
      <c r="F1055" s="4" t="s">
        <v>20</v>
      </c>
      <c r="G1055" s="4" t="s">
        <v>17</v>
      </c>
      <c r="H1055" s="4" t="s">
        <v>46</v>
      </c>
      <c r="I1055" s="9">
        <v>4</v>
      </c>
      <c r="J1055" s="6">
        <v>47.36</v>
      </c>
      <c r="K1055" s="7">
        <v>0.1</v>
      </c>
      <c r="L1055" s="6">
        <v>18.87</v>
      </c>
      <c r="M1055" s="6">
        <f t="shared" si="64"/>
        <v>170.49600000000001</v>
      </c>
      <c r="N1055" s="6">
        <f t="shared" si="65"/>
        <v>75.48</v>
      </c>
      <c r="O1055" s="6">
        <f t="shared" si="66"/>
        <v>95.016000000000005</v>
      </c>
      <c r="P1055" s="8">
        <f t="shared" si="67"/>
        <v>0.55729166666666663</v>
      </c>
      <c r="Q1055" s="5">
        <f>YEAR(SalesDataTable[[#This Row],[Order Date]])</f>
        <v>2026</v>
      </c>
      <c r="R1055" s="8" t="str">
        <f>"Q"&amp;ROUNDUP(MONTH(SalesDataTable[[#This Row],[Order Date]])/3,0)</f>
        <v>Q2</v>
      </c>
      <c r="S1055" s="9">
        <f>MONTH(SalesDataTable[[#This Row],[Order Date]])</f>
        <v>6</v>
      </c>
      <c r="T1055" s="8" t="str">
        <f>TEXT(SalesDataTable[[#This Row],[Order Date]],"mmm")</f>
        <v>Jun</v>
      </c>
    </row>
    <row r="1056" spans="1:20" ht="16">
      <c r="A1056" s="2" t="s">
        <v>1107</v>
      </c>
      <c r="B1056" s="3">
        <v>46183</v>
      </c>
      <c r="C1056" s="4" t="s">
        <v>27</v>
      </c>
      <c r="D1056" s="4" t="s">
        <v>48</v>
      </c>
      <c r="E1056" s="4" t="s">
        <v>3</v>
      </c>
      <c r="F1056" s="4" t="s">
        <v>4</v>
      </c>
      <c r="G1056" s="4" t="s">
        <v>11</v>
      </c>
      <c r="H1056" s="4" t="s">
        <v>12</v>
      </c>
      <c r="I1056" s="9">
        <v>1</v>
      </c>
      <c r="J1056" s="6">
        <v>90.7</v>
      </c>
      <c r="K1056" s="7">
        <v>0</v>
      </c>
      <c r="L1056" s="6">
        <v>44.18</v>
      </c>
      <c r="M1056" s="6">
        <f t="shared" si="64"/>
        <v>90.7</v>
      </c>
      <c r="N1056" s="6">
        <f t="shared" si="65"/>
        <v>44.18</v>
      </c>
      <c r="O1056" s="6">
        <f t="shared" si="66"/>
        <v>46.52</v>
      </c>
      <c r="P1056" s="8">
        <f t="shared" si="67"/>
        <v>0.51289966923925034</v>
      </c>
      <c r="Q1056" s="5">
        <f>YEAR(SalesDataTable[[#This Row],[Order Date]])</f>
        <v>2026</v>
      </c>
      <c r="R1056" s="8" t="str">
        <f>"Q"&amp;ROUNDUP(MONTH(SalesDataTable[[#This Row],[Order Date]])/3,0)</f>
        <v>Q2</v>
      </c>
      <c r="S1056" s="9">
        <f>MONTH(SalesDataTable[[#This Row],[Order Date]])</f>
        <v>6</v>
      </c>
      <c r="T1056" s="8" t="str">
        <f>TEXT(SalesDataTable[[#This Row],[Order Date]],"mmm")</f>
        <v>Jun</v>
      </c>
    </row>
    <row r="1057" spans="1:20" ht="16">
      <c r="A1057" s="2" t="s">
        <v>1108</v>
      </c>
      <c r="B1057" s="3">
        <v>46183</v>
      </c>
      <c r="C1057" s="4" t="s">
        <v>14</v>
      </c>
      <c r="D1057" s="4" t="s">
        <v>61</v>
      </c>
      <c r="E1057" s="4" t="s">
        <v>39</v>
      </c>
      <c r="F1057" s="4" t="s">
        <v>4</v>
      </c>
      <c r="G1057" s="4" t="s">
        <v>17</v>
      </c>
      <c r="H1057" s="4" t="s">
        <v>46</v>
      </c>
      <c r="I1057" s="9">
        <v>1</v>
      </c>
      <c r="J1057" s="6">
        <v>45.59</v>
      </c>
      <c r="K1057" s="7">
        <v>0</v>
      </c>
      <c r="L1057" s="6">
        <v>18.57</v>
      </c>
      <c r="M1057" s="6">
        <f t="shared" si="64"/>
        <v>45.59</v>
      </c>
      <c r="N1057" s="6">
        <f t="shared" si="65"/>
        <v>18.57</v>
      </c>
      <c r="O1057" s="6">
        <f t="shared" si="66"/>
        <v>27.020000000000003</v>
      </c>
      <c r="P1057" s="8">
        <f t="shared" si="67"/>
        <v>0.59267383198069756</v>
      </c>
      <c r="Q1057" s="5">
        <f>YEAR(SalesDataTable[[#This Row],[Order Date]])</f>
        <v>2026</v>
      </c>
      <c r="R1057" s="8" t="str">
        <f>"Q"&amp;ROUNDUP(MONTH(SalesDataTable[[#This Row],[Order Date]])/3,0)</f>
        <v>Q2</v>
      </c>
      <c r="S1057" s="9">
        <f>MONTH(SalesDataTable[[#This Row],[Order Date]])</f>
        <v>6</v>
      </c>
      <c r="T1057" s="8" t="str">
        <f>TEXT(SalesDataTable[[#This Row],[Order Date]],"mmm")</f>
        <v>Jun</v>
      </c>
    </row>
    <row r="1058" spans="1:20" ht="16">
      <c r="A1058" s="2" t="s">
        <v>1109</v>
      </c>
      <c r="B1058" s="3">
        <v>46183</v>
      </c>
      <c r="C1058" s="4" t="s">
        <v>27</v>
      </c>
      <c r="D1058" s="4" t="s">
        <v>28</v>
      </c>
      <c r="E1058" s="4" t="s">
        <v>3</v>
      </c>
      <c r="F1058" s="4" t="s">
        <v>16</v>
      </c>
      <c r="G1058" s="4" t="s">
        <v>11</v>
      </c>
      <c r="H1058" s="4" t="s">
        <v>21</v>
      </c>
      <c r="I1058" s="9">
        <v>3</v>
      </c>
      <c r="J1058" s="6">
        <v>146.55000000000001</v>
      </c>
      <c r="K1058" s="7">
        <v>0.1</v>
      </c>
      <c r="L1058" s="6">
        <v>79.59</v>
      </c>
      <c r="M1058" s="6">
        <f t="shared" si="64"/>
        <v>395.68500000000006</v>
      </c>
      <c r="N1058" s="6">
        <f t="shared" si="65"/>
        <v>238.77</v>
      </c>
      <c r="O1058" s="6">
        <f t="shared" si="66"/>
        <v>156.91500000000005</v>
      </c>
      <c r="P1058" s="8">
        <f t="shared" si="67"/>
        <v>0.39656544978960545</v>
      </c>
      <c r="Q1058" s="5">
        <f>YEAR(SalesDataTable[[#This Row],[Order Date]])</f>
        <v>2026</v>
      </c>
      <c r="R1058" s="8" t="str">
        <f>"Q"&amp;ROUNDUP(MONTH(SalesDataTable[[#This Row],[Order Date]])/3,0)</f>
        <v>Q2</v>
      </c>
      <c r="S1058" s="9">
        <f>MONTH(SalesDataTable[[#This Row],[Order Date]])</f>
        <v>6</v>
      </c>
      <c r="T1058" s="8" t="str">
        <f>TEXT(SalesDataTable[[#This Row],[Order Date]],"mmm")</f>
        <v>Jun</v>
      </c>
    </row>
    <row r="1059" spans="1:20" ht="16">
      <c r="A1059" s="2" t="s">
        <v>1110</v>
      </c>
      <c r="B1059" s="3">
        <v>46184</v>
      </c>
      <c r="C1059" s="4" t="s">
        <v>27</v>
      </c>
      <c r="D1059" s="4" t="s">
        <v>48</v>
      </c>
      <c r="E1059" s="4" t="s">
        <v>39</v>
      </c>
      <c r="F1059" s="4" t="s">
        <v>20</v>
      </c>
      <c r="G1059" s="4" t="s">
        <v>5</v>
      </c>
      <c r="H1059" s="4" t="s">
        <v>35</v>
      </c>
      <c r="I1059" s="9">
        <v>4</v>
      </c>
      <c r="J1059" s="6">
        <v>40.33</v>
      </c>
      <c r="K1059" s="7">
        <v>0.1</v>
      </c>
      <c r="L1059" s="6">
        <v>17.170000000000002</v>
      </c>
      <c r="M1059" s="6">
        <f t="shared" si="64"/>
        <v>145.18799999999999</v>
      </c>
      <c r="N1059" s="6">
        <f t="shared" si="65"/>
        <v>68.680000000000007</v>
      </c>
      <c r="O1059" s="6">
        <f t="shared" si="66"/>
        <v>76.507999999999981</v>
      </c>
      <c r="P1059" s="8">
        <f t="shared" si="67"/>
        <v>0.52695815081136177</v>
      </c>
      <c r="Q1059" s="5">
        <f>YEAR(SalesDataTable[[#This Row],[Order Date]])</f>
        <v>2026</v>
      </c>
      <c r="R1059" s="8" t="str">
        <f>"Q"&amp;ROUNDUP(MONTH(SalesDataTable[[#This Row],[Order Date]])/3,0)</f>
        <v>Q2</v>
      </c>
      <c r="S1059" s="9">
        <f>MONTH(SalesDataTable[[#This Row],[Order Date]])</f>
        <v>6</v>
      </c>
      <c r="T1059" s="8" t="str">
        <f>TEXT(SalesDataTable[[#This Row],[Order Date]],"mmm")</f>
        <v>Jun</v>
      </c>
    </row>
    <row r="1060" spans="1:20" ht="16">
      <c r="A1060" s="2" t="s">
        <v>1111</v>
      </c>
      <c r="B1060" s="3">
        <v>46184</v>
      </c>
      <c r="C1060" s="4" t="s">
        <v>1</v>
      </c>
      <c r="D1060" s="4" t="s">
        <v>2</v>
      </c>
      <c r="E1060" s="4" t="s">
        <v>25</v>
      </c>
      <c r="F1060" s="4" t="s">
        <v>16</v>
      </c>
      <c r="G1060" s="4" t="s">
        <v>5</v>
      </c>
      <c r="H1060" s="4" t="s">
        <v>29</v>
      </c>
      <c r="I1060" s="9">
        <v>2</v>
      </c>
      <c r="J1060" s="6">
        <v>51.83</v>
      </c>
      <c r="K1060" s="7">
        <v>0.1</v>
      </c>
      <c r="L1060" s="6">
        <v>23.1</v>
      </c>
      <c r="M1060" s="6">
        <f t="shared" si="64"/>
        <v>93.293999999999997</v>
      </c>
      <c r="N1060" s="6">
        <f t="shared" si="65"/>
        <v>46.2</v>
      </c>
      <c r="O1060" s="6">
        <f t="shared" si="66"/>
        <v>47.093999999999994</v>
      </c>
      <c r="P1060" s="8">
        <f t="shared" si="67"/>
        <v>0.50479130490706792</v>
      </c>
      <c r="Q1060" s="5">
        <f>YEAR(SalesDataTable[[#This Row],[Order Date]])</f>
        <v>2026</v>
      </c>
      <c r="R1060" s="8" t="str">
        <f>"Q"&amp;ROUNDUP(MONTH(SalesDataTable[[#This Row],[Order Date]])/3,0)</f>
        <v>Q2</v>
      </c>
      <c r="S1060" s="9">
        <f>MONTH(SalesDataTable[[#This Row],[Order Date]])</f>
        <v>6</v>
      </c>
      <c r="T1060" s="8" t="str">
        <f>TEXT(SalesDataTable[[#This Row],[Order Date]],"mmm")</f>
        <v>Jun</v>
      </c>
    </row>
    <row r="1061" spans="1:20" ht="16">
      <c r="A1061" s="2" t="s">
        <v>1112</v>
      </c>
      <c r="B1061" s="3">
        <v>46184</v>
      </c>
      <c r="C1061" s="4" t="s">
        <v>27</v>
      </c>
      <c r="D1061" s="4" t="s">
        <v>48</v>
      </c>
      <c r="E1061" s="4" t="s">
        <v>3</v>
      </c>
      <c r="F1061" s="4" t="s">
        <v>20</v>
      </c>
      <c r="G1061" s="4" t="s">
        <v>31</v>
      </c>
      <c r="H1061" s="4" t="s">
        <v>90</v>
      </c>
      <c r="I1061" s="9">
        <v>2</v>
      </c>
      <c r="J1061" s="6">
        <v>121.19</v>
      </c>
      <c r="K1061" s="7">
        <v>0.05</v>
      </c>
      <c r="L1061" s="6">
        <v>58.91</v>
      </c>
      <c r="M1061" s="6">
        <f t="shared" si="64"/>
        <v>230.261</v>
      </c>
      <c r="N1061" s="6">
        <f t="shared" si="65"/>
        <v>117.82</v>
      </c>
      <c r="O1061" s="6">
        <f t="shared" si="66"/>
        <v>112.441</v>
      </c>
      <c r="P1061" s="8">
        <f t="shared" si="67"/>
        <v>0.48831977625390321</v>
      </c>
      <c r="Q1061" s="5">
        <f>YEAR(SalesDataTable[[#This Row],[Order Date]])</f>
        <v>2026</v>
      </c>
      <c r="R1061" s="8" t="str">
        <f>"Q"&amp;ROUNDUP(MONTH(SalesDataTable[[#This Row],[Order Date]])/3,0)</f>
        <v>Q2</v>
      </c>
      <c r="S1061" s="9">
        <f>MONTH(SalesDataTable[[#This Row],[Order Date]])</f>
        <v>6</v>
      </c>
      <c r="T1061" s="8" t="str">
        <f>TEXT(SalesDataTable[[#This Row],[Order Date]],"mmm")</f>
        <v>Jun</v>
      </c>
    </row>
    <row r="1062" spans="1:20" ht="16">
      <c r="A1062" s="2" t="s">
        <v>1113</v>
      </c>
      <c r="B1062" s="3">
        <v>46184</v>
      </c>
      <c r="C1062" s="4" t="s">
        <v>27</v>
      </c>
      <c r="D1062" s="4" t="s">
        <v>82</v>
      </c>
      <c r="E1062" s="4" t="s">
        <v>25</v>
      </c>
      <c r="F1062" s="4" t="s">
        <v>16</v>
      </c>
      <c r="G1062" s="4" t="s">
        <v>11</v>
      </c>
      <c r="H1062" s="4" t="s">
        <v>53</v>
      </c>
      <c r="I1062" s="9">
        <v>1</v>
      </c>
      <c r="J1062" s="6">
        <v>154.09</v>
      </c>
      <c r="K1062" s="7">
        <v>0</v>
      </c>
      <c r="L1062" s="6">
        <v>77.37</v>
      </c>
      <c r="M1062" s="6">
        <f t="shared" si="64"/>
        <v>154.09</v>
      </c>
      <c r="N1062" s="6">
        <f t="shared" si="65"/>
        <v>77.37</v>
      </c>
      <c r="O1062" s="6">
        <f t="shared" si="66"/>
        <v>76.72</v>
      </c>
      <c r="P1062" s="8">
        <f t="shared" si="67"/>
        <v>0.49789084301382308</v>
      </c>
      <c r="Q1062" s="5">
        <f>YEAR(SalesDataTable[[#This Row],[Order Date]])</f>
        <v>2026</v>
      </c>
      <c r="R1062" s="8" t="str">
        <f>"Q"&amp;ROUNDUP(MONTH(SalesDataTable[[#This Row],[Order Date]])/3,0)</f>
        <v>Q2</v>
      </c>
      <c r="S1062" s="9">
        <f>MONTH(SalesDataTable[[#This Row],[Order Date]])</f>
        <v>6</v>
      </c>
      <c r="T1062" s="8" t="str">
        <f>TEXT(SalesDataTable[[#This Row],[Order Date]],"mmm")</f>
        <v>Jun</v>
      </c>
    </row>
    <row r="1063" spans="1:20" ht="16">
      <c r="A1063" s="2" t="s">
        <v>1114</v>
      </c>
      <c r="B1063" s="3">
        <v>46184</v>
      </c>
      <c r="C1063" s="4" t="s">
        <v>1</v>
      </c>
      <c r="D1063" s="4" t="s">
        <v>2</v>
      </c>
      <c r="E1063" s="4" t="s">
        <v>3</v>
      </c>
      <c r="F1063" s="4" t="s">
        <v>16</v>
      </c>
      <c r="G1063" s="4" t="s">
        <v>5</v>
      </c>
      <c r="H1063" s="4" t="s">
        <v>6</v>
      </c>
      <c r="I1063" s="9">
        <v>1</v>
      </c>
      <c r="J1063" s="6">
        <v>80.64</v>
      </c>
      <c r="K1063" s="7">
        <v>0.05</v>
      </c>
      <c r="L1063" s="6">
        <v>43.85</v>
      </c>
      <c r="M1063" s="6">
        <f t="shared" si="64"/>
        <v>76.60799999999999</v>
      </c>
      <c r="N1063" s="6">
        <f t="shared" si="65"/>
        <v>43.85</v>
      </c>
      <c r="O1063" s="6">
        <f t="shared" si="66"/>
        <v>32.757999999999988</v>
      </c>
      <c r="P1063" s="8">
        <f t="shared" si="67"/>
        <v>0.42760547201336668</v>
      </c>
      <c r="Q1063" s="5">
        <f>YEAR(SalesDataTable[[#This Row],[Order Date]])</f>
        <v>2026</v>
      </c>
      <c r="R1063" s="8" t="str">
        <f>"Q"&amp;ROUNDUP(MONTH(SalesDataTable[[#This Row],[Order Date]])/3,0)</f>
        <v>Q2</v>
      </c>
      <c r="S1063" s="9">
        <f>MONTH(SalesDataTable[[#This Row],[Order Date]])</f>
        <v>6</v>
      </c>
      <c r="T1063" s="8" t="str">
        <f>TEXT(SalesDataTable[[#This Row],[Order Date]],"mmm")</f>
        <v>Jun</v>
      </c>
    </row>
    <row r="1064" spans="1:20" ht="16">
      <c r="A1064" s="2" t="s">
        <v>1115</v>
      </c>
      <c r="B1064" s="3">
        <v>46184</v>
      </c>
      <c r="C1064" s="4" t="s">
        <v>8</v>
      </c>
      <c r="D1064" s="4" t="s">
        <v>69</v>
      </c>
      <c r="E1064" s="4" t="s">
        <v>39</v>
      </c>
      <c r="F1064" s="4" t="s">
        <v>4</v>
      </c>
      <c r="G1064" s="4" t="s">
        <v>11</v>
      </c>
      <c r="H1064" s="4" t="s">
        <v>12</v>
      </c>
      <c r="I1064" s="9">
        <v>1</v>
      </c>
      <c r="J1064" s="6">
        <v>94.01</v>
      </c>
      <c r="K1064" s="7">
        <v>0.15</v>
      </c>
      <c r="L1064" s="6">
        <v>46.12</v>
      </c>
      <c r="M1064" s="6">
        <f t="shared" si="64"/>
        <v>79.908500000000004</v>
      </c>
      <c r="N1064" s="6">
        <f t="shared" si="65"/>
        <v>46.12</v>
      </c>
      <c r="O1064" s="6">
        <f t="shared" si="66"/>
        <v>33.788500000000006</v>
      </c>
      <c r="P1064" s="8">
        <f t="shared" si="67"/>
        <v>0.42283987310486376</v>
      </c>
      <c r="Q1064" s="5">
        <f>YEAR(SalesDataTable[[#This Row],[Order Date]])</f>
        <v>2026</v>
      </c>
      <c r="R1064" s="8" t="str">
        <f>"Q"&amp;ROUNDUP(MONTH(SalesDataTable[[#This Row],[Order Date]])/3,0)</f>
        <v>Q2</v>
      </c>
      <c r="S1064" s="9">
        <f>MONTH(SalesDataTable[[#This Row],[Order Date]])</f>
        <v>6</v>
      </c>
      <c r="T1064" s="8" t="str">
        <f>TEXT(SalesDataTable[[#This Row],[Order Date]],"mmm")</f>
        <v>Jun</v>
      </c>
    </row>
    <row r="1065" spans="1:20" ht="16">
      <c r="A1065" s="2" t="s">
        <v>1116</v>
      </c>
      <c r="B1065" s="3">
        <v>46184</v>
      </c>
      <c r="C1065" s="4" t="s">
        <v>8</v>
      </c>
      <c r="D1065" s="4" t="s">
        <v>38</v>
      </c>
      <c r="E1065" s="4" t="s">
        <v>3</v>
      </c>
      <c r="F1065" s="4" t="s">
        <v>4</v>
      </c>
      <c r="G1065" s="4" t="s">
        <v>5</v>
      </c>
      <c r="H1065" s="4" t="s">
        <v>29</v>
      </c>
      <c r="I1065" s="9">
        <v>1</v>
      </c>
      <c r="J1065" s="6">
        <v>51.09</v>
      </c>
      <c r="K1065" s="7">
        <v>0</v>
      </c>
      <c r="L1065" s="6">
        <v>22.78</v>
      </c>
      <c r="M1065" s="6">
        <f t="shared" si="64"/>
        <v>51.09</v>
      </c>
      <c r="N1065" s="6">
        <f t="shared" si="65"/>
        <v>22.78</v>
      </c>
      <c r="O1065" s="6">
        <f t="shared" si="66"/>
        <v>28.310000000000002</v>
      </c>
      <c r="P1065" s="8">
        <f t="shared" si="67"/>
        <v>0.55412018007437858</v>
      </c>
      <c r="Q1065" s="5">
        <f>YEAR(SalesDataTable[[#This Row],[Order Date]])</f>
        <v>2026</v>
      </c>
      <c r="R1065" s="8" t="str">
        <f>"Q"&amp;ROUNDUP(MONTH(SalesDataTable[[#This Row],[Order Date]])/3,0)</f>
        <v>Q2</v>
      </c>
      <c r="S1065" s="9">
        <f>MONTH(SalesDataTable[[#This Row],[Order Date]])</f>
        <v>6</v>
      </c>
      <c r="T1065" s="8" t="str">
        <f>TEXT(SalesDataTable[[#This Row],[Order Date]],"mmm")</f>
        <v>Jun</v>
      </c>
    </row>
    <row r="1066" spans="1:20" ht="16">
      <c r="A1066" s="2" t="s">
        <v>1117</v>
      </c>
      <c r="B1066" s="3">
        <v>46184</v>
      </c>
      <c r="C1066" s="4" t="s">
        <v>8</v>
      </c>
      <c r="D1066" s="4" t="s">
        <v>38</v>
      </c>
      <c r="E1066" s="4" t="s">
        <v>39</v>
      </c>
      <c r="F1066" s="4" t="s">
        <v>4</v>
      </c>
      <c r="G1066" s="4" t="s">
        <v>11</v>
      </c>
      <c r="H1066" s="4" t="s">
        <v>21</v>
      </c>
      <c r="I1066" s="9">
        <v>1</v>
      </c>
      <c r="J1066" s="6">
        <v>146.66</v>
      </c>
      <c r="K1066" s="7">
        <v>0</v>
      </c>
      <c r="L1066" s="6">
        <v>78.709999999999994</v>
      </c>
      <c r="M1066" s="6">
        <f t="shared" si="64"/>
        <v>146.66</v>
      </c>
      <c r="N1066" s="6">
        <f t="shared" si="65"/>
        <v>78.709999999999994</v>
      </c>
      <c r="O1066" s="6">
        <f t="shared" si="66"/>
        <v>67.95</v>
      </c>
      <c r="P1066" s="8">
        <f t="shared" si="67"/>
        <v>0.4633165143870176</v>
      </c>
      <c r="Q1066" s="5">
        <f>YEAR(SalesDataTable[[#This Row],[Order Date]])</f>
        <v>2026</v>
      </c>
      <c r="R1066" s="8" t="str">
        <f>"Q"&amp;ROUNDUP(MONTH(SalesDataTable[[#This Row],[Order Date]])/3,0)</f>
        <v>Q2</v>
      </c>
      <c r="S1066" s="9">
        <f>MONTH(SalesDataTable[[#This Row],[Order Date]])</f>
        <v>6</v>
      </c>
      <c r="T1066" s="8" t="str">
        <f>TEXT(SalesDataTable[[#This Row],[Order Date]],"mmm")</f>
        <v>Jun</v>
      </c>
    </row>
    <row r="1067" spans="1:20" ht="16">
      <c r="A1067" s="2" t="s">
        <v>1118</v>
      </c>
      <c r="B1067" s="3">
        <v>46184</v>
      </c>
      <c r="C1067" s="4" t="s">
        <v>8</v>
      </c>
      <c r="D1067" s="4" t="s">
        <v>69</v>
      </c>
      <c r="E1067" s="4" t="s">
        <v>25</v>
      </c>
      <c r="F1067" s="4" t="s">
        <v>16</v>
      </c>
      <c r="G1067" s="4" t="s">
        <v>31</v>
      </c>
      <c r="H1067" s="4" t="s">
        <v>41</v>
      </c>
      <c r="I1067" s="9">
        <v>2</v>
      </c>
      <c r="J1067" s="6">
        <v>199.03</v>
      </c>
      <c r="K1067" s="7">
        <v>0</v>
      </c>
      <c r="L1067" s="6">
        <v>104.7</v>
      </c>
      <c r="M1067" s="6">
        <f t="shared" si="64"/>
        <v>398.06</v>
      </c>
      <c r="N1067" s="6">
        <f t="shared" si="65"/>
        <v>209.4</v>
      </c>
      <c r="O1067" s="6">
        <f t="shared" si="66"/>
        <v>188.66</v>
      </c>
      <c r="P1067" s="8">
        <f t="shared" si="67"/>
        <v>0.47394865095714211</v>
      </c>
      <c r="Q1067" s="5">
        <f>YEAR(SalesDataTable[[#This Row],[Order Date]])</f>
        <v>2026</v>
      </c>
      <c r="R1067" s="8" t="str">
        <f>"Q"&amp;ROUNDUP(MONTH(SalesDataTable[[#This Row],[Order Date]])/3,0)</f>
        <v>Q2</v>
      </c>
      <c r="S1067" s="9">
        <f>MONTH(SalesDataTable[[#This Row],[Order Date]])</f>
        <v>6</v>
      </c>
      <c r="T1067" s="8" t="str">
        <f>TEXT(SalesDataTable[[#This Row],[Order Date]],"mmm")</f>
        <v>Jun</v>
      </c>
    </row>
    <row r="1068" spans="1:20" ht="16">
      <c r="A1068" s="2" t="s">
        <v>1119</v>
      </c>
      <c r="B1068" s="3">
        <v>46184</v>
      </c>
      <c r="C1068" s="4" t="s">
        <v>14</v>
      </c>
      <c r="D1068" s="4" t="s">
        <v>15</v>
      </c>
      <c r="E1068" s="4" t="s">
        <v>3</v>
      </c>
      <c r="F1068" s="4" t="s">
        <v>4</v>
      </c>
      <c r="G1068" s="4" t="s">
        <v>5</v>
      </c>
      <c r="H1068" s="4" t="s">
        <v>35</v>
      </c>
      <c r="I1068" s="9">
        <v>5</v>
      </c>
      <c r="J1068" s="6">
        <v>41.18</v>
      </c>
      <c r="K1068" s="7">
        <v>0.05</v>
      </c>
      <c r="L1068" s="6">
        <v>16.87</v>
      </c>
      <c r="M1068" s="6">
        <f t="shared" si="64"/>
        <v>195.60499999999999</v>
      </c>
      <c r="N1068" s="6">
        <f t="shared" si="65"/>
        <v>84.350000000000009</v>
      </c>
      <c r="O1068" s="6">
        <f t="shared" si="66"/>
        <v>111.25499999999998</v>
      </c>
      <c r="P1068" s="8">
        <f t="shared" si="67"/>
        <v>0.56877380435060443</v>
      </c>
      <c r="Q1068" s="5">
        <f>YEAR(SalesDataTable[[#This Row],[Order Date]])</f>
        <v>2026</v>
      </c>
      <c r="R1068" s="8" t="str">
        <f>"Q"&amp;ROUNDUP(MONTH(SalesDataTable[[#This Row],[Order Date]])/3,0)</f>
        <v>Q2</v>
      </c>
      <c r="S1068" s="9">
        <f>MONTH(SalesDataTable[[#This Row],[Order Date]])</f>
        <v>6</v>
      </c>
      <c r="T1068" s="8" t="str">
        <f>TEXT(SalesDataTable[[#This Row],[Order Date]],"mmm")</f>
        <v>Jun</v>
      </c>
    </row>
    <row r="1069" spans="1:20" ht="16">
      <c r="A1069" s="2" t="s">
        <v>1120</v>
      </c>
      <c r="B1069" s="3">
        <v>46184</v>
      </c>
      <c r="C1069" s="4" t="s">
        <v>8</v>
      </c>
      <c r="D1069" s="4" t="s">
        <v>69</v>
      </c>
      <c r="E1069" s="4" t="s">
        <v>25</v>
      </c>
      <c r="F1069" s="4" t="s">
        <v>20</v>
      </c>
      <c r="G1069" s="4" t="s">
        <v>11</v>
      </c>
      <c r="H1069" s="4" t="s">
        <v>21</v>
      </c>
      <c r="I1069" s="9">
        <v>2</v>
      </c>
      <c r="J1069" s="6">
        <v>141.18</v>
      </c>
      <c r="K1069" s="7">
        <v>0</v>
      </c>
      <c r="L1069" s="6">
        <v>78.66</v>
      </c>
      <c r="M1069" s="6">
        <f t="shared" si="64"/>
        <v>282.36</v>
      </c>
      <c r="N1069" s="6">
        <f t="shared" si="65"/>
        <v>157.32</v>
      </c>
      <c r="O1069" s="6">
        <f t="shared" si="66"/>
        <v>125.04000000000002</v>
      </c>
      <c r="P1069" s="8">
        <f t="shared" si="67"/>
        <v>0.44283892902677441</v>
      </c>
      <c r="Q1069" s="5">
        <f>YEAR(SalesDataTable[[#This Row],[Order Date]])</f>
        <v>2026</v>
      </c>
      <c r="R1069" s="8" t="str">
        <f>"Q"&amp;ROUNDUP(MONTH(SalesDataTable[[#This Row],[Order Date]])/3,0)</f>
        <v>Q2</v>
      </c>
      <c r="S1069" s="9">
        <f>MONTH(SalesDataTable[[#This Row],[Order Date]])</f>
        <v>6</v>
      </c>
      <c r="T1069" s="8" t="str">
        <f>TEXT(SalesDataTable[[#This Row],[Order Date]],"mmm")</f>
        <v>Jun</v>
      </c>
    </row>
    <row r="1070" spans="1:20" ht="16">
      <c r="A1070" s="2" t="s">
        <v>1121</v>
      </c>
      <c r="B1070" s="3">
        <v>46184</v>
      </c>
      <c r="C1070" s="4" t="s">
        <v>8</v>
      </c>
      <c r="D1070" s="4" t="s">
        <v>69</v>
      </c>
      <c r="E1070" s="4" t="s">
        <v>25</v>
      </c>
      <c r="F1070" s="4" t="s">
        <v>4</v>
      </c>
      <c r="G1070" s="4" t="s">
        <v>5</v>
      </c>
      <c r="H1070" s="4" t="s">
        <v>6</v>
      </c>
      <c r="I1070" s="9">
        <v>1</v>
      </c>
      <c r="J1070" s="6">
        <v>82.47</v>
      </c>
      <c r="K1070" s="7">
        <v>0.1</v>
      </c>
      <c r="L1070" s="6">
        <v>42.73</v>
      </c>
      <c r="M1070" s="6">
        <f t="shared" si="64"/>
        <v>74.222999999999999</v>
      </c>
      <c r="N1070" s="6">
        <f t="shared" si="65"/>
        <v>42.73</v>
      </c>
      <c r="O1070" s="6">
        <f t="shared" si="66"/>
        <v>31.493000000000002</v>
      </c>
      <c r="P1070" s="8">
        <f t="shared" si="67"/>
        <v>0.42430243994449163</v>
      </c>
      <c r="Q1070" s="5">
        <f>YEAR(SalesDataTable[[#This Row],[Order Date]])</f>
        <v>2026</v>
      </c>
      <c r="R1070" s="8" t="str">
        <f>"Q"&amp;ROUNDUP(MONTH(SalesDataTable[[#This Row],[Order Date]])/3,0)</f>
        <v>Q2</v>
      </c>
      <c r="S1070" s="9">
        <f>MONTH(SalesDataTable[[#This Row],[Order Date]])</f>
        <v>6</v>
      </c>
      <c r="T1070" s="8" t="str">
        <f>TEXT(SalesDataTable[[#This Row],[Order Date]],"mmm")</f>
        <v>Jun</v>
      </c>
    </row>
    <row r="1071" spans="1:20" ht="16">
      <c r="A1071" s="2" t="s">
        <v>1122</v>
      </c>
      <c r="B1071" s="3">
        <v>46185</v>
      </c>
      <c r="C1071" s="4" t="s">
        <v>8</v>
      </c>
      <c r="D1071" s="4" t="s">
        <v>9</v>
      </c>
      <c r="E1071" s="4" t="s">
        <v>39</v>
      </c>
      <c r="F1071" s="4" t="s">
        <v>4</v>
      </c>
      <c r="G1071" s="4" t="s">
        <v>17</v>
      </c>
      <c r="H1071" s="4" t="s">
        <v>83</v>
      </c>
      <c r="I1071" s="9">
        <v>1</v>
      </c>
      <c r="J1071" s="6">
        <v>166.91</v>
      </c>
      <c r="K1071" s="7">
        <v>0</v>
      </c>
      <c r="L1071" s="6">
        <v>85.58</v>
      </c>
      <c r="M1071" s="6">
        <f t="shared" si="64"/>
        <v>166.91</v>
      </c>
      <c r="N1071" s="6">
        <f t="shared" si="65"/>
        <v>85.58</v>
      </c>
      <c r="O1071" s="6">
        <f t="shared" si="66"/>
        <v>81.33</v>
      </c>
      <c r="P1071" s="8">
        <f t="shared" si="67"/>
        <v>0.48726858786172189</v>
      </c>
      <c r="Q1071" s="5">
        <f>YEAR(SalesDataTable[[#This Row],[Order Date]])</f>
        <v>2026</v>
      </c>
      <c r="R1071" s="8" t="str">
        <f>"Q"&amp;ROUNDUP(MONTH(SalesDataTable[[#This Row],[Order Date]])/3,0)</f>
        <v>Q2</v>
      </c>
      <c r="S1071" s="9">
        <f>MONTH(SalesDataTable[[#This Row],[Order Date]])</f>
        <v>6</v>
      </c>
      <c r="T1071" s="8" t="str">
        <f>TEXT(SalesDataTable[[#This Row],[Order Date]],"mmm")</f>
        <v>Jun</v>
      </c>
    </row>
    <row r="1072" spans="1:20" ht="16">
      <c r="A1072" s="2" t="s">
        <v>1123</v>
      </c>
      <c r="B1072" s="3">
        <v>46185</v>
      </c>
      <c r="C1072" s="4" t="s">
        <v>1</v>
      </c>
      <c r="D1072" s="4" t="s">
        <v>2</v>
      </c>
      <c r="E1072" s="4" t="s">
        <v>25</v>
      </c>
      <c r="F1072" s="4" t="s">
        <v>20</v>
      </c>
      <c r="G1072" s="4" t="s">
        <v>17</v>
      </c>
      <c r="H1072" s="4" t="s">
        <v>46</v>
      </c>
      <c r="I1072" s="9">
        <v>1</v>
      </c>
      <c r="J1072" s="6">
        <v>45.99</v>
      </c>
      <c r="K1072" s="7">
        <v>0</v>
      </c>
      <c r="L1072" s="6">
        <v>18.579999999999998</v>
      </c>
      <c r="M1072" s="6">
        <f t="shared" si="64"/>
        <v>45.99</v>
      </c>
      <c r="N1072" s="6">
        <f t="shared" si="65"/>
        <v>18.579999999999998</v>
      </c>
      <c r="O1072" s="6">
        <f t="shared" si="66"/>
        <v>27.410000000000004</v>
      </c>
      <c r="P1072" s="8">
        <f t="shared" si="67"/>
        <v>0.59599913024570561</v>
      </c>
      <c r="Q1072" s="5">
        <f>YEAR(SalesDataTable[[#This Row],[Order Date]])</f>
        <v>2026</v>
      </c>
      <c r="R1072" s="8" t="str">
        <f>"Q"&amp;ROUNDUP(MONTH(SalesDataTable[[#This Row],[Order Date]])/3,0)</f>
        <v>Q2</v>
      </c>
      <c r="S1072" s="9">
        <f>MONTH(SalesDataTable[[#This Row],[Order Date]])</f>
        <v>6</v>
      </c>
      <c r="T1072" s="8" t="str">
        <f>TEXT(SalesDataTable[[#This Row],[Order Date]],"mmm")</f>
        <v>Jun</v>
      </c>
    </row>
    <row r="1073" spans="1:20" ht="16">
      <c r="A1073" s="2" t="s">
        <v>1124</v>
      </c>
      <c r="B1073" s="3">
        <v>46185</v>
      </c>
      <c r="C1073" s="4" t="s">
        <v>27</v>
      </c>
      <c r="D1073" s="4" t="s">
        <v>82</v>
      </c>
      <c r="E1073" s="4" t="s">
        <v>25</v>
      </c>
      <c r="F1073" s="4" t="s">
        <v>20</v>
      </c>
      <c r="G1073" s="4" t="s">
        <v>49</v>
      </c>
      <c r="H1073" s="4" t="s">
        <v>67</v>
      </c>
      <c r="I1073" s="9">
        <v>1</v>
      </c>
      <c r="J1073" s="6">
        <v>37.01</v>
      </c>
      <c r="K1073" s="7">
        <v>0.05</v>
      </c>
      <c r="L1073" s="6">
        <v>14.18</v>
      </c>
      <c r="M1073" s="6">
        <f t="shared" si="64"/>
        <v>35.159499999999994</v>
      </c>
      <c r="N1073" s="6">
        <f t="shared" si="65"/>
        <v>14.18</v>
      </c>
      <c r="O1073" s="6">
        <f t="shared" si="66"/>
        <v>20.979499999999994</v>
      </c>
      <c r="P1073" s="8">
        <f t="shared" si="67"/>
        <v>0.59669506107879799</v>
      </c>
      <c r="Q1073" s="5">
        <f>YEAR(SalesDataTable[[#This Row],[Order Date]])</f>
        <v>2026</v>
      </c>
      <c r="R1073" s="8" t="str">
        <f>"Q"&amp;ROUNDUP(MONTH(SalesDataTable[[#This Row],[Order Date]])/3,0)</f>
        <v>Q2</v>
      </c>
      <c r="S1073" s="9">
        <f>MONTH(SalesDataTable[[#This Row],[Order Date]])</f>
        <v>6</v>
      </c>
      <c r="T1073" s="8" t="str">
        <f>TEXT(SalesDataTable[[#This Row],[Order Date]],"mmm")</f>
        <v>Jun</v>
      </c>
    </row>
    <row r="1074" spans="1:20" ht="16">
      <c r="A1074" s="2" t="s">
        <v>1125</v>
      </c>
      <c r="B1074" s="3">
        <v>46185</v>
      </c>
      <c r="C1074" s="4" t="s">
        <v>27</v>
      </c>
      <c r="D1074" s="4" t="s">
        <v>48</v>
      </c>
      <c r="E1074" s="4" t="s">
        <v>39</v>
      </c>
      <c r="F1074" s="4" t="s">
        <v>20</v>
      </c>
      <c r="G1074" s="4" t="s">
        <v>11</v>
      </c>
      <c r="H1074" s="4" t="s">
        <v>21</v>
      </c>
      <c r="I1074" s="9">
        <v>5</v>
      </c>
      <c r="J1074" s="6">
        <v>140.9</v>
      </c>
      <c r="K1074" s="7">
        <v>0</v>
      </c>
      <c r="L1074" s="6">
        <v>80.16</v>
      </c>
      <c r="M1074" s="6">
        <f t="shared" si="64"/>
        <v>704.5</v>
      </c>
      <c r="N1074" s="6">
        <f t="shared" si="65"/>
        <v>400.79999999999995</v>
      </c>
      <c r="O1074" s="6">
        <f t="shared" si="66"/>
        <v>303.70000000000005</v>
      </c>
      <c r="P1074" s="8">
        <f t="shared" si="67"/>
        <v>0.43108587650816188</v>
      </c>
      <c r="Q1074" s="5">
        <f>YEAR(SalesDataTable[[#This Row],[Order Date]])</f>
        <v>2026</v>
      </c>
      <c r="R1074" s="8" t="str">
        <f>"Q"&amp;ROUNDUP(MONTH(SalesDataTable[[#This Row],[Order Date]])/3,0)</f>
        <v>Q2</v>
      </c>
      <c r="S1074" s="9">
        <f>MONTH(SalesDataTable[[#This Row],[Order Date]])</f>
        <v>6</v>
      </c>
      <c r="T1074" s="8" t="str">
        <f>TEXT(SalesDataTable[[#This Row],[Order Date]],"mmm")</f>
        <v>Jun</v>
      </c>
    </row>
    <row r="1075" spans="1:20" ht="16">
      <c r="A1075" s="2" t="s">
        <v>1126</v>
      </c>
      <c r="B1075" s="3">
        <v>46185</v>
      </c>
      <c r="C1075" s="4" t="s">
        <v>8</v>
      </c>
      <c r="D1075" s="4" t="s">
        <v>69</v>
      </c>
      <c r="E1075" s="4" t="s">
        <v>25</v>
      </c>
      <c r="F1075" s="4" t="s">
        <v>16</v>
      </c>
      <c r="G1075" s="4" t="s">
        <v>49</v>
      </c>
      <c r="H1075" s="4" t="s">
        <v>67</v>
      </c>
      <c r="I1075" s="9">
        <v>3</v>
      </c>
      <c r="J1075" s="6">
        <v>36.659999999999997</v>
      </c>
      <c r="K1075" s="7">
        <v>0</v>
      </c>
      <c r="L1075" s="6">
        <v>13.55</v>
      </c>
      <c r="M1075" s="6">
        <f t="shared" si="64"/>
        <v>109.97999999999999</v>
      </c>
      <c r="N1075" s="6">
        <f t="shared" si="65"/>
        <v>40.650000000000006</v>
      </c>
      <c r="O1075" s="6">
        <f t="shared" si="66"/>
        <v>69.329999999999984</v>
      </c>
      <c r="P1075" s="8">
        <f t="shared" si="67"/>
        <v>0.63038734315330047</v>
      </c>
      <c r="Q1075" s="5">
        <f>YEAR(SalesDataTable[[#This Row],[Order Date]])</f>
        <v>2026</v>
      </c>
      <c r="R1075" s="8" t="str">
        <f>"Q"&amp;ROUNDUP(MONTH(SalesDataTable[[#This Row],[Order Date]])/3,0)</f>
        <v>Q2</v>
      </c>
      <c r="S1075" s="9">
        <f>MONTH(SalesDataTable[[#This Row],[Order Date]])</f>
        <v>6</v>
      </c>
      <c r="T1075" s="8" t="str">
        <f>TEXT(SalesDataTable[[#This Row],[Order Date]],"mmm")</f>
        <v>Jun</v>
      </c>
    </row>
    <row r="1076" spans="1:20" ht="16">
      <c r="A1076" s="2" t="s">
        <v>1127</v>
      </c>
      <c r="B1076" s="3">
        <v>46185</v>
      </c>
      <c r="C1076" s="4" t="s">
        <v>8</v>
      </c>
      <c r="D1076" s="4" t="s">
        <v>38</v>
      </c>
      <c r="E1076" s="4" t="s">
        <v>3</v>
      </c>
      <c r="F1076" s="4" t="s">
        <v>20</v>
      </c>
      <c r="G1076" s="4" t="s">
        <v>17</v>
      </c>
      <c r="H1076" s="4" t="s">
        <v>18</v>
      </c>
      <c r="I1076" s="9">
        <v>1</v>
      </c>
      <c r="J1076" s="6">
        <v>36.299999999999997</v>
      </c>
      <c r="K1076" s="7">
        <v>0.1</v>
      </c>
      <c r="L1076" s="6">
        <v>13.69</v>
      </c>
      <c r="M1076" s="6">
        <f t="shared" si="64"/>
        <v>32.67</v>
      </c>
      <c r="N1076" s="6">
        <f t="shared" si="65"/>
        <v>13.69</v>
      </c>
      <c r="O1076" s="6">
        <f t="shared" si="66"/>
        <v>18.980000000000004</v>
      </c>
      <c r="P1076" s="8">
        <f t="shared" si="67"/>
        <v>0.58096112641567199</v>
      </c>
      <c r="Q1076" s="5">
        <f>YEAR(SalesDataTable[[#This Row],[Order Date]])</f>
        <v>2026</v>
      </c>
      <c r="R1076" s="8" t="str">
        <f>"Q"&amp;ROUNDUP(MONTH(SalesDataTable[[#This Row],[Order Date]])/3,0)</f>
        <v>Q2</v>
      </c>
      <c r="S1076" s="9">
        <f>MONTH(SalesDataTable[[#This Row],[Order Date]])</f>
        <v>6</v>
      </c>
      <c r="T1076" s="8" t="str">
        <f>TEXT(SalesDataTable[[#This Row],[Order Date]],"mmm")</f>
        <v>Jun</v>
      </c>
    </row>
    <row r="1077" spans="1:20" ht="16">
      <c r="A1077" s="2" t="s">
        <v>1128</v>
      </c>
      <c r="B1077" s="3">
        <v>46185</v>
      </c>
      <c r="C1077" s="4" t="s">
        <v>14</v>
      </c>
      <c r="D1077" s="4" t="s">
        <v>126</v>
      </c>
      <c r="E1077" s="4" t="s">
        <v>3</v>
      </c>
      <c r="F1077" s="4" t="s">
        <v>16</v>
      </c>
      <c r="G1077" s="4" t="s">
        <v>31</v>
      </c>
      <c r="H1077" s="4" t="s">
        <v>90</v>
      </c>
      <c r="I1077" s="9">
        <v>2</v>
      </c>
      <c r="J1077" s="6">
        <v>120.64</v>
      </c>
      <c r="K1077" s="7">
        <v>0</v>
      </c>
      <c r="L1077" s="6">
        <v>61.66</v>
      </c>
      <c r="M1077" s="6">
        <f t="shared" si="64"/>
        <v>241.28</v>
      </c>
      <c r="N1077" s="6">
        <f t="shared" si="65"/>
        <v>123.32</v>
      </c>
      <c r="O1077" s="6">
        <f t="shared" si="66"/>
        <v>117.96000000000001</v>
      </c>
      <c r="P1077" s="8">
        <f t="shared" si="67"/>
        <v>0.48889257294429711</v>
      </c>
      <c r="Q1077" s="5">
        <f>YEAR(SalesDataTable[[#This Row],[Order Date]])</f>
        <v>2026</v>
      </c>
      <c r="R1077" s="8" t="str">
        <f>"Q"&amp;ROUNDUP(MONTH(SalesDataTable[[#This Row],[Order Date]])/3,0)</f>
        <v>Q2</v>
      </c>
      <c r="S1077" s="9">
        <f>MONTH(SalesDataTable[[#This Row],[Order Date]])</f>
        <v>6</v>
      </c>
      <c r="T1077" s="8" t="str">
        <f>TEXT(SalesDataTable[[#This Row],[Order Date]],"mmm")</f>
        <v>Jun</v>
      </c>
    </row>
    <row r="1078" spans="1:20" ht="16">
      <c r="A1078" s="2" t="s">
        <v>1129</v>
      </c>
      <c r="B1078" s="3">
        <v>46185</v>
      </c>
      <c r="C1078" s="4" t="s">
        <v>14</v>
      </c>
      <c r="D1078" s="4" t="s">
        <v>126</v>
      </c>
      <c r="E1078" s="4" t="s">
        <v>3</v>
      </c>
      <c r="F1078" s="4" t="s">
        <v>4</v>
      </c>
      <c r="G1078" s="4" t="s">
        <v>17</v>
      </c>
      <c r="H1078" s="4" t="s">
        <v>46</v>
      </c>
      <c r="I1078" s="9">
        <v>1</v>
      </c>
      <c r="J1078" s="6">
        <v>47.07</v>
      </c>
      <c r="K1078" s="7">
        <v>0</v>
      </c>
      <c r="L1078" s="6">
        <v>18.7</v>
      </c>
      <c r="M1078" s="6">
        <f t="shared" si="64"/>
        <v>47.07</v>
      </c>
      <c r="N1078" s="6">
        <f t="shared" si="65"/>
        <v>18.7</v>
      </c>
      <c r="O1078" s="6">
        <f t="shared" si="66"/>
        <v>28.37</v>
      </c>
      <c r="P1078" s="8">
        <f t="shared" si="67"/>
        <v>0.60271935415338862</v>
      </c>
      <c r="Q1078" s="5">
        <f>YEAR(SalesDataTable[[#This Row],[Order Date]])</f>
        <v>2026</v>
      </c>
      <c r="R1078" s="8" t="str">
        <f>"Q"&amp;ROUNDUP(MONTH(SalesDataTable[[#This Row],[Order Date]])/3,0)</f>
        <v>Q2</v>
      </c>
      <c r="S1078" s="9">
        <f>MONTH(SalesDataTable[[#This Row],[Order Date]])</f>
        <v>6</v>
      </c>
      <c r="T1078" s="8" t="str">
        <f>TEXT(SalesDataTable[[#This Row],[Order Date]],"mmm")</f>
        <v>Jun</v>
      </c>
    </row>
    <row r="1079" spans="1:20" ht="16">
      <c r="A1079" s="2" t="s">
        <v>1130</v>
      </c>
      <c r="B1079" s="3">
        <v>46185</v>
      </c>
      <c r="C1079" s="4" t="s">
        <v>14</v>
      </c>
      <c r="D1079" s="4" t="s">
        <v>24</v>
      </c>
      <c r="E1079" s="4" t="s">
        <v>39</v>
      </c>
      <c r="F1079" s="4" t="s">
        <v>20</v>
      </c>
      <c r="G1079" s="4" t="s">
        <v>11</v>
      </c>
      <c r="H1079" s="4" t="s">
        <v>53</v>
      </c>
      <c r="I1079" s="9">
        <v>2</v>
      </c>
      <c r="J1079" s="6">
        <v>154.94</v>
      </c>
      <c r="K1079" s="7">
        <v>0.05</v>
      </c>
      <c r="L1079" s="6">
        <v>77.260000000000005</v>
      </c>
      <c r="M1079" s="6">
        <f t="shared" si="64"/>
        <v>294.38599999999997</v>
      </c>
      <c r="N1079" s="6">
        <f t="shared" si="65"/>
        <v>154.52000000000001</v>
      </c>
      <c r="O1079" s="6">
        <f t="shared" si="66"/>
        <v>139.86599999999996</v>
      </c>
      <c r="P1079" s="8">
        <f t="shared" si="67"/>
        <v>0.47511090880680457</v>
      </c>
      <c r="Q1079" s="5">
        <f>YEAR(SalesDataTable[[#This Row],[Order Date]])</f>
        <v>2026</v>
      </c>
      <c r="R1079" s="8" t="str">
        <f>"Q"&amp;ROUNDUP(MONTH(SalesDataTable[[#This Row],[Order Date]])/3,0)</f>
        <v>Q2</v>
      </c>
      <c r="S1079" s="9">
        <f>MONTH(SalesDataTable[[#This Row],[Order Date]])</f>
        <v>6</v>
      </c>
      <c r="T1079" s="8" t="str">
        <f>TEXT(SalesDataTable[[#This Row],[Order Date]],"mmm")</f>
        <v>Jun</v>
      </c>
    </row>
    <row r="1080" spans="1:20" ht="16">
      <c r="A1080" s="2" t="s">
        <v>1131</v>
      </c>
      <c r="B1080" s="3">
        <v>46185</v>
      </c>
      <c r="C1080" s="4" t="s">
        <v>8</v>
      </c>
      <c r="D1080" s="4" t="s">
        <v>69</v>
      </c>
      <c r="E1080" s="4" t="s">
        <v>3</v>
      </c>
      <c r="F1080" s="4" t="s">
        <v>4</v>
      </c>
      <c r="G1080" s="4" t="s">
        <v>17</v>
      </c>
      <c r="H1080" s="4" t="s">
        <v>46</v>
      </c>
      <c r="I1080" s="9">
        <v>1</v>
      </c>
      <c r="J1080" s="6">
        <v>45.97</v>
      </c>
      <c r="K1080" s="7">
        <v>0.05</v>
      </c>
      <c r="L1080" s="6">
        <v>18.41</v>
      </c>
      <c r="M1080" s="6">
        <f t="shared" si="64"/>
        <v>43.671499999999995</v>
      </c>
      <c r="N1080" s="6">
        <f t="shared" si="65"/>
        <v>18.41</v>
      </c>
      <c r="O1080" s="6">
        <f t="shared" si="66"/>
        <v>25.261499999999995</v>
      </c>
      <c r="P1080" s="8">
        <f t="shared" si="67"/>
        <v>0.57844360738696854</v>
      </c>
      <c r="Q1080" s="5">
        <f>YEAR(SalesDataTable[[#This Row],[Order Date]])</f>
        <v>2026</v>
      </c>
      <c r="R1080" s="8" t="str">
        <f>"Q"&amp;ROUNDUP(MONTH(SalesDataTable[[#This Row],[Order Date]])/3,0)</f>
        <v>Q2</v>
      </c>
      <c r="S1080" s="9">
        <f>MONTH(SalesDataTable[[#This Row],[Order Date]])</f>
        <v>6</v>
      </c>
      <c r="T1080" s="8" t="str">
        <f>TEXT(SalesDataTable[[#This Row],[Order Date]],"mmm")</f>
        <v>Jun</v>
      </c>
    </row>
    <row r="1081" spans="1:20" ht="16">
      <c r="A1081" s="2" t="s">
        <v>1132</v>
      </c>
      <c r="B1081" s="3">
        <v>46185</v>
      </c>
      <c r="C1081" s="4" t="s">
        <v>27</v>
      </c>
      <c r="D1081" s="4" t="s">
        <v>48</v>
      </c>
      <c r="E1081" s="4" t="s">
        <v>3</v>
      </c>
      <c r="F1081" s="4" t="s">
        <v>4</v>
      </c>
      <c r="G1081" s="4" t="s">
        <v>31</v>
      </c>
      <c r="H1081" s="4" t="s">
        <v>41</v>
      </c>
      <c r="I1081" s="9">
        <v>1</v>
      </c>
      <c r="J1081" s="6">
        <v>198.64</v>
      </c>
      <c r="K1081" s="7">
        <v>0.05</v>
      </c>
      <c r="L1081" s="6">
        <v>101.89</v>
      </c>
      <c r="M1081" s="6">
        <f t="shared" si="64"/>
        <v>188.70799999999997</v>
      </c>
      <c r="N1081" s="6">
        <f t="shared" si="65"/>
        <v>101.89</v>
      </c>
      <c r="O1081" s="6">
        <f t="shared" si="66"/>
        <v>86.817999999999969</v>
      </c>
      <c r="P1081" s="8">
        <f t="shared" si="67"/>
        <v>0.46006528605040581</v>
      </c>
      <c r="Q1081" s="5">
        <f>YEAR(SalesDataTable[[#This Row],[Order Date]])</f>
        <v>2026</v>
      </c>
      <c r="R1081" s="8" t="str">
        <f>"Q"&amp;ROUNDUP(MONTH(SalesDataTable[[#This Row],[Order Date]])/3,0)</f>
        <v>Q2</v>
      </c>
      <c r="S1081" s="9">
        <f>MONTH(SalesDataTable[[#This Row],[Order Date]])</f>
        <v>6</v>
      </c>
      <c r="T1081" s="8" t="str">
        <f>TEXT(SalesDataTable[[#This Row],[Order Date]],"mmm")</f>
        <v>Jun</v>
      </c>
    </row>
    <row r="1082" spans="1:20" ht="16">
      <c r="A1082" s="2" t="s">
        <v>1133</v>
      </c>
      <c r="B1082" s="3">
        <v>46185</v>
      </c>
      <c r="C1082" s="4" t="s">
        <v>14</v>
      </c>
      <c r="D1082" s="4" t="s">
        <v>24</v>
      </c>
      <c r="E1082" s="4" t="s">
        <v>3</v>
      </c>
      <c r="F1082" s="4" t="s">
        <v>16</v>
      </c>
      <c r="G1082" s="4" t="s">
        <v>17</v>
      </c>
      <c r="H1082" s="4" t="s">
        <v>83</v>
      </c>
      <c r="I1082" s="9">
        <v>5</v>
      </c>
      <c r="J1082" s="6">
        <v>168.57</v>
      </c>
      <c r="K1082" s="7">
        <v>0</v>
      </c>
      <c r="L1082" s="6">
        <v>88.65</v>
      </c>
      <c r="M1082" s="6">
        <f t="shared" si="64"/>
        <v>842.84999999999991</v>
      </c>
      <c r="N1082" s="6">
        <f t="shared" si="65"/>
        <v>443.25</v>
      </c>
      <c r="O1082" s="6">
        <f t="shared" si="66"/>
        <v>399.59999999999991</v>
      </c>
      <c r="P1082" s="8">
        <f t="shared" si="67"/>
        <v>0.47410571276027758</v>
      </c>
      <c r="Q1082" s="5">
        <f>YEAR(SalesDataTable[[#This Row],[Order Date]])</f>
        <v>2026</v>
      </c>
      <c r="R1082" s="8" t="str">
        <f>"Q"&amp;ROUNDUP(MONTH(SalesDataTable[[#This Row],[Order Date]])/3,0)</f>
        <v>Q2</v>
      </c>
      <c r="S1082" s="9">
        <f>MONTH(SalesDataTable[[#This Row],[Order Date]])</f>
        <v>6</v>
      </c>
      <c r="T1082" s="8" t="str">
        <f>TEXT(SalesDataTable[[#This Row],[Order Date]],"mmm")</f>
        <v>Jun</v>
      </c>
    </row>
    <row r="1083" spans="1:20" ht="16">
      <c r="A1083" s="2" t="s">
        <v>1134</v>
      </c>
      <c r="B1083" s="3">
        <v>46185</v>
      </c>
      <c r="C1083" s="4" t="s">
        <v>8</v>
      </c>
      <c r="D1083" s="4" t="s">
        <v>38</v>
      </c>
      <c r="E1083" s="4" t="s">
        <v>25</v>
      </c>
      <c r="F1083" s="4" t="s">
        <v>16</v>
      </c>
      <c r="G1083" s="4" t="s">
        <v>17</v>
      </c>
      <c r="H1083" s="4" t="s">
        <v>18</v>
      </c>
      <c r="I1083" s="9">
        <v>1</v>
      </c>
      <c r="J1083" s="6">
        <v>36.65</v>
      </c>
      <c r="K1083" s="7">
        <v>0</v>
      </c>
      <c r="L1083" s="6">
        <v>13.97</v>
      </c>
      <c r="M1083" s="6">
        <f t="shared" si="64"/>
        <v>36.65</v>
      </c>
      <c r="N1083" s="6">
        <f t="shared" si="65"/>
        <v>13.97</v>
      </c>
      <c r="O1083" s="6">
        <f t="shared" si="66"/>
        <v>22.68</v>
      </c>
      <c r="P1083" s="8">
        <f t="shared" si="67"/>
        <v>0.61882673942701227</v>
      </c>
      <c r="Q1083" s="5">
        <f>YEAR(SalesDataTable[[#This Row],[Order Date]])</f>
        <v>2026</v>
      </c>
      <c r="R1083" s="8" t="str">
        <f>"Q"&amp;ROUNDUP(MONTH(SalesDataTable[[#This Row],[Order Date]])/3,0)</f>
        <v>Q2</v>
      </c>
      <c r="S1083" s="9">
        <f>MONTH(SalesDataTable[[#This Row],[Order Date]])</f>
        <v>6</v>
      </c>
      <c r="T1083" s="8" t="str">
        <f>TEXT(SalesDataTable[[#This Row],[Order Date]],"mmm")</f>
        <v>Jun</v>
      </c>
    </row>
    <row r="1084" spans="1:20" ht="16">
      <c r="A1084" s="2" t="s">
        <v>1135</v>
      </c>
      <c r="B1084" s="3">
        <v>46185</v>
      </c>
      <c r="C1084" s="4" t="s">
        <v>14</v>
      </c>
      <c r="D1084" s="4" t="s">
        <v>34</v>
      </c>
      <c r="E1084" s="4" t="s">
        <v>25</v>
      </c>
      <c r="F1084" s="4" t="s">
        <v>4</v>
      </c>
      <c r="G1084" s="4" t="s">
        <v>17</v>
      </c>
      <c r="H1084" s="4" t="s">
        <v>18</v>
      </c>
      <c r="I1084" s="9">
        <v>2</v>
      </c>
      <c r="J1084" s="6">
        <v>35.450000000000003</v>
      </c>
      <c r="K1084" s="7">
        <v>0.05</v>
      </c>
      <c r="L1084" s="6">
        <v>13.39</v>
      </c>
      <c r="M1084" s="6">
        <f t="shared" si="64"/>
        <v>67.355000000000004</v>
      </c>
      <c r="N1084" s="6">
        <f t="shared" si="65"/>
        <v>26.78</v>
      </c>
      <c r="O1084" s="6">
        <f t="shared" si="66"/>
        <v>40.575000000000003</v>
      </c>
      <c r="P1084" s="8">
        <f t="shared" si="67"/>
        <v>0.60240516665429444</v>
      </c>
      <c r="Q1084" s="5">
        <f>YEAR(SalesDataTable[[#This Row],[Order Date]])</f>
        <v>2026</v>
      </c>
      <c r="R1084" s="8" t="str">
        <f>"Q"&amp;ROUNDUP(MONTH(SalesDataTable[[#This Row],[Order Date]])/3,0)</f>
        <v>Q2</v>
      </c>
      <c r="S1084" s="9">
        <f>MONTH(SalesDataTable[[#This Row],[Order Date]])</f>
        <v>6</v>
      </c>
      <c r="T1084" s="8" t="str">
        <f>TEXT(SalesDataTable[[#This Row],[Order Date]],"mmm")</f>
        <v>Jun</v>
      </c>
    </row>
    <row r="1085" spans="1:20" ht="16">
      <c r="A1085" s="2" t="s">
        <v>1136</v>
      </c>
      <c r="B1085" s="3">
        <v>46186</v>
      </c>
      <c r="C1085" s="4" t="s">
        <v>14</v>
      </c>
      <c r="D1085" s="4" t="s">
        <v>34</v>
      </c>
      <c r="E1085" s="4" t="s">
        <v>25</v>
      </c>
      <c r="F1085" s="4" t="s">
        <v>16</v>
      </c>
      <c r="G1085" s="4" t="s">
        <v>17</v>
      </c>
      <c r="H1085" s="4" t="s">
        <v>46</v>
      </c>
      <c r="I1085" s="9">
        <v>3</v>
      </c>
      <c r="J1085" s="6">
        <v>45.82</v>
      </c>
      <c r="K1085" s="7">
        <v>0.1</v>
      </c>
      <c r="L1085" s="6">
        <v>18.61</v>
      </c>
      <c r="M1085" s="6">
        <f t="shared" si="64"/>
        <v>123.71400000000001</v>
      </c>
      <c r="N1085" s="6">
        <f t="shared" si="65"/>
        <v>55.83</v>
      </c>
      <c r="O1085" s="6">
        <f t="shared" si="66"/>
        <v>67.884000000000015</v>
      </c>
      <c r="P1085" s="8">
        <f t="shared" si="67"/>
        <v>0.54871720258014456</v>
      </c>
      <c r="Q1085" s="5">
        <f>YEAR(SalesDataTable[[#This Row],[Order Date]])</f>
        <v>2026</v>
      </c>
      <c r="R1085" s="8" t="str">
        <f>"Q"&amp;ROUNDUP(MONTH(SalesDataTable[[#This Row],[Order Date]])/3,0)</f>
        <v>Q2</v>
      </c>
      <c r="S1085" s="9">
        <f>MONTH(SalesDataTable[[#This Row],[Order Date]])</f>
        <v>6</v>
      </c>
      <c r="T1085" s="8" t="str">
        <f>TEXT(SalesDataTable[[#This Row],[Order Date]],"mmm")</f>
        <v>Jun</v>
      </c>
    </row>
    <row r="1086" spans="1:20" ht="16">
      <c r="A1086" s="2" t="s">
        <v>1137</v>
      </c>
      <c r="B1086" s="3">
        <v>46186</v>
      </c>
      <c r="C1086" s="4" t="s">
        <v>27</v>
      </c>
      <c r="D1086" s="4" t="s">
        <v>82</v>
      </c>
      <c r="E1086" s="4" t="s">
        <v>25</v>
      </c>
      <c r="F1086" s="4" t="s">
        <v>20</v>
      </c>
      <c r="G1086" s="4" t="s">
        <v>11</v>
      </c>
      <c r="H1086" s="4" t="s">
        <v>53</v>
      </c>
      <c r="I1086" s="9">
        <v>1</v>
      </c>
      <c r="J1086" s="6">
        <v>152.78</v>
      </c>
      <c r="K1086" s="7">
        <v>0</v>
      </c>
      <c r="L1086" s="6">
        <v>78.540000000000006</v>
      </c>
      <c r="M1086" s="6">
        <f t="shared" si="64"/>
        <v>152.78</v>
      </c>
      <c r="N1086" s="6">
        <f t="shared" si="65"/>
        <v>78.540000000000006</v>
      </c>
      <c r="O1086" s="6">
        <f t="shared" si="66"/>
        <v>74.239999999999995</v>
      </c>
      <c r="P1086" s="8">
        <f t="shared" si="67"/>
        <v>0.48592747741851022</v>
      </c>
      <c r="Q1086" s="5">
        <f>YEAR(SalesDataTable[[#This Row],[Order Date]])</f>
        <v>2026</v>
      </c>
      <c r="R1086" s="8" t="str">
        <f>"Q"&amp;ROUNDUP(MONTH(SalesDataTable[[#This Row],[Order Date]])/3,0)</f>
        <v>Q2</v>
      </c>
      <c r="S1086" s="9">
        <f>MONTH(SalesDataTable[[#This Row],[Order Date]])</f>
        <v>6</v>
      </c>
      <c r="T1086" s="8" t="str">
        <f>TEXT(SalesDataTable[[#This Row],[Order Date]],"mmm")</f>
        <v>Jun</v>
      </c>
    </row>
    <row r="1087" spans="1:20" ht="16">
      <c r="A1087" s="2" t="s">
        <v>1138</v>
      </c>
      <c r="B1087" s="3">
        <v>46186</v>
      </c>
      <c r="C1087" s="4" t="s">
        <v>8</v>
      </c>
      <c r="D1087" s="4" t="s">
        <v>38</v>
      </c>
      <c r="E1087" s="4" t="s">
        <v>3</v>
      </c>
      <c r="F1087" s="4" t="s">
        <v>16</v>
      </c>
      <c r="G1087" s="4" t="s">
        <v>5</v>
      </c>
      <c r="H1087" s="4" t="s">
        <v>29</v>
      </c>
      <c r="I1087" s="9">
        <v>1</v>
      </c>
      <c r="J1087" s="6">
        <v>49.76</v>
      </c>
      <c r="K1087" s="7">
        <v>0.05</v>
      </c>
      <c r="L1087" s="6">
        <v>22.58</v>
      </c>
      <c r="M1087" s="6">
        <f t="shared" si="64"/>
        <v>47.271999999999998</v>
      </c>
      <c r="N1087" s="6">
        <f t="shared" si="65"/>
        <v>22.58</v>
      </c>
      <c r="O1087" s="6">
        <f t="shared" si="66"/>
        <v>24.692</v>
      </c>
      <c r="P1087" s="8">
        <f t="shared" si="67"/>
        <v>0.52233880521238796</v>
      </c>
      <c r="Q1087" s="5">
        <f>YEAR(SalesDataTable[[#This Row],[Order Date]])</f>
        <v>2026</v>
      </c>
      <c r="R1087" s="8" t="str">
        <f>"Q"&amp;ROUNDUP(MONTH(SalesDataTable[[#This Row],[Order Date]])/3,0)</f>
        <v>Q2</v>
      </c>
      <c r="S1087" s="9">
        <f>MONTH(SalesDataTable[[#This Row],[Order Date]])</f>
        <v>6</v>
      </c>
      <c r="T1087" s="8" t="str">
        <f>TEXT(SalesDataTable[[#This Row],[Order Date]],"mmm")</f>
        <v>Jun</v>
      </c>
    </row>
    <row r="1088" spans="1:20" ht="16">
      <c r="A1088" s="2" t="s">
        <v>1139</v>
      </c>
      <c r="B1088" s="3">
        <v>46186</v>
      </c>
      <c r="C1088" s="4" t="s">
        <v>27</v>
      </c>
      <c r="D1088" s="4" t="s">
        <v>48</v>
      </c>
      <c r="E1088" s="4" t="s">
        <v>25</v>
      </c>
      <c r="F1088" s="4" t="s">
        <v>16</v>
      </c>
      <c r="G1088" s="4" t="s">
        <v>11</v>
      </c>
      <c r="H1088" s="4" t="s">
        <v>53</v>
      </c>
      <c r="I1088" s="9">
        <v>1</v>
      </c>
      <c r="J1088" s="6">
        <v>157.6</v>
      </c>
      <c r="K1088" s="7">
        <v>0.05</v>
      </c>
      <c r="L1088" s="6">
        <v>79.34</v>
      </c>
      <c r="M1088" s="6">
        <f t="shared" si="64"/>
        <v>149.72</v>
      </c>
      <c r="N1088" s="6">
        <f t="shared" si="65"/>
        <v>79.34</v>
      </c>
      <c r="O1088" s="6">
        <f t="shared" si="66"/>
        <v>70.38</v>
      </c>
      <c r="P1088" s="8">
        <f t="shared" si="67"/>
        <v>0.47007747795885652</v>
      </c>
      <c r="Q1088" s="5">
        <f>YEAR(SalesDataTable[[#This Row],[Order Date]])</f>
        <v>2026</v>
      </c>
      <c r="R1088" s="8" t="str">
        <f>"Q"&amp;ROUNDUP(MONTH(SalesDataTable[[#This Row],[Order Date]])/3,0)</f>
        <v>Q2</v>
      </c>
      <c r="S1088" s="9">
        <f>MONTH(SalesDataTable[[#This Row],[Order Date]])</f>
        <v>6</v>
      </c>
      <c r="T1088" s="8" t="str">
        <f>TEXT(SalesDataTable[[#This Row],[Order Date]],"mmm")</f>
        <v>Jun</v>
      </c>
    </row>
    <row r="1089" spans="1:20" ht="16">
      <c r="A1089" s="2" t="s">
        <v>1140</v>
      </c>
      <c r="B1089" s="3">
        <v>46186</v>
      </c>
      <c r="C1089" s="4" t="s">
        <v>27</v>
      </c>
      <c r="D1089" s="4" t="s">
        <v>48</v>
      </c>
      <c r="E1089" s="4" t="s">
        <v>3</v>
      </c>
      <c r="F1089" s="4" t="s">
        <v>4</v>
      </c>
      <c r="G1089" s="4" t="s">
        <v>49</v>
      </c>
      <c r="H1089" s="4" t="s">
        <v>55</v>
      </c>
      <c r="I1089" s="9">
        <v>1</v>
      </c>
      <c r="J1089" s="6">
        <v>125.01</v>
      </c>
      <c r="K1089" s="7">
        <v>0.15</v>
      </c>
      <c r="L1089" s="6">
        <v>70.39</v>
      </c>
      <c r="M1089" s="6">
        <f t="shared" si="64"/>
        <v>106.2585</v>
      </c>
      <c r="N1089" s="6">
        <f t="shared" si="65"/>
        <v>70.39</v>
      </c>
      <c r="O1089" s="6">
        <f t="shared" si="66"/>
        <v>35.868499999999997</v>
      </c>
      <c r="P1089" s="8">
        <f t="shared" si="67"/>
        <v>0.33755887764272974</v>
      </c>
      <c r="Q1089" s="5">
        <f>YEAR(SalesDataTable[[#This Row],[Order Date]])</f>
        <v>2026</v>
      </c>
      <c r="R1089" s="8" t="str">
        <f>"Q"&amp;ROUNDUP(MONTH(SalesDataTable[[#This Row],[Order Date]])/3,0)</f>
        <v>Q2</v>
      </c>
      <c r="S1089" s="9">
        <f>MONTH(SalesDataTable[[#This Row],[Order Date]])</f>
        <v>6</v>
      </c>
      <c r="T1089" s="8" t="str">
        <f>TEXT(SalesDataTable[[#This Row],[Order Date]],"mmm")</f>
        <v>Jun</v>
      </c>
    </row>
    <row r="1090" spans="1:20" ht="16">
      <c r="A1090" s="2" t="s">
        <v>1141</v>
      </c>
      <c r="B1090" s="3">
        <v>46186</v>
      </c>
      <c r="C1090" s="4" t="s">
        <v>8</v>
      </c>
      <c r="D1090" s="4" t="s">
        <v>86</v>
      </c>
      <c r="E1090" s="4" t="s">
        <v>3</v>
      </c>
      <c r="F1090" s="4" t="s">
        <v>4</v>
      </c>
      <c r="G1090" s="4" t="s">
        <v>11</v>
      </c>
      <c r="H1090" s="4" t="s">
        <v>12</v>
      </c>
      <c r="I1090" s="9">
        <v>1</v>
      </c>
      <c r="J1090" s="6">
        <v>93.59</v>
      </c>
      <c r="K1090" s="7">
        <v>0.15</v>
      </c>
      <c r="L1090" s="6">
        <v>46.48</v>
      </c>
      <c r="M1090" s="6">
        <f t="shared" ref="M1090:M1153" si="68">I1090*J1090*(1-K1090)</f>
        <v>79.551500000000004</v>
      </c>
      <c r="N1090" s="6">
        <f t="shared" ref="N1090:N1153" si="69">I1090*L1090</f>
        <v>46.48</v>
      </c>
      <c r="O1090" s="6">
        <f t="shared" ref="O1090:O1153" si="70">M1090-N1090</f>
        <v>33.071500000000007</v>
      </c>
      <c r="P1090" s="8">
        <f t="shared" ref="P1090:P1153" si="71">IFERROR(O1090/M1090,0)</f>
        <v>0.41572440494522422</v>
      </c>
      <c r="Q1090" s="5">
        <f>YEAR(SalesDataTable[[#This Row],[Order Date]])</f>
        <v>2026</v>
      </c>
      <c r="R1090" s="8" t="str">
        <f>"Q"&amp;ROUNDUP(MONTH(SalesDataTable[[#This Row],[Order Date]])/3,0)</f>
        <v>Q2</v>
      </c>
      <c r="S1090" s="9">
        <f>MONTH(SalesDataTable[[#This Row],[Order Date]])</f>
        <v>6</v>
      </c>
      <c r="T1090" s="8" t="str">
        <f>TEXT(SalesDataTable[[#This Row],[Order Date]],"mmm")</f>
        <v>Jun</v>
      </c>
    </row>
    <row r="1091" spans="1:20" ht="16">
      <c r="A1091" s="2" t="s">
        <v>1142</v>
      </c>
      <c r="B1091" s="3">
        <v>46186</v>
      </c>
      <c r="C1091" s="4" t="s">
        <v>14</v>
      </c>
      <c r="D1091" s="4" t="s">
        <v>15</v>
      </c>
      <c r="E1091" s="4" t="s">
        <v>25</v>
      </c>
      <c r="F1091" s="4" t="s">
        <v>4</v>
      </c>
      <c r="G1091" s="4" t="s">
        <v>11</v>
      </c>
      <c r="H1091" s="4" t="s">
        <v>21</v>
      </c>
      <c r="I1091" s="9">
        <v>4</v>
      </c>
      <c r="J1091" s="6">
        <v>143.9</v>
      </c>
      <c r="K1091" s="7">
        <v>0.05</v>
      </c>
      <c r="L1091" s="6">
        <v>79.709999999999994</v>
      </c>
      <c r="M1091" s="6">
        <f t="shared" si="68"/>
        <v>546.82000000000005</v>
      </c>
      <c r="N1091" s="6">
        <f t="shared" si="69"/>
        <v>318.83999999999997</v>
      </c>
      <c r="O1091" s="6">
        <f t="shared" si="70"/>
        <v>227.98000000000008</v>
      </c>
      <c r="P1091" s="8">
        <f t="shared" si="71"/>
        <v>0.41691964448996022</v>
      </c>
      <c r="Q1091" s="5">
        <f>YEAR(SalesDataTable[[#This Row],[Order Date]])</f>
        <v>2026</v>
      </c>
      <c r="R1091" s="8" t="str">
        <f>"Q"&amp;ROUNDUP(MONTH(SalesDataTable[[#This Row],[Order Date]])/3,0)</f>
        <v>Q2</v>
      </c>
      <c r="S1091" s="9">
        <f>MONTH(SalesDataTable[[#This Row],[Order Date]])</f>
        <v>6</v>
      </c>
      <c r="T1091" s="8" t="str">
        <f>TEXT(SalesDataTable[[#This Row],[Order Date]],"mmm")</f>
        <v>Jun</v>
      </c>
    </row>
    <row r="1092" spans="1:20" ht="16">
      <c r="A1092" s="2" t="s">
        <v>1143</v>
      </c>
      <c r="B1092" s="3">
        <v>46186</v>
      </c>
      <c r="C1092" s="4" t="s">
        <v>27</v>
      </c>
      <c r="D1092" s="4" t="s">
        <v>45</v>
      </c>
      <c r="E1092" s="4" t="s">
        <v>39</v>
      </c>
      <c r="F1092" s="4" t="s">
        <v>4</v>
      </c>
      <c r="G1092" s="4" t="s">
        <v>31</v>
      </c>
      <c r="H1092" s="4" t="s">
        <v>41</v>
      </c>
      <c r="I1092" s="9">
        <v>4</v>
      </c>
      <c r="J1092" s="6">
        <v>190.97</v>
      </c>
      <c r="K1092" s="7">
        <v>0</v>
      </c>
      <c r="L1092" s="6">
        <v>103.36</v>
      </c>
      <c r="M1092" s="6">
        <f t="shared" si="68"/>
        <v>763.88</v>
      </c>
      <c r="N1092" s="6">
        <f t="shared" si="69"/>
        <v>413.44</v>
      </c>
      <c r="O1092" s="6">
        <f t="shared" si="70"/>
        <v>350.44</v>
      </c>
      <c r="P1092" s="8">
        <f t="shared" si="71"/>
        <v>0.45876315651673039</v>
      </c>
      <c r="Q1092" s="5">
        <f>YEAR(SalesDataTable[[#This Row],[Order Date]])</f>
        <v>2026</v>
      </c>
      <c r="R1092" s="8" t="str">
        <f>"Q"&amp;ROUNDUP(MONTH(SalesDataTable[[#This Row],[Order Date]])/3,0)</f>
        <v>Q2</v>
      </c>
      <c r="S1092" s="9">
        <f>MONTH(SalesDataTable[[#This Row],[Order Date]])</f>
        <v>6</v>
      </c>
      <c r="T1092" s="8" t="str">
        <f>TEXT(SalesDataTable[[#This Row],[Order Date]],"mmm")</f>
        <v>Jun</v>
      </c>
    </row>
    <row r="1093" spans="1:20" ht="16">
      <c r="A1093" s="2" t="s">
        <v>1144</v>
      </c>
      <c r="B1093" s="3">
        <v>46186</v>
      </c>
      <c r="C1093" s="4" t="s">
        <v>27</v>
      </c>
      <c r="D1093" s="4" t="s">
        <v>82</v>
      </c>
      <c r="E1093" s="4" t="s">
        <v>25</v>
      </c>
      <c r="F1093" s="4" t="s">
        <v>20</v>
      </c>
      <c r="G1093" s="4" t="s">
        <v>49</v>
      </c>
      <c r="H1093" s="4" t="s">
        <v>67</v>
      </c>
      <c r="I1093" s="9">
        <v>1</v>
      </c>
      <c r="J1093" s="6">
        <v>35.78</v>
      </c>
      <c r="K1093" s="7">
        <v>0</v>
      </c>
      <c r="L1093" s="6">
        <v>14</v>
      </c>
      <c r="M1093" s="6">
        <f t="shared" si="68"/>
        <v>35.78</v>
      </c>
      <c r="N1093" s="6">
        <f t="shared" si="69"/>
        <v>14</v>
      </c>
      <c r="O1093" s="6">
        <f t="shared" si="70"/>
        <v>21.78</v>
      </c>
      <c r="P1093" s="8">
        <f t="shared" si="71"/>
        <v>0.60871995528228062</v>
      </c>
      <c r="Q1093" s="5">
        <f>YEAR(SalesDataTable[[#This Row],[Order Date]])</f>
        <v>2026</v>
      </c>
      <c r="R1093" s="8" t="str">
        <f>"Q"&amp;ROUNDUP(MONTH(SalesDataTable[[#This Row],[Order Date]])/3,0)</f>
        <v>Q2</v>
      </c>
      <c r="S1093" s="9">
        <f>MONTH(SalesDataTable[[#This Row],[Order Date]])</f>
        <v>6</v>
      </c>
      <c r="T1093" s="8" t="str">
        <f>TEXT(SalesDataTable[[#This Row],[Order Date]],"mmm")</f>
        <v>Jun</v>
      </c>
    </row>
    <row r="1094" spans="1:20" ht="16">
      <c r="A1094" s="2" t="s">
        <v>1145</v>
      </c>
      <c r="B1094" s="3">
        <v>46186</v>
      </c>
      <c r="C1094" s="4" t="s">
        <v>27</v>
      </c>
      <c r="D1094" s="4" t="s">
        <v>45</v>
      </c>
      <c r="E1094" s="4" t="s">
        <v>39</v>
      </c>
      <c r="F1094" s="4" t="s">
        <v>16</v>
      </c>
      <c r="G1094" s="4" t="s">
        <v>31</v>
      </c>
      <c r="H1094" s="4" t="s">
        <v>90</v>
      </c>
      <c r="I1094" s="9">
        <v>3</v>
      </c>
      <c r="J1094" s="6">
        <v>125.25</v>
      </c>
      <c r="K1094" s="7">
        <v>0.05</v>
      </c>
      <c r="L1094" s="6">
        <v>58.95</v>
      </c>
      <c r="M1094" s="6">
        <f t="shared" si="68"/>
        <v>356.96249999999998</v>
      </c>
      <c r="N1094" s="6">
        <f t="shared" si="69"/>
        <v>176.85000000000002</v>
      </c>
      <c r="O1094" s="6">
        <f t="shared" si="70"/>
        <v>180.11249999999995</v>
      </c>
      <c r="P1094" s="8">
        <f t="shared" si="71"/>
        <v>0.50456980775291516</v>
      </c>
      <c r="Q1094" s="5">
        <f>YEAR(SalesDataTable[[#This Row],[Order Date]])</f>
        <v>2026</v>
      </c>
      <c r="R1094" s="8" t="str">
        <f>"Q"&amp;ROUNDUP(MONTH(SalesDataTable[[#This Row],[Order Date]])/3,0)</f>
        <v>Q2</v>
      </c>
      <c r="S1094" s="9">
        <f>MONTH(SalesDataTable[[#This Row],[Order Date]])</f>
        <v>6</v>
      </c>
      <c r="T1094" s="8" t="str">
        <f>TEXT(SalesDataTable[[#This Row],[Order Date]],"mmm")</f>
        <v>Jun</v>
      </c>
    </row>
    <row r="1095" spans="1:20" ht="16">
      <c r="A1095" s="2" t="s">
        <v>1146</v>
      </c>
      <c r="B1095" s="3">
        <v>46187</v>
      </c>
      <c r="C1095" s="4" t="s">
        <v>1</v>
      </c>
      <c r="D1095" s="4" t="s">
        <v>52</v>
      </c>
      <c r="E1095" s="4" t="s">
        <v>10</v>
      </c>
      <c r="F1095" s="4" t="s">
        <v>20</v>
      </c>
      <c r="G1095" s="4" t="s">
        <v>11</v>
      </c>
      <c r="H1095" s="4" t="s">
        <v>79</v>
      </c>
      <c r="I1095" s="9">
        <v>8</v>
      </c>
      <c r="J1095" s="6">
        <v>72.36</v>
      </c>
      <c r="K1095" s="7">
        <v>0.1</v>
      </c>
      <c r="L1095" s="6">
        <v>32.229999999999997</v>
      </c>
      <c r="M1095" s="6">
        <f t="shared" si="68"/>
        <v>520.99199999999996</v>
      </c>
      <c r="N1095" s="6">
        <f t="shared" si="69"/>
        <v>257.83999999999997</v>
      </c>
      <c r="O1095" s="6">
        <f t="shared" si="70"/>
        <v>263.15199999999999</v>
      </c>
      <c r="P1095" s="8">
        <f t="shared" si="71"/>
        <v>0.5050979669553467</v>
      </c>
      <c r="Q1095" s="5">
        <f>YEAR(SalesDataTable[[#This Row],[Order Date]])</f>
        <v>2026</v>
      </c>
      <c r="R1095" s="8" t="str">
        <f>"Q"&amp;ROUNDUP(MONTH(SalesDataTable[[#This Row],[Order Date]])/3,0)</f>
        <v>Q2</v>
      </c>
      <c r="S1095" s="9">
        <f>MONTH(SalesDataTable[[#This Row],[Order Date]])</f>
        <v>6</v>
      </c>
      <c r="T1095" s="8" t="str">
        <f>TEXT(SalesDataTable[[#This Row],[Order Date]],"mmm")</f>
        <v>Jun</v>
      </c>
    </row>
    <row r="1096" spans="1:20" ht="16">
      <c r="A1096" s="2" t="s">
        <v>1147</v>
      </c>
      <c r="B1096" s="3">
        <v>46187</v>
      </c>
      <c r="C1096" s="4" t="s">
        <v>1</v>
      </c>
      <c r="D1096" s="4" t="s">
        <v>88</v>
      </c>
      <c r="E1096" s="4" t="s">
        <v>25</v>
      </c>
      <c r="F1096" s="4" t="s">
        <v>4</v>
      </c>
      <c r="G1096" s="4" t="s">
        <v>17</v>
      </c>
      <c r="H1096" s="4" t="s">
        <v>83</v>
      </c>
      <c r="I1096" s="9">
        <v>1</v>
      </c>
      <c r="J1096" s="6">
        <v>162.51</v>
      </c>
      <c r="K1096" s="7">
        <v>0</v>
      </c>
      <c r="L1096" s="6">
        <v>88.29</v>
      </c>
      <c r="M1096" s="6">
        <f t="shared" si="68"/>
        <v>162.51</v>
      </c>
      <c r="N1096" s="6">
        <f t="shared" si="69"/>
        <v>88.29</v>
      </c>
      <c r="O1096" s="6">
        <f t="shared" si="70"/>
        <v>74.219999999999985</v>
      </c>
      <c r="P1096" s="8">
        <f t="shared" si="71"/>
        <v>0.45671035628576695</v>
      </c>
      <c r="Q1096" s="5">
        <f>YEAR(SalesDataTable[[#This Row],[Order Date]])</f>
        <v>2026</v>
      </c>
      <c r="R1096" s="8" t="str">
        <f>"Q"&amp;ROUNDUP(MONTH(SalesDataTable[[#This Row],[Order Date]])/3,0)</f>
        <v>Q2</v>
      </c>
      <c r="S1096" s="9">
        <f>MONTH(SalesDataTable[[#This Row],[Order Date]])</f>
        <v>6</v>
      </c>
      <c r="T1096" s="8" t="str">
        <f>TEXT(SalesDataTable[[#This Row],[Order Date]],"mmm")</f>
        <v>Jun</v>
      </c>
    </row>
    <row r="1097" spans="1:20" ht="16">
      <c r="A1097" s="2" t="s">
        <v>1148</v>
      </c>
      <c r="B1097" s="3">
        <v>46187</v>
      </c>
      <c r="C1097" s="4" t="s">
        <v>1</v>
      </c>
      <c r="D1097" s="4" t="s">
        <v>88</v>
      </c>
      <c r="E1097" s="4" t="s">
        <v>25</v>
      </c>
      <c r="F1097" s="4" t="s">
        <v>20</v>
      </c>
      <c r="G1097" s="4" t="s">
        <v>11</v>
      </c>
      <c r="H1097" s="4" t="s">
        <v>79</v>
      </c>
      <c r="I1097" s="9">
        <v>3</v>
      </c>
      <c r="J1097" s="6">
        <v>70.52</v>
      </c>
      <c r="K1097" s="7">
        <v>0</v>
      </c>
      <c r="L1097" s="6">
        <v>33.119999999999997</v>
      </c>
      <c r="M1097" s="6">
        <f t="shared" si="68"/>
        <v>211.56</v>
      </c>
      <c r="N1097" s="6">
        <f t="shared" si="69"/>
        <v>99.359999999999985</v>
      </c>
      <c r="O1097" s="6">
        <f t="shared" si="70"/>
        <v>112.20000000000002</v>
      </c>
      <c r="P1097" s="8">
        <f t="shared" si="71"/>
        <v>0.53034600113442998</v>
      </c>
      <c r="Q1097" s="5">
        <f>YEAR(SalesDataTable[[#This Row],[Order Date]])</f>
        <v>2026</v>
      </c>
      <c r="R1097" s="8" t="str">
        <f>"Q"&amp;ROUNDUP(MONTH(SalesDataTable[[#This Row],[Order Date]])/3,0)</f>
        <v>Q2</v>
      </c>
      <c r="S1097" s="9">
        <f>MONTH(SalesDataTable[[#This Row],[Order Date]])</f>
        <v>6</v>
      </c>
      <c r="T1097" s="8" t="str">
        <f>TEXT(SalesDataTable[[#This Row],[Order Date]],"mmm")</f>
        <v>Jun</v>
      </c>
    </row>
    <row r="1098" spans="1:20" ht="16">
      <c r="A1098" s="2" t="s">
        <v>1149</v>
      </c>
      <c r="B1098" s="3">
        <v>46187</v>
      </c>
      <c r="C1098" s="4" t="s">
        <v>27</v>
      </c>
      <c r="D1098" s="4" t="s">
        <v>48</v>
      </c>
      <c r="E1098" s="4" t="s">
        <v>39</v>
      </c>
      <c r="F1098" s="4" t="s">
        <v>4</v>
      </c>
      <c r="G1098" s="4" t="s">
        <v>11</v>
      </c>
      <c r="H1098" s="4" t="s">
        <v>12</v>
      </c>
      <c r="I1098" s="9">
        <v>1</v>
      </c>
      <c r="J1098" s="6">
        <v>90.28</v>
      </c>
      <c r="K1098" s="7">
        <v>0</v>
      </c>
      <c r="L1098" s="6">
        <v>46.04</v>
      </c>
      <c r="M1098" s="6">
        <f t="shared" si="68"/>
        <v>90.28</v>
      </c>
      <c r="N1098" s="6">
        <f t="shared" si="69"/>
        <v>46.04</v>
      </c>
      <c r="O1098" s="6">
        <f t="shared" si="70"/>
        <v>44.24</v>
      </c>
      <c r="P1098" s="8">
        <f t="shared" si="71"/>
        <v>0.4900310146211786</v>
      </c>
      <c r="Q1098" s="5">
        <f>YEAR(SalesDataTable[[#This Row],[Order Date]])</f>
        <v>2026</v>
      </c>
      <c r="R1098" s="8" t="str">
        <f>"Q"&amp;ROUNDUP(MONTH(SalesDataTable[[#This Row],[Order Date]])/3,0)</f>
        <v>Q2</v>
      </c>
      <c r="S1098" s="9">
        <f>MONTH(SalesDataTable[[#This Row],[Order Date]])</f>
        <v>6</v>
      </c>
      <c r="T1098" s="8" t="str">
        <f>TEXT(SalesDataTable[[#This Row],[Order Date]],"mmm")</f>
        <v>Jun</v>
      </c>
    </row>
    <row r="1099" spans="1:20" ht="16">
      <c r="A1099" s="2" t="s">
        <v>1150</v>
      </c>
      <c r="B1099" s="3">
        <v>46187</v>
      </c>
      <c r="C1099" s="4" t="s">
        <v>27</v>
      </c>
      <c r="D1099" s="4" t="s">
        <v>82</v>
      </c>
      <c r="E1099" s="4" t="s">
        <v>39</v>
      </c>
      <c r="F1099" s="4" t="s">
        <v>16</v>
      </c>
      <c r="G1099" s="4" t="s">
        <v>31</v>
      </c>
      <c r="H1099" s="4" t="s">
        <v>32</v>
      </c>
      <c r="I1099" s="9">
        <v>2</v>
      </c>
      <c r="J1099" s="6">
        <v>342.25</v>
      </c>
      <c r="K1099" s="7">
        <v>0</v>
      </c>
      <c r="L1099" s="6">
        <v>196.86</v>
      </c>
      <c r="M1099" s="6">
        <f t="shared" si="68"/>
        <v>684.5</v>
      </c>
      <c r="N1099" s="6">
        <f t="shared" si="69"/>
        <v>393.72</v>
      </c>
      <c r="O1099" s="6">
        <f t="shared" si="70"/>
        <v>290.77999999999997</v>
      </c>
      <c r="P1099" s="8">
        <f t="shared" si="71"/>
        <v>0.42480642804967128</v>
      </c>
      <c r="Q1099" s="5">
        <f>YEAR(SalesDataTable[[#This Row],[Order Date]])</f>
        <v>2026</v>
      </c>
      <c r="R1099" s="8" t="str">
        <f>"Q"&amp;ROUNDUP(MONTH(SalesDataTable[[#This Row],[Order Date]])/3,0)</f>
        <v>Q2</v>
      </c>
      <c r="S1099" s="9">
        <f>MONTH(SalesDataTable[[#This Row],[Order Date]])</f>
        <v>6</v>
      </c>
      <c r="T1099" s="8" t="str">
        <f>TEXT(SalesDataTable[[#This Row],[Order Date]],"mmm")</f>
        <v>Jun</v>
      </c>
    </row>
    <row r="1100" spans="1:20" ht="16">
      <c r="A1100" s="2" t="s">
        <v>1151</v>
      </c>
      <c r="B1100" s="3">
        <v>46187</v>
      </c>
      <c r="C1100" s="4" t="s">
        <v>8</v>
      </c>
      <c r="D1100" s="4" t="s">
        <v>9</v>
      </c>
      <c r="E1100" s="4" t="s">
        <v>3</v>
      </c>
      <c r="F1100" s="4" t="s">
        <v>20</v>
      </c>
      <c r="G1100" s="4" t="s">
        <v>5</v>
      </c>
      <c r="H1100" s="4" t="s">
        <v>29</v>
      </c>
      <c r="I1100" s="9">
        <v>6</v>
      </c>
      <c r="J1100" s="6">
        <v>50.92</v>
      </c>
      <c r="K1100" s="7">
        <v>0.05</v>
      </c>
      <c r="L1100" s="6">
        <v>22.87</v>
      </c>
      <c r="M1100" s="6">
        <f t="shared" si="68"/>
        <v>290.24399999999997</v>
      </c>
      <c r="N1100" s="6">
        <f t="shared" si="69"/>
        <v>137.22</v>
      </c>
      <c r="O1100" s="6">
        <f t="shared" si="70"/>
        <v>153.02399999999997</v>
      </c>
      <c r="P1100" s="8">
        <f t="shared" si="71"/>
        <v>0.52722536899987593</v>
      </c>
      <c r="Q1100" s="5">
        <f>YEAR(SalesDataTable[[#This Row],[Order Date]])</f>
        <v>2026</v>
      </c>
      <c r="R1100" s="8" t="str">
        <f>"Q"&amp;ROUNDUP(MONTH(SalesDataTable[[#This Row],[Order Date]])/3,0)</f>
        <v>Q2</v>
      </c>
      <c r="S1100" s="9">
        <f>MONTH(SalesDataTable[[#This Row],[Order Date]])</f>
        <v>6</v>
      </c>
      <c r="T1100" s="8" t="str">
        <f>TEXT(SalesDataTable[[#This Row],[Order Date]],"mmm")</f>
        <v>Jun</v>
      </c>
    </row>
    <row r="1101" spans="1:20" ht="16">
      <c r="A1101" s="2" t="s">
        <v>1152</v>
      </c>
      <c r="B1101" s="3">
        <v>46187</v>
      </c>
      <c r="C1101" s="4" t="s">
        <v>1</v>
      </c>
      <c r="D1101" s="4" t="s">
        <v>2</v>
      </c>
      <c r="E1101" s="4" t="s">
        <v>25</v>
      </c>
      <c r="F1101" s="4" t="s">
        <v>4</v>
      </c>
      <c r="G1101" s="4" t="s">
        <v>17</v>
      </c>
      <c r="H1101" s="4" t="s">
        <v>18</v>
      </c>
      <c r="I1101" s="9">
        <v>5</v>
      </c>
      <c r="J1101" s="6">
        <v>36.72</v>
      </c>
      <c r="K1101" s="7">
        <v>0.15</v>
      </c>
      <c r="L1101" s="6">
        <v>13.2</v>
      </c>
      <c r="M1101" s="6">
        <f t="shared" si="68"/>
        <v>156.06</v>
      </c>
      <c r="N1101" s="6">
        <f t="shared" si="69"/>
        <v>66</v>
      </c>
      <c r="O1101" s="6">
        <f t="shared" si="70"/>
        <v>90.06</v>
      </c>
      <c r="P1101" s="8">
        <f t="shared" si="71"/>
        <v>0.57708573625528647</v>
      </c>
      <c r="Q1101" s="5">
        <f>YEAR(SalesDataTable[[#This Row],[Order Date]])</f>
        <v>2026</v>
      </c>
      <c r="R1101" s="8" t="str">
        <f>"Q"&amp;ROUNDUP(MONTH(SalesDataTable[[#This Row],[Order Date]])/3,0)</f>
        <v>Q2</v>
      </c>
      <c r="S1101" s="9">
        <f>MONTH(SalesDataTable[[#This Row],[Order Date]])</f>
        <v>6</v>
      </c>
      <c r="T1101" s="8" t="str">
        <f>TEXT(SalesDataTable[[#This Row],[Order Date]],"mmm")</f>
        <v>Jun</v>
      </c>
    </row>
    <row r="1102" spans="1:20" ht="16">
      <c r="A1102" s="2" t="s">
        <v>1153</v>
      </c>
      <c r="B1102" s="3">
        <v>46187</v>
      </c>
      <c r="C1102" s="4" t="s">
        <v>1</v>
      </c>
      <c r="D1102" s="4" t="s">
        <v>88</v>
      </c>
      <c r="E1102" s="4" t="s">
        <v>3</v>
      </c>
      <c r="F1102" s="4" t="s">
        <v>16</v>
      </c>
      <c r="G1102" s="4" t="s">
        <v>31</v>
      </c>
      <c r="H1102" s="4" t="s">
        <v>32</v>
      </c>
      <c r="I1102" s="9">
        <v>4</v>
      </c>
      <c r="J1102" s="6">
        <v>348.96</v>
      </c>
      <c r="K1102" s="7">
        <v>0.15</v>
      </c>
      <c r="L1102" s="6">
        <v>197.02</v>
      </c>
      <c r="M1102" s="6">
        <f t="shared" si="68"/>
        <v>1186.4639999999999</v>
      </c>
      <c r="N1102" s="6">
        <f t="shared" si="69"/>
        <v>788.08</v>
      </c>
      <c r="O1102" s="6">
        <f t="shared" si="70"/>
        <v>398.3839999999999</v>
      </c>
      <c r="P1102" s="8">
        <f t="shared" si="71"/>
        <v>0.3357741996385899</v>
      </c>
      <c r="Q1102" s="5">
        <f>YEAR(SalesDataTable[[#This Row],[Order Date]])</f>
        <v>2026</v>
      </c>
      <c r="R1102" s="8" t="str">
        <f>"Q"&amp;ROUNDUP(MONTH(SalesDataTable[[#This Row],[Order Date]])/3,0)</f>
        <v>Q2</v>
      </c>
      <c r="S1102" s="9">
        <f>MONTH(SalesDataTable[[#This Row],[Order Date]])</f>
        <v>6</v>
      </c>
      <c r="T1102" s="8" t="str">
        <f>TEXT(SalesDataTable[[#This Row],[Order Date]],"mmm")</f>
        <v>Jun</v>
      </c>
    </row>
    <row r="1103" spans="1:20" ht="16">
      <c r="A1103" s="2" t="s">
        <v>1154</v>
      </c>
      <c r="B1103" s="3">
        <v>46187</v>
      </c>
      <c r="C1103" s="4" t="s">
        <v>1</v>
      </c>
      <c r="D1103" s="4" t="s">
        <v>2</v>
      </c>
      <c r="E1103" s="4" t="s">
        <v>3</v>
      </c>
      <c r="F1103" s="4" t="s">
        <v>4</v>
      </c>
      <c r="G1103" s="4" t="s">
        <v>11</v>
      </c>
      <c r="H1103" s="4" t="s">
        <v>79</v>
      </c>
      <c r="I1103" s="9">
        <v>1</v>
      </c>
      <c r="J1103" s="6">
        <v>71.28</v>
      </c>
      <c r="K1103" s="7">
        <v>0</v>
      </c>
      <c r="L1103" s="6">
        <v>31.92</v>
      </c>
      <c r="M1103" s="6">
        <f t="shared" si="68"/>
        <v>71.28</v>
      </c>
      <c r="N1103" s="6">
        <f t="shared" si="69"/>
        <v>31.92</v>
      </c>
      <c r="O1103" s="6">
        <f t="shared" si="70"/>
        <v>39.36</v>
      </c>
      <c r="P1103" s="8">
        <f t="shared" si="71"/>
        <v>0.55218855218855212</v>
      </c>
      <c r="Q1103" s="5">
        <f>YEAR(SalesDataTable[[#This Row],[Order Date]])</f>
        <v>2026</v>
      </c>
      <c r="R1103" s="8" t="str">
        <f>"Q"&amp;ROUNDUP(MONTH(SalesDataTable[[#This Row],[Order Date]])/3,0)</f>
        <v>Q2</v>
      </c>
      <c r="S1103" s="9">
        <f>MONTH(SalesDataTable[[#This Row],[Order Date]])</f>
        <v>6</v>
      </c>
      <c r="T1103" s="8" t="str">
        <f>TEXT(SalesDataTable[[#This Row],[Order Date]],"mmm")</f>
        <v>Jun</v>
      </c>
    </row>
    <row r="1104" spans="1:20" ht="16">
      <c r="A1104" s="2" t="s">
        <v>1155</v>
      </c>
      <c r="B1104" s="3">
        <v>46187</v>
      </c>
      <c r="C1104" s="4" t="s">
        <v>8</v>
      </c>
      <c r="D1104" s="4" t="s">
        <v>69</v>
      </c>
      <c r="E1104" s="4" t="s">
        <v>3</v>
      </c>
      <c r="F1104" s="4" t="s">
        <v>16</v>
      </c>
      <c r="G1104" s="4" t="s">
        <v>17</v>
      </c>
      <c r="H1104" s="4" t="s">
        <v>83</v>
      </c>
      <c r="I1104" s="9">
        <v>1</v>
      </c>
      <c r="J1104" s="6">
        <v>160.99</v>
      </c>
      <c r="K1104" s="7">
        <v>0.05</v>
      </c>
      <c r="L1104" s="6">
        <v>89.15</v>
      </c>
      <c r="M1104" s="6">
        <f t="shared" si="68"/>
        <v>152.94050000000001</v>
      </c>
      <c r="N1104" s="6">
        <f t="shared" si="69"/>
        <v>89.15</v>
      </c>
      <c r="O1104" s="6">
        <f t="shared" si="70"/>
        <v>63.790500000000009</v>
      </c>
      <c r="P1104" s="8">
        <f t="shared" si="71"/>
        <v>0.41709357560619981</v>
      </c>
      <c r="Q1104" s="5">
        <f>YEAR(SalesDataTable[[#This Row],[Order Date]])</f>
        <v>2026</v>
      </c>
      <c r="R1104" s="8" t="str">
        <f>"Q"&amp;ROUNDUP(MONTH(SalesDataTable[[#This Row],[Order Date]])/3,0)</f>
        <v>Q2</v>
      </c>
      <c r="S1104" s="9">
        <f>MONTH(SalesDataTable[[#This Row],[Order Date]])</f>
        <v>6</v>
      </c>
      <c r="T1104" s="8" t="str">
        <f>TEXT(SalesDataTable[[#This Row],[Order Date]],"mmm")</f>
        <v>Jun</v>
      </c>
    </row>
    <row r="1105" spans="1:20" ht="16">
      <c r="A1105" s="2" t="s">
        <v>1156</v>
      </c>
      <c r="B1105" s="3">
        <v>46188</v>
      </c>
      <c r="C1105" s="4" t="s">
        <v>8</v>
      </c>
      <c r="D1105" s="4" t="s">
        <v>86</v>
      </c>
      <c r="E1105" s="4" t="s">
        <v>3</v>
      </c>
      <c r="F1105" s="4" t="s">
        <v>4</v>
      </c>
      <c r="G1105" s="4" t="s">
        <v>49</v>
      </c>
      <c r="H1105" s="4" t="s">
        <v>55</v>
      </c>
      <c r="I1105" s="9">
        <v>1</v>
      </c>
      <c r="J1105" s="6">
        <v>124.19</v>
      </c>
      <c r="K1105" s="7">
        <v>0.05</v>
      </c>
      <c r="L1105" s="6">
        <v>67.209999999999994</v>
      </c>
      <c r="M1105" s="6">
        <f t="shared" si="68"/>
        <v>117.98049999999999</v>
      </c>
      <c r="N1105" s="6">
        <f t="shared" si="69"/>
        <v>67.209999999999994</v>
      </c>
      <c r="O1105" s="6">
        <f t="shared" si="70"/>
        <v>50.770499999999998</v>
      </c>
      <c r="P1105" s="8">
        <f t="shared" si="71"/>
        <v>0.43032958836417884</v>
      </c>
      <c r="Q1105" s="5">
        <f>YEAR(SalesDataTable[[#This Row],[Order Date]])</f>
        <v>2026</v>
      </c>
      <c r="R1105" s="8" t="str">
        <f>"Q"&amp;ROUNDUP(MONTH(SalesDataTable[[#This Row],[Order Date]])/3,0)</f>
        <v>Q2</v>
      </c>
      <c r="S1105" s="9">
        <f>MONTH(SalesDataTable[[#This Row],[Order Date]])</f>
        <v>6</v>
      </c>
      <c r="T1105" s="8" t="str">
        <f>TEXT(SalesDataTable[[#This Row],[Order Date]],"mmm")</f>
        <v>Jun</v>
      </c>
    </row>
    <row r="1106" spans="1:20" ht="16">
      <c r="A1106" s="2" t="s">
        <v>1157</v>
      </c>
      <c r="B1106" s="3">
        <v>46188</v>
      </c>
      <c r="C1106" s="4" t="s">
        <v>8</v>
      </c>
      <c r="D1106" s="4" t="s">
        <v>9</v>
      </c>
      <c r="E1106" s="4" t="s">
        <v>3</v>
      </c>
      <c r="F1106" s="4" t="s">
        <v>16</v>
      </c>
      <c r="G1106" s="4" t="s">
        <v>17</v>
      </c>
      <c r="H1106" s="4" t="s">
        <v>18</v>
      </c>
      <c r="I1106" s="9">
        <v>2</v>
      </c>
      <c r="J1106" s="6">
        <v>36.11</v>
      </c>
      <c r="K1106" s="7">
        <v>0.05</v>
      </c>
      <c r="L1106" s="6">
        <v>13.29</v>
      </c>
      <c r="M1106" s="6">
        <f t="shared" si="68"/>
        <v>68.608999999999995</v>
      </c>
      <c r="N1106" s="6">
        <f t="shared" si="69"/>
        <v>26.58</v>
      </c>
      <c r="O1106" s="6">
        <f t="shared" si="70"/>
        <v>42.028999999999996</v>
      </c>
      <c r="P1106" s="8">
        <f t="shared" si="71"/>
        <v>0.6125872698917052</v>
      </c>
      <c r="Q1106" s="5">
        <f>YEAR(SalesDataTable[[#This Row],[Order Date]])</f>
        <v>2026</v>
      </c>
      <c r="R1106" s="8" t="str">
        <f>"Q"&amp;ROUNDUP(MONTH(SalesDataTable[[#This Row],[Order Date]])/3,0)</f>
        <v>Q2</v>
      </c>
      <c r="S1106" s="9">
        <f>MONTH(SalesDataTable[[#This Row],[Order Date]])</f>
        <v>6</v>
      </c>
      <c r="T1106" s="8" t="str">
        <f>TEXT(SalesDataTable[[#This Row],[Order Date]],"mmm")</f>
        <v>Jun</v>
      </c>
    </row>
    <row r="1107" spans="1:20" ht="16">
      <c r="A1107" s="2" t="s">
        <v>1158</v>
      </c>
      <c r="B1107" s="3">
        <v>46188</v>
      </c>
      <c r="C1107" s="4" t="s">
        <v>1</v>
      </c>
      <c r="D1107" s="4" t="s">
        <v>2</v>
      </c>
      <c r="E1107" s="4" t="s">
        <v>10</v>
      </c>
      <c r="F1107" s="4" t="s">
        <v>20</v>
      </c>
      <c r="G1107" s="4" t="s">
        <v>49</v>
      </c>
      <c r="H1107" s="4" t="s">
        <v>50</v>
      </c>
      <c r="I1107" s="9">
        <v>4</v>
      </c>
      <c r="J1107" s="6">
        <v>40.909999999999997</v>
      </c>
      <c r="K1107" s="7">
        <v>0.05</v>
      </c>
      <c r="L1107" s="6">
        <v>14.42</v>
      </c>
      <c r="M1107" s="6">
        <f t="shared" si="68"/>
        <v>155.45799999999997</v>
      </c>
      <c r="N1107" s="6">
        <f t="shared" si="69"/>
        <v>57.68</v>
      </c>
      <c r="O1107" s="6">
        <f t="shared" si="70"/>
        <v>97.777999999999963</v>
      </c>
      <c r="P1107" s="8">
        <f t="shared" si="71"/>
        <v>0.62896730949838531</v>
      </c>
      <c r="Q1107" s="5">
        <f>YEAR(SalesDataTable[[#This Row],[Order Date]])</f>
        <v>2026</v>
      </c>
      <c r="R1107" s="8" t="str">
        <f>"Q"&amp;ROUNDUP(MONTH(SalesDataTable[[#This Row],[Order Date]])/3,0)</f>
        <v>Q2</v>
      </c>
      <c r="S1107" s="9">
        <f>MONTH(SalesDataTable[[#This Row],[Order Date]])</f>
        <v>6</v>
      </c>
      <c r="T1107" s="8" t="str">
        <f>TEXT(SalesDataTable[[#This Row],[Order Date]],"mmm")</f>
        <v>Jun</v>
      </c>
    </row>
    <row r="1108" spans="1:20" ht="16">
      <c r="A1108" s="2" t="s">
        <v>1159</v>
      </c>
      <c r="B1108" s="3">
        <v>46189</v>
      </c>
      <c r="C1108" s="4" t="s">
        <v>8</v>
      </c>
      <c r="D1108" s="4" t="s">
        <v>38</v>
      </c>
      <c r="E1108" s="4" t="s">
        <v>3</v>
      </c>
      <c r="F1108" s="4" t="s">
        <v>4</v>
      </c>
      <c r="G1108" s="4" t="s">
        <v>11</v>
      </c>
      <c r="H1108" s="4" t="s">
        <v>21</v>
      </c>
      <c r="I1108" s="9">
        <v>5</v>
      </c>
      <c r="J1108" s="6">
        <v>141.66999999999999</v>
      </c>
      <c r="K1108" s="7">
        <v>0.1</v>
      </c>
      <c r="L1108" s="6">
        <v>80.59</v>
      </c>
      <c r="M1108" s="6">
        <f t="shared" si="68"/>
        <v>637.51499999999999</v>
      </c>
      <c r="N1108" s="6">
        <f t="shared" si="69"/>
        <v>402.95000000000005</v>
      </c>
      <c r="O1108" s="6">
        <f t="shared" si="70"/>
        <v>234.56499999999994</v>
      </c>
      <c r="P1108" s="8">
        <f t="shared" si="71"/>
        <v>0.36793644071119885</v>
      </c>
      <c r="Q1108" s="5">
        <f>YEAR(SalesDataTable[[#This Row],[Order Date]])</f>
        <v>2026</v>
      </c>
      <c r="R1108" s="8" t="str">
        <f>"Q"&amp;ROUNDUP(MONTH(SalesDataTable[[#This Row],[Order Date]])/3,0)</f>
        <v>Q2</v>
      </c>
      <c r="S1108" s="9">
        <f>MONTH(SalesDataTable[[#This Row],[Order Date]])</f>
        <v>6</v>
      </c>
      <c r="T1108" s="8" t="str">
        <f>TEXT(SalesDataTable[[#This Row],[Order Date]],"mmm")</f>
        <v>Jun</v>
      </c>
    </row>
    <row r="1109" spans="1:20" ht="16">
      <c r="A1109" s="2" t="s">
        <v>1160</v>
      </c>
      <c r="B1109" s="3">
        <v>46189</v>
      </c>
      <c r="C1109" s="4" t="s">
        <v>27</v>
      </c>
      <c r="D1109" s="4" t="s">
        <v>45</v>
      </c>
      <c r="E1109" s="4" t="s">
        <v>3</v>
      </c>
      <c r="F1109" s="4" t="s">
        <v>4</v>
      </c>
      <c r="G1109" s="4" t="s">
        <v>17</v>
      </c>
      <c r="H1109" s="4" t="s">
        <v>46</v>
      </c>
      <c r="I1109" s="9">
        <v>1</v>
      </c>
      <c r="J1109" s="6">
        <v>47.53</v>
      </c>
      <c r="K1109" s="7">
        <v>0.05</v>
      </c>
      <c r="L1109" s="6">
        <v>18.5</v>
      </c>
      <c r="M1109" s="6">
        <f t="shared" si="68"/>
        <v>45.153500000000001</v>
      </c>
      <c r="N1109" s="6">
        <f t="shared" si="69"/>
        <v>18.5</v>
      </c>
      <c r="O1109" s="6">
        <f t="shared" si="70"/>
        <v>26.653500000000001</v>
      </c>
      <c r="P1109" s="8">
        <f t="shared" si="71"/>
        <v>0.59028646727274736</v>
      </c>
      <c r="Q1109" s="5">
        <f>YEAR(SalesDataTable[[#This Row],[Order Date]])</f>
        <v>2026</v>
      </c>
      <c r="R1109" s="8" t="str">
        <f>"Q"&amp;ROUNDUP(MONTH(SalesDataTable[[#This Row],[Order Date]])/3,0)</f>
        <v>Q2</v>
      </c>
      <c r="S1109" s="9">
        <f>MONTH(SalesDataTable[[#This Row],[Order Date]])</f>
        <v>6</v>
      </c>
      <c r="T1109" s="8" t="str">
        <f>TEXT(SalesDataTable[[#This Row],[Order Date]],"mmm")</f>
        <v>Jun</v>
      </c>
    </row>
    <row r="1110" spans="1:20" ht="16">
      <c r="A1110" s="2" t="s">
        <v>1161</v>
      </c>
      <c r="B1110" s="3">
        <v>46189</v>
      </c>
      <c r="C1110" s="4" t="s">
        <v>27</v>
      </c>
      <c r="D1110" s="4" t="s">
        <v>48</v>
      </c>
      <c r="E1110" s="4" t="s">
        <v>3</v>
      </c>
      <c r="F1110" s="4" t="s">
        <v>4</v>
      </c>
      <c r="G1110" s="4" t="s">
        <v>17</v>
      </c>
      <c r="H1110" s="4" t="s">
        <v>83</v>
      </c>
      <c r="I1110" s="9">
        <v>3</v>
      </c>
      <c r="J1110" s="6">
        <v>163.65</v>
      </c>
      <c r="K1110" s="7">
        <v>0.15</v>
      </c>
      <c r="L1110" s="6">
        <v>85.8</v>
      </c>
      <c r="M1110" s="6">
        <f t="shared" si="68"/>
        <v>417.3075</v>
      </c>
      <c r="N1110" s="6">
        <f t="shared" si="69"/>
        <v>257.39999999999998</v>
      </c>
      <c r="O1110" s="6">
        <f t="shared" si="70"/>
        <v>159.90750000000003</v>
      </c>
      <c r="P1110" s="8">
        <f t="shared" si="71"/>
        <v>0.38318865584730688</v>
      </c>
      <c r="Q1110" s="5">
        <f>YEAR(SalesDataTable[[#This Row],[Order Date]])</f>
        <v>2026</v>
      </c>
      <c r="R1110" s="8" t="str">
        <f>"Q"&amp;ROUNDUP(MONTH(SalesDataTable[[#This Row],[Order Date]])/3,0)</f>
        <v>Q2</v>
      </c>
      <c r="S1110" s="9">
        <f>MONTH(SalesDataTable[[#This Row],[Order Date]])</f>
        <v>6</v>
      </c>
      <c r="T1110" s="8" t="str">
        <f>TEXT(SalesDataTable[[#This Row],[Order Date]],"mmm")</f>
        <v>Jun</v>
      </c>
    </row>
    <row r="1111" spans="1:20" ht="16">
      <c r="A1111" s="2" t="s">
        <v>1162</v>
      </c>
      <c r="B1111" s="3">
        <v>46189</v>
      </c>
      <c r="C1111" s="4" t="s">
        <v>1</v>
      </c>
      <c r="D1111" s="4" t="s">
        <v>88</v>
      </c>
      <c r="E1111" s="4" t="s">
        <v>10</v>
      </c>
      <c r="F1111" s="4" t="s">
        <v>20</v>
      </c>
      <c r="G1111" s="4" t="s">
        <v>17</v>
      </c>
      <c r="H1111" s="4" t="s">
        <v>71</v>
      </c>
      <c r="I1111" s="9">
        <v>5</v>
      </c>
      <c r="J1111" s="6">
        <v>130.94999999999999</v>
      </c>
      <c r="K1111" s="7">
        <v>0.15</v>
      </c>
      <c r="L1111" s="6">
        <v>68.47</v>
      </c>
      <c r="M1111" s="6">
        <f t="shared" si="68"/>
        <v>556.53750000000002</v>
      </c>
      <c r="N1111" s="6">
        <f t="shared" si="69"/>
        <v>342.35</v>
      </c>
      <c r="O1111" s="6">
        <f t="shared" si="70"/>
        <v>214.1875</v>
      </c>
      <c r="P1111" s="8">
        <f t="shared" si="71"/>
        <v>0.38485726478449339</v>
      </c>
      <c r="Q1111" s="5">
        <f>YEAR(SalesDataTable[[#This Row],[Order Date]])</f>
        <v>2026</v>
      </c>
      <c r="R1111" s="8" t="str">
        <f>"Q"&amp;ROUNDUP(MONTH(SalesDataTable[[#This Row],[Order Date]])/3,0)</f>
        <v>Q2</v>
      </c>
      <c r="S1111" s="9">
        <f>MONTH(SalesDataTable[[#This Row],[Order Date]])</f>
        <v>6</v>
      </c>
      <c r="T1111" s="8" t="str">
        <f>TEXT(SalesDataTable[[#This Row],[Order Date]],"mmm")</f>
        <v>Jun</v>
      </c>
    </row>
    <row r="1112" spans="1:20" ht="16">
      <c r="A1112" s="2" t="s">
        <v>1163</v>
      </c>
      <c r="B1112" s="3">
        <v>46189</v>
      </c>
      <c r="C1112" s="4" t="s">
        <v>27</v>
      </c>
      <c r="D1112" s="4" t="s">
        <v>82</v>
      </c>
      <c r="E1112" s="4" t="s">
        <v>3</v>
      </c>
      <c r="F1112" s="4" t="s">
        <v>4</v>
      </c>
      <c r="G1112" s="4" t="s">
        <v>17</v>
      </c>
      <c r="H1112" s="4" t="s">
        <v>83</v>
      </c>
      <c r="I1112" s="9">
        <v>5</v>
      </c>
      <c r="J1112" s="6">
        <v>160.82</v>
      </c>
      <c r="K1112" s="7">
        <v>0</v>
      </c>
      <c r="L1112" s="6">
        <v>90.14</v>
      </c>
      <c r="M1112" s="6">
        <f t="shared" si="68"/>
        <v>804.09999999999991</v>
      </c>
      <c r="N1112" s="6">
        <f t="shared" si="69"/>
        <v>450.7</v>
      </c>
      <c r="O1112" s="6">
        <f t="shared" si="70"/>
        <v>353.39999999999992</v>
      </c>
      <c r="P1112" s="8">
        <f t="shared" si="71"/>
        <v>0.43949757492849145</v>
      </c>
      <c r="Q1112" s="5">
        <f>YEAR(SalesDataTable[[#This Row],[Order Date]])</f>
        <v>2026</v>
      </c>
      <c r="R1112" s="8" t="str">
        <f>"Q"&amp;ROUNDUP(MONTH(SalesDataTable[[#This Row],[Order Date]])/3,0)</f>
        <v>Q2</v>
      </c>
      <c r="S1112" s="9">
        <f>MONTH(SalesDataTable[[#This Row],[Order Date]])</f>
        <v>6</v>
      </c>
      <c r="T1112" s="8" t="str">
        <f>TEXT(SalesDataTable[[#This Row],[Order Date]],"mmm")</f>
        <v>Jun</v>
      </c>
    </row>
    <row r="1113" spans="1:20" ht="16">
      <c r="A1113" s="2" t="s">
        <v>1164</v>
      </c>
      <c r="B1113" s="3">
        <v>46189</v>
      </c>
      <c r="C1113" s="4" t="s">
        <v>8</v>
      </c>
      <c r="D1113" s="4" t="s">
        <v>69</v>
      </c>
      <c r="E1113" s="4" t="s">
        <v>25</v>
      </c>
      <c r="F1113" s="4" t="s">
        <v>16</v>
      </c>
      <c r="G1113" s="4" t="s">
        <v>5</v>
      </c>
      <c r="H1113" s="4" t="s">
        <v>35</v>
      </c>
      <c r="I1113" s="9">
        <v>3</v>
      </c>
      <c r="J1113" s="6">
        <v>40.51</v>
      </c>
      <c r="K1113" s="7">
        <v>0</v>
      </c>
      <c r="L1113" s="6">
        <v>16.940000000000001</v>
      </c>
      <c r="M1113" s="6">
        <f t="shared" si="68"/>
        <v>121.53</v>
      </c>
      <c r="N1113" s="6">
        <f t="shared" si="69"/>
        <v>50.820000000000007</v>
      </c>
      <c r="O1113" s="6">
        <f t="shared" si="70"/>
        <v>70.709999999999994</v>
      </c>
      <c r="P1113" s="8">
        <f t="shared" si="71"/>
        <v>0.58183164650703523</v>
      </c>
      <c r="Q1113" s="5">
        <f>YEAR(SalesDataTable[[#This Row],[Order Date]])</f>
        <v>2026</v>
      </c>
      <c r="R1113" s="8" t="str">
        <f>"Q"&amp;ROUNDUP(MONTH(SalesDataTable[[#This Row],[Order Date]])/3,0)</f>
        <v>Q2</v>
      </c>
      <c r="S1113" s="9">
        <f>MONTH(SalesDataTable[[#This Row],[Order Date]])</f>
        <v>6</v>
      </c>
      <c r="T1113" s="8" t="str">
        <f>TEXT(SalesDataTable[[#This Row],[Order Date]],"mmm")</f>
        <v>Jun</v>
      </c>
    </row>
    <row r="1114" spans="1:20" ht="16">
      <c r="A1114" s="2" t="s">
        <v>1165</v>
      </c>
      <c r="B1114" s="3">
        <v>46189</v>
      </c>
      <c r="C1114" s="4" t="s">
        <v>8</v>
      </c>
      <c r="D1114" s="4" t="s">
        <v>66</v>
      </c>
      <c r="E1114" s="4" t="s">
        <v>3</v>
      </c>
      <c r="F1114" s="4" t="s">
        <v>20</v>
      </c>
      <c r="G1114" s="4" t="s">
        <v>5</v>
      </c>
      <c r="H1114" s="4" t="s">
        <v>6</v>
      </c>
      <c r="I1114" s="9">
        <v>1</v>
      </c>
      <c r="J1114" s="6">
        <v>81.08</v>
      </c>
      <c r="K1114" s="7">
        <v>0</v>
      </c>
      <c r="L1114" s="6">
        <v>41.52</v>
      </c>
      <c r="M1114" s="6">
        <f t="shared" si="68"/>
        <v>81.08</v>
      </c>
      <c r="N1114" s="6">
        <f t="shared" si="69"/>
        <v>41.52</v>
      </c>
      <c r="O1114" s="6">
        <f t="shared" si="70"/>
        <v>39.559999999999995</v>
      </c>
      <c r="P1114" s="8">
        <f t="shared" si="71"/>
        <v>0.48791317217562896</v>
      </c>
      <c r="Q1114" s="5">
        <f>YEAR(SalesDataTable[[#This Row],[Order Date]])</f>
        <v>2026</v>
      </c>
      <c r="R1114" s="8" t="str">
        <f>"Q"&amp;ROUNDUP(MONTH(SalesDataTable[[#This Row],[Order Date]])/3,0)</f>
        <v>Q2</v>
      </c>
      <c r="S1114" s="9">
        <f>MONTH(SalesDataTable[[#This Row],[Order Date]])</f>
        <v>6</v>
      </c>
      <c r="T1114" s="8" t="str">
        <f>TEXT(SalesDataTable[[#This Row],[Order Date]],"mmm")</f>
        <v>Jun</v>
      </c>
    </row>
    <row r="1115" spans="1:20" ht="16">
      <c r="A1115" s="2" t="s">
        <v>1166</v>
      </c>
      <c r="B1115" s="3">
        <v>46189</v>
      </c>
      <c r="C1115" s="4" t="s">
        <v>14</v>
      </c>
      <c r="D1115" s="4" t="s">
        <v>61</v>
      </c>
      <c r="E1115" s="4" t="s">
        <v>10</v>
      </c>
      <c r="F1115" s="4" t="s">
        <v>20</v>
      </c>
      <c r="G1115" s="4" t="s">
        <v>11</v>
      </c>
      <c r="H1115" s="4" t="s">
        <v>53</v>
      </c>
      <c r="I1115" s="9">
        <v>4</v>
      </c>
      <c r="J1115" s="6">
        <v>150.43</v>
      </c>
      <c r="K1115" s="7">
        <v>0.1</v>
      </c>
      <c r="L1115" s="6">
        <v>77.650000000000006</v>
      </c>
      <c r="M1115" s="6">
        <f t="shared" si="68"/>
        <v>541.548</v>
      </c>
      <c r="N1115" s="6">
        <f t="shared" si="69"/>
        <v>310.60000000000002</v>
      </c>
      <c r="O1115" s="6">
        <f t="shared" si="70"/>
        <v>230.94799999999998</v>
      </c>
      <c r="P1115" s="8">
        <f t="shared" si="71"/>
        <v>0.42645896577957998</v>
      </c>
      <c r="Q1115" s="5">
        <f>YEAR(SalesDataTable[[#This Row],[Order Date]])</f>
        <v>2026</v>
      </c>
      <c r="R1115" s="8" t="str">
        <f>"Q"&amp;ROUNDUP(MONTH(SalesDataTable[[#This Row],[Order Date]])/3,0)</f>
        <v>Q2</v>
      </c>
      <c r="S1115" s="9">
        <f>MONTH(SalesDataTable[[#This Row],[Order Date]])</f>
        <v>6</v>
      </c>
      <c r="T1115" s="8" t="str">
        <f>TEXT(SalesDataTable[[#This Row],[Order Date]],"mmm")</f>
        <v>Jun</v>
      </c>
    </row>
    <row r="1116" spans="1:20" ht="16">
      <c r="A1116" s="2" t="s">
        <v>1167</v>
      </c>
      <c r="B1116" s="3">
        <v>46190</v>
      </c>
      <c r="C1116" s="4" t="s">
        <v>8</v>
      </c>
      <c r="D1116" s="4" t="s">
        <v>69</v>
      </c>
      <c r="E1116" s="4" t="s">
        <v>39</v>
      </c>
      <c r="F1116" s="4" t="s">
        <v>4</v>
      </c>
      <c r="G1116" s="4" t="s">
        <v>31</v>
      </c>
      <c r="H1116" s="4" t="s">
        <v>41</v>
      </c>
      <c r="I1116" s="9">
        <v>1</v>
      </c>
      <c r="J1116" s="6">
        <v>192.42</v>
      </c>
      <c r="K1116" s="7">
        <v>0</v>
      </c>
      <c r="L1116" s="6">
        <v>103.31</v>
      </c>
      <c r="M1116" s="6">
        <f t="shared" si="68"/>
        <v>192.42</v>
      </c>
      <c r="N1116" s="6">
        <f t="shared" si="69"/>
        <v>103.31</v>
      </c>
      <c r="O1116" s="6">
        <f t="shared" si="70"/>
        <v>89.109999999999985</v>
      </c>
      <c r="P1116" s="8">
        <f t="shared" si="71"/>
        <v>0.46310154869556175</v>
      </c>
      <c r="Q1116" s="5">
        <f>YEAR(SalesDataTable[[#This Row],[Order Date]])</f>
        <v>2026</v>
      </c>
      <c r="R1116" s="8" t="str">
        <f>"Q"&amp;ROUNDUP(MONTH(SalesDataTable[[#This Row],[Order Date]])/3,0)</f>
        <v>Q2</v>
      </c>
      <c r="S1116" s="9">
        <f>MONTH(SalesDataTable[[#This Row],[Order Date]])</f>
        <v>6</v>
      </c>
      <c r="T1116" s="8" t="str">
        <f>TEXT(SalesDataTable[[#This Row],[Order Date]],"mmm")</f>
        <v>Jun</v>
      </c>
    </row>
    <row r="1117" spans="1:20" ht="16">
      <c r="A1117" s="2" t="s">
        <v>1168</v>
      </c>
      <c r="B1117" s="3">
        <v>46190</v>
      </c>
      <c r="C1117" s="4" t="s">
        <v>27</v>
      </c>
      <c r="D1117" s="4" t="s">
        <v>45</v>
      </c>
      <c r="E1117" s="4" t="s">
        <v>10</v>
      </c>
      <c r="F1117" s="4" t="s">
        <v>20</v>
      </c>
      <c r="G1117" s="4" t="s">
        <v>31</v>
      </c>
      <c r="H1117" s="4" t="s">
        <v>32</v>
      </c>
      <c r="I1117" s="9">
        <v>10</v>
      </c>
      <c r="J1117" s="6">
        <v>333.14</v>
      </c>
      <c r="K1117" s="7">
        <v>0.15</v>
      </c>
      <c r="L1117" s="6">
        <v>194.52</v>
      </c>
      <c r="M1117" s="6">
        <f t="shared" si="68"/>
        <v>2831.6899999999996</v>
      </c>
      <c r="N1117" s="6">
        <f t="shared" si="69"/>
        <v>1945.2</v>
      </c>
      <c r="O1117" s="6">
        <f t="shared" si="70"/>
        <v>886.48999999999955</v>
      </c>
      <c r="P1117" s="8">
        <f t="shared" si="71"/>
        <v>0.31306039856057677</v>
      </c>
      <c r="Q1117" s="5">
        <f>YEAR(SalesDataTable[[#This Row],[Order Date]])</f>
        <v>2026</v>
      </c>
      <c r="R1117" s="8" t="str">
        <f>"Q"&amp;ROUNDUP(MONTH(SalesDataTable[[#This Row],[Order Date]])/3,0)</f>
        <v>Q2</v>
      </c>
      <c r="S1117" s="9">
        <f>MONTH(SalesDataTable[[#This Row],[Order Date]])</f>
        <v>6</v>
      </c>
      <c r="T1117" s="8" t="str">
        <f>TEXT(SalesDataTable[[#This Row],[Order Date]],"mmm")</f>
        <v>Jun</v>
      </c>
    </row>
    <row r="1118" spans="1:20" ht="16">
      <c r="A1118" s="2" t="s">
        <v>1169</v>
      </c>
      <c r="B1118" s="3">
        <v>46190</v>
      </c>
      <c r="C1118" s="4" t="s">
        <v>1</v>
      </c>
      <c r="D1118" s="4" t="s">
        <v>2</v>
      </c>
      <c r="E1118" s="4" t="s">
        <v>3</v>
      </c>
      <c r="F1118" s="4" t="s">
        <v>20</v>
      </c>
      <c r="G1118" s="4" t="s">
        <v>31</v>
      </c>
      <c r="H1118" s="4" t="s">
        <v>64</v>
      </c>
      <c r="I1118" s="9">
        <v>1</v>
      </c>
      <c r="J1118" s="6">
        <v>79.900000000000006</v>
      </c>
      <c r="K1118" s="7">
        <v>0.05</v>
      </c>
      <c r="L1118" s="6">
        <v>40.19</v>
      </c>
      <c r="M1118" s="6">
        <f t="shared" si="68"/>
        <v>75.905000000000001</v>
      </c>
      <c r="N1118" s="6">
        <f t="shared" si="69"/>
        <v>40.19</v>
      </c>
      <c r="O1118" s="6">
        <f t="shared" si="70"/>
        <v>35.715000000000003</v>
      </c>
      <c r="P1118" s="8">
        <f t="shared" si="71"/>
        <v>0.47052236348066667</v>
      </c>
      <c r="Q1118" s="5">
        <f>YEAR(SalesDataTable[[#This Row],[Order Date]])</f>
        <v>2026</v>
      </c>
      <c r="R1118" s="8" t="str">
        <f>"Q"&amp;ROUNDUP(MONTH(SalesDataTable[[#This Row],[Order Date]])/3,0)</f>
        <v>Q2</v>
      </c>
      <c r="S1118" s="9">
        <f>MONTH(SalesDataTable[[#This Row],[Order Date]])</f>
        <v>6</v>
      </c>
      <c r="T1118" s="8" t="str">
        <f>TEXT(SalesDataTable[[#This Row],[Order Date]],"mmm")</f>
        <v>Jun</v>
      </c>
    </row>
    <row r="1119" spans="1:20" ht="16">
      <c r="A1119" s="2" t="s">
        <v>1170</v>
      </c>
      <c r="B1119" s="3">
        <v>46190</v>
      </c>
      <c r="C1119" s="4" t="s">
        <v>27</v>
      </c>
      <c r="D1119" s="4" t="s">
        <v>82</v>
      </c>
      <c r="E1119" s="4" t="s">
        <v>3</v>
      </c>
      <c r="F1119" s="4" t="s">
        <v>4</v>
      </c>
      <c r="G1119" s="4" t="s">
        <v>5</v>
      </c>
      <c r="H1119" s="4" t="s">
        <v>29</v>
      </c>
      <c r="I1119" s="9">
        <v>1</v>
      </c>
      <c r="J1119" s="6">
        <v>51.12</v>
      </c>
      <c r="K1119" s="7">
        <v>0</v>
      </c>
      <c r="L1119" s="6">
        <v>22.43</v>
      </c>
      <c r="M1119" s="6">
        <f t="shared" si="68"/>
        <v>51.12</v>
      </c>
      <c r="N1119" s="6">
        <f t="shared" si="69"/>
        <v>22.43</v>
      </c>
      <c r="O1119" s="6">
        <f t="shared" si="70"/>
        <v>28.689999999999998</v>
      </c>
      <c r="P1119" s="8">
        <f t="shared" si="71"/>
        <v>0.56122848200312991</v>
      </c>
      <c r="Q1119" s="5">
        <f>YEAR(SalesDataTable[[#This Row],[Order Date]])</f>
        <v>2026</v>
      </c>
      <c r="R1119" s="8" t="str">
        <f>"Q"&amp;ROUNDUP(MONTH(SalesDataTable[[#This Row],[Order Date]])/3,0)</f>
        <v>Q2</v>
      </c>
      <c r="S1119" s="9">
        <f>MONTH(SalesDataTable[[#This Row],[Order Date]])</f>
        <v>6</v>
      </c>
      <c r="T1119" s="8" t="str">
        <f>TEXT(SalesDataTable[[#This Row],[Order Date]],"mmm")</f>
        <v>Jun</v>
      </c>
    </row>
    <row r="1120" spans="1:20" ht="16">
      <c r="A1120" s="2" t="s">
        <v>1171</v>
      </c>
      <c r="B1120" s="3">
        <v>46190</v>
      </c>
      <c r="C1120" s="4" t="s">
        <v>8</v>
      </c>
      <c r="D1120" s="4" t="s">
        <v>38</v>
      </c>
      <c r="E1120" s="4" t="s">
        <v>3</v>
      </c>
      <c r="F1120" s="4" t="s">
        <v>16</v>
      </c>
      <c r="G1120" s="4" t="s">
        <v>11</v>
      </c>
      <c r="H1120" s="4" t="s">
        <v>12</v>
      </c>
      <c r="I1120" s="9">
        <v>2</v>
      </c>
      <c r="J1120" s="6">
        <v>90.33</v>
      </c>
      <c r="K1120" s="7">
        <v>0</v>
      </c>
      <c r="L1120" s="6">
        <v>46.3</v>
      </c>
      <c r="M1120" s="6">
        <f t="shared" si="68"/>
        <v>180.66</v>
      </c>
      <c r="N1120" s="6">
        <f t="shared" si="69"/>
        <v>92.6</v>
      </c>
      <c r="O1120" s="6">
        <f t="shared" si="70"/>
        <v>88.06</v>
      </c>
      <c r="P1120" s="8">
        <f t="shared" si="71"/>
        <v>0.48743496069965686</v>
      </c>
      <c r="Q1120" s="5">
        <f>YEAR(SalesDataTable[[#This Row],[Order Date]])</f>
        <v>2026</v>
      </c>
      <c r="R1120" s="8" t="str">
        <f>"Q"&amp;ROUNDUP(MONTH(SalesDataTable[[#This Row],[Order Date]])/3,0)</f>
        <v>Q2</v>
      </c>
      <c r="S1120" s="9">
        <f>MONTH(SalesDataTable[[#This Row],[Order Date]])</f>
        <v>6</v>
      </c>
      <c r="T1120" s="8" t="str">
        <f>TEXT(SalesDataTable[[#This Row],[Order Date]],"mmm")</f>
        <v>Jun</v>
      </c>
    </row>
    <row r="1121" spans="1:20" ht="16">
      <c r="A1121" s="2" t="s">
        <v>1172</v>
      </c>
      <c r="B1121" s="3">
        <v>46190</v>
      </c>
      <c r="C1121" s="4" t="s">
        <v>27</v>
      </c>
      <c r="D1121" s="4" t="s">
        <v>45</v>
      </c>
      <c r="E1121" s="4" t="s">
        <v>3</v>
      </c>
      <c r="F1121" s="4" t="s">
        <v>20</v>
      </c>
      <c r="G1121" s="4" t="s">
        <v>17</v>
      </c>
      <c r="H1121" s="4" t="s">
        <v>18</v>
      </c>
      <c r="I1121" s="9">
        <v>2</v>
      </c>
      <c r="J1121" s="6">
        <v>36.799999999999997</v>
      </c>
      <c r="K1121" s="7">
        <v>0.05</v>
      </c>
      <c r="L1121" s="6">
        <v>13.94</v>
      </c>
      <c r="M1121" s="6">
        <f t="shared" si="68"/>
        <v>69.919999999999987</v>
      </c>
      <c r="N1121" s="6">
        <f t="shared" si="69"/>
        <v>27.88</v>
      </c>
      <c r="O1121" s="6">
        <f t="shared" si="70"/>
        <v>42.039999999999992</v>
      </c>
      <c r="P1121" s="8">
        <f t="shared" si="71"/>
        <v>0.60125858123569798</v>
      </c>
      <c r="Q1121" s="5">
        <f>YEAR(SalesDataTable[[#This Row],[Order Date]])</f>
        <v>2026</v>
      </c>
      <c r="R1121" s="8" t="str">
        <f>"Q"&amp;ROUNDUP(MONTH(SalesDataTable[[#This Row],[Order Date]])/3,0)</f>
        <v>Q2</v>
      </c>
      <c r="S1121" s="9">
        <f>MONTH(SalesDataTable[[#This Row],[Order Date]])</f>
        <v>6</v>
      </c>
      <c r="T1121" s="8" t="str">
        <f>TEXT(SalesDataTable[[#This Row],[Order Date]],"mmm")</f>
        <v>Jun</v>
      </c>
    </row>
    <row r="1122" spans="1:20" ht="16">
      <c r="A1122" s="2" t="s">
        <v>1173</v>
      </c>
      <c r="B1122" s="3">
        <v>46191</v>
      </c>
      <c r="C1122" s="4" t="s">
        <v>8</v>
      </c>
      <c r="D1122" s="4" t="s">
        <v>66</v>
      </c>
      <c r="E1122" s="4" t="s">
        <v>39</v>
      </c>
      <c r="F1122" s="4" t="s">
        <v>16</v>
      </c>
      <c r="G1122" s="4" t="s">
        <v>17</v>
      </c>
      <c r="H1122" s="4" t="s">
        <v>46</v>
      </c>
      <c r="I1122" s="9">
        <v>1</v>
      </c>
      <c r="J1122" s="6">
        <v>45.7</v>
      </c>
      <c r="K1122" s="7">
        <v>0.1</v>
      </c>
      <c r="L1122" s="6">
        <v>18.600000000000001</v>
      </c>
      <c r="M1122" s="6">
        <f t="shared" si="68"/>
        <v>41.13</v>
      </c>
      <c r="N1122" s="6">
        <f t="shared" si="69"/>
        <v>18.600000000000001</v>
      </c>
      <c r="O1122" s="6">
        <f t="shared" si="70"/>
        <v>22.53</v>
      </c>
      <c r="P1122" s="8">
        <f t="shared" si="71"/>
        <v>0.5477753464624362</v>
      </c>
      <c r="Q1122" s="5">
        <f>YEAR(SalesDataTable[[#This Row],[Order Date]])</f>
        <v>2026</v>
      </c>
      <c r="R1122" s="8" t="str">
        <f>"Q"&amp;ROUNDUP(MONTH(SalesDataTable[[#This Row],[Order Date]])/3,0)</f>
        <v>Q2</v>
      </c>
      <c r="S1122" s="9">
        <f>MONTH(SalesDataTable[[#This Row],[Order Date]])</f>
        <v>6</v>
      </c>
      <c r="T1122" s="8" t="str">
        <f>TEXT(SalesDataTable[[#This Row],[Order Date]],"mmm")</f>
        <v>Jun</v>
      </c>
    </row>
    <row r="1123" spans="1:20" ht="16">
      <c r="A1123" s="2" t="s">
        <v>1174</v>
      </c>
      <c r="B1123" s="3">
        <v>46191</v>
      </c>
      <c r="C1123" s="4" t="s">
        <v>14</v>
      </c>
      <c r="D1123" s="4" t="s">
        <v>34</v>
      </c>
      <c r="E1123" s="4" t="s">
        <v>39</v>
      </c>
      <c r="F1123" s="4" t="s">
        <v>4</v>
      </c>
      <c r="G1123" s="4" t="s">
        <v>17</v>
      </c>
      <c r="H1123" s="4" t="s">
        <v>83</v>
      </c>
      <c r="I1123" s="9">
        <v>3</v>
      </c>
      <c r="J1123" s="6">
        <v>162.30000000000001</v>
      </c>
      <c r="K1123" s="7">
        <v>0.1</v>
      </c>
      <c r="L1123" s="6">
        <v>86.43</v>
      </c>
      <c r="M1123" s="6">
        <f t="shared" si="68"/>
        <v>438.21000000000004</v>
      </c>
      <c r="N1123" s="6">
        <f t="shared" si="69"/>
        <v>259.29000000000002</v>
      </c>
      <c r="O1123" s="6">
        <f t="shared" si="70"/>
        <v>178.92000000000002</v>
      </c>
      <c r="P1123" s="8">
        <f t="shared" si="71"/>
        <v>0.40829739166153217</v>
      </c>
      <c r="Q1123" s="5">
        <f>YEAR(SalesDataTable[[#This Row],[Order Date]])</f>
        <v>2026</v>
      </c>
      <c r="R1123" s="8" t="str">
        <f>"Q"&amp;ROUNDUP(MONTH(SalesDataTable[[#This Row],[Order Date]])/3,0)</f>
        <v>Q2</v>
      </c>
      <c r="S1123" s="9">
        <f>MONTH(SalesDataTable[[#This Row],[Order Date]])</f>
        <v>6</v>
      </c>
      <c r="T1123" s="8" t="str">
        <f>TEXT(SalesDataTable[[#This Row],[Order Date]],"mmm")</f>
        <v>Jun</v>
      </c>
    </row>
    <row r="1124" spans="1:20" ht="16">
      <c r="A1124" s="2" t="s">
        <v>1175</v>
      </c>
      <c r="B1124" s="3">
        <v>46191</v>
      </c>
      <c r="C1124" s="4" t="s">
        <v>8</v>
      </c>
      <c r="D1124" s="4" t="s">
        <v>86</v>
      </c>
      <c r="E1124" s="4" t="s">
        <v>10</v>
      </c>
      <c r="F1124" s="4" t="s">
        <v>20</v>
      </c>
      <c r="G1124" s="4" t="s">
        <v>11</v>
      </c>
      <c r="H1124" s="4" t="s">
        <v>79</v>
      </c>
      <c r="I1124" s="9">
        <v>5</v>
      </c>
      <c r="J1124" s="6">
        <v>72.37</v>
      </c>
      <c r="K1124" s="7">
        <v>0.2</v>
      </c>
      <c r="L1124" s="6">
        <v>32.840000000000003</v>
      </c>
      <c r="M1124" s="6">
        <f t="shared" si="68"/>
        <v>289.48</v>
      </c>
      <c r="N1124" s="6">
        <f t="shared" si="69"/>
        <v>164.20000000000002</v>
      </c>
      <c r="O1124" s="6">
        <f t="shared" si="70"/>
        <v>125.28</v>
      </c>
      <c r="P1124" s="8">
        <f t="shared" si="71"/>
        <v>0.43277601215973466</v>
      </c>
      <c r="Q1124" s="5">
        <f>YEAR(SalesDataTable[[#This Row],[Order Date]])</f>
        <v>2026</v>
      </c>
      <c r="R1124" s="8" t="str">
        <f>"Q"&amp;ROUNDUP(MONTH(SalesDataTable[[#This Row],[Order Date]])/3,0)</f>
        <v>Q2</v>
      </c>
      <c r="S1124" s="9">
        <f>MONTH(SalesDataTable[[#This Row],[Order Date]])</f>
        <v>6</v>
      </c>
      <c r="T1124" s="8" t="str">
        <f>TEXT(SalesDataTable[[#This Row],[Order Date]],"mmm")</f>
        <v>Jun</v>
      </c>
    </row>
    <row r="1125" spans="1:20" ht="16">
      <c r="A1125" s="2" t="s">
        <v>1176</v>
      </c>
      <c r="B1125" s="3">
        <v>46191</v>
      </c>
      <c r="C1125" s="4" t="s">
        <v>14</v>
      </c>
      <c r="D1125" s="4" t="s">
        <v>24</v>
      </c>
      <c r="E1125" s="4" t="s">
        <v>3</v>
      </c>
      <c r="F1125" s="4" t="s">
        <v>16</v>
      </c>
      <c r="G1125" s="4" t="s">
        <v>49</v>
      </c>
      <c r="H1125" s="4" t="s">
        <v>67</v>
      </c>
      <c r="I1125" s="9">
        <v>2</v>
      </c>
      <c r="J1125" s="6">
        <v>35.61</v>
      </c>
      <c r="K1125" s="7">
        <v>0.15</v>
      </c>
      <c r="L1125" s="6">
        <v>13.96</v>
      </c>
      <c r="M1125" s="6">
        <f t="shared" si="68"/>
        <v>60.536999999999999</v>
      </c>
      <c r="N1125" s="6">
        <f t="shared" si="69"/>
        <v>27.92</v>
      </c>
      <c r="O1125" s="6">
        <f t="shared" si="70"/>
        <v>32.616999999999997</v>
      </c>
      <c r="P1125" s="8">
        <f t="shared" si="71"/>
        <v>0.53879445628293432</v>
      </c>
      <c r="Q1125" s="5">
        <f>YEAR(SalesDataTable[[#This Row],[Order Date]])</f>
        <v>2026</v>
      </c>
      <c r="R1125" s="8" t="str">
        <f>"Q"&amp;ROUNDUP(MONTH(SalesDataTable[[#This Row],[Order Date]])/3,0)</f>
        <v>Q2</v>
      </c>
      <c r="S1125" s="9">
        <f>MONTH(SalesDataTable[[#This Row],[Order Date]])</f>
        <v>6</v>
      </c>
      <c r="T1125" s="8" t="str">
        <f>TEXT(SalesDataTable[[#This Row],[Order Date]],"mmm")</f>
        <v>Jun</v>
      </c>
    </row>
    <row r="1126" spans="1:20" ht="16">
      <c r="A1126" s="2" t="s">
        <v>1177</v>
      </c>
      <c r="B1126" s="3">
        <v>46191</v>
      </c>
      <c r="C1126" s="4" t="s">
        <v>27</v>
      </c>
      <c r="D1126" s="4" t="s">
        <v>82</v>
      </c>
      <c r="E1126" s="4" t="s">
        <v>3</v>
      </c>
      <c r="F1126" s="4" t="s">
        <v>4</v>
      </c>
      <c r="G1126" s="4" t="s">
        <v>17</v>
      </c>
      <c r="H1126" s="4" t="s">
        <v>71</v>
      </c>
      <c r="I1126" s="9">
        <v>2</v>
      </c>
      <c r="J1126" s="6">
        <v>133.12</v>
      </c>
      <c r="K1126" s="7">
        <v>0</v>
      </c>
      <c r="L1126" s="6">
        <v>67.02</v>
      </c>
      <c r="M1126" s="6">
        <f t="shared" si="68"/>
        <v>266.24</v>
      </c>
      <c r="N1126" s="6">
        <f t="shared" si="69"/>
        <v>134.04</v>
      </c>
      <c r="O1126" s="6">
        <f t="shared" si="70"/>
        <v>132.20000000000002</v>
      </c>
      <c r="P1126" s="8">
        <f t="shared" si="71"/>
        <v>0.4965444711538462</v>
      </c>
      <c r="Q1126" s="5">
        <f>YEAR(SalesDataTable[[#This Row],[Order Date]])</f>
        <v>2026</v>
      </c>
      <c r="R1126" s="8" t="str">
        <f>"Q"&amp;ROUNDUP(MONTH(SalesDataTable[[#This Row],[Order Date]])/3,0)</f>
        <v>Q2</v>
      </c>
      <c r="S1126" s="9">
        <f>MONTH(SalesDataTable[[#This Row],[Order Date]])</f>
        <v>6</v>
      </c>
      <c r="T1126" s="8" t="str">
        <f>TEXT(SalesDataTable[[#This Row],[Order Date]],"mmm")</f>
        <v>Jun</v>
      </c>
    </row>
    <row r="1127" spans="1:20" ht="16">
      <c r="A1127" s="2" t="s">
        <v>1178</v>
      </c>
      <c r="B1127" s="3">
        <v>46191</v>
      </c>
      <c r="C1127" s="4" t="s">
        <v>1</v>
      </c>
      <c r="D1127" s="4" t="s">
        <v>88</v>
      </c>
      <c r="E1127" s="4" t="s">
        <v>39</v>
      </c>
      <c r="F1127" s="4" t="s">
        <v>4</v>
      </c>
      <c r="G1127" s="4" t="s">
        <v>5</v>
      </c>
      <c r="H1127" s="4" t="s">
        <v>29</v>
      </c>
      <c r="I1127" s="9">
        <v>1</v>
      </c>
      <c r="J1127" s="6">
        <v>51.23</v>
      </c>
      <c r="K1127" s="7">
        <v>0.05</v>
      </c>
      <c r="L1127" s="6">
        <v>23.12</v>
      </c>
      <c r="M1127" s="6">
        <f t="shared" si="68"/>
        <v>48.668499999999995</v>
      </c>
      <c r="N1127" s="6">
        <f t="shared" si="69"/>
        <v>23.12</v>
      </c>
      <c r="O1127" s="6">
        <f t="shared" si="70"/>
        <v>25.548499999999994</v>
      </c>
      <c r="P1127" s="8">
        <f t="shared" si="71"/>
        <v>0.5249494025909982</v>
      </c>
      <c r="Q1127" s="5">
        <f>YEAR(SalesDataTable[[#This Row],[Order Date]])</f>
        <v>2026</v>
      </c>
      <c r="R1127" s="8" t="str">
        <f>"Q"&amp;ROUNDUP(MONTH(SalesDataTable[[#This Row],[Order Date]])/3,0)</f>
        <v>Q2</v>
      </c>
      <c r="S1127" s="9">
        <f>MONTH(SalesDataTable[[#This Row],[Order Date]])</f>
        <v>6</v>
      </c>
      <c r="T1127" s="8" t="str">
        <f>TEXT(SalesDataTable[[#This Row],[Order Date]],"mmm")</f>
        <v>Jun</v>
      </c>
    </row>
    <row r="1128" spans="1:20" ht="16">
      <c r="A1128" s="2" t="s">
        <v>1179</v>
      </c>
      <c r="B1128" s="3">
        <v>46191</v>
      </c>
      <c r="C1128" s="4" t="s">
        <v>8</v>
      </c>
      <c r="D1128" s="4" t="s">
        <v>69</v>
      </c>
      <c r="E1128" s="4" t="s">
        <v>3</v>
      </c>
      <c r="F1128" s="4" t="s">
        <v>20</v>
      </c>
      <c r="G1128" s="4" t="s">
        <v>11</v>
      </c>
      <c r="H1128" s="4" t="s">
        <v>12</v>
      </c>
      <c r="I1128" s="9">
        <v>1</v>
      </c>
      <c r="J1128" s="6">
        <v>93.5</v>
      </c>
      <c r="K1128" s="7">
        <v>0</v>
      </c>
      <c r="L1128" s="6">
        <v>46.63</v>
      </c>
      <c r="M1128" s="6">
        <f t="shared" si="68"/>
        <v>93.5</v>
      </c>
      <c r="N1128" s="6">
        <f t="shared" si="69"/>
        <v>46.63</v>
      </c>
      <c r="O1128" s="6">
        <f t="shared" si="70"/>
        <v>46.87</v>
      </c>
      <c r="P1128" s="8">
        <f t="shared" si="71"/>
        <v>0.50128342245989299</v>
      </c>
      <c r="Q1128" s="5">
        <f>YEAR(SalesDataTable[[#This Row],[Order Date]])</f>
        <v>2026</v>
      </c>
      <c r="R1128" s="8" t="str">
        <f>"Q"&amp;ROUNDUP(MONTH(SalesDataTable[[#This Row],[Order Date]])/3,0)</f>
        <v>Q2</v>
      </c>
      <c r="S1128" s="9">
        <f>MONTH(SalesDataTable[[#This Row],[Order Date]])</f>
        <v>6</v>
      </c>
      <c r="T1128" s="8" t="str">
        <f>TEXT(SalesDataTable[[#This Row],[Order Date]],"mmm")</f>
        <v>Jun</v>
      </c>
    </row>
    <row r="1129" spans="1:20" ht="16">
      <c r="A1129" s="2" t="s">
        <v>1180</v>
      </c>
      <c r="B1129" s="3">
        <v>46191</v>
      </c>
      <c r="C1129" s="4" t="s">
        <v>27</v>
      </c>
      <c r="D1129" s="4" t="s">
        <v>28</v>
      </c>
      <c r="E1129" s="4" t="s">
        <v>25</v>
      </c>
      <c r="F1129" s="4" t="s">
        <v>4</v>
      </c>
      <c r="G1129" s="4" t="s">
        <v>49</v>
      </c>
      <c r="H1129" s="4" t="s">
        <v>50</v>
      </c>
      <c r="I1129" s="9">
        <v>3</v>
      </c>
      <c r="J1129" s="6">
        <v>41.16</v>
      </c>
      <c r="K1129" s="7">
        <v>0</v>
      </c>
      <c r="L1129" s="6">
        <v>14.79</v>
      </c>
      <c r="M1129" s="6">
        <f t="shared" si="68"/>
        <v>123.47999999999999</v>
      </c>
      <c r="N1129" s="6">
        <f t="shared" si="69"/>
        <v>44.37</v>
      </c>
      <c r="O1129" s="6">
        <f t="shared" si="70"/>
        <v>79.109999999999985</v>
      </c>
      <c r="P1129" s="8">
        <f t="shared" si="71"/>
        <v>0.64067055393586003</v>
      </c>
      <c r="Q1129" s="5">
        <f>YEAR(SalesDataTable[[#This Row],[Order Date]])</f>
        <v>2026</v>
      </c>
      <c r="R1129" s="8" t="str">
        <f>"Q"&amp;ROUNDUP(MONTH(SalesDataTable[[#This Row],[Order Date]])/3,0)</f>
        <v>Q2</v>
      </c>
      <c r="S1129" s="9">
        <f>MONTH(SalesDataTable[[#This Row],[Order Date]])</f>
        <v>6</v>
      </c>
      <c r="T1129" s="8" t="str">
        <f>TEXT(SalesDataTable[[#This Row],[Order Date]],"mmm")</f>
        <v>Jun</v>
      </c>
    </row>
    <row r="1130" spans="1:20" ht="16">
      <c r="A1130" s="2" t="s">
        <v>1181</v>
      </c>
      <c r="B1130" s="3">
        <v>46191</v>
      </c>
      <c r="C1130" s="4" t="s">
        <v>8</v>
      </c>
      <c r="D1130" s="4" t="s">
        <v>69</v>
      </c>
      <c r="E1130" s="4" t="s">
        <v>39</v>
      </c>
      <c r="F1130" s="4" t="s">
        <v>16</v>
      </c>
      <c r="G1130" s="4" t="s">
        <v>49</v>
      </c>
      <c r="H1130" s="4" t="s">
        <v>50</v>
      </c>
      <c r="I1130" s="9">
        <v>1</v>
      </c>
      <c r="J1130" s="6">
        <v>39.74</v>
      </c>
      <c r="K1130" s="7">
        <v>0.05</v>
      </c>
      <c r="L1130" s="6">
        <v>14.39</v>
      </c>
      <c r="M1130" s="6">
        <f t="shared" si="68"/>
        <v>37.753</v>
      </c>
      <c r="N1130" s="6">
        <f t="shared" si="69"/>
        <v>14.39</v>
      </c>
      <c r="O1130" s="6">
        <f t="shared" si="70"/>
        <v>23.363</v>
      </c>
      <c r="P1130" s="8">
        <f t="shared" si="71"/>
        <v>0.6188382380208195</v>
      </c>
      <c r="Q1130" s="5">
        <f>YEAR(SalesDataTable[[#This Row],[Order Date]])</f>
        <v>2026</v>
      </c>
      <c r="R1130" s="8" t="str">
        <f>"Q"&amp;ROUNDUP(MONTH(SalesDataTable[[#This Row],[Order Date]])/3,0)</f>
        <v>Q2</v>
      </c>
      <c r="S1130" s="9">
        <f>MONTH(SalesDataTable[[#This Row],[Order Date]])</f>
        <v>6</v>
      </c>
      <c r="T1130" s="8" t="str">
        <f>TEXT(SalesDataTable[[#This Row],[Order Date]],"mmm")</f>
        <v>Jun</v>
      </c>
    </row>
    <row r="1131" spans="1:20" ht="16">
      <c r="A1131" s="2" t="s">
        <v>1182</v>
      </c>
      <c r="B1131" s="3">
        <v>46191</v>
      </c>
      <c r="C1131" s="4" t="s">
        <v>27</v>
      </c>
      <c r="D1131" s="4" t="s">
        <v>45</v>
      </c>
      <c r="E1131" s="4" t="s">
        <v>3</v>
      </c>
      <c r="F1131" s="4" t="s">
        <v>4</v>
      </c>
      <c r="G1131" s="4" t="s">
        <v>17</v>
      </c>
      <c r="H1131" s="4" t="s">
        <v>46</v>
      </c>
      <c r="I1131" s="9">
        <v>3</v>
      </c>
      <c r="J1131" s="6">
        <v>46.79</v>
      </c>
      <c r="K1131" s="7">
        <v>0.1</v>
      </c>
      <c r="L1131" s="6">
        <v>18.25</v>
      </c>
      <c r="M1131" s="6">
        <f t="shared" si="68"/>
        <v>126.33300000000001</v>
      </c>
      <c r="N1131" s="6">
        <f t="shared" si="69"/>
        <v>54.75</v>
      </c>
      <c r="O1131" s="6">
        <f t="shared" si="70"/>
        <v>71.583000000000013</v>
      </c>
      <c r="P1131" s="8">
        <f t="shared" si="71"/>
        <v>0.56662154781411034</v>
      </c>
      <c r="Q1131" s="5">
        <f>YEAR(SalesDataTable[[#This Row],[Order Date]])</f>
        <v>2026</v>
      </c>
      <c r="R1131" s="8" t="str">
        <f>"Q"&amp;ROUNDUP(MONTH(SalesDataTable[[#This Row],[Order Date]])/3,0)</f>
        <v>Q2</v>
      </c>
      <c r="S1131" s="9">
        <f>MONTH(SalesDataTable[[#This Row],[Order Date]])</f>
        <v>6</v>
      </c>
      <c r="T1131" s="8" t="str">
        <f>TEXT(SalesDataTable[[#This Row],[Order Date]],"mmm")</f>
        <v>Jun</v>
      </c>
    </row>
    <row r="1132" spans="1:20" ht="16">
      <c r="A1132" s="2" t="s">
        <v>1183</v>
      </c>
      <c r="B1132" s="3">
        <v>46192</v>
      </c>
      <c r="C1132" s="4" t="s">
        <v>27</v>
      </c>
      <c r="D1132" s="4" t="s">
        <v>82</v>
      </c>
      <c r="E1132" s="4" t="s">
        <v>10</v>
      </c>
      <c r="F1132" s="4" t="s">
        <v>20</v>
      </c>
      <c r="G1132" s="4" t="s">
        <v>11</v>
      </c>
      <c r="H1132" s="4" t="s">
        <v>12</v>
      </c>
      <c r="I1132" s="9">
        <v>4</v>
      </c>
      <c r="J1132" s="6">
        <v>91.74</v>
      </c>
      <c r="K1132" s="7">
        <v>0.2</v>
      </c>
      <c r="L1132" s="6">
        <v>44.74</v>
      </c>
      <c r="M1132" s="6">
        <f t="shared" si="68"/>
        <v>293.56799999999998</v>
      </c>
      <c r="N1132" s="6">
        <f t="shared" si="69"/>
        <v>178.96</v>
      </c>
      <c r="O1132" s="6">
        <f t="shared" si="70"/>
        <v>114.60799999999998</v>
      </c>
      <c r="P1132" s="8">
        <f t="shared" si="71"/>
        <v>0.39039677349029861</v>
      </c>
      <c r="Q1132" s="5">
        <f>YEAR(SalesDataTable[[#This Row],[Order Date]])</f>
        <v>2026</v>
      </c>
      <c r="R1132" s="8" t="str">
        <f>"Q"&amp;ROUNDUP(MONTH(SalesDataTable[[#This Row],[Order Date]])/3,0)</f>
        <v>Q2</v>
      </c>
      <c r="S1132" s="9">
        <f>MONTH(SalesDataTable[[#This Row],[Order Date]])</f>
        <v>6</v>
      </c>
      <c r="T1132" s="8" t="str">
        <f>TEXT(SalesDataTable[[#This Row],[Order Date]],"mmm")</f>
        <v>Jun</v>
      </c>
    </row>
    <row r="1133" spans="1:20" ht="16">
      <c r="A1133" s="2" t="s">
        <v>1184</v>
      </c>
      <c r="B1133" s="3">
        <v>46192</v>
      </c>
      <c r="C1133" s="4" t="s">
        <v>27</v>
      </c>
      <c r="D1133" s="4" t="s">
        <v>82</v>
      </c>
      <c r="E1133" s="4" t="s">
        <v>3</v>
      </c>
      <c r="F1133" s="4" t="s">
        <v>16</v>
      </c>
      <c r="G1133" s="4" t="s">
        <v>49</v>
      </c>
      <c r="H1133" s="4" t="s">
        <v>67</v>
      </c>
      <c r="I1133" s="9">
        <v>1</v>
      </c>
      <c r="J1133" s="6">
        <v>36.28</v>
      </c>
      <c r="K1133" s="7">
        <v>0.1</v>
      </c>
      <c r="L1133" s="6">
        <v>13.8</v>
      </c>
      <c r="M1133" s="6">
        <f t="shared" si="68"/>
        <v>32.652000000000001</v>
      </c>
      <c r="N1133" s="6">
        <f t="shared" si="69"/>
        <v>13.8</v>
      </c>
      <c r="O1133" s="6">
        <f t="shared" si="70"/>
        <v>18.852</v>
      </c>
      <c r="P1133" s="8">
        <f t="shared" si="71"/>
        <v>0.5773612642410878</v>
      </c>
      <c r="Q1133" s="5">
        <f>YEAR(SalesDataTable[[#This Row],[Order Date]])</f>
        <v>2026</v>
      </c>
      <c r="R1133" s="8" t="str">
        <f>"Q"&amp;ROUNDUP(MONTH(SalesDataTable[[#This Row],[Order Date]])/3,0)</f>
        <v>Q2</v>
      </c>
      <c r="S1133" s="9">
        <f>MONTH(SalesDataTable[[#This Row],[Order Date]])</f>
        <v>6</v>
      </c>
      <c r="T1133" s="8" t="str">
        <f>TEXT(SalesDataTable[[#This Row],[Order Date]],"mmm")</f>
        <v>Jun</v>
      </c>
    </row>
    <row r="1134" spans="1:20" ht="16">
      <c r="A1134" s="2" t="s">
        <v>1185</v>
      </c>
      <c r="B1134" s="3">
        <v>46192</v>
      </c>
      <c r="C1134" s="4" t="s">
        <v>27</v>
      </c>
      <c r="D1134" s="4" t="s">
        <v>82</v>
      </c>
      <c r="E1134" s="4" t="s">
        <v>10</v>
      </c>
      <c r="F1134" s="4" t="s">
        <v>4</v>
      </c>
      <c r="G1134" s="4" t="s">
        <v>11</v>
      </c>
      <c r="H1134" s="4" t="s">
        <v>79</v>
      </c>
      <c r="I1134" s="9">
        <v>3</v>
      </c>
      <c r="J1134" s="6">
        <v>73.02</v>
      </c>
      <c r="K1134" s="7">
        <v>0.1</v>
      </c>
      <c r="L1134" s="6">
        <v>32.69</v>
      </c>
      <c r="M1134" s="6">
        <f t="shared" si="68"/>
        <v>197.154</v>
      </c>
      <c r="N1134" s="6">
        <f t="shared" si="69"/>
        <v>98.07</v>
      </c>
      <c r="O1134" s="6">
        <f t="shared" si="70"/>
        <v>99.084000000000003</v>
      </c>
      <c r="P1134" s="8">
        <f t="shared" si="71"/>
        <v>0.50257159377948202</v>
      </c>
      <c r="Q1134" s="5">
        <f>YEAR(SalesDataTable[[#This Row],[Order Date]])</f>
        <v>2026</v>
      </c>
      <c r="R1134" s="8" t="str">
        <f>"Q"&amp;ROUNDUP(MONTH(SalesDataTable[[#This Row],[Order Date]])/3,0)</f>
        <v>Q2</v>
      </c>
      <c r="S1134" s="9">
        <f>MONTH(SalesDataTable[[#This Row],[Order Date]])</f>
        <v>6</v>
      </c>
      <c r="T1134" s="8" t="str">
        <f>TEXT(SalesDataTable[[#This Row],[Order Date]],"mmm")</f>
        <v>Jun</v>
      </c>
    </row>
    <row r="1135" spans="1:20" ht="16">
      <c r="A1135" s="2" t="s">
        <v>1186</v>
      </c>
      <c r="B1135" s="3">
        <v>46192</v>
      </c>
      <c r="C1135" s="4" t="s">
        <v>27</v>
      </c>
      <c r="D1135" s="4" t="s">
        <v>28</v>
      </c>
      <c r="E1135" s="4" t="s">
        <v>3</v>
      </c>
      <c r="F1135" s="4" t="s">
        <v>16</v>
      </c>
      <c r="G1135" s="4" t="s">
        <v>11</v>
      </c>
      <c r="H1135" s="4" t="s">
        <v>53</v>
      </c>
      <c r="I1135" s="9">
        <v>4</v>
      </c>
      <c r="J1135" s="6">
        <v>153.38</v>
      </c>
      <c r="K1135" s="7">
        <v>0</v>
      </c>
      <c r="L1135" s="6">
        <v>76.92</v>
      </c>
      <c r="M1135" s="6">
        <f t="shared" si="68"/>
        <v>613.52</v>
      </c>
      <c r="N1135" s="6">
        <f t="shared" si="69"/>
        <v>307.68</v>
      </c>
      <c r="O1135" s="6">
        <f t="shared" si="70"/>
        <v>305.83999999999997</v>
      </c>
      <c r="P1135" s="8">
        <f t="shared" si="71"/>
        <v>0.49850045638283996</v>
      </c>
      <c r="Q1135" s="5">
        <f>YEAR(SalesDataTable[[#This Row],[Order Date]])</f>
        <v>2026</v>
      </c>
      <c r="R1135" s="8" t="str">
        <f>"Q"&amp;ROUNDUP(MONTH(SalesDataTable[[#This Row],[Order Date]])/3,0)</f>
        <v>Q2</v>
      </c>
      <c r="S1135" s="9">
        <f>MONTH(SalesDataTable[[#This Row],[Order Date]])</f>
        <v>6</v>
      </c>
      <c r="T1135" s="8" t="str">
        <f>TEXT(SalesDataTable[[#This Row],[Order Date]],"mmm")</f>
        <v>Jun</v>
      </c>
    </row>
    <row r="1136" spans="1:20" ht="16">
      <c r="A1136" s="2" t="s">
        <v>1187</v>
      </c>
      <c r="B1136" s="3">
        <v>46192</v>
      </c>
      <c r="C1136" s="4" t="s">
        <v>27</v>
      </c>
      <c r="D1136" s="4" t="s">
        <v>48</v>
      </c>
      <c r="E1136" s="4" t="s">
        <v>39</v>
      </c>
      <c r="F1136" s="4" t="s">
        <v>4</v>
      </c>
      <c r="G1136" s="4" t="s">
        <v>31</v>
      </c>
      <c r="H1136" s="4" t="s">
        <v>90</v>
      </c>
      <c r="I1136" s="9">
        <v>2</v>
      </c>
      <c r="J1136" s="6">
        <v>125.5</v>
      </c>
      <c r="K1136" s="7">
        <v>0</v>
      </c>
      <c r="L1136" s="6">
        <v>61.67</v>
      </c>
      <c r="M1136" s="6">
        <f t="shared" si="68"/>
        <v>251</v>
      </c>
      <c r="N1136" s="6">
        <f t="shared" si="69"/>
        <v>123.34</v>
      </c>
      <c r="O1136" s="6">
        <f t="shared" si="70"/>
        <v>127.66</v>
      </c>
      <c r="P1136" s="8">
        <f t="shared" si="71"/>
        <v>0.50860557768924297</v>
      </c>
      <c r="Q1136" s="5">
        <f>YEAR(SalesDataTable[[#This Row],[Order Date]])</f>
        <v>2026</v>
      </c>
      <c r="R1136" s="8" t="str">
        <f>"Q"&amp;ROUNDUP(MONTH(SalesDataTable[[#This Row],[Order Date]])/3,0)</f>
        <v>Q2</v>
      </c>
      <c r="S1136" s="9">
        <f>MONTH(SalesDataTable[[#This Row],[Order Date]])</f>
        <v>6</v>
      </c>
      <c r="T1136" s="8" t="str">
        <f>TEXT(SalesDataTable[[#This Row],[Order Date]],"mmm")</f>
        <v>Jun</v>
      </c>
    </row>
    <row r="1137" spans="1:20" ht="16">
      <c r="A1137" s="2" t="s">
        <v>1188</v>
      </c>
      <c r="B1137" s="3">
        <v>46192</v>
      </c>
      <c r="C1137" s="4" t="s">
        <v>1</v>
      </c>
      <c r="D1137" s="4" t="s">
        <v>2</v>
      </c>
      <c r="E1137" s="4" t="s">
        <v>10</v>
      </c>
      <c r="F1137" s="4" t="s">
        <v>4</v>
      </c>
      <c r="G1137" s="4" t="s">
        <v>5</v>
      </c>
      <c r="H1137" s="4" t="s">
        <v>6</v>
      </c>
      <c r="I1137" s="9">
        <v>3</v>
      </c>
      <c r="J1137" s="6">
        <v>80.75</v>
      </c>
      <c r="K1137" s="7">
        <v>0.15</v>
      </c>
      <c r="L1137" s="6">
        <v>42.81</v>
      </c>
      <c r="M1137" s="6">
        <f t="shared" si="68"/>
        <v>205.91249999999999</v>
      </c>
      <c r="N1137" s="6">
        <f t="shared" si="69"/>
        <v>128.43</v>
      </c>
      <c r="O1137" s="6">
        <f t="shared" si="70"/>
        <v>77.482499999999987</v>
      </c>
      <c r="P1137" s="8">
        <f t="shared" si="71"/>
        <v>0.37628847204516475</v>
      </c>
      <c r="Q1137" s="5">
        <f>YEAR(SalesDataTable[[#This Row],[Order Date]])</f>
        <v>2026</v>
      </c>
      <c r="R1137" s="8" t="str">
        <f>"Q"&amp;ROUNDUP(MONTH(SalesDataTable[[#This Row],[Order Date]])/3,0)</f>
        <v>Q2</v>
      </c>
      <c r="S1137" s="9">
        <f>MONTH(SalesDataTable[[#This Row],[Order Date]])</f>
        <v>6</v>
      </c>
      <c r="T1137" s="8" t="str">
        <f>TEXT(SalesDataTable[[#This Row],[Order Date]],"mmm")</f>
        <v>Jun</v>
      </c>
    </row>
    <row r="1138" spans="1:20" ht="16">
      <c r="A1138" s="2" t="s">
        <v>1189</v>
      </c>
      <c r="B1138" s="3">
        <v>46192</v>
      </c>
      <c r="C1138" s="4" t="s">
        <v>27</v>
      </c>
      <c r="D1138" s="4" t="s">
        <v>82</v>
      </c>
      <c r="E1138" s="4" t="s">
        <v>10</v>
      </c>
      <c r="F1138" s="4" t="s">
        <v>4</v>
      </c>
      <c r="G1138" s="4" t="s">
        <v>49</v>
      </c>
      <c r="H1138" s="4" t="s">
        <v>67</v>
      </c>
      <c r="I1138" s="9">
        <v>8</v>
      </c>
      <c r="J1138" s="6">
        <v>36.15</v>
      </c>
      <c r="K1138" s="7">
        <v>0.05</v>
      </c>
      <c r="L1138" s="6">
        <v>13.55</v>
      </c>
      <c r="M1138" s="6">
        <f t="shared" si="68"/>
        <v>274.73999999999995</v>
      </c>
      <c r="N1138" s="6">
        <f t="shared" si="69"/>
        <v>108.4</v>
      </c>
      <c r="O1138" s="6">
        <f t="shared" si="70"/>
        <v>166.33999999999995</v>
      </c>
      <c r="P1138" s="8">
        <f t="shared" si="71"/>
        <v>0.60544514814005956</v>
      </c>
      <c r="Q1138" s="5">
        <f>YEAR(SalesDataTable[[#This Row],[Order Date]])</f>
        <v>2026</v>
      </c>
      <c r="R1138" s="8" t="str">
        <f>"Q"&amp;ROUNDUP(MONTH(SalesDataTable[[#This Row],[Order Date]])/3,0)</f>
        <v>Q2</v>
      </c>
      <c r="S1138" s="9">
        <f>MONTH(SalesDataTable[[#This Row],[Order Date]])</f>
        <v>6</v>
      </c>
      <c r="T1138" s="8" t="str">
        <f>TEXT(SalesDataTable[[#This Row],[Order Date]],"mmm")</f>
        <v>Jun</v>
      </c>
    </row>
    <row r="1139" spans="1:20" ht="16">
      <c r="A1139" s="2" t="s">
        <v>1190</v>
      </c>
      <c r="B1139" s="3">
        <v>46192</v>
      </c>
      <c r="C1139" s="4" t="s">
        <v>1</v>
      </c>
      <c r="D1139" s="4" t="s">
        <v>88</v>
      </c>
      <c r="E1139" s="4" t="s">
        <v>3</v>
      </c>
      <c r="F1139" s="4" t="s">
        <v>16</v>
      </c>
      <c r="G1139" s="4" t="s">
        <v>11</v>
      </c>
      <c r="H1139" s="4" t="s">
        <v>21</v>
      </c>
      <c r="I1139" s="9">
        <v>2</v>
      </c>
      <c r="J1139" s="6">
        <v>143.1</v>
      </c>
      <c r="K1139" s="7">
        <v>0</v>
      </c>
      <c r="L1139" s="6">
        <v>78.11</v>
      </c>
      <c r="M1139" s="6">
        <f t="shared" si="68"/>
        <v>286.2</v>
      </c>
      <c r="N1139" s="6">
        <f t="shared" si="69"/>
        <v>156.22</v>
      </c>
      <c r="O1139" s="6">
        <f t="shared" si="70"/>
        <v>129.97999999999999</v>
      </c>
      <c r="P1139" s="8">
        <f t="shared" si="71"/>
        <v>0.45415793151642209</v>
      </c>
      <c r="Q1139" s="5">
        <f>YEAR(SalesDataTable[[#This Row],[Order Date]])</f>
        <v>2026</v>
      </c>
      <c r="R1139" s="8" t="str">
        <f>"Q"&amp;ROUNDUP(MONTH(SalesDataTable[[#This Row],[Order Date]])/3,0)</f>
        <v>Q2</v>
      </c>
      <c r="S1139" s="9">
        <f>MONTH(SalesDataTable[[#This Row],[Order Date]])</f>
        <v>6</v>
      </c>
      <c r="T1139" s="8" t="str">
        <f>TEXT(SalesDataTable[[#This Row],[Order Date]],"mmm")</f>
        <v>Jun</v>
      </c>
    </row>
    <row r="1140" spans="1:20" ht="16">
      <c r="A1140" s="2" t="s">
        <v>1191</v>
      </c>
      <c r="B1140" s="3">
        <v>46192</v>
      </c>
      <c r="C1140" s="4" t="s">
        <v>8</v>
      </c>
      <c r="D1140" s="4" t="s">
        <v>9</v>
      </c>
      <c r="E1140" s="4" t="s">
        <v>39</v>
      </c>
      <c r="F1140" s="4" t="s">
        <v>16</v>
      </c>
      <c r="G1140" s="4" t="s">
        <v>31</v>
      </c>
      <c r="H1140" s="4" t="s">
        <v>90</v>
      </c>
      <c r="I1140" s="9">
        <v>4</v>
      </c>
      <c r="J1140" s="6">
        <v>123.89</v>
      </c>
      <c r="K1140" s="7">
        <v>0</v>
      </c>
      <c r="L1140" s="6">
        <v>59.42</v>
      </c>
      <c r="M1140" s="6">
        <f t="shared" si="68"/>
        <v>495.56</v>
      </c>
      <c r="N1140" s="6">
        <f t="shared" si="69"/>
        <v>237.68</v>
      </c>
      <c r="O1140" s="6">
        <f t="shared" si="70"/>
        <v>257.88</v>
      </c>
      <c r="P1140" s="8">
        <f t="shared" si="71"/>
        <v>0.5203809831301961</v>
      </c>
      <c r="Q1140" s="5">
        <f>YEAR(SalesDataTable[[#This Row],[Order Date]])</f>
        <v>2026</v>
      </c>
      <c r="R1140" s="8" t="str">
        <f>"Q"&amp;ROUNDUP(MONTH(SalesDataTable[[#This Row],[Order Date]])/3,0)</f>
        <v>Q2</v>
      </c>
      <c r="S1140" s="9">
        <f>MONTH(SalesDataTable[[#This Row],[Order Date]])</f>
        <v>6</v>
      </c>
      <c r="T1140" s="8" t="str">
        <f>TEXT(SalesDataTable[[#This Row],[Order Date]],"mmm")</f>
        <v>Jun</v>
      </c>
    </row>
    <row r="1141" spans="1:20" ht="16">
      <c r="A1141" s="2" t="s">
        <v>1192</v>
      </c>
      <c r="B1141" s="3">
        <v>46192</v>
      </c>
      <c r="C1141" s="4" t="s">
        <v>8</v>
      </c>
      <c r="D1141" s="4" t="s">
        <v>66</v>
      </c>
      <c r="E1141" s="4" t="s">
        <v>3</v>
      </c>
      <c r="F1141" s="4" t="s">
        <v>20</v>
      </c>
      <c r="G1141" s="4" t="s">
        <v>17</v>
      </c>
      <c r="H1141" s="4" t="s">
        <v>71</v>
      </c>
      <c r="I1141" s="9">
        <v>1</v>
      </c>
      <c r="J1141" s="6">
        <v>135.41999999999999</v>
      </c>
      <c r="K1141" s="7">
        <v>0.05</v>
      </c>
      <c r="L1141" s="6">
        <v>68.180000000000007</v>
      </c>
      <c r="M1141" s="6">
        <f t="shared" si="68"/>
        <v>128.64899999999997</v>
      </c>
      <c r="N1141" s="6">
        <f t="shared" si="69"/>
        <v>68.180000000000007</v>
      </c>
      <c r="O1141" s="6">
        <f t="shared" si="70"/>
        <v>60.468999999999966</v>
      </c>
      <c r="P1141" s="8">
        <f t="shared" si="71"/>
        <v>0.47003085915941811</v>
      </c>
      <c r="Q1141" s="5">
        <f>YEAR(SalesDataTable[[#This Row],[Order Date]])</f>
        <v>2026</v>
      </c>
      <c r="R1141" s="8" t="str">
        <f>"Q"&amp;ROUNDUP(MONTH(SalesDataTable[[#This Row],[Order Date]])/3,0)</f>
        <v>Q2</v>
      </c>
      <c r="S1141" s="9">
        <f>MONTH(SalesDataTable[[#This Row],[Order Date]])</f>
        <v>6</v>
      </c>
      <c r="T1141" s="8" t="str">
        <f>TEXT(SalesDataTable[[#This Row],[Order Date]],"mmm")</f>
        <v>Jun</v>
      </c>
    </row>
    <row r="1142" spans="1:20" ht="16">
      <c r="A1142" s="2" t="s">
        <v>1193</v>
      </c>
      <c r="B1142" s="3">
        <v>46192</v>
      </c>
      <c r="C1142" s="4" t="s">
        <v>8</v>
      </c>
      <c r="D1142" s="4" t="s">
        <v>38</v>
      </c>
      <c r="E1142" s="4" t="s">
        <v>25</v>
      </c>
      <c r="F1142" s="4" t="s">
        <v>4</v>
      </c>
      <c r="G1142" s="4" t="s">
        <v>11</v>
      </c>
      <c r="H1142" s="4" t="s">
        <v>12</v>
      </c>
      <c r="I1142" s="9">
        <v>1</v>
      </c>
      <c r="J1142" s="6">
        <v>93.48</v>
      </c>
      <c r="K1142" s="7">
        <v>0.05</v>
      </c>
      <c r="L1142" s="6">
        <v>44.31</v>
      </c>
      <c r="M1142" s="6">
        <f t="shared" si="68"/>
        <v>88.805999999999997</v>
      </c>
      <c r="N1142" s="6">
        <f t="shared" si="69"/>
        <v>44.31</v>
      </c>
      <c r="O1142" s="6">
        <f t="shared" si="70"/>
        <v>44.495999999999995</v>
      </c>
      <c r="P1142" s="8">
        <f t="shared" si="71"/>
        <v>0.50104722653874734</v>
      </c>
      <c r="Q1142" s="5">
        <f>YEAR(SalesDataTable[[#This Row],[Order Date]])</f>
        <v>2026</v>
      </c>
      <c r="R1142" s="8" t="str">
        <f>"Q"&amp;ROUNDUP(MONTH(SalesDataTable[[#This Row],[Order Date]])/3,0)</f>
        <v>Q2</v>
      </c>
      <c r="S1142" s="9">
        <f>MONTH(SalesDataTable[[#This Row],[Order Date]])</f>
        <v>6</v>
      </c>
      <c r="T1142" s="8" t="str">
        <f>TEXT(SalesDataTable[[#This Row],[Order Date]],"mmm")</f>
        <v>Jun</v>
      </c>
    </row>
    <row r="1143" spans="1:20" ht="16">
      <c r="A1143" s="2" t="s">
        <v>1194</v>
      </c>
      <c r="B1143" s="3">
        <v>46192</v>
      </c>
      <c r="C1143" s="4" t="s">
        <v>8</v>
      </c>
      <c r="D1143" s="4" t="s">
        <v>9</v>
      </c>
      <c r="E1143" s="4" t="s">
        <v>39</v>
      </c>
      <c r="F1143" s="4" t="s">
        <v>4</v>
      </c>
      <c r="G1143" s="4" t="s">
        <v>11</v>
      </c>
      <c r="H1143" s="4" t="s">
        <v>53</v>
      </c>
      <c r="I1143" s="9">
        <v>1</v>
      </c>
      <c r="J1143" s="6">
        <v>156.05000000000001</v>
      </c>
      <c r="K1143" s="7">
        <v>0.05</v>
      </c>
      <c r="L1143" s="6">
        <v>81.28</v>
      </c>
      <c r="M1143" s="6">
        <f t="shared" si="68"/>
        <v>148.2475</v>
      </c>
      <c r="N1143" s="6">
        <f t="shared" si="69"/>
        <v>81.28</v>
      </c>
      <c r="O1143" s="6">
        <f t="shared" si="70"/>
        <v>66.967500000000001</v>
      </c>
      <c r="P1143" s="8">
        <f t="shared" si="71"/>
        <v>0.45172768512116562</v>
      </c>
      <c r="Q1143" s="5">
        <f>YEAR(SalesDataTable[[#This Row],[Order Date]])</f>
        <v>2026</v>
      </c>
      <c r="R1143" s="8" t="str">
        <f>"Q"&amp;ROUNDUP(MONTH(SalesDataTable[[#This Row],[Order Date]])/3,0)</f>
        <v>Q2</v>
      </c>
      <c r="S1143" s="9">
        <f>MONTH(SalesDataTable[[#This Row],[Order Date]])</f>
        <v>6</v>
      </c>
      <c r="T1143" s="8" t="str">
        <f>TEXT(SalesDataTable[[#This Row],[Order Date]],"mmm")</f>
        <v>Jun</v>
      </c>
    </row>
    <row r="1144" spans="1:20" ht="16">
      <c r="A1144" s="2" t="s">
        <v>1195</v>
      </c>
      <c r="B1144" s="3">
        <v>46192</v>
      </c>
      <c r="C1144" s="4" t="s">
        <v>8</v>
      </c>
      <c r="D1144" s="4" t="s">
        <v>38</v>
      </c>
      <c r="E1144" s="4" t="s">
        <v>3</v>
      </c>
      <c r="F1144" s="4" t="s">
        <v>4</v>
      </c>
      <c r="G1144" s="4" t="s">
        <v>49</v>
      </c>
      <c r="H1144" s="4" t="s">
        <v>67</v>
      </c>
      <c r="I1144" s="9">
        <v>1</v>
      </c>
      <c r="J1144" s="6">
        <v>36.74</v>
      </c>
      <c r="K1144" s="7">
        <v>0</v>
      </c>
      <c r="L1144" s="6">
        <v>14.15</v>
      </c>
      <c r="M1144" s="6">
        <f t="shared" si="68"/>
        <v>36.74</v>
      </c>
      <c r="N1144" s="6">
        <f t="shared" si="69"/>
        <v>14.15</v>
      </c>
      <c r="O1144" s="6">
        <f t="shared" si="70"/>
        <v>22.590000000000003</v>
      </c>
      <c r="P1144" s="8">
        <f t="shared" si="71"/>
        <v>0.61486118671747425</v>
      </c>
      <c r="Q1144" s="5">
        <f>YEAR(SalesDataTable[[#This Row],[Order Date]])</f>
        <v>2026</v>
      </c>
      <c r="R1144" s="8" t="str">
        <f>"Q"&amp;ROUNDUP(MONTH(SalesDataTable[[#This Row],[Order Date]])/3,0)</f>
        <v>Q2</v>
      </c>
      <c r="S1144" s="9">
        <f>MONTH(SalesDataTable[[#This Row],[Order Date]])</f>
        <v>6</v>
      </c>
      <c r="T1144" s="8" t="str">
        <f>TEXT(SalesDataTable[[#This Row],[Order Date]],"mmm")</f>
        <v>Jun</v>
      </c>
    </row>
    <row r="1145" spans="1:20" ht="16">
      <c r="A1145" s="2" t="s">
        <v>1196</v>
      </c>
      <c r="B1145" s="3">
        <v>46192</v>
      </c>
      <c r="C1145" s="4" t="s">
        <v>1</v>
      </c>
      <c r="D1145" s="4" t="s">
        <v>88</v>
      </c>
      <c r="E1145" s="4" t="s">
        <v>3</v>
      </c>
      <c r="F1145" s="4" t="s">
        <v>4</v>
      </c>
      <c r="G1145" s="4" t="s">
        <v>31</v>
      </c>
      <c r="H1145" s="4" t="s">
        <v>41</v>
      </c>
      <c r="I1145" s="9">
        <v>2</v>
      </c>
      <c r="J1145" s="6">
        <v>199.28</v>
      </c>
      <c r="K1145" s="7">
        <v>0</v>
      </c>
      <c r="L1145" s="6">
        <v>102.85</v>
      </c>
      <c r="M1145" s="6">
        <f t="shared" si="68"/>
        <v>398.56</v>
      </c>
      <c r="N1145" s="6">
        <f t="shared" si="69"/>
        <v>205.7</v>
      </c>
      <c r="O1145" s="6">
        <f t="shared" si="70"/>
        <v>192.86</v>
      </c>
      <c r="P1145" s="8">
        <f t="shared" si="71"/>
        <v>0.48389201124046571</v>
      </c>
      <c r="Q1145" s="5">
        <f>YEAR(SalesDataTable[[#This Row],[Order Date]])</f>
        <v>2026</v>
      </c>
      <c r="R1145" s="8" t="str">
        <f>"Q"&amp;ROUNDUP(MONTH(SalesDataTable[[#This Row],[Order Date]])/3,0)</f>
        <v>Q2</v>
      </c>
      <c r="S1145" s="9">
        <f>MONTH(SalesDataTable[[#This Row],[Order Date]])</f>
        <v>6</v>
      </c>
      <c r="T1145" s="8" t="str">
        <f>TEXT(SalesDataTable[[#This Row],[Order Date]],"mmm")</f>
        <v>Jun</v>
      </c>
    </row>
    <row r="1146" spans="1:20" ht="16">
      <c r="A1146" s="2" t="s">
        <v>1197</v>
      </c>
      <c r="B1146" s="3">
        <v>46192</v>
      </c>
      <c r="C1146" s="4" t="s">
        <v>1</v>
      </c>
      <c r="D1146" s="4" t="s">
        <v>2</v>
      </c>
      <c r="E1146" s="4" t="s">
        <v>39</v>
      </c>
      <c r="F1146" s="4" t="s">
        <v>4</v>
      </c>
      <c r="G1146" s="4" t="s">
        <v>49</v>
      </c>
      <c r="H1146" s="4" t="s">
        <v>67</v>
      </c>
      <c r="I1146" s="9">
        <v>2</v>
      </c>
      <c r="J1146" s="6">
        <v>37.04</v>
      </c>
      <c r="K1146" s="7">
        <v>0.05</v>
      </c>
      <c r="L1146" s="6">
        <v>13.76</v>
      </c>
      <c r="M1146" s="6">
        <f t="shared" si="68"/>
        <v>70.375999999999991</v>
      </c>
      <c r="N1146" s="6">
        <f t="shared" si="69"/>
        <v>27.52</v>
      </c>
      <c r="O1146" s="6">
        <f t="shared" si="70"/>
        <v>42.855999999999995</v>
      </c>
      <c r="P1146" s="8">
        <f t="shared" si="71"/>
        <v>0.60895759918153913</v>
      </c>
      <c r="Q1146" s="5">
        <f>YEAR(SalesDataTable[[#This Row],[Order Date]])</f>
        <v>2026</v>
      </c>
      <c r="R1146" s="8" t="str">
        <f>"Q"&amp;ROUNDUP(MONTH(SalesDataTable[[#This Row],[Order Date]])/3,0)</f>
        <v>Q2</v>
      </c>
      <c r="S1146" s="9">
        <f>MONTH(SalesDataTable[[#This Row],[Order Date]])</f>
        <v>6</v>
      </c>
      <c r="T1146" s="8" t="str">
        <f>TEXT(SalesDataTable[[#This Row],[Order Date]],"mmm")</f>
        <v>Jun</v>
      </c>
    </row>
    <row r="1147" spans="1:20" ht="16">
      <c r="A1147" s="2" t="s">
        <v>1198</v>
      </c>
      <c r="B1147" s="3">
        <v>46193</v>
      </c>
      <c r="C1147" s="4" t="s">
        <v>27</v>
      </c>
      <c r="D1147" s="4" t="s">
        <v>28</v>
      </c>
      <c r="E1147" s="4" t="s">
        <v>3</v>
      </c>
      <c r="F1147" s="4" t="s">
        <v>16</v>
      </c>
      <c r="G1147" s="4" t="s">
        <v>31</v>
      </c>
      <c r="H1147" s="4" t="s">
        <v>64</v>
      </c>
      <c r="I1147" s="9">
        <v>2</v>
      </c>
      <c r="J1147" s="6">
        <v>80.95</v>
      </c>
      <c r="K1147" s="7">
        <v>0.1</v>
      </c>
      <c r="L1147" s="6">
        <v>39.44</v>
      </c>
      <c r="M1147" s="6">
        <f t="shared" si="68"/>
        <v>145.71</v>
      </c>
      <c r="N1147" s="6">
        <f t="shared" si="69"/>
        <v>78.88</v>
      </c>
      <c r="O1147" s="6">
        <f t="shared" si="70"/>
        <v>66.830000000000013</v>
      </c>
      <c r="P1147" s="8">
        <f t="shared" si="71"/>
        <v>0.45865074462974409</v>
      </c>
      <c r="Q1147" s="5">
        <f>YEAR(SalesDataTable[[#This Row],[Order Date]])</f>
        <v>2026</v>
      </c>
      <c r="R1147" s="8" t="str">
        <f>"Q"&amp;ROUNDUP(MONTH(SalesDataTable[[#This Row],[Order Date]])/3,0)</f>
        <v>Q2</v>
      </c>
      <c r="S1147" s="9">
        <f>MONTH(SalesDataTable[[#This Row],[Order Date]])</f>
        <v>6</v>
      </c>
      <c r="T1147" s="8" t="str">
        <f>TEXT(SalesDataTable[[#This Row],[Order Date]],"mmm")</f>
        <v>Jun</v>
      </c>
    </row>
    <row r="1148" spans="1:20" ht="16">
      <c r="A1148" s="2" t="s">
        <v>1199</v>
      </c>
      <c r="B1148" s="3">
        <v>46193</v>
      </c>
      <c r="C1148" s="4" t="s">
        <v>1</v>
      </c>
      <c r="D1148" s="4" t="s">
        <v>52</v>
      </c>
      <c r="E1148" s="4" t="s">
        <v>39</v>
      </c>
      <c r="F1148" s="4" t="s">
        <v>4</v>
      </c>
      <c r="G1148" s="4" t="s">
        <v>11</v>
      </c>
      <c r="H1148" s="4" t="s">
        <v>53</v>
      </c>
      <c r="I1148" s="9">
        <v>1</v>
      </c>
      <c r="J1148" s="6">
        <v>151.46</v>
      </c>
      <c r="K1148" s="7">
        <v>0.05</v>
      </c>
      <c r="L1148" s="6">
        <v>77.98</v>
      </c>
      <c r="M1148" s="6">
        <f t="shared" si="68"/>
        <v>143.887</v>
      </c>
      <c r="N1148" s="6">
        <f t="shared" si="69"/>
        <v>77.98</v>
      </c>
      <c r="O1148" s="6">
        <f t="shared" si="70"/>
        <v>65.906999999999996</v>
      </c>
      <c r="P1148" s="8">
        <f t="shared" si="71"/>
        <v>0.45804693961233467</v>
      </c>
      <c r="Q1148" s="5">
        <f>YEAR(SalesDataTable[[#This Row],[Order Date]])</f>
        <v>2026</v>
      </c>
      <c r="R1148" s="8" t="str">
        <f>"Q"&amp;ROUNDUP(MONTH(SalesDataTable[[#This Row],[Order Date]])/3,0)</f>
        <v>Q2</v>
      </c>
      <c r="S1148" s="9">
        <f>MONTH(SalesDataTable[[#This Row],[Order Date]])</f>
        <v>6</v>
      </c>
      <c r="T1148" s="8" t="str">
        <f>TEXT(SalesDataTable[[#This Row],[Order Date]],"mmm")</f>
        <v>Jun</v>
      </c>
    </row>
    <row r="1149" spans="1:20" ht="16">
      <c r="A1149" s="2" t="s">
        <v>1200</v>
      </c>
      <c r="B1149" s="3">
        <v>46193</v>
      </c>
      <c r="C1149" s="4" t="s">
        <v>1</v>
      </c>
      <c r="D1149" s="4" t="s">
        <v>52</v>
      </c>
      <c r="E1149" s="4" t="s">
        <v>3</v>
      </c>
      <c r="F1149" s="4" t="s">
        <v>20</v>
      </c>
      <c r="G1149" s="4" t="s">
        <v>11</v>
      </c>
      <c r="H1149" s="4" t="s">
        <v>12</v>
      </c>
      <c r="I1149" s="9">
        <v>5</v>
      </c>
      <c r="J1149" s="6">
        <v>90.1</v>
      </c>
      <c r="K1149" s="7">
        <v>0</v>
      </c>
      <c r="L1149" s="6">
        <v>44.32</v>
      </c>
      <c r="M1149" s="6">
        <f t="shared" si="68"/>
        <v>450.5</v>
      </c>
      <c r="N1149" s="6">
        <f t="shared" si="69"/>
        <v>221.6</v>
      </c>
      <c r="O1149" s="6">
        <f t="shared" si="70"/>
        <v>228.9</v>
      </c>
      <c r="P1149" s="8">
        <f t="shared" si="71"/>
        <v>0.50810210876803552</v>
      </c>
      <c r="Q1149" s="5">
        <f>YEAR(SalesDataTable[[#This Row],[Order Date]])</f>
        <v>2026</v>
      </c>
      <c r="R1149" s="8" t="str">
        <f>"Q"&amp;ROUNDUP(MONTH(SalesDataTable[[#This Row],[Order Date]])/3,0)</f>
        <v>Q2</v>
      </c>
      <c r="S1149" s="9">
        <f>MONTH(SalesDataTable[[#This Row],[Order Date]])</f>
        <v>6</v>
      </c>
      <c r="T1149" s="8" t="str">
        <f>TEXT(SalesDataTable[[#This Row],[Order Date]],"mmm")</f>
        <v>Jun</v>
      </c>
    </row>
    <row r="1150" spans="1:20" ht="16">
      <c r="A1150" s="2" t="s">
        <v>1201</v>
      </c>
      <c r="B1150" s="3">
        <v>46193</v>
      </c>
      <c r="C1150" s="4" t="s">
        <v>1</v>
      </c>
      <c r="D1150" s="4" t="s">
        <v>2</v>
      </c>
      <c r="E1150" s="4" t="s">
        <v>39</v>
      </c>
      <c r="F1150" s="4" t="s">
        <v>20</v>
      </c>
      <c r="G1150" s="4" t="s">
        <v>11</v>
      </c>
      <c r="H1150" s="4" t="s">
        <v>53</v>
      </c>
      <c r="I1150" s="9">
        <v>1</v>
      </c>
      <c r="J1150" s="6">
        <v>155.69</v>
      </c>
      <c r="K1150" s="7">
        <v>0.1</v>
      </c>
      <c r="L1150" s="6">
        <v>79.42</v>
      </c>
      <c r="M1150" s="6">
        <f t="shared" si="68"/>
        <v>140.12100000000001</v>
      </c>
      <c r="N1150" s="6">
        <f t="shared" si="69"/>
        <v>79.42</v>
      </c>
      <c r="O1150" s="6">
        <f t="shared" si="70"/>
        <v>60.701000000000008</v>
      </c>
      <c r="P1150" s="8">
        <f t="shared" si="71"/>
        <v>0.43320415926235184</v>
      </c>
      <c r="Q1150" s="5">
        <f>YEAR(SalesDataTable[[#This Row],[Order Date]])</f>
        <v>2026</v>
      </c>
      <c r="R1150" s="8" t="str">
        <f>"Q"&amp;ROUNDUP(MONTH(SalesDataTable[[#This Row],[Order Date]])/3,0)</f>
        <v>Q2</v>
      </c>
      <c r="S1150" s="9">
        <f>MONTH(SalesDataTable[[#This Row],[Order Date]])</f>
        <v>6</v>
      </c>
      <c r="T1150" s="8" t="str">
        <f>TEXT(SalesDataTable[[#This Row],[Order Date]],"mmm")</f>
        <v>Jun</v>
      </c>
    </row>
    <row r="1151" spans="1:20" ht="16">
      <c r="A1151" s="2" t="s">
        <v>1202</v>
      </c>
      <c r="B1151" s="3">
        <v>46193</v>
      </c>
      <c r="C1151" s="4" t="s">
        <v>8</v>
      </c>
      <c r="D1151" s="4" t="s">
        <v>86</v>
      </c>
      <c r="E1151" s="4" t="s">
        <v>25</v>
      </c>
      <c r="F1151" s="4" t="s">
        <v>4</v>
      </c>
      <c r="G1151" s="4" t="s">
        <v>49</v>
      </c>
      <c r="H1151" s="4" t="s">
        <v>74</v>
      </c>
      <c r="I1151" s="9">
        <v>1</v>
      </c>
      <c r="J1151" s="6">
        <v>50.11</v>
      </c>
      <c r="K1151" s="7">
        <v>0.05</v>
      </c>
      <c r="L1151" s="6">
        <v>21.38</v>
      </c>
      <c r="M1151" s="6">
        <f t="shared" si="68"/>
        <v>47.604499999999994</v>
      </c>
      <c r="N1151" s="6">
        <f t="shared" si="69"/>
        <v>21.38</v>
      </c>
      <c r="O1151" s="6">
        <f t="shared" si="70"/>
        <v>26.224499999999995</v>
      </c>
      <c r="P1151" s="8">
        <f t="shared" si="71"/>
        <v>0.55088279469377888</v>
      </c>
      <c r="Q1151" s="5">
        <f>YEAR(SalesDataTable[[#This Row],[Order Date]])</f>
        <v>2026</v>
      </c>
      <c r="R1151" s="8" t="str">
        <f>"Q"&amp;ROUNDUP(MONTH(SalesDataTable[[#This Row],[Order Date]])/3,0)</f>
        <v>Q2</v>
      </c>
      <c r="S1151" s="9">
        <f>MONTH(SalesDataTable[[#This Row],[Order Date]])</f>
        <v>6</v>
      </c>
      <c r="T1151" s="8" t="str">
        <f>TEXT(SalesDataTable[[#This Row],[Order Date]],"mmm")</f>
        <v>Jun</v>
      </c>
    </row>
    <row r="1152" spans="1:20" ht="16">
      <c r="A1152" s="2" t="s">
        <v>1203</v>
      </c>
      <c r="B1152" s="3">
        <v>46193</v>
      </c>
      <c r="C1152" s="4" t="s">
        <v>14</v>
      </c>
      <c r="D1152" s="4" t="s">
        <v>15</v>
      </c>
      <c r="E1152" s="4" t="s">
        <v>25</v>
      </c>
      <c r="F1152" s="4" t="s">
        <v>4</v>
      </c>
      <c r="G1152" s="4" t="s">
        <v>11</v>
      </c>
      <c r="H1152" s="4" t="s">
        <v>21</v>
      </c>
      <c r="I1152" s="9">
        <v>1</v>
      </c>
      <c r="J1152" s="6">
        <v>142.55000000000001</v>
      </c>
      <c r="K1152" s="7">
        <v>0.1</v>
      </c>
      <c r="L1152" s="6">
        <v>79.709999999999994</v>
      </c>
      <c r="M1152" s="6">
        <f t="shared" si="68"/>
        <v>128.29500000000002</v>
      </c>
      <c r="N1152" s="6">
        <f t="shared" si="69"/>
        <v>79.709999999999994</v>
      </c>
      <c r="O1152" s="6">
        <f t="shared" si="70"/>
        <v>48.585000000000022</v>
      </c>
      <c r="P1152" s="8">
        <f t="shared" si="71"/>
        <v>0.37869753302934656</v>
      </c>
      <c r="Q1152" s="5">
        <f>YEAR(SalesDataTable[[#This Row],[Order Date]])</f>
        <v>2026</v>
      </c>
      <c r="R1152" s="8" t="str">
        <f>"Q"&amp;ROUNDUP(MONTH(SalesDataTable[[#This Row],[Order Date]])/3,0)</f>
        <v>Q2</v>
      </c>
      <c r="S1152" s="9">
        <f>MONTH(SalesDataTable[[#This Row],[Order Date]])</f>
        <v>6</v>
      </c>
      <c r="T1152" s="8" t="str">
        <f>TEXT(SalesDataTable[[#This Row],[Order Date]],"mmm")</f>
        <v>Jun</v>
      </c>
    </row>
    <row r="1153" spans="1:20" ht="16">
      <c r="A1153" s="2" t="s">
        <v>1204</v>
      </c>
      <c r="B1153" s="3">
        <v>46193</v>
      </c>
      <c r="C1153" s="4" t="s">
        <v>27</v>
      </c>
      <c r="D1153" s="4" t="s">
        <v>48</v>
      </c>
      <c r="E1153" s="4" t="s">
        <v>3</v>
      </c>
      <c r="F1153" s="4" t="s">
        <v>16</v>
      </c>
      <c r="G1153" s="4" t="s">
        <v>31</v>
      </c>
      <c r="H1153" s="4" t="s">
        <v>41</v>
      </c>
      <c r="I1153" s="9">
        <v>3</v>
      </c>
      <c r="J1153" s="6">
        <v>191.11</v>
      </c>
      <c r="K1153" s="7">
        <v>0.05</v>
      </c>
      <c r="L1153" s="6">
        <v>102.82</v>
      </c>
      <c r="M1153" s="6">
        <f t="shared" si="68"/>
        <v>544.6635</v>
      </c>
      <c r="N1153" s="6">
        <f t="shared" si="69"/>
        <v>308.45999999999998</v>
      </c>
      <c r="O1153" s="6">
        <f t="shared" si="70"/>
        <v>236.20350000000002</v>
      </c>
      <c r="P1153" s="8">
        <f t="shared" si="71"/>
        <v>0.43366867800026992</v>
      </c>
      <c r="Q1153" s="5">
        <f>YEAR(SalesDataTable[[#This Row],[Order Date]])</f>
        <v>2026</v>
      </c>
      <c r="R1153" s="8" t="str">
        <f>"Q"&amp;ROUNDUP(MONTH(SalesDataTable[[#This Row],[Order Date]])/3,0)</f>
        <v>Q2</v>
      </c>
      <c r="S1153" s="9">
        <f>MONTH(SalesDataTable[[#This Row],[Order Date]])</f>
        <v>6</v>
      </c>
      <c r="T1153" s="8" t="str">
        <f>TEXT(SalesDataTable[[#This Row],[Order Date]],"mmm")</f>
        <v>Jun</v>
      </c>
    </row>
    <row r="1154" spans="1:20" ht="16">
      <c r="A1154" s="2" t="s">
        <v>1205</v>
      </c>
      <c r="B1154" s="3">
        <v>46193</v>
      </c>
      <c r="C1154" s="4" t="s">
        <v>27</v>
      </c>
      <c r="D1154" s="4" t="s">
        <v>82</v>
      </c>
      <c r="E1154" s="4" t="s">
        <v>10</v>
      </c>
      <c r="F1154" s="4" t="s">
        <v>20</v>
      </c>
      <c r="G1154" s="4" t="s">
        <v>5</v>
      </c>
      <c r="H1154" s="4" t="s">
        <v>35</v>
      </c>
      <c r="I1154" s="9">
        <v>6</v>
      </c>
      <c r="J1154" s="6">
        <v>40.229999999999997</v>
      </c>
      <c r="K1154" s="7">
        <v>0.15</v>
      </c>
      <c r="L1154" s="6">
        <v>17.079999999999998</v>
      </c>
      <c r="M1154" s="6">
        <f t="shared" ref="M1154:M1217" si="72">I1154*J1154*(1-K1154)</f>
        <v>205.173</v>
      </c>
      <c r="N1154" s="6">
        <f t="shared" ref="N1154:N1217" si="73">I1154*L1154</f>
        <v>102.47999999999999</v>
      </c>
      <c r="O1154" s="6">
        <f t="shared" ref="O1154:O1217" si="74">M1154-N1154</f>
        <v>102.69300000000001</v>
      </c>
      <c r="P1154" s="8">
        <f t="shared" ref="P1154:P1217" si="75">IFERROR(O1154/M1154,0)</f>
        <v>0.50051907414718322</v>
      </c>
      <c r="Q1154" s="5">
        <f>YEAR(SalesDataTable[[#This Row],[Order Date]])</f>
        <v>2026</v>
      </c>
      <c r="R1154" s="8" t="str">
        <f>"Q"&amp;ROUNDUP(MONTH(SalesDataTable[[#This Row],[Order Date]])/3,0)</f>
        <v>Q2</v>
      </c>
      <c r="S1154" s="9">
        <f>MONTH(SalesDataTable[[#This Row],[Order Date]])</f>
        <v>6</v>
      </c>
      <c r="T1154" s="8" t="str">
        <f>TEXT(SalesDataTable[[#This Row],[Order Date]],"mmm")</f>
        <v>Jun</v>
      </c>
    </row>
    <row r="1155" spans="1:20" ht="16">
      <c r="A1155" s="2" t="s">
        <v>1206</v>
      </c>
      <c r="B1155" s="3">
        <v>46193</v>
      </c>
      <c r="C1155" s="4" t="s">
        <v>8</v>
      </c>
      <c r="D1155" s="4" t="s">
        <v>66</v>
      </c>
      <c r="E1155" s="4" t="s">
        <v>3</v>
      </c>
      <c r="F1155" s="4" t="s">
        <v>20</v>
      </c>
      <c r="G1155" s="4" t="s">
        <v>5</v>
      </c>
      <c r="H1155" s="4" t="s">
        <v>6</v>
      </c>
      <c r="I1155" s="9">
        <v>2</v>
      </c>
      <c r="J1155" s="6">
        <v>81.489999999999995</v>
      </c>
      <c r="K1155" s="7">
        <v>0</v>
      </c>
      <c r="L1155" s="6">
        <v>42.15</v>
      </c>
      <c r="M1155" s="6">
        <f t="shared" si="72"/>
        <v>162.97999999999999</v>
      </c>
      <c r="N1155" s="6">
        <f t="shared" si="73"/>
        <v>84.3</v>
      </c>
      <c r="O1155" s="6">
        <f t="shared" si="74"/>
        <v>78.679999999999993</v>
      </c>
      <c r="P1155" s="8">
        <f t="shared" si="75"/>
        <v>0.48275862068965514</v>
      </c>
      <c r="Q1155" s="5">
        <f>YEAR(SalesDataTable[[#This Row],[Order Date]])</f>
        <v>2026</v>
      </c>
      <c r="R1155" s="8" t="str">
        <f>"Q"&amp;ROUNDUP(MONTH(SalesDataTable[[#This Row],[Order Date]])/3,0)</f>
        <v>Q2</v>
      </c>
      <c r="S1155" s="9">
        <f>MONTH(SalesDataTable[[#This Row],[Order Date]])</f>
        <v>6</v>
      </c>
      <c r="T1155" s="8" t="str">
        <f>TEXT(SalesDataTable[[#This Row],[Order Date]],"mmm")</f>
        <v>Jun</v>
      </c>
    </row>
    <row r="1156" spans="1:20" ht="16">
      <c r="A1156" s="2" t="s">
        <v>1207</v>
      </c>
      <c r="B1156" s="3">
        <v>46193</v>
      </c>
      <c r="C1156" s="4" t="s">
        <v>8</v>
      </c>
      <c r="D1156" s="4" t="s">
        <v>38</v>
      </c>
      <c r="E1156" s="4" t="s">
        <v>10</v>
      </c>
      <c r="F1156" s="4" t="s">
        <v>20</v>
      </c>
      <c r="G1156" s="4" t="s">
        <v>17</v>
      </c>
      <c r="H1156" s="4" t="s">
        <v>83</v>
      </c>
      <c r="I1156" s="9">
        <v>8</v>
      </c>
      <c r="J1156" s="6">
        <v>162.71</v>
      </c>
      <c r="K1156" s="7">
        <v>0.2</v>
      </c>
      <c r="L1156" s="6">
        <v>85.27</v>
      </c>
      <c r="M1156" s="6">
        <f t="shared" si="72"/>
        <v>1041.3440000000001</v>
      </c>
      <c r="N1156" s="6">
        <f t="shared" si="73"/>
        <v>682.16</v>
      </c>
      <c r="O1156" s="6">
        <f t="shared" si="74"/>
        <v>359.18400000000008</v>
      </c>
      <c r="P1156" s="8">
        <f t="shared" si="75"/>
        <v>0.34492348349824847</v>
      </c>
      <c r="Q1156" s="5">
        <f>YEAR(SalesDataTable[[#This Row],[Order Date]])</f>
        <v>2026</v>
      </c>
      <c r="R1156" s="8" t="str">
        <f>"Q"&amp;ROUNDUP(MONTH(SalesDataTable[[#This Row],[Order Date]])/3,0)</f>
        <v>Q2</v>
      </c>
      <c r="S1156" s="9">
        <f>MONTH(SalesDataTable[[#This Row],[Order Date]])</f>
        <v>6</v>
      </c>
      <c r="T1156" s="8" t="str">
        <f>TEXT(SalesDataTable[[#This Row],[Order Date]],"mmm")</f>
        <v>Jun</v>
      </c>
    </row>
    <row r="1157" spans="1:20" ht="16">
      <c r="A1157" s="2" t="s">
        <v>1208</v>
      </c>
      <c r="B1157" s="3">
        <v>46194</v>
      </c>
      <c r="C1157" s="4" t="s">
        <v>14</v>
      </c>
      <c r="D1157" s="4" t="s">
        <v>34</v>
      </c>
      <c r="E1157" s="4" t="s">
        <v>39</v>
      </c>
      <c r="F1157" s="4" t="s">
        <v>4</v>
      </c>
      <c r="G1157" s="4" t="s">
        <v>17</v>
      </c>
      <c r="H1157" s="4" t="s">
        <v>18</v>
      </c>
      <c r="I1157" s="9">
        <v>1</v>
      </c>
      <c r="J1157" s="6">
        <v>36.479999999999997</v>
      </c>
      <c r="K1157" s="7">
        <v>0.1</v>
      </c>
      <c r="L1157" s="6">
        <v>13.9</v>
      </c>
      <c r="M1157" s="6">
        <f t="shared" si="72"/>
        <v>32.832000000000001</v>
      </c>
      <c r="N1157" s="6">
        <f t="shared" si="73"/>
        <v>13.9</v>
      </c>
      <c r="O1157" s="6">
        <f t="shared" si="74"/>
        <v>18.932000000000002</v>
      </c>
      <c r="P1157" s="8">
        <f t="shared" si="75"/>
        <v>0.57663255360623789</v>
      </c>
      <c r="Q1157" s="5">
        <f>YEAR(SalesDataTable[[#This Row],[Order Date]])</f>
        <v>2026</v>
      </c>
      <c r="R1157" s="8" t="str">
        <f>"Q"&amp;ROUNDUP(MONTH(SalesDataTable[[#This Row],[Order Date]])/3,0)</f>
        <v>Q2</v>
      </c>
      <c r="S1157" s="9">
        <f>MONTH(SalesDataTable[[#This Row],[Order Date]])</f>
        <v>6</v>
      </c>
      <c r="T1157" s="8" t="str">
        <f>TEXT(SalesDataTable[[#This Row],[Order Date]],"mmm")</f>
        <v>Jun</v>
      </c>
    </row>
    <row r="1158" spans="1:20" ht="16">
      <c r="A1158" s="2" t="s">
        <v>1209</v>
      </c>
      <c r="B1158" s="3">
        <v>46194</v>
      </c>
      <c r="C1158" s="4" t="s">
        <v>8</v>
      </c>
      <c r="D1158" s="4" t="s">
        <v>38</v>
      </c>
      <c r="E1158" s="4" t="s">
        <v>10</v>
      </c>
      <c r="F1158" s="4" t="s">
        <v>20</v>
      </c>
      <c r="G1158" s="4" t="s">
        <v>17</v>
      </c>
      <c r="H1158" s="4" t="s">
        <v>71</v>
      </c>
      <c r="I1158" s="9">
        <v>6</v>
      </c>
      <c r="J1158" s="6">
        <v>136.65</v>
      </c>
      <c r="K1158" s="7">
        <v>0.15</v>
      </c>
      <c r="L1158" s="6">
        <v>68.56</v>
      </c>
      <c r="M1158" s="6">
        <f t="shared" si="72"/>
        <v>696.91500000000008</v>
      </c>
      <c r="N1158" s="6">
        <f t="shared" si="73"/>
        <v>411.36</v>
      </c>
      <c r="O1158" s="6">
        <f t="shared" si="74"/>
        <v>285.55500000000006</v>
      </c>
      <c r="P1158" s="8">
        <f t="shared" si="75"/>
        <v>0.4097415036266977</v>
      </c>
      <c r="Q1158" s="5">
        <f>YEAR(SalesDataTable[[#This Row],[Order Date]])</f>
        <v>2026</v>
      </c>
      <c r="R1158" s="8" t="str">
        <f>"Q"&amp;ROUNDUP(MONTH(SalesDataTable[[#This Row],[Order Date]])/3,0)</f>
        <v>Q2</v>
      </c>
      <c r="S1158" s="9">
        <f>MONTH(SalesDataTable[[#This Row],[Order Date]])</f>
        <v>6</v>
      </c>
      <c r="T1158" s="8" t="str">
        <f>TEXT(SalesDataTable[[#This Row],[Order Date]],"mmm")</f>
        <v>Jun</v>
      </c>
    </row>
    <row r="1159" spans="1:20" ht="16">
      <c r="A1159" s="2" t="s">
        <v>1210</v>
      </c>
      <c r="B1159" s="3">
        <v>46194</v>
      </c>
      <c r="C1159" s="4" t="s">
        <v>14</v>
      </c>
      <c r="D1159" s="4" t="s">
        <v>15</v>
      </c>
      <c r="E1159" s="4" t="s">
        <v>3</v>
      </c>
      <c r="F1159" s="4" t="s">
        <v>16</v>
      </c>
      <c r="G1159" s="4" t="s">
        <v>5</v>
      </c>
      <c r="H1159" s="4" t="s">
        <v>29</v>
      </c>
      <c r="I1159" s="9">
        <v>4</v>
      </c>
      <c r="J1159" s="6">
        <v>50.57</v>
      </c>
      <c r="K1159" s="7">
        <v>0</v>
      </c>
      <c r="L1159" s="6">
        <v>21.85</v>
      </c>
      <c r="M1159" s="6">
        <f t="shared" si="72"/>
        <v>202.28</v>
      </c>
      <c r="N1159" s="6">
        <f t="shared" si="73"/>
        <v>87.4</v>
      </c>
      <c r="O1159" s="6">
        <f t="shared" si="74"/>
        <v>114.88</v>
      </c>
      <c r="P1159" s="8">
        <f t="shared" si="75"/>
        <v>0.56792564761716435</v>
      </c>
      <c r="Q1159" s="5">
        <f>YEAR(SalesDataTable[[#This Row],[Order Date]])</f>
        <v>2026</v>
      </c>
      <c r="R1159" s="8" t="str">
        <f>"Q"&amp;ROUNDUP(MONTH(SalesDataTable[[#This Row],[Order Date]])/3,0)</f>
        <v>Q2</v>
      </c>
      <c r="S1159" s="9">
        <f>MONTH(SalesDataTable[[#This Row],[Order Date]])</f>
        <v>6</v>
      </c>
      <c r="T1159" s="8" t="str">
        <f>TEXT(SalesDataTable[[#This Row],[Order Date]],"mmm")</f>
        <v>Jun</v>
      </c>
    </row>
    <row r="1160" spans="1:20" ht="16">
      <c r="A1160" s="2" t="s">
        <v>1211</v>
      </c>
      <c r="B1160" s="3">
        <v>46194</v>
      </c>
      <c r="C1160" s="4" t="s">
        <v>27</v>
      </c>
      <c r="D1160" s="4" t="s">
        <v>48</v>
      </c>
      <c r="E1160" s="4" t="s">
        <v>3</v>
      </c>
      <c r="F1160" s="4" t="s">
        <v>16</v>
      </c>
      <c r="G1160" s="4" t="s">
        <v>5</v>
      </c>
      <c r="H1160" s="4" t="s">
        <v>43</v>
      </c>
      <c r="I1160" s="9">
        <v>3</v>
      </c>
      <c r="J1160" s="6">
        <v>103.72</v>
      </c>
      <c r="K1160" s="7">
        <v>0</v>
      </c>
      <c r="L1160" s="6">
        <v>50.34</v>
      </c>
      <c r="M1160" s="6">
        <f t="shared" si="72"/>
        <v>311.15999999999997</v>
      </c>
      <c r="N1160" s="6">
        <f t="shared" si="73"/>
        <v>151.02000000000001</v>
      </c>
      <c r="O1160" s="6">
        <f t="shared" si="74"/>
        <v>160.13999999999996</v>
      </c>
      <c r="P1160" s="8">
        <f t="shared" si="75"/>
        <v>0.51465483995372152</v>
      </c>
      <c r="Q1160" s="5">
        <f>YEAR(SalesDataTable[[#This Row],[Order Date]])</f>
        <v>2026</v>
      </c>
      <c r="R1160" s="8" t="str">
        <f>"Q"&amp;ROUNDUP(MONTH(SalesDataTable[[#This Row],[Order Date]])/3,0)</f>
        <v>Q2</v>
      </c>
      <c r="S1160" s="9">
        <f>MONTH(SalesDataTable[[#This Row],[Order Date]])</f>
        <v>6</v>
      </c>
      <c r="T1160" s="8" t="str">
        <f>TEXT(SalesDataTable[[#This Row],[Order Date]],"mmm")</f>
        <v>Jun</v>
      </c>
    </row>
    <row r="1161" spans="1:20" ht="16">
      <c r="A1161" s="2" t="s">
        <v>1212</v>
      </c>
      <c r="B1161" s="3">
        <v>46194</v>
      </c>
      <c r="C1161" s="4" t="s">
        <v>14</v>
      </c>
      <c r="D1161" s="4" t="s">
        <v>126</v>
      </c>
      <c r="E1161" s="4" t="s">
        <v>39</v>
      </c>
      <c r="F1161" s="4" t="s">
        <v>4</v>
      </c>
      <c r="G1161" s="4" t="s">
        <v>17</v>
      </c>
      <c r="H1161" s="4" t="s">
        <v>71</v>
      </c>
      <c r="I1161" s="9">
        <v>1</v>
      </c>
      <c r="J1161" s="6">
        <v>132.49</v>
      </c>
      <c r="K1161" s="7">
        <v>0</v>
      </c>
      <c r="L1161" s="6">
        <v>67.09</v>
      </c>
      <c r="M1161" s="6">
        <f t="shared" si="72"/>
        <v>132.49</v>
      </c>
      <c r="N1161" s="6">
        <f t="shared" si="73"/>
        <v>67.09</v>
      </c>
      <c r="O1161" s="6">
        <f t="shared" si="74"/>
        <v>65.400000000000006</v>
      </c>
      <c r="P1161" s="8">
        <f t="shared" si="75"/>
        <v>0.49362216016303118</v>
      </c>
      <c r="Q1161" s="5">
        <f>YEAR(SalesDataTable[[#This Row],[Order Date]])</f>
        <v>2026</v>
      </c>
      <c r="R1161" s="8" t="str">
        <f>"Q"&amp;ROUNDUP(MONTH(SalesDataTable[[#This Row],[Order Date]])/3,0)</f>
        <v>Q2</v>
      </c>
      <c r="S1161" s="9">
        <f>MONTH(SalesDataTable[[#This Row],[Order Date]])</f>
        <v>6</v>
      </c>
      <c r="T1161" s="8" t="str">
        <f>TEXT(SalesDataTable[[#This Row],[Order Date]],"mmm")</f>
        <v>Jun</v>
      </c>
    </row>
    <row r="1162" spans="1:20" ht="16">
      <c r="A1162" s="2" t="s">
        <v>1213</v>
      </c>
      <c r="B1162" s="3">
        <v>46195</v>
      </c>
      <c r="C1162" s="4" t="s">
        <v>14</v>
      </c>
      <c r="D1162" s="4" t="s">
        <v>24</v>
      </c>
      <c r="E1162" s="4" t="s">
        <v>3</v>
      </c>
      <c r="F1162" s="4" t="s">
        <v>16</v>
      </c>
      <c r="G1162" s="4" t="s">
        <v>31</v>
      </c>
      <c r="H1162" s="4" t="s">
        <v>64</v>
      </c>
      <c r="I1162" s="9">
        <v>2</v>
      </c>
      <c r="J1162" s="6">
        <v>80.650000000000006</v>
      </c>
      <c r="K1162" s="7">
        <v>0</v>
      </c>
      <c r="L1162" s="6">
        <v>39.18</v>
      </c>
      <c r="M1162" s="6">
        <f t="shared" si="72"/>
        <v>161.30000000000001</v>
      </c>
      <c r="N1162" s="6">
        <f t="shared" si="73"/>
        <v>78.36</v>
      </c>
      <c r="O1162" s="6">
        <f t="shared" si="74"/>
        <v>82.940000000000012</v>
      </c>
      <c r="P1162" s="8">
        <f t="shared" si="75"/>
        <v>0.51419714817110973</v>
      </c>
      <c r="Q1162" s="5">
        <f>YEAR(SalesDataTable[[#This Row],[Order Date]])</f>
        <v>2026</v>
      </c>
      <c r="R1162" s="8" t="str">
        <f>"Q"&amp;ROUNDUP(MONTH(SalesDataTable[[#This Row],[Order Date]])/3,0)</f>
        <v>Q2</v>
      </c>
      <c r="S1162" s="9">
        <f>MONTH(SalesDataTable[[#This Row],[Order Date]])</f>
        <v>6</v>
      </c>
      <c r="T1162" s="8" t="str">
        <f>TEXT(SalesDataTable[[#This Row],[Order Date]],"mmm")</f>
        <v>Jun</v>
      </c>
    </row>
    <row r="1163" spans="1:20" ht="16">
      <c r="A1163" s="2" t="s">
        <v>1214</v>
      </c>
      <c r="B1163" s="3">
        <v>46195</v>
      </c>
      <c r="C1163" s="4" t="s">
        <v>8</v>
      </c>
      <c r="D1163" s="4" t="s">
        <v>9</v>
      </c>
      <c r="E1163" s="4" t="s">
        <v>25</v>
      </c>
      <c r="F1163" s="4" t="s">
        <v>16</v>
      </c>
      <c r="G1163" s="4" t="s">
        <v>49</v>
      </c>
      <c r="H1163" s="4" t="s">
        <v>67</v>
      </c>
      <c r="I1163" s="9">
        <v>1</v>
      </c>
      <c r="J1163" s="6">
        <v>35.409999999999997</v>
      </c>
      <c r="K1163" s="7">
        <v>0.05</v>
      </c>
      <c r="L1163" s="6">
        <v>13.9</v>
      </c>
      <c r="M1163" s="6">
        <f t="shared" si="72"/>
        <v>33.639499999999998</v>
      </c>
      <c r="N1163" s="6">
        <f t="shared" si="73"/>
        <v>13.9</v>
      </c>
      <c r="O1163" s="6">
        <f t="shared" si="74"/>
        <v>19.7395</v>
      </c>
      <c r="P1163" s="8">
        <f t="shared" si="75"/>
        <v>0.58679528530447833</v>
      </c>
      <c r="Q1163" s="5">
        <f>YEAR(SalesDataTable[[#This Row],[Order Date]])</f>
        <v>2026</v>
      </c>
      <c r="R1163" s="8" t="str">
        <f>"Q"&amp;ROUNDUP(MONTH(SalesDataTable[[#This Row],[Order Date]])/3,0)</f>
        <v>Q2</v>
      </c>
      <c r="S1163" s="9">
        <f>MONTH(SalesDataTable[[#This Row],[Order Date]])</f>
        <v>6</v>
      </c>
      <c r="T1163" s="8" t="str">
        <f>TEXT(SalesDataTable[[#This Row],[Order Date]],"mmm")</f>
        <v>Jun</v>
      </c>
    </row>
    <row r="1164" spans="1:20" ht="16">
      <c r="A1164" s="2" t="s">
        <v>1215</v>
      </c>
      <c r="B1164" s="3">
        <v>46195</v>
      </c>
      <c r="C1164" s="4" t="s">
        <v>1</v>
      </c>
      <c r="D1164" s="4" t="s">
        <v>2</v>
      </c>
      <c r="E1164" s="4" t="s">
        <v>39</v>
      </c>
      <c r="F1164" s="4" t="s">
        <v>4</v>
      </c>
      <c r="G1164" s="4" t="s">
        <v>49</v>
      </c>
      <c r="H1164" s="4" t="s">
        <v>50</v>
      </c>
      <c r="I1164" s="9">
        <v>3</v>
      </c>
      <c r="J1164" s="6">
        <v>41.01</v>
      </c>
      <c r="K1164" s="7">
        <v>0</v>
      </c>
      <c r="L1164" s="6">
        <v>14.33</v>
      </c>
      <c r="M1164" s="6">
        <f t="shared" si="72"/>
        <v>123.03</v>
      </c>
      <c r="N1164" s="6">
        <f t="shared" si="73"/>
        <v>42.99</v>
      </c>
      <c r="O1164" s="6">
        <f t="shared" si="74"/>
        <v>80.039999999999992</v>
      </c>
      <c r="P1164" s="8">
        <f t="shared" si="75"/>
        <v>0.65057303096805652</v>
      </c>
      <c r="Q1164" s="5">
        <f>YEAR(SalesDataTable[[#This Row],[Order Date]])</f>
        <v>2026</v>
      </c>
      <c r="R1164" s="8" t="str">
        <f>"Q"&amp;ROUNDUP(MONTH(SalesDataTable[[#This Row],[Order Date]])/3,0)</f>
        <v>Q2</v>
      </c>
      <c r="S1164" s="9">
        <f>MONTH(SalesDataTable[[#This Row],[Order Date]])</f>
        <v>6</v>
      </c>
      <c r="T1164" s="8" t="str">
        <f>TEXT(SalesDataTable[[#This Row],[Order Date]],"mmm")</f>
        <v>Jun</v>
      </c>
    </row>
    <row r="1165" spans="1:20" ht="16">
      <c r="A1165" s="2" t="s">
        <v>1216</v>
      </c>
      <c r="B1165" s="3">
        <v>46195</v>
      </c>
      <c r="C1165" s="4" t="s">
        <v>27</v>
      </c>
      <c r="D1165" s="4" t="s">
        <v>48</v>
      </c>
      <c r="E1165" s="4" t="s">
        <v>3</v>
      </c>
      <c r="F1165" s="4" t="s">
        <v>20</v>
      </c>
      <c r="G1165" s="4" t="s">
        <v>17</v>
      </c>
      <c r="H1165" s="4" t="s">
        <v>18</v>
      </c>
      <c r="I1165" s="9">
        <v>1</v>
      </c>
      <c r="J1165" s="6">
        <v>36.01</v>
      </c>
      <c r="K1165" s="7">
        <v>0</v>
      </c>
      <c r="L1165" s="6">
        <v>13.23</v>
      </c>
      <c r="M1165" s="6">
        <f t="shared" si="72"/>
        <v>36.01</v>
      </c>
      <c r="N1165" s="6">
        <f t="shared" si="73"/>
        <v>13.23</v>
      </c>
      <c r="O1165" s="6">
        <f t="shared" si="74"/>
        <v>22.779999999999998</v>
      </c>
      <c r="P1165" s="8">
        <f t="shared" si="75"/>
        <v>0.63260205498472644</v>
      </c>
      <c r="Q1165" s="5">
        <f>YEAR(SalesDataTable[[#This Row],[Order Date]])</f>
        <v>2026</v>
      </c>
      <c r="R1165" s="8" t="str">
        <f>"Q"&amp;ROUNDUP(MONTH(SalesDataTable[[#This Row],[Order Date]])/3,0)</f>
        <v>Q2</v>
      </c>
      <c r="S1165" s="9">
        <f>MONTH(SalesDataTable[[#This Row],[Order Date]])</f>
        <v>6</v>
      </c>
      <c r="T1165" s="8" t="str">
        <f>TEXT(SalesDataTable[[#This Row],[Order Date]],"mmm")</f>
        <v>Jun</v>
      </c>
    </row>
    <row r="1166" spans="1:20" ht="16">
      <c r="A1166" s="2" t="s">
        <v>1217</v>
      </c>
      <c r="B1166" s="3">
        <v>46195</v>
      </c>
      <c r="C1166" s="4" t="s">
        <v>1</v>
      </c>
      <c r="D1166" s="4" t="s">
        <v>2</v>
      </c>
      <c r="E1166" s="4" t="s">
        <v>39</v>
      </c>
      <c r="F1166" s="4" t="s">
        <v>4</v>
      </c>
      <c r="G1166" s="4" t="s">
        <v>49</v>
      </c>
      <c r="H1166" s="4" t="s">
        <v>74</v>
      </c>
      <c r="I1166" s="9">
        <v>2</v>
      </c>
      <c r="J1166" s="6">
        <v>50.21</v>
      </c>
      <c r="K1166" s="7">
        <v>0.05</v>
      </c>
      <c r="L1166" s="6">
        <v>21.74</v>
      </c>
      <c r="M1166" s="6">
        <f t="shared" si="72"/>
        <v>95.399000000000001</v>
      </c>
      <c r="N1166" s="6">
        <f t="shared" si="73"/>
        <v>43.48</v>
      </c>
      <c r="O1166" s="6">
        <f t="shared" si="74"/>
        <v>51.919000000000004</v>
      </c>
      <c r="P1166" s="8">
        <f t="shared" si="75"/>
        <v>0.54423002337550708</v>
      </c>
      <c r="Q1166" s="5">
        <f>YEAR(SalesDataTable[[#This Row],[Order Date]])</f>
        <v>2026</v>
      </c>
      <c r="R1166" s="8" t="str">
        <f>"Q"&amp;ROUNDUP(MONTH(SalesDataTable[[#This Row],[Order Date]])/3,0)</f>
        <v>Q2</v>
      </c>
      <c r="S1166" s="9">
        <f>MONTH(SalesDataTable[[#This Row],[Order Date]])</f>
        <v>6</v>
      </c>
      <c r="T1166" s="8" t="str">
        <f>TEXT(SalesDataTable[[#This Row],[Order Date]],"mmm")</f>
        <v>Jun</v>
      </c>
    </row>
    <row r="1167" spans="1:20" ht="16">
      <c r="A1167" s="2" t="s">
        <v>1218</v>
      </c>
      <c r="B1167" s="3">
        <v>46195</v>
      </c>
      <c r="C1167" s="4" t="s">
        <v>14</v>
      </c>
      <c r="D1167" s="4" t="s">
        <v>61</v>
      </c>
      <c r="E1167" s="4" t="s">
        <v>39</v>
      </c>
      <c r="F1167" s="4" t="s">
        <v>4</v>
      </c>
      <c r="G1167" s="4" t="s">
        <v>5</v>
      </c>
      <c r="H1167" s="4" t="s">
        <v>43</v>
      </c>
      <c r="I1167" s="9">
        <v>3</v>
      </c>
      <c r="J1167" s="6">
        <v>100.3</v>
      </c>
      <c r="K1167" s="7">
        <v>0</v>
      </c>
      <c r="L1167" s="6">
        <v>49.26</v>
      </c>
      <c r="M1167" s="6">
        <f t="shared" si="72"/>
        <v>300.89999999999998</v>
      </c>
      <c r="N1167" s="6">
        <f t="shared" si="73"/>
        <v>147.78</v>
      </c>
      <c r="O1167" s="6">
        <f t="shared" si="74"/>
        <v>153.11999999999998</v>
      </c>
      <c r="P1167" s="8">
        <f t="shared" si="75"/>
        <v>0.5088733798604187</v>
      </c>
      <c r="Q1167" s="5">
        <f>YEAR(SalesDataTable[[#This Row],[Order Date]])</f>
        <v>2026</v>
      </c>
      <c r="R1167" s="8" t="str">
        <f>"Q"&amp;ROUNDUP(MONTH(SalesDataTable[[#This Row],[Order Date]])/3,0)</f>
        <v>Q2</v>
      </c>
      <c r="S1167" s="9">
        <f>MONTH(SalesDataTable[[#This Row],[Order Date]])</f>
        <v>6</v>
      </c>
      <c r="T1167" s="8" t="str">
        <f>TEXT(SalesDataTable[[#This Row],[Order Date]],"mmm")</f>
        <v>Jun</v>
      </c>
    </row>
    <row r="1168" spans="1:20" ht="16">
      <c r="A1168" s="2" t="s">
        <v>1219</v>
      </c>
      <c r="B1168" s="3">
        <v>46195</v>
      </c>
      <c r="C1168" s="4" t="s">
        <v>27</v>
      </c>
      <c r="D1168" s="4" t="s">
        <v>48</v>
      </c>
      <c r="E1168" s="4" t="s">
        <v>25</v>
      </c>
      <c r="F1168" s="4" t="s">
        <v>16</v>
      </c>
      <c r="G1168" s="4" t="s">
        <v>17</v>
      </c>
      <c r="H1168" s="4" t="s">
        <v>46</v>
      </c>
      <c r="I1168" s="9">
        <v>1</v>
      </c>
      <c r="J1168" s="6">
        <v>47.7</v>
      </c>
      <c r="K1168" s="7">
        <v>0.1</v>
      </c>
      <c r="L1168" s="6">
        <v>18.760000000000002</v>
      </c>
      <c r="M1168" s="6">
        <f t="shared" si="72"/>
        <v>42.930000000000007</v>
      </c>
      <c r="N1168" s="6">
        <f t="shared" si="73"/>
        <v>18.760000000000002</v>
      </c>
      <c r="O1168" s="6">
        <f t="shared" si="74"/>
        <v>24.170000000000005</v>
      </c>
      <c r="P1168" s="8">
        <f t="shared" si="75"/>
        <v>0.56300955043093415</v>
      </c>
      <c r="Q1168" s="5">
        <f>YEAR(SalesDataTable[[#This Row],[Order Date]])</f>
        <v>2026</v>
      </c>
      <c r="R1168" s="8" t="str">
        <f>"Q"&amp;ROUNDUP(MONTH(SalesDataTable[[#This Row],[Order Date]])/3,0)</f>
        <v>Q2</v>
      </c>
      <c r="S1168" s="9">
        <f>MONTH(SalesDataTable[[#This Row],[Order Date]])</f>
        <v>6</v>
      </c>
      <c r="T1168" s="8" t="str">
        <f>TEXT(SalesDataTable[[#This Row],[Order Date]],"mmm")</f>
        <v>Jun</v>
      </c>
    </row>
    <row r="1169" spans="1:20" ht="16">
      <c r="A1169" s="2" t="s">
        <v>1220</v>
      </c>
      <c r="B1169" s="3">
        <v>46195</v>
      </c>
      <c r="C1169" s="4" t="s">
        <v>8</v>
      </c>
      <c r="D1169" s="4" t="s">
        <v>86</v>
      </c>
      <c r="E1169" s="4" t="s">
        <v>3</v>
      </c>
      <c r="F1169" s="4" t="s">
        <v>16</v>
      </c>
      <c r="G1169" s="4" t="s">
        <v>5</v>
      </c>
      <c r="H1169" s="4" t="s">
        <v>35</v>
      </c>
      <c r="I1169" s="9">
        <v>2</v>
      </c>
      <c r="J1169" s="6">
        <v>40.94</v>
      </c>
      <c r="K1169" s="7">
        <v>0.1</v>
      </c>
      <c r="L1169" s="6">
        <v>16.88</v>
      </c>
      <c r="M1169" s="6">
        <f t="shared" si="72"/>
        <v>73.691999999999993</v>
      </c>
      <c r="N1169" s="6">
        <f t="shared" si="73"/>
        <v>33.76</v>
      </c>
      <c r="O1169" s="6">
        <f t="shared" si="74"/>
        <v>39.931999999999995</v>
      </c>
      <c r="P1169" s="8">
        <f t="shared" si="75"/>
        <v>0.54187700157411933</v>
      </c>
      <c r="Q1169" s="5">
        <f>YEAR(SalesDataTable[[#This Row],[Order Date]])</f>
        <v>2026</v>
      </c>
      <c r="R1169" s="8" t="str">
        <f>"Q"&amp;ROUNDUP(MONTH(SalesDataTable[[#This Row],[Order Date]])/3,0)</f>
        <v>Q2</v>
      </c>
      <c r="S1169" s="9">
        <f>MONTH(SalesDataTable[[#This Row],[Order Date]])</f>
        <v>6</v>
      </c>
      <c r="T1169" s="8" t="str">
        <f>TEXT(SalesDataTable[[#This Row],[Order Date]],"mmm")</f>
        <v>Jun</v>
      </c>
    </row>
    <row r="1170" spans="1:20" ht="16">
      <c r="A1170" s="2" t="s">
        <v>1221</v>
      </c>
      <c r="B1170" s="3">
        <v>46195</v>
      </c>
      <c r="C1170" s="4" t="s">
        <v>27</v>
      </c>
      <c r="D1170" s="4" t="s">
        <v>48</v>
      </c>
      <c r="E1170" s="4" t="s">
        <v>25</v>
      </c>
      <c r="F1170" s="4" t="s">
        <v>4</v>
      </c>
      <c r="G1170" s="4" t="s">
        <v>11</v>
      </c>
      <c r="H1170" s="4" t="s">
        <v>12</v>
      </c>
      <c r="I1170" s="9">
        <v>1</v>
      </c>
      <c r="J1170" s="6">
        <v>93.78</v>
      </c>
      <c r="K1170" s="7">
        <v>0</v>
      </c>
      <c r="L1170" s="6">
        <v>46.62</v>
      </c>
      <c r="M1170" s="6">
        <f t="shared" si="72"/>
        <v>93.78</v>
      </c>
      <c r="N1170" s="6">
        <f t="shared" si="73"/>
        <v>46.62</v>
      </c>
      <c r="O1170" s="6">
        <f t="shared" si="74"/>
        <v>47.160000000000004</v>
      </c>
      <c r="P1170" s="8">
        <f t="shared" si="75"/>
        <v>0.50287907869481774</v>
      </c>
      <c r="Q1170" s="5">
        <f>YEAR(SalesDataTable[[#This Row],[Order Date]])</f>
        <v>2026</v>
      </c>
      <c r="R1170" s="8" t="str">
        <f>"Q"&amp;ROUNDUP(MONTH(SalesDataTable[[#This Row],[Order Date]])/3,0)</f>
        <v>Q2</v>
      </c>
      <c r="S1170" s="9">
        <f>MONTH(SalesDataTable[[#This Row],[Order Date]])</f>
        <v>6</v>
      </c>
      <c r="T1170" s="8" t="str">
        <f>TEXT(SalesDataTable[[#This Row],[Order Date]],"mmm")</f>
        <v>Jun</v>
      </c>
    </row>
    <row r="1171" spans="1:20" ht="16">
      <c r="A1171" s="2" t="s">
        <v>1222</v>
      </c>
      <c r="B1171" s="3">
        <v>46195</v>
      </c>
      <c r="C1171" s="4" t="s">
        <v>27</v>
      </c>
      <c r="D1171" s="4" t="s">
        <v>28</v>
      </c>
      <c r="E1171" s="4" t="s">
        <v>25</v>
      </c>
      <c r="F1171" s="4" t="s">
        <v>16</v>
      </c>
      <c r="G1171" s="4" t="s">
        <v>49</v>
      </c>
      <c r="H1171" s="4" t="s">
        <v>74</v>
      </c>
      <c r="I1171" s="9">
        <v>2</v>
      </c>
      <c r="J1171" s="6">
        <v>51.42</v>
      </c>
      <c r="K1171" s="7">
        <v>0</v>
      </c>
      <c r="L1171" s="6">
        <v>22.19</v>
      </c>
      <c r="M1171" s="6">
        <f t="shared" si="72"/>
        <v>102.84</v>
      </c>
      <c r="N1171" s="6">
        <f t="shared" si="73"/>
        <v>44.38</v>
      </c>
      <c r="O1171" s="6">
        <f t="shared" si="74"/>
        <v>58.46</v>
      </c>
      <c r="P1171" s="8">
        <f t="shared" si="75"/>
        <v>0.56845585375340335</v>
      </c>
      <c r="Q1171" s="5">
        <f>YEAR(SalesDataTable[[#This Row],[Order Date]])</f>
        <v>2026</v>
      </c>
      <c r="R1171" s="8" t="str">
        <f>"Q"&amp;ROUNDUP(MONTH(SalesDataTable[[#This Row],[Order Date]])/3,0)</f>
        <v>Q2</v>
      </c>
      <c r="S1171" s="9">
        <f>MONTH(SalesDataTable[[#This Row],[Order Date]])</f>
        <v>6</v>
      </c>
      <c r="T1171" s="8" t="str">
        <f>TEXT(SalesDataTable[[#This Row],[Order Date]],"mmm")</f>
        <v>Jun</v>
      </c>
    </row>
    <row r="1172" spans="1:20" ht="16">
      <c r="A1172" s="2" t="s">
        <v>1223</v>
      </c>
      <c r="B1172" s="3">
        <v>46195</v>
      </c>
      <c r="C1172" s="4" t="s">
        <v>14</v>
      </c>
      <c r="D1172" s="4" t="s">
        <v>15</v>
      </c>
      <c r="E1172" s="4" t="s">
        <v>25</v>
      </c>
      <c r="F1172" s="4" t="s">
        <v>16</v>
      </c>
      <c r="G1172" s="4" t="s">
        <v>17</v>
      </c>
      <c r="H1172" s="4" t="s">
        <v>83</v>
      </c>
      <c r="I1172" s="9">
        <v>1</v>
      </c>
      <c r="J1172" s="6">
        <v>164.99</v>
      </c>
      <c r="K1172" s="7">
        <v>0.1</v>
      </c>
      <c r="L1172" s="6">
        <v>86.6</v>
      </c>
      <c r="M1172" s="6">
        <f t="shared" si="72"/>
        <v>148.49100000000001</v>
      </c>
      <c r="N1172" s="6">
        <f t="shared" si="73"/>
        <v>86.6</v>
      </c>
      <c r="O1172" s="6">
        <f t="shared" si="74"/>
        <v>61.89100000000002</v>
      </c>
      <c r="P1172" s="8">
        <f t="shared" si="75"/>
        <v>0.41679967136055396</v>
      </c>
      <c r="Q1172" s="5">
        <f>YEAR(SalesDataTable[[#This Row],[Order Date]])</f>
        <v>2026</v>
      </c>
      <c r="R1172" s="8" t="str">
        <f>"Q"&amp;ROUNDUP(MONTH(SalesDataTable[[#This Row],[Order Date]])/3,0)</f>
        <v>Q2</v>
      </c>
      <c r="S1172" s="9">
        <f>MONTH(SalesDataTable[[#This Row],[Order Date]])</f>
        <v>6</v>
      </c>
      <c r="T1172" s="8" t="str">
        <f>TEXT(SalesDataTable[[#This Row],[Order Date]],"mmm")</f>
        <v>Jun</v>
      </c>
    </row>
    <row r="1173" spans="1:20" ht="16">
      <c r="A1173" s="2" t="s">
        <v>1224</v>
      </c>
      <c r="B1173" s="3">
        <v>46195</v>
      </c>
      <c r="C1173" s="4" t="s">
        <v>14</v>
      </c>
      <c r="D1173" s="4" t="s">
        <v>34</v>
      </c>
      <c r="E1173" s="4" t="s">
        <v>39</v>
      </c>
      <c r="F1173" s="4" t="s">
        <v>4</v>
      </c>
      <c r="G1173" s="4" t="s">
        <v>11</v>
      </c>
      <c r="H1173" s="4" t="s">
        <v>21</v>
      </c>
      <c r="I1173" s="9">
        <v>1</v>
      </c>
      <c r="J1173" s="6">
        <v>145.65</v>
      </c>
      <c r="K1173" s="7">
        <v>0</v>
      </c>
      <c r="L1173" s="6">
        <v>79.87</v>
      </c>
      <c r="M1173" s="6">
        <f t="shared" si="72"/>
        <v>145.65</v>
      </c>
      <c r="N1173" s="6">
        <f t="shared" si="73"/>
        <v>79.87</v>
      </c>
      <c r="O1173" s="6">
        <f t="shared" si="74"/>
        <v>65.78</v>
      </c>
      <c r="P1173" s="8">
        <f t="shared" si="75"/>
        <v>0.45163062135255749</v>
      </c>
      <c r="Q1173" s="5">
        <f>YEAR(SalesDataTable[[#This Row],[Order Date]])</f>
        <v>2026</v>
      </c>
      <c r="R1173" s="8" t="str">
        <f>"Q"&amp;ROUNDUP(MONTH(SalesDataTable[[#This Row],[Order Date]])/3,0)</f>
        <v>Q2</v>
      </c>
      <c r="S1173" s="9">
        <f>MONTH(SalesDataTable[[#This Row],[Order Date]])</f>
        <v>6</v>
      </c>
      <c r="T1173" s="8" t="str">
        <f>TEXT(SalesDataTable[[#This Row],[Order Date]],"mmm")</f>
        <v>Jun</v>
      </c>
    </row>
    <row r="1174" spans="1:20" ht="16">
      <c r="A1174" s="2" t="s">
        <v>1225</v>
      </c>
      <c r="B1174" s="3">
        <v>46195</v>
      </c>
      <c r="C1174" s="4" t="s">
        <v>8</v>
      </c>
      <c r="D1174" s="4" t="s">
        <v>66</v>
      </c>
      <c r="E1174" s="4" t="s">
        <v>3</v>
      </c>
      <c r="F1174" s="4" t="s">
        <v>16</v>
      </c>
      <c r="G1174" s="4" t="s">
        <v>49</v>
      </c>
      <c r="H1174" s="4" t="s">
        <v>55</v>
      </c>
      <c r="I1174" s="9">
        <v>4</v>
      </c>
      <c r="J1174" s="6">
        <v>120.94</v>
      </c>
      <c r="K1174" s="7">
        <v>0.05</v>
      </c>
      <c r="L1174" s="6">
        <v>70.84</v>
      </c>
      <c r="M1174" s="6">
        <f t="shared" si="72"/>
        <v>459.57199999999995</v>
      </c>
      <c r="N1174" s="6">
        <f t="shared" si="73"/>
        <v>283.36</v>
      </c>
      <c r="O1174" s="6">
        <f t="shared" si="74"/>
        <v>176.21199999999993</v>
      </c>
      <c r="P1174" s="8">
        <f t="shared" si="75"/>
        <v>0.38342631840059871</v>
      </c>
      <c r="Q1174" s="5">
        <f>YEAR(SalesDataTable[[#This Row],[Order Date]])</f>
        <v>2026</v>
      </c>
      <c r="R1174" s="8" t="str">
        <f>"Q"&amp;ROUNDUP(MONTH(SalesDataTable[[#This Row],[Order Date]])/3,0)</f>
        <v>Q2</v>
      </c>
      <c r="S1174" s="9">
        <f>MONTH(SalesDataTable[[#This Row],[Order Date]])</f>
        <v>6</v>
      </c>
      <c r="T1174" s="8" t="str">
        <f>TEXT(SalesDataTable[[#This Row],[Order Date]],"mmm")</f>
        <v>Jun</v>
      </c>
    </row>
    <row r="1175" spans="1:20" ht="16">
      <c r="A1175" s="2" t="s">
        <v>1226</v>
      </c>
      <c r="B1175" s="3">
        <v>46196</v>
      </c>
      <c r="C1175" s="4" t="s">
        <v>27</v>
      </c>
      <c r="D1175" s="4" t="s">
        <v>82</v>
      </c>
      <c r="E1175" s="4" t="s">
        <v>3</v>
      </c>
      <c r="F1175" s="4" t="s">
        <v>4</v>
      </c>
      <c r="G1175" s="4" t="s">
        <v>17</v>
      </c>
      <c r="H1175" s="4" t="s">
        <v>18</v>
      </c>
      <c r="I1175" s="9">
        <v>1</v>
      </c>
      <c r="J1175" s="6">
        <v>36.94</v>
      </c>
      <c r="K1175" s="7">
        <v>0</v>
      </c>
      <c r="L1175" s="6">
        <v>13.25</v>
      </c>
      <c r="M1175" s="6">
        <f t="shared" si="72"/>
        <v>36.94</v>
      </c>
      <c r="N1175" s="6">
        <f t="shared" si="73"/>
        <v>13.25</v>
      </c>
      <c r="O1175" s="6">
        <f t="shared" si="74"/>
        <v>23.689999999999998</v>
      </c>
      <c r="P1175" s="8">
        <f t="shared" si="75"/>
        <v>0.64131023280996213</v>
      </c>
      <c r="Q1175" s="5">
        <f>YEAR(SalesDataTable[[#This Row],[Order Date]])</f>
        <v>2026</v>
      </c>
      <c r="R1175" s="8" t="str">
        <f>"Q"&amp;ROUNDUP(MONTH(SalesDataTable[[#This Row],[Order Date]])/3,0)</f>
        <v>Q2</v>
      </c>
      <c r="S1175" s="9">
        <f>MONTH(SalesDataTable[[#This Row],[Order Date]])</f>
        <v>6</v>
      </c>
      <c r="T1175" s="8" t="str">
        <f>TEXT(SalesDataTable[[#This Row],[Order Date]],"mmm")</f>
        <v>Jun</v>
      </c>
    </row>
    <row r="1176" spans="1:20" ht="16">
      <c r="A1176" s="2" t="s">
        <v>1227</v>
      </c>
      <c r="B1176" s="3">
        <v>46196</v>
      </c>
      <c r="C1176" s="4" t="s">
        <v>1</v>
      </c>
      <c r="D1176" s="4" t="s">
        <v>88</v>
      </c>
      <c r="E1176" s="4" t="s">
        <v>3</v>
      </c>
      <c r="F1176" s="4" t="s">
        <v>20</v>
      </c>
      <c r="G1176" s="4" t="s">
        <v>11</v>
      </c>
      <c r="H1176" s="4" t="s">
        <v>12</v>
      </c>
      <c r="I1176" s="9">
        <v>1</v>
      </c>
      <c r="J1176" s="6">
        <v>90.3</v>
      </c>
      <c r="K1176" s="7">
        <v>0.05</v>
      </c>
      <c r="L1176" s="6">
        <v>45.07</v>
      </c>
      <c r="M1176" s="6">
        <f t="shared" si="72"/>
        <v>85.784999999999997</v>
      </c>
      <c r="N1176" s="6">
        <f t="shared" si="73"/>
        <v>45.07</v>
      </c>
      <c r="O1176" s="6">
        <f t="shared" si="74"/>
        <v>40.714999999999996</v>
      </c>
      <c r="P1176" s="8">
        <f t="shared" si="75"/>
        <v>0.47461677449437545</v>
      </c>
      <c r="Q1176" s="5">
        <f>YEAR(SalesDataTable[[#This Row],[Order Date]])</f>
        <v>2026</v>
      </c>
      <c r="R1176" s="8" t="str">
        <f>"Q"&amp;ROUNDUP(MONTH(SalesDataTable[[#This Row],[Order Date]])/3,0)</f>
        <v>Q2</v>
      </c>
      <c r="S1176" s="9">
        <f>MONTH(SalesDataTable[[#This Row],[Order Date]])</f>
        <v>6</v>
      </c>
      <c r="T1176" s="8" t="str">
        <f>TEXT(SalesDataTable[[#This Row],[Order Date]],"mmm")</f>
        <v>Jun</v>
      </c>
    </row>
    <row r="1177" spans="1:20" ht="16">
      <c r="A1177" s="2" t="s">
        <v>1228</v>
      </c>
      <c r="B1177" s="3">
        <v>46196</v>
      </c>
      <c r="C1177" s="4" t="s">
        <v>27</v>
      </c>
      <c r="D1177" s="4" t="s">
        <v>82</v>
      </c>
      <c r="E1177" s="4" t="s">
        <v>39</v>
      </c>
      <c r="F1177" s="4" t="s">
        <v>4</v>
      </c>
      <c r="G1177" s="4" t="s">
        <v>31</v>
      </c>
      <c r="H1177" s="4" t="s">
        <v>32</v>
      </c>
      <c r="I1177" s="9">
        <v>1</v>
      </c>
      <c r="J1177" s="6">
        <v>335.05</v>
      </c>
      <c r="K1177" s="7">
        <v>0</v>
      </c>
      <c r="L1177" s="6">
        <v>191.67</v>
      </c>
      <c r="M1177" s="6">
        <f t="shared" si="72"/>
        <v>335.05</v>
      </c>
      <c r="N1177" s="6">
        <f t="shared" si="73"/>
        <v>191.67</v>
      </c>
      <c r="O1177" s="6">
        <f t="shared" si="74"/>
        <v>143.38000000000002</v>
      </c>
      <c r="P1177" s="8">
        <f t="shared" si="75"/>
        <v>0.42793612893597976</v>
      </c>
      <c r="Q1177" s="5">
        <f>YEAR(SalesDataTable[[#This Row],[Order Date]])</f>
        <v>2026</v>
      </c>
      <c r="R1177" s="8" t="str">
        <f>"Q"&amp;ROUNDUP(MONTH(SalesDataTable[[#This Row],[Order Date]])/3,0)</f>
        <v>Q2</v>
      </c>
      <c r="S1177" s="9">
        <f>MONTH(SalesDataTable[[#This Row],[Order Date]])</f>
        <v>6</v>
      </c>
      <c r="T1177" s="8" t="str">
        <f>TEXT(SalesDataTable[[#This Row],[Order Date]],"mmm")</f>
        <v>Jun</v>
      </c>
    </row>
    <row r="1178" spans="1:20" ht="16">
      <c r="A1178" s="2" t="s">
        <v>1229</v>
      </c>
      <c r="B1178" s="3">
        <v>46196</v>
      </c>
      <c r="C1178" s="4" t="s">
        <v>27</v>
      </c>
      <c r="D1178" s="4" t="s">
        <v>48</v>
      </c>
      <c r="E1178" s="4" t="s">
        <v>3</v>
      </c>
      <c r="F1178" s="4" t="s">
        <v>16</v>
      </c>
      <c r="G1178" s="4" t="s">
        <v>17</v>
      </c>
      <c r="H1178" s="4" t="s">
        <v>18</v>
      </c>
      <c r="I1178" s="9">
        <v>1</v>
      </c>
      <c r="J1178" s="6">
        <v>35.9</v>
      </c>
      <c r="K1178" s="7">
        <v>0.05</v>
      </c>
      <c r="L1178" s="6">
        <v>13.81</v>
      </c>
      <c r="M1178" s="6">
        <f t="shared" si="72"/>
        <v>34.104999999999997</v>
      </c>
      <c r="N1178" s="6">
        <f t="shared" si="73"/>
        <v>13.81</v>
      </c>
      <c r="O1178" s="6">
        <f t="shared" si="74"/>
        <v>20.294999999999995</v>
      </c>
      <c r="P1178" s="8">
        <f t="shared" si="75"/>
        <v>0.59507403606509301</v>
      </c>
      <c r="Q1178" s="5">
        <f>YEAR(SalesDataTable[[#This Row],[Order Date]])</f>
        <v>2026</v>
      </c>
      <c r="R1178" s="8" t="str">
        <f>"Q"&amp;ROUNDUP(MONTH(SalesDataTable[[#This Row],[Order Date]])/3,0)</f>
        <v>Q2</v>
      </c>
      <c r="S1178" s="9">
        <f>MONTH(SalesDataTable[[#This Row],[Order Date]])</f>
        <v>6</v>
      </c>
      <c r="T1178" s="8" t="str">
        <f>TEXT(SalesDataTable[[#This Row],[Order Date]],"mmm")</f>
        <v>Jun</v>
      </c>
    </row>
    <row r="1179" spans="1:20" ht="16">
      <c r="A1179" s="2" t="s">
        <v>1230</v>
      </c>
      <c r="B1179" s="3">
        <v>46196</v>
      </c>
      <c r="C1179" s="4" t="s">
        <v>27</v>
      </c>
      <c r="D1179" s="4" t="s">
        <v>82</v>
      </c>
      <c r="E1179" s="4" t="s">
        <v>3</v>
      </c>
      <c r="F1179" s="4" t="s">
        <v>4</v>
      </c>
      <c r="G1179" s="4" t="s">
        <v>5</v>
      </c>
      <c r="H1179" s="4" t="s">
        <v>29</v>
      </c>
      <c r="I1179" s="9">
        <v>6</v>
      </c>
      <c r="J1179" s="6">
        <v>51.34</v>
      </c>
      <c r="K1179" s="7">
        <v>0.1</v>
      </c>
      <c r="L1179" s="6">
        <v>22.47</v>
      </c>
      <c r="M1179" s="6">
        <f t="shared" si="72"/>
        <v>277.23600000000005</v>
      </c>
      <c r="N1179" s="6">
        <f t="shared" si="73"/>
        <v>134.82</v>
      </c>
      <c r="O1179" s="6">
        <f t="shared" si="74"/>
        <v>142.41600000000005</v>
      </c>
      <c r="P1179" s="8">
        <f t="shared" si="75"/>
        <v>0.51369951954291659</v>
      </c>
      <c r="Q1179" s="5">
        <f>YEAR(SalesDataTable[[#This Row],[Order Date]])</f>
        <v>2026</v>
      </c>
      <c r="R1179" s="8" t="str">
        <f>"Q"&amp;ROUNDUP(MONTH(SalesDataTable[[#This Row],[Order Date]])/3,0)</f>
        <v>Q2</v>
      </c>
      <c r="S1179" s="9">
        <f>MONTH(SalesDataTable[[#This Row],[Order Date]])</f>
        <v>6</v>
      </c>
      <c r="T1179" s="8" t="str">
        <f>TEXT(SalesDataTable[[#This Row],[Order Date]],"mmm")</f>
        <v>Jun</v>
      </c>
    </row>
    <row r="1180" spans="1:20" ht="16">
      <c r="A1180" s="2" t="s">
        <v>1231</v>
      </c>
      <c r="B1180" s="3">
        <v>46196</v>
      </c>
      <c r="C1180" s="4" t="s">
        <v>1</v>
      </c>
      <c r="D1180" s="4" t="s">
        <v>2</v>
      </c>
      <c r="E1180" s="4" t="s">
        <v>25</v>
      </c>
      <c r="F1180" s="4" t="s">
        <v>4</v>
      </c>
      <c r="G1180" s="4" t="s">
        <v>11</v>
      </c>
      <c r="H1180" s="4" t="s">
        <v>53</v>
      </c>
      <c r="I1180" s="9">
        <v>1</v>
      </c>
      <c r="J1180" s="6">
        <v>157.91</v>
      </c>
      <c r="K1180" s="7">
        <v>0</v>
      </c>
      <c r="L1180" s="6">
        <v>77.12</v>
      </c>
      <c r="M1180" s="6">
        <f t="shared" si="72"/>
        <v>157.91</v>
      </c>
      <c r="N1180" s="6">
        <f t="shared" si="73"/>
        <v>77.12</v>
      </c>
      <c r="O1180" s="6">
        <f t="shared" si="74"/>
        <v>80.789999999999992</v>
      </c>
      <c r="P1180" s="8">
        <f t="shared" si="75"/>
        <v>0.51162054334747642</v>
      </c>
      <c r="Q1180" s="5">
        <f>YEAR(SalesDataTable[[#This Row],[Order Date]])</f>
        <v>2026</v>
      </c>
      <c r="R1180" s="8" t="str">
        <f>"Q"&amp;ROUNDUP(MONTH(SalesDataTable[[#This Row],[Order Date]])/3,0)</f>
        <v>Q2</v>
      </c>
      <c r="S1180" s="9">
        <f>MONTH(SalesDataTable[[#This Row],[Order Date]])</f>
        <v>6</v>
      </c>
      <c r="T1180" s="8" t="str">
        <f>TEXT(SalesDataTable[[#This Row],[Order Date]],"mmm")</f>
        <v>Jun</v>
      </c>
    </row>
    <row r="1181" spans="1:20" ht="16">
      <c r="A1181" s="2" t="s">
        <v>1232</v>
      </c>
      <c r="B1181" s="3">
        <v>46196</v>
      </c>
      <c r="C1181" s="4" t="s">
        <v>27</v>
      </c>
      <c r="D1181" s="4" t="s">
        <v>82</v>
      </c>
      <c r="E1181" s="4" t="s">
        <v>3</v>
      </c>
      <c r="F1181" s="4" t="s">
        <v>16</v>
      </c>
      <c r="G1181" s="4" t="s">
        <v>5</v>
      </c>
      <c r="H1181" s="4" t="s">
        <v>35</v>
      </c>
      <c r="I1181" s="9">
        <v>3</v>
      </c>
      <c r="J1181" s="6">
        <v>41.09</v>
      </c>
      <c r="K1181" s="7">
        <v>0.05</v>
      </c>
      <c r="L1181" s="6">
        <v>16.809999999999999</v>
      </c>
      <c r="M1181" s="6">
        <f t="shared" si="72"/>
        <v>117.10650000000001</v>
      </c>
      <c r="N1181" s="6">
        <f t="shared" si="73"/>
        <v>50.429999999999993</v>
      </c>
      <c r="O1181" s="6">
        <f t="shared" si="74"/>
        <v>66.676500000000019</v>
      </c>
      <c r="P1181" s="8">
        <f t="shared" si="75"/>
        <v>0.569366346018368</v>
      </c>
      <c r="Q1181" s="5">
        <f>YEAR(SalesDataTable[[#This Row],[Order Date]])</f>
        <v>2026</v>
      </c>
      <c r="R1181" s="8" t="str">
        <f>"Q"&amp;ROUNDUP(MONTH(SalesDataTable[[#This Row],[Order Date]])/3,0)</f>
        <v>Q2</v>
      </c>
      <c r="S1181" s="9">
        <f>MONTH(SalesDataTable[[#This Row],[Order Date]])</f>
        <v>6</v>
      </c>
      <c r="T1181" s="8" t="str">
        <f>TEXT(SalesDataTable[[#This Row],[Order Date]],"mmm")</f>
        <v>Jun</v>
      </c>
    </row>
    <row r="1182" spans="1:20" ht="16">
      <c r="A1182" s="2" t="s">
        <v>1233</v>
      </c>
      <c r="B1182" s="3">
        <v>46196</v>
      </c>
      <c r="C1182" s="4" t="s">
        <v>8</v>
      </c>
      <c r="D1182" s="4" t="s">
        <v>69</v>
      </c>
      <c r="E1182" s="4" t="s">
        <v>3</v>
      </c>
      <c r="F1182" s="4" t="s">
        <v>4</v>
      </c>
      <c r="G1182" s="4" t="s">
        <v>31</v>
      </c>
      <c r="H1182" s="4" t="s">
        <v>90</v>
      </c>
      <c r="I1182" s="9">
        <v>2</v>
      </c>
      <c r="J1182" s="6">
        <v>120.18</v>
      </c>
      <c r="K1182" s="7">
        <v>0.05</v>
      </c>
      <c r="L1182" s="6">
        <v>59.4</v>
      </c>
      <c r="M1182" s="6">
        <f t="shared" si="72"/>
        <v>228.34200000000001</v>
      </c>
      <c r="N1182" s="6">
        <f t="shared" si="73"/>
        <v>118.8</v>
      </c>
      <c r="O1182" s="6">
        <f t="shared" si="74"/>
        <v>109.54200000000002</v>
      </c>
      <c r="P1182" s="8">
        <f t="shared" si="75"/>
        <v>0.47972777675591882</v>
      </c>
      <c r="Q1182" s="5">
        <f>YEAR(SalesDataTable[[#This Row],[Order Date]])</f>
        <v>2026</v>
      </c>
      <c r="R1182" s="8" t="str">
        <f>"Q"&amp;ROUNDUP(MONTH(SalesDataTable[[#This Row],[Order Date]])/3,0)</f>
        <v>Q2</v>
      </c>
      <c r="S1182" s="9">
        <f>MONTH(SalesDataTable[[#This Row],[Order Date]])</f>
        <v>6</v>
      </c>
      <c r="T1182" s="8" t="str">
        <f>TEXT(SalesDataTable[[#This Row],[Order Date]],"mmm")</f>
        <v>Jun</v>
      </c>
    </row>
    <row r="1183" spans="1:20" ht="16">
      <c r="A1183" s="2" t="s">
        <v>1234</v>
      </c>
      <c r="B1183" s="3">
        <v>46196</v>
      </c>
      <c r="C1183" s="4" t="s">
        <v>27</v>
      </c>
      <c r="D1183" s="4" t="s">
        <v>82</v>
      </c>
      <c r="E1183" s="4" t="s">
        <v>39</v>
      </c>
      <c r="F1183" s="4" t="s">
        <v>16</v>
      </c>
      <c r="G1183" s="4" t="s">
        <v>31</v>
      </c>
      <c r="H1183" s="4" t="s">
        <v>41</v>
      </c>
      <c r="I1183" s="9">
        <v>1</v>
      </c>
      <c r="J1183" s="6">
        <v>198.1</v>
      </c>
      <c r="K1183" s="7">
        <v>0.1</v>
      </c>
      <c r="L1183" s="6">
        <v>103.46</v>
      </c>
      <c r="M1183" s="6">
        <f t="shared" si="72"/>
        <v>178.29</v>
      </c>
      <c r="N1183" s="6">
        <f t="shared" si="73"/>
        <v>103.46</v>
      </c>
      <c r="O1183" s="6">
        <f t="shared" si="74"/>
        <v>74.83</v>
      </c>
      <c r="P1183" s="8">
        <f t="shared" si="75"/>
        <v>0.41970946211228899</v>
      </c>
      <c r="Q1183" s="5">
        <f>YEAR(SalesDataTable[[#This Row],[Order Date]])</f>
        <v>2026</v>
      </c>
      <c r="R1183" s="8" t="str">
        <f>"Q"&amp;ROUNDUP(MONTH(SalesDataTable[[#This Row],[Order Date]])/3,0)</f>
        <v>Q2</v>
      </c>
      <c r="S1183" s="9">
        <f>MONTH(SalesDataTable[[#This Row],[Order Date]])</f>
        <v>6</v>
      </c>
      <c r="T1183" s="8" t="str">
        <f>TEXT(SalesDataTable[[#This Row],[Order Date]],"mmm")</f>
        <v>Jun</v>
      </c>
    </row>
    <row r="1184" spans="1:20" ht="16">
      <c r="A1184" s="2" t="s">
        <v>1235</v>
      </c>
      <c r="B1184" s="3">
        <v>46196</v>
      </c>
      <c r="C1184" s="4" t="s">
        <v>14</v>
      </c>
      <c r="D1184" s="4" t="s">
        <v>61</v>
      </c>
      <c r="E1184" s="4" t="s">
        <v>3</v>
      </c>
      <c r="F1184" s="4" t="s">
        <v>4</v>
      </c>
      <c r="G1184" s="4" t="s">
        <v>17</v>
      </c>
      <c r="H1184" s="4" t="s">
        <v>18</v>
      </c>
      <c r="I1184" s="9">
        <v>1</v>
      </c>
      <c r="J1184" s="6">
        <v>36.700000000000003</v>
      </c>
      <c r="K1184" s="7">
        <v>0.15</v>
      </c>
      <c r="L1184" s="6">
        <v>13.59</v>
      </c>
      <c r="M1184" s="6">
        <f t="shared" si="72"/>
        <v>31.195</v>
      </c>
      <c r="N1184" s="6">
        <f t="shared" si="73"/>
        <v>13.59</v>
      </c>
      <c r="O1184" s="6">
        <f t="shared" si="74"/>
        <v>17.605</v>
      </c>
      <c r="P1184" s="8">
        <f t="shared" si="75"/>
        <v>0.56435326174066358</v>
      </c>
      <c r="Q1184" s="5">
        <f>YEAR(SalesDataTable[[#This Row],[Order Date]])</f>
        <v>2026</v>
      </c>
      <c r="R1184" s="8" t="str">
        <f>"Q"&amp;ROUNDUP(MONTH(SalesDataTable[[#This Row],[Order Date]])/3,0)</f>
        <v>Q2</v>
      </c>
      <c r="S1184" s="9">
        <f>MONTH(SalesDataTable[[#This Row],[Order Date]])</f>
        <v>6</v>
      </c>
      <c r="T1184" s="8" t="str">
        <f>TEXT(SalesDataTable[[#This Row],[Order Date]],"mmm")</f>
        <v>Jun</v>
      </c>
    </row>
    <row r="1185" spans="1:20" ht="16">
      <c r="A1185" s="2" t="s">
        <v>1236</v>
      </c>
      <c r="B1185" s="3">
        <v>46197</v>
      </c>
      <c r="C1185" s="4" t="s">
        <v>27</v>
      </c>
      <c r="D1185" s="4" t="s">
        <v>45</v>
      </c>
      <c r="E1185" s="4" t="s">
        <v>25</v>
      </c>
      <c r="F1185" s="4" t="s">
        <v>16</v>
      </c>
      <c r="G1185" s="4" t="s">
        <v>17</v>
      </c>
      <c r="H1185" s="4" t="s">
        <v>83</v>
      </c>
      <c r="I1185" s="9">
        <v>1</v>
      </c>
      <c r="J1185" s="6">
        <v>167.23</v>
      </c>
      <c r="K1185" s="7">
        <v>0.05</v>
      </c>
      <c r="L1185" s="6">
        <v>85.14</v>
      </c>
      <c r="M1185" s="6">
        <f t="shared" si="72"/>
        <v>158.86849999999998</v>
      </c>
      <c r="N1185" s="6">
        <f t="shared" si="73"/>
        <v>85.14</v>
      </c>
      <c r="O1185" s="6">
        <f t="shared" si="74"/>
        <v>73.728499999999983</v>
      </c>
      <c r="P1185" s="8">
        <f t="shared" si="75"/>
        <v>0.46408507665144438</v>
      </c>
      <c r="Q1185" s="5">
        <f>YEAR(SalesDataTable[[#This Row],[Order Date]])</f>
        <v>2026</v>
      </c>
      <c r="R1185" s="8" t="str">
        <f>"Q"&amp;ROUNDUP(MONTH(SalesDataTable[[#This Row],[Order Date]])/3,0)</f>
        <v>Q2</v>
      </c>
      <c r="S1185" s="9">
        <f>MONTH(SalesDataTable[[#This Row],[Order Date]])</f>
        <v>6</v>
      </c>
      <c r="T1185" s="8" t="str">
        <f>TEXT(SalesDataTable[[#This Row],[Order Date]],"mmm")</f>
        <v>Jun</v>
      </c>
    </row>
    <row r="1186" spans="1:20" ht="16">
      <c r="A1186" s="2" t="s">
        <v>1237</v>
      </c>
      <c r="B1186" s="3">
        <v>46197</v>
      </c>
      <c r="C1186" s="4" t="s">
        <v>8</v>
      </c>
      <c r="D1186" s="4" t="s">
        <v>69</v>
      </c>
      <c r="E1186" s="4" t="s">
        <v>25</v>
      </c>
      <c r="F1186" s="4" t="s">
        <v>20</v>
      </c>
      <c r="G1186" s="4" t="s">
        <v>11</v>
      </c>
      <c r="H1186" s="4" t="s">
        <v>79</v>
      </c>
      <c r="I1186" s="9">
        <v>2</v>
      </c>
      <c r="J1186" s="6">
        <v>72.97</v>
      </c>
      <c r="K1186" s="7">
        <v>0</v>
      </c>
      <c r="L1186" s="6">
        <v>31.57</v>
      </c>
      <c r="M1186" s="6">
        <f t="shared" si="72"/>
        <v>145.94</v>
      </c>
      <c r="N1186" s="6">
        <f t="shared" si="73"/>
        <v>63.14</v>
      </c>
      <c r="O1186" s="6">
        <f t="shared" si="74"/>
        <v>82.8</v>
      </c>
      <c r="P1186" s="8">
        <f t="shared" si="75"/>
        <v>0.56735644785528294</v>
      </c>
      <c r="Q1186" s="5">
        <f>YEAR(SalesDataTable[[#This Row],[Order Date]])</f>
        <v>2026</v>
      </c>
      <c r="R1186" s="8" t="str">
        <f>"Q"&amp;ROUNDUP(MONTH(SalesDataTable[[#This Row],[Order Date]])/3,0)</f>
        <v>Q2</v>
      </c>
      <c r="S1186" s="9">
        <f>MONTH(SalesDataTable[[#This Row],[Order Date]])</f>
        <v>6</v>
      </c>
      <c r="T1186" s="8" t="str">
        <f>TEXT(SalesDataTable[[#This Row],[Order Date]],"mmm")</f>
        <v>Jun</v>
      </c>
    </row>
    <row r="1187" spans="1:20" ht="16">
      <c r="A1187" s="2" t="s">
        <v>1238</v>
      </c>
      <c r="B1187" s="3">
        <v>46197</v>
      </c>
      <c r="C1187" s="4" t="s">
        <v>8</v>
      </c>
      <c r="D1187" s="4" t="s">
        <v>66</v>
      </c>
      <c r="E1187" s="4" t="s">
        <v>25</v>
      </c>
      <c r="F1187" s="4" t="s">
        <v>16</v>
      </c>
      <c r="G1187" s="4" t="s">
        <v>5</v>
      </c>
      <c r="H1187" s="4" t="s">
        <v>6</v>
      </c>
      <c r="I1187" s="9">
        <v>3</v>
      </c>
      <c r="J1187" s="6">
        <v>82.91</v>
      </c>
      <c r="K1187" s="7">
        <v>0</v>
      </c>
      <c r="L1187" s="6">
        <v>42.29</v>
      </c>
      <c r="M1187" s="6">
        <f t="shared" si="72"/>
        <v>248.73</v>
      </c>
      <c r="N1187" s="6">
        <f t="shared" si="73"/>
        <v>126.87</v>
      </c>
      <c r="O1187" s="6">
        <f t="shared" si="74"/>
        <v>121.85999999999999</v>
      </c>
      <c r="P1187" s="8">
        <f t="shared" si="75"/>
        <v>0.4899288384995778</v>
      </c>
      <c r="Q1187" s="5">
        <f>YEAR(SalesDataTable[[#This Row],[Order Date]])</f>
        <v>2026</v>
      </c>
      <c r="R1187" s="8" t="str">
        <f>"Q"&amp;ROUNDUP(MONTH(SalesDataTable[[#This Row],[Order Date]])/3,0)</f>
        <v>Q2</v>
      </c>
      <c r="S1187" s="9">
        <f>MONTH(SalesDataTable[[#This Row],[Order Date]])</f>
        <v>6</v>
      </c>
      <c r="T1187" s="8" t="str">
        <f>TEXT(SalesDataTable[[#This Row],[Order Date]],"mmm")</f>
        <v>Jun</v>
      </c>
    </row>
    <row r="1188" spans="1:20" ht="16">
      <c r="A1188" s="2" t="s">
        <v>1239</v>
      </c>
      <c r="B1188" s="3">
        <v>46197</v>
      </c>
      <c r="C1188" s="4" t="s">
        <v>14</v>
      </c>
      <c r="D1188" s="4" t="s">
        <v>61</v>
      </c>
      <c r="E1188" s="4" t="s">
        <v>39</v>
      </c>
      <c r="F1188" s="4" t="s">
        <v>16</v>
      </c>
      <c r="G1188" s="4" t="s">
        <v>49</v>
      </c>
      <c r="H1188" s="4" t="s">
        <v>50</v>
      </c>
      <c r="I1188" s="9">
        <v>2</v>
      </c>
      <c r="J1188" s="6">
        <v>41.25</v>
      </c>
      <c r="K1188" s="7">
        <v>0</v>
      </c>
      <c r="L1188" s="6">
        <v>14.72</v>
      </c>
      <c r="M1188" s="6">
        <f t="shared" si="72"/>
        <v>82.5</v>
      </c>
      <c r="N1188" s="6">
        <f t="shared" si="73"/>
        <v>29.44</v>
      </c>
      <c r="O1188" s="6">
        <f t="shared" si="74"/>
        <v>53.06</v>
      </c>
      <c r="P1188" s="8">
        <f t="shared" si="75"/>
        <v>0.64315151515151514</v>
      </c>
      <c r="Q1188" s="5">
        <f>YEAR(SalesDataTable[[#This Row],[Order Date]])</f>
        <v>2026</v>
      </c>
      <c r="R1188" s="8" t="str">
        <f>"Q"&amp;ROUNDUP(MONTH(SalesDataTable[[#This Row],[Order Date]])/3,0)</f>
        <v>Q2</v>
      </c>
      <c r="S1188" s="9">
        <f>MONTH(SalesDataTable[[#This Row],[Order Date]])</f>
        <v>6</v>
      </c>
      <c r="T1188" s="8" t="str">
        <f>TEXT(SalesDataTable[[#This Row],[Order Date]],"mmm")</f>
        <v>Jun</v>
      </c>
    </row>
    <row r="1189" spans="1:20" ht="16">
      <c r="A1189" s="2" t="s">
        <v>1240</v>
      </c>
      <c r="B1189" s="3">
        <v>46197</v>
      </c>
      <c r="C1189" s="4" t="s">
        <v>27</v>
      </c>
      <c r="D1189" s="4" t="s">
        <v>48</v>
      </c>
      <c r="E1189" s="4" t="s">
        <v>10</v>
      </c>
      <c r="F1189" s="4" t="s">
        <v>20</v>
      </c>
      <c r="G1189" s="4" t="s">
        <v>31</v>
      </c>
      <c r="H1189" s="4" t="s">
        <v>41</v>
      </c>
      <c r="I1189" s="9">
        <v>6</v>
      </c>
      <c r="J1189" s="6">
        <v>194.79</v>
      </c>
      <c r="K1189" s="7">
        <v>0.15</v>
      </c>
      <c r="L1189" s="6">
        <v>106.78</v>
      </c>
      <c r="M1189" s="6">
        <f t="shared" si="72"/>
        <v>993.42899999999997</v>
      </c>
      <c r="N1189" s="6">
        <f t="shared" si="73"/>
        <v>640.68000000000006</v>
      </c>
      <c r="O1189" s="6">
        <f t="shared" si="74"/>
        <v>352.74899999999991</v>
      </c>
      <c r="P1189" s="8">
        <f t="shared" si="75"/>
        <v>0.3550822454347517</v>
      </c>
      <c r="Q1189" s="5">
        <f>YEAR(SalesDataTable[[#This Row],[Order Date]])</f>
        <v>2026</v>
      </c>
      <c r="R1189" s="8" t="str">
        <f>"Q"&amp;ROUNDUP(MONTH(SalesDataTable[[#This Row],[Order Date]])/3,0)</f>
        <v>Q2</v>
      </c>
      <c r="S1189" s="9">
        <f>MONTH(SalesDataTable[[#This Row],[Order Date]])</f>
        <v>6</v>
      </c>
      <c r="T1189" s="8" t="str">
        <f>TEXT(SalesDataTable[[#This Row],[Order Date]],"mmm")</f>
        <v>Jun</v>
      </c>
    </row>
    <row r="1190" spans="1:20" ht="16">
      <c r="A1190" s="2" t="s">
        <v>1241</v>
      </c>
      <c r="B1190" s="3">
        <v>46197</v>
      </c>
      <c r="C1190" s="4" t="s">
        <v>1</v>
      </c>
      <c r="D1190" s="4" t="s">
        <v>88</v>
      </c>
      <c r="E1190" s="4" t="s">
        <v>10</v>
      </c>
      <c r="F1190" s="4" t="s">
        <v>20</v>
      </c>
      <c r="G1190" s="4" t="s">
        <v>31</v>
      </c>
      <c r="H1190" s="4" t="s">
        <v>41</v>
      </c>
      <c r="I1190" s="9">
        <v>6</v>
      </c>
      <c r="J1190" s="6">
        <v>193.13</v>
      </c>
      <c r="K1190" s="7">
        <v>0.15</v>
      </c>
      <c r="L1190" s="6">
        <v>106.49</v>
      </c>
      <c r="M1190" s="6">
        <f t="shared" si="72"/>
        <v>984.96299999999997</v>
      </c>
      <c r="N1190" s="6">
        <f t="shared" si="73"/>
        <v>638.93999999999994</v>
      </c>
      <c r="O1190" s="6">
        <f t="shared" si="74"/>
        <v>346.02300000000002</v>
      </c>
      <c r="P1190" s="8">
        <f t="shared" si="75"/>
        <v>0.35130558203709178</v>
      </c>
      <c r="Q1190" s="5">
        <f>YEAR(SalesDataTable[[#This Row],[Order Date]])</f>
        <v>2026</v>
      </c>
      <c r="R1190" s="8" t="str">
        <f>"Q"&amp;ROUNDUP(MONTH(SalesDataTable[[#This Row],[Order Date]])/3,0)</f>
        <v>Q2</v>
      </c>
      <c r="S1190" s="9">
        <f>MONTH(SalesDataTable[[#This Row],[Order Date]])</f>
        <v>6</v>
      </c>
      <c r="T1190" s="8" t="str">
        <f>TEXT(SalesDataTable[[#This Row],[Order Date]],"mmm")</f>
        <v>Jun</v>
      </c>
    </row>
    <row r="1191" spans="1:20" ht="16">
      <c r="A1191" s="2" t="s">
        <v>1242</v>
      </c>
      <c r="B1191" s="3">
        <v>46197</v>
      </c>
      <c r="C1191" s="4" t="s">
        <v>14</v>
      </c>
      <c r="D1191" s="4" t="s">
        <v>24</v>
      </c>
      <c r="E1191" s="4" t="s">
        <v>3</v>
      </c>
      <c r="F1191" s="4" t="s">
        <v>16</v>
      </c>
      <c r="G1191" s="4" t="s">
        <v>5</v>
      </c>
      <c r="H1191" s="4" t="s">
        <v>6</v>
      </c>
      <c r="I1191" s="9">
        <v>1</v>
      </c>
      <c r="J1191" s="6">
        <v>82.7</v>
      </c>
      <c r="K1191" s="7">
        <v>0.05</v>
      </c>
      <c r="L1191" s="6">
        <v>42.16</v>
      </c>
      <c r="M1191" s="6">
        <f t="shared" si="72"/>
        <v>78.564999999999998</v>
      </c>
      <c r="N1191" s="6">
        <f t="shared" si="73"/>
        <v>42.16</v>
      </c>
      <c r="O1191" s="6">
        <f t="shared" si="74"/>
        <v>36.405000000000001</v>
      </c>
      <c r="P1191" s="8">
        <f t="shared" si="75"/>
        <v>0.46337427607713361</v>
      </c>
      <c r="Q1191" s="5">
        <f>YEAR(SalesDataTable[[#This Row],[Order Date]])</f>
        <v>2026</v>
      </c>
      <c r="R1191" s="8" t="str">
        <f>"Q"&amp;ROUNDUP(MONTH(SalesDataTable[[#This Row],[Order Date]])/3,0)</f>
        <v>Q2</v>
      </c>
      <c r="S1191" s="9">
        <f>MONTH(SalesDataTable[[#This Row],[Order Date]])</f>
        <v>6</v>
      </c>
      <c r="T1191" s="8" t="str">
        <f>TEXT(SalesDataTable[[#This Row],[Order Date]],"mmm")</f>
        <v>Jun</v>
      </c>
    </row>
    <row r="1192" spans="1:20" ht="16">
      <c r="A1192" s="2" t="s">
        <v>1243</v>
      </c>
      <c r="B1192" s="3">
        <v>46197</v>
      </c>
      <c r="C1192" s="4" t="s">
        <v>27</v>
      </c>
      <c r="D1192" s="4" t="s">
        <v>48</v>
      </c>
      <c r="E1192" s="4" t="s">
        <v>3</v>
      </c>
      <c r="F1192" s="4" t="s">
        <v>20</v>
      </c>
      <c r="G1192" s="4" t="s">
        <v>5</v>
      </c>
      <c r="H1192" s="4" t="s">
        <v>35</v>
      </c>
      <c r="I1192" s="9">
        <v>1</v>
      </c>
      <c r="J1192" s="6">
        <v>40.33</v>
      </c>
      <c r="K1192" s="7">
        <v>0</v>
      </c>
      <c r="L1192" s="6">
        <v>16.48</v>
      </c>
      <c r="M1192" s="6">
        <f t="shared" si="72"/>
        <v>40.33</v>
      </c>
      <c r="N1192" s="6">
        <f t="shared" si="73"/>
        <v>16.48</v>
      </c>
      <c r="O1192" s="6">
        <f t="shared" si="74"/>
        <v>23.849999999999998</v>
      </c>
      <c r="P1192" s="8">
        <f t="shared" si="75"/>
        <v>0.59137118770146291</v>
      </c>
      <c r="Q1192" s="5">
        <f>YEAR(SalesDataTable[[#This Row],[Order Date]])</f>
        <v>2026</v>
      </c>
      <c r="R1192" s="8" t="str">
        <f>"Q"&amp;ROUNDUP(MONTH(SalesDataTable[[#This Row],[Order Date]])/3,0)</f>
        <v>Q2</v>
      </c>
      <c r="S1192" s="9">
        <f>MONTH(SalesDataTable[[#This Row],[Order Date]])</f>
        <v>6</v>
      </c>
      <c r="T1192" s="8" t="str">
        <f>TEXT(SalesDataTable[[#This Row],[Order Date]],"mmm")</f>
        <v>Jun</v>
      </c>
    </row>
    <row r="1193" spans="1:20" ht="16">
      <c r="A1193" s="2" t="s">
        <v>1244</v>
      </c>
      <c r="B1193" s="3">
        <v>46197</v>
      </c>
      <c r="C1193" s="4" t="s">
        <v>1</v>
      </c>
      <c r="D1193" s="4" t="s">
        <v>2</v>
      </c>
      <c r="E1193" s="4" t="s">
        <v>3</v>
      </c>
      <c r="F1193" s="4" t="s">
        <v>20</v>
      </c>
      <c r="G1193" s="4" t="s">
        <v>31</v>
      </c>
      <c r="H1193" s="4" t="s">
        <v>64</v>
      </c>
      <c r="I1193" s="9">
        <v>1</v>
      </c>
      <c r="J1193" s="6">
        <v>81.99</v>
      </c>
      <c r="K1193" s="7">
        <v>0.15</v>
      </c>
      <c r="L1193" s="6">
        <v>40.29</v>
      </c>
      <c r="M1193" s="6">
        <f t="shared" si="72"/>
        <v>69.691499999999991</v>
      </c>
      <c r="N1193" s="6">
        <f t="shared" si="73"/>
        <v>40.29</v>
      </c>
      <c r="O1193" s="6">
        <f t="shared" si="74"/>
        <v>29.401499999999992</v>
      </c>
      <c r="P1193" s="8">
        <f t="shared" si="75"/>
        <v>0.4218807171606293</v>
      </c>
      <c r="Q1193" s="5">
        <f>YEAR(SalesDataTable[[#This Row],[Order Date]])</f>
        <v>2026</v>
      </c>
      <c r="R1193" s="8" t="str">
        <f>"Q"&amp;ROUNDUP(MONTH(SalesDataTable[[#This Row],[Order Date]])/3,0)</f>
        <v>Q2</v>
      </c>
      <c r="S1193" s="9">
        <f>MONTH(SalesDataTable[[#This Row],[Order Date]])</f>
        <v>6</v>
      </c>
      <c r="T1193" s="8" t="str">
        <f>TEXT(SalesDataTable[[#This Row],[Order Date]],"mmm")</f>
        <v>Jun</v>
      </c>
    </row>
    <row r="1194" spans="1:20" ht="16">
      <c r="A1194" s="2" t="s">
        <v>1245</v>
      </c>
      <c r="B1194" s="3">
        <v>46198</v>
      </c>
      <c r="C1194" s="4" t="s">
        <v>8</v>
      </c>
      <c r="D1194" s="4" t="s">
        <v>38</v>
      </c>
      <c r="E1194" s="4" t="s">
        <v>25</v>
      </c>
      <c r="F1194" s="4" t="s">
        <v>20</v>
      </c>
      <c r="G1194" s="4" t="s">
        <v>17</v>
      </c>
      <c r="H1194" s="4" t="s">
        <v>46</v>
      </c>
      <c r="I1194" s="9">
        <v>3</v>
      </c>
      <c r="J1194" s="6">
        <v>46.29</v>
      </c>
      <c r="K1194" s="7">
        <v>0</v>
      </c>
      <c r="L1194" s="6">
        <v>18.309999999999999</v>
      </c>
      <c r="M1194" s="6">
        <f t="shared" si="72"/>
        <v>138.87</v>
      </c>
      <c r="N1194" s="6">
        <f t="shared" si="73"/>
        <v>54.929999999999993</v>
      </c>
      <c r="O1194" s="6">
        <f t="shared" si="74"/>
        <v>83.940000000000012</v>
      </c>
      <c r="P1194" s="8">
        <f t="shared" si="75"/>
        <v>0.60445020522791104</v>
      </c>
      <c r="Q1194" s="5">
        <f>YEAR(SalesDataTable[[#This Row],[Order Date]])</f>
        <v>2026</v>
      </c>
      <c r="R1194" s="8" t="str">
        <f>"Q"&amp;ROUNDUP(MONTH(SalesDataTable[[#This Row],[Order Date]])/3,0)</f>
        <v>Q2</v>
      </c>
      <c r="S1194" s="9">
        <f>MONTH(SalesDataTable[[#This Row],[Order Date]])</f>
        <v>6</v>
      </c>
      <c r="T1194" s="8" t="str">
        <f>TEXT(SalesDataTable[[#This Row],[Order Date]],"mmm")</f>
        <v>Jun</v>
      </c>
    </row>
    <row r="1195" spans="1:20" ht="16">
      <c r="A1195" s="2" t="s">
        <v>1246</v>
      </c>
      <c r="B1195" s="3">
        <v>46198</v>
      </c>
      <c r="C1195" s="4" t="s">
        <v>27</v>
      </c>
      <c r="D1195" s="4" t="s">
        <v>45</v>
      </c>
      <c r="E1195" s="4" t="s">
        <v>3</v>
      </c>
      <c r="F1195" s="4" t="s">
        <v>16</v>
      </c>
      <c r="G1195" s="4" t="s">
        <v>5</v>
      </c>
      <c r="H1195" s="4" t="s">
        <v>35</v>
      </c>
      <c r="I1195" s="9">
        <v>1</v>
      </c>
      <c r="J1195" s="6">
        <v>39.729999999999997</v>
      </c>
      <c r="K1195" s="7">
        <v>0</v>
      </c>
      <c r="L1195" s="6">
        <v>16.55</v>
      </c>
      <c r="M1195" s="6">
        <f t="shared" si="72"/>
        <v>39.729999999999997</v>
      </c>
      <c r="N1195" s="6">
        <f t="shared" si="73"/>
        <v>16.55</v>
      </c>
      <c r="O1195" s="6">
        <f t="shared" si="74"/>
        <v>23.179999999999996</v>
      </c>
      <c r="P1195" s="8">
        <f t="shared" si="75"/>
        <v>0.58343820790334755</v>
      </c>
      <c r="Q1195" s="5">
        <f>YEAR(SalesDataTable[[#This Row],[Order Date]])</f>
        <v>2026</v>
      </c>
      <c r="R1195" s="8" t="str">
        <f>"Q"&amp;ROUNDUP(MONTH(SalesDataTable[[#This Row],[Order Date]])/3,0)</f>
        <v>Q2</v>
      </c>
      <c r="S1195" s="9">
        <f>MONTH(SalesDataTable[[#This Row],[Order Date]])</f>
        <v>6</v>
      </c>
      <c r="T1195" s="8" t="str">
        <f>TEXT(SalesDataTable[[#This Row],[Order Date]],"mmm")</f>
        <v>Jun</v>
      </c>
    </row>
    <row r="1196" spans="1:20" ht="16">
      <c r="A1196" s="2" t="s">
        <v>1247</v>
      </c>
      <c r="B1196" s="3">
        <v>46198</v>
      </c>
      <c r="C1196" s="4" t="s">
        <v>27</v>
      </c>
      <c r="D1196" s="4" t="s">
        <v>48</v>
      </c>
      <c r="E1196" s="4" t="s">
        <v>3</v>
      </c>
      <c r="F1196" s="4" t="s">
        <v>16</v>
      </c>
      <c r="G1196" s="4" t="s">
        <v>17</v>
      </c>
      <c r="H1196" s="4" t="s">
        <v>71</v>
      </c>
      <c r="I1196" s="9">
        <v>4</v>
      </c>
      <c r="J1196" s="6">
        <v>131.02000000000001</v>
      </c>
      <c r="K1196" s="7">
        <v>0.05</v>
      </c>
      <c r="L1196" s="6">
        <v>67.42</v>
      </c>
      <c r="M1196" s="6">
        <f t="shared" si="72"/>
        <v>497.87600000000003</v>
      </c>
      <c r="N1196" s="6">
        <f t="shared" si="73"/>
        <v>269.68</v>
      </c>
      <c r="O1196" s="6">
        <f t="shared" si="74"/>
        <v>228.19600000000003</v>
      </c>
      <c r="P1196" s="8">
        <f t="shared" si="75"/>
        <v>0.45833902417469413</v>
      </c>
      <c r="Q1196" s="5">
        <f>YEAR(SalesDataTable[[#This Row],[Order Date]])</f>
        <v>2026</v>
      </c>
      <c r="R1196" s="8" t="str">
        <f>"Q"&amp;ROUNDUP(MONTH(SalesDataTable[[#This Row],[Order Date]])/3,0)</f>
        <v>Q2</v>
      </c>
      <c r="S1196" s="9">
        <f>MONTH(SalesDataTable[[#This Row],[Order Date]])</f>
        <v>6</v>
      </c>
      <c r="T1196" s="8" t="str">
        <f>TEXT(SalesDataTable[[#This Row],[Order Date]],"mmm")</f>
        <v>Jun</v>
      </c>
    </row>
    <row r="1197" spans="1:20" ht="16">
      <c r="A1197" s="2" t="s">
        <v>1248</v>
      </c>
      <c r="B1197" s="3">
        <v>46198</v>
      </c>
      <c r="C1197" s="4" t="s">
        <v>8</v>
      </c>
      <c r="D1197" s="4" t="s">
        <v>69</v>
      </c>
      <c r="E1197" s="4" t="s">
        <v>3</v>
      </c>
      <c r="F1197" s="4" t="s">
        <v>16</v>
      </c>
      <c r="G1197" s="4" t="s">
        <v>17</v>
      </c>
      <c r="H1197" s="4" t="s">
        <v>46</v>
      </c>
      <c r="I1197" s="9">
        <v>2</v>
      </c>
      <c r="J1197" s="6">
        <v>46.69</v>
      </c>
      <c r="K1197" s="7">
        <v>0.05</v>
      </c>
      <c r="L1197" s="6">
        <v>18.23</v>
      </c>
      <c r="M1197" s="6">
        <f t="shared" si="72"/>
        <v>88.710999999999999</v>
      </c>
      <c r="N1197" s="6">
        <f t="shared" si="73"/>
        <v>36.46</v>
      </c>
      <c r="O1197" s="6">
        <f t="shared" si="74"/>
        <v>52.250999999999998</v>
      </c>
      <c r="P1197" s="8">
        <f t="shared" si="75"/>
        <v>0.58900249123558523</v>
      </c>
      <c r="Q1197" s="5">
        <f>YEAR(SalesDataTable[[#This Row],[Order Date]])</f>
        <v>2026</v>
      </c>
      <c r="R1197" s="8" t="str">
        <f>"Q"&amp;ROUNDUP(MONTH(SalesDataTable[[#This Row],[Order Date]])/3,0)</f>
        <v>Q2</v>
      </c>
      <c r="S1197" s="9">
        <f>MONTH(SalesDataTable[[#This Row],[Order Date]])</f>
        <v>6</v>
      </c>
      <c r="T1197" s="8" t="str">
        <f>TEXT(SalesDataTable[[#This Row],[Order Date]],"mmm")</f>
        <v>Jun</v>
      </c>
    </row>
    <row r="1198" spans="1:20" ht="16">
      <c r="A1198" s="2" t="s">
        <v>1249</v>
      </c>
      <c r="B1198" s="3">
        <v>46198</v>
      </c>
      <c r="C1198" s="4" t="s">
        <v>8</v>
      </c>
      <c r="D1198" s="4" t="s">
        <v>69</v>
      </c>
      <c r="E1198" s="4" t="s">
        <v>3</v>
      </c>
      <c r="F1198" s="4" t="s">
        <v>4</v>
      </c>
      <c r="G1198" s="4" t="s">
        <v>49</v>
      </c>
      <c r="H1198" s="4" t="s">
        <v>50</v>
      </c>
      <c r="I1198" s="9">
        <v>2</v>
      </c>
      <c r="J1198" s="6">
        <v>39.57</v>
      </c>
      <c r="K1198" s="7">
        <v>0.1</v>
      </c>
      <c r="L1198" s="6">
        <v>14.64</v>
      </c>
      <c r="M1198" s="6">
        <f t="shared" si="72"/>
        <v>71.225999999999999</v>
      </c>
      <c r="N1198" s="6">
        <f t="shared" si="73"/>
        <v>29.28</v>
      </c>
      <c r="O1198" s="6">
        <f t="shared" si="74"/>
        <v>41.945999999999998</v>
      </c>
      <c r="P1198" s="8">
        <f t="shared" si="75"/>
        <v>0.58891416055934631</v>
      </c>
      <c r="Q1198" s="5">
        <f>YEAR(SalesDataTable[[#This Row],[Order Date]])</f>
        <v>2026</v>
      </c>
      <c r="R1198" s="8" t="str">
        <f>"Q"&amp;ROUNDUP(MONTH(SalesDataTable[[#This Row],[Order Date]])/3,0)</f>
        <v>Q2</v>
      </c>
      <c r="S1198" s="9">
        <f>MONTH(SalesDataTable[[#This Row],[Order Date]])</f>
        <v>6</v>
      </c>
      <c r="T1198" s="8" t="str">
        <f>TEXT(SalesDataTable[[#This Row],[Order Date]],"mmm")</f>
        <v>Jun</v>
      </c>
    </row>
    <row r="1199" spans="1:20" ht="16">
      <c r="A1199" s="2" t="s">
        <v>1250</v>
      </c>
      <c r="B1199" s="3">
        <v>46198</v>
      </c>
      <c r="C1199" s="4" t="s">
        <v>14</v>
      </c>
      <c r="D1199" s="4" t="s">
        <v>15</v>
      </c>
      <c r="E1199" s="4" t="s">
        <v>3</v>
      </c>
      <c r="F1199" s="4" t="s">
        <v>4</v>
      </c>
      <c r="G1199" s="4" t="s">
        <v>11</v>
      </c>
      <c r="H1199" s="4" t="s">
        <v>21</v>
      </c>
      <c r="I1199" s="9">
        <v>1</v>
      </c>
      <c r="J1199" s="6">
        <v>146.46</v>
      </c>
      <c r="K1199" s="7">
        <v>0.15</v>
      </c>
      <c r="L1199" s="6">
        <v>80.760000000000005</v>
      </c>
      <c r="M1199" s="6">
        <f t="shared" si="72"/>
        <v>124.491</v>
      </c>
      <c r="N1199" s="6">
        <f t="shared" si="73"/>
        <v>80.760000000000005</v>
      </c>
      <c r="O1199" s="6">
        <f t="shared" si="74"/>
        <v>43.730999999999995</v>
      </c>
      <c r="P1199" s="8">
        <f t="shared" si="75"/>
        <v>0.35127840566787955</v>
      </c>
      <c r="Q1199" s="5">
        <f>YEAR(SalesDataTable[[#This Row],[Order Date]])</f>
        <v>2026</v>
      </c>
      <c r="R1199" s="8" t="str">
        <f>"Q"&amp;ROUNDUP(MONTH(SalesDataTable[[#This Row],[Order Date]])/3,0)</f>
        <v>Q2</v>
      </c>
      <c r="S1199" s="9">
        <f>MONTH(SalesDataTable[[#This Row],[Order Date]])</f>
        <v>6</v>
      </c>
      <c r="T1199" s="8" t="str">
        <f>TEXT(SalesDataTable[[#This Row],[Order Date]],"mmm")</f>
        <v>Jun</v>
      </c>
    </row>
    <row r="1200" spans="1:20" ht="16">
      <c r="A1200" s="2" t="s">
        <v>1251</v>
      </c>
      <c r="B1200" s="3">
        <v>46198</v>
      </c>
      <c r="C1200" s="4" t="s">
        <v>8</v>
      </c>
      <c r="D1200" s="4" t="s">
        <v>38</v>
      </c>
      <c r="E1200" s="4" t="s">
        <v>25</v>
      </c>
      <c r="F1200" s="4" t="s">
        <v>20</v>
      </c>
      <c r="G1200" s="4" t="s">
        <v>5</v>
      </c>
      <c r="H1200" s="4" t="s">
        <v>29</v>
      </c>
      <c r="I1200" s="9">
        <v>5</v>
      </c>
      <c r="J1200" s="6">
        <v>50.78</v>
      </c>
      <c r="K1200" s="7">
        <v>0</v>
      </c>
      <c r="L1200" s="6">
        <v>22.68</v>
      </c>
      <c r="M1200" s="6">
        <f t="shared" si="72"/>
        <v>253.9</v>
      </c>
      <c r="N1200" s="6">
        <f t="shared" si="73"/>
        <v>113.4</v>
      </c>
      <c r="O1200" s="6">
        <f t="shared" si="74"/>
        <v>140.5</v>
      </c>
      <c r="P1200" s="8">
        <f t="shared" si="75"/>
        <v>0.55336746750689247</v>
      </c>
      <c r="Q1200" s="5">
        <f>YEAR(SalesDataTable[[#This Row],[Order Date]])</f>
        <v>2026</v>
      </c>
      <c r="R1200" s="8" t="str">
        <f>"Q"&amp;ROUNDUP(MONTH(SalesDataTable[[#This Row],[Order Date]])/3,0)</f>
        <v>Q2</v>
      </c>
      <c r="S1200" s="9">
        <f>MONTH(SalesDataTable[[#This Row],[Order Date]])</f>
        <v>6</v>
      </c>
      <c r="T1200" s="8" t="str">
        <f>TEXT(SalesDataTable[[#This Row],[Order Date]],"mmm")</f>
        <v>Jun</v>
      </c>
    </row>
    <row r="1201" spans="1:20" ht="16">
      <c r="A1201" s="2" t="s">
        <v>1252</v>
      </c>
      <c r="B1201" s="3">
        <v>46198</v>
      </c>
      <c r="C1201" s="4" t="s">
        <v>14</v>
      </c>
      <c r="D1201" s="4" t="s">
        <v>61</v>
      </c>
      <c r="E1201" s="4" t="s">
        <v>39</v>
      </c>
      <c r="F1201" s="4" t="s">
        <v>4</v>
      </c>
      <c r="G1201" s="4" t="s">
        <v>17</v>
      </c>
      <c r="H1201" s="4" t="s">
        <v>46</v>
      </c>
      <c r="I1201" s="9">
        <v>3</v>
      </c>
      <c r="J1201" s="6">
        <v>47.61</v>
      </c>
      <c r="K1201" s="7">
        <v>0</v>
      </c>
      <c r="L1201" s="6">
        <v>18.21</v>
      </c>
      <c r="M1201" s="6">
        <f t="shared" si="72"/>
        <v>142.82999999999998</v>
      </c>
      <c r="N1201" s="6">
        <f t="shared" si="73"/>
        <v>54.63</v>
      </c>
      <c r="O1201" s="6">
        <f t="shared" si="74"/>
        <v>88.199999999999989</v>
      </c>
      <c r="P1201" s="8">
        <f t="shared" si="75"/>
        <v>0.61751732829237549</v>
      </c>
      <c r="Q1201" s="5">
        <f>YEAR(SalesDataTable[[#This Row],[Order Date]])</f>
        <v>2026</v>
      </c>
      <c r="R1201" s="8" t="str">
        <f>"Q"&amp;ROUNDUP(MONTH(SalesDataTable[[#This Row],[Order Date]])/3,0)</f>
        <v>Q2</v>
      </c>
      <c r="S1201" s="9">
        <f>MONTH(SalesDataTable[[#This Row],[Order Date]])</f>
        <v>6</v>
      </c>
      <c r="T1201" s="8" t="str">
        <f>TEXT(SalesDataTable[[#This Row],[Order Date]],"mmm")</f>
        <v>Jun</v>
      </c>
    </row>
    <row r="1202" spans="1:20" ht="16">
      <c r="A1202" s="2" t="s">
        <v>1253</v>
      </c>
      <c r="B1202" s="3">
        <v>46198</v>
      </c>
      <c r="C1202" s="4" t="s">
        <v>14</v>
      </c>
      <c r="D1202" s="4" t="s">
        <v>126</v>
      </c>
      <c r="E1202" s="4" t="s">
        <v>3</v>
      </c>
      <c r="F1202" s="4" t="s">
        <v>16</v>
      </c>
      <c r="G1202" s="4" t="s">
        <v>5</v>
      </c>
      <c r="H1202" s="4" t="s">
        <v>29</v>
      </c>
      <c r="I1202" s="9">
        <v>1</v>
      </c>
      <c r="J1202" s="6">
        <v>50.75</v>
      </c>
      <c r="K1202" s="7">
        <v>0.1</v>
      </c>
      <c r="L1202" s="6">
        <v>22.94</v>
      </c>
      <c r="M1202" s="6">
        <f t="shared" si="72"/>
        <v>45.675000000000004</v>
      </c>
      <c r="N1202" s="6">
        <f t="shared" si="73"/>
        <v>22.94</v>
      </c>
      <c r="O1202" s="6">
        <f t="shared" si="74"/>
        <v>22.735000000000003</v>
      </c>
      <c r="P1202" s="8">
        <f t="shared" si="75"/>
        <v>0.49775588396278053</v>
      </c>
      <c r="Q1202" s="5">
        <f>YEAR(SalesDataTable[[#This Row],[Order Date]])</f>
        <v>2026</v>
      </c>
      <c r="R1202" s="8" t="str">
        <f>"Q"&amp;ROUNDUP(MONTH(SalesDataTable[[#This Row],[Order Date]])/3,0)</f>
        <v>Q2</v>
      </c>
      <c r="S1202" s="9">
        <f>MONTH(SalesDataTable[[#This Row],[Order Date]])</f>
        <v>6</v>
      </c>
      <c r="T1202" s="8" t="str">
        <f>TEXT(SalesDataTable[[#This Row],[Order Date]],"mmm")</f>
        <v>Jun</v>
      </c>
    </row>
    <row r="1203" spans="1:20" ht="16">
      <c r="A1203" s="2" t="s">
        <v>1254</v>
      </c>
      <c r="B1203" s="3">
        <v>46198</v>
      </c>
      <c r="C1203" s="4" t="s">
        <v>14</v>
      </c>
      <c r="D1203" s="4" t="s">
        <v>34</v>
      </c>
      <c r="E1203" s="4" t="s">
        <v>39</v>
      </c>
      <c r="F1203" s="4" t="s">
        <v>4</v>
      </c>
      <c r="G1203" s="4" t="s">
        <v>49</v>
      </c>
      <c r="H1203" s="4" t="s">
        <v>74</v>
      </c>
      <c r="I1203" s="9">
        <v>1</v>
      </c>
      <c r="J1203" s="6">
        <v>50.33</v>
      </c>
      <c r="K1203" s="7">
        <v>0</v>
      </c>
      <c r="L1203" s="6">
        <v>21.66</v>
      </c>
      <c r="M1203" s="6">
        <f t="shared" si="72"/>
        <v>50.33</v>
      </c>
      <c r="N1203" s="6">
        <f t="shared" si="73"/>
        <v>21.66</v>
      </c>
      <c r="O1203" s="6">
        <f t="shared" si="74"/>
        <v>28.669999999999998</v>
      </c>
      <c r="P1203" s="8">
        <f t="shared" si="75"/>
        <v>0.56964037353467112</v>
      </c>
      <c r="Q1203" s="5">
        <f>YEAR(SalesDataTable[[#This Row],[Order Date]])</f>
        <v>2026</v>
      </c>
      <c r="R1203" s="8" t="str">
        <f>"Q"&amp;ROUNDUP(MONTH(SalesDataTable[[#This Row],[Order Date]])/3,0)</f>
        <v>Q2</v>
      </c>
      <c r="S1203" s="9">
        <f>MONTH(SalesDataTable[[#This Row],[Order Date]])</f>
        <v>6</v>
      </c>
      <c r="T1203" s="8" t="str">
        <f>TEXT(SalesDataTable[[#This Row],[Order Date]],"mmm")</f>
        <v>Jun</v>
      </c>
    </row>
    <row r="1204" spans="1:20" ht="16">
      <c r="A1204" s="2" t="s">
        <v>1255</v>
      </c>
      <c r="B1204" s="3">
        <v>46199</v>
      </c>
      <c r="C1204" s="4" t="s">
        <v>14</v>
      </c>
      <c r="D1204" s="4" t="s">
        <v>61</v>
      </c>
      <c r="E1204" s="4" t="s">
        <v>3</v>
      </c>
      <c r="F1204" s="4" t="s">
        <v>20</v>
      </c>
      <c r="G1204" s="4" t="s">
        <v>17</v>
      </c>
      <c r="H1204" s="4" t="s">
        <v>46</v>
      </c>
      <c r="I1204" s="9">
        <v>1</v>
      </c>
      <c r="J1204" s="6">
        <v>47.5</v>
      </c>
      <c r="K1204" s="7">
        <v>0.1</v>
      </c>
      <c r="L1204" s="6">
        <v>18.8</v>
      </c>
      <c r="M1204" s="6">
        <f t="shared" si="72"/>
        <v>42.75</v>
      </c>
      <c r="N1204" s="6">
        <f t="shared" si="73"/>
        <v>18.8</v>
      </c>
      <c r="O1204" s="6">
        <f t="shared" si="74"/>
        <v>23.95</v>
      </c>
      <c r="P1204" s="8">
        <f t="shared" si="75"/>
        <v>0.56023391812865497</v>
      </c>
      <c r="Q1204" s="5">
        <f>YEAR(SalesDataTable[[#This Row],[Order Date]])</f>
        <v>2026</v>
      </c>
      <c r="R1204" s="8" t="str">
        <f>"Q"&amp;ROUNDUP(MONTH(SalesDataTable[[#This Row],[Order Date]])/3,0)</f>
        <v>Q2</v>
      </c>
      <c r="S1204" s="9">
        <f>MONTH(SalesDataTable[[#This Row],[Order Date]])</f>
        <v>6</v>
      </c>
      <c r="T1204" s="8" t="str">
        <f>TEXT(SalesDataTable[[#This Row],[Order Date]],"mmm")</f>
        <v>Jun</v>
      </c>
    </row>
    <row r="1205" spans="1:20" ht="16">
      <c r="A1205" s="2" t="s">
        <v>1256</v>
      </c>
      <c r="B1205" s="3">
        <v>46199</v>
      </c>
      <c r="C1205" s="4" t="s">
        <v>14</v>
      </c>
      <c r="D1205" s="4" t="s">
        <v>61</v>
      </c>
      <c r="E1205" s="4" t="s">
        <v>39</v>
      </c>
      <c r="F1205" s="4" t="s">
        <v>4</v>
      </c>
      <c r="G1205" s="4" t="s">
        <v>17</v>
      </c>
      <c r="H1205" s="4" t="s">
        <v>71</v>
      </c>
      <c r="I1205" s="9">
        <v>2</v>
      </c>
      <c r="J1205" s="6">
        <v>130.33000000000001</v>
      </c>
      <c r="K1205" s="7">
        <v>0.1</v>
      </c>
      <c r="L1205" s="6">
        <v>67.319999999999993</v>
      </c>
      <c r="M1205" s="6">
        <f t="shared" si="72"/>
        <v>234.59400000000002</v>
      </c>
      <c r="N1205" s="6">
        <f t="shared" si="73"/>
        <v>134.63999999999999</v>
      </c>
      <c r="O1205" s="6">
        <f t="shared" si="74"/>
        <v>99.954000000000036</v>
      </c>
      <c r="P1205" s="8">
        <f t="shared" si="75"/>
        <v>0.42607227806337772</v>
      </c>
      <c r="Q1205" s="5">
        <f>YEAR(SalesDataTable[[#This Row],[Order Date]])</f>
        <v>2026</v>
      </c>
      <c r="R1205" s="8" t="str">
        <f>"Q"&amp;ROUNDUP(MONTH(SalesDataTable[[#This Row],[Order Date]])/3,0)</f>
        <v>Q2</v>
      </c>
      <c r="S1205" s="9">
        <f>MONTH(SalesDataTable[[#This Row],[Order Date]])</f>
        <v>6</v>
      </c>
      <c r="T1205" s="8" t="str">
        <f>TEXT(SalesDataTable[[#This Row],[Order Date]],"mmm")</f>
        <v>Jun</v>
      </c>
    </row>
    <row r="1206" spans="1:20" ht="16">
      <c r="A1206" s="2" t="s">
        <v>1257</v>
      </c>
      <c r="B1206" s="3">
        <v>46199</v>
      </c>
      <c r="C1206" s="4" t="s">
        <v>8</v>
      </c>
      <c r="D1206" s="4" t="s">
        <v>86</v>
      </c>
      <c r="E1206" s="4" t="s">
        <v>3</v>
      </c>
      <c r="F1206" s="4" t="s">
        <v>4</v>
      </c>
      <c r="G1206" s="4" t="s">
        <v>11</v>
      </c>
      <c r="H1206" s="4" t="s">
        <v>53</v>
      </c>
      <c r="I1206" s="9">
        <v>3</v>
      </c>
      <c r="J1206" s="6">
        <v>156.76</v>
      </c>
      <c r="K1206" s="7">
        <v>0.05</v>
      </c>
      <c r="L1206" s="6">
        <v>78.63</v>
      </c>
      <c r="M1206" s="6">
        <f t="shared" si="72"/>
        <v>446.76599999999996</v>
      </c>
      <c r="N1206" s="6">
        <f t="shared" si="73"/>
        <v>235.89</v>
      </c>
      <c r="O1206" s="6">
        <f t="shared" si="74"/>
        <v>210.87599999999998</v>
      </c>
      <c r="P1206" s="8">
        <f t="shared" si="75"/>
        <v>0.47200547937846654</v>
      </c>
      <c r="Q1206" s="5">
        <f>YEAR(SalesDataTable[[#This Row],[Order Date]])</f>
        <v>2026</v>
      </c>
      <c r="R1206" s="8" t="str">
        <f>"Q"&amp;ROUNDUP(MONTH(SalesDataTable[[#This Row],[Order Date]])/3,0)</f>
        <v>Q2</v>
      </c>
      <c r="S1206" s="9">
        <f>MONTH(SalesDataTable[[#This Row],[Order Date]])</f>
        <v>6</v>
      </c>
      <c r="T1206" s="8" t="str">
        <f>TEXT(SalesDataTable[[#This Row],[Order Date]],"mmm")</f>
        <v>Jun</v>
      </c>
    </row>
    <row r="1207" spans="1:20" ht="16">
      <c r="A1207" s="2" t="s">
        <v>1258</v>
      </c>
      <c r="B1207" s="3">
        <v>46199</v>
      </c>
      <c r="C1207" s="4" t="s">
        <v>14</v>
      </c>
      <c r="D1207" s="4" t="s">
        <v>61</v>
      </c>
      <c r="E1207" s="4" t="s">
        <v>3</v>
      </c>
      <c r="F1207" s="4" t="s">
        <v>16</v>
      </c>
      <c r="G1207" s="4" t="s">
        <v>49</v>
      </c>
      <c r="H1207" s="4" t="s">
        <v>67</v>
      </c>
      <c r="I1207" s="9">
        <v>4</v>
      </c>
      <c r="J1207" s="6">
        <v>35.770000000000003</v>
      </c>
      <c r="K1207" s="7">
        <v>0</v>
      </c>
      <c r="L1207" s="6">
        <v>13.75</v>
      </c>
      <c r="M1207" s="6">
        <f t="shared" si="72"/>
        <v>143.08000000000001</v>
      </c>
      <c r="N1207" s="6">
        <f t="shared" si="73"/>
        <v>55</v>
      </c>
      <c r="O1207" s="6">
        <f t="shared" si="74"/>
        <v>88.080000000000013</v>
      </c>
      <c r="P1207" s="8">
        <f t="shared" si="75"/>
        <v>0.61559966452334358</v>
      </c>
      <c r="Q1207" s="5">
        <f>YEAR(SalesDataTable[[#This Row],[Order Date]])</f>
        <v>2026</v>
      </c>
      <c r="R1207" s="8" t="str">
        <f>"Q"&amp;ROUNDUP(MONTH(SalesDataTable[[#This Row],[Order Date]])/3,0)</f>
        <v>Q2</v>
      </c>
      <c r="S1207" s="9">
        <f>MONTH(SalesDataTable[[#This Row],[Order Date]])</f>
        <v>6</v>
      </c>
      <c r="T1207" s="8" t="str">
        <f>TEXT(SalesDataTable[[#This Row],[Order Date]],"mmm")</f>
        <v>Jun</v>
      </c>
    </row>
    <row r="1208" spans="1:20" ht="16">
      <c r="A1208" s="2" t="s">
        <v>1259</v>
      </c>
      <c r="B1208" s="3">
        <v>46199</v>
      </c>
      <c r="C1208" s="4" t="s">
        <v>8</v>
      </c>
      <c r="D1208" s="4" t="s">
        <v>86</v>
      </c>
      <c r="E1208" s="4" t="s">
        <v>3</v>
      </c>
      <c r="F1208" s="4" t="s">
        <v>4</v>
      </c>
      <c r="G1208" s="4" t="s">
        <v>5</v>
      </c>
      <c r="H1208" s="4" t="s">
        <v>43</v>
      </c>
      <c r="I1208" s="9">
        <v>2</v>
      </c>
      <c r="J1208" s="6">
        <v>102.49</v>
      </c>
      <c r="K1208" s="7">
        <v>0</v>
      </c>
      <c r="L1208" s="6">
        <v>50.07</v>
      </c>
      <c r="M1208" s="6">
        <f t="shared" si="72"/>
        <v>204.98</v>
      </c>
      <c r="N1208" s="6">
        <f t="shared" si="73"/>
        <v>100.14</v>
      </c>
      <c r="O1208" s="6">
        <f t="shared" si="74"/>
        <v>104.83999999999999</v>
      </c>
      <c r="P1208" s="8">
        <f t="shared" si="75"/>
        <v>0.51146453312518292</v>
      </c>
      <c r="Q1208" s="5">
        <f>YEAR(SalesDataTable[[#This Row],[Order Date]])</f>
        <v>2026</v>
      </c>
      <c r="R1208" s="8" t="str">
        <f>"Q"&amp;ROUNDUP(MONTH(SalesDataTable[[#This Row],[Order Date]])/3,0)</f>
        <v>Q2</v>
      </c>
      <c r="S1208" s="9">
        <f>MONTH(SalesDataTable[[#This Row],[Order Date]])</f>
        <v>6</v>
      </c>
      <c r="T1208" s="8" t="str">
        <f>TEXT(SalesDataTable[[#This Row],[Order Date]],"mmm")</f>
        <v>Jun</v>
      </c>
    </row>
    <row r="1209" spans="1:20" ht="16">
      <c r="A1209" s="2" t="s">
        <v>1260</v>
      </c>
      <c r="B1209" s="3">
        <v>46199</v>
      </c>
      <c r="C1209" s="4" t="s">
        <v>1</v>
      </c>
      <c r="D1209" s="4" t="s">
        <v>2</v>
      </c>
      <c r="E1209" s="4" t="s">
        <v>10</v>
      </c>
      <c r="F1209" s="4" t="s">
        <v>20</v>
      </c>
      <c r="G1209" s="4" t="s">
        <v>5</v>
      </c>
      <c r="H1209" s="4" t="s">
        <v>6</v>
      </c>
      <c r="I1209" s="9">
        <v>8</v>
      </c>
      <c r="J1209" s="6">
        <v>82.47</v>
      </c>
      <c r="K1209" s="7">
        <v>0.15</v>
      </c>
      <c r="L1209" s="6">
        <v>42.58</v>
      </c>
      <c r="M1209" s="6">
        <f t="shared" si="72"/>
        <v>560.79599999999994</v>
      </c>
      <c r="N1209" s="6">
        <f t="shared" si="73"/>
        <v>340.64</v>
      </c>
      <c r="O1209" s="6">
        <f t="shared" si="74"/>
        <v>220.15599999999995</v>
      </c>
      <c r="P1209" s="8">
        <f t="shared" si="75"/>
        <v>0.39257769313618496</v>
      </c>
      <c r="Q1209" s="5">
        <f>YEAR(SalesDataTable[[#This Row],[Order Date]])</f>
        <v>2026</v>
      </c>
      <c r="R1209" s="8" t="str">
        <f>"Q"&amp;ROUNDUP(MONTH(SalesDataTable[[#This Row],[Order Date]])/3,0)</f>
        <v>Q2</v>
      </c>
      <c r="S1209" s="9">
        <f>MONTH(SalesDataTable[[#This Row],[Order Date]])</f>
        <v>6</v>
      </c>
      <c r="T1209" s="8" t="str">
        <f>TEXT(SalesDataTable[[#This Row],[Order Date]],"mmm")</f>
        <v>Jun</v>
      </c>
    </row>
    <row r="1210" spans="1:20" ht="16">
      <c r="A1210" s="2" t="s">
        <v>1261</v>
      </c>
      <c r="B1210" s="3">
        <v>46199</v>
      </c>
      <c r="C1210" s="4" t="s">
        <v>14</v>
      </c>
      <c r="D1210" s="4" t="s">
        <v>61</v>
      </c>
      <c r="E1210" s="4" t="s">
        <v>3</v>
      </c>
      <c r="F1210" s="4" t="s">
        <v>4</v>
      </c>
      <c r="G1210" s="4" t="s">
        <v>31</v>
      </c>
      <c r="H1210" s="4" t="s">
        <v>90</v>
      </c>
      <c r="I1210" s="9">
        <v>1</v>
      </c>
      <c r="J1210" s="6">
        <v>121.44</v>
      </c>
      <c r="K1210" s="7">
        <v>0</v>
      </c>
      <c r="L1210" s="6">
        <v>62.34</v>
      </c>
      <c r="M1210" s="6">
        <f t="shared" si="72"/>
        <v>121.44</v>
      </c>
      <c r="N1210" s="6">
        <f t="shared" si="73"/>
        <v>62.34</v>
      </c>
      <c r="O1210" s="6">
        <f t="shared" si="74"/>
        <v>59.099999999999994</v>
      </c>
      <c r="P1210" s="8">
        <f t="shared" si="75"/>
        <v>0.48666007905138337</v>
      </c>
      <c r="Q1210" s="5">
        <f>YEAR(SalesDataTable[[#This Row],[Order Date]])</f>
        <v>2026</v>
      </c>
      <c r="R1210" s="8" t="str">
        <f>"Q"&amp;ROUNDUP(MONTH(SalesDataTable[[#This Row],[Order Date]])/3,0)</f>
        <v>Q2</v>
      </c>
      <c r="S1210" s="9">
        <f>MONTH(SalesDataTable[[#This Row],[Order Date]])</f>
        <v>6</v>
      </c>
      <c r="T1210" s="8" t="str">
        <f>TEXT(SalesDataTable[[#This Row],[Order Date]],"mmm")</f>
        <v>Jun</v>
      </c>
    </row>
    <row r="1211" spans="1:20" ht="16">
      <c r="A1211" s="2" t="s">
        <v>1262</v>
      </c>
      <c r="B1211" s="3">
        <v>46200</v>
      </c>
      <c r="C1211" s="4" t="s">
        <v>1</v>
      </c>
      <c r="D1211" s="4" t="s">
        <v>2</v>
      </c>
      <c r="E1211" s="4" t="s">
        <v>39</v>
      </c>
      <c r="F1211" s="4" t="s">
        <v>16</v>
      </c>
      <c r="G1211" s="4" t="s">
        <v>17</v>
      </c>
      <c r="H1211" s="4" t="s">
        <v>46</v>
      </c>
      <c r="I1211" s="9">
        <v>4</v>
      </c>
      <c r="J1211" s="6">
        <v>46.44</v>
      </c>
      <c r="K1211" s="7">
        <v>0.05</v>
      </c>
      <c r="L1211" s="6">
        <v>18.2</v>
      </c>
      <c r="M1211" s="6">
        <f t="shared" si="72"/>
        <v>176.47199999999998</v>
      </c>
      <c r="N1211" s="6">
        <f t="shared" si="73"/>
        <v>72.8</v>
      </c>
      <c r="O1211" s="6">
        <f t="shared" si="74"/>
        <v>103.67199999999998</v>
      </c>
      <c r="P1211" s="8">
        <f t="shared" si="75"/>
        <v>0.58746996690693143</v>
      </c>
      <c r="Q1211" s="5">
        <f>YEAR(SalesDataTable[[#This Row],[Order Date]])</f>
        <v>2026</v>
      </c>
      <c r="R1211" s="8" t="str">
        <f>"Q"&amp;ROUNDUP(MONTH(SalesDataTable[[#This Row],[Order Date]])/3,0)</f>
        <v>Q2</v>
      </c>
      <c r="S1211" s="9">
        <f>MONTH(SalesDataTable[[#This Row],[Order Date]])</f>
        <v>6</v>
      </c>
      <c r="T1211" s="8" t="str">
        <f>TEXT(SalesDataTable[[#This Row],[Order Date]],"mmm")</f>
        <v>Jun</v>
      </c>
    </row>
    <row r="1212" spans="1:20" ht="16">
      <c r="A1212" s="2" t="s">
        <v>1263</v>
      </c>
      <c r="B1212" s="3">
        <v>46200</v>
      </c>
      <c r="C1212" s="4" t="s">
        <v>1</v>
      </c>
      <c r="D1212" s="4" t="s">
        <v>2</v>
      </c>
      <c r="E1212" s="4" t="s">
        <v>39</v>
      </c>
      <c r="F1212" s="4" t="s">
        <v>20</v>
      </c>
      <c r="G1212" s="4" t="s">
        <v>31</v>
      </c>
      <c r="H1212" s="4" t="s">
        <v>41</v>
      </c>
      <c r="I1212" s="9">
        <v>2</v>
      </c>
      <c r="J1212" s="6">
        <v>194.13</v>
      </c>
      <c r="K1212" s="7">
        <v>0.1</v>
      </c>
      <c r="L1212" s="6">
        <v>106.51</v>
      </c>
      <c r="M1212" s="6">
        <f t="shared" si="72"/>
        <v>349.43400000000003</v>
      </c>
      <c r="N1212" s="6">
        <f t="shared" si="73"/>
        <v>213.02</v>
      </c>
      <c r="O1212" s="6">
        <f t="shared" si="74"/>
        <v>136.41400000000002</v>
      </c>
      <c r="P1212" s="8">
        <f t="shared" si="75"/>
        <v>0.39038559499075648</v>
      </c>
      <c r="Q1212" s="5">
        <f>YEAR(SalesDataTable[[#This Row],[Order Date]])</f>
        <v>2026</v>
      </c>
      <c r="R1212" s="8" t="str">
        <f>"Q"&amp;ROUNDUP(MONTH(SalesDataTable[[#This Row],[Order Date]])/3,0)</f>
        <v>Q2</v>
      </c>
      <c r="S1212" s="9">
        <f>MONTH(SalesDataTable[[#This Row],[Order Date]])</f>
        <v>6</v>
      </c>
      <c r="T1212" s="8" t="str">
        <f>TEXT(SalesDataTable[[#This Row],[Order Date]],"mmm")</f>
        <v>Jun</v>
      </c>
    </row>
    <row r="1213" spans="1:20" ht="16">
      <c r="A1213" s="2" t="s">
        <v>1264</v>
      </c>
      <c r="B1213" s="3">
        <v>46200</v>
      </c>
      <c r="C1213" s="4" t="s">
        <v>1</v>
      </c>
      <c r="D1213" s="4" t="s">
        <v>52</v>
      </c>
      <c r="E1213" s="4" t="s">
        <v>3</v>
      </c>
      <c r="F1213" s="4" t="s">
        <v>20</v>
      </c>
      <c r="G1213" s="4" t="s">
        <v>5</v>
      </c>
      <c r="H1213" s="4" t="s">
        <v>6</v>
      </c>
      <c r="I1213" s="9">
        <v>4</v>
      </c>
      <c r="J1213" s="6">
        <v>81.86</v>
      </c>
      <c r="K1213" s="7">
        <v>0.05</v>
      </c>
      <c r="L1213" s="6">
        <v>42.22</v>
      </c>
      <c r="M1213" s="6">
        <f t="shared" si="72"/>
        <v>311.06799999999998</v>
      </c>
      <c r="N1213" s="6">
        <f t="shared" si="73"/>
        <v>168.88</v>
      </c>
      <c r="O1213" s="6">
        <f t="shared" si="74"/>
        <v>142.18799999999999</v>
      </c>
      <c r="P1213" s="8">
        <f t="shared" si="75"/>
        <v>0.45709619761595532</v>
      </c>
      <c r="Q1213" s="5">
        <f>YEAR(SalesDataTable[[#This Row],[Order Date]])</f>
        <v>2026</v>
      </c>
      <c r="R1213" s="8" t="str">
        <f>"Q"&amp;ROUNDUP(MONTH(SalesDataTable[[#This Row],[Order Date]])/3,0)</f>
        <v>Q2</v>
      </c>
      <c r="S1213" s="9">
        <f>MONTH(SalesDataTable[[#This Row],[Order Date]])</f>
        <v>6</v>
      </c>
      <c r="T1213" s="8" t="str">
        <f>TEXT(SalesDataTable[[#This Row],[Order Date]],"mmm")</f>
        <v>Jun</v>
      </c>
    </row>
    <row r="1214" spans="1:20" ht="16">
      <c r="A1214" s="2" t="s">
        <v>1265</v>
      </c>
      <c r="B1214" s="3">
        <v>46200</v>
      </c>
      <c r="C1214" s="4" t="s">
        <v>1</v>
      </c>
      <c r="D1214" s="4" t="s">
        <v>52</v>
      </c>
      <c r="E1214" s="4" t="s">
        <v>10</v>
      </c>
      <c r="F1214" s="4" t="s">
        <v>20</v>
      </c>
      <c r="G1214" s="4" t="s">
        <v>17</v>
      </c>
      <c r="H1214" s="4" t="s">
        <v>83</v>
      </c>
      <c r="I1214" s="9">
        <v>4</v>
      </c>
      <c r="J1214" s="6">
        <v>162.61000000000001</v>
      </c>
      <c r="K1214" s="7">
        <v>0.05</v>
      </c>
      <c r="L1214" s="6">
        <v>88.64</v>
      </c>
      <c r="M1214" s="6">
        <f t="shared" si="72"/>
        <v>617.91800000000001</v>
      </c>
      <c r="N1214" s="6">
        <f t="shared" si="73"/>
        <v>354.56</v>
      </c>
      <c r="O1214" s="6">
        <f t="shared" si="74"/>
        <v>263.358</v>
      </c>
      <c r="P1214" s="8">
        <f t="shared" si="75"/>
        <v>0.4262021821665658</v>
      </c>
      <c r="Q1214" s="5">
        <f>YEAR(SalesDataTable[[#This Row],[Order Date]])</f>
        <v>2026</v>
      </c>
      <c r="R1214" s="8" t="str">
        <f>"Q"&amp;ROUNDUP(MONTH(SalesDataTable[[#This Row],[Order Date]])/3,0)</f>
        <v>Q2</v>
      </c>
      <c r="S1214" s="9">
        <f>MONTH(SalesDataTable[[#This Row],[Order Date]])</f>
        <v>6</v>
      </c>
      <c r="T1214" s="8" t="str">
        <f>TEXT(SalesDataTable[[#This Row],[Order Date]],"mmm")</f>
        <v>Jun</v>
      </c>
    </row>
    <row r="1215" spans="1:20" ht="16">
      <c r="A1215" s="2" t="s">
        <v>1266</v>
      </c>
      <c r="B1215" s="3">
        <v>46200</v>
      </c>
      <c r="C1215" s="4" t="s">
        <v>8</v>
      </c>
      <c r="D1215" s="4" t="s">
        <v>69</v>
      </c>
      <c r="E1215" s="4" t="s">
        <v>25</v>
      </c>
      <c r="F1215" s="4" t="s">
        <v>16</v>
      </c>
      <c r="G1215" s="4" t="s">
        <v>5</v>
      </c>
      <c r="H1215" s="4" t="s">
        <v>35</v>
      </c>
      <c r="I1215" s="9">
        <v>1</v>
      </c>
      <c r="J1215" s="6">
        <v>40.26</v>
      </c>
      <c r="K1215" s="7">
        <v>0</v>
      </c>
      <c r="L1215" s="6">
        <v>16.62</v>
      </c>
      <c r="M1215" s="6">
        <f t="shared" si="72"/>
        <v>40.26</v>
      </c>
      <c r="N1215" s="6">
        <f t="shared" si="73"/>
        <v>16.62</v>
      </c>
      <c r="O1215" s="6">
        <f t="shared" si="74"/>
        <v>23.639999999999997</v>
      </c>
      <c r="P1215" s="8">
        <f t="shared" si="75"/>
        <v>0.58718330849478384</v>
      </c>
      <c r="Q1215" s="5">
        <f>YEAR(SalesDataTable[[#This Row],[Order Date]])</f>
        <v>2026</v>
      </c>
      <c r="R1215" s="8" t="str">
        <f>"Q"&amp;ROUNDUP(MONTH(SalesDataTable[[#This Row],[Order Date]])/3,0)</f>
        <v>Q2</v>
      </c>
      <c r="S1215" s="9">
        <f>MONTH(SalesDataTable[[#This Row],[Order Date]])</f>
        <v>6</v>
      </c>
      <c r="T1215" s="8" t="str">
        <f>TEXT(SalesDataTable[[#This Row],[Order Date]],"mmm")</f>
        <v>Jun</v>
      </c>
    </row>
    <row r="1216" spans="1:20" ht="16">
      <c r="A1216" s="2" t="s">
        <v>1267</v>
      </c>
      <c r="B1216" s="3">
        <v>46200</v>
      </c>
      <c r="C1216" s="4" t="s">
        <v>1</v>
      </c>
      <c r="D1216" s="4" t="s">
        <v>2</v>
      </c>
      <c r="E1216" s="4" t="s">
        <v>3</v>
      </c>
      <c r="F1216" s="4" t="s">
        <v>20</v>
      </c>
      <c r="G1216" s="4" t="s">
        <v>17</v>
      </c>
      <c r="H1216" s="4" t="s">
        <v>46</v>
      </c>
      <c r="I1216" s="9">
        <v>1</v>
      </c>
      <c r="J1216" s="6">
        <v>47.23</v>
      </c>
      <c r="K1216" s="7">
        <v>0.1</v>
      </c>
      <c r="L1216" s="6">
        <v>17.829999999999998</v>
      </c>
      <c r="M1216" s="6">
        <f t="shared" si="72"/>
        <v>42.506999999999998</v>
      </c>
      <c r="N1216" s="6">
        <f t="shared" si="73"/>
        <v>17.829999999999998</v>
      </c>
      <c r="O1216" s="6">
        <f t="shared" si="74"/>
        <v>24.677</v>
      </c>
      <c r="P1216" s="8">
        <f t="shared" si="75"/>
        <v>0.58053967581810062</v>
      </c>
      <c r="Q1216" s="5">
        <f>YEAR(SalesDataTable[[#This Row],[Order Date]])</f>
        <v>2026</v>
      </c>
      <c r="R1216" s="8" t="str">
        <f>"Q"&amp;ROUNDUP(MONTH(SalesDataTable[[#This Row],[Order Date]])/3,0)</f>
        <v>Q2</v>
      </c>
      <c r="S1216" s="9">
        <f>MONTH(SalesDataTable[[#This Row],[Order Date]])</f>
        <v>6</v>
      </c>
      <c r="T1216" s="8" t="str">
        <f>TEXT(SalesDataTable[[#This Row],[Order Date]],"mmm")</f>
        <v>Jun</v>
      </c>
    </row>
    <row r="1217" spans="1:20" ht="16">
      <c r="A1217" s="2" t="s">
        <v>1268</v>
      </c>
      <c r="B1217" s="3">
        <v>46200</v>
      </c>
      <c r="C1217" s="4" t="s">
        <v>14</v>
      </c>
      <c r="D1217" s="4" t="s">
        <v>61</v>
      </c>
      <c r="E1217" s="4" t="s">
        <v>3</v>
      </c>
      <c r="F1217" s="4" t="s">
        <v>16</v>
      </c>
      <c r="G1217" s="4" t="s">
        <v>49</v>
      </c>
      <c r="H1217" s="4" t="s">
        <v>74</v>
      </c>
      <c r="I1217" s="9">
        <v>1</v>
      </c>
      <c r="J1217" s="6">
        <v>50.13</v>
      </c>
      <c r="K1217" s="7">
        <v>0.15</v>
      </c>
      <c r="L1217" s="6">
        <v>22.22</v>
      </c>
      <c r="M1217" s="6">
        <f t="shared" si="72"/>
        <v>42.610500000000002</v>
      </c>
      <c r="N1217" s="6">
        <f t="shared" si="73"/>
        <v>22.22</v>
      </c>
      <c r="O1217" s="6">
        <f t="shared" si="74"/>
        <v>20.390500000000003</v>
      </c>
      <c r="P1217" s="8">
        <f t="shared" si="75"/>
        <v>0.47853228664296366</v>
      </c>
      <c r="Q1217" s="5">
        <f>YEAR(SalesDataTable[[#This Row],[Order Date]])</f>
        <v>2026</v>
      </c>
      <c r="R1217" s="8" t="str">
        <f>"Q"&amp;ROUNDUP(MONTH(SalesDataTable[[#This Row],[Order Date]])/3,0)</f>
        <v>Q2</v>
      </c>
      <c r="S1217" s="9">
        <f>MONTH(SalesDataTable[[#This Row],[Order Date]])</f>
        <v>6</v>
      </c>
      <c r="T1217" s="8" t="str">
        <f>TEXT(SalesDataTable[[#This Row],[Order Date]],"mmm")</f>
        <v>Jun</v>
      </c>
    </row>
    <row r="1218" spans="1:20" ht="16">
      <c r="A1218" s="2" t="s">
        <v>1269</v>
      </c>
      <c r="B1218" s="3">
        <v>46200</v>
      </c>
      <c r="C1218" s="4" t="s">
        <v>14</v>
      </c>
      <c r="D1218" s="4" t="s">
        <v>24</v>
      </c>
      <c r="E1218" s="4" t="s">
        <v>3</v>
      </c>
      <c r="F1218" s="4" t="s">
        <v>20</v>
      </c>
      <c r="G1218" s="4" t="s">
        <v>31</v>
      </c>
      <c r="H1218" s="4" t="s">
        <v>32</v>
      </c>
      <c r="I1218" s="9">
        <v>2</v>
      </c>
      <c r="J1218" s="6">
        <v>345.82</v>
      </c>
      <c r="K1218" s="7">
        <v>0.05</v>
      </c>
      <c r="L1218" s="6">
        <v>196.24</v>
      </c>
      <c r="M1218" s="6">
        <f t="shared" ref="M1218:M1281" si="76">I1218*J1218*(1-K1218)</f>
        <v>657.05799999999999</v>
      </c>
      <c r="N1218" s="6">
        <f t="shared" ref="N1218:N1281" si="77">I1218*L1218</f>
        <v>392.48</v>
      </c>
      <c r="O1218" s="6">
        <f t="shared" ref="O1218:O1281" si="78">M1218-N1218</f>
        <v>264.57799999999997</v>
      </c>
      <c r="P1218" s="8">
        <f t="shared" ref="P1218:P1281" si="79">IFERROR(O1218/M1218,0)</f>
        <v>0.40267069269379563</v>
      </c>
      <c r="Q1218" s="5">
        <f>YEAR(SalesDataTable[[#This Row],[Order Date]])</f>
        <v>2026</v>
      </c>
      <c r="R1218" s="8" t="str">
        <f>"Q"&amp;ROUNDUP(MONTH(SalesDataTable[[#This Row],[Order Date]])/3,0)</f>
        <v>Q2</v>
      </c>
      <c r="S1218" s="9">
        <f>MONTH(SalesDataTable[[#This Row],[Order Date]])</f>
        <v>6</v>
      </c>
      <c r="T1218" s="8" t="str">
        <f>TEXT(SalesDataTable[[#This Row],[Order Date]],"mmm")</f>
        <v>Jun</v>
      </c>
    </row>
    <row r="1219" spans="1:20" ht="16">
      <c r="A1219" s="2" t="s">
        <v>1270</v>
      </c>
      <c r="B1219" s="3">
        <v>46200</v>
      </c>
      <c r="C1219" s="4" t="s">
        <v>1</v>
      </c>
      <c r="D1219" s="4" t="s">
        <v>88</v>
      </c>
      <c r="E1219" s="4" t="s">
        <v>25</v>
      </c>
      <c r="F1219" s="4" t="s">
        <v>16</v>
      </c>
      <c r="G1219" s="4" t="s">
        <v>31</v>
      </c>
      <c r="H1219" s="4" t="s">
        <v>90</v>
      </c>
      <c r="I1219" s="9">
        <v>1</v>
      </c>
      <c r="J1219" s="6">
        <v>126.12</v>
      </c>
      <c r="K1219" s="7">
        <v>0</v>
      </c>
      <c r="L1219" s="6">
        <v>62.18</v>
      </c>
      <c r="M1219" s="6">
        <f t="shared" si="76"/>
        <v>126.12</v>
      </c>
      <c r="N1219" s="6">
        <f t="shared" si="77"/>
        <v>62.18</v>
      </c>
      <c r="O1219" s="6">
        <f t="shared" si="78"/>
        <v>63.940000000000005</v>
      </c>
      <c r="P1219" s="8">
        <f t="shared" si="79"/>
        <v>0.50697748176339996</v>
      </c>
      <c r="Q1219" s="5">
        <f>YEAR(SalesDataTable[[#This Row],[Order Date]])</f>
        <v>2026</v>
      </c>
      <c r="R1219" s="8" t="str">
        <f>"Q"&amp;ROUNDUP(MONTH(SalesDataTable[[#This Row],[Order Date]])/3,0)</f>
        <v>Q2</v>
      </c>
      <c r="S1219" s="9">
        <f>MONTH(SalesDataTable[[#This Row],[Order Date]])</f>
        <v>6</v>
      </c>
      <c r="T1219" s="8" t="str">
        <f>TEXT(SalesDataTable[[#This Row],[Order Date]],"mmm")</f>
        <v>Jun</v>
      </c>
    </row>
    <row r="1220" spans="1:20" ht="16">
      <c r="A1220" s="2" t="s">
        <v>1271</v>
      </c>
      <c r="B1220" s="3">
        <v>46201</v>
      </c>
      <c r="C1220" s="4" t="s">
        <v>27</v>
      </c>
      <c r="D1220" s="4" t="s">
        <v>45</v>
      </c>
      <c r="E1220" s="4" t="s">
        <v>39</v>
      </c>
      <c r="F1220" s="4" t="s">
        <v>4</v>
      </c>
      <c r="G1220" s="4" t="s">
        <v>49</v>
      </c>
      <c r="H1220" s="4" t="s">
        <v>67</v>
      </c>
      <c r="I1220" s="9">
        <v>1</v>
      </c>
      <c r="J1220" s="6">
        <v>36</v>
      </c>
      <c r="K1220" s="7">
        <v>0</v>
      </c>
      <c r="L1220" s="6">
        <v>13.95</v>
      </c>
      <c r="M1220" s="6">
        <f t="shared" si="76"/>
        <v>36</v>
      </c>
      <c r="N1220" s="6">
        <f t="shared" si="77"/>
        <v>13.95</v>
      </c>
      <c r="O1220" s="6">
        <f t="shared" si="78"/>
        <v>22.05</v>
      </c>
      <c r="P1220" s="8">
        <f t="shared" si="79"/>
        <v>0.61250000000000004</v>
      </c>
      <c r="Q1220" s="5">
        <f>YEAR(SalesDataTable[[#This Row],[Order Date]])</f>
        <v>2026</v>
      </c>
      <c r="R1220" s="8" t="str">
        <f>"Q"&amp;ROUNDUP(MONTH(SalesDataTable[[#This Row],[Order Date]])/3,0)</f>
        <v>Q2</v>
      </c>
      <c r="S1220" s="9">
        <f>MONTH(SalesDataTable[[#This Row],[Order Date]])</f>
        <v>6</v>
      </c>
      <c r="T1220" s="8" t="str">
        <f>TEXT(SalesDataTable[[#This Row],[Order Date]],"mmm")</f>
        <v>Jun</v>
      </c>
    </row>
    <row r="1221" spans="1:20" ht="16">
      <c r="A1221" s="2" t="s">
        <v>1272</v>
      </c>
      <c r="B1221" s="3">
        <v>46201</v>
      </c>
      <c r="C1221" s="4" t="s">
        <v>1</v>
      </c>
      <c r="D1221" s="4" t="s">
        <v>2</v>
      </c>
      <c r="E1221" s="4" t="s">
        <v>3</v>
      </c>
      <c r="F1221" s="4" t="s">
        <v>4</v>
      </c>
      <c r="G1221" s="4" t="s">
        <v>17</v>
      </c>
      <c r="H1221" s="4" t="s">
        <v>83</v>
      </c>
      <c r="I1221" s="9">
        <v>1</v>
      </c>
      <c r="J1221" s="6">
        <v>162.25</v>
      </c>
      <c r="K1221" s="7">
        <v>0.05</v>
      </c>
      <c r="L1221" s="6">
        <v>89.28</v>
      </c>
      <c r="M1221" s="6">
        <f t="shared" si="76"/>
        <v>154.13749999999999</v>
      </c>
      <c r="N1221" s="6">
        <f t="shared" si="77"/>
        <v>89.28</v>
      </c>
      <c r="O1221" s="6">
        <f t="shared" si="78"/>
        <v>64.857499999999987</v>
      </c>
      <c r="P1221" s="8">
        <f t="shared" si="79"/>
        <v>0.42077690373854509</v>
      </c>
      <c r="Q1221" s="5">
        <f>YEAR(SalesDataTable[[#This Row],[Order Date]])</f>
        <v>2026</v>
      </c>
      <c r="R1221" s="8" t="str">
        <f>"Q"&amp;ROUNDUP(MONTH(SalesDataTable[[#This Row],[Order Date]])/3,0)</f>
        <v>Q2</v>
      </c>
      <c r="S1221" s="9">
        <f>MONTH(SalesDataTable[[#This Row],[Order Date]])</f>
        <v>6</v>
      </c>
      <c r="T1221" s="8" t="str">
        <f>TEXT(SalesDataTable[[#This Row],[Order Date]],"mmm")</f>
        <v>Jun</v>
      </c>
    </row>
    <row r="1222" spans="1:20" ht="16">
      <c r="A1222" s="2" t="s">
        <v>1273</v>
      </c>
      <c r="B1222" s="3">
        <v>46201</v>
      </c>
      <c r="C1222" s="4" t="s">
        <v>8</v>
      </c>
      <c r="D1222" s="4" t="s">
        <v>66</v>
      </c>
      <c r="E1222" s="4" t="s">
        <v>3</v>
      </c>
      <c r="F1222" s="4" t="s">
        <v>4</v>
      </c>
      <c r="G1222" s="4" t="s">
        <v>11</v>
      </c>
      <c r="H1222" s="4" t="s">
        <v>53</v>
      </c>
      <c r="I1222" s="9">
        <v>1</v>
      </c>
      <c r="J1222" s="6">
        <v>150.44</v>
      </c>
      <c r="K1222" s="7">
        <v>0</v>
      </c>
      <c r="L1222" s="6">
        <v>80.5</v>
      </c>
      <c r="M1222" s="6">
        <f t="shared" si="76"/>
        <v>150.44</v>
      </c>
      <c r="N1222" s="6">
        <f t="shared" si="77"/>
        <v>80.5</v>
      </c>
      <c r="O1222" s="6">
        <f t="shared" si="78"/>
        <v>69.94</v>
      </c>
      <c r="P1222" s="8">
        <f t="shared" si="79"/>
        <v>0.46490295134272797</v>
      </c>
      <c r="Q1222" s="5">
        <f>YEAR(SalesDataTable[[#This Row],[Order Date]])</f>
        <v>2026</v>
      </c>
      <c r="R1222" s="8" t="str">
        <f>"Q"&amp;ROUNDUP(MONTH(SalesDataTable[[#This Row],[Order Date]])/3,0)</f>
        <v>Q2</v>
      </c>
      <c r="S1222" s="9">
        <f>MONTH(SalesDataTable[[#This Row],[Order Date]])</f>
        <v>6</v>
      </c>
      <c r="T1222" s="8" t="str">
        <f>TEXT(SalesDataTable[[#This Row],[Order Date]],"mmm")</f>
        <v>Jun</v>
      </c>
    </row>
    <row r="1223" spans="1:20" ht="16">
      <c r="A1223" s="2" t="s">
        <v>1274</v>
      </c>
      <c r="B1223" s="3">
        <v>46201</v>
      </c>
      <c r="C1223" s="4" t="s">
        <v>1</v>
      </c>
      <c r="D1223" s="4" t="s">
        <v>2</v>
      </c>
      <c r="E1223" s="4" t="s">
        <v>25</v>
      </c>
      <c r="F1223" s="4" t="s">
        <v>20</v>
      </c>
      <c r="G1223" s="4" t="s">
        <v>31</v>
      </c>
      <c r="H1223" s="4" t="s">
        <v>90</v>
      </c>
      <c r="I1223" s="9">
        <v>2</v>
      </c>
      <c r="J1223" s="6">
        <v>126.17</v>
      </c>
      <c r="K1223" s="7">
        <v>0.05</v>
      </c>
      <c r="L1223" s="6">
        <v>61.13</v>
      </c>
      <c r="M1223" s="6">
        <f t="shared" si="76"/>
        <v>239.72299999999998</v>
      </c>
      <c r="N1223" s="6">
        <f t="shared" si="77"/>
        <v>122.26</v>
      </c>
      <c r="O1223" s="6">
        <f t="shared" si="78"/>
        <v>117.46299999999998</v>
      </c>
      <c r="P1223" s="8">
        <f t="shared" si="79"/>
        <v>0.48999470221881081</v>
      </c>
      <c r="Q1223" s="5">
        <f>YEAR(SalesDataTable[[#This Row],[Order Date]])</f>
        <v>2026</v>
      </c>
      <c r="R1223" s="8" t="str">
        <f>"Q"&amp;ROUNDUP(MONTH(SalesDataTable[[#This Row],[Order Date]])/3,0)</f>
        <v>Q2</v>
      </c>
      <c r="S1223" s="9">
        <f>MONTH(SalesDataTable[[#This Row],[Order Date]])</f>
        <v>6</v>
      </c>
      <c r="T1223" s="8" t="str">
        <f>TEXT(SalesDataTable[[#This Row],[Order Date]],"mmm")</f>
        <v>Jun</v>
      </c>
    </row>
    <row r="1224" spans="1:20" ht="16">
      <c r="A1224" s="2" t="s">
        <v>1275</v>
      </c>
      <c r="B1224" s="3">
        <v>46201</v>
      </c>
      <c r="C1224" s="4" t="s">
        <v>27</v>
      </c>
      <c r="D1224" s="4" t="s">
        <v>45</v>
      </c>
      <c r="E1224" s="4" t="s">
        <v>39</v>
      </c>
      <c r="F1224" s="4" t="s">
        <v>4</v>
      </c>
      <c r="G1224" s="4" t="s">
        <v>31</v>
      </c>
      <c r="H1224" s="4" t="s">
        <v>64</v>
      </c>
      <c r="I1224" s="9">
        <v>2</v>
      </c>
      <c r="J1224" s="6">
        <v>83.72</v>
      </c>
      <c r="K1224" s="7">
        <v>0</v>
      </c>
      <c r="L1224" s="6">
        <v>38.96</v>
      </c>
      <c r="M1224" s="6">
        <f t="shared" si="76"/>
        <v>167.44</v>
      </c>
      <c r="N1224" s="6">
        <f t="shared" si="77"/>
        <v>77.92</v>
      </c>
      <c r="O1224" s="6">
        <f t="shared" si="78"/>
        <v>89.52</v>
      </c>
      <c r="P1224" s="8">
        <f t="shared" si="79"/>
        <v>0.53463927376970855</v>
      </c>
      <c r="Q1224" s="5">
        <f>YEAR(SalesDataTable[[#This Row],[Order Date]])</f>
        <v>2026</v>
      </c>
      <c r="R1224" s="8" t="str">
        <f>"Q"&amp;ROUNDUP(MONTH(SalesDataTable[[#This Row],[Order Date]])/3,0)</f>
        <v>Q2</v>
      </c>
      <c r="S1224" s="9">
        <f>MONTH(SalesDataTable[[#This Row],[Order Date]])</f>
        <v>6</v>
      </c>
      <c r="T1224" s="8" t="str">
        <f>TEXT(SalesDataTable[[#This Row],[Order Date]],"mmm")</f>
        <v>Jun</v>
      </c>
    </row>
    <row r="1225" spans="1:20" ht="16">
      <c r="A1225" s="2" t="s">
        <v>1276</v>
      </c>
      <c r="B1225" s="3">
        <v>46201</v>
      </c>
      <c r="C1225" s="4" t="s">
        <v>27</v>
      </c>
      <c r="D1225" s="4" t="s">
        <v>48</v>
      </c>
      <c r="E1225" s="4" t="s">
        <v>39</v>
      </c>
      <c r="F1225" s="4" t="s">
        <v>16</v>
      </c>
      <c r="G1225" s="4" t="s">
        <v>11</v>
      </c>
      <c r="H1225" s="4" t="s">
        <v>79</v>
      </c>
      <c r="I1225" s="9">
        <v>1</v>
      </c>
      <c r="J1225" s="6">
        <v>70.58</v>
      </c>
      <c r="K1225" s="7">
        <v>0</v>
      </c>
      <c r="L1225" s="6">
        <v>32.78</v>
      </c>
      <c r="M1225" s="6">
        <f t="shared" si="76"/>
        <v>70.58</v>
      </c>
      <c r="N1225" s="6">
        <f t="shared" si="77"/>
        <v>32.78</v>
      </c>
      <c r="O1225" s="6">
        <f t="shared" si="78"/>
        <v>37.799999999999997</v>
      </c>
      <c r="P1225" s="8">
        <f t="shared" si="79"/>
        <v>0.53556248228960046</v>
      </c>
      <c r="Q1225" s="5">
        <f>YEAR(SalesDataTable[[#This Row],[Order Date]])</f>
        <v>2026</v>
      </c>
      <c r="R1225" s="8" t="str">
        <f>"Q"&amp;ROUNDUP(MONTH(SalesDataTable[[#This Row],[Order Date]])/3,0)</f>
        <v>Q2</v>
      </c>
      <c r="S1225" s="9">
        <f>MONTH(SalesDataTable[[#This Row],[Order Date]])</f>
        <v>6</v>
      </c>
      <c r="T1225" s="8" t="str">
        <f>TEXT(SalesDataTable[[#This Row],[Order Date]],"mmm")</f>
        <v>Jun</v>
      </c>
    </row>
    <row r="1226" spans="1:20" ht="16">
      <c r="A1226" s="2" t="s">
        <v>1277</v>
      </c>
      <c r="B1226" s="3">
        <v>46201</v>
      </c>
      <c r="C1226" s="4" t="s">
        <v>27</v>
      </c>
      <c r="D1226" s="4" t="s">
        <v>82</v>
      </c>
      <c r="E1226" s="4" t="s">
        <v>10</v>
      </c>
      <c r="F1226" s="4" t="s">
        <v>20</v>
      </c>
      <c r="G1226" s="4" t="s">
        <v>31</v>
      </c>
      <c r="H1226" s="4" t="s">
        <v>64</v>
      </c>
      <c r="I1226" s="9">
        <v>5</v>
      </c>
      <c r="J1226" s="6">
        <v>81.96</v>
      </c>
      <c r="K1226" s="7">
        <v>0.05</v>
      </c>
      <c r="L1226" s="6">
        <v>39.130000000000003</v>
      </c>
      <c r="M1226" s="6">
        <f t="shared" si="76"/>
        <v>389.30999999999995</v>
      </c>
      <c r="N1226" s="6">
        <f t="shared" si="77"/>
        <v>195.65</v>
      </c>
      <c r="O1226" s="6">
        <f t="shared" si="78"/>
        <v>193.65999999999994</v>
      </c>
      <c r="P1226" s="8">
        <f t="shared" si="79"/>
        <v>0.497444196141892</v>
      </c>
      <c r="Q1226" s="5">
        <f>YEAR(SalesDataTable[[#This Row],[Order Date]])</f>
        <v>2026</v>
      </c>
      <c r="R1226" s="8" t="str">
        <f>"Q"&amp;ROUNDUP(MONTH(SalesDataTable[[#This Row],[Order Date]])/3,0)</f>
        <v>Q2</v>
      </c>
      <c r="S1226" s="9">
        <f>MONTH(SalesDataTable[[#This Row],[Order Date]])</f>
        <v>6</v>
      </c>
      <c r="T1226" s="8" t="str">
        <f>TEXT(SalesDataTable[[#This Row],[Order Date]],"mmm")</f>
        <v>Jun</v>
      </c>
    </row>
    <row r="1227" spans="1:20" ht="16">
      <c r="A1227" s="2" t="s">
        <v>1278</v>
      </c>
      <c r="B1227" s="3">
        <v>46201</v>
      </c>
      <c r="C1227" s="4" t="s">
        <v>8</v>
      </c>
      <c r="D1227" s="4" t="s">
        <v>86</v>
      </c>
      <c r="E1227" s="4" t="s">
        <v>3</v>
      </c>
      <c r="F1227" s="4" t="s">
        <v>16</v>
      </c>
      <c r="G1227" s="4" t="s">
        <v>5</v>
      </c>
      <c r="H1227" s="4" t="s">
        <v>35</v>
      </c>
      <c r="I1227" s="9">
        <v>1</v>
      </c>
      <c r="J1227" s="6">
        <v>40.67</v>
      </c>
      <c r="K1227" s="7">
        <v>0</v>
      </c>
      <c r="L1227" s="6">
        <v>16.5</v>
      </c>
      <c r="M1227" s="6">
        <f t="shared" si="76"/>
        <v>40.67</v>
      </c>
      <c r="N1227" s="6">
        <f t="shared" si="77"/>
        <v>16.5</v>
      </c>
      <c r="O1227" s="6">
        <f t="shared" si="78"/>
        <v>24.17</v>
      </c>
      <c r="P1227" s="8">
        <f t="shared" si="79"/>
        <v>0.59429554954511932</v>
      </c>
      <c r="Q1227" s="5">
        <f>YEAR(SalesDataTable[[#This Row],[Order Date]])</f>
        <v>2026</v>
      </c>
      <c r="R1227" s="8" t="str">
        <f>"Q"&amp;ROUNDUP(MONTH(SalesDataTable[[#This Row],[Order Date]])/3,0)</f>
        <v>Q2</v>
      </c>
      <c r="S1227" s="9">
        <f>MONTH(SalesDataTable[[#This Row],[Order Date]])</f>
        <v>6</v>
      </c>
      <c r="T1227" s="8" t="str">
        <f>TEXT(SalesDataTable[[#This Row],[Order Date]],"mmm")</f>
        <v>Jun</v>
      </c>
    </row>
    <row r="1228" spans="1:20" ht="16">
      <c r="A1228" s="2" t="s">
        <v>1279</v>
      </c>
      <c r="B1228" s="3">
        <v>46201</v>
      </c>
      <c r="C1228" s="4" t="s">
        <v>14</v>
      </c>
      <c r="D1228" s="4" t="s">
        <v>126</v>
      </c>
      <c r="E1228" s="4" t="s">
        <v>25</v>
      </c>
      <c r="F1228" s="4" t="s">
        <v>16</v>
      </c>
      <c r="G1228" s="4" t="s">
        <v>49</v>
      </c>
      <c r="H1228" s="4" t="s">
        <v>50</v>
      </c>
      <c r="I1228" s="9">
        <v>1</v>
      </c>
      <c r="J1228" s="6">
        <v>40.94</v>
      </c>
      <c r="K1228" s="7">
        <v>0</v>
      </c>
      <c r="L1228" s="6">
        <v>14.47</v>
      </c>
      <c r="M1228" s="6">
        <f t="shared" si="76"/>
        <v>40.94</v>
      </c>
      <c r="N1228" s="6">
        <f t="shared" si="77"/>
        <v>14.47</v>
      </c>
      <c r="O1228" s="6">
        <f t="shared" si="78"/>
        <v>26.47</v>
      </c>
      <c r="P1228" s="8">
        <f t="shared" si="79"/>
        <v>0.64655593551538837</v>
      </c>
      <c r="Q1228" s="5">
        <f>YEAR(SalesDataTable[[#This Row],[Order Date]])</f>
        <v>2026</v>
      </c>
      <c r="R1228" s="8" t="str">
        <f>"Q"&amp;ROUNDUP(MONTH(SalesDataTable[[#This Row],[Order Date]])/3,0)</f>
        <v>Q2</v>
      </c>
      <c r="S1228" s="9">
        <f>MONTH(SalesDataTable[[#This Row],[Order Date]])</f>
        <v>6</v>
      </c>
      <c r="T1228" s="8" t="str">
        <f>TEXT(SalesDataTable[[#This Row],[Order Date]],"mmm")</f>
        <v>Jun</v>
      </c>
    </row>
    <row r="1229" spans="1:20" ht="16">
      <c r="A1229" s="2" t="s">
        <v>1280</v>
      </c>
      <c r="B1229" s="3">
        <v>46202</v>
      </c>
      <c r="C1229" s="4" t="s">
        <v>27</v>
      </c>
      <c r="D1229" s="4" t="s">
        <v>48</v>
      </c>
      <c r="E1229" s="4" t="s">
        <v>10</v>
      </c>
      <c r="F1229" s="4" t="s">
        <v>20</v>
      </c>
      <c r="G1229" s="4" t="s">
        <v>5</v>
      </c>
      <c r="H1229" s="4" t="s">
        <v>43</v>
      </c>
      <c r="I1229" s="9">
        <v>3</v>
      </c>
      <c r="J1229" s="6">
        <v>100.89</v>
      </c>
      <c r="K1229" s="7">
        <v>0.05</v>
      </c>
      <c r="L1229" s="6">
        <v>49.08</v>
      </c>
      <c r="M1229" s="6">
        <f t="shared" si="76"/>
        <v>287.53649999999999</v>
      </c>
      <c r="N1229" s="6">
        <f t="shared" si="77"/>
        <v>147.24</v>
      </c>
      <c r="O1229" s="6">
        <f t="shared" si="78"/>
        <v>140.29649999999998</v>
      </c>
      <c r="P1229" s="8">
        <f t="shared" si="79"/>
        <v>0.48792588071427451</v>
      </c>
      <c r="Q1229" s="5">
        <f>YEAR(SalesDataTable[[#This Row],[Order Date]])</f>
        <v>2026</v>
      </c>
      <c r="R1229" s="8" t="str">
        <f>"Q"&amp;ROUNDUP(MONTH(SalesDataTable[[#This Row],[Order Date]])/3,0)</f>
        <v>Q2</v>
      </c>
      <c r="S1229" s="9">
        <f>MONTH(SalesDataTable[[#This Row],[Order Date]])</f>
        <v>6</v>
      </c>
      <c r="T1229" s="8" t="str">
        <f>TEXT(SalesDataTable[[#This Row],[Order Date]],"mmm")</f>
        <v>Jun</v>
      </c>
    </row>
    <row r="1230" spans="1:20" ht="16">
      <c r="A1230" s="2" t="s">
        <v>1281</v>
      </c>
      <c r="B1230" s="3">
        <v>46202</v>
      </c>
      <c r="C1230" s="4" t="s">
        <v>8</v>
      </c>
      <c r="D1230" s="4" t="s">
        <v>69</v>
      </c>
      <c r="E1230" s="4" t="s">
        <v>10</v>
      </c>
      <c r="F1230" s="4" t="s">
        <v>20</v>
      </c>
      <c r="G1230" s="4" t="s">
        <v>5</v>
      </c>
      <c r="H1230" s="4" t="s">
        <v>35</v>
      </c>
      <c r="I1230" s="9">
        <v>3</v>
      </c>
      <c r="J1230" s="6">
        <v>39.78</v>
      </c>
      <c r="K1230" s="7">
        <v>0.15</v>
      </c>
      <c r="L1230" s="6">
        <v>16.850000000000001</v>
      </c>
      <c r="M1230" s="6">
        <f t="shared" si="76"/>
        <v>101.43900000000001</v>
      </c>
      <c r="N1230" s="6">
        <f t="shared" si="77"/>
        <v>50.550000000000004</v>
      </c>
      <c r="O1230" s="6">
        <f t="shared" si="78"/>
        <v>50.889000000000003</v>
      </c>
      <c r="P1230" s="8">
        <f t="shared" si="79"/>
        <v>0.50167095495815217</v>
      </c>
      <c r="Q1230" s="5">
        <f>YEAR(SalesDataTable[[#This Row],[Order Date]])</f>
        <v>2026</v>
      </c>
      <c r="R1230" s="8" t="str">
        <f>"Q"&amp;ROUNDUP(MONTH(SalesDataTable[[#This Row],[Order Date]])/3,0)</f>
        <v>Q2</v>
      </c>
      <c r="S1230" s="9">
        <f>MONTH(SalesDataTable[[#This Row],[Order Date]])</f>
        <v>6</v>
      </c>
      <c r="T1230" s="8" t="str">
        <f>TEXT(SalesDataTable[[#This Row],[Order Date]],"mmm")</f>
        <v>Jun</v>
      </c>
    </row>
    <row r="1231" spans="1:20" ht="16">
      <c r="A1231" s="2" t="s">
        <v>1282</v>
      </c>
      <c r="B1231" s="3">
        <v>46202</v>
      </c>
      <c r="C1231" s="4" t="s">
        <v>1</v>
      </c>
      <c r="D1231" s="4" t="s">
        <v>2</v>
      </c>
      <c r="E1231" s="4" t="s">
        <v>3</v>
      </c>
      <c r="F1231" s="4" t="s">
        <v>4</v>
      </c>
      <c r="G1231" s="4" t="s">
        <v>49</v>
      </c>
      <c r="H1231" s="4" t="s">
        <v>50</v>
      </c>
      <c r="I1231" s="9">
        <v>1</v>
      </c>
      <c r="J1231" s="6">
        <v>40.299999999999997</v>
      </c>
      <c r="K1231" s="7">
        <v>0.05</v>
      </c>
      <c r="L1231" s="6">
        <v>14.79</v>
      </c>
      <c r="M1231" s="6">
        <f t="shared" si="76"/>
        <v>38.284999999999997</v>
      </c>
      <c r="N1231" s="6">
        <f t="shared" si="77"/>
        <v>14.79</v>
      </c>
      <c r="O1231" s="6">
        <f t="shared" si="78"/>
        <v>23.494999999999997</v>
      </c>
      <c r="P1231" s="8">
        <f t="shared" si="79"/>
        <v>0.61368682251534545</v>
      </c>
      <c r="Q1231" s="5">
        <f>YEAR(SalesDataTable[[#This Row],[Order Date]])</f>
        <v>2026</v>
      </c>
      <c r="R1231" s="8" t="str">
        <f>"Q"&amp;ROUNDUP(MONTH(SalesDataTable[[#This Row],[Order Date]])/3,0)</f>
        <v>Q2</v>
      </c>
      <c r="S1231" s="9">
        <f>MONTH(SalesDataTable[[#This Row],[Order Date]])</f>
        <v>6</v>
      </c>
      <c r="T1231" s="8" t="str">
        <f>TEXT(SalesDataTable[[#This Row],[Order Date]],"mmm")</f>
        <v>Jun</v>
      </c>
    </row>
    <row r="1232" spans="1:20" ht="16">
      <c r="A1232" s="2" t="s">
        <v>1283</v>
      </c>
      <c r="B1232" s="3">
        <v>46202</v>
      </c>
      <c r="C1232" s="4" t="s">
        <v>8</v>
      </c>
      <c r="D1232" s="4" t="s">
        <v>66</v>
      </c>
      <c r="E1232" s="4" t="s">
        <v>25</v>
      </c>
      <c r="F1232" s="4" t="s">
        <v>4</v>
      </c>
      <c r="G1232" s="4" t="s">
        <v>11</v>
      </c>
      <c r="H1232" s="4" t="s">
        <v>12</v>
      </c>
      <c r="I1232" s="9">
        <v>1</v>
      </c>
      <c r="J1232" s="6">
        <v>90.91</v>
      </c>
      <c r="K1232" s="7">
        <v>0.05</v>
      </c>
      <c r="L1232" s="6">
        <v>45.9</v>
      </c>
      <c r="M1232" s="6">
        <f t="shared" si="76"/>
        <v>86.364499999999992</v>
      </c>
      <c r="N1232" s="6">
        <f t="shared" si="77"/>
        <v>45.9</v>
      </c>
      <c r="O1232" s="6">
        <f t="shared" si="78"/>
        <v>40.464499999999994</v>
      </c>
      <c r="P1232" s="8">
        <f t="shared" si="79"/>
        <v>0.46853163047316893</v>
      </c>
      <c r="Q1232" s="5">
        <f>YEAR(SalesDataTable[[#This Row],[Order Date]])</f>
        <v>2026</v>
      </c>
      <c r="R1232" s="8" t="str">
        <f>"Q"&amp;ROUNDUP(MONTH(SalesDataTable[[#This Row],[Order Date]])/3,0)</f>
        <v>Q2</v>
      </c>
      <c r="S1232" s="9">
        <f>MONTH(SalesDataTable[[#This Row],[Order Date]])</f>
        <v>6</v>
      </c>
      <c r="T1232" s="8" t="str">
        <f>TEXT(SalesDataTable[[#This Row],[Order Date]],"mmm")</f>
        <v>Jun</v>
      </c>
    </row>
    <row r="1233" spans="1:20" ht="16">
      <c r="A1233" s="2" t="s">
        <v>1284</v>
      </c>
      <c r="B1233" s="3">
        <v>46202</v>
      </c>
      <c r="C1233" s="4" t="s">
        <v>1</v>
      </c>
      <c r="D1233" s="4" t="s">
        <v>2</v>
      </c>
      <c r="E1233" s="4" t="s">
        <v>10</v>
      </c>
      <c r="F1233" s="4" t="s">
        <v>20</v>
      </c>
      <c r="G1233" s="4" t="s">
        <v>17</v>
      </c>
      <c r="H1233" s="4" t="s">
        <v>83</v>
      </c>
      <c r="I1233" s="9">
        <v>5</v>
      </c>
      <c r="J1233" s="6">
        <v>162.29</v>
      </c>
      <c r="K1233" s="7">
        <v>0.15</v>
      </c>
      <c r="L1233" s="6">
        <v>86.66</v>
      </c>
      <c r="M1233" s="6">
        <f t="shared" si="76"/>
        <v>689.73249999999996</v>
      </c>
      <c r="N1233" s="6">
        <f t="shared" si="77"/>
        <v>433.29999999999995</v>
      </c>
      <c r="O1233" s="6">
        <f t="shared" si="78"/>
        <v>256.4325</v>
      </c>
      <c r="P1233" s="8">
        <f t="shared" si="79"/>
        <v>0.37178543855770174</v>
      </c>
      <c r="Q1233" s="5">
        <f>YEAR(SalesDataTable[[#This Row],[Order Date]])</f>
        <v>2026</v>
      </c>
      <c r="R1233" s="8" t="str">
        <f>"Q"&amp;ROUNDUP(MONTH(SalesDataTable[[#This Row],[Order Date]])/3,0)</f>
        <v>Q2</v>
      </c>
      <c r="S1233" s="9">
        <f>MONTH(SalesDataTable[[#This Row],[Order Date]])</f>
        <v>6</v>
      </c>
      <c r="T1233" s="8" t="str">
        <f>TEXT(SalesDataTable[[#This Row],[Order Date]],"mmm")</f>
        <v>Jun</v>
      </c>
    </row>
    <row r="1234" spans="1:20" ht="16">
      <c r="A1234" s="2" t="s">
        <v>1285</v>
      </c>
      <c r="B1234" s="3">
        <v>46202</v>
      </c>
      <c r="C1234" s="4" t="s">
        <v>8</v>
      </c>
      <c r="D1234" s="4" t="s">
        <v>66</v>
      </c>
      <c r="E1234" s="4" t="s">
        <v>3</v>
      </c>
      <c r="F1234" s="4" t="s">
        <v>20</v>
      </c>
      <c r="G1234" s="4" t="s">
        <v>5</v>
      </c>
      <c r="H1234" s="4" t="s">
        <v>29</v>
      </c>
      <c r="I1234" s="9">
        <v>2</v>
      </c>
      <c r="J1234" s="6">
        <v>51.03</v>
      </c>
      <c r="K1234" s="7">
        <v>0</v>
      </c>
      <c r="L1234" s="6">
        <v>22.59</v>
      </c>
      <c r="M1234" s="6">
        <f t="shared" si="76"/>
        <v>102.06</v>
      </c>
      <c r="N1234" s="6">
        <f t="shared" si="77"/>
        <v>45.18</v>
      </c>
      <c r="O1234" s="6">
        <f t="shared" si="78"/>
        <v>56.88</v>
      </c>
      <c r="P1234" s="8">
        <f t="shared" si="79"/>
        <v>0.55731922398589062</v>
      </c>
      <c r="Q1234" s="5">
        <f>YEAR(SalesDataTable[[#This Row],[Order Date]])</f>
        <v>2026</v>
      </c>
      <c r="R1234" s="8" t="str">
        <f>"Q"&amp;ROUNDUP(MONTH(SalesDataTable[[#This Row],[Order Date]])/3,0)</f>
        <v>Q2</v>
      </c>
      <c r="S1234" s="9">
        <f>MONTH(SalesDataTable[[#This Row],[Order Date]])</f>
        <v>6</v>
      </c>
      <c r="T1234" s="8" t="str">
        <f>TEXT(SalesDataTable[[#This Row],[Order Date]],"mmm")</f>
        <v>Jun</v>
      </c>
    </row>
    <row r="1235" spans="1:20" ht="16">
      <c r="A1235" s="2" t="s">
        <v>1286</v>
      </c>
      <c r="B1235" s="3">
        <v>46202</v>
      </c>
      <c r="C1235" s="4" t="s">
        <v>8</v>
      </c>
      <c r="D1235" s="4" t="s">
        <v>69</v>
      </c>
      <c r="E1235" s="4" t="s">
        <v>3</v>
      </c>
      <c r="F1235" s="4" t="s">
        <v>20</v>
      </c>
      <c r="G1235" s="4" t="s">
        <v>49</v>
      </c>
      <c r="H1235" s="4" t="s">
        <v>74</v>
      </c>
      <c r="I1235" s="9">
        <v>1</v>
      </c>
      <c r="J1235" s="6">
        <v>50.67</v>
      </c>
      <c r="K1235" s="7">
        <v>0</v>
      </c>
      <c r="L1235" s="6">
        <v>22.18</v>
      </c>
      <c r="M1235" s="6">
        <f t="shared" si="76"/>
        <v>50.67</v>
      </c>
      <c r="N1235" s="6">
        <f t="shared" si="77"/>
        <v>22.18</v>
      </c>
      <c r="O1235" s="6">
        <f t="shared" si="78"/>
        <v>28.490000000000002</v>
      </c>
      <c r="P1235" s="8">
        <f t="shared" si="79"/>
        <v>0.56226564041839355</v>
      </c>
      <c r="Q1235" s="5">
        <f>YEAR(SalesDataTable[[#This Row],[Order Date]])</f>
        <v>2026</v>
      </c>
      <c r="R1235" s="8" t="str">
        <f>"Q"&amp;ROUNDUP(MONTH(SalesDataTable[[#This Row],[Order Date]])/3,0)</f>
        <v>Q2</v>
      </c>
      <c r="S1235" s="9">
        <f>MONTH(SalesDataTable[[#This Row],[Order Date]])</f>
        <v>6</v>
      </c>
      <c r="T1235" s="8" t="str">
        <f>TEXT(SalesDataTable[[#This Row],[Order Date]],"mmm")</f>
        <v>Jun</v>
      </c>
    </row>
    <row r="1236" spans="1:20" ht="16">
      <c r="A1236" s="2" t="s">
        <v>1287</v>
      </c>
      <c r="B1236" s="3">
        <v>46202</v>
      </c>
      <c r="C1236" s="4" t="s">
        <v>27</v>
      </c>
      <c r="D1236" s="4" t="s">
        <v>48</v>
      </c>
      <c r="E1236" s="4" t="s">
        <v>10</v>
      </c>
      <c r="F1236" s="4" t="s">
        <v>4</v>
      </c>
      <c r="G1236" s="4" t="s">
        <v>17</v>
      </c>
      <c r="H1236" s="4" t="s">
        <v>71</v>
      </c>
      <c r="I1236" s="9">
        <v>10</v>
      </c>
      <c r="J1236" s="6">
        <v>130.62</v>
      </c>
      <c r="K1236" s="7">
        <v>0.05</v>
      </c>
      <c r="L1236" s="6">
        <v>67.05</v>
      </c>
      <c r="M1236" s="6">
        <f t="shared" si="76"/>
        <v>1240.8899999999999</v>
      </c>
      <c r="N1236" s="6">
        <f t="shared" si="77"/>
        <v>670.5</v>
      </c>
      <c r="O1236" s="6">
        <f t="shared" si="78"/>
        <v>570.38999999999987</v>
      </c>
      <c r="P1236" s="8">
        <f t="shared" si="79"/>
        <v>0.45966201677828006</v>
      </c>
      <c r="Q1236" s="5">
        <f>YEAR(SalesDataTable[[#This Row],[Order Date]])</f>
        <v>2026</v>
      </c>
      <c r="R1236" s="8" t="str">
        <f>"Q"&amp;ROUNDUP(MONTH(SalesDataTable[[#This Row],[Order Date]])/3,0)</f>
        <v>Q2</v>
      </c>
      <c r="S1236" s="9">
        <f>MONTH(SalesDataTable[[#This Row],[Order Date]])</f>
        <v>6</v>
      </c>
      <c r="T1236" s="8" t="str">
        <f>TEXT(SalesDataTable[[#This Row],[Order Date]],"mmm")</f>
        <v>Jun</v>
      </c>
    </row>
    <row r="1237" spans="1:20" ht="16">
      <c r="A1237" s="2" t="s">
        <v>1288</v>
      </c>
      <c r="B1237" s="3">
        <v>46202</v>
      </c>
      <c r="C1237" s="4" t="s">
        <v>14</v>
      </c>
      <c r="D1237" s="4" t="s">
        <v>34</v>
      </c>
      <c r="E1237" s="4" t="s">
        <v>3</v>
      </c>
      <c r="F1237" s="4" t="s">
        <v>16</v>
      </c>
      <c r="G1237" s="4" t="s">
        <v>31</v>
      </c>
      <c r="H1237" s="4" t="s">
        <v>41</v>
      </c>
      <c r="I1237" s="9">
        <v>4</v>
      </c>
      <c r="J1237" s="6">
        <v>194.6</v>
      </c>
      <c r="K1237" s="7">
        <v>0</v>
      </c>
      <c r="L1237" s="6">
        <v>104.64</v>
      </c>
      <c r="M1237" s="6">
        <f t="shared" si="76"/>
        <v>778.4</v>
      </c>
      <c r="N1237" s="6">
        <f t="shared" si="77"/>
        <v>418.56</v>
      </c>
      <c r="O1237" s="6">
        <f t="shared" si="78"/>
        <v>359.84</v>
      </c>
      <c r="P1237" s="8">
        <f t="shared" si="79"/>
        <v>0.46228160328879753</v>
      </c>
      <c r="Q1237" s="5">
        <f>YEAR(SalesDataTable[[#This Row],[Order Date]])</f>
        <v>2026</v>
      </c>
      <c r="R1237" s="8" t="str">
        <f>"Q"&amp;ROUNDUP(MONTH(SalesDataTable[[#This Row],[Order Date]])/3,0)</f>
        <v>Q2</v>
      </c>
      <c r="S1237" s="9">
        <f>MONTH(SalesDataTable[[#This Row],[Order Date]])</f>
        <v>6</v>
      </c>
      <c r="T1237" s="8" t="str">
        <f>TEXT(SalesDataTable[[#This Row],[Order Date]],"mmm")</f>
        <v>Jun</v>
      </c>
    </row>
    <row r="1238" spans="1:20" ht="16">
      <c r="A1238" s="2" t="s">
        <v>1289</v>
      </c>
      <c r="B1238" s="3">
        <v>46203</v>
      </c>
      <c r="C1238" s="4" t="s">
        <v>14</v>
      </c>
      <c r="D1238" s="4" t="s">
        <v>15</v>
      </c>
      <c r="E1238" s="4" t="s">
        <v>25</v>
      </c>
      <c r="F1238" s="4" t="s">
        <v>16</v>
      </c>
      <c r="G1238" s="4" t="s">
        <v>11</v>
      </c>
      <c r="H1238" s="4" t="s">
        <v>12</v>
      </c>
      <c r="I1238" s="9">
        <v>1</v>
      </c>
      <c r="J1238" s="6">
        <v>94</v>
      </c>
      <c r="K1238" s="7">
        <v>0</v>
      </c>
      <c r="L1238" s="6">
        <v>45.62</v>
      </c>
      <c r="M1238" s="6">
        <f t="shared" si="76"/>
        <v>94</v>
      </c>
      <c r="N1238" s="6">
        <f t="shared" si="77"/>
        <v>45.62</v>
      </c>
      <c r="O1238" s="6">
        <f t="shared" si="78"/>
        <v>48.38</v>
      </c>
      <c r="P1238" s="8">
        <f t="shared" si="79"/>
        <v>0.51468085106382977</v>
      </c>
      <c r="Q1238" s="5">
        <f>YEAR(SalesDataTable[[#This Row],[Order Date]])</f>
        <v>2026</v>
      </c>
      <c r="R1238" s="8" t="str">
        <f>"Q"&amp;ROUNDUP(MONTH(SalesDataTable[[#This Row],[Order Date]])/3,0)</f>
        <v>Q2</v>
      </c>
      <c r="S1238" s="9">
        <f>MONTH(SalesDataTable[[#This Row],[Order Date]])</f>
        <v>6</v>
      </c>
      <c r="T1238" s="8" t="str">
        <f>TEXT(SalesDataTable[[#This Row],[Order Date]],"mmm")</f>
        <v>Jun</v>
      </c>
    </row>
    <row r="1239" spans="1:20" ht="16">
      <c r="A1239" s="2" t="s">
        <v>1290</v>
      </c>
      <c r="B1239" s="3">
        <v>46203</v>
      </c>
      <c r="C1239" s="4" t="s">
        <v>27</v>
      </c>
      <c r="D1239" s="4" t="s">
        <v>48</v>
      </c>
      <c r="E1239" s="4" t="s">
        <v>3</v>
      </c>
      <c r="F1239" s="4" t="s">
        <v>4</v>
      </c>
      <c r="G1239" s="4" t="s">
        <v>49</v>
      </c>
      <c r="H1239" s="4" t="s">
        <v>50</v>
      </c>
      <c r="I1239" s="9">
        <v>2</v>
      </c>
      <c r="J1239" s="6">
        <v>40.46</v>
      </c>
      <c r="K1239" s="7">
        <v>0</v>
      </c>
      <c r="L1239" s="6">
        <v>15.15</v>
      </c>
      <c r="M1239" s="6">
        <f t="shared" si="76"/>
        <v>80.92</v>
      </c>
      <c r="N1239" s="6">
        <f t="shared" si="77"/>
        <v>30.3</v>
      </c>
      <c r="O1239" s="6">
        <f t="shared" si="78"/>
        <v>50.620000000000005</v>
      </c>
      <c r="P1239" s="8">
        <f t="shared" si="79"/>
        <v>0.62555610479485912</v>
      </c>
      <c r="Q1239" s="5">
        <f>YEAR(SalesDataTable[[#This Row],[Order Date]])</f>
        <v>2026</v>
      </c>
      <c r="R1239" s="8" t="str">
        <f>"Q"&amp;ROUNDUP(MONTH(SalesDataTable[[#This Row],[Order Date]])/3,0)</f>
        <v>Q2</v>
      </c>
      <c r="S1239" s="9">
        <f>MONTH(SalesDataTable[[#This Row],[Order Date]])</f>
        <v>6</v>
      </c>
      <c r="T1239" s="8" t="str">
        <f>TEXT(SalesDataTable[[#This Row],[Order Date]],"mmm")</f>
        <v>Jun</v>
      </c>
    </row>
    <row r="1240" spans="1:20" ht="16">
      <c r="A1240" s="2" t="s">
        <v>1291</v>
      </c>
      <c r="B1240" s="3">
        <v>46203</v>
      </c>
      <c r="C1240" s="4" t="s">
        <v>8</v>
      </c>
      <c r="D1240" s="4" t="s">
        <v>38</v>
      </c>
      <c r="E1240" s="4" t="s">
        <v>25</v>
      </c>
      <c r="F1240" s="4" t="s">
        <v>16</v>
      </c>
      <c r="G1240" s="4" t="s">
        <v>11</v>
      </c>
      <c r="H1240" s="4" t="s">
        <v>53</v>
      </c>
      <c r="I1240" s="9">
        <v>1</v>
      </c>
      <c r="J1240" s="6">
        <v>156.11000000000001</v>
      </c>
      <c r="K1240" s="7">
        <v>0</v>
      </c>
      <c r="L1240" s="6">
        <v>79.52</v>
      </c>
      <c r="M1240" s="6">
        <f t="shared" si="76"/>
        <v>156.11000000000001</v>
      </c>
      <c r="N1240" s="6">
        <f t="shared" si="77"/>
        <v>79.52</v>
      </c>
      <c r="O1240" s="6">
        <f t="shared" si="78"/>
        <v>76.590000000000018</v>
      </c>
      <c r="P1240" s="8">
        <f t="shared" si="79"/>
        <v>0.49061559157004681</v>
      </c>
      <c r="Q1240" s="5">
        <f>YEAR(SalesDataTable[[#This Row],[Order Date]])</f>
        <v>2026</v>
      </c>
      <c r="R1240" s="8" t="str">
        <f>"Q"&amp;ROUNDUP(MONTH(SalesDataTable[[#This Row],[Order Date]])/3,0)</f>
        <v>Q2</v>
      </c>
      <c r="S1240" s="9">
        <f>MONTH(SalesDataTable[[#This Row],[Order Date]])</f>
        <v>6</v>
      </c>
      <c r="T1240" s="8" t="str">
        <f>TEXT(SalesDataTable[[#This Row],[Order Date]],"mmm")</f>
        <v>Jun</v>
      </c>
    </row>
    <row r="1241" spans="1:20" ht="16">
      <c r="A1241" s="2" t="s">
        <v>1292</v>
      </c>
      <c r="B1241" s="3">
        <v>46204</v>
      </c>
      <c r="C1241" s="4" t="s">
        <v>14</v>
      </c>
      <c r="D1241" s="4" t="s">
        <v>24</v>
      </c>
      <c r="E1241" s="4" t="s">
        <v>3</v>
      </c>
      <c r="F1241" s="4" t="s">
        <v>4</v>
      </c>
      <c r="G1241" s="4" t="s">
        <v>31</v>
      </c>
      <c r="H1241" s="4" t="s">
        <v>90</v>
      </c>
      <c r="I1241" s="9">
        <v>2</v>
      </c>
      <c r="J1241" s="6">
        <v>121.78</v>
      </c>
      <c r="K1241" s="7">
        <v>0.1</v>
      </c>
      <c r="L1241" s="6">
        <v>59.62</v>
      </c>
      <c r="M1241" s="6">
        <f t="shared" si="76"/>
        <v>219.20400000000001</v>
      </c>
      <c r="N1241" s="6">
        <f t="shared" si="77"/>
        <v>119.24</v>
      </c>
      <c r="O1241" s="6">
        <f t="shared" si="78"/>
        <v>99.964000000000013</v>
      </c>
      <c r="P1241" s="8">
        <f t="shared" si="79"/>
        <v>0.45603182423678407</v>
      </c>
      <c r="Q1241" s="5">
        <f>YEAR(SalesDataTable[[#This Row],[Order Date]])</f>
        <v>2026</v>
      </c>
      <c r="R1241" s="8" t="str">
        <f>"Q"&amp;ROUNDUP(MONTH(SalesDataTable[[#This Row],[Order Date]])/3,0)</f>
        <v>Q3</v>
      </c>
      <c r="S1241" s="9">
        <f>MONTH(SalesDataTable[[#This Row],[Order Date]])</f>
        <v>7</v>
      </c>
      <c r="T1241" s="8" t="str">
        <f>TEXT(SalesDataTable[[#This Row],[Order Date]],"mmm")</f>
        <v>Jul</v>
      </c>
    </row>
    <row r="1242" spans="1:20" ht="16">
      <c r="A1242" s="2" t="s">
        <v>1293</v>
      </c>
      <c r="B1242" s="3">
        <v>46204</v>
      </c>
      <c r="C1242" s="4" t="s">
        <v>1</v>
      </c>
      <c r="D1242" s="4" t="s">
        <v>88</v>
      </c>
      <c r="E1242" s="4" t="s">
        <v>39</v>
      </c>
      <c r="F1242" s="4" t="s">
        <v>16</v>
      </c>
      <c r="G1242" s="4" t="s">
        <v>49</v>
      </c>
      <c r="H1242" s="4" t="s">
        <v>67</v>
      </c>
      <c r="I1242" s="9">
        <v>3</v>
      </c>
      <c r="J1242" s="6">
        <v>36.22</v>
      </c>
      <c r="K1242" s="7">
        <v>0.1</v>
      </c>
      <c r="L1242" s="6">
        <v>13.83</v>
      </c>
      <c r="M1242" s="6">
        <f t="shared" si="76"/>
        <v>97.793999999999997</v>
      </c>
      <c r="N1242" s="6">
        <f t="shared" si="77"/>
        <v>41.49</v>
      </c>
      <c r="O1242" s="6">
        <f t="shared" si="78"/>
        <v>56.303999999999995</v>
      </c>
      <c r="P1242" s="8">
        <f t="shared" si="79"/>
        <v>0.57574084299650286</v>
      </c>
      <c r="Q1242" s="5">
        <f>YEAR(SalesDataTable[[#This Row],[Order Date]])</f>
        <v>2026</v>
      </c>
      <c r="R1242" s="8" t="str">
        <f>"Q"&amp;ROUNDUP(MONTH(SalesDataTable[[#This Row],[Order Date]])/3,0)</f>
        <v>Q3</v>
      </c>
      <c r="S1242" s="9">
        <f>MONTH(SalesDataTable[[#This Row],[Order Date]])</f>
        <v>7</v>
      </c>
      <c r="T1242" s="8" t="str">
        <f>TEXT(SalesDataTable[[#This Row],[Order Date]],"mmm")</f>
        <v>Jul</v>
      </c>
    </row>
    <row r="1243" spans="1:20" ht="16">
      <c r="A1243" s="2" t="s">
        <v>1294</v>
      </c>
      <c r="B1243" s="3">
        <v>46204</v>
      </c>
      <c r="C1243" s="4" t="s">
        <v>27</v>
      </c>
      <c r="D1243" s="4" t="s">
        <v>45</v>
      </c>
      <c r="E1243" s="4" t="s">
        <v>10</v>
      </c>
      <c r="F1243" s="4" t="s">
        <v>20</v>
      </c>
      <c r="G1243" s="4" t="s">
        <v>17</v>
      </c>
      <c r="H1243" s="4" t="s">
        <v>83</v>
      </c>
      <c r="I1243" s="9">
        <v>10</v>
      </c>
      <c r="J1243" s="6">
        <v>161.78</v>
      </c>
      <c r="K1243" s="7">
        <v>0.1</v>
      </c>
      <c r="L1243" s="6">
        <v>85.11</v>
      </c>
      <c r="M1243" s="6">
        <f t="shared" si="76"/>
        <v>1456.02</v>
      </c>
      <c r="N1243" s="6">
        <f t="shared" si="77"/>
        <v>851.1</v>
      </c>
      <c r="O1243" s="6">
        <f t="shared" si="78"/>
        <v>604.91999999999996</v>
      </c>
      <c r="P1243" s="8">
        <f t="shared" si="79"/>
        <v>0.4154613260806857</v>
      </c>
      <c r="Q1243" s="5">
        <f>YEAR(SalesDataTable[[#This Row],[Order Date]])</f>
        <v>2026</v>
      </c>
      <c r="R1243" s="8" t="str">
        <f>"Q"&amp;ROUNDUP(MONTH(SalesDataTable[[#This Row],[Order Date]])/3,0)</f>
        <v>Q3</v>
      </c>
      <c r="S1243" s="9">
        <f>MONTH(SalesDataTable[[#This Row],[Order Date]])</f>
        <v>7</v>
      </c>
      <c r="T1243" s="8" t="str">
        <f>TEXT(SalesDataTable[[#This Row],[Order Date]],"mmm")</f>
        <v>Jul</v>
      </c>
    </row>
    <row r="1244" spans="1:20" ht="16">
      <c r="A1244" s="2" t="s">
        <v>1295</v>
      </c>
      <c r="B1244" s="3">
        <v>46204</v>
      </c>
      <c r="C1244" s="4" t="s">
        <v>27</v>
      </c>
      <c r="D1244" s="4" t="s">
        <v>45</v>
      </c>
      <c r="E1244" s="4" t="s">
        <v>3</v>
      </c>
      <c r="F1244" s="4" t="s">
        <v>20</v>
      </c>
      <c r="G1244" s="4" t="s">
        <v>31</v>
      </c>
      <c r="H1244" s="4" t="s">
        <v>90</v>
      </c>
      <c r="I1244" s="9">
        <v>3</v>
      </c>
      <c r="J1244" s="6">
        <v>126.23</v>
      </c>
      <c r="K1244" s="7">
        <v>0.05</v>
      </c>
      <c r="L1244" s="6">
        <v>61.81</v>
      </c>
      <c r="M1244" s="6">
        <f t="shared" si="76"/>
        <v>359.75549999999998</v>
      </c>
      <c r="N1244" s="6">
        <f t="shared" si="77"/>
        <v>185.43</v>
      </c>
      <c r="O1244" s="6">
        <f t="shared" si="78"/>
        <v>174.32549999999998</v>
      </c>
      <c r="P1244" s="8">
        <f t="shared" si="79"/>
        <v>0.4845666014835075</v>
      </c>
      <c r="Q1244" s="5">
        <f>YEAR(SalesDataTable[[#This Row],[Order Date]])</f>
        <v>2026</v>
      </c>
      <c r="R1244" s="8" t="str">
        <f>"Q"&amp;ROUNDUP(MONTH(SalesDataTable[[#This Row],[Order Date]])/3,0)</f>
        <v>Q3</v>
      </c>
      <c r="S1244" s="9">
        <f>MONTH(SalesDataTable[[#This Row],[Order Date]])</f>
        <v>7</v>
      </c>
      <c r="T1244" s="8" t="str">
        <f>TEXT(SalesDataTable[[#This Row],[Order Date]],"mmm")</f>
        <v>Jul</v>
      </c>
    </row>
    <row r="1245" spans="1:20" ht="16">
      <c r="A1245" s="2" t="s">
        <v>1296</v>
      </c>
      <c r="B1245" s="3">
        <v>46204</v>
      </c>
      <c r="C1245" s="4" t="s">
        <v>27</v>
      </c>
      <c r="D1245" s="4" t="s">
        <v>48</v>
      </c>
      <c r="E1245" s="4" t="s">
        <v>3</v>
      </c>
      <c r="F1245" s="4" t="s">
        <v>4</v>
      </c>
      <c r="G1245" s="4" t="s">
        <v>5</v>
      </c>
      <c r="H1245" s="4" t="s">
        <v>6</v>
      </c>
      <c r="I1245" s="9">
        <v>4</v>
      </c>
      <c r="J1245" s="6">
        <v>79.97</v>
      </c>
      <c r="K1245" s="7">
        <v>0.1</v>
      </c>
      <c r="L1245" s="6">
        <v>43.36</v>
      </c>
      <c r="M1245" s="6">
        <f t="shared" si="76"/>
        <v>287.892</v>
      </c>
      <c r="N1245" s="6">
        <f t="shared" si="77"/>
        <v>173.44</v>
      </c>
      <c r="O1245" s="6">
        <f t="shared" si="78"/>
        <v>114.452</v>
      </c>
      <c r="P1245" s="8">
        <f t="shared" si="79"/>
        <v>0.39755185972517471</v>
      </c>
      <c r="Q1245" s="5">
        <f>YEAR(SalesDataTable[[#This Row],[Order Date]])</f>
        <v>2026</v>
      </c>
      <c r="R1245" s="8" t="str">
        <f>"Q"&amp;ROUNDUP(MONTH(SalesDataTable[[#This Row],[Order Date]])/3,0)</f>
        <v>Q3</v>
      </c>
      <c r="S1245" s="9">
        <f>MONTH(SalesDataTable[[#This Row],[Order Date]])</f>
        <v>7</v>
      </c>
      <c r="T1245" s="8" t="str">
        <f>TEXT(SalesDataTable[[#This Row],[Order Date]],"mmm")</f>
        <v>Jul</v>
      </c>
    </row>
    <row r="1246" spans="1:20" ht="16">
      <c r="A1246" s="2" t="s">
        <v>1297</v>
      </c>
      <c r="B1246" s="3">
        <v>46204</v>
      </c>
      <c r="C1246" s="4" t="s">
        <v>27</v>
      </c>
      <c r="D1246" s="4" t="s">
        <v>48</v>
      </c>
      <c r="E1246" s="4" t="s">
        <v>25</v>
      </c>
      <c r="F1246" s="4" t="s">
        <v>16</v>
      </c>
      <c r="G1246" s="4" t="s">
        <v>5</v>
      </c>
      <c r="H1246" s="4" t="s">
        <v>43</v>
      </c>
      <c r="I1246" s="9">
        <v>2</v>
      </c>
      <c r="J1246" s="6">
        <v>102.37</v>
      </c>
      <c r="K1246" s="7">
        <v>0</v>
      </c>
      <c r="L1246" s="6">
        <v>50.25</v>
      </c>
      <c r="M1246" s="6">
        <f t="shared" si="76"/>
        <v>204.74</v>
      </c>
      <c r="N1246" s="6">
        <f t="shared" si="77"/>
        <v>100.5</v>
      </c>
      <c r="O1246" s="6">
        <f t="shared" si="78"/>
        <v>104.24000000000001</v>
      </c>
      <c r="P1246" s="8">
        <f t="shared" si="79"/>
        <v>0.50913353521539517</v>
      </c>
      <c r="Q1246" s="5">
        <f>YEAR(SalesDataTable[[#This Row],[Order Date]])</f>
        <v>2026</v>
      </c>
      <c r="R1246" s="8" t="str">
        <f>"Q"&amp;ROUNDUP(MONTH(SalesDataTable[[#This Row],[Order Date]])/3,0)</f>
        <v>Q3</v>
      </c>
      <c r="S1246" s="9">
        <f>MONTH(SalesDataTable[[#This Row],[Order Date]])</f>
        <v>7</v>
      </c>
      <c r="T1246" s="8" t="str">
        <f>TEXT(SalesDataTable[[#This Row],[Order Date]],"mmm")</f>
        <v>Jul</v>
      </c>
    </row>
    <row r="1247" spans="1:20" ht="16">
      <c r="A1247" s="2" t="s">
        <v>1298</v>
      </c>
      <c r="B1247" s="3">
        <v>46204</v>
      </c>
      <c r="C1247" s="4" t="s">
        <v>27</v>
      </c>
      <c r="D1247" s="4" t="s">
        <v>82</v>
      </c>
      <c r="E1247" s="4" t="s">
        <v>3</v>
      </c>
      <c r="F1247" s="4" t="s">
        <v>16</v>
      </c>
      <c r="G1247" s="4" t="s">
        <v>5</v>
      </c>
      <c r="H1247" s="4" t="s">
        <v>43</v>
      </c>
      <c r="I1247" s="9">
        <v>1</v>
      </c>
      <c r="J1247" s="6">
        <v>102.13</v>
      </c>
      <c r="K1247" s="7">
        <v>0</v>
      </c>
      <c r="L1247" s="6">
        <v>49.17</v>
      </c>
      <c r="M1247" s="6">
        <f t="shared" si="76"/>
        <v>102.13</v>
      </c>
      <c r="N1247" s="6">
        <f t="shared" si="77"/>
        <v>49.17</v>
      </c>
      <c r="O1247" s="6">
        <f t="shared" si="78"/>
        <v>52.959999999999994</v>
      </c>
      <c r="P1247" s="8">
        <f t="shared" si="79"/>
        <v>0.5185547831195535</v>
      </c>
      <c r="Q1247" s="5">
        <f>YEAR(SalesDataTable[[#This Row],[Order Date]])</f>
        <v>2026</v>
      </c>
      <c r="R1247" s="8" t="str">
        <f>"Q"&amp;ROUNDUP(MONTH(SalesDataTable[[#This Row],[Order Date]])/3,0)</f>
        <v>Q3</v>
      </c>
      <c r="S1247" s="9">
        <f>MONTH(SalesDataTable[[#This Row],[Order Date]])</f>
        <v>7</v>
      </c>
      <c r="T1247" s="8" t="str">
        <f>TEXT(SalesDataTable[[#This Row],[Order Date]],"mmm")</f>
        <v>Jul</v>
      </c>
    </row>
    <row r="1248" spans="1:20" ht="16">
      <c r="A1248" s="2" t="s">
        <v>1299</v>
      </c>
      <c r="B1248" s="3">
        <v>46205</v>
      </c>
      <c r="C1248" s="4" t="s">
        <v>14</v>
      </c>
      <c r="D1248" s="4" t="s">
        <v>15</v>
      </c>
      <c r="E1248" s="4" t="s">
        <v>3</v>
      </c>
      <c r="F1248" s="4" t="s">
        <v>4</v>
      </c>
      <c r="G1248" s="4" t="s">
        <v>17</v>
      </c>
      <c r="H1248" s="4" t="s">
        <v>83</v>
      </c>
      <c r="I1248" s="9">
        <v>1</v>
      </c>
      <c r="J1248" s="6">
        <v>161.82</v>
      </c>
      <c r="K1248" s="7">
        <v>0</v>
      </c>
      <c r="L1248" s="6">
        <v>87.15</v>
      </c>
      <c r="M1248" s="6">
        <f t="shared" si="76"/>
        <v>161.82</v>
      </c>
      <c r="N1248" s="6">
        <f t="shared" si="77"/>
        <v>87.15</v>
      </c>
      <c r="O1248" s="6">
        <f t="shared" si="78"/>
        <v>74.669999999999987</v>
      </c>
      <c r="P1248" s="8">
        <f t="shared" si="79"/>
        <v>0.46143863552094916</v>
      </c>
      <c r="Q1248" s="5">
        <f>YEAR(SalesDataTable[[#This Row],[Order Date]])</f>
        <v>2026</v>
      </c>
      <c r="R1248" s="8" t="str">
        <f>"Q"&amp;ROUNDUP(MONTH(SalesDataTable[[#This Row],[Order Date]])/3,0)</f>
        <v>Q3</v>
      </c>
      <c r="S1248" s="9">
        <f>MONTH(SalesDataTable[[#This Row],[Order Date]])</f>
        <v>7</v>
      </c>
      <c r="T1248" s="8" t="str">
        <f>TEXT(SalesDataTable[[#This Row],[Order Date]],"mmm")</f>
        <v>Jul</v>
      </c>
    </row>
    <row r="1249" spans="1:20" ht="16">
      <c r="A1249" s="2" t="s">
        <v>1300</v>
      </c>
      <c r="B1249" s="3">
        <v>46205</v>
      </c>
      <c r="C1249" s="4" t="s">
        <v>27</v>
      </c>
      <c r="D1249" s="4" t="s">
        <v>48</v>
      </c>
      <c r="E1249" s="4" t="s">
        <v>3</v>
      </c>
      <c r="F1249" s="4" t="s">
        <v>16</v>
      </c>
      <c r="G1249" s="4" t="s">
        <v>5</v>
      </c>
      <c r="H1249" s="4" t="s">
        <v>6</v>
      </c>
      <c r="I1249" s="9">
        <v>2</v>
      </c>
      <c r="J1249" s="6">
        <v>83.29</v>
      </c>
      <c r="K1249" s="7">
        <v>0</v>
      </c>
      <c r="L1249" s="6">
        <v>42.45</v>
      </c>
      <c r="M1249" s="6">
        <f t="shared" si="76"/>
        <v>166.58</v>
      </c>
      <c r="N1249" s="6">
        <f t="shared" si="77"/>
        <v>84.9</v>
      </c>
      <c r="O1249" s="6">
        <f t="shared" si="78"/>
        <v>81.680000000000007</v>
      </c>
      <c r="P1249" s="8">
        <f t="shared" si="79"/>
        <v>0.49033497418657701</v>
      </c>
      <c r="Q1249" s="5">
        <f>YEAR(SalesDataTable[[#This Row],[Order Date]])</f>
        <v>2026</v>
      </c>
      <c r="R1249" s="8" t="str">
        <f>"Q"&amp;ROUNDUP(MONTH(SalesDataTable[[#This Row],[Order Date]])/3,0)</f>
        <v>Q3</v>
      </c>
      <c r="S1249" s="9">
        <f>MONTH(SalesDataTable[[#This Row],[Order Date]])</f>
        <v>7</v>
      </c>
      <c r="T1249" s="8" t="str">
        <f>TEXT(SalesDataTable[[#This Row],[Order Date]],"mmm")</f>
        <v>Jul</v>
      </c>
    </row>
    <row r="1250" spans="1:20" ht="16">
      <c r="A1250" s="2" t="s">
        <v>1301</v>
      </c>
      <c r="B1250" s="3">
        <v>46205</v>
      </c>
      <c r="C1250" s="4" t="s">
        <v>14</v>
      </c>
      <c r="D1250" s="4" t="s">
        <v>126</v>
      </c>
      <c r="E1250" s="4" t="s">
        <v>3</v>
      </c>
      <c r="F1250" s="4" t="s">
        <v>16</v>
      </c>
      <c r="G1250" s="4" t="s">
        <v>17</v>
      </c>
      <c r="H1250" s="4" t="s">
        <v>71</v>
      </c>
      <c r="I1250" s="9">
        <v>2</v>
      </c>
      <c r="J1250" s="6">
        <v>136.72999999999999</v>
      </c>
      <c r="K1250" s="7">
        <v>0</v>
      </c>
      <c r="L1250" s="6">
        <v>66.03</v>
      </c>
      <c r="M1250" s="6">
        <f t="shared" si="76"/>
        <v>273.45999999999998</v>
      </c>
      <c r="N1250" s="6">
        <f t="shared" si="77"/>
        <v>132.06</v>
      </c>
      <c r="O1250" s="6">
        <f t="shared" si="78"/>
        <v>141.39999999999998</v>
      </c>
      <c r="P1250" s="8">
        <f t="shared" si="79"/>
        <v>0.5170774519125283</v>
      </c>
      <c r="Q1250" s="5">
        <f>YEAR(SalesDataTable[[#This Row],[Order Date]])</f>
        <v>2026</v>
      </c>
      <c r="R1250" s="8" t="str">
        <f>"Q"&amp;ROUNDUP(MONTH(SalesDataTable[[#This Row],[Order Date]])/3,0)</f>
        <v>Q3</v>
      </c>
      <c r="S1250" s="9">
        <f>MONTH(SalesDataTable[[#This Row],[Order Date]])</f>
        <v>7</v>
      </c>
      <c r="T1250" s="8" t="str">
        <f>TEXT(SalesDataTable[[#This Row],[Order Date]],"mmm")</f>
        <v>Jul</v>
      </c>
    </row>
    <row r="1251" spans="1:20" ht="16">
      <c r="A1251" s="2" t="s">
        <v>1302</v>
      </c>
      <c r="B1251" s="3">
        <v>46205</v>
      </c>
      <c r="C1251" s="4" t="s">
        <v>14</v>
      </c>
      <c r="D1251" s="4" t="s">
        <v>15</v>
      </c>
      <c r="E1251" s="4" t="s">
        <v>39</v>
      </c>
      <c r="F1251" s="4" t="s">
        <v>4</v>
      </c>
      <c r="G1251" s="4" t="s">
        <v>11</v>
      </c>
      <c r="H1251" s="4" t="s">
        <v>53</v>
      </c>
      <c r="I1251" s="9">
        <v>2</v>
      </c>
      <c r="J1251" s="6">
        <v>152.44</v>
      </c>
      <c r="K1251" s="7">
        <v>0</v>
      </c>
      <c r="L1251" s="6">
        <v>81.23</v>
      </c>
      <c r="M1251" s="6">
        <f t="shared" si="76"/>
        <v>304.88</v>
      </c>
      <c r="N1251" s="6">
        <f t="shared" si="77"/>
        <v>162.46</v>
      </c>
      <c r="O1251" s="6">
        <f t="shared" si="78"/>
        <v>142.41999999999999</v>
      </c>
      <c r="P1251" s="8">
        <f t="shared" si="79"/>
        <v>0.46713461033849379</v>
      </c>
      <c r="Q1251" s="5">
        <f>YEAR(SalesDataTable[[#This Row],[Order Date]])</f>
        <v>2026</v>
      </c>
      <c r="R1251" s="8" t="str">
        <f>"Q"&amp;ROUNDUP(MONTH(SalesDataTable[[#This Row],[Order Date]])/3,0)</f>
        <v>Q3</v>
      </c>
      <c r="S1251" s="9">
        <f>MONTH(SalesDataTable[[#This Row],[Order Date]])</f>
        <v>7</v>
      </c>
      <c r="T1251" s="8" t="str">
        <f>TEXT(SalesDataTable[[#This Row],[Order Date]],"mmm")</f>
        <v>Jul</v>
      </c>
    </row>
    <row r="1252" spans="1:20" ht="16">
      <c r="A1252" s="2" t="s">
        <v>1303</v>
      </c>
      <c r="B1252" s="3">
        <v>46205</v>
      </c>
      <c r="C1252" s="4" t="s">
        <v>27</v>
      </c>
      <c r="D1252" s="4" t="s">
        <v>45</v>
      </c>
      <c r="E1252" s="4" t="s">
        <v>3</v>
      </c>
      <c r="F1252" s="4" t="s">
        <v>16</v>
      </c>
      <c r="G1252" s="4" t="s">
        <v>11</v>
      </c>
      <c r="H1252" s="4" t="s">
        <v>79</v>
      </c>
      <c r="I1252" s="9">
        <v>2</v>
      </c>
      <c r="J1252" s="6">
        <v>71.28</v>
      </c>
      <c r="K1252" s="7">
        <v>0.1</v>
      </c>
      <c r="L1252" s="6">
        <v>32.67</v>
      </c>
      <c r="M1252" s="6">
        <f t="shared" si="76"/>
        <v>128.304</v>
      </c>
      <c r="N1252" s="6">
        <f t="shared" si="77"/>
        <v>65.34</v>
      </c>
      <c r="O1252" s="6">
        <f t="shared" si="78"/>
        <v>62.963999999999999</v>
      </c>
      <c r="P1252" s="8">
        <f t="shared" si="79"/>
        <v>0.4907407407407407</v>
      </c>
      <c r="Q1252" s="5">
        <f>YEAR(SalesDataTable[[#This Row],[Order Date]])</f>
        <v>2026</v>
      </c>
      <c r="R1252" s="8" t="str">
        <f>"Q"&amp;ROUNDUP(MONTH(SalesDataTable[[#This Row],[Order Date]])/3,0)</f>
        <v>Q3</v>
      </c>
      <c r="S1252" s="9">
        <f>MONTH(SalesDataTable[[#This Row],[Order Date]])</f>
        <v>7</v>
      </c>
      <c r="T1252" s="8" t="str">
        <f>TEXT(SalesDataTable[[#This Row],[Order Date]],"mmm")</f>
        <v>Jul</v>
      </c>
    </row>
    <row r="1253" spans="1:20" ht="16">
      <c r="A1253" s="2" t="s">
        <v>1304</v>
      </c>
      <c r="B1253" s="3">
        <v>46205</v>
      </c>
      <c r="C1253" s="4" t="s">
        <v>14</v>
      </c>
      <c r="D1253" s="4" t="s">
        <v>24</v>
      </c>
      <c r="E1253" s="4" t="s">
        <v>39</v>
      </c>
      <c r="F1253" s="4" t="s">
        <v>4</v>
      </c>
      <c r="G1253" s="4" t="s">
        <v>5</v>
      </c>
      <c r="H1253" s="4" t="s">
        <v>6</v>
      </c>
      <c r="I1253" s="9">
        <v>1</v>
      </c>
      <c r="J1253" s="6">
        <v>80.290000000000006</v>
      </c>
      <c r="K1253" s="7">
        <v>0.1</v>
      </c>
      <c r="L1253" s="6">
        <v>43.47</v>
      </c>
      <c r="M1253" s="6">
        <f t="shared" si="76"/>
        <v>72.26100000000001</v>
      </c>
      <c r="N1253" s="6">
        <f t="shared" si="77"/>
        <v>43.47</v>
      </c>
      <c r="O1253" s="6">
        <f t="shared" si="78"/>
        <v>28.791000000000011</v>
      </c>
      <c r="P1253" s="8">
        <f t="shared" si="79"/>
        <v>0.39843068875326948</v>
      </c>
      <c r="Q1253" s="5">
        <f>YEAR(SalesDataTable[[#This Row],[Order Date]])</f>
        <v>2026</v>
      </c>
      <c r="R1253" s="8" t="str">
        <f>"Q"&amp;ROUNDUP(MONTH(SalesDataTable[[#This Row],[Order Date]])/3,0)</f>
        <v>Q3</v>
      </c>
      <c r="S1253" s="9">
        <f>MONTH(SalesDataTable[[#This Row],[Order Date]])</f>
        <v>7</v>
      </c>
      <c r="T1253" s="8" t="str">
        <f>TEXT(SalesDataTable[[#This Row],[Order Date]],"mmm")</f>
        <v>Jul</v>
      </c>
    </row>
    <row r="1254" spans="1:20" ht="16">
      <c r="A1254" s="2" t="s">
        <v>1305</v>
      </c>
      <c r="B1254" s="3">
        <v>46205</v>
      </c>
      <c r="C1254" s="4" t="s">
        <v>8</v>
      </c>
      <c r="D1254" s="4" t="s">
        <v>38</v>
      </c>
      <c r="E1254" s="4" t="s">
        <v>39</v>
      </c>
      <c r="F1254" s="4" t="s">
        <v>16</v>
      </c>
      <c r="G1254" s="4" t="s">
        <v>11</v>
      </c>
      <c r="H1254" s="4" t="s">
        <v>21</v>
      </c>
      <c r="I1254" s="9">
        <v>1</v>
      </c>
      <c r="J1254" s="6">
        <v>142.38</v>
      </c>
      <c r="K1254" s="7">
        <v>0.05</v>
      </c>
      <c r="L1254" s="6">
        <v>77.17</v>
      </c>
      <c r="M1254" s="6">
        <f t="shared" si="76"/>
        <v>135.261</v>
      </c>
      <c r="N1254" s="6">
        <f t="shared" si="77"/>
        <v>77.17</v>
      </c>
      <c r="O1254" s="6">
        <f t="shared" si="78"/>
        <v>58.090999999999994</v>
      </c>
      <c r="P1254" s="8">
        <f t="shared" si="79"/>
        <v>0.42947338848596417</v>
      </c>
      <c r="Q1254" s="5">
        <f>YEAR(SalesDataTable[[#This Row],[Order Date]])</f>
        <v>2026</v>
      </c>
      <c r="R1254" s="8" t="str">
        <f>"Q"&amp;ROUNDUP(MONTH(SalesDataTable[[#This Row],[Order Date]])/3,0)</f>
        <v>Q3</v>
      </c>
      <c r="S1254" s="9">
        <f>MONTH(SalesDataTable[[#This Row],[Order Date]])</f>
        <v>7</v>
      </c>
      <c r="T1254" s="8" t="str">
        <f>TEXT(SalesDataTable[[#This Row],[Order Date]],"mmm")</f>
        <v>Jul</v>
      </c>
    </row>
    <row r="1255" spans="1:20" ht="16">
      <c r="A1255" s="2" t="s">
        <v>1306</v>
      </c>
      <c r="B1255" s="3">
        <v>46205</v>
      </c>
      <c r="C1255" s="4" t="s">
        <v>27</v>
      </c>
      <c r="D1255" s="4" t="s">
        <v>45</v>
      </c>
      <c r="E1255" s="4" t="s">
        <v>3</v>
      </c>
      <c r="F1255" s="4" t="s">
        <v>16</v>
      </c>
      <c r="G1255" s="4" t="s">
        <v>11</v>
      </c>
      <c r="H1255" s="4" t="s">
        <v>12</v>
      </c>
      <c r="I1255" s="9">
        <v>3</v>
      </c>
      <c r="J1255" s="6">
        <v>91.47</v>
      </c>
      <c r="K1255" s="7">
        <v>0.05</v>
      </c>
      <c r="L1255" s="6">
        <v>45.6</v>
      </c>
      <c r="M1255" s="6">
        <f t="shared" si="76"/>
        <v>260.68949999999995</v>
      </c>
      <c r="N1255" s="6">
        <f t="shared" si="77"/>
        <v>136.80000000000001</v>
      </c>
      <c r="O1255" s="6">
        <f t="shared" si="78"/>
        <v>123.88949999999994</v>
      </c>
      <c r="P1255" s="8">
        <f t="shared" si="79"/>
        <v>0.47523778287963253</v>
      </c>
      <c r="Q1255" s="5">
        <f>YEAR(SalesDataTable[[#This Row],[Order Date]])</f>
        <v>2026</v>
      </c>
      <c r="R1255" s="8" t="str">
        <f>"Q"&amp;ROUNDUP(MONTH(SalesDataTable[[#This Row],[Order Date]])/3,0)</f>
        <v>Q3</v>
      </c>
      <c r="S1255" s="9">
        <f>MONTH(SalesDataTable[[#This Row],[Order Date]])</f>
        <v>7</v>
      </c>
      <c r="T1255" s="8" t="str">
        <f>TEXT(SalesDataTable[[#This Row],[Order Date]],"mmm")</f>
        <v>Jul</v>
      </c>
    </row>
    <row r="1256" spans="1:20" ht="16">
      <c r="A1256" s="2" t="s">
        <v>1307</v>
      </c>
      <c r="B1256" s="3">
        <v>46205</v>
      </c>
      <c r="C1256" s="4" t="s">
        <v>8</v>
      </c>
      <c r="D1256" s="4" t="s">
        <v>66</v>
      </c>
      <c r="E1256" s="4" t="s">
        <v>25</v>
      </c>
      <c r="F1256" s="4" t="s">
        <v>16</v>
      </c>
      <c r="G1256" s="4" t="s">
        <v>17</v>
      </c>
      <c r="H1256" s="4" t="s">
        <v>46</v>
      </c>
      <c r="I1256" s="9">
        <v>1</v>
      </c>
      <c r="J1256" s="6">
        <v>45.92</v>
      </c>
      <c r="K1256" s="7">
        <v>0.05</v>
      </c>
      <c r="L1256" s="6">
        <v>17.91</v>
      </c>
      <c r="M1256" s="6">
        <f t="shared" si="76"/>
        <v>43.624000000000002</v>
      </c>
      <c r="N1256" s="6">
        <f t="shared" si="77"/>
        <v>17.91</v>
      </c>
      <c r="O1256" s="6">
        <f t="shared" si="78"/>
        <v>25.714000000000002</v>
      </c>
      <c r="P1256" s="8">
        <f t="shared" si="79"/>
        <v>0.58944617641665142</v>
      </c>
      <c r="Q1256" s="5">
        <f>YEAR(SalesDataTable[[#This Row],[Order Date]])</f>
        <v>2026</v>
      </c>
      <c r="R1256" s="8" t="str">
        <f>"Q"&amp;ROUNDUP(MONTH(SalesDataTable[[#This Row],[Order Date]])/3,0)</f>
        <v>Q3</v>
      </c>
      <c r="S1256" s="9">
        <f>MONTH(SalesDataTable[[#This Row],[Order Date]])</f>
        <v>7</v>
      </c>
      <c r="T1256" s="8" t="str">
        <f>TEXT(SalesDataTable[[#This Row],[Order Date]],"mmm")</f>
        <v>Jul</v>
      </c>
    </row>
    <row r="1257" spans="1:20" ht="16">
      <c r="A1257" s="2" t="s">
        <v>1308</v>
      </c>
      <c r="B1257" s="3">
        <v>46206</v>
      </c>
      <c r="C1257" s="4" t="s">
        <v>27</v>
      </c>
      <c r="D1257" s="4" t="s">
        <v>28</v>
      </c>
      <c r="E1257" s="4" t="s">
        <v>25</v>
      </c>
      <c r="F1257" s="4" t="s">
        <v>16</v>
      </c>
      <c r="G1257" s="4" t="s">
        <v>49</v>
      </c>
      <c r="H1257" s="4" t="s">
        <v>67</v>
      </c>
      <c r="I1257" s="9">
        <v>1</v>
      </c>
      <c r="J1257" s="6">
        <v>36.01</v>
      </c>
      <c r="K1257" s="7">
        <v>0</v>
      </c>
      <c r="L1257" s="6">
        <v>14.11</v>
      </c>
      <c r="M1257" s="6">
        <f t="shared" si="76"/>
        <v>36.01</v>
      </c>
      <c r="N1257" s="6">
        <f t="shared" si="77"/>
        <v>14.11</v>
      </c>
      <c r="O1257" s="6">
        <f t="shared" si="78"/>
        <v>21.9</v>
      </c>
      <c r="P1257" s="8">
        <f t="shared" si="79"/>
        <v>0.60816439877811723</v>
      </c>
      <c r="Q1257" s="5">
        <f>YEAR(SalesDataTable[[#This Row],[Order Date]])</f>
        <v>2026</v>
      </c>
      <c r="R1257" s="8" t="str">
        <f>"Q"&amp;ROUNDUP(MONTH(SalesDataTable[[#This Row],[Order Date]])/3,0)</f>
        <v>Q3</v>
      </c>
      <c r="S1257" s="9">
        <f>MONTH(SalesDataTable[[#This Row],[Order Date]])</f>
        <v>7</v>
      </c>
      <c r="T1257" s="8" t="str">
        <f>TEXT(SalesDataTable[[#This Row],[Order Date]],"mmm")</f>
        <v>Jul</v>
      </c>
    </row>
    <row r="1258" spans="1:20" ht="16">
      <c r="A1258" s="2" t="s">
        <v>1309</v>
      </c>
      <c r="B1258" s="3">
        <v>46206</v>
      </c>
      <c r="C1258" s="4" t="s">
        <v>27</v>
      </c>
      <c r="D1258" s="4" t="s">
        <v>82</v>
      </c>
      <c r="E1258" s="4" t="s">
        <v>3</v>
      </c>
      <c r="F1258" s="4" t="s">
        <v>20</v>
      </c>
      <c r="G1258" s="4" t="s">
        <v>17</v>
      </c>
      <c r="H1258" s="4" t="s">
        <v>83</v>
      </c>
      <c r="I1258" s="9">
        <v>1</v>
      </c>
      <c r="J1258" s="6">
        <v>165.8</v>
      </c>
      <c r="K1258" s="7">
        <v>0.1</v>
      </c>
      <c r="L1258" s="6">
        <v>88.32</v>
      </c>
      <c r="M1258" s="6">
        <f t="shared" si="76"/>
        <v>149.22000000000003</v>
      </c>
      <c r="N1258" s="6">
        <f t="shared" si="77"/>
        <v>88.32</v>
      </c>
      <c r="O1258" s="6">
        <f t="shared" si="78"/>
        <v>60.900000000000034</v>
      </c>
      <c r="P1258" s="8">
        <f t="shared" si="79"/>
        <v>0.40812223562525146</v>
      </c>
      <c r="Q1258" s="5">
        <f>YEAR(SalesDataTable[[#This Row],[Order Date]])</f>
        <v>2026</v>
      </c>
      <c r="R1258" s="8" t="str">
        <f>"Q"&amp;ROUNDUP(MONTH(SalesDataTable[[#This Row],[Order Date]])/3,0)</f>
        <v>Q3</v>
      </c>
      <c r="S1258" s="9">
        <f>MONTH(SalesDataTable[[#This Row],[Order Date]])</f>
        <v>7</v>
      </c>
      <c r="T1258" s="8" t="str">
        <f>TEXT(SalesDataTable[[#This Row],[Order Date]],"mmm")</f>
        <v>Jul</v>
      </c>
    </row>
    <row r="1259" spans="1:20" ht="16">
      <c r="A1259" s="2" t="s">
        <v>1310</v>
      </c>
      <c r="B1259" s="3">
        <v>46206</v>
      </c>
      <c r="C1259" s="4" t="s">
        <v>14</v>
      </c>
      <c r="D1259" s="4" t="s">
        <v>15</v>
      </c>
      <c r="E1259" s="4" t="s">
        <v>10</v>
      </c>
      <c r="F1259" s="4" t="s">
        <v>20</v>
      </c>
      <c r="G1259" s="4" t="s">
        <v>49</v>
      </c>
      <c r="H1259" s="4" t="s">
        <v>50</v>
      </c>
      <c r="I1259" s="9">
        <v>5</v>
      </c>
      <c r="J1259" s="6">
        <v>40.36</v>
      </c>
      <c r="K1259" s="7">
        <v>0.15</v>
      </c>
      <c r="L1259" s="6">
        <v>14.57</v>
      </c>
      <c r="M1259" s="6">
        <f t="shared" si="76"/>
        <v>171.53</v>
      </c>
      <c r="N1259" s="6">
        <f t="shared" si="77"/>
        <v>72.849999999999994</v>
      </c>
      <c r="O1259" s="6">
        <f t="shared" si="78"/>
        <v>98.68</v>
      </c>
      <c r="P1259" s="8">
        <f t="shared" si="79"/>
        <v>0.57529295167026184</v>
      </c>
      <c r="Q1259" s="5">
        <f>YEAR(SalesDataTable[[#This Row],[Order Date]])</f>
        <v>2026</v>
      </c>
      <c r="R1259" s="8" t="str">
        <f>"Q"&amp;ROUNDUP(MONTH(SalesDataTable[[#This Row],[Order Date]])/3,0)</f>
        <v>Q3</v>
      </c>
      <c r="S1259" s="9">
        <f>MONTH(SalesDataTable[[#This Row],[Order Date]])</f>
        <v>7</v>
      </c>
      <c r="T1259" s="8" t="str">
        <f>TEXT(SalesDataTable[[#This Row],[Order Date]],"mmm")</f>
        <v>Jul</v>
      </c>
    </row>
    <row r="1260" spans="1:20" ht="16">
      <c r="A1260" s="2" t="s">
        <v>1311</v>
      </c>
      <c r="B1260" s="3">
        <v>46206</v>
      </c>
      <c r="C1260" s="4" t="s">
        <v>14</v>
      </c>
      <c r="D1260" s="4" t="s">
        <v>126</v>
      </c>
      <c r="E1260" s="4" t="s">
        <v>10</v>
      </c>
      <c r="F1260" s="4" t="s">
        <v>20</v>
      </c>
      <c r="G1260" s="4" t="s">
        <v>11</v>
      </c>
      <c r="H1260" s="4" t="s">
        <v>21</v>
      </c>
      <c r="I1260" s="9">
        <v>12</v>
      </c>
      <c r="J1260" s="6">
        <v>143.77000000000001</v>
      </c>
      <c r="K1260" s="7">
        <v>0.1</v>
      </c>
      <c r="L1260" s="6">
        <v>81.680000000000007</v>
      </c>
      <c r="M1260" s="6">
        <f t="shared" si="76"/>
        <v>1552.7160000000003</v>
      </c>
      <c r="N1260" s="6">
        <f t="shared" si="77"/>
        <v>980.16000000000008</v>
      </c>
      <c r="O1260" s="6">
        <f t="shared" si="78"/>
        <v>572.55600000000027</v>
      </c>
      <c r="P1260" s="8">
        <f t="shared" si="79"/>
        <v>0.3687448316369511</v>
      </c>
      <c r="Q1260" s="5">
        <f>YEAR(SalesDataTable[[#This Row],[Order Date]])</f>
        <v>2026</v>
      </c>
      <c r="R1260" s="8" t="str">
        <f>"Q"&amp;ROUNDUP(MONTH(SalesDataTable[[#This Row],[Order Date]])/3,0)</f>
        <v>Q3</v>
      </c>
      <c r="S1260" s="9">
        <f>MONTH(SalesDataTable[[#This Row],[Order Date]])</f>
        <v>7</v>
      </c>
      <c r="T1260" s="8" t="str">
        <f>TEXT(SalesDataTable[[#This Row],[Order Date]],"mmm")</f>
        <v>Jul</v>
      </c>
    </row>
    <row r="1261" spans="1:20" ht="16">
      <c r="A1261" s="2" t="s">
        <v>1312</v>
      </c>
      <c r="B1261" s="3">
        <v>46206</v>
      </c>
      <c r="C1261" s="4" t="s">
        <v>8</v>
      </c>
      <c r="D1261" s="4" t="s">
        <v>69</v>
      </c>
      <c r="E1261" s="4" t="s">
        <v>3</v>
      </c>
      <c r="F1261" s="4" t="s">
        <v>16</v>
      </c>
      <c r="G1261" s="4" t="s">
        <v>11</v>
      </c>
      <c r="H1261" s="4" t="s">
        <v>79</v>
      </c>
      <c r="I1261" s="9">
        <v>2</v>
      </c>
      <c r="J1261" s="6">
        <v>70.5</v>
      </c>
      <c r="K1261" s="7">
        <v>0</v>
      </c>
      <c r="L1261" s="6">
        <v>32.51</v>
      </c>
      <c r="M1261" s="6">
        <f t="shared" si="76"/>
        <v>141</v>
      </c>
      <c r="N1261" s="6">
        <f t="shared" si="77"/>
        <v>65.02</v>
      </c>
      <c r="O1261" s="6">
        <f t="shared" si="78"/>
        <v>75.98</v>
      </c>
      <c r="P1261" s="8">
        <f t="shared" si="79"/>
        <v>0.53886524822695037</v>
      </c>
      <c r="Q1261" s="5">
        <f>YEAR(SalesDataTable[[#This Row],[Order Date]])</f>
        <v>2026</v>
      </c>
      <c r="R1261" s="8" t="str">
        <f>"Q"&amp;ROUNDUP(MONTH(SalesDataTable[[#This Row],[Order Date]])/3,0)</f>
        <v>Q3</v>
      </c>
      <c r="S1261" s="9">
        <f>MONTH(SalesDataTable[[#This Row],[Order Date]])</f>
        <v>7</v>
      </c>
      <c r="T1261" s="8" t="str">
        <f>TEXT(SalesDataTable[[#This Row],[Order Date]],"mmm")</f>
        <v>Jul</v>
      </c>
    </row>
    <row r="1262" spans="1:20" ht="16">
      <c r="A1262" s="2" t="s">
        <v>1313</v>
      </c>
      <c r="B1262" s="3">
        <v>46206</v>
      </c>
      <c r="C1262" s="4" t="s">
        <v>8</v>
      </c>
      <c r="D1262" s="4" t="s">
        <v>86</v>
      </c>
      <c r="E1262" s="4" t="s">
        <v>3</v>
      </c>
      <c r="F1262" s="4" t="s">
        <v>16</v>
      </c>
      <c r="G1262" s="4" t="s">
        <v>11</v>
      </c>
      <c r="H1262" s="4" t="s">
        <v>53</v>
      </c>
      <c r="I1262" s="9">
        <v>2</v>
      </c>
      <c r="J1262" s="6">
        <v>152.88999999999999</v>
      </c>
      <c r="K1262" s="7">
        <v>0</v>
      </c>
      <c r="L1262" s="6">
        <v>81.34</v>
      </c>
      <c r="M1262" s="6">
        <f t="shared" si="76"/>
        <v>305.77999999999997</v>
      </c>
      <c r="N1262" s="6">
        <f t="shared" si="77"/>
        <v>162.68</v>
      </c>
      <c r="O1262" s="6">
        <f t="shared" si="78"/>
        <v>143.09999999999997</v>
      </c>
      <c r="P1262" s="8">
        <f t="shared" si="79"/>
        <v>0.46798351756164558</v>
      </c>
      <c r="Q1262" s="5">
        <f>YEAR(SalesDataTable[[#This Row],[Order Date]])</f>
        <v>2026</v>
      </c>
      <c r="R1262" s="8" t="str">
        <f>"Q"&amp;ROUNDUP(MONTH(SalesDataTable[[#This Row],[Order Date]])/3,0)</f>
        <v>Q3</v>
      </c>
      <c r="S1262" s="9">
        <f>MONTH(SalesDataTable[[#This Row],[Order Date]])</f>
        <v>7</v>
      </c>
      <c r="T1262" s="8" t="str">
        <f>TEXT(SalesDataTable[[#This Row],[Order Date]],"mmm")</f>
        <v>Jul</v>
      </c>
    </row>
    <row r="1263" spans="1:20" ht="16">
      <c r="A1263" s="2" t="s">
        <v>1314</v>
      </c>
      <c r="B1263" s="3">
        <v>46207</v>
      </c>
      <c r="C1263" s="4" t="s">
        <v>1</v>
      </c>
      <c r="D1263" s="4" t="s">
        <v>88</v>
      </c>
      <c r="E1263" s="4" t="s">
        <v>3</v>
      </c>
      <c r="F1263" s="4" t="s">
        <v>16</v>
      </c>
      <c r="G1263" s="4" t="s">
        <v>5</v>
      </c>
      <c r="H1263" s="4" t="s">
        <v>6</v>
      </c>
      <c r="I1263" s="9">
        <v>2</v>
      </c>
      <c r="J1263" s="6">
        <v>81.900000000000006</v>
      </c>
      <c r="K1263" s="7">
        <v>0</v>
      </c>
      <c r="L1263" s="6">
        <v>42.61</v>
      </c>
      <c r="M1263" s="6">
        <f t="shared" si="76"/>
        <v>163.80000000000001</v>
      </c>
      <c r="N1263" s="6">
        <f t="shared" si="77"/>
        <v>85.22</v>
      </c>
      <c r="O1263" s="6">
        <f t="shared" si="78"/>
        <v>78.580000000000013</v>
      </c>
      <c r="P1263" s="8">
        <f t="shared" si="79"/>
        <v>0.47973137973137975</v>
      </c>
      <c r="Q1263" s="5">
        <f>YEAR(SalesDataTable[[#This Row],[Order Date]])</f>
        <v>2026</v>
      </c>
      <c r="R1263" s="8" t="str">
        <f>"Q"&amp;ROUNDUP(MONTH(SalesDataTable[[#This Row],[Order Date]])/3,0)</f>
        <v>Q3</v>
      </c>
      <c r="S1263" s="9">
        <f>MONTH(SalesDataTable[[#This Row],[Order Date]])</f>
        <v>7</v>
      </c>
      <c r="T1263" s="8" t="str">
        <f>TEXT(SalesDataTable[[#This Row],[Order Date]],"mmm")</f>
        <v>Jul</v>
      </c>
    </row>
    <row r="1264" spans="1:20" ht="16">
      <c r="A1264" s="2" t="s">
        <v>1315</v>
      </c>
      <c r="B1264" s="3">
        <v>46207</v>
      </c>
      <c r="C1264" s="4" t="s">
        <v>14</v>
      </c>
      <c r="D1264" s="4" t="s">
        <v>61</v>
      </c>
      <c r="E1264" s="4" t="s">
        <v>25</v>
      </c>
      <c r="F1264" s="4" t="s">
        <v>16</v>
      </c>
      <c r="G1264" s="4" t="s">
        <v>5</v>
      </c>
      <c r="H1264" s="4" t="s">
        <v>43</v>
      </c>
      <c r="I1264" s="9">
        <v>1</v>
      </c>
      <c r="J1264" s="6">
        <v>103.58</v>
      </c>
      <c r="K1264" s="7">
        <v>0</v>
      </c>
      <c r="L1264" s="6">
        <v>51.94</v>
      </c>
      <c r="M1264" s="6">
        <f t="shared" si="76"/>
        <v>103.58</v>
      </c>
      <c r="N1264" s="6">
        <f t="shared" si="77"/>
        <v>51.94</v>
      </c>
      <c r="O1264" s="6">
        <f t="shared" si="78"/>
        <v>51.64</v>
      </c>
      <c r="P1264" s="8">
        <f t="shared" si="79"/>
        <v>0.49855184398532537</v>
      </c>
      <c r="Q1264" s="5">
        <f>YEAR(SalesDataTable[[#This Row],[Order Date]])</f>
        <v>2026</v>
      </c>
      <c r="R1264" s="8" t="str">
        <f>"Q"&amp;ROUNDUP(MONTH(SalesDataTable[[#This Row],[Order Date]])/3,0)</f>
        <v>Q3</v>
      </c>
      <c r="S1264" s="9">
        <f>MONTH(SalesDataTable[[#This Row],[Order Date]])</f>
        <v>7</v>
      </c>
      <c r="T1264" s="8" t="str">
        <f>TEXT(SalesDataTable[[#This Row],[Order Date]],"mmm")</f>
        <v>Jul</v>
      </c>
    </row>
    <row r="1265" spans="1:20" ht="16">
      <c r="A1265" s="2" t="s">
        <v>1316</v>
      </c>
      <c r="B1265" s="3">
        <v>46207</v>
      </c>
      <c r="C1265" s="4" t="s">
        <v>14</v>
      </c>
      <c r="D1265" s="4" t="s">
        <v>24</v>
      </c>
      <c r="E1265" s="4" t="s">
        <v>10</v>
      </c>
      <c r="F1265" s="4" t="s">
        <v>4</v>
      </c>
      <c r="G1265" s="4" t="s">
        <v>11</v>
      </c>
      <c r="H1265" s="4" t="s">
        <v>79</v>
      </c>
      <c r="I1265" s="9">
        <v>4</v>
      </c>
      <c r="J1265" s="6">
        <v>69.7</v>
      </c>
      <c r="K1265" s="7">
        <v>0.1</v>
      </c>
      <c r="L1265" s="6">
        <v>32.799999999999997</v>
      </c>
      <c r="M1265" s="6">
        <f t="shared" si="76"/>
        <v>250.92000000000002</v>
      </c>
      <c r="N1265" s="6">
        <f t="shared" si="77"/>
        <v>131.19999999999999</v>
      </c>
      <c r="O1265" s="6">
        <f t="shared" si="78"/>
        <v>119.72000000000003</v>
      </c>
      <c r="P1265" s="8">
        <f t="shared" si="79"/>
        <v>0.47712418300653603</v>
      </c>
      <c r="Q1265" s="5">
        <f>YEAR(SalesDataTable[[#This Row],[Order Date]])</f>
        <v>2026</v>
      </c>
      <c r="R1265" s="8" t="str">
        <f>"Q"&amp;ROUNDUP(MONTH(SalesDataTable[[#This Row],[Order Date]])/3,0)</f>
        <v>Q3</v>
      </c>
      <c r="S1265" s="9">
        <f>MONTH(SalesDataTable[[#This Row],[Order Date]])</f>
        <v>7</v>
      </c>
      <c r="T1265" s="8" t="str">
        <f>TEXT(SalesDataTable[[#This Row],[Order Date]],"mmm")</f>
        <v>Jul</v>
      </c>
    </row>
    <row r="1266" spans="1:20" ht="16">
      <c r="A1266" s="2" t="s">
        <v>1317</v>
      </c>
      <c r="B1266" s="3">
        <v>46207</v>
      </c>
      <c r="C1266" s="4" t="s">
        <v>8</v>
      </c>
      <c r="D1266" s="4" t="s">
        <v>69</v>
      </c>
      <c r="E1266" s="4" t="s">
        <v>3</v>
      </c>
      <c r="F1266" s="4" t="s">
        <v>20</v>
      </c>
      <c r="G1266" s="4" t="s">
        <v>49</v>
      </c>
      <c r="H1266" s="4" t="s">
        <v>50</v>
      </c>
      <c r="I1266" s="9">
        <v>1</v>
      </c>
      <c r="J1266" s="6">
        <v>40.549999999999997</v>
      </c>
      <c r="K1266" s="7">
        <v>0.05</v>
      </c>
      <c r="L1266" s="6">
        <v>14.44</v>
      </c>
      <c r="M1266" s="6">
        <f t="shared" si="76"/>
        <v>38.522499999999994</v>
      </c>
      <c r="N1266" s="6">
        <f t="shared" si="77"/>
        <v>14.44</v>
      </c>
      <c r="O1266" s="6">
        <f t="shared" si="78"/>
        <v>24.082499999999996</v>
      </c>
      <c r="P1266" s="8">
        <f t="shared" si="79"/>
        <v>0.62515413070283599</v>
      </c>
      <c r="Q1266" s="5">
        <f>YEAR(SalesDataTable[[#This Row],[Order Date]])</f>
        <v>2026</v>
      </c>
      <c r="R1266" s="8" t="str">
        <f>"Q"&amp;ROUNDUP(MONTH(SalesDataTable[[#This Row],[Order Date]])/3,0)</f>
        <v>Q3</v>
      </c>
      <c r="S1266" s="9">
        <f>MONTH(SalesDataTable[[#This Row],[Order Date]])</f>
        <v>7</v>
      </c>
      <c r="T1266" s="8" t="str">
        <f>TEXT(SalesDataTable[[#This Row],[Order Date]],"mmm")</f>
        <v>Jul</v>
      </c>
    </row>
    <row r="1267" spans="1:20" ht="16">
      <c r="A1267" s="2" t="s">
        <v>1318</v>
      </c>
      <c r="B1267" s="3">
        <v>46207</v>
      </c>
      <c r="C1267" s="4" t="s">
        <v>27</v>
      </c>
      <c r="D1267" s="4" t="s">
        <v>48</v>
      </c>
      <c r="E1267" s="4" t="s">
        <v>3</v>
      </c>
      <c r="F1267" s="4" t="s">
        <v>16</v>
      </c>
      <c r="G1267" s="4" t="s">
        <v>11</v>
      </c>
      <c r="H1267" s="4" t="s">
        <v>21</v>
      </c>
      <c r="I1267" s="9">
        <v>2</v>
      </c>
      <c r="J1267" s="6">
        <v>145.88999999999999</v>
      </c>
      <c r="K1267" s="7">
        <v>0</v>
      </c>
      <c r="L1267" s="6">
        <v>80.709999999999994</v>
      </c>
      <c r="M1267" s="6">
        <f t="shared" si="76"/>
        <v>291.77999999999997</v>
      </c>
      <c r="N1267" s="6">
        <f t="shared" si="77"/>
        <v>161.41999999999999</v>
      </c>
      <c r="O1267" s="6">
        <f t="shared" si="78"/>
        <v>130.35999999999999</v>
      </c>
      <c r="P1267" s="8">
        <f t="shared" si="79"/>
        <v>0.4467749674412228</v>
      </c>
      <c r="Q1267" s="5">
        <f>YEAR(SalesDataTable[[#This Row],[Order Date]])</f>
        <v>2026</v>
      </c>
      <c r="R1267" s="8" t="str">
        <f>"Q"&amp;ROUNDUP(MONTH(SalesDataTable[[#This Row],[Order Date]])/3,0)</f>
        <v>Q3</v>
      </c>
      <c r="S1267" s="9">
        <f>MONTH(SalesDataTable[[#This Row],[Order Date]])</f>
        <v>7</v>
      </c>
      <c r="T1267" s="8" t="str">
        <f>TEXT(SalesDataTable[[#This Row],[Order Date]],"mmm")</f>
        <v>Jul</v>
      </c>
    </row>
    <row r="1268" spans="1:20" ht="16">
      <c r="A1268" s="2" t="s">
        <v>1319</v>
      </c>
      <c r="B1268" s="3">
        <v>46207</v>
      </c>
      <c r="C1268" s="4" t="s">
        <v>27</v>
      </c>
      <c r="D1268" s="4" t="s">
        <v>82</v>
      </c>
      <c r="E1268" s="4" t="s">
        <v>3</v>
      </c>
      <c r="F1268" s="4" t="s">
        <v>4</v>
      </c>
      <c r="G1268" s="4" t="s">
        <v>17</v>
      </c>
      <c r="H1268" s="4" t="s">
        <v>83</v>
      </c>
      <c r="I1268" s="9">
        <v>1</v>
      </c>
      <c r="J1268" s="6">
        <v>163.25</v>
      </c>
      <c r="K1268" s="7">
        <v>0</v>
      </c>
      <c r="L1268" s="6">
        <v>89.71</v>
      </c>
      <c r="M1268" s="6">
        <f t="shared" si="76"/>
        <v>163.25</v>
      </c>
      <c r="N1268" s="6">
        <f t="shared" si="77"/>
        <v>89.71</v>
      </c>
      <c r="O1268" s="6">
        <f t="shared" si="78"/>
        <v>73.540000000000006</v>
      </c>
      <c r="P1268" s="8">
        <f t="shared" si="79"/>
        <v>0.45047473200612559</v>
      </c>
      <c r="Q1268" s="5">
        <f>YEAR(SalesDataTable[[#This Row],[Order Date]])</f>
        <v>2026</v>
      </c>
      <c r="R1268" s="8" t="str">
        <f>"Q"&amp;ROUNDUP(MONTH(SalesDataTable[[#This Row],[Order Date]])/3,0)</f>
        <v>Q3</v>
      </c>
      <c r="S1268" s="9">
        <f>MONTH(SalesDataTable[[#This Row],[Order Date]])</f>
        <v>7</v>
      </c>
      <c r="T1268" s="8" t="str">
        <f>TEXT(SalesDataTable[[#This Row],[Order Date]],"mmm")</f>
        <v>Jul</v>
      </c>
    </row>
    <row r="1269" spans="1:20" ht="16">
      <c r="A1269" s="2" t="s">
        <v>1320</v>
      </c>
      <c r="B1269" s="3">
        <v>46207</v>
      </c>
      <c r="C1269" s="4" t="s">
        <v>8</v>
      </c>
      <c r="D1269" s="4" t="s">
        <v>9</v>
      </c>
      <c r="E1269" s="4" t="s">
        <v>3</v>
      </c>
      <c r="F1269" s="4" t="s">
        <v>4</v>
      </c>
      <c r="G1269" s="4" t="s">
        <v>49</v>
      </c>
      <c r="H1269" s="4" t="s">
        <v>50</v>
      </c>
      <c r="I1269" s="9">
        <v>1</v>
      </c>
      <c r="J1269" s="6">
        <v>40.39</v>
      </c>
      <c r="K1269" s="7">
        <v>0.1</v>
      </c>
      <c r="L1269" s="6">
        <v>14.38</v>
      </c>
      <c r="M1269" s="6">
        <f t="shared" si="76"/>
        <v>36.350999999999999</v>
      </c>
      <c r="N1269" s="6">
        <f t="shared" si="77"/>
        <v>14.38</v>
      </c>
      <c r="O1269" s="6">
        <f t="shared" si="78"/>
        <v>21.970999999999997</v>
      </c>
      <c r="P1269" s="8">
        <f t="shared" si="79"/>
        <v>0.60441253335534095</v>
      </c>
      <c r="Q1269" s="5">
        <f>YEAR(SalesDataTable[[#This Row],[Order Date]])</f>
        <v>2026</v>
      </c>
      <c r="R1269" s="8" t="str">
        <f>"Q"&amp;ROUNDUP(MONTH(SalesDataTable[[#This Row],[Order Date]])/3,0)</f>
        <v>Q3</v>
      </c>
      <c r="S1269" s="9">
        <f>MONTH(SalesDataTable[[#This Row],[Order Date]])</f>
        <v>7</v>
      </c>
      <c r="T1269" s="8" t="str">
        <f>TEXT(SalesDataTable[[#This Row],[Order Date]],"mmm")</f>
        <v>Jul</v>
      </c>
    </row>
    <row r="1270" spans="1:20" ht="16">
      <c r="A1270" s="2" t="s">
        <v>1321</v>
      </c>
      <c r="B1270" s="3">
        <v>46207</v>
      </c>
      <c r="C1270" s="4" t="s">
        <v>1</v>
      </c>
      <c r="D1270" s="4" t="s">
        <v>88</v>
      </c>
      <c r="E1270" s="4" t="s">
        <v>25</v>
      </c>
      <c r="F1270" s="4" t="s">
        <v>4</v>
      </c>
      <c r="G1270" s="4" t="s">
        <v>31</v>
      </c>
      <c r="H1270" s="4" t="s">
        <v>41</v>
      </c>
      <c r="I1270" s="9">
        <v>1</v>
      </c>
      <c r="J1270" s="6">
        <v>200.22</v>
      </c>
      <c r="K1270" s="7">
        <v>0</v>
      </c>
      <c r="L1270" s="6">
        <v>104.38</v>
      </c>
      <c r="M1270" s="6">
        <f t="shared" si="76"/>
        <v>200.22</v>
      </c>
      <c r="N1270" s="6">
        <f t="shared" si="77"/>
        <v>104.38</v>
      </c>
      <c r="O1270" s="6">
        <f t="shared" si="78"/>
        <v>95.84</v>
      </c>
      <c r="P1270" s="8">
        <f t="shared" si="79"/>
        <v>0.47867345919488563</v>
      </c>
      <c r="Q1270" s="5">
        <f>YEAR(SalesDataTable[[#This Row],[Order Date]])</f>
        <v>2026</v>
      </c>
      <c r="R1270" s="8" t="str">
        <f>"Q"&amp;ROUNDUP(MONTH(SalesDataTable[[#This Row],[Order Date]])/3,0)</f>
        <v>Q3</v>
      </c>
      <c r="S1270" s="9">
        <f>MONTH(SalesDataTable[[#This Row],[Order Date]])</f>
        <v>7</v>
      </c>
      <c r="T1270" s="8" t="str">
        <f>TEXT(SalesDataTable[[#This Row],[Order Date]],"mmm")</f>
        <v>Jul</v>
      </c>
    </row>
    <row r="1271" spans="1:20" ht="16">
      <c r="A1271" s="2" t="s">
        <v>1322</v>
      </c>
      <c r="B1271" s="3">
        <v>46207</v>
      </c>
      <c r="C1271" s="4" t="s">
        <v>8</v>
      </c>
      <c r="D1271" s="4" t="s">
        <v>38</v>
      </c>
      <c r="E1271" s="4" t="s">
        <v>3</v>
      </c>
      <c r="F1271" s="4" t="s">
        <v>4</v>
      </c>
      <c r="G1271" s="4" t="s">
        <v>17</v>
      </c>
      <c r="H1271" s="4" t="s">
        <v>83</v>
      </c>
      <c r="I1271" s="9">
        <v>1</v>
      </c>
      <c r="J1271" s="6">
        <v>164.78</v>
      </c>
      <c r="K1271" s="7">
        <v>0.1</v>
      </c>
      <c r="L1271" s="6">
        <v>88.72</v>
      </c>
      <c r="M1271" s="6">
        <f t="shared" si="76"/>
        <v>148.30199999999999</v>
      </c>
      <c r="N1271" s="6">
        <f t="shared" si="77"/>
        <v>88.72</v>
      </c>
      <c r="O1271" s="6">
        <f t="shared" si="78"/>
        <v>59.581999999999994</v>
      </c>
      <c r="P1271" s="8">
        <f t="shared" si="79"/>
        <v>0.4017612709201494</v>
      </c>
      <c r="Q1271" s="5">
        <f>YEAR(SalesDataTable[[#This Row],[Order Date]])</f>
        <v>2026</v>
      </c>
      <c r="R1271" s="8" t="str">
        <f>"Q"&amp;ROUNDUP(MONTH(SalesDataTable[[#This Row],[Order Date]])/3,0)</f>
        <v>Q3</v>
      </c>
      <c r="S1271" s="9">
        <f>MONTH(SalesDataTable[[#This Row],[Order Date]])</f>
        <v>7</v>
      </c>
      <c r="T1271" s="8" t="str">
        <f>TEXT(SalesDataTable[[#This Row],[Order Date]],"mmm")</f>
        <v>Jul</v>
      </c>
    </row>
    <row r="1272" spans="1:20" ht="16">
      <c r="A1272" s="2" t="s">
        <v>1323</v>
      </c>
      <c r="B1272" s="3">
        <v>46207</v>
      </c>
      <c r="C1272" s="4" t="s">
        <v>8</v>
      </c>
      <c r="D1272" s="4" t="s">
        <v>86</v>
      </c>
      <c r="E1272" s="4" t="s">
        <v>3</v>
      </c>
      <c r="F1272" s="4" t="s">
        <v>4</v>
      </c>
      <c r="G1272" s="4" t="s">
        <v>11</v>
      </c>
      <c r="H1272" s="4" t="s">
        <v>21</v>
      </c>
      <c r="I1272" s="9">
        <v>4</v>
      </c>
      <c r="J1272" s="6">
        <v>142.86000000000001</v>
      </c>
      <c r="K1272" s="7">
        <v>0</v>
      </c>
      <c r="L1272" s="6">
        <v>81.62</v>
      </c>
      <c r="M1272" s="6">
        <f t="shared" si="76"/>
        <v>571.44000000000005</v>
      </c>
      <c r="N1272" s="6">
        <f t="shared" si="77"/>
        <v>326.48</v>
      </c>
      <c r="O1272" s="6">
        <f t="shared" si="78"/>
        <v>244.96000000000004</v>
      </c>
      <c r="P1272" s="8">
        <f t="shared" si="79"/>
        <v>0.42867142657146862</v>
      </c>
      <c r="Q1272" s="5">
        <f>YEAR(SalesDataTable[[#This Row],[Order Date]])</f>
        <v>2026</v>
      </c>
      <c r="R1272" s="8" t="str">
        <f>"Q"&amp;ROUNDUP(MONTH(SalesDataTable[[#This Row],[Order Date]])/3,0)</f>
        <v>Q3</v>
      </c>
      <c r="S1272" s="9">
        <f>MONTH(SalesDataTable[[#This Row],[Order Date]])</f>
        <v>7</v>
      </c>
      <c r="T1272" s="8" t="str">
        <f>TEXT(SalesDataTable[[#This Row],[Order Date]],"mmm")</f>
        <v>Jul</v>
      </c>
    </row>
    <row r="1273" spans="1:20" ht="16">
      <c r="A1273" s="2" t="s">
        <v>1324</v>
      </c>
      <c r="B1273" s="3">
        <v>46208</v>
      </c>
      <c r="C1273" s="4" t="s">
        <v>27</v>
      </c>
      <c r="D1273" s="4" t="s">
        <v>82</v>
      </c>
      <c r="E1273" s="4" t="s">
        <v>39</v>
      </c>
      <c r="F1273" s="4" t="s">
        <v>20</v>
      </c>
      <c r="G1273" s="4" t="s">
        <v>5</v>
      </c>
      <c r="H1273" s="4" t="s">
        <v>35</v>
      </c>
      <c r="I1273" s="9">
        <v>1</v>
      </c>
      <c r="J1273" s="6">
        <v>41.18</v>
      </c>
      <c r="K1273" s="7">
        <v>0</v>
      </c>
      <c r="L1273" s="6">
        <v>16.25</v>
      </c>
      <c r="M1273" s="6">
        <f t="shared" si="76"/>
        <v>41.18</v>
      </c>
      <c r="N1273" s="6">
        <f t="shared" si="77"/>
        <v>16.25</v>
      </c>
      <c r="O1273" s="6">
        <f t="shared" si="78"/>
        <v>24.93</v>
      </c>
      <c r="P1273" s="8">
        <f t="shared" si="79"/>
        <v>0.6053909664885867</v>
      </c>
      <c r="Q1273" s="5">
        <f>YEAR(SalesDataTable[[#This Row],[Order Date]])</f>
        <v>2026</v>
      </c>
      <c r="R1273" s="8" t="str">
        <f>"Q"&amp;ROUNDUP(MONTH(SalesDataTable[[#This Row],[Order Date]])/3,0)</f>
        <v>Q3</v>
      </c>
      <c r="S1273" s="9">
        <f>MONTH(SalesDataTable[[#This Row],[Order Date]])</f>
        <v>7</v>
      </c>
      <c r="T1273" s="8" t="str">
        <f>TEXT(SalesDataTable[[#This Row],[Order Date]],"mmm")</f>
        <v>Jul</v>
      </c>
    </row>
    <row r="1274" spans="1:20" ht="16">
      <c r="A1274" s="2" t="s">
        <v>1325</v>
      </c>
      <c r="B1274" s="3">
        <v>46208</v>
      </c>
      <c r="C1274" s="4" t="s">
        <v>8</v>
      </c>
      <c r="D1274" s="4" t="s">
        <v>66</v>
      </c>
      <c r="E1274" s="4" t="s">
        <v>10</v>
      </c>
      <c r="F1274" s="4" t="s">
        <v>20</v>
      </c>
      <c r="G1274" s="4" t="s">
        <v>49</v>
      </c>
      <c r="H1274" s="4" t="s">
        <v>67</v>
      </c>
      <c r="I1274" s="9">
        <v>12</v>
      </c>
      <c r="J1274" s="6">
        <v>35.81</v>
      </c>
      <c r="K1274" s="7">
        <v>0.15</v>
      </c>
      <c r="L1274" s="6">
        <v>14.29</v>
      </c>
      <c r="M1274" s="6">
        <f t="shared" si="76"/>
        <v>365.262</v>
      </c>
      <c r="N1274" s="6">
        <f t="shared" si="77"/>
        <v>171.48</v>
      </c>
      <c r="O1274" s="6">
        <f t="shared" si="78"/>
        <v>193.78200000000001</v>
      </c>
      <c r="P1274" s="8">
        <f t="shared" si="79"/>
        <v>0.53052877112866936</v>
      </c>
      <c r="Q1274" s="5">
        <f>YEAR(SalesDataTable[[#This Row],[Order Date]])</f>
        <v>2026</v>
      </c>
      <c r="R1274" s="8" t="str">
        <f>"Q"&amp;ROUNDUP(MONTH(SalesDataTable[[#This Row],[Order Date]])/3,0)</f>
        <v>Q3</v>
      </c>
      <c r="S1274" s="9">
        <f>MONTH(SalesDataTable[[#This Row],[Order Date]])</f>
        <v>7</v>
      </c>
      <c r="T1274" s="8" t="str">
        <f>TEXT(SalesDataTable[[#This Row],[Order Date]],"mmm")</f>
        <v>Jul</v>
      </c>
    </row>
    <row r="1275" spans="1:20" ht="16">
      <c r="A1275" s="2" t="s">
        <v>1326</v>
      </c>
      <c r="B1275" s="3">
        <v>46208</v>
      </c>
      <c r="C1275" s="4" t="s">
        <v>8</v>
      </c>
      <c r="D1275" s="4" t="s">
        <v>86</v>
      </c>
      <c r="E1275" s="4" t="s">
        <v>25</v>
      </c>
      <c r="F1275" s="4" t="s">
        <v>16</v>
      </c>
      <c r="G1275" s="4" t="s">
        <v>31</v>
      </c>
      <c r="H1275" s="4" t="s">
        <v>32</v>
      </c>
      <c r="I1275" s="9">
        <v>3</v>
      </c>
      <c r="J1275" s="6">
        <v>345.42</v>
      </c>
      <c r="K1275" s="7">
        <v>0</v>
      </c>
      <c r="L1275" s="6">
        <v>198.69</v>
      </c>
      <c r="M1275" s="6">
        <f t="shared" si="76"/>
        <v>1036.26</v>
      </c>
      <c r="N1275" s="6">
        <f t="shared" si="77"/>
        <v>596.06999999999994</v>
      </c>
      <c r="O1275" s="6">
        <f t="shared" si="78"/>
        <v>440.19000000000005</v>
      </c>
      <c r="P1275" s="8">
        <f t="shared" si="79"/>
        <v>0.42478721556366167</v>
      </c>
      <c r="Q1275" s="5">
        <f>YEAR(SalesDataTable[[#This Row],[Order Date]])</f>
        <v>2026</v>
      </c>
      <c r="R1275" s="8" t="str">
        <f>"Q"&amp;ROUNDUP(MONTH(SalesDataTable[[#This Row],[Order Date]])/3,0)</f>
        <v>Q3</v>
      </c>
      <c r="S1275" s="9">
        <f>MONTH(SalesDataTable[[#This Row],[Order Date]])</f>
        <v>7</v>
      </c>
      <c r="T1275" s="8" t="str">
        <f>TEXT(SalesDataTable[[#This Row],[Order Date]],"mmm")</f>
        <v>Jul</v>
      </c>
    </row>
    <row r="1276" spans="1:20" ht="16">
      <c r="A1276" s="2" t="s">
        <v>1327</v>
      </c>
      <c r="B1276" s="3">
        <v>46208</v>
      </c>
      <c r="C1276" s="4" t="s">
        <v>27</v>
      </c>
      <c r="D1276" s="4" t="s">
        <v>48</v>
      </c>
      <c r="E1276" s="4" t="s">
        <v>3</v>
      </c>
      <c r="F1276" s="4" t="s">
        <v>4</v>
      </c>
      <c r="G1276" s="4" t="s">
        <v>5</v>
      </c>
      <c r="H1276" s="4" t="s">
        <v>43</v>
      </c>
      <c r="I1276" s="9">
        <v>4</v>
      </c>
      <c r="J1276" s="6">
        <v>101.66</v>
      </c>
      <c r="K1276" s="7">
        <v>0.1</v>
      </c>
      <c r="L1276" s="6">
        <v>51.55</v>
      </c>
      <c r="M1276" s="6">
        <f t="shared" si="76"/>
        <v>365.976</v>
      </c>
      <c r="N1276" s="6">
        <f t="shared" si="77"/>
        <v>206.2</v>
      </c>
      <c r="O1276" s="6">
        <f t="shared" si="78"/>
        <v>159.77600000000001</v>
      </c>
      <c r="P1276" s="8">
        <f t="shared" si="79"/>
        <v>0.43657507596126527</v>
      </c>
      <c r="Q1276" s="5">
        <f>YEAR(SalesDataTable[[#This Row],[Order Date]])</f>
        <v>2026</v>
      </c>
      <c r="R1276" s="8" t="str">
        <f>"Q"&amp;ROUNDUP(MONTH(SalesDataTable[[#This Row],[Order Date]])/3,0)</f>
        <v>Q3</v>
      </c>
      <c r="S1276" s="9">
        <f>MONTH(SalesDataTable[[#This Row],[Order Date]])</f>
        <v>7</v>
      </c>
      <c r="T1276" s="8" t="str">
        <f>TEXT(SalesDataTable[[#This Row],[Order Date]],"mmm")</f>
        <v>Jul</v>
      </c>
    </row>
    <row r="1277" spans="1:20" ht="16">
      <c r="A1277" s="2" t="s">
        <v>1328</v>
      </c>
      <c r="B1277" s="3">
        <v>46208</v>
      </c>
      <c r="C1277" s="4" t="s">
        <v>27</v>
      </c>
      <c r="D1277" s="4" t="s">
        <v>82</v>
      </c>
      <c r="E1277" s="4" t="s">
        <v>3</v>
      </c>
      <c r="F1277" s="4" t="s">
        <v>20</v>
      </c>
      <c r="G1277" s="4" t="s">
        <v>11</v>
      </c>
      <c r="H1277" s="4" t="s">
        <v>21</v>
      </c>
      <c r="I1277" s="9">
        <v>3</v>
      </c>
      <c r="J1277" s="6">
        <v>146.88999999999999</v>
      </c>
      <c r="K1277" s="7">
        <v>0</v>
      </c>
      <c r="L1277" s="6">
        <v>77.650000000000006</v>
      </c>
      <c r="M1277" s="6">
        <f t="shared" si="76"/>
        <v>440.66999999999996</v>
      </c>
      <c r="N1277" s="6">
        <f t="shared" si="77"/>
        <v>232.95000000000002</v>
      </c>
      <c r="O1277" s="6">
        <f t="shared" si="78"/>
        <v>207.71999999999994</v>
      </c>
      <c r="P1277" s="8">
        <f t="shared" si="79"/>
        <v>0.47137313636054179</v>
      </c>
      <c r="Q1277" s="5">
        <f>YEAR(SalesDataTable[[#This Row],[Order Date]])</f>
        <v>2026</v>
      </c>
      <c r="R1277" s="8" t="str">
        <f>"Q"&amp;ROUNDUP(MONTH(SalesDataTable[[#This Row],[Order Date]])/3,0)</f>
        <v>Q3</v>
      </c>
      <c r="S1277" s="9">
        <f>MONTH(SalesDataTable[[#This Row],[Order Date]])</f>
        <v>7</v>
      </c>
      <c r="T1277" s="8" t="str">
        <f>TEXT(SalesDataTable[[#This Row],[Order Date]],"mmm")</f>
        <v>Jul</v>
      </c>
    </row>
    <row r="1278" spans="1:20" ht="16">
      <c r="A1278" s="2" t="s">
        <v>1329</v>
      </c>
      <c r="B1278" s="3">
        <v>46208</v>
      </c>
      <c r="C1278" s="4" t="s">
        <v>27</v>
      </c>
      <c r="D1278" s="4" t="s">
        <v>82</v>
      </c>
      <c r="E1278" s="4" t="s">
        <v>39</v>
      </c>
      <c r="F1278" s="4" t="s">
        <v>4</v>
      </c>
      <c r="G1278" s="4" t="s">
        <v>17</v>
      </c>
      <c r="H1278" s="4" t="s">
        <v>83</v>
      </c>
      <c r="I1278" s="9">
        <v>2</v>
      </c>
      <c r="J1278" s="6">
        <v>161.21</v>
      </c>
      <c r="K1278" s="7">
        <v>0</v>
      </c>
      <c r="L1278" s="6">
        <v>85.2</v>
      </c>
      <c r="M1278" s="6">
        <f t="shared" si="76"/>
        <v>322.42</v>
      </c>
      <c r="N1278" s="6">
        <f t="shared" si="77"/>
        <v>170.4</v>
      </c>
      <c r="O1278" s="6">
        <f t="shared" si="78"/>
        <v>152.02000000000001</v>
      </c>
      <c r="P1278" s="8">
        <f t="shared" si="79"/>
        <v>0.47149680540909372</v>
      </c>
      <c r="Q1278" s="5">
        <f>YEAR(SalesDataTable[[#This Row],[Order Date]])</f>
        <v>2026</v>
      </c>
      <c r="R1278" s="8" t="str">
        <f>"Q"&amp;ROUNDUP(MONTH(SalesDataTable[[#This Row],[Order Date]])/3,0)</f>
        <v>Q3</v>
      </c>
      <c r="S1278" s="9">
        <f>MONTH(SalesDataTable[[#This Row],[Order Date]])</f>
        <v>7</v>
      </c>
      <c r="T1278" s="8" t="str">
        <f>TEXT(SalesDataTable[[#This Row],[Order Date]],"mmm")</f>
        <v>Jul</v>
      </c>
    </row>
    <row r="1279" spans="1:20" ht="16">
      <c r="A1279" s="2" t="s">
        <v>1330</v>
      </c>
      <c r="B1279" s="3">
        <v>46208</v>
      </c>
      <c r="C1279" s="4" t="s">
        <v>27</v>
      </c>
      <c r="D1279" s="4" t="s">
        <v>48</v>
      </c>
      <c r="E1279" s="4" t="s">
        <v>25</v>
      </c>
      <c r="F1279" s="4" t="s">
        <v>16</v>
      </c>
      <c r="G1279" s="4" t="s">
        <v>11</v>
      </c>
      <c r="H1279" s="4" t="s">
        <v>79</v>
      </c>
      <c r="I1279" s="9">
        <v>2</v>
      </c>
      <c r="J1279" s="6">
        <v>71.27</v>
      </c>
      <c r="K1279" s="7">
        <v>0.05</v>
      </c>
      <c r="L1279" s="6">
        <v>32.85</v>
      </c>
      <c r="M1279" s="6">
        <f t="shared" si="76"/>
        <v>135.41299999999998</v>
      </c>
      <c r="N1279" s="6">
        <f t="shared" si="77"/>
        <v>65.7</v>
      </c>
      <c r="O1279" s="6">
        <f t="shared" si="78"/>
        <v>69.71299999999998</v>
      </c>
      <c r="P1279" s="8">
        <f t="shared" si="79"/>
        <v>0.5148176319851121</v>
      </c>
      <c r="Q1279" s="5">
        <f>YEAR(SalesDataTable[[#This Row],[Order Date]])</f>
        <v>2026</v>
      </c>
      <c r="R1279" s="8" t="str">
        <f>"Q"&amp;ROUNDUP(MONTH(SalesDataTable[[#This Row],[Order Date]])/3,0)</f>
        <v>Q3</v>
      </c>
      <c r="S1279" s="9">
        <f>MONTH(SalesDataTable[[#This Row],[Order Date]])</f>
        <v>7</v>
      </c>
      <c r="T1279" s="8" t="str">
        <f>TEXT(SalesDataTable[[#This Row],[Order Date]],"mmm")</f>
        <v>Jul</v>
      </c>
    </row>
    <row r="1280" spans="1:20" ht="16">
      <c r="A1280" s="2" t="s">
        <v>1331</v>
      </c>
      <c r="B1280" s="3">
        <v>46208</v>
      </c>
      <c r="C1280" s="4" t="s">
        <v>1</v>
      </c>
      <c r="D1280" s="4" t="s">
        <v>52</v>
      </c>
      <c r="E1280" s="4" t="s">
        <v>25</v>
      </c>
      <c r="F1280" s="4" t="s">
        <v>4</v>
      </c>
      <c r="G1280" s="4" t="s">
        <v>49</v>
      </c>
      <c r="H1280" s="4" t="s">
        <v>74</v>
      </c>
      <c r="I1280" s="9">
        <v>3</v>
      </c>
      <c r="J1280" s="6">
        <v>50.16</v>
      </c>
      <c r="K1280" s="7">
        <v>0.05</v>
      </c>
      <c r="L1280" s="6">
        <v>22.24</v>
      </c>
      <c r="M1280" s="6">
        <f t="shared" si="76"/>
        <v>142.95599999999999</v>
      </c>
      <c r="N1280" s="6">
        <f t="shared" si="77"/>
        <v>66.72</v>
      </c>
      <c r="O1280" s="6">
        <f t="shared" si="78"/>
        <v>76.23599999999999</v>
      </c>
      <c r="P1280" s="8">
        <f t="shared" si="79"/>
        <v>0.53328296818601528</v>
      </c>
      <c r="Q1280" s="5">
        <f>YEAR(SalesDataTable[[#This Row],[Order Date]])</f>
        <v>2026</v>
      </c>
      <c r="R1280" s="8" t="str">
        <f>"Q"&amp;ROUNDUP(MONTH(SalesDataTable[[#This Row],[Order Date]])/3,0)</f>
        <v>Q3</v>
      </c>
      <c r="S1280" s="9">
        <f>MONTH(SalesDataTable[[#This Row],[Order Date]])</f>
        <v>7</v>
      </c>
      <c r="T1280" s="8" t="str">
        <f>TEXT(SalesDataTable[[#This Row],[Order Date]],"mmm")</f>
        <v>Jul</v>
      </c>
    </row>
    <row r="1281" spans="1:20" ht="16">
      <c r="A1281" s="2" t="s">
        <v>1332</v>
      </c>
      <c r="B1281" s="3">
        <v>46208</v>
      </c>
      <c r="C1281" s="4" t="s">
        <v>27</v>
      </c>
      <c r="D1281" s="4" t="s">
        <v>28</v>
      </c>
      <c r="E1281" s="4" t="s">
        <v>39</v>
      </c>
      <c r="F1281" s="4" t="s">
        <v>16</v>
      </c>
      <c r="G1281" s="4" t="s">
        <v>11</v>
      </c>
      <c r="H1281" s="4" t="s">
        <v>21</v>
      </c>
      <c r="I1281" s="9">
        <v>1</v>
      </c>
      <c r="J1281" s="6">
        <v>145.37</v>
      </c>
      <c r="K1281" s="7">
        <v>0.05</v>
      </c>
      <c r="L1281" s="6">
        <v>81.02</v>
      </c>
      <c r="M1281" s="6">
        <f t="shared" si="76"/>
        <v>138.10149999999999</v>
      </c>
      <c r="N1281" s="6">
        <f t="shared" si="77"/>
        <v>81.02</v>
      </c>
      <c r="O1281" s="6">
        <f t="shared" si="78"/>
        <v>57.081499999999991</v>
      </c>
      <c r="P1281" s="8">
        <f t="shared" si="79"/>
        <v>0.41333005072356199</v>
      </c>
      <c r="Q1281" s="5">
        <f>YEAR(SalesDataTable[[#This Row],[Order Date]])</f>
        <v>2026</v>
      </c>
      <c r="R1281" s="8" t="str">
        <f>"Q"&amp;ROUNDUP(MONTH(SalesDataTable[[#This Row],[Order Date]])/3,0)</f>
        <v>Q3</v>
      </c>
      <c r="S1281" s="9">
        <f>MONTH(SalesDataTable[[#This Row],[Order Date]])</f>
        <v>7</v>
      </c>
      <c r="T1281" s="8" t="str">
        <f>TEXT(SalesDataTable[[#This Row],[Order Date]],"mmm")</f>
        <v>Jul</v>
      </c>
    </row>
    <row r="1282" spans="1:20" ht="16">
      <c r="A1282" s="2" t="s">
        <v>1333</v>
      </c>
      <c r="B1282" s="3">
        <v>46208</v>
      </c>
      <c r="C1282" s="4" t="s">
        <v>27</v>
      </c>
      <c r="D1282" s="4" t="s">
        <v>45</v>
      </c>
      <c r="E1282" s="4" t="s">
        <v>25</v>
      </c>
      <c r="F1282" s="4" t="s">
        <v>16</v>
      </c>
      <c r="G1282" s="4" t="s">
        <v>17</v>
      </c>
      <c r="H1282" s="4" t="s">
        <v>46</v>
      </c>
      <c r="I1282" s="9">
        <v>2</v>
      </c>
      <c r="J1282" s="6">
        <v>47.1</v>
      </c>
      <c r="K1282" s="7">
        <v>0</v>
      </c>
      <c r="L1282" s="6">
        <v>17.920000000000002</v>
      </c>
      <c r="M1282" s="6">
        <f t="shared" ref="M1282:M1345" si="80">I1282*J1282*(1-K1282)</f>
        <v>94.2</v>
      </c>
      <c r="N1282" s="6">
        <f t="shared" ref="N1282:N1345" si="81">I1282*L1282</f>
        <v>35.840000000000003</v>
      </c>
      <c r="O1282" s="6">
        <f t="shared" ref="O1282:O1345" si="82">M1282-N1282</f>
        <v>58.36</v>
      </c>
      <c r="P1282" s="8">
        <f t="shared" ref="P1282:P1345" si="83">IFERROR(O1282/M1282,0)</f>
        <v>0.6195329087048832</v>
      </c>
      <c r="Q1282" s="5">
        <f>YEAR(SalesDataTable[[#This Row],[Order Date]])</f>
        <v>2026</v>
      </c>
      <c r="R1282" s="8" t="str">
        <f>"Q"&amp;ROUNDUP(MONTH(SalesDataTable[[#This Row],[Order Date]])/3,0)</f>
        <v>Q3</v>
      </c>
      <c r="S1282" s="9">
        <f>MONTH(SalesDataTable[[#This Row],[Order Date]])</f>
        <v>7</v>
      </c>
      <c r="T1282" s="8" t="str">
        <f>TEXT(SalesDataTable[[#This Row],[Order Date]],"mmm")</f>
        <v>Jul</v>
      </c>
    </row>
    <row r="1283" spans="1:20" ht="16">
      <c r="A1283" s="2" t="s">
        <v>1334</v>
      </c>
      <c r="B1283" s="3">
        <v>46208</v>
      </c>
      <c r="C1283" s="4" t="s">
        <v>27</v>
      </c>
      <c r="D1283" s="4" t="s">
        <v>82</v>
      </c>
      <c r="E1283" s="4" t="s">
        <v>10</v>
      </c>
      <c r="F1283" s="4" t="s">
        <v>20</v>
      </c>
      <c r="G1283" s="4" t="s">
        <v>11</v>
      </c>
      <c r="H1283" s="4" t="s">
        <v>53</v>
      </c>
      <c r="I1283" s="9">
        <v>5</v>
      </c>
      <c r="J1283" s="6">
        <v>155.09</v>
      </c>
      <c r="K1283" s="7">
        <v>0.1</v>
      </c>
      <c r="L1283" s="6">
        <v>78.52</v>
      </c>
      <c r="M1283" s="6">
        <f t="shared" si="80"/>
        <v>697.90500000000009</v>
      </c>
      <c r="N1283" s="6">
        <f t="shared" si="81"/>
        <v>392.59999999999997</v>
      </c>
      <c r="O1283" s="6">
        <f t="shared" si="82"/>
        <v>305.30500000000012</v>
      </c>
      <c r="P1283" s="8">
        <f t="shared" si="83"/>
        <v>0.43745925305020034</v>
      </c>
      <c r="Q1283" s="5">
        <f>YEAR(SalesDataTable[[#This Row],[Order Date]])</f>
        <v>2026</v>
      </c>
      <c r="R1283" s="8" t="str">
        <f>"Q"&amp;ROUNDUP(MONTH(SalesDataTable[[#This Row],[Order Date]])/3,0)</f>
        <v>Q3</v>
      </c>
      <c r="S1283" s="9">
        <f>MONTH(SalesDataTable[[#This Row],[Order Date]])</f>
        <v>7</v>
      </c>
      <c r="T1283" s="8" t="str">
        <f>TEXT(SalesDataTable[[#This Row],[Order Date]],"mmm")</f>
        <v>Jul</v>
      </c>
    </row>
    <row r="1284" spans="1:20" ht="16">
      <c r="A1284" s="2" t="s">
        <v>1335</v>
      </c>
      <c r="B1284" s="3">
        <v>46208</v>
      </c>
      <c r="C1284" s="4" t="s">
        <v>27</v>
      </c>
      <c r="D1284" s="4" t="s">
        <v>82</v>
      </c>
      <c r="E1284" s="4" t="s">
        <v>3</v>
      </c>
      <c r="F1284" s="4" t="s">
        <v>16</v>
      </c>
      <c r="G1284" s="4" t="s">
        <v>5</v>
      </c>
      <c r="H1284" s="4" t="s">
        <v>6</v>
      </c>
      <c r="I1284" s="9">
        <v>3</v>
      </c>
      <c r="J1284" s="6">
        <v>82.89</v>
      </c>
      <c r="K1284" s="7">
        <v>0</v>
      </c>
      <c r="L1284" s="6">
        <v>42.31</v>
      </c>
      <c r="M1284" s="6">
        <f t="shared" si="80"/>
        <v>248.67000000000002</v>
      </c>
      <c r="N1284" s="6">
        <f t="shared" si="81"/>
        <v>126.93</v>
      </c>
      <c r="O1284" s="6">
        <f t="shared" si="82"/>
        <v>121.74000000000001</v>
      </c>
      <c r="P1284" s="8">
        <f t="shared" si="83"/>
        <v>0.48956448304982508</v>
      </c>
      <c r="Q1284" s="5">
        <f>YEAR(SalesDataTable[[#This Row],[Order Date]])</f>
        <v>2026</v>
      </c>
      <c r="R1284" s="8" t="str">
        <f>"Q"&amp;ROUNDUP(MONTH(SalesDataTable[[#This Row],[Order Date]])/3,0)</f>
        <v>Q3</v>
      </c>
      <c r="S1284" s="9">
        <f>MONTH(SalesDataTable[[#This Row],[Order Date]])</f>
        <v>7</v>
      </c>
      <c r="T1284" s="8" t="str">
        <f>TEXT(SalesDataTable[[#This Row],[Order Date]],"mmm")</f>
        <v>Jul</v>
      </c>
    </row>
    <row r="1285" spans="1:20" ht="16">
      <c r="A1285" s="2" t="s">
        <v>1336</v>
      </c>
      <c r="B1285" s="3">
        <v>46208</v>
      </c>
      <c r="C1285" s="4" t="s">
        <v>14</v>
      </c>
      <c r="D1285" s="4" t="s">
        <v>24</v>
      </c>
      <c r="E1285" s="4" t="s">
        <v>25</v>
      </c>
      <c r="F1285" s="4" t="s">
        <v>16</v>
      </c>
      <c r="G1285" s="4" t="s">
        <v>5</v>
      </c>
      <c r="H1285" s="4" t="s">
        <v>6</v>
      </c>
      <c r="I1285" s="9">
        <v>2</v>
      </c>
      <c r="J1285" s="6">
        <v>80.8</v>
      </c>
      <c r="K1285" s="7">
        <v>0</v>
      </c>
      <c r="L1285" s="6">
        <v>42.21</v>
      </c>
      <c r="M1285" s="6">
        <f t="shared" si="80"/>
        <v>161.6</v>
      </c>
      <c r="N1285" s="6">
        <f t="shared" si="81"/>
        <v>84.42</v>
      </c>
      <c r="O1285" s="6">
        <f t="shared" si="82"/>
        <v>77.179999999999993</v>
      </c>
      <c r="P1285" s="8">
        <f t="shared" si="83"/>
        <v>0.47759900990099008</v>
      </c>
      <c r="Q1285" s="5">
        <f>YEAR(SalesDataTable[[#This Row],[Order Date]])</f>
        <v>2026</v>
      </c>
      <c r="R1285" s="8" t="str">
        <f>"Q"&amp;ROUNDUP(MONTH(SalesDataTable[[#This Row],[Order Date]])/3,0)</f>
        <v>Q3</v>
      </c>
      <c r="S1285" s="9">
        <f>MONTH(SalesDataTable[[#This Row],[Order Date]])</f>
        <v>7</v>
      </c>
      <c r="T1285" s="8" t="str">
        <f>TEXT(SalesDataTable[[#This Row],[Order Date]],"mmm")</f>
        <v>Jul</v>
      </c>
    </row>
    <row r="1286" spans="1:20" ht="16">
      <c r="A1286" s="2" t="s">
        <v>1337</v>
      </c>
      <c r="B1286" s="3">
        <v>46209</v>
      </c>
      <c r="C1286" s="4" t="s">
        <v>14</v>
      </c>
      <c r="D1286" s="4" t="s">
        <v>34</v>
      </c>
      <c r="E1286" s="4" t="s">
        <v>3</v>
      </c>
      <c r="F1286" s="4" t="s">
        <v>16</v>
      </c>
      <c r="G1286" s="4" t="s">
        <v>49</v>
      </c>
      <c r="H1286" s="4" t="s">
        <v>50</v>
      </c>
      <c r="I1286" s="9">
        <v>2</v>
      </c>
      <c r="J1286" s="6">
        <v>39.54</v>
      </c>
      <c r="K1286" s="7">
        <v>0.05</v>
      </c>
      <c r="L1286" s="6">
        <v>14.68</v>
      </c>
      <c r="M1286" s="6">
        <f t="shared" si="80"/>
        <v>75.125999999999991</v>
      </c>
      <c r="N1286" s="6">
        <f t="shared" si="81"/>
        <v>29.36</v>
      </c>
      <c r="O1286" s="6">
        <f t="shared" si="82"/>
        <v>45.765999999999991</v>
      </c>
      <c r="P1286" s="8">
        <f t="shared" si="83"/>
        <v>0.60918989431089099</v>
      </c>
      <c r="Q1286" s="5">
        <f>YEAR(SalesDataTable[[#This Row],[Order Date]])</f>
        <v>2026</v>
      </c>
      <c r="R1286" s="8" t="str">
        <f>"Q"&amp;ROUNDUP(MONTH(SalesDataTable[[#This Row],[Order Date]])/3,0)</f>
        <v>Q3</v>
      </c>
      <c r="S1286" s="9">
        <f>MONTH(SalesDataTable[[#This Row],[Order Date]])</f>
        <v>7</v>
      </c>
      <c r="T1286" s="8" t="str">
        <f>TEXT(SalesDataTable[[#This Row],[Order Date]],"mmm")</f>
        <v>Jul</v>
      </c>
    </row>
    <row r="1287" spans="1:20" ht="16">
      <c r="A1287" s="2" t="s">
        <v>1338</v>
      </c>
      <c r="B1287" s="3">
        <v>46209</v>
      </c>
      <c r="C1287" s="4" t="s">
        <v>14</v>
      </c>
      <c r="D1287" s="4" t="s">
        <v>15</v>
      </c>
      <c r="E1287" s="4" t="s">
        <v>3</v>
      </c>
      <c r="F1287" s="4" t="s">
        <v>16</v>
      </c>
      <c r="G1287" s="4" t="s">
        <v>49</v>
      </c>
      <c r="H1287" s="4" t="s">
        <v>55</v>
      </c>
      <c r="I1287" s="9">
        <v>2</v>
      </c>
      <c r="J1287" s="6">
        <v>121.35</v>
      </c>
      <c r="K1287" s="7">
        <v>0</v>
      </c>
      <c r="L1287" s="6">
        <v>71.06</v>
      </c>
      <c r="M1287" s="6">
        <f t="shared" si="80"/>
        <v>242.7</v>
      </c>
      <c r="N1287" s="6">
        <f t="shared" si="81"/>
        <v>142.12</v>
      </c>
      <c r="O1287" s="6">
        <f t="shared" si="82"/>
        <v>100.57999999999998</v>
      </c>
      <c r="P1287" s="8">
        <f t="shared" si="83"/>
        <v>0.41442109600329619</v>
      </c>
      <c r="Q1287" s="5">
        <f>YEAR(SalesDataTable[[#This Row],[Order Date]])</f>
        <v>2026</v>
      </c>
      <c r="R1287" s="8" t="str">
        <f>"Q"&amp;ROUNDUP(MONTH(SalesDataTable[[#This Row],[Order Date]])/3,0)</f>
        <v>Q3</v>
      </c>
      <c r="S1287" s="9">
        <f>MONTH(SalesDataTable[[#This Row],[Order Date]])</f>
        <v>7</v>
      </c>
      <c r="T1287" s="8" t="str">
        <f>TEXT(SalesDataTable[[#This Row],[Order Date]],"mmm")</f>
        <v>Jul</v>
      </c>
    </row>
    <row r="1288" spans="1:20" ht="16">
      <c r="A1288" s="2" t="s">
        <v>1339</v>
      </c>
      <c r="B1288" s="3">
        <v>46209</v>
      </c>
      <c r="C1288" s="4" t="s">
        <v>27</v>
      </c>
      <c r="D1288" s="4" t="s">
        <v>48</v>
      </c>
      <c r="E1288" s="4" t="s">
        <v>25</v>
      </c>
      <c r="F1288" s="4" t="s">
        <v>4</v>
      </c>
      <c r="G1288" s="4" t="s">
        <v>49</v>
      </c>
      <c r="H1288" s="4" t="s">
        <v>50</v>
      </c>
      <c r="I1288" s="9">
        <v>1</v>
      </c>
      <c r="J1288" s="6">
        <v>41.37</v>
      </c>
      <c r="K1288" s="7">
        <v>0</v>
      </c>
      <c r="L1288" s="6">
        <v>15.12</v>
      </c>
      <c r="M1288" s="6">
        <f t="shared" si="80"/>
        <v>41.37</v>
      </c>
      <c r="N1288" s="6">
        <f t="shared" si="81"/>
        <v>15.12</v>
      </c>
      <c r="O1288" s="6">
        <f t="shared" si="82"/>
        <v>26.25</v>
      </c>
      <c r="P1288" s="8">
        <f t="shared" si="83"/>
        <v>0.63451776649746194</v>
      </c>
      <c r="Q1288" s="5">
        <f>YEAR(SalesDataTable[[#This Row],[Order Date]])</f>
        <v>2026</v>
      </c>
      <c r="R1288" s="8" t="str">
        <f>"Q"&amp;ROUNDUP(MONTH(SalesDataTable[[#This Row],[Order Date]])/3,0)</f>
        <v>Q3</v>
      </c>
      <c r="S1288" s="9">
        <f>MONTH(SalesDataTable[[#This Row],[Order Date]])</f>
        <v>7</v>
      </c>
      <c r="T1288" s="8" t="str">
        <f>TEXT(SalesDataTable[[#This Row],[Order Date]],"mmm")</f>
        <v>Jul</v>
      </c>
    </row>
    <row r="1289" spans="1:20" ht="16">
      <c r="A1289" s="2" t="s">
        <v>1340</v>
      </c>
      <c r="B1289" s="3">
        <v>46209</v>
      </c>
      <c r="C1289" s="4" t="s">
        <v>8</v>
      </c>
      <c r="D1289" s="4" t="s">
        <v>69</v>
      </c>
      <c r="E1289" s="4" t="s">
        <v>3</v>
      </c>
      <c r="F1289" s="4" t="s">
        <v>16</v>
      </c>
      <c r="G1289" s="4" t="s">
        <v>5</v>
      </c>
      <c r="H1289" s="4" t="s">
        <v>6</v>
      </c>
      <c r="I1289" s="9">
        <v>5</v>
      </c>
      <c r="J1289" s="6">
        <v>81.63</v>
      </c>
      <c r="K1289" s="7">
        <v>0.05</v>
      </c>
      <c r="L1289" s="6">
        <v>42.36</v>
      </c>
      <c r="M1289" s="6">
        <f t="shared" si="80"/>
        <v>387.74249999999995</v>
      </c>
      <c r="N1289" s="6">
        <f t="shared" si="81"/>
        <v>211.8</v>
      </c>
      <c r="O1289" s="6">
        <f t="shared" si="82"/>
        <v>175.94249999999994</v>
      </c>
      <c r="P1289" s="8">
        <f t="shared" si="83"/>
        <v>0.45376119460724568</v>
      </c>
      <c r="Q1289" s="5">
        <f>YEAR(SalesDataTable[[#This Row],[Order Date]])</f>
        <v>2026</v>
      </c>
      <c r="R1289" s="8" t="str">
        <f>"Q"&amp;ROUNDUP(MONTH(SalesDataTable[[#This Row],[Order Date]])/3,0)</f>
        <v>Q3</v>
      </c>
      <c r="S1289" s="9">
        <f>MONTH(SalesDataTable[[#This Row],[Order Date]])</f>
        <v>7</v>
      </c>
      <c r="T1289" s="8" t="str">
        <f>TEXT(SalesDataTable[[#This Row],[Order Date]],"mmm")</f>
        <v>Jul</v>
      </c>
    </row>
    <row r="1290" spans="1:20" ht="16">
      <c r="A1290" s="2" t="s">
        <v>1341</v>
      </c>
      <c r="B1290" s="3">
        <v>46209</v>
      </c>
      <c r="C1290" s="4" t="s">
        <v>8</v>
      </c>
      <c r="D1290" s="4" t="s">
        <v>9</v>
      </c>
      <c r="E1290" s="4" t="s">
        <v>3</v>
      </c>
      <c r="F1290" s="4" t="s">
        <v>4</v>
      </c>
      <c r="G1290" s="4" t="s">
        <v>49</v>
      </c>
      <c r="H1290" s="4" t="s">
        <v>67</v>
      </c>
      <c r="I1290" s="9">
        <v>1</v>
      </c>
      <c r="J1290" s="6">
        <v>36.19</v>
      </c>
      <c r="K1290" s="7">
        <v>0</v>
      </c>
      <c r="L1290" s="6">
        <v>13.91</v>
      </c>
      <c r="M1290" s="6">
        <f t="shared" si="80"/>
        <v>36.19</v>
      </c>
      <c r="N1290" s="6">
        <f t="shared" si="81"/>
        <v>13.91</v>
      </c>
      <c r="O1290" s="6">
        <f t="shared" si="82"/>
        <v>22.279999999999998</v>
      </c>
      <c r="P1290" s="8">
        <f t="shared" si="83"/>
        <v>0.61563967946946663</v>
      </c>
      <c r="Q1290" s="5">
        <f>YEAR(SalesDataTable[[#This Row],[Order Date]])</f>
        <v>2026</v>
      </c>
      <c r="R1290" s="8" t="str">
        <f>"Q"&amp;ROUNDUP(MONTH(SalesDataTable[[#This Row],[Order Date]])/3,0)</f>
        <v>Q3</v>
      </c>
      <c r="S1290" s="9">
        <f>MONTH(SalesDataTable[[#This Row],[Order Date]])</f>
        <v>7</v>
      </c>
      <c r="T1290" s="8" t="str">
        <f>TEXT(SalesDataTable[[#This Row],[Order Date]],"mmm")</f>
        <v>Jul</v>
      </c>
    </row>
    <row r="1291" spans="1:20" ht="16">
      <c r="A1291" s="2" t="s">
        <v>1342</v>
      </c>
      <c r="B1291" s="3">
        <v>46209</v>
      </c>
      <c r="C1291" s="4" t="s">
        <v>8</v>
      </c>
      <c r="D1291" s="4" t="s">
        <v>9</v>
      </c>
      <c r="E1291" s="4" t="s">
        <v>39</v>
      </c>
      <c r="F1291" s="4" t="s">
        <v>16</v>
      </c>
      <c r="G1291" s="4" t="s">
        <v>11</v>
      </c>
      <c r="H1291" s="4" t="s">
        <v>21</v>
      </c>
      <c r="I1291" s="9">
        <v>1</v>
      </c>
      <c r="J1291" s="6">
        <v>142.04</v>
      </c>
      <c r="K1291" s="7">
        <v>0</v>
      </c>
      <c r="L1291" s="6">
        <v>81.67</v>
      </c>
      <c r="M1291" s="6">
        <f t="shared" si="80"/>
        <v>142.04</v>
      </c>
      <c r="N1291" s="6">
        <f t="shared" si="81"/>
        <v>81.67</v>
      </c>
      <c r="O1291" s="6">
        <f t="shared" si="82"/>
        <v>60.36999999999999</v>
      </c>
      <c r="P1291" s="8">
        <f t="shared" si="83"/>
        <v>0.4250211208110391</v>
      </c>
      <c r="Q1291" s="5">
        <f>YEAR(SalesDataTable[[#This Row],[Order Date]])</f>
        <v>2026</v>
      </c>
      <c r="R1291" s="8" t="str">
        <f>"Q"&amp;ROUNDUP(MONTH(SalesDataTable[[#This Row],[Order Date]])/3,0)</f>
        <v>Q3</v>
      </c>
      <c r="S1291" s="9">
        <f>MONTH(SalesDataTable[[#This Row],[Order Date]])</f>
        <v>7</v>
      </c>
      <c r="T1291" s="8" t="str">
        <f>TEXT(SalesDataTable[[#This Row],[Order Date]],"mmm")</f>
        <v>Jul</v>
      </c>
    </row>
    <row r="1292" spans="1:20" ht="16">
      <c r="A1292" s="2" t="s">
        <v>1343</v>
      </c>
      <c r="B1292" s="3">
        <v>46209</v>
      </c>
      <c r="C1292" s="4" t="s">
        <v>14</v>
      </c>
      <c r="D1292" s="4" t="s">
        <v>34</v>
      </c>
      <c r="E1292" s="4" t="s">
        <v>3</v>
      </c>
      <c r="F1292" s="4" t="s">
        <v>20</v>
      </c>
      <c r="G1292" s="4" t="s">
        <v>17</v>
      </c>
      <c r="H1292" s="4" t="s">
        <v>71</v>
      </c>
      <c r="I1292" s="9">
        <v>1</v>
      </c>
      <c r="J1292" s="6">
        <v>133.66999999999999</v>
      </c>
      <c r="K1292" s="7">
        <v>0</v>
      </c>
      <c r="L1292" s="6">
        <v>68.25</v>
      </c>
      <c r="M1292" s="6">
        <f t="shared" si="80"/>
        <v>133.66999999999999</v>
      </c>
      <c r="N1292" s="6">
        <f t="shared" si="81"/>
        <v>68.25</v>
      </c>
      <c r="O1292" s="6">
        <f t="shared" si="82"/>
        <v>65.419999999999987</v>
      </c>
      <c r="P1292" s="8">
        <f t="shared" si="83"/>
        <v>0.48941422907159415</v>
      </c>
      <c r="Q1292" s="5">
        <f>YEAR(SalesDataTable[[#This Row],[Order Date]])</f>
        <v>2026</v>
      </c>
      <c r="R1292" s="8" t="str">
        <f>"Q"&amp;ROUNDUP(MONTH(SalesDataTable[[#This Row],[Order Date]])/3,0)</f>
        <v>Q3</v>
      </c>
      <c r="S1292" s="9">
        <f>MONTH(SalesDataTable[[#This Row],[Order Date]])</f>
        <v>7</v>
      </c>
      <c r="T1292" s="8" t="str">
        <f>TEXT(SalesDataTable[[#This Row],[Order Date]],"mmm")</f>
        <v>Jul</v>
      </c>
    </row>
    <row r="1293" spans="1:20" ht="16">
      <c r="A1293" s="2" t="s">
        <v>1344</v>
      </c>
      <c r="B1293" s="3">
        <v>46209</v>
      </c>
      <c r="C1293" s="4" t="s">
        <v>14</v>
      </c>
      <c r="D1293" s="4" t="s">
        <v>61</v>
      </c>
      <c r="E1293" s="4" t="s">
        <v>3</v>
      </c>
      <c r="F1293" s="4" t="s">
        <v>16</v>
      </c>
      <c r="G1293" s="4" t="s">
        <v>17</v>
      </c>
      <c r="H1293" s="4" t="s">
        <v>83</v>
      </c>
      <c r="I1293" s="9">
        <v>6</v>
      </c>
      <c r="J1293" s="6">
        <v>166.6</v>
      </c>
      <c r="K1293" s="7">
        <v>0</v>
      </c>
      <c r="L1293" s="6">
        <v>88.14</v>
      </c>
      <c r="M1293" s="6">
        <f t="shared" si="80"/>
        <v>999.59999999999991</v>
      </c>
      <c r="N1293" s="6">
        <f t="shared" si="81"/>
        <v>528.84</v>
      </c>
      <c r="O1293" s="6">
        <f t="shared" si="82"/>
        <v>470.75999999999988</v>
      </c>
      <c r="P1293" s="8">
        <f t="shared" si="83"/>
        <v>0.47094837935174061</v>
      </c>
      <c r="Q1293" s="5">
        <f>YEAR(SalesDataTable[[#This Row],[Order Date]])</f>
        <v>2026</v>
      </c>
      <c r="R1293" s="8" t="str">
        <f>"Q"&amp;ROUNDUP(MONTH(SalesDataTable[[#This Row],[Order Date]])/3,0)</f>
        <v>Q3</v>
      </c>
      <c r="S1293" s="9">
        <f>MONTH(SalesDataTable[[#This Row],[Order Date]])</f>
        <v>7</v>
      </c>
      <c r="T1293" s="8" t="str">
        <f>TEXT(SalesDataTable[[#This Row],[Order Date]],"mmm")</f>
        <v>Jul</v>
      </c>
    </row>
    <row r="1294" spans="1:20" ht="16">
      <c r="A1294" s="2" t="s">
        <v>1345</v>
      </c>
      <c r="B1294" s="3">
        <v>46209</v>
      </c>
      <c r="C1294" s="4" t="s">
        <v>8</v>
      </c>
      <c r="D1294" s="4" t="s">
        <v>69</v>
      </c>
      <c r="E1294" s="4" t="s">
        <v>3</v>
      </c>
      <c r="F1294" s="4" t="s">
        <v>4</v>
      </c>
      <c r="G1294" s="4" t="s">
        <v>5</v>
      </c>
      <c r="H1294" s="4" t="s">
        <v>43</v>
      </c>
      <c r="I1294" s="9">
        <v>2</v>
      </c>
      <c r="J1294" s="6">
        <v>99.93</v>
      </c>
      <c r="K1294" s="7">
        <v>0.1</v>
      </c>
      <c r="L1294" s="6">
        <v>51.96</v>
      </c>
      <c r="M1294" s="6">
        <f t="shared" si="80"/>
        <v>179.87400000000002</v>
      </c>
      <c r="N1294" s="6">
        <f t="shared" si="81"/>
        <v>103.92</v>
      </c>
      <c r="O1294" s="6">
        <f t="shared" si="82"/>
        <v>75.954000000000022</v>
      </c>
      <c r="P1294" s="8">
        <f t="shared" si="83"/>
        <v>0.422262250241836</v>
      </c>
      <c r="Q1294" s="5">
        <f>YEAR(SalesDataTable[[#This Row],[Order Date]])</f>
        <v>2026</v>
      </c>
      <c r="R1294" s="8" t="str">
        <f>"Q"&amp;ROUNDUP(MONTH(SalesDataTable[[#This Row],[Order Date]])/3,0)</f>
        <v>Q3</v>
      </c>
      <c r="S1294" s="9">
        <f>MONTH(SalesDataTable[[#This Row],[Order Date]])</f>
        <v>7</v>
      </c>
      <c r="T1294" s="8" t="str">
        <f>TEXT(SalesDataTable[[#This Row],[Order Date]],"mmm")</f>
        <v>Jul</v>
      </c>
    </row>
    <row r="1295" spans="1:20" ht="16">
      <c r="A1295" s="2" t="s">
        <v>1346</v>
      </c>
      <c r="B1295" s="3">
        <v>46210</v>
      </c>
      <c r="C1295" s="4" t="s">
        <v>1</v>
      </c>
      <c r="D1295" s="4" t="s">
        <v>88</v>
      </c>
      <c r="E1295" s="4" t="s">
        <v>25</v>
      </c>
      <c r="F1295" s="4" t="s">
        <v>4</v>
      </c>
      <c r="G1295" s="4" t="s">
        <v>5</v>
      </c>
      <c r="H1295" s="4" t="s">
        <v>43</v>
      </c>
      <c r="I1295" s="9">
        <v>6</v>
      </c>
      <c r="J1295" s="6">
        <v>100.56</v>
      </c>
      <c r="K1295" s="7">
        <v>0</v>
      </c>
      <c r="L1295" s="6">
        <v>49.47</v>
      </c>
      <c r="M1295" s="6">
        <f t="shared" si="80"/>
        <v>603.36</v>
      </c>
      <c r="N1295" s="6">
        <f t="shared" si="81"/>
        <v>296.82</v>
      </c>
      <c r="O1295" s="6">
        <f t="shared" si="82"/>
        <v>306.54000000000002</v>
      </c>
      <c r="P1295" s="8">
        <f t="shared" si="83"/>
        <v>0.508054892601432</v>
      </c>
      <c r="Q1295" s="5">
        <f>YEAR(SalesDataTable[[#This Row],[Order Date]])</f>
        <v>2026</v>
      </c>
      <c r="R1295" s="8" t="str">
        <f>"Q"&amp;ROUNDUP(MONTH(SalesDataTable[[#This Row],[Order Date]])/3,0)</f>
        <v>Q3</v>
      </c>
      <c r="S1295" s="9">
        <f>MONTH(SalesDataTable[[#This Row],[Order Date]])</f>
        <v>7</v>
      </c>
      <c r="T1295" s="8" t="str">
        <f>TEXT(SalesDataTable[[#This Row],[Order Date]],"mmm")</f>
        <v>Jul</v>
      </c>
    </row>
    <row r="1296" spans="1:20" ht="16">
      <c r="A1296" s="2" t="s">
        <v>1347</v>
      </c>
      <c r="B1296" s="3">
        <v>46210</v>
      </c>
      <c r="C1296" s="4" t="s">
        <v>1</v>
      </c>
      <c r="D1296" s="4" t="s">
        <v>52</v>
      </c>
      <c r="E1296" s="4" t="s">
        <v>3</v>
      </c>
      <c r="F1296" s="4" t="s">
        <v>4</v>
      </c>
      <c r="G1296" s="4" t="s">
        <v>31</v>
      </c>
      <c r="H1296" s="4" t="s">
        <v>41</v>
      </c>
      <c r="I1296" s="9">
        <v>1</v>
      </c>
      <c r="J1296" s="6">
        <v>200.48</v>
      </c>
      <c r="K1296" s="7">
        <v>0.05</v>
      </c>
      <c r="L1296" s="6">
        <v>104.11</v>
      </c>
      <c r="M1296" s="6">
        <f t="shared" si="80"/>
        <v>190.45599999999999</v>
      </c>
      <c r="N1296" s="6">
        <f t="shared" si="81"/>
        <v>104.11</v>
      </c>
      <c r="O1296" s="6">
        <f t="shared" si="82"/>
        <v>86.345999999999989</v>
      </c>
      <c r="P1296" s="8">
        <f t="shared" si="83"/>
        <v>0.45336455664300412</v>
      </c>
      <c r="Q1296" s="5">
        <f>YEAR(SalesDataTable[[#This Row],[Order Date]])</f>
        <v>2026</v>
      </c>
      <c r="R1296" s="8" t="str">
        <f>"Q"&amp;ROUNDUP(MONTH(SalesDataTable[[#This Row],[Order Date]])/3,0)</f>
        <v>Q3</v>
      </c>
      <c r="S1296" s="9">
        <f>MONTH(SalesDataTable[[#This Row],[Order Date]])</f>
        <v>7</v>
      </c>
      <c r="T1296" s="8" t="str">
        <f>TEXT(SalesDataTable[[#This Row],[Order Date]],"mmm")</f>
        <v>Jul</v>
      </c>
    </row>
    <row r="1297" spans="1:20" ht="16">
      <c r="A1297" s="2" t="s">
        <v>1348</v>
      </c>
      <c r="B1297" s="3">
        <v>46210</v>
      </c>
      <c r="C1297" s="4" t="s">
        <v>27</v>
      </c>
      <c r="D1297" s="4" t="s">
        <v>48</v>
      </c>
      <c r="E1297" s="4" t="s">
        <v>3</v>
      </c>
      <c r="F1297" s="4" t="s">
        <v>16</v>
      </c>
      <c r="G1297" s="4" t="s">
        <v>5</v>
      </c>
      <c r="H1297" s="4" t="s">
        <v>29</v>
      </c>
      <c r="I1297" s="9">
        <v>1</v>
      </c>
      <c r="J1297" s="6">
        <v>51.06</v>
      </c>
      <c r="K1297" s="7">
        <v>0.15</v>
      </c>
      <c r="L1297" s="6">
        <v>22.56</v>
      </c>
      <c r="M1297" s="6">
        <f t="shared" si="80"/>
        <v>43.401000000000003</v>
      </c>
      <c r="N1297" s="6">
        <f t="shared" si="81"/>
        <v>22.56</v>
      </c>
      <c r="O1297" s="6">
        <f t="shared" si="82"/>
        <v>20.841000000000005</v>
      </c>
      <c r="P1297" s="8">
        <f t="shared" si="83"/>
        <v>0.48019630884081022</v>
      </c>
      <c r="Q1297" s="5">
        <f>YEAR(SalesDataTable[[#This Row],[Order Date]])</f>
        <v>2026</v>
      </c>
      <c r="R1297" s="8" t="str">
        <f>"Q"&amp;ROUNDUP(MONTH(SalesDataTable[[#This Row],[Order Date]])/3,0)</f>
        <v>Q3</v>
      </c>
      <c r="S1297" s="9">
        <f>MONTH(SalesDataTable[[#This Row],[Order Date]])</f>
        <v>7</v>
      </c>
      <c r="T1297" s="8" t="str">
        <f>TEXT(SalesDataTable[[#This Row],[Order Date]],"mmm")</f>
        <v>Jul</v>
      </c>
    </row>
    <row r="1298" spans="1:20" ht="16">
      <c r="A1298" s="2" t="s">
        <v>1349</v>
      </c>
      <c r="B1298" s="3">
        <v>46210</v>
      </c>
      <c r="C1298" s="4" t="s">
        <v>1</v>
      </c>
      <c r="D1298" s="4" t="s">
        <v>88</v>
      </c>
      <c r="E1298" s="4" t="s">
        <v>25</v>
      </c>
      <c r="F1298" s="4" t="s">
        <v>16</v>
      </c>
      <c r="G1298" s="4" t="s">
        <v>49</v>
      </c>
      <c r="H1298" s="4" t="s">
        <v>55</v>
      </c>
      <c r="I1298" s="9">
        <v>2</v>
      </c>
      <c r="J1298" s="6">
        <v>125.9</v>
      </c>
      <c r="K1298" s="7">
        <v>0.15</v>
      </c>
      <c r="L1298" s="6">
        <v>70.27</v>
      </c>
      <c r="M1298" s="6">
        <f t="shared" si="80"/>
        <v>214.03</v>
      </c>
      <c r="N1298" s="6">
        <f t="shared" si="81"/>
        <v>140.54</v>
      </c>
      <c r="O1298" s="6">
        <f t="shared" si="82"/>
        <v>73.490000000000009</v>
      </c>
      <c r="P1298" s="8">
        <f t="shared" si="83"/>
        <v>0.34336307994206422</v>
      </c>
      <c r="Q1298" s="5">
        <f>YEAR(SalesDataTable[[#This Row],[Order Date]])</f>
        <v>2026</v>
      </c>
      <c r="R1298" s="8" t="str">
        <f>"Q"&amp;ROUNDUP(MONTH(SalesDataTable[[#This Row],[Order Date]])/3,0)</f>
        <v>Q3</v>
      </c>
      <c r="S1298" s="9">
        <f>MONTH(SalesDataTable[[#This Row],[Order Date]])</f>
        <v>7</v>
      </c>
      <c r="T1298" s="8" t="str">
        <f>TEXT(SalesDataTable[[#This Row],[Order Date]],"mmm")</f>
        <v>Jul</v>
      </c>
    </row>
    <row r="1299" spans="1:20" ht="16">
      <c r="A1299" s="2" t="s">
        <v>1350</v>
      </c>
      <c r="B1299" s="3">
        <v>46211</v>
      </c>
      <c r="C1299" s="4" t="s">
        <v>8</v>
      </c>
      <c r="D1299" s="4" t="s">
        <v>69</v>
      </c>
      <c r="E1299" s="4" t="s">
        <v>25</v>
      </c>
      <c r="F1299" s="4" t="s">
        <v>4</v>
      </c>
      <c r="G1299" s="4" t="s">
        <v>31</v>
      </c>
      <c r="H1299" s="4" t="s">
        <v>41</v>
      </c>
      <c r="I1299" s="9">
        <v>2</v>
      </c>
      <c r="J1299" s="6">
        <v>192.24</v>
      </c>
      <c r="K1299" s="7">
        <v>0.05</v>
      </c>
      <c r="L1299" s="6">
        <v>103.65</v>
      </c>
      <c r="M1299" s="6">
        <f t="shared" si="80"/>
        <v>365.25599999999997</v>
      </c>
      <c r="N1299" s="6">
        <f t="shared" si="81"/>
        <v>207.3</v>
      </c>
      <c r="O1299" s="6">
        <f t="shared" si="82"/>
        <v>157.95599999999996</v>
      </c>
      <c r="P1299" s="8">
        <f t="shared" si="83"/>
        <v>0.43245285498390162</v>
      </c>
      <c r="Q1299" s="5">
        <f>YEAR(SalesDataTable[[#This Row],[Order Date]])</f>
        <v>2026</v>
      </c>
      <c r="R1299" s="8" t="str">
        <f>"Q"&amp;ROUNDUP(MONTH(SalesDataTable[[#This Row],[Order Date]])/3,0)</f>
        <v>Q3</v>
      </c>
      <c r="S1299" s="9">
        <f>MONTH(SalesDataTable[[#This Row],[Order Date]])</f>
        <v>7</v>
      </c>
      <c r="T1299" s="8" t="str">
        <f>TEXT(SalesDataTable[[#This Row],[Order Date]],"mmm")</f>
        <v>Jul</v>
      </c>
    </row>
    <row r="1300" spans="1:20" ht="16">
      <c r="A1300" s="2" t="s">
        <v>1351</v>
      </c>
      <c r="B1300" s="3">
        <v>46211</v>
      </c>
      <c r="C1300" s="4" t="s">
        <v>1</v>
      </c>
      <c r="D1300" s="4" t="s">
        <v>2</v>
      </c>
      <c r="E1300" s="4" t="s">
        <v>3</v>
      </c>
      <c r="F1300" s="4" t="s">
        <v>20</v>
      </c>
      <c r="G1300" s="4" t="s">
        <v>49</v>
      </c>
      <c r="H1300" s="4" t="s">
        <v>50</v>
      </c>
      <c r="I1300" s="9">
        <v>2</v>
      </c>
      <c r="J1300" s="6">
        <v>40.79</v>
      </c>
      <c r="K1300" s="7">
        <v>0</v>
      </c>
      <c r="L1300" s="6">
        <v>14.61</v>
      </c>
      <c r="M1300" s="6">
        <f t="shared" si="80"/>
        <v>81.58</v>
      </c>
      <c r="N1300" s="6">
        <f t="shared" si="81"/>
        <v>29.22</v>
      </c>
      <c r="O1300" s="6">
        <f t="shared" si="82"/>
        <v>52.36</v>
      </c>
      <c r="P1300" s="8">
        <f t="shared" si="83"/>
        <v>0.64182397646481981</v>
      </c>
      <c r="Q1300" s="5">
        <f>YEAR(SalesDataTable[[#This Row],[Order Date]])</f>
        <v>2026</v>
      </c>
      <c r="R1300" s="8" t="str">
        <f>"Q"&amp;ROUNDUP(MONTH(SalesDataTable[[#This Row],[Order Date]])/3,0)</f>
        <v>Q3</v>
      </c>
      <c r="S1300" s="9">
        <f>MONTH(SalesDataTable[[#This Row],[Order Date]])</f>
        <v>7</v>
      </c>
      <c r="T1300" s="8" t="str">
        <f>TEXT(SalesDataTable[[#This Row],[Order Date]],"mmm")</f>
        <v>Jul</v>
      </c>
    </row>
    <row r="1301" spans="1:20" ht="16">
      <c r="A1301" s="2" t="s">
        <v>1352</v>
      </c>
      <c r="B1301" s="3">
        <v>46211</v>
      </c>
      <c r="C1301" s="4" t="s">
        <v>1</v>
      </c>
      <c r="D1301" s="4" t="s">
        <v>52</v>
      </c>
      <c r="E1301" s="4" t="s">
        <v>25</v>
      </c>
      <c r="F1301" s="4" t="s">
        <v>16</v>
      </c>
      <c r="G1301" s="4" t="s">
        <v>31</v>
      </c>
      <c r="H1301" s="4" t="s">
        <v>90</v>
      </c>
      <c r="I1301" s="9">
        <v>2</v>
      </c>
      <c r="J1301" s="6">
        <v>125.73</v>
      </c>
      <c r="K1301" s="7">
        <v>0.15</v>
      </c>
      <c r="L1301" s="6">
        <v>61.75</v>
      </c>
      <c r="M1301" s="6">
        <f t="shared" si="80"/>
        <v>213.74100000000001</v>
      </c>
      <c r="N1301" s="6">
        <f t="shared" si="81"/>
        <v>123.5</v>
      </c>
      <c r="O1301" s="6">
        <f t="shared" si="82"/>
        <v>90.241000000000014</v>
      </c>
      <c r="P1301" s="8">
        <f t="shared" si="83"/>
        <v>0.42219789371248384</v>
      </c>
      <c r="Q1301" s="5">
        <f>YEAR(SalesDataTable[[#This Row],[Order Date]])</f>
        <v>2026</v>
      </c>
      <c r="R1301" s="8" t="str">
        <f>"Q"&amp;ROUNDUP(MONTH(SalesDataTable[[#This Row],[Order Date]])/3,0)</f>
        <v>Q3</v>
      </c>
      <c r="S1301" s="9">
        <f>MONTH(SalesDataTable[[#This Row],[Order Date]])</f>
        <v>7</v>
      </c>
      <c r="T1301" s="8" t="str">
        <f>TEXT(SalesDataTable[[#This Row],[Order Date]],"mmm")</f>
        <v>Jul</v>
      </c>
    </row>
    <row r="1302" spans="1:20" ht="16">
      <c r="A1302" s="2" t="s">
        <v>1353</v>
      </c>
      <c r="B1302" s="3">
        <v>46211</v>
      </c>
      <c r="C1302" s="4" t="s">
        <v>1</v>
      </c>
      <c r="D1302" s="4" t="s">
        <v>88</v>
      </c>
      <c r="E1302" s="4" t="s">
        <v>3</v>
      </c>
      <c r="F1302" s="4" t="s">
        <v>20</v>
      </c>
      <c r="G1302" s="4" t="s">
        <v>17</v>
      </c>
      <c r="H1302" s="4" t="s">
        <v>83</v>
      </c>
      <c r="I1302" s="9">
        <v>1</v>
      </c>
      <c r="J1302" s="6">
        <v>164.92</v>
      </c>
      <c r="K1302" s="7">
        <v>0</v>
      </c>
      <c r="L1302" s="6">
        <v>89.47</v>
      </c>
      <c r="M1302" s="6">
        <f t="shared" si="80"/>
        <v>164.92</v>
      </c>
      <c r="N1302" s="6">
        <f t="shared" si="81"/>
        <v>89.47</v>
      </c>
      <c r="O1302" s="6">
        <f t="shared" si="82"/>
        <v>75.449999999999989</v>
      </c>
      <c r="P1302" s="8">
        <f t="shared" si="83"/>
        <v>0.45749454280863444</v>
      </c>
      <c r="Q1302" s="5">
        <f>YEAR(SalesDataTable[[#This Row],[Order Date]])</f>
        <v>2026</v>
      </c>
      <c r="R1302" s="8" t="str">
        <f>"Q"&amp;ROUNDUP(MONTH(SalesDataTable[[#This Row],[Order Date]])/3,0)</f>
        <v>Q3</v>
      </c>
      <c r="S1302" s="9">
        <f>MONTH(SalesDataTable[[#This Row],[Order Date]])</f>
        <v>7</v>
      </c>
      <c r="T1302" s="8" t="str">
        <f>TEXT(SalesDataTable[[#This Row],[Order Date]],"mmm")</f>
        <v>Jul</v>
      </c>
    </row>
    <row r="1303" spans="1:20" ht="16">
      <c r="A1303" s="2" t="s">
        <v>1354</v>
      </c>
      <c r="B1303" s="3">
        <v>46211</v>
      </c>
      <c r="C1303" s="4" t="s">
        <v>8</v>
      </c>
      <c r="D1303" s="4" t="s">
        <v>38</v>
      </c>
      <c r="E1303" s="4" t="s">
        <v>25</v>
      </c>
      <c r="F1303" s="4" t="s">
        <v>16</v>
      </c>
      <c r="G1303" s="4" t="s">
        <v>5</v>
      </c>
      <c r="H1303" s="4" t="s">
        <v>43</v>
      </c>
      <c r="I1303" s="9">
        <v>5</v>
      </c>
      <c r="J1303" s="6">
        <v>103.91</v>
      </c>
      <c r="K1303" s="7">
        <v>0</v>
      </c>
      <c r="L1303" s="6">
        <v>51.19</v>
      </c>
      <c r="M1303" s="6">
        <f t="shared" si="80"/>
        <v>519.54999999999995</v>
      </c>
      <c r="N1303" s="6">
        <f t="shared" si="81"/>
        <v>255.95</v>
      </c>
      <c r="O1303" s="6">
        <f t="shared" si="82"/>
        <v>263.59999999999997</v>
      </c>
      <c r="P1303" s="8">
        <f t="shared" si="83"/>
        <v>0.50736214031373306</v>
      </c>
      <c r="Q1303" s="5">
        <f>YEAR(SalesDataTable[[#This Row],[Order Date]])</f>
        <v>2026</v>
      </c>
      <c r="R1303" s="8" t="str">
        <f>"Q"&amp;ROUNDUP(MONTH(SalesDataTable[[#This Row],[Order Date]])/3,0)</f>
        <v>Q3</v>
      </c>
      <c r="S1303" s="9">
        <f>MONTH(SalesDataTable[[#This Row],[Order Date]])</f>
        <v>7</v>
      </c>
      <c r="T1303" s="8" t="str">
        <f>TEXT(SalesDataTable[[#This Row],[Order Date]],"mmm")</f>
        <v>Jul</v>
      </c>
    </row>
    <row r="1304" spans="1:20" ht="16">
      <c r="A1304" s="2" t="s">
        <v>1355</v>
      </c>
      <c r="B1304" s="3">
        <v>46212</v>
      </c>
      <c r="C1304" s="4" t="s">
        <v>14</v>
      </c>
      <c r="D1304" s="4" t="s">
        <v>126</v>
      </c>
      <c r="E1304" s="4" t="s">
        <v>10</v>
      </c>
      <c r="F1304" s="4" t="s">
        <v>20</v>
      </c>
      <c r="G1304" s="4" t="s">
        <v>5</v>
      </c>
      <c r="H1304" s="4" t="s">
        <v>29</v>
      </c>
      <c r="I1304" s="9">
        <v>10</v>
      </c>
      <c r="J1304" s="6">
        <v>49.69</v>
      </c>
      <c r="K1304" s="7">
        <v>0.1</v>
      </c>
      <c r="L1304" s="6">
        <v>21.82</v>
      </c>
      <c r="M1304" s="6">
        <f t="shared" si="80"/>
        <v>447.21</v>
      </c>
      <c r="N1304" s="6">
        <f t="shared" si="81"/>
        <v>218.2</v>
      </c>
      <c r="O1304" s="6">
        <f t="shared" si="82"/>
        <v>229.01</v>
      </c>
      <c r="P1304" s="8">
        <f t="shared" si="83"/>
        <v>0.51208604458755391</v>
      </c>
      <c r="Q1304" s="5">
        <f>YEAR(SalesDataTable[[#This Row],[Order Date]])</f>
        <v>2026</v>
      </c>
      <c r="R1304" s="8" t="str">
        <f>"Q"&amp;ROUNDUP(MONTH(SalesDataTable[[#This Row],[Order Date]])/3,0)</f>
        <v>Q3</v>
      </c>
      <c r="S1304" s="9">
        <f>MONTH(SalesDataTable[[#This Row],[Order Date]])</f>
        <v>7</v>
      </c>
      <c r="T1304" s="8" t="str">
        <f>TEXT(SalesDataTable[[#This Row],[Order Date]],"mmm")</f>
        <v>Jul</v>
      </c>
    </row>
    <row r="1305" spans="1:20" ht="16">
      <c r="A1305" s="2" t="s">
        <v>1356</v>
      </c>
      <c r="B1305" s="3">
        <v>46212</v>
      </c>
      <c r="C1305" s="4" t="s">
        <v>27</v>
      </c>
      <c r="D1305" s="4" t="s">
        <v>45</v>
      </c>
      <c r="E1305" s="4" t="s">
        <v>25</v>
      </c>
      <c r="F1305" s="4" t="s">
        <v>4</v>
      </c>
      <c r="G1305" s="4" t="s">
        <v>11</v>
      </c>
      <c r="H1305" s="4" t="s">
        <v>12</v>
      </c>
      <c r="I1305" s="9">
        <v>3</v>
      </c>
      <c r="J1305" s="6">
        <v>94.19</v>
      </c>
      <c r="K1305" s="7">
        <v>0</v>
      </c>
      <c r="L1305" s="6">
        <v>44.1</v>
      </c>
      <c r="M1305" s="6">
        <f t="shared" si="80"/>
        <v>282.57</v>
      </c>
      <c r="N1305" s="6">
        <f t="shared" si="81"/>
        <v>132.30000000000001</v>
      </c>
      <c r="O1305" s="6">
        <f t="shared" si="82"/>
        <v>150.26999999999998</v>
      </c>
      <c r="P1305" s="8">
        <f t="shared" si="83"/>
        <v>0.53179743072512997</v>
      </c>
      <c r="Q1305" s="5">
        <f>YEAR(SalesDataTable[[#This Row],[Order Date]])</f>
        <v>2026</v>
      </c>
      <c r="R1305" s="8" t="str">
        <f>"Q"&amp;ROUNDUP(MONTH(SalesDataTable[[#This Row],[Order Date]])/3,0)</f>
        <v>Q3</v>
      </c>
      <c r="S1305" s="9">
        <f>MONTH(SalesDataTable[[#This Row],[Order Date]])</f>
        <v>7</v>
      </c>
      <c r="T1305" s="8" t="str">
        <f>TEXT(SalesDataTable[[#This Row],[Order Date]],"mmm")</f>
        <v>Jul</v>
      </c>
    </row>
    <row r="1306" spans="1:20" ht="16">
      <c r="A1306" s="2" t="s">
        <v>1357</v>
      </c>
      <c r="B1306" s="3">
        <v>46212</v>
      </c>
      <c r="C1306" s="4" t="s">
        <v>8</v>
      </c>
      <c r="D1306" s="4" t="s">
        <v>86</v>
      </c>
      <c r="E1306" s="4" t="s">
        <v>25</v>
      </c>
      <c r="F1306" s="4" t="s">
        <v>4</v>
      </c>
      <c r="G1306" s="4" t="s">
        <v>17</v>
      </c>
      <c r="H1306" s="4" t="s">
        <v>46</v>
      </c>
      <c r="I1306" s="9">
        <v>1</v>
      </c>
      <c r="J1306" s="6">
        <v>46.87</v>
      </c>
      <c r="K1306" s="7">
        <v>0</v>
      </c>
      <c r="L1306" s="6">
        <v>18.649999999999999</v>
      </c>
      <c r="M1306" s="6">
        <f t="shared" si="80"/>
        <v>46.87</v>
      </c>
      <c r="N1306" s="6">
        <f t="shared" si="81"/>
        <v>18.649999999999999</v>
      </c>
      <c r="O1306" s="6">
        <f t="shared" si="82"/>
        <v>28.22</v>
      </c>
      <c r="P1306" s="8">
        <f t="shared" si="83"/>
        <v>0.60209088969490077</v>
      </c>
      <c r="Q1306" s="5">
        <f>YEAR(SalesDataTable[[#This Row],[Order Date]])</f>
        <v>2026</v>
      </c>
      <c r="R1306" s="8" t="str">
        <f>"Q"&amp;ROUNDUP(MONTH(SalesDataTable[[#This Row],[Order Date]])/3,0)</f>
        <v>Q3</v>
      </c>
      <c r="S1306" s="9">
        <f>MONTH(SalesDataTable[[#This Row],[Order Date]])</f>
        <v>7</v>
      </c>
      <c r="T1306" s="8" t="str">
        <f>TEXT(SalesDataTable[[#This Row],[Order Date]],"mmm")</f>
        <v>Jul</v>
      </c>
    </row>
    <row r="1307" spans="1:20" ht="16">
      <c r="A1307" s="2" t="s">
        <v>1358</v>
      </c>
      <c r="B1307" s="3">
        <v>46212</v>
      </c>
      <c r="C1307" s="4" t="s">
        <v>14</v>
      </c>
      <c r="D1307" s="4" t="s">
        <v>126</v>
      </c>
      <c r="E1307" s="4" t="s">
        <v>3</v>
      </c>
      <c r="F1307" s="4" t="s">
        <v>4</v>
      </c>
      <c r="G1307" s="4" t="s">
        <v>17</v>
      </c>
      <c r="H1307" s="4" t="s">
        <v>18</v>
      </c>
      <c r="I1307" s="9">
        <v>1</v>
      </c>
      <c r="J1307" s="6">
        <v>36.99</v>
      </c>
      <c r="K1307" s="7">
        <v>0.1</v>
      </c>
      <c r="L1307" s="6">
        <v>13.2</v>
      </c>
      <c r="M1307" s="6">
        <f t="shared" si="80"/>
        <v>33.291000000000004</v>
      </c>
      <c r="N1307" s="6">
        <f t="shared" si="81"/>
        <v>13.2</v>
      </c>
      <c r="O1307" s="6">
        <f t="shared" si="82"/>
        <v>20.091000000000005</v>
      </c>
      <c r="P1307" s="8">
        <f t="shared" si="83"/>
        <v>0.60349644047940887</v>
      </c>
      <c r="Q1307" s="5">
        <f>YEAR(SalesDataTable[[#This Row],[Order Date]])</f>
        <v>2026</v>
      </c>
      <c r="R1307" s="8" t="str">
        <f>"Q"&amp;ROUNDUP(MONTH(SalesDataTable[[#This Row],[Order Date]])/3,0)</f>
        <v>Q3</v>
      </c>
      <c r="S1307" s="9">
        <f>MONTH(SalesDataTable[[#This Row],[Order Date]])</f>
        <v>7</v>
      </c>
      <c r="T1307" s="8" t="str">
        <f>TEXT(SalesDataTable[[#This Row],[Order Date]],"mmm")</f>
        <v>Jul</v>
      </c>
    </row>
    <row r="1308" spans="1:20" ht="16">
      <c r="A1308" s="2" t="s">
        <v>1359</v>
      </c>
      <c r="B1308" s="3">
        <v>46212</v>
      </c>
      <c r="C1308" s="4" t="s">
        <v>1</v>
      </c>
      <c r="D1308" s="4" t="s">
        <v>88</v>
      </c>
      <c r="E1308" s="4" t="s">
        <v>3</v>
      </c>
      <c r="F1308" s="4" t="s">
        <v>4</v>
      </c>
      <c r="G1308" s="4" t="s">
        <v>17</v>
      </c>
      <c r="H1308" s="4" t="s">
        <v>71</v>
      </c>
      <c r="I1308" s="9">
        <v>1</v>
      </c>
      <c r="J1308" s="6">
        <v>135.44</v>
      </c>
      <c r="K1308" s="7">
        <v>0</v>
      </c>
      <c r="L1308" s="6">
        <v>65.48</v>
      </c>
      <c r="M1308" s="6">
        <f t="shared" si="80"/>
        <v>135.44</v>
      </c>
      <c r="N1308" s="6">
        <f t="shared" si="81"/>
        <v>65.48</v>
      </c>
      <c r="O1308" s="6">
        <f t="shared" si="82"/>
        <v>69.959999999999994</v>
      </c>
      <c r="P1308" s="8">
        <f t="shared" si="83"/>
        <v>0.51653868871825159</v>
      </c>
      <c r="Q1308" s="5">
        <f>YEAR(SalesDataTable[[#This Row],[Order Date]])</f>
        <v>2026</v>
      </c>
      <c r="R1308" s="8" t="str">
        <f>"Q"&amp;ROUNDUP(MONTH(SalesDataTable[[#This Row],[Order Date]])/3,0)</f>
        <v>Q3</v>
      </c>
      <c r="S1308" s="9">
        <f>MONTH(SalesDataTable[[#This Row],[Order Date]])</f>
        <v>7</v>
      </c>
      <c r="T1308" s="8" t="str">
        <f>TEXT(SalesDataTable[[#This Row],[Order Date]],"mmm")</f>
        <v>Jul</v>
      </c>
    </row>
    <row r="1309" spans="1:20" ht="16">
      <c r="A1309" s="2" t="s">
        <v>1360</v>
      </c>
      <c r="B1309" s="3">
        <v>46212</v>
      </c>
      <c r="C1309" s="4" t="s">
        <v>8</v>
      </c>
      <c r="D1309" s="4" t="s">
        <v>9</v>
      </c>
      <c r="E1309" s="4" t="s">
        <v>3</v>
      </c>
      <c r="F1309" s="4" t="s">
        <v>16</v>
      </c>
      <c r="G1309" s="4" t="s">
        <v>11</v>
      </c>
      <c r="H1309" s="4" t="s">
        <v>12</v>
      </c>
      <c r="I1309" s="9">
        <v>3</v>
      </c>
      <c r="J1309" s="6">
        <v>92.25</v>
      </c>
      <c r="K1309" s="7">
        <v>0</v>
      </c>
      <c r="L1309" s="6">
        <v>46.27</v>
      </c>
      <c r="M1309" s="6">
        <f t="shared" si="80"/>
        <v>276.75</v>
      </c>
      <c r="N1309" s="6">
        <f t="shared" si="81"/>
        <v>138.81</v>
      </c>
      <c r="O1309" s="6">
        <f t="shared" si="82"/>
        <v>137.94</v>
      </c>
      <c r="P1309" s="8">
        <f t="shared" si="83"/>
        <v>0.49842818428184282</v>
      </c>
      <c r="Q1309" s="5">
        <f>YEAR(SalesDataTable[[#This Row],[Order Date]])</f>
        <v>2026</v>
      </c>
      <c r="R1309" s="8" t="str">
        <f>"Q"&amp;ROUNDUP(MONTH(SalesDataTable[[#This Row],[Order Date]])/3,0)</f>
        <v>Q3</v>
      </c>
      <c r="S1309" s="9">
        <f>MONTH(SalesDataTable[[#This Row],[Order Date]])</f>
        <v>7</v>
      </c>
      <c r="T1309" s="8" t="str">
        <f>TEXT(SalesDataTable[[#This Row],[Order Date]],"mmm")</f>
        <v>Jul</v>
      </c>
    </row>
    <row r="1310" spans="1:20" ht="16">
      <c r="A1310" s="2" t="s">
        <v>1361</v>
      </c>
      <c r="B1310" s="3">
        <v>46212</v>
      </c>
      <c r="C1310" s="4" t="s">
        <v>14</v>
      </c>
      <c r="D1310" s="4" t="s">
        <v>34</v>
      </c>
      <c r="E1310" s="4" t="s">
        <v>3</v>
      </c>
      <c r="F1310" s="4" t="s">
        <v>16</v>
      </c>
      <c r="G1310" s="4" t="s">
        <v>31</v>
      </c>
      <c r="H1310" s="4" t="s">
        <v>41</v>
      </c>
      <c r="I1310" s="9">
        <v>2</v>
      </c>
      <c r="J1310" s="6">
        <v>192.6</v>
      </c>
      <c r="K1310" s="7">
        <v>0</v>
      </c>
      <c r="L1310" s="6">
        <v>104.89</v>
      </c>
      <c r="M1310" s="6">
        <f t="shared" si="80"/>
        <v>385.2</v>
      </c>
      <c r="N1310" s="6">
        <f t="shared" si="81"/>
        <v>209.78</v>
      </c>
      <c r="O1310" s="6">
        <f t="shared" si="82"/>
        <v>175.42</v>
      </c>
      <c r="P1310" s="8">
        <f t="shared" si="83"/>
        <v>0.45539979231568017</v>
      </c>
      <c r="Q1310" s="5">
        <f>YEAR(SalesDataTable[[#This Row],[Order Date]])</f>
        <v>2026</v>
      </c>
      <c r="R1310" s="8" t="str">
        <f>"Q"&amp;ROUNDUP(MONTH(SalesDataTable[[#This Row],[Order Date]])/3,0)</f>
        <v>Q3</v>
      </c>
      <c r="S1310" s="9">
        <f>MONTH(SalesDataTable[[#This Row],[Order Date]])</f>
        <v>7</v>
      </c>
      <c r="T1310" s="8" t="str">
        <f>TEXT(SalesDataTable[[#This Row],[Order Date]],"mmm")</f>
        <v>Jul</v>
      </c>
    </row>
    <row r="1311" spans="1:20" ht="16">
      <c r="A1311" s="2" t="s">
        <v>1362</v>
      </c>
      <c r="B1311" s="3">
        <v>46212</v>
      </c>
      <c r="C1311" s="4" t="s">
        <v>27</v>
      </c>
      <c r="D1311" s="4" t="s">
        <v>48</v>
      </c>
      <c r="E1311" s="4" t="s">
        <v>3</v>
      </c>
      <c r="F1311" s="4" t="s">
        <v>4</v>
      </c>
      <c r="G1311" s="4" t="s">
        <v>5</v>
      </c>
      <c r="H1311" s="4" t="s">
        <v>35</v>
      </c>
      <c r="I1311" s="9">
        <v>1</v>
      </c>
      <c r="J1311" s="6">
        <v>39.94</v>
      </c>
      <c r="K1311" s="7">
        <v>0</v>
      </c>
      <c r="L1311" s="6">
        <v>16.89</v>
      </c>
      <c r="M1311" s="6">
        <f t="shared" si="80"/>
        <v>39.94</v>
      </c>
      <c r="N1311" s="6">
        <f t="shared" si="81"/>
        <v>16.89</v>
      </c>
      <c r="O1311" s="6">
        <f t="shared" si="82"/>
        <v>23.049999999999997</v>
      </c>
      <c r="P1311" s="8">
        <f t="shared" si="83"/>
        <v>0.57711567351026538</v>
      </c>
      <c r="Q1311" s="5">
        <f>YEAR(SalesDataTable[[#This Row],[Order Date]])</f>
        <v>2026</v>
      </c>
      <c r="R1311" s="8" t="str">
        <f>"Q"&amp;ROUNDUP(MONTH(SalesDataTable[[#This Row],[Order Date]])/3,0)</f>
        <v>Q3</v>
      </c>
      <c r="S1311" s="9">
        <f>MONTH(SalesDataTable[[#This Row],[Order Date]])</f>
        <v>7</v>
      </c>
      <c r="T1311" s="8" t="str">
        <f>TEXT(SalesDataTable[[#This Row],[Order Date]],"mmm")</f>
        <v>Jul</v>
      </c>
    </row>
    <row r="1312" spans="1:20" ht="16">
      <c r="A1312" s="2" t="s">
        <v>1363</v>
      </c>
      <c r="B1312" s="3">
        <v>46212</v>
      </c>
      <c r="C1312" s="4" t="s">
        <v>14</v>
      </c>
      <c r="D1312" s="4" t="s">
        <v>15</v>
      </c>
      <c r="E1312" s="4" t="s">
        <v>3</v>
      </c>
      <c r="F1312" s="4" t="s">
        <v>4</v>
      </c>
      <c r="G1312" s="4" t="s">
        <v>11</v>
      </c>
      <c r="H1312" s="4" t="s">
        <v>53</v>
      </c>
      <c r="I1312" s="9">
        <v>3</v>
      </c>
      <c r="J1312" s="6">
        <v>150.61000000000001</v>
      </c>
      <c r="K1312" s="7">
        <v>0</v>
      </c>
      <c r="L1312" s="6">
        <v>79.900000000000006</v>
      </c>
      <c r="M1312" s="6">
        <f t="shared" si="80"/>
        <v>451.83000000000004</v>
      </c>
      <c r="N1312" s="6">
        <f t="shared" si="81"/>
        <v>239.70000000000002</v>
      </c>
      <c r="O1312" s="6">
        <f t="shared" si="82"/>
        <v>212.13000000000002</v>
      </c>
      <c r="P1312" s="8">
        <f t="shared" si="83"/>
        <v>0.46949073766682159</v>
      </c>
      <c r="Q1312" s="5">
        <f>YEAR(SalesDataTable[[#This Row],[Order Date]])</f>
        <v>2026</v>
      </c>
      <c r="R1312" s="8" t="str">
        <f>"Q"&amp;ROUNDUP(MONTH(SalesDataTable[[#This Row],[Order Date]])/3,0)</f>
        <v>Q3</v>
      </c>
      <c r="S1312" s="9">
        <f>MONTH(SalesDataTable[[#This Row],[Order Date]])</f>
        <v>7</v>
      </c>
      <c r="T1312" s="8" t="str">
        <f>TEXT(SalesDataTable[[#This Row],[Order Date]],"mmm")</f>
        <v>Jul</v>
      </c>
    </row>
    <row r="1313" spans="1:20" ht="16">
      <c r="A1313" s="2" t="s">
        <v>1364</v>
      </c>
      <c r="B1313" s="3">
        <v>46212</v>
      </c>
      <c r="C1313" s="4" t="s">
        <v>27</v>
      </c>
      <c r="D1313" s="4" t="s">
        <v>82</v>
      </c>
      <c r="E1313" s="4" t="s">
        <v>3</v>
      </c>
      <c r="F1313" s="4" t="s">
        <v>4</v>
      </c>
      <c r="G1313" s="4" t="s">
        <v>11</v>
      </c>
      <c r="H1313" s="4" t="s">
        <v>79</v>
      </c>
      <c r="I1313" s="9">
        <v>2</v>
      </c>
      <c r="J1313" s="6">
        <v>71.069999999999993</v>
      </c>
      <c r="K1313" s="7">
        <v>0</v>
      </c>
      <c r="L1313" s="6">
        <v>31.57</v>
      </c>
      <c r="M1313" s="6">
        <f t="shared" si="80"/>
        <v>142.13999999999999</v>
      </c>
      <c r="N1313" s="6">
        <f t="shared" si="81"/>
        <v>63.14</v>
      </c>
      <c r="O1313" s="6">
        <f t="shared" si="82"/>
        <v>78.999999999999986</v>
      </c>
      <c r="P1313" s="8">
        <f t="shared" si="83"/>
        <v>0.55579006613198245</v>
      </c>
      <c r="Q1313" s="5">
        <f>YEAR(SalesDataTable[[#This Row],[Order Date]])</f>
        <v>2026</v>
      </c>
      <c r="R1313" s="8" t="str">
        <f>"Q"&amp;ROUNDUP(MONTH(SalesDataTable[[#This Row],[Order Date]])/3,0)</f>
        <v>Q3</v>
      </c>
      <c r="S1313" s="9">
        <f>MONTH(SalesDataTable[[#This Row],[Order Date]])</f>
        <v>7</v>
      </c>
      <c r="T1313" s="8" t="str">
        <f>TEXT(SalesDataTable[[#This Row],[Order Date]],"mmm")</f>
        <v>Jul</v>
      </c>
    </row>
    <row r="1314" spans="1:20" ht="16">
      <c r="A1314" s="2" t="s">
        <v>1365</v>
      </c>
      <c r="B1314" s="3">
        <v>46213</v>
      </c>
      <c r="C1314" s="4" t="s">
        <v>1</v>
      </c>
      <c r="D1314" s="4" t="s">
        <v>2</v>
      </c>
      <c r="E1314" s="4" t="s">
        <v>25</v>
      </c>
      <c r="F1314" s="4" t="s">
        <v>16</v>
      </c>
      <c r="G1314" s="4" t="s">
        <v>5</v>
      </c>
      <c r="H1314" s="4" t="s">
        <v>29</v>
      </c>
      <c r="I1314" s="9">
        <v>1</v>
      </c>
      <c r="J1314" s="6">
        <v>50.78</v>
      </c>
      <c r="K1314" s="7">
        <v>0</v>
      </c>
      <c r="L1314" s="6">
        <v>22.29</v>
      </c>
      <c r="M1314" s="6">
        <f t="shared" si="80"/>
        <v>50.78</v>
      </c>
      <c r="N1314" s="6">
        <f t="shared" si="81"/>
        <v>22.29</v>
      </c>
      <c r="O1314" s="6">
        <f t="shared" si="82"/>
        <v>28.490000000000002</v>
      </c>
      <c r="P1314" s="8">
        <f t="shared" si="83"/>
        <v>0.56104765655769995</v>
      </c>
      <c r="Q1314" s="5">
        <f>YEAR(SalesDataTable[[#This Row],[Order Date]])</f>
        <v>2026</v>
      </c>
      <c r="R1314" s="8" t="str">
        <f>"Q"&amp;ROUNDUP(MONTH(SalesDataTable[[#This Row],[Order Date]])/3,0)</f>
        <v>Q3</v>
      </c>
      <c r="S1314" s="9">
        <f>MONTH(SalesDataTable[[#This Row],[Order Date]])</f>
        <v>7</v>
      </c>
      <c r="T1314" s="8" t="str">
        <f>TEXT(SalesDataTable[[#This Row],[Order Date]],"mmm")</f>
        <v>Jul</v>
      </c>
    </row>
    <row r="1315" spans="1:20" ht="16">
      <c r="A1315" s="2" t="s">
        <v>1366</v>
      </c>
      <c r="B1315" s="3">
        <v>46213</v>
      </c>
      <c r="C1315" s="4" t="s">
        <v>1</v>
      </c>
      <c r="D1315" s="4" t="s">
        <v>88</v>
      </c>
      <c r="E1315" s="4" t="s">
        <v>3</v>
      </c>
      <c r="F1315" s="4" t="s">
        <v>4</v>
      </c>
      <c r="G1315" s="4" t="s">
        <v>11</v>
      </c>
      <c r="H1315" s="4" t="s">
        <v>21</v>
      </c>
      <c r="I1315" s="9">
        <v>2</v>
      </c>
      <c r="J1315" s="6">
        <v>141.51</v>
      </c>
      <c r="K1315" s="7">
        <v>0.05</v>
      </c>
      <c r="L1315" s="6">
        <v>77.040000000000006</v>
      </c>
      <c r="M1315" s="6">
        <f t="shared" si="80"/>
        <v>268.86899999999997</v>
      </c>
      <c r="N1315" s="6">
        <f t="shared" si="81"/>
        <v>154.08000000000001</v>
      </c>
      <c r="O1315" s="6">
        <f t="shared" si="82"/>
        <v>114.78899999999996</v>
      </c>
      <c r="P1315" s="8">
        <f t="shared" si="83"/>
        <v>0.42693281858451504</v>
      </c>
      <c r="Q1315" s="5">
        <f>YEAR(SalesDataTable[[#This Row],[Order Date]])</f>
        <v>2026</v>
      </c>
      <c r="R1315" s="8" t="str">
        <f>"Q"&amp;ROUNDUP(MONTH(SalesDataTable[[#This Row],[Order Date]])/3,0)</f>
        <v>Q3</v>
      </c>
      <c r="S1315" s="9">
        <f>MONTH(SalesDataTable[[#This Row],[Order Date]])</f>
        <v>7</v>
      </c>
      <c r="T1315" s="8" t="str">
        <f>TEXT(SalesDataTable[[#This Row],[Order Date]],"mmm")</f>
        <v>Jul</v>
      </c>
    </row>
    <row r="1316" spans="1:20" ht="16">
      <c r="A1316" s="2" t="s">
        <v>1367</v>
      </c>
      <c r="B1316" s="3">
        <v>46213</v>
      </c>
      <c r="C1316" s="4" t="s">
        <v>8</v>
      </c>
      <c r="D1316" s="4" t="s">
        <v>69</v>
      </c>
      <c r="E1316" s="4" t="s">
        <v>39</v>
      </c>
      <c r="F1316" s="4" t="s">
        <v>4</v>
      </c>
      <c r="G1316" s="4" t="s">
        <v>11</v>
      </c>
      <c r="H1316" s="4" t="s">
        <v>53</v>
      </c>
      <c r="I1316" s="9">
        <v>1</v>
      </c>
      <c r="J1316" s="6">
        <v>156.44</v>
      </c>
      <c r="K1316" s="7">
        <v>0.1</v>
      </c>
      <c r="L1316" s="6">
        <v>80.72</v>
      </c>
      <c r="M1316" s="6">
        <f t="shared" si="80"/>
        <v>140.79599999999999</v>
      </c>
      <c r="N1316" s="6">
        <f t="shared" si="81"/>
        <v>80.72</v>
      </c>
      <c r="O1316" s="6">
        <f t="shared" si="82"/>
        <v>60.075999999999993</v>
      </c>
      <c r="P1316" s="8">
        <f t="shared" si="83"/>
        <v>0.42668825818915307</v>
      </c>
      <c r="Q1316" s="5">
        <f>YEAR(SalesDataTable[[#This Row],[Order Date]])</f>
        <v>2026</v>
      </c>
      <c r="R1316" s="8" t="str">
        <f>"Q"&amp;ROUNDUP(MONTH(SalesDataTable[[#This Row],[Order Date]])/3,0)</f>
        <v>Q3</v>
      </c>
      <c r="S1316" s="9">
        <f>MONTH(SalesDataTable[[#This Row],[Order Date]])</f>
        <v>7</v>
      </c>
      <c r="T1316" s="8" t="str">
        <f>TEXT(SalesDataTable[[#This Row],[Order Date]],"mmm")</f>
        <v>Jul</v>
      </c>
    </row>
    <row r="1317" spans="1:20" ht="16">
      <c r="A1317" s="2" t="s">
        <v>1368</v>
      </c>
      <c r="B1317" s="3">
        <v>46213</v>
      </c>
      <c r="C1317" s="4" t="s">
        <v>8</v>
      </c>
      <c r="D1317" s="4" t="s">
        <v>69</v>
      </c>
      <c r="E1317" s="4" t="s">
        <v>3</v>
      </c>
      <c r="F1317" s="4" t="s">
        <v>16</v>
      </c>
      <c r="G1317" s="4" t="s">
        <v>49</v>
      </c>
      <c r="H1317" s="4" t="s">
        <v>74</v>
      </c>
      <c r="I1317" s="9">
        <v>2</v>
      </c>
      <c r="J1317" s="6">
        <v>51.75</v>
      </c>
      <c r="K1317" s="7">
        <v>0</v>
      </c>
      <c r="L1317" s="6">
        <v>21.4</v>
      </c>
      <c r="M1317" s="6">
        <f t="shared" si="80"/>
        <v>103.5</v>
      </c>
      <c r="N1317" s="6">
        <f t="shared" si="81"/>
        <v>42.8</v>
      </c>
      <c r="O1317" s="6">
        <f t="shared" si="82"/>
        <v>60.7</v>
      </c>
      <c r="P1317" s="8">
        <f t="shared" si="83"/>
        <v>0.58647342995169083</v>
      </c>
      <c r="Q1317" s="5">
        <f>YEAR(SalesDataTable[[#This Row],[Order Date]])</f>
        <v>2026</v>
      </c>
      <c r="R1317" s="8" t="str">
        <f>"Q"&amp;ROUNDUP(MONTH(SalesDataTable[[#This Row],[Order Date]])/3,0)</f>
        <v>Q3</v>
      </c>
      <c r="S1317" s="9">
        <f>MONTH(SalesDataTable[[#This Row],[Order Date]])</f>
        <v>7</v>
      </c>
      <c r="T1317" s="8" t="str">
        <f>TEXT(SalesDataTable[[#This Row],[Order Date]],"mmm")</f>
        <v>Jul</v>
      </c>
    </row>
    <row r="1318" spans="1:20" ht="16">
      <c r="A1318" s="2" t="s">
        <v>1369</v>
      </c>
      <c r="B1318" s="3">
        <v>46213</v>
      </c>
      <c r="C1318" s="4" t="s">
        <v>14</v>
      </c>
      <c r="D1318" s="4" t="s">
        <v>34</v>
      </c>
      <c r="E1318" s="4" t="s">
        <v>39</v>
      </c>
      <c r="F1318" s="4" t="s">
        <v>16</v>
      </c>
      <c r="G1318" s="4" t="s">
        <v>31</v>
      </c>
      <c r="H1318" s="4" t="s">
        <v>64</v>
      </c>
      <c r="I1318" s="9">
        <v>1</v>
      </c>
      <c r="J1318" s="6">
        <v>82.23</v>
      </c>
      <c r="K1318" s="7">
        <v>0.1</v>
      </c>
      <c r="L1318" s="6">
        <v>38.340000000000003</v>
      </c>
      <c r="M1318" s="6">
        <f t="shared" si="80"/>
        <v>74.007000000000005</v>
      </c>
      <c r="N1318" s="6">
        <f t="shared" si="81"/>
        <v>38.340000000000003</v>
      </c>
      <c r="O1318" s="6">
        <f t="shared" si="82"/>
        <v>35.667000000000002</v>
      </c>
      <c r="P1318" s="8">
        <f t="shared" si="83"/>
        <v>0.48194089748267055</v>
      </c>
      <c r="Q1318" s="5">
        <f>YEAR(SalesDataTable[[#This Row],[Order Date]])</f>
        <v>2026</v>
      </c>
      <c r="R1318" s="8" t="str">
        <f>"Q"&amp;ROUNDUP(MONTH(SalesDataTable[[#This Row],[Order Date]])/3,0)</f>
        <v>Q3</v>
      </c>
      <c r="S1318" s="9">
        <f>MONTH(SalesDataTable[[#This Row],[Order Date]])</f>
        <v>7</v>
      </c>
      <c r="T1318" s="8" t="str">
        <f>TEXT(SalesDataTable[[#This Row],[Order Date]],"mmm")</f>
        <v>Jul</v>
      </c>
    </row>
    <row r="1319" spans="1:20" ht="16">
      <c r="A1319" s="2" t="s">
        <v>1370</v>
      </c>
      <c r="B1319" s="3">
        <v>46213</v>
      </c>
      <c r="C1319" s="4" t="s">
        <v>8</v>
      </c>
      <c r="D1319" s="4" t="s">
        <v>38</v>
      </c>
      <c r="E1319" s="4" t="s">
        <v>3</v>
      </c>
      <c r="F1319" s="4" t="s">
        <v>16</v>
      </c>
      <c r="G1319" s="4" t="s">
        <v>11</v>
      </c>
      <c r="H1319" s="4" t="s">
        <v>21</v>
      </c>
      <c r="I1319" s="9">
        <v>1</v>
      </c>
      <c r="J1319" s="6">
        <v>144.16999999999999</v>
      </c>
      <c r="K1319" s="7">
        <v>0.1</v>
      </c>
      <c r="L1319" s="6">
        <v>78.13</v>
      </c>
      <c r="M1319" s="6">
        <f t="shared" si="80"/>
        <v>129.75299999999999</v>
      </c>
      <c r="N1319" s="6">
        <f t="shared" si="81"/>
        <v>78.13</v>
      </c>
      <c r="O1319" s="6">
        <f t="shared" si="82"/>
        <v>51.62299999999999</v>
      </c>
      <c r="P1319" s="8">
        <f t="shared" si="83"/>
        <v>0.39785592625989374</v>
      </c>
      <c r="Q1319" s="5">
        <f>YEAR(SalesDataTable[[#This Row],[Order Date]])</f>
        <v>2026</v>
      </c>
      <c r="R1319" s="8" t="str">
        <f>"Q"&amp;ROUNDUP(MONTH(SalesDataTable[[#This Row],[Order Date]])/3,0)</f>
        <v>Q3</v>
      </c>
      <c r="S1319" s="9">
        <f>MONTH(SalesDataTable[[#This Row],[Order Date]])</f>
        <v>7</v>
      </c>
      <c r="T1319" s="8" t="str">
        <f>TEXT(SalesDataTable[[#This Row],[Order Date]],"mmm")</f>
        <v>Jul</v>
      </c>
    </row>
    <row r="1320" spans="1:20" ht="16">
      <c r="A1320" s="2" t="s">
        <v>1371</v>
      </c>
      <c r="B1320" s="3">
        <v>46213</v>
      </c>
      <c r="C1320" s="4" t="s">
        <v>8</v>
      </c>
      <c r="D1320" s="4" t="s">
        <v>69</v>
      </c>
      <c r="E1320" s="4" t="s">
        <v>3</v>
      </c>
      <c r="F1320" s="4" t="s">
        <v>4</v>
      </c>
      <c r="G1320" s="4" t="s">
        <v>31</v>
      </c>
      <c r="H1320" s="4" t="s">
        <v>64</v>
      </c>
      <c r="I1320" s="9">
        <v>4</v>
      </c>
      <c r="J1320" s="6">
        <v>82.47</v>
      </c>
      <c r="K1320" s="7">
        <v>0</v>
      </c>
      <c r="L1320" s="6">
        <v>40.22</v>
      </c>
      <c r="M1320" s="6">
        <f t="shared" si="80"/>
        <v>329.88</v>
      </c>
      <c r="N1320" s="6">
        <f t="shared" si="81"/>
        <v>160.88</v>
      </c>
      <c r="O1320" s="6">
        <f t="shared" si="82"/>
        <v>169</v>
      </c>
      <c r="P1320" s="8">
        <f t="shared" si="83"/>
        <v>0.51230750575967021</v>
      </c>
      <c r="Q1320" s="5">
        <f>YEAR(SalesDataTable[[#This Row],[Order Date]])</f>
        <v>2026</v>
      </c>
      <c r="R1320" s="8" t="str">
        <f>"Q"&amp;ROUNDUP(MONTH(SalesDataTable[[#This Row],[Order Date]])/3,0)</f>
        <v>Q3</v>
      </c>
      <c r="S1320" s="9">
        <f>MONTH(SalesDataTable[[#This Row],[Order Date]])</f>
        <v>7</v>
      </c>
      <c r="T1320" s="8" t="str">
        <f>TEXT(SalesDataTable[[#This Row],[Order Date]],"mmm")</f>
        <v>Jul</v>
      </c>
    </row>
    <row r="1321" spans="1:20" ht="16">
      <c r="A1321" s="2" t="s">
        <v>1372</v>
      </c>
      <c r="B1321" s="3">
        <v>46213</v>
      </c>
      <c r="C1321" s="4" t="s">
        <v>27</v>
      </c>
      <c r="D1321" s="4" t="s">
        <v>48</v>
      </c>
      <c r="E1321" s="4" t="s">
        <v>3</v>
      </c>
      <c r="F1321" s="4" t="s">
        <v>16</v>
      </c>
      <c r="G1321" s="4" t="s">
        <v>31</v>
      </c>
      <c r="H1321" s="4" t="s">
        <v>90</v>
      </c>
      <c r="I1321" s="9">
        <v>1</v>
      </c>
      <c r="J1321" s="6">
        <v>122.14</v>
      </c>
      <c r="K1321" s="7">
        <v>0.15</v>
      </c>
      <c r="L1321" s="6">
        <v>59.87</v>
      </c>
      <c r="M1321" s="6">
        <f t="shared" si="80"/>
        <v>103.819</v>
      </c>
      <c r="N1321" s="6">
        <f t="shared" si="81"/>
        <v>59.87</v>
      </c>
      <c r="O1321" s="6">
        <f t="shared" si="82"/>
        <v>43.949000000000005</v>
      </c>
      <c r="P1321" s="8">
        <f t="shared" si="83"/>
        <v>0.42332328379198414</v>
      </c>
      <c r="Q1321" s="5">
        <f>YEAR(SalesDataTable[[#This Row],[Order Date]])</f>
        <v>2026</v>
      </c>
      <c r="R1321" s="8" t="str">
        <f>"Q"&amp;ROUNDUP(MONTH(SalesDataTable[[#This Row],[Order Date]])/3,0)</f>
        <v>Q3</v>
      </c>
      <c r="S1321" s="9">
        <f>MONTH(SalesDataTable[[#This Row],[Order Date]])</f>
        <v>7</v>
      </c>
      <c r="T1321" s="8" t="str">
        <f>TEXT(SalesDataTable[[#This Row],[Order Date]],"mmm")</f>
        <v>Jul</v>
      </c>
    </row>
    <row r="1322" spans="1:20" ht="16">
      <c r="A1322" s="2" t="s">
        <v>1373</v>
      </c>
      <c r="B1322" s="3">
        <v>46213</v>
      </c>
      <c r="C1322" s="4" t="s">
        <v>14</v>
      </c>
      <c r="D1322" s="4" t="s">
        <v>126</v>
      </c>
      <c r="E1322" s="4" t="s">
        <v>25</v>
      </c>
      <c r="F1322" s="4" t="s">
        <v>4</v>
      </c>
      <c r="G1322" s="4" t="s">
        <v>11</v>
      </c>
      <c r="H1322" s="4" t="s">
        <v>21</v>
      </c>
      <c r="I1322" s="9">
        <v>3</v>
      </c>
      <c r="J1322" s="6">
        <v>143.59</v>
      </c>
      <c r="K1322" s="7">
        <v>0</v>
      </c>
      <c r="L1322" s="6">
        <v>78.91</v>
      </c>
      <c r="M1322" s="6">
        <f t="shared" si="80"/>
        <v>430.77</v>
      </c>
      <c r="N1322" s="6">
        <f t="shared" si="81"/>
        <v>236.73</v>
      </c>
      <c r="O1322" s="6">
        <f t="shared" si="82"/>
        <v>194.04</v>
      </c>
      <c r="P1322" s="8">
        <f t="shared" si="83"/>
        <v>0.45044919562643637</v>
      </c>
      <c r="Q1322" s="5">
        <f>YEAR(SalesDataTable[[#This Row],[Order Date]])</f>
        <v>2026</v>
      </c>
      <c r="R1322" s="8" t="str">
        <f>"Q"&amp;ROUNDUP(MONTH(SalesDataTable[[#This Row],[Order Date]])/3,0)</f>
        <v>Q3</v>
      </c>
      <c r="S1322" s="9">
        <f>MONTH(SalesDataTable[[#This Row],[Order Date]])</f>
        <v>7</v>
      </c>
      <c r="T1322" s="8" t="str">
        <f>TEXT(SalesDataTable[[#This Row],[Order Date]],"mmm")</f>
        <v>Jul</v>
      </c>
    </row>
    <row r="1323" spans="1:20" ht="16">
      <c r="A1323" s="2" t="s">
        <v>1374</v>
      </c>
      <c r="B1323" s="3">
        <v>46213</v>
      </c>
      <c r="C1323" s="4" t="s">
        <v>27</v>
      </c>
      <c r="D1323" s="4" t="s">
        <v>82</v>
      </c>
      <c r="E1323" s="4" t="s">
        <v>3</v>
      </c>
      <c r="F1323" s="4" t="s">
        <v>20</v>
      </c>
      <c r="G1323" s="4" t="s">
        <v>11</v>
      </c>
      <c r="H1323" s="4" t="s">
        <v>53</v>
      </c>
      <c r="I1323" s="9">
        <v>2</v>
      </c>
      <c r="J1323" s="6">
        <v>157.66</v>
      </c>
      <c r="K1323" s="7">
        <v>0</v>
      </c>
      <c r="L1323" s="6">
        <v>78.760000000000005</v>
      </c>
      <c r="M1323" s="6">
        <f t="shared" si="80"/>
        <v>315.32</v>
      </c>
      <c r="N1323" s="6">
        <f t="shared" si="81"/>
        <v>157.52000000000001</v>
      </c>
      <c r="O1323" s="6">
        <f t="shared" si="82"/>
        <v>157.79999999999998</v>
      </c>
      <c r="P1323" s="8">
        <f t="shared" si="83"/>
        <v>0.50044399340352652</v>
      </c>
      <c r="Q1323" s="5">
        <f>YEAR(SalesDataTable[[#This Row],[Order Date]])</f>
        <v>2026</v>
      </c>
      <c r="R1323" s="8" t="str">
        <f>"Q"&amp;ROUNDUP(MONTH(SalesDataTable[[#This Row],[Order Date]])/3,0)</f>
        <v>Q3</v>
      </c>
      <c r="S1323" s="9">
        <f>MONTH(SalesDataTable[[#This Row],[Order Date]])</f>
        <v>7</v>
      </c>
      <c r="T1323" s="8" t="str">
        <f>TEXT(SalesDataTable[[#This Row],[Order Date]],"mmm")</f>
        <v>Jul</v>
      </c>
    </row>
    <row r="1324" spans="1:20" ht="16">
      <c r="A1324" s="2" t="s">
        <v>1375</v>
      </c>
      <c r="B1324" s="3">
        <v>46213</v>
      </c>
      <c r="C1324" s="4" t="s">
        <v>8</v>
      </c>
      <c r="D1324" s="4" t="s">
        <v>9</v>
      </c>
      <c r="E1324" s="4" t="s">
        <v>3</v>
      </c>
      <c r="F1324" s="4" t="s">
        <v>20</v>
      </c>
      <c r="G1324" s="4" t="s">
        <v>5</v>
      </c>
      <c r="H1324" s="4" t="s">
        <v>43</v>
      </c>
      <c r="I1324" s="9">
        <v>1</v>
      </c>
      <c r="J1324" s="6">
        <v>101.58</v>
      </c>
      <c r="K1324" s="7">
        <v>0</v>
      </c>
      <c r="L1324" s="6">
        <v>49.83</v>
      </c>
      <c r="M1324" s="6">
        <f t="shared" si="80"/>
        <v>101.58</v>
      </c>
      <c r="N1324" s="6">
        <f t="shared" si="81"/>
        <v>49.83</v>
      </c>
      <c r="O1324" s="6">
        <f t="shared" si="82"/>
        <v>51.75</v>
      </c>
      <c r="P1324" s="8">
        <f t="shared" si="83"/>
        <v>0.50945067926757237</v>
      </c>
      <c r="Q1324" s="5">
        <f>YEAR(SalesDataTable[[#This Row],[Order Date]])</f>
        <v>2026</v>
      </c>
      <c r="R1324" s="8" t="str">
        <f>"Q"&amp;ROUNDUP(MONTH(SalesDataTable[[#This Row],[Order Date]])/3,0)</f>
        <v>Q3</v>
      </c>
      <c r="S1324" s="9">
        <f>MONTH(SalesDataTable[[#This Row],[Order Date]])</f>
        <v>7</v>
      </c>
      <c r="T1324" s="8" t="str">
        <f>TEXT(SalesDataTable[[#This Row],[Order Date]],"mmm")</f>
        <v>Jul</v>
      </c>
    </row>
    <row r="1325" spans="1:20" ht="16">
      <c r="A1325" s="2" t="s">
        <v>1376</v>
      </c>
      <c r="B1325" s="3">
        <v>46213</v>
      </c>
      <c r="C1325" s="4" t="s">
        <v>14</v>
      </c>
      <c r="D1325" s="4" t="s">
        <v>24</v>
      </c>
      <c r="E1325" s="4" t="s">
        <v>3</v>
      </c>
      <c r="F1325" s="4" t="s">
        <v>4</v>
      </c>
      <c r="G1325" s="4" t="s">
        <v>17</v>
      </c>
      <c r="H1325" s="4" t="s">
        <v>83</v>
      </c>
      <c r="I1325" s="9">
        <v>4</v>
      </c>
      <c r="J1325" s="6">
        <v>166.71</v>
      </c>
      <c r="K1325" s="7">
        <v>0</v>
      </c>
      <c r="L1325" s="6">
        <v>86.55</v>
      </c>
      <c r="M1325" s="6">
        <f t="shared" si="80"/>
        <v>666.84</v>
      </c>
      <c r="N1325" s="6">
        <f t="shared" si="81"/>
        <v>346.2</v>
      </c>
      <c r="O1325" s="6">
        <f t="shared" si="82"/>
        <v>320.64000000000004</v>
      </c>
      <c r="P1325" s="8">
        <f t="shared" si="83"/>
        <v>0.48083498290444487</v>
      </c>
      <c r="Q1325" s="5">
        <f>YEAR(SalesDataTable[[#This Row],[Order Date]])</f>
        <v>2026</v>
      </c>
      <c r="R1325" s="8" t="str">
        <f>"Q"&amp;ROUNDUP(MONTH(SalesDataTable[[#This Row],[Order Date]])/3,0)</f>
        <v>Q3</v>
      </c>
      <c r="S1325" s="9">
        <f>MONTH(SalesDataTable[[#This Row],[Order Date]])</f>
        <v>7</v>
      </c>
      <c r="T1325" s="8" t="str">
        <f>TEXT(SalesDataTable[[#This Row],[Order Date]],"mmm")</f>
        <v>Jul</v>
      </c>
    </row>
    <row r="1326" spans="1:20" ht="16">
      <c r="A1326" s="2" t="s">
        <v>1377</v>
      </c>
      <c r="B1326" s="3">
        <v>46214</v>
      </c>
      <c r="C1326" s="4" t="s">
        <v>8</v>
      </c>
      <c r="D1326" s="4" t="s">
        <v>69</v>
      </c>
      <c r="E1326" s="4" t="s">
        <v>25</v>
      </c>
      <c r="F1326" s="4" t="s">
        <v>16</v>
      </c>
      <c r="G1326" s="4" t="s">
        <v>5</v>
      </c>
      <c r="H1326" s="4" t="s">
        <v>6</v>
      </c>
      <c r="I1326" s="9">
        <v>2</v>
      </c>
      <c r="J1326" s="6">
        <v>83.33</v>
      </c>
      <c r="K1326" s="7">
        <v>0</v>
      </c>
      <c r="L1326" s="6">
        <v>42.11</v>
      </c>
      <c r="M1326" s="6">
        <f t="shared" si="80"/>
        <v>166.66</v>
      </c>
      <c r="N1326" s="6">
        <f t="shared" si="81"/>
        <v>84.22</v>
      </c>
      <c r="O1326" s="6">
        <f t="shared" si="82"/>
        <v>82.44</v>
      </c>
      <c r="P1326" s="8">
        <f t="shared" si="83"/>
        <v>0.49465978639145564</v>
      </c>
      <c r="Q1326" s="5">
        <f>YEAR(SalesDataTable[[#This Row],[Order Date]])</f>
        <v>2026</v>
      </c>
      <c r="R1326" s="8" t="str">
        <f>"Q"&amp;ROUNDUP(MONTH(SalesDataTable[[#This Row],[Order Date]])/3,0)</f>
        <v>Q3</v>
      </c>
      <c r="S1326" s="9">
        <f>MONTH(SalesDataTable[[#This Row],[Order Date]])</f>
        <v>7</v>
      </c>
      <c r="T1326" s="8" t="str">
        <f>TEXT(SalesDataTable[[#This Row],[Order Date]],"mmm")</f>
        <v>Jul</v>
      </c>
    </row>
    <row r="1327" spans="1:20" ht="16">
      <c r="A1327" s="2" t="s">
        <v>1378</v>
      </c>
      <c r="B1327" s="3">
        <v>46214</v>
      </c>
      <c r="C1327" s="4" t="s">
        <v>1</v>
      </c>
      <c r="D1327" s="4" t="s">
        <v>88</v>
      </c>
      <c r="E1327" s="4" t="s">
        <v>3</v>
      </c>
      <c r="F1327" s="4" t="s">
        <v>16</v>
      </c>
      <c r="G1327" s="4" t="s">
        <v>11</v>
      </c>
      <c r="H1327" s="4" t="s">
        <v>79</v>
      </c>
      <c r="I1327" s="9">
        <v>2</v>
      </c>
      <c r="J1327" s="6">
        <v>71.77</v>
      </c>
      <c r="K1327" s="7">
        <v>0.05</v>
      </c>
      <c r="L1327" s="6">
        <v>32.9</v>
      </c>
      <c r="M1327" s="6">
        <f t="shared" si="80"/>
        <v>136.363</v>
      </c>
      <c r="N1327" s="6">
        <f t="shared" si="81"/>
        <v>65.8</v>
      </c>
      <c r="O1327" s="6">
        <f t="shared" si="82"/>
        <v>70.563000000000002</v>
      </c>
      <c r="P1327" s="8">
        <f t="shared" si="83"/>
        <v>0.5174644148339359</v>
      </c>
      <c r="Q1327" s="5">
        <f>YEAR(SalesDataTable[[#This Row],[Order Date]])</f>
        <v>2026</v>
      </c>
      <c r="R1327" s="8" t="str">
        <f>"Q"&amp;ROUNDUP(MONTH(SalesDataTable[[#This Row],[Order Date]])/3,0)</f>
        <v>Q3</v>
      </c>
      <c r="S1327" s="9">
        <f>MONTH(SalesDataTable[[#This Row],[Order Date]])</f>
        <v>7</v>
      </c>
      <c r="T1327" s="8" t="str">
        <f>TEXT(SalesDataTable[[#This Row],[Order Date]],"mmm")</f>
        <v>Jul</v>
      </c>
    </row>
    <row r="1328" spans="1:20" ht="16">
      <c r="A1328" s="2" t="s">
        <v>1379</v>
      </c>
      <c r="B1328" s="3">
        <v>46214</v>
      </c>
      <c r="C1328" s="4" t="s">
        <v>1</v>
      </c>
      <c r="D1328" s="4" t="s">
        <v>88</v>
      </c>
      <c r="E1328" s="4" t="s">
        <v>3</v>
      </c>
      <c r="F1328" s="4" t="s">
        <v>16</v>
      </c>
      <c r="G1328" s="4" t="s">
        <v>17</v>
      </c>
      <c r="H1328" s="4" t="s">
        <v>83</v>
      </c>
      <c r="I1328" s="9">
        <v>3</v>
      </c>
      <c r="J1328" s="6">
        <v>164.5</v>
      </c>
      <c r="K1328" s="7">
        <v>0</v>
      </c>
      <c r="L1328" s="6">
        <v>87.06</v>
      </c>
      <c r="M1328" s="6">
        <f t="shared" si="80"/>
        <v>493.5</v>
      </c>
      <c r="N1328" s="6">
        <f t="shared" si="81"/>
        <v>261.18</v>
      </c>
      <c r="O1328" s="6">
        <f t="shared" si="82"/>
        <v>232.32</v>
      </c>
      <c r="P1328" s="8">
        <f t="shared" si="83"/>
        <v>0.47075987841945288</v>
      </c>
      <c r="Q1328" s="5">
        <f>YEAR(SalesDataTable[[#This Row],[Order Date]])</f>
        <v>2026</v>
      </c>
      <c r="R1328" s="8" t="str">
        <f>"Q"&amp;ROUNDUP(MONTH(SalesDataTable[[#This Row],[Order Date]])/3,0)</f>
        <v>Q3</v>
      </c>
      <c r="S1328" s="9">
        <f>MONTH(SalesDataTable[[#This Row],[Order Date]])</f>
        <v>7</v>
      </c>
      <c r="T1328" s="8" t="str">
        <f>TEXT(SalesDataTable[[#This Row],[Order Date]],"mmm")</f>
        <v>Jul</v>
      </c>
    </row>
    <row r="1329" spans="1:20" ht="16">
      <c r="A1329" s="2" t="s">
        <v>1380</v>
      </c>
      <c r="B1329" s="3">
        <v>46214</v>
      </c>
      <c r="C1329" s="4" t="s">
        <v>1</v>
      </c>
      <c r="D1329" s="4" t="s">
        <v>88</v>
      </c>
      <c r="E1329" s="4" t="s">
        <v>3</v>
      </c>
      <c r="F1329" s="4" t="s">
        <v>4</v>
      </c>
      <c r="G1329" s="4" t="s">
        <v>31</v>
      </c>
      <c r="H1329" s="4" t="s">
        <v>64</v>
      </c>
      <c r="I1329" s="9">
        <v>3</v>
      </c>
      <c r="J1329" s="6">
        <v>82.28</v>
      </c>
      <c r="K1329" s="7">
        <v>0.1</v>
      </c>
      <c r="L1329" s="6">
        <v>39.51</v>
      </c>
      <c r="M1329" s="6">
        <f t="shared" si="80"/>
        <v>222.15600000000001</v>
      </c>
      <c r="N1329" s="6">
        <f t="shared" si="81"/>
        <v>118.53</v>
      </c>
      <c r="O1329" s="6">
        <f t="shared" si="82"/>
        <v>103.626</v>
      </c>
      <c r="P1329" s="8">
        <f t="shared" si="83"/>
        <v>0.46645600388915898</v>
      </c>
      <c r="Q1329" s="5">
        <f>YEAR(SalesDataTable[[#This Row],[Order Date]])</f>
        <v>2026</v>
      </c>
      <c r="R1329" s="8" t="str">
        <f>"Q"&amp;ROUNDUP(MONTH(SalesDataTable[[#This Row],[Order Date]])/3,0)</f>
        <v>Q3</v>
      </c>
      <c r="S1329" s="9">
        <f>MONTH(SalesDataTable[[#This Row],[Order Date]])</f>
        <v>7</v>
      </c>
      <c r="T1329" s="8" t="str">
        <f>TEXT(SalesDataTable[[#This Row],[Order Date]],"mmm")</f>
        <v>Jul</v>
      </c>
    </row>
    <row r="1330" spans="1:20" ht="16">
      <c r="A1330" s="2" t="s">
        <v>1381</v>
      </c>
      <c r="B1330" s="3">
        <v>46214</v>
      </c>
      <c r="C1330" s="4" t="s">
        <v>14</v>
      </c>
      <c r="D1330" s="4" t="s">
        <v>15</v>
      </c>
      <c r="E1330" s="4" t="s">
        <v>25</v>
      </c>
      <c r="F1330" s="4" t="s">
        <v>16</v>
      </c>
      <c r="G1330" s="4" t="s">
        <v>5</v>
      </c>
      <c r="H1330" s="4" t="s">
        <v>43</v>
      </c>
      <c r="I1330" s="9">
        <v>2</v>
      </c>
      <c r="J1330" s="6">
        <v>103.17</v>
      </c>
      <c r="K1330" s="7">
        <v>0</v>
      </c>
      <c r="L1330" s="6">
        <v>50.49</v>
      </c>
      <c r="M1330" s="6">
        <f t="shared" si="80"/>
        <v>206.34</v>
      </c>
      <c r="N1330" s="6">
        <f t="shared" si="81"/>
        <v>100.98</v>
      </c>
      <c r="O1330" s="6">
        <f t="shared" si="82"/>
        <v>105.36</v>
      </c>
      <c r="P1330" s="8">
        <f t="shared" si="83"/>
        <v>0.51061355045071244</v>
      </c>
      <c r="Q1330" s="5">
        <f>YEAR(SalesDataTable[[#This Row],[Order Date]])</f>
        <v>2026</v>
      </c>
      <c r="R1330" s="8" t="str">
        <f>"Q"&amp;ROUNDUP(MONTH(SalesDataTable[[#This Row],[Order Date]])/3,0)</f>
        <v>Q3</v>
      </c>
      <c r="S1330" s="9">
        <f>MONTH(SalesDataTable[[#This Row],[Order Date]])</f>
        <v>7</v>
      </c>
      <c r="T1330" s="8" t="str">
        <f>TEXT(SalesDataTable[[#This Row],[Order Date]],"mmm")</f>
        <v>Jul</v>
      </c>
    </row>
    <row r="1331" spans="1:20" ht="16">
      <c r="A1331" s="2" t="s">
        <v>1382</v>
      </c>
      <c r="B1331" s="3">
        <v>46214</v>
      </c>
      <c r="C1331" s="4" t="s">
        <v>1</v>
      </c>
      <c r="D1331" s="4" t="s">
        <v>88</v>
      </c>
      <c r="E1331" s="4" t="s">
        <v>3</v>
      </c>
      <c r="F1331" s="4" t="s">
        <v>16</v>
      </c>
      <c r="G1331" s="4" t="s">
        <v>5</v>
      </c>
      <c r="H1331" s="4" t="s">
        <v>29</v>
      </c>
      <c r="I1331" s="9">
        <v>1</v>
      </c>
      <c r="J1331" s="6">
        <v>50.33</v>
      </c>
      <c r="K1331" s="7">
        <v>0.05</v>
      </c>
      <c r="L1331" s="6">
        <v>22.06</v>
      </c>
      <c r="M1331" s="6">
        <f t="shared" si="80"/>
        <v>47.813499999999998</v>
      </c>
      <c r="N1331" s="6">
        <f t="shared" si="81"/>
        <v>22.06</v>
      </c>
      <c r="O1331" s="6">
        <f t="shared" si="82"/>
        <v>25.753499999999999</v>
      </c>
      <c r="P1331" s="8">
        <f t="shared" si="83"/>
        <v>0.53862402877848303</v>
      </c>
      <c r="Q1331" s="5">
        <f>YEAR(SalesDataTable[[#This Row],[Order Date]])</f>
        <v>2026</v>
      </c>
      <c r="R1331" s="8" t="str">
        <f>"Q"&amp;ROUNDUP(MONTH(SalesDataTable[[#This Row],[Order Date]])/3,0)</f>
        <v>Q3</v>
      </c>
      <c r="S1331" s="9">
        <f>MONTH(SalesDataTable[[#This Row],[Order Date]])</f>
        <v>7</v>
      </c>
      <c r="T1331" s="8" t="str">
        <f>TEXT(SalesDataTable[[#This Row],[Order Date]],"mmm")</f>
        <v>Jul</v>
      </c>
    </row>
    <row r="1332" spans="1:20" ht="16">
      <c r="A1332" s="2" t="s">
        <v>1383</v>
      </c>
      <c r="B1332" s="3">
        <v>46214</v>
      </c>
      <c r="C1332" s="4" t="s">
        <v>8</v>
      </c>
      <c r="D1332" s="4" t="s">
        <v>66</v>
      </c>
      <c r="E1332" s="4" t="s">
        <v>10</v>
      </c>
      <c r="F1332" s="4" t="s">
        <v>20</v>
      </c>
      <c r="G1332" s="4" t="s">
        <v>11</v>
      </c>
      <c r="H1332" s="4" t="s">
        <v>21</v>
      </c>
      <c r="I1332" s="9">
        <v>6</v>
      </c>
      <c r="J1332" s="6">
        <v>142.78</v>
      </c>
      <c r="K1332" s="7">
        <v>0.15</v>
      </c>
      <c r="L1332" s="6">
        <v>80.38</v>
      </c>
      <c r="M1332" s="6">
        <f t="shared" si="80"/>
        <v>728.178</v>
      </c>
      <c r="N1332" s="6">
        <f t="shared" si="81"/>
        <v>482.28</v>
      </c>
      <c r="O1332" s="6">
        <f t="shared" si="82"/>
        <v>245.89800000000002</v>
      </c>
      <c r="P1332" s="8">
        <f t="shared" si="83"/>
        <v>0.33768941110552642</v>
      </c>
      <c r="Q1332" s="5">
        <f>YEAR(SalesDataTable[[#This Row],[Order Date]])</f>
        <v>2026</v>
      </c>
      <c r="R1332" s="8" t="str">
        <f>"Q"&amp;ROUNDUP(MONTH(SalesDataTable[[#This Row],[Order Date]])/3,0)</f>
        <v>Q3</v>
      </c>
      <c r="S1332" s="9">
        <f>MONTH(SalesDataTable[[#This Row],[Order Date]])</f>
        <v>7</v>
      </c>
      <c r="T1332" s="8" t="str">
        <f>TEXT(SalesDataTable[[#This Row],[Order Date]],"mmm")</f>
        <v>Jul</v>
      </c>
    </row>
    <row r="1333" spans="1:20" ht="16">
      <c r="A1333" s="2" t="s">
        <v>1384</v>
      </c>
      <c r="B1333" s="3">
        <v>46214</v>
      </c>
      <c r="C1333" s="4" t="s">
        <v>8</v>
      </c>
      <c r="D1333" s="4" t="s">
        <v>38</v>
      </c>
      <c r="E1333" s="4" t="s">
        <v>3</v>
      </c>
      <c r="F1333" s="4" t="s">
        <v>16</v>
      </c>
      <c r="G1333" s="4" t="s">
        <v>31</v>
      </c>
      <c r="H1333" s="4" t="s">
        <v>41</v>
      </c>
      <c r="I1333" s="9">
        <v>1</v>
      </c>
      <c r="J1333" s="6">
        <v>195.38</v>
      </c>
      <c r="K1333" s="7">
        <v>0.05</v>
      </c>
      <c r="L1333" s="6">
        <v>101.67</v>
      </c>
      <c r="M1333" s="6">
        <f t="shared" si="80"/>
        <v>185.61099999999999</v>
      </c>
      <c r="N1333" s="6">
        <f t="shared" si="81"/>
        <v>101.67</v>
      </c>
      <c r="O1333" s="6">
        <f t="shared" si="82"/>
        <v>83.940999999999988</v>
      </c>
      <c r="P1333" s="8">
        <f t="shared" si="83"/>
        <v>0.45224151585843508</v>
      </c>
      <c r="Q1333" s="5">
        <f>YEAR(SalesDataTable[[#This Row],[Order Date]])</f>
        <v>2026</v>
      </c>
      <c r="R1333" s="8" t="str">
        <f>"Q"&amp;ROUNDUP(MONTH(SalesDataTable[[#This Row],[Order Date]])/3,0)</f>
        <v>Q3</v>
      </c>
      <c r="S1333" s="9">
        <f>MONTH(SalesDataTable[[#This Row],[Order Date]])</f>
        <v>7</v>
      </c>
      <c r="T1333" s="8" t="str">
        <f>TEXT(SalesDataTable[[#This Row],[Order Date]],"mmm")</f>
        <v>Jul</v>
      </c>
    </row>
    <row r="1334" spans="1:20" ht="16">
      <c r="A1334" s="2" t="s">
        <v>1385</v>
      </c>
      <c r="B1334" s="3">
        <v>46214</v>
      </c>
      <c r="C1334" s="4" t="s">
        <v>27</v>
      </c>
      <c r="D1334" s="4" t="s">
        <v>28</v>
      </c>
      <c r="E1334" s="4" t="s">
        <v>25</v>
      </c>
      <c r="F1334" s="4" t="s">
        <v>4</v>
      </c>
      <c r="G1334" s="4" t="s">
        <v>5</v>
      </c>
      <c r="H1334" s="4" t="s">
        <v>43</v>
      </c>
      <c r="I1334" s="9">
        <v>5</v>
      </c>
      <c r="J1334" s="6">
        <v>104.8</v>
      </c>
      <c r="K1334" s="7">
        <v>0</v>
      </c>
      <c r="L1334" s="6">
        <v>50.94</v>
      </c>
      <c r="M1334" s="6">
        <f t="shared" si="80"/>
        <v>524</v>
      </c>
      <c r="N1334" s="6">
        <f t="shared" si="81"/>
        <v>254.7</v>
      </c>
      <c r="O1334" s="6">
        <f t="shared" si="82"/>
        <v>269.3</v>
      </c>
      <c r="P1334" s="8">
        <f t="shared" si="83"/>
        <v>0.51393129770992374</v>
      </c>
      <c r="Q1334" s="5">
        <f>YEAR(SalesDataTable[[#This Row],[Order Date]])</f>
        <v>2026</v>
      </c>
      <c r="R1334" s="8" t="str">
        <f>"Q"&amp;ROUNDUP(MONTH(SalesDataTable[[#This Row],[Order Date]])/3,0)</f>
        <v>Q3</v>
      </c>
      <c r="S1334" s="9">
        <f>MONTH(SalesDataTable[[#This Row],[Order Date]])</f>
        <v>7</v>
      </c>
      <c r="T1334" s="8" t="str">
        <f>TEXT(SalesDataTable[[#This Row],[Order Date]],"mmm")</f>
        <v>Jul</v>
      </c>
    </row>
    <row r="1335" spans="1:20" ht="16">
      <c r="A1335" s="2" t="s">
        <v>1386</v>
      </c>
      <c r="B1335" s="3">
        <v>46214</v>
      </c>
      <c r="C1335" s="4" t="s">
        <v>27</v>
      </c>
      <c r="D1335" s="4" t="s">
        <v>45</v>
      </c>
      <c r="E1335" s="4" t="s">
        <v>3</v>
      </c>
      <c r="F1335" s="4" t="s">
        <v>4</v>
      </c>
      <c r="G1335" s="4" t="s">
        <v>31</v>
      </c>
      <c r="H1335" s="4" t="s">
        <v>64</v>
      </c>
      <c r="I1335" s="9">
        <v>3</v>
      </c>
      <c r="J1335" s="6">
        <v>82.26</v>
      </c>
      <c r="K1335" s="7">
        <v>0</v>
      </c>
      <c r="L1335" s="6">
        <v>40.020000000000003</v>
      </c>
      <c r="M1335" s="6">
        <f t="shared" si="80"/>
        <v>246.78000000000003</v>
      </c>
      <c r="N1335" s="6">
        <f t="shared" si="81"/>
        <v>120.06</v>
      </c>
      <c r="O1335" s="6">
        <f t="shared" si="82"/>
        <v>126.72000000000003</v>
      </c>
      <c r="P1335" s="8">
        <f t="shared" si="83"/>
        <v>0.51349380014587898</v>
      </c>
      <c r="Q1335" s="5">
        <f>YEAR(SalesDataTable[[#This Row],[Order Date]])</f>
        <v>2026</v>
      </c>
      <c r="R1335" s="8" t="str">
        <f>"Q"&amp;ROUNDUP(MONTH(SalesDataTable[[#This Row],[Order Date]])/3,0)</f>
        <v>Q3</v>
      </c>
      <c r="S1335" s="9">
        <f>MONTH(SalesDataTable[[#This Row],[Order Date]])</f>
        <v>7</v>
      </c>
      <c r="T1335" s="8" t="str">
        <f>TEXT(SalesDataTable[[#This Row],[Order Date]],"mmm")</f>
        <v>Jul</v>
      </c>
    </row>
    <row r="1336" spans="1:20" ht="16">
      <c r="A1336" s="2" t="s">
        <v>1387</v>
      </c>
      <c r="B1336" s="3">
        <v>46214</v>
      </c>
      <c r="C1336" s="4" t="s">
        <v>14</v>
      </c>
      <c r="D1336" s="4" t="s">
        <v>61</v>
      </c>
      <c r="E1336" s="4" t="s">
        <v>3</v>
      </c>
      <c r="F1336" s="4" t="s">
        <v>20</v>
      </c>
      <c r="G1336" s="4" t="s">
        <v>11</v>
      </c>
      <c r="H1336" s="4" t="s">
        <v>12</v>
      </c>
      <c r="I1336" s="9">
        <v>1</v>
      </c>
      <c r="J1336" s="6">
        <v>90.79</v>
      </c>
      <c r="K1336" s="7">
        <v>0</v>
      </c>
      <c r="L1336" s="6">
        <v>46.39</v>
      </c>
      <c r="M1336" s="6">
        <f t="shared" si="80"/>
        <v>90.79</v>
      </c>
      <c r="N1336" s="6">
        <f t="shared" si="81"/>
        <v>46.39</v>
      </c>
      <c r="O1336" s="6">
        <f t="shared" si="82"/>
        <v>44.400000000000006</v>
      </c>
      <c r="P1336" s="8">
        <f t="shared" si="83"/>
        <v>0.4890406432426479</v>
      </c>
      <c r="Q1336" s="5">
        <f>YEAR(SalesDataTable[[#This Row],[Order Date]])</f>
        <v>2026</v>
      </c>
      <c r="R1336" s="8" t="str">
        <f>"Q"&amp;ROUNDUP(MONTH(SalesDataTable[[#This Row],[Order Date]])/3,0)</f>
        <v>Q3</v>
      </c>
      <c r="S1336" s="9">
        <f>MONTH(SalesDataTable[[#This Row],[Order Date]])</f>
        <v>7</v>
      </c>
      <c r="T1336" s="8" t="str">
        <f>TEXT(SalesDataTable[[#This Row],[Order Date]],"mmm")</f>
        <v>Jul</v>
      </c>
    </row>
    <row r="1337" spans="1:20" ht="16">
      <c r="A1337" s="2" t="s">
        <v>1388</v>
      </c>
      <c r="B1337" s="3">
        <v>46214</v>
      </c>
      <c r="C1337" s="4" t="s">
        <v>8</v>
      </c>
      <c r="D1337" s="4" t="s">
        <v>66</v>
      </c>
      <c r="E1337" s="4" t="s">
        <v>3</v>
      </c>
      <c r="F1337" s="4" t="s">
        <v>4</v>
      </c>
      <c r="G1337" s="4" t="s">
        <v>5</v>
      </c>
      <c r="H1337" s="4" t="s">
        <v>35</v>
      </c>
      <c r="I1337" s="9">
        <v>1</v>
      </c>
      <c r="J1337" s="6">
        <v>41.33</v>
      </c>
      <c r="K1337" s="7">
        <v>0</v>
      </c>
      <c r="L1337" s="6">
        <v>17.2</v>
      </c>
      <c r="M1337" s="6">
        <f t="shared" si="80"/>
        <v>41.33</v>
      </c>
      <c r="N1337" s="6">
        <f t="shared" si="81"/>
        <v>17.2</v>
      </c>
      <c r="O1337" s="6">
        <f t="shared" si="82"/>
        <v>24.13</v>
      </c>
      <c r="P1337" s="8">
        <f t="shared" si="83"/>
        <v>0.58383740624243896</v>
      </c>
      <c r="Q1337" s="5">
        <f>YEAR(SalesDataTable[[#This Row],[Order Date]])</f>
        <v>2026</v>
      </c>
      <c r="R1337" s="8" t="str">
        <f>"Q"&amp;ROUNDUP(MONTH(SalesDataTable[[#This Row],[Order Date]])/3,0)</f>
        <v>Q3</v>
      </c>
      <c r="S1337" s="9">
        <f>MONTH(SalesDataTable[[#This Row],[Order Date]])</f>
        <v>7</v>
      </c>
      <c r="T1337" s="8" t="str">
        <f>TEXT(SalesDataTable[[#This Row],[Order Date]],"mmm")</f>
        <v>Jul</v>
      </c>
    </row>
    <row r="1338" spans="1:20" ht="16">
      <c r="A1338" s="2" t="s">
        <v>1389</v>
      </c>
      <c r="B1338" s="3">
        <v>46215</v>
      </c>
      <c r="C1338" s="4" t="s">
        <v>14</v>
      </c>
      <c r="D1338" s="4" t="s">
        <v>15</v>
      </c>
      <c r="E1338" s="4" t="s">
        <v>3</v>
      </c>
      <c r="F1338" s="4" t="s">
        <v>4</v>
      </c>
      <c r="G1338" s="4" t="s">
        <v>49</v>
      </c>
      <c r="H1338" s="4" t="s">
        <v>50</v>
      </c>
      <c r="I1338" s="9">
        <v>2</v>
      </c>
      <c r="J1338" s="6">
        <v>41.09</v>
      </c>
      <c r="K1338" s="7">
        <v>0.05</v>
      </c>
      <c r="L1338" s="6">
        <v>14.54</v>
      </c>
      <c r="M1338" s="6">
        <f t="shared" si="80"/>
        <v>78.070999999999998</v>
      </c>
      <c r="N1338" s="6">
        <f t="shared" si="81"/>
        <v>29.08</v>
      </c>
      <c r="O1338" s="6">
        <f t="shared" si="82"/>
        <v>48.991</v>
      </c>
      <c r="P1338" s="8">
        <f t="shared" si="83"/>
        <v>0.62751854081541159</v>
      </c>
      <c r="Q1338" s="5">
        <f>YEAR(SalesDataTable[[#This Row],[Order Date]])</f>
        <v>2026</v>
      </c>
      <c r="R1338" s="8" t="str">
        <f>"Q"&amp;ROUNDUP(MONTH(SalesDataTable[[#This Row],[Order Date]])/3,0)</f>
        <v>Q3</v>
      </c>
      <c r="S1338" s="9">
        <f>MONTH(SalesDataTable[[#This Row],[Order Date]])</f>
        <v>7</v>
      </c>
      <c r="T1338" s="8" t="str">
        <f>TEXT(SalesDataTable[[#This Row],[Order Date]],"mmm")</f>
        <v>Jul</v>
      </c>
    </row>
    <row r="1339" spans="1:20" ht="16">
      <c r="A1339" s="2" t="s">
        <v>1390</v>
      </c>
      <c r="B1339" s="3">
        <v>46215</v>
      </c>
      <c r="C1339" s="4" t="s">
        <v>8</v>
      </c>
      <c r="D1339" s="4" t="s">
        <v>69</v>
      </c>
      <c r="E1339" s="4" t="s">
        <v>10</v>
      </c>
      <c r="F1339" s="4" t="s">
        <v>20</v>
      </c>
      <c r="G1339" s="4" t="s">
        <v>31</v>
      </c>
      <c r="H1339" s="4" t="s">
        <v>64</v>
      </c>
      <c r="I1339" s="9">
        <v>5</v>
      </c>
      <c r="J1339" s="6">
        <v>82.39</v>
      </c>
      <c r="K1339" s="7">
        <v>0.05</v>
      </c>
      <c r="L1339" s="6">
        <v>39.479999999999997</v>
      </c>
      <c r="M1339" s="6">
        <f t="shared" si="80"/>
        <v>391.35249999999996</v>
      </c>
      <c r="N1339" s="6">
        <f t="shared" si="81"/>
        <v>197.39999999999998</v>
      </c>
      <c r="O1339" s="6">
        <f t="shared" si="82"/>
        <v>193.95249999999999</v>
      </c>
      <c r="P1339" s="8">
        <f t="shared" si="83"/>
        <v>0.49559540312122702</v>
      </c>
      <c r="Q1339" s="5">
        <f>YEAR(SalesDataTable[[#This Row],[Order Date]])</f>
        <v>2026</v>
      </c>
      <c r="R1339" s="8" t="str">
        <f>"Q"&amp;ROUNDUP(MONTH(SalesDataTable[[#This Row],[Order Date]])/3,0)</f>
        <v>Q3</v>
      </c>
      <c r="S1339" s="9">
        <f>MONTH(SalesDataTable[[#This Row],[Order Date]])</f>
        <v>7</v>
      </c>
      <c r="T1339" s="8" t="str">
        <f>TEXT(SalesDataTable[[#This Row],[Order Date]],"mmm")</f>
        <v>Jul</v>
      </c>
    </row>
    <row r="1340" spans="1:20" ht="16">
      <c r="A1340" s="2" t="s">
        <v>1391</v>
      </c>
      <c r="B1340" s="3">
        <v>46215</v>
      </c>
      <c r="C1340" s="4" t="s">
        <v>8</v>
      </c>
      <c r="D1340" s="4" t="s">
        <v>86</v>
      </c>
      <c r="E1340" s="4" t="s">
        <v>3</v>
      </c>
      <c r="F1340" s="4" t="s">
        <v>20</v>
      </c>
      <c r="G1340" s="4" t="s">
        <v>49</v>
      </c>
      <c r="H1340" s="4" t="s">
        <v>67</v>
      </c>
      <c r="I1340" s="9">
        <v>3</v>
      </c>
      <c r="J1340" s="6">
        <v>37</v>
      </c>
      <c r="K1340" s="7">
        <v>0</v>
      </c>
      <c r="L1340" s="6">
        <v>13.69</v>
      </c>
      <c r="M1340" s="6">
        <f t="shared" si="80"/>
        <v>111</v>
      </c>
      <c r="N1340" s="6">
        <f t="shared" si="81"/>
        <v>41.07</v>
      </c>
      <c r="O1340" s="6">
        <f t="shared" si="82"/>
        <v>69.930000000000007</v>
      </c>
      <c r="P1340" s="8">
        <f t="shared" si="83"/>
        <v>0.63000000000000012</v>
      </c>
      <c r="Q1340" s="5">
        <f>YEAR(SalesDataTable[[#This Row],[Order Date]])</f>
        <v>2026</v>
      </c>
      <c r="R1340" s="8" t="str">
        <f>"Q"&amp;ROUNDUP(MONTH(SalesDataTable[[#This Row],[Order Date]])/3,0)</f>
        <v>Q3</v>
      </c>
      <c r="S1340" s="9">
        <f>MONTH(SalesDataTable[[#This Row],[Order Date]])</f>
        <v>7</v>
      </c>
      <c r="T1340" s="8" t="str">
        <f>TEXT(SalesDataTable[[#This Row],[Order Date]],"mmm")</f>
        <v>Jul</v>
      </c>
    </row>
    <row r="1341" spans="1:20" ht="16">
      <c r="A1341" s="2" t="s">
        <v>1392</v>
      </c>
      <c r="B1341" s="3">
        <v>46215</v>
      </c>
      <c r="C1341" s="4" t="s">
        <v>27</v>
      </c>
      <c r="D1341" s="4" t="s">
        <v>48</v>
      </c>
      <c r="E1341" s="4" t="s">
        <v>25</v>
      </c>
      <c r="F1341" s="4" t="s">
        <v>16</v>
      </c>
      <c r="G1341" s="4" t="s">
        <v>49</v>
      </c>
      <c r="H1341" s="4" t="s">
        <v>50</v>
      </c>
      <c r="I1341" s="9">
        <v>2</v>
      </c>
      <c r="J1341" s="6">
        <v>40.9</v>
      </c>
      <c r="K1341" s="7">
        <v>0</v>
      </c>
      <c r="L1341" s="6">
        <v>14.81</v>
      </c>
      <c r="M1341" s="6">
        <f t="shared" si="80"/>
        <v>81.8</v>
      </c>
      <c r="N1341" s="6">
        <f t="shared" si="81"/>
        <v>29.62</v>
      </c>
      <c r="O1341" s="6">
        <f t="shared" si="82"/>
        <v>52.179999999999993</v>
      </c>
      <c r="P1341" s="8">
        <f t="shared" si="83"/>
        <v>0.63789731051344734</v>
      </c>
      <c r="Q1341" s="5">
        <f>YEAR(SalesDataTable[[#This Row],[Order Date]])</f>
        <v>2026</v>
      </c>
      <c r="R1341" s="8" t="str">
        <f>"Q"&amp;ROUNDUP(MONTH(SalesDataTable[[#This Row],[Order Date]])/3,0)</f>
        <v>Q3</v>
      </c>
      <c r="S1341" s="9">
        <f>MONTH(SalesDataTable[[#This Row],[Order Date]])</f>
        <v>7</v>
      </c>
      <c r="T1341" s="8" t="str">
        <f>TEXT(SalesDataTable[[#This Row],[Order Date]],"mmm")</f>
        <v>Jul</v>
      </c>
    </row>
    <row r="1342" spans="1:20" ht="16">
      <c r="A1342" s="2" t="s">
        <v>1393</v>
      </c>
      <c r="B1342" s="3">
        <v>46215</v>
      </c>
      <c r="C1342" s="4" t="s">
        <v>1</v>
      </c>
      <c r="D1342" s="4" t="s">
        <v>2</v>
      </c>
      <c r="E1342" s="4" t="s">
        <v>3</v>
      </c>
      <c r="F1342" s="4" t="s">
        <v>16</v>
      </c>
      <c r="G1342" s="4" t="s">
        <v>49</v>
      </c>
      <c r="H1342" s="4" t="s">
        <v>55</v>
      </c>
      <c r="I1342" s="9">
        <v>1</v>
      </c>
      <c r="J1342" s="6">
        <v>123.33</v>
      </c>
      <c r="K1342" s="7">
        <v>0.1</v>
      </c>
      <c r="L1342" s="6">
        <v>70.900000000000006</v>
      </c>
      <c r="M1342" s="6">
        <f t="shared" si="80"/>
        <v>110.997</v>
      </c>
      <c r="N1342" s="6">
        <f t="shared" si="81"/>
        <v>70.900000000000006</v>
      </c>
      <c r="O1342" s="6">
        <f t="shared" si="82"/>
        <v>40.096999999999994</v>
      </c>
      <c r="P1342" s="8">
        <f t="shared" si="83"/>
        <v>0.36124399758552028</v>
      </c>
      <c r="Q1342" s="5">
        <f>YEAR(SalesDataTable[[#This Row],[Order Date]])</f>
        <v>2026</v>
      </c>
      <c r="R1342" s="8" t="str">
        <f>"Q"&amp;ROUNDUP(MONTH(SalesDataTable[[#This Row],[Order Date]])/3,0)</f>
        <v>Q3</v>
      </c>
      <c r="S1342" s="9">
        <f>MONTH(SalesDataTable[[#This Row],[Order Date]])</f>
        <v>7</v>
      </c>
      <c r="T1342" s="8" t="str">
        <f>TEXT(SalesDataTable[[#This Row],[Order Date]],"mmm")</f>
        <v>Jul</v>
      </c>
    </row>
    <row r="1343" spans="1:20" ht="16">
      <c r="A1343" s="2" t="s">
        <v>1394</v>
      </c>
      <c r="B1343" s="3">
        <v>46215</v>
      </c>
      <c r="C1343" s="4" t="s">
        <v>8</v>
      </c>
      <c r="D1343" s="4" t="s">
        <v>69</v>
      </c>
      <c r="E1343" s="4" t="s">
        <v>39</v>
      </c>
      <c r="F1343" s="4" t="s">
        <v>20</v>
      </c>
      <c r="G1343" s="4" t="s">
        <v>11</v>
      </c>
      <c r="H1343" s="4" t="s">
        <v>53</v>
      </c>
      <c r="I1343" s="9">
        <v>1</v>
      </c>
      <c r="J1343" s="6">
        <v>153.25</v>
      </c>
      <c r="K1343" s="7">
        <v>0.15</v>
      </c>
      <c r="L1343" s="6">
        <v>78.28</v>
      </c>
      <c r="M1343" s="6">
        <f t="shared" si="80"/>
        <v>130.26249999999999</v>
      </c>
      <c r="N1343" s="6">
        <f t="shared" si="81"/>
        <v>78.28</v>
      </c>
      <c r="O1343" s="6">
        <f t="shared" si="82"/>
        <v>51.982499999999987</v>
      </c>
      <c r="P1343" s="8">
        <f t="shared" si="83"/>
        <v>0.39905959121005657</v>
      </c>
      <c r="Q1343" s="5">
        <f>YEAR(SalesDataTable[[#This Row],[Order Date]])</f>
        <v>2026</v>
      </c>
      <c r="R1343" s="8" t="str">
        <f>"Q"&amp;ROUNDUP(MONTH(SalesDataTable[[#This Row],[Order Date]])/3,0)</f>
        <v>Q3</v>
      </c>
      <c r="S1343" s="9">
        <f>MONTH(SalesDataTable[[#This Row],[Order Date]])</f>
        <v>7</v>
      </c>
      <c r="T1343" s="8" t="str">
        <f>TEXT(SalesDataTable[[#This Row],[Order Date]],"mmm")</f>
        <v>Jul</v>
      </c>
    </row>
    <row r="1344" spans="1:20" ht="16">
      <c r="A1344" s="2" t="s">
        <v>1395</v>
      </c>
      <c r="B1344" s="3">
        <v>46215</v>
      </c>
      <c r="C1344" s="4" t="s">
        <v>27</v>
      </c>
      <c r="D1344" s="4" t="s">
        <v>45</v>
      </c>
      <c r="E1344" s="4" t="s">
        <v>39</v>
      </c>
      <c r="F1344" s="4" t="s">
        <v>16</v>
      </c>
      <c r="G1344" s="4" t="s">
        <v>17</v>
      </c>
      <c r="H1344" s="4" t="s">
        <v>71</v>
      </c>
      <c r="I1344" s="9">
        <v>3</v>
      </c>
      <c r="J1344" s="6">
        <v>134.43</v>
      </c>
      <c r="K1344" s="7">
        <v>0.1</v>
      </c>
      <c r="L1344" s="6">
        <v>65.78</v>
      </c>
      <c r="M1344" s="6">
        <f t="shared" si="80"/>
        <v>362.96100000000001</v>
      </c>
      <c r="N1344" s="6">
        <f t="shared" si="81"/>
        <v>197.34</v>
      </c>
      <c r="O1344" s="6">
        <f t="shared" si="82"/>
        <v>165.62100000000001</v>
      </c>
      <c r="P1344" s="8">
        <f t="shared" si="83"/>
        <v>0.45630522287518493</v>
      </c>
      <c r="Q1344" s="5">
        <f>YEAR(SalesDataTable[[#This Row],[Order Date]])</f>
        <v>2026</v>
      </c>
      <c r="R1344" s="8" t="str">
        <f>"Q"&amp;ROUNDUP(MONTH(SalesDataTable[[#This Row],[Order Date]])/3,0)</f>
        <v>Q3</v>
      </c>
      <c r="S1344" s="9">
        <f>MONTH(SalesDataTable[[#This Row],[Order Date]])</f>
        <v>7</v>
      </c>
      <c r="T1344" s="8" t="str">
        <f>TEXT(SalesDataTable[[#This Row],[Order Date]],"mmm")</f>
        <v>Jul</v>
      </c>
    </row>
    <row r="1345" spans="1:20" ht="16">
      <c r="A1345" s="2" t="s">
        <v>1396</v>
      </c>
      <c r="B1345" s="3">
        <v>46215</v>
      </c>
      <c r="C1345" s="4" t="s">
        <v>1</v>
      </c>
      <c r="D1345" s="4" t="s">
        <v>2</v>
      </c>
      <c r="E1345" s="4" t="s">
        <v>3</v>
      </c>
      <c r="F1345" s="4" t="s">
        <v>4</v>
      </c>
      <c r="G1345" s="4" t="s">
        <v>11</v>
      </c>
      <c r="H1345" s="4" t="s">
        <v>12</v>
      </c>
      <c r="I1345" s="9">
        <v>1</v>
      </c>
      <c r="J1345" s="6">
        <v>93.73</v>
      </c>
      <c r="K1345" s="7">
        <v>0.05</v>
      </c>
      <c r="L1345" s="6">
        <v>44.51</v>
      </c>
      <c r="M1345" s="6">
        <f t="shared" si="80"/>
        <v>89.043499999999995</v>
      </c>
      <c r="N1345" s="6">
        <f t="shared" si="81"/>
        <v>44.51</v>
      </c>
      <c r="O1345" s="6">
        <f t="shared" si="82"/>
        <v>44.533499999999997</v>
      </c>
      <c r="P1345" s="8">
        <f t="shared" si="83"/>
        <v>0.50013195797559618</v>
      </c>
      <c r="Q1345" s="5">
        <f>YEAR(SalesDataTable[[#This Row],[Order Date]])</f>
        <v>2026</v>
      </c>
      <c r="R1345" s="8" t="str">
        <f>"Q"&amp;ROUNDUP(MONTH(SalesDataTable[[#This Row],[Order Date]])/3,0)</f>
        <v>Q3</v>
      </c>
      <c r="S1345" s="9">
        <f>MONTH(SalesDataTable[[#This Row],[Order Date]])</f>
        <v>7</v>
      </c>
      <c r="T1345" s="8" t="str">
        <f>TEXT(SalesDataTable[[#This Row],[Order Date]],"mmm")</f>
        <v>Jul</v>
      </c>
    </row>
    <row r="1346" spans="1:20" ht="16">
      <c r="A1346" s="2" t="s">
        <v>1397</v>
      </c>
      <c r="B1346" s="3">
        <v>46215</v>
      </c>
      <c r="C1346" s="4" t="s">
        <v>1</v>
      </c>
      <c r="D1346" s="4" t="s">
        <v>2</v>
      </c>
      <c r="E1346" s="4" t="s">
        <v>3</v>
      </c>
      <c r="F1346" s="4" t="s">
        <v>4</v>
      </c>
      <c r="G1346" s="4" t="s">
        <v>17</v>
      </c>
      <c r="H1346" s="4" t="s">
        <v>18</v>
      </c>
      <c r="I1346" s="9">
        <v>1</v>
      </c>
      <c r="J1346" s="6">
        <v>37.090000000000003</v>
      </c>
      <c r="K1346" s="7">
        <v>0</v>
      </c>
      <c r="L1346" s="6">
        <v>13.43</v>
      </c>
      <c r="M1346" s="6">
        <f t="shared" ref="M1346:M1409" si="84">I1346*J1346*(1-K1346)</f>
        <v>37.090000000000003</v>
      </c>
      <c r="N1346" s="6">
        <f t="shared" ref="N1346:N1409" si="85">I1346*L1346</f>
        <v>13.43</v>
      </c>
      <c r="O1346" s="6">
        <f t="shared" ref="O1346:O1409" si="86">M1346-N1346</f>
        <v>23.660000000000004</v>
      </c>
      <c r="P1346" s="8">
        <f t="shared" ref="P1346:P1409" si="87">IFERROR(O1346/M1346,0)</f>
        <v>0.63790779185764357</v>
      </c>
      <c r="Q1346" s="5">
        <f>YEAR(SalesDataTable[[#This Row],[Order Date]])</f>
        <v>2026</v>
      </c>
      <c r="R1346" s="8" t="str">
        <f>"Q"&amp;ROUNDUP(MONTH(SalesDataTable[[#This Row],[Order Date]])/3,0)</f>
        <v>Q3</v>
      </c>
      <c r="S1346" s="9">
        <f>MONTH(SalesDataTable[[#This Row],[Order Date]])</f>
        <v>7</v>
      </c>
      <c r="T1346" s="8" t="str">
        <f>TEXT(SalesDataTable[[#This Row],[Order Date]],"mmm")</f>
        <v>Jul</v>
      </c>
    </row>
    <row r="1347" spans="1:20" ht="16">
      <c r="A1347" s="2" t="s">
        <v>1398</v>
      </c>
      <c r="B1347" s="3">
        <v>46215</v>
      </c>
      <c r="C1347" s="4" t="s">
        <v>1</v>
      </c>
      <c r="D1347" s="4" t="s">
        <v>2</v>
      </c>
      <c r="E1347" s="4" t="s">
        <v>25</v>
      </c>
      <c r="F1347" s="4" t="s">
        <v>16</v>
      </c>
      <c r="G1347" s="4" t="s">
        <v>17</v>
      </c>
      <c r="H1347" s="4" t="s">
        <v>46</v>
      </c>
      <c r="I1347" s="9">
        <v>1</v>
      </c>
      <c r="J1347" s="6">
        <v>45.43</v>
      </c>
      <c r="K1347" s="7">
        <v>0</v>
      </c>
      <c r="L1347" s="6">
        <v>18.66</v>
      </c>
      <c r="M1347" s="6">
        <f t="shared" si="84"/>
        <v>45.43</v>
      </c>
      <c r="N1347" s="6">
        <f t="shared" si="85"/>
        <v>18.66</v>
      </c>
      <c r="O1347" s="6">
        <f t="shared" si="86"/>
        <v>26.77</v>
      </c>
      <c r="P1347" s="8">
        <f t="shared" si="87"/>
        <v>0.58925819942769098</v>
      </c>
      <c r="Q1347" s="5">
        <f>YEAR(SalesDataTable[[#This Row],[Order Date]])</f>
        <v>2026</v>
      </c>
      <c r="R1347" s="8" t="str">
        <f>"Q"&amp;ROUNDUP(MONTH(SalesDataTable[[#This Row],[Order Date]])/3,0)</f>
        <v>Q3</v>
      </c>
      <c r="S1347" s="9">
        <f>MONTH(SalesDataTable[[#This Row],[Order Date]])</f>
        <v>7</v>
      </c>
      <c r="T1347" s="8" t="str">
        <f>TEXT(SalesDataTable[[#This Row],[Order Date]],"mmm")</f>
        <v>Jul</v>
      </c>
    </row>
    <row r="1348" spans="1:20" ht="16">
      <c r="A1348" s="2" t="s">
        <v>1399</v>
      </c>
      <c r="B1348" s="3">
        <v>46215</v>
      </c>
      <c r="C1348" s="4" t="s">
        <v>27</v>
      </c>
      <c r="D1348" s="4" t="s">
        <v>48</v>
      </c>
      <c r="E1348" s="4" t="s">
        <v>39</v>
      </c>
      <c r="F1348" s="4" t="s">
        <v>16</v>
      </c>
      <c r="G1348" s="4" t="s">
        <v>49</v>
      </c>
      <c r="H1348" s="4" t="s">
        <v>50</v>
      </c>
      <c r="I1348" s="9">
        <v>1</v>
      </c>
      <c r="J1348" s="6">
        <v>39.5</v>
      </c>
      <c r="K1348" s="7">
        <v>0.1</v>
      </c>
      <c r="L1348" s="6">
        <v>14.86</v>
      </c>
      <c r="M1348" s="6">
        <f t="shared" si="84"/>
        <v>35.550000000000004</v>
      </c>
      <c r="N1348" s="6">
        <f t="shared" si="85"/>
        <v>14.86</v>
      </c>
      <c r="O1348" s="6">
        <f t="shared" si="86"/>
        <v>20.690000000000005</v>
      </c>
      <c r="P1348" s="8">
        <f t="shared" si="87"/>
        <v>0.58199718706047832</v>
      </c>
      <c r="Q1348" s="5">
        <f>YEAR(SalesDataTable[[#This Row],[Order Date]])</f>
        <v>2026</v>
      </c>
      <c r="R1348" s="8" t="str">
        <f>"Q"&amp;ROUNDUP(MONTH(SalesDataTable[[#This Row],[Order Date]])/3,0)</f>
        <v>Q3</v>
      </c>
      <c r="S1348" s="9">
        <f>MONTH(SalesDataTable[[#This Row],[Order Date]])</f>
        <v>7</v>
      </c>
      <c r="T1348" s="8" t="str">
        <f>TEXT(SalesDataTable[[#This Row],[Order Date]],"mmm")</f>
        <v>Jul</v>
      </c>
    </row>
    <row r="1349" spans="1:20" ht="16">
      <c r="A1349" s="2" t="s">
        <v>1400</v>
      </c>
      <c r="B1349" s="3">
        <v>46215</v>
      </c>
      <c r="C1349" s="4" t="s">
        <v>14</v>
      </c>
      <c r="D1349" s="4" t="s">
        <v>126</v>
      </c>
      <c r="E1349" s="4" t="s">
        <v>25</v>
      </c>
      <c r="F1349" s="4" t="s">
        <v>4</v>
      </c>
      <c r="G1349" s="4" t="s">
        <v>49</v>
      </c>
      <c r="H1349" s="4" t="s">
        <v>55</v>
      </c>
      <c r="I1349" s="9">
        <v>2</v>
      </c>
      <c r="J1349" s="6">
        <v>123.58</v>
      </c>
      <c r="K1349" s="7">
        <v>0.1</v>
      </c>
      <c r="L1349" s="6">
        <v>68.739999999999995</v>
      </c>
      <c r="M1349" s="6">
        <f t="shared" si="84"/>
        <v>222.44399999999999</v>
      </c>
      <c r="N1349" s="6">
        <f t="shared" si="85"/>
        <v>137.47999999999999</v>
      </c>
      <c r="O1349" s="6">
        <f t="shared" si="86"/>
        <v>84.963999999999999</v>
      </c>
      <c r="P1349" s="8">
        <f t="shared" si="87"/>
        <v>0.3819568071065077</v>
      </c>
      <c r="Q1349" s="5">
        <f>YEAR(SalesDataTable[[#This Row],[Order Date]])</f>
        <v>2026</v>
      </c>
      <c r="R1349" s="8" t="str">
        <f>"Q"&amp;ROUNDUP(MONTH(SalesDataTable[[#This Row],[Order Date]])/3,0)</f>
        <v>Q3</v>
      </c>
      <c r="S1349" s="9">
        <f>MONTH(SalesDataTable[[#This Row],[Order Date]])</f>
        <v>7</v>
      </c>
      <c r="T1349" s="8" t="str">
        <f>TEXT(SalesDataTable[[#This Row],[Order Date]],"mmm")</f>
        <v>Jul</v>
      </c>
    </row>
    <row r="1350" spans="1:20" ht="16">
      <c r="A1350" s="2" t="s">
        <v>1401</v>
      </c>
      <c r="B1350" s="3">
        <v>46216</v>
      </c>
      <c r="C1350" s="4" t="s">
        <v>27</v>
      </c>
      <c r="D1350" s="4" t="s">
        <v>82</v>
      </c>
      <c r="E1350" s="4" t="s">
        <v>25</v>
      </c>
      <c r="F1350" s="4" t="s">
        <v>4</v>
      </c>
      <c r="G1350" s="4" t="s">
        <v>5</v>
      </c>
      <c r="H1350" s="4" t="s">
        <v>43</v>
      </c>
      <c r="I1350" s="9">
        <v>1</v>
      </c>
      <c r="J1350" s="6">
        <v>103.61</v>
      </c>
      <c r="K1350" s="7">
        <v>0</v>
      </c>
      <c r="L1350" s="6">
        <v>51.84</v>
      </c>
      <c r="M1350" s="6">
        <f t="shared" si="84"/>
        <v>103.61</v>
      </c>
      <c r="N1350" s="6">
        <f t="shared" si="85"/>
        <v>51.84</v>
      </c>
      <c r="O1350" s="6">
        <f t="shared" si="86"/>
        <v>51.769999999999996</v>
      </c>
      <c r="P1350" s="8">
        <f t="shared" si="87"/>
        <v>0.49966219476884466</v>
      </c>
      <c r="Q1350" s="5">
        <f>YEAR(SalesDataTable[[#This Row],[Order Date]])</f>
        <v>2026</v>
      </c>
      <c r="R1350" s="8" t="str">
        <f>"Q"&amp;ROUNDUP(MONTH(SalesDataTable[[#This Row],[Order Date]])/3,0)</f>
        <v>Q3</v>
      </c>
      <c r="S1350" s="9">
        <f>MONTH(SalesDataTable[[#This Row],[Order Date]])</f>
        <v>7</v>
      </c>
      <c r="T1350" s="8" t="str">
        <f>TEXT(SalesDataTable[[#This Row],[Order Date]],"mmm")</f>
        <v>Jul</v>
      </c>
    </row>
    <row r="1351" spans="1:20" ht="16">
      <c r="A1351" s="2" t="s">
        <v>1402</v>
      </c>
      <c r="B1351" s="3">
        <v>46216</v>
      </c>
      <c r="C1351" s="4" t="s">
        <v>14</v>
      </c>
      <c r="D1351" s="4" t="s">
        <v>15</v>
      </c>
      <c r="E1351" s="4" t="s">
        <v>25</v>
      </c>
      <c r="F1351" s="4" t="s">
        <v>4</v>
      </c>
      <c r="G1351" s="4" t="s">
        <v>11</v>
      </c>
      <c r="H1351" s="4" t="s">
        <v>21</v>
      </c>
      <c r="I1351" s="9">
        <v>2</v>
      </c>
      <c r="J1351" s="6">
        <v>145.75</v>
      </c>
      <c r="K1351" s="7">
        <v>0.05</v>
      </c>
      <c r="L1351" s="6">
        <v>79.319999999999993</v>
      </c>
      <c r="M1351" s="6">
        <f t="shared" si="84"/>
        <v>276.92500000000001</v>
      </c>
      <c r="N1351" s="6">
        <f t="shared" si="85"/>
        <v>158.63999999999999</v>
      </c>
      <c r="O1351" s="6">
        <f t="shared" si="86"/>
        <v>118.28500000000003</v>
      </c>
      <c r="P1351" s="8">
        <f t="shared" si="87"/>
        <v>0.42713731154644768</v>
      </c>
      <c r="Q1351" s="5">
        <f>YEAR(SalesDataTable[[#This Row],[Order Date]])</f>
        <v>2026</v>
      </c>
      <c r="R1351" s="8" t="str">
        <f>"Q"&amp;ROUNDUP(MONTH(SalesDataTable[[#This Row],[Order Date]])/3,0)</f>
        <v>Q3</v>
      </c>
      <c r="S1351" s="9">
        <f>MONTH(SalesDataTable[[#This Row],[Order Date]])</f>
        <v>7</v>
      </c>
      <c r="T1351" s="8" t="str">
        <f>TEXT(SalesDataTable[[#This Row],[Order Date]],"mmm")</f>
        <v>Jul</v>
      </c>
    </row>
    <row r="1352" spans="1:20" ht="16">
      <c r="A1352" s="2" t="s">
        <v>1403</v>
      </c>
      <c r="B1352" s="3">
        <v>46216</v>
      </c>
      <c r="C1352" s="4" t="s">
        <v>27</v>
      </c>
      <c r="D1352" s="4" t="s">
        <v>48</v>
      </c>
      <c r="E1352" s="4" t="s">
        <v>39</v>
      </c>
      <c r="F1352" s="4" t="s">
        <v>16</v>
      </c>
      <c r="G1352" s="4" t="s">
        <v>31</v>
      </c>
      <c r="H1352" s="4" t="s">
        <v>41</v>
      </c>
      <c r="I1352" s="9">
        <v>2</v>
      </c>
      <c r="J1352" s="6">
        <v>193.76</v>
      </c>
      <c r="K1352" s="7">
        <v>0.1</v>
      </c>
      <c r="L1352" s="6">
        <v>104.66</v>
      </c>
      <c r="M1352" s="6">
        <f t="shared" si="84"/>
        <v>348.76799999999997</v>
      </c>
      <c r="N1352" s="6">
        <f t="shared" si="85"/>
        <v>209.32</v>
      </c>
      <c r="O1352" s="6">
        <f t="shared" si="86"/>
        <v>139.44799999999998</v>
      </c>
      <c r="P1352" s="8">
        <f t="shared" si="87"/>
        <v>0.39983025965684921</v>
      </c>
      <c r="Q1352" s="5">
        <f>YEAR(SalesDataTable[[#This Row],[Order Date]])</f>
        <v>2026</v>
      </c>
      <c r="R1352" s="8" t="str">
        <f>"Q"&amp;ROUNDUP(MONTH(SalesDataTable[[#This Row],[Order Date]])/3,0)</f>
        <v>Q3</v>
      </c>
      <c r="S1352" s="9">
        <f>MONTH(SalesDataTable[[#This Row],[Order Date]])</f>
        <v>7</v>
      </c>
      <c r="T1352" s="8" t="str">
        <f>TEXT(SalesDataTable[[#This Row],[Order Date]],"mmm")</f>
        <v>Jul</v>
      </c>
    </row>
    <row r="1353" spans="1:20" ht="16">
      <c r="A1353" s="2" t="s">
        <v>1404</v>
      </c>
      <c r="B1353" s="3">
        <v>46216</v>
      </c>
      <c r="C1353" s="4" t="s">
        <v>14</v>
      </c>
      <c r="D1353" s="4" t="s">
        <v>126</v>
      </c>
      <c r="E1353" s="4" t="s">
        <v>3</v>
      </c>
      <c r="F1353" s="4" t="s">
        <v>4</v>
      </c>
      <c r="G1353" s="4" t="s">
        <v>11</v>
      </c>
      <c r="H1353" s="4" t="s">
        <v>21</v>
      </c>
      <c r="I1353" s="9">
        <v>2</v>
      </c>
      <c r="J1353" s="6">
        <v>146.09</v>
      </c>
      <c r="K1353" s="7">
        <v>0.1</v>
      </c>
      <c r="L1353" s="6">
        <v>79.36</v>
      </c>
      <c r="M1353" s="6">
        <f t="shared" si="84"/>
        <v>262.96199999999999</v>
      </c>
      <c r="N1353" s="6">
        <f t="shared" si="85"/>
        <v>158.72</v>
      </c>
      <c r="O1353" s="6">
        <f t="shared" si="86"/>
        <v>104.24199999999999</v>
      </c>
      <c r="P1353" s="8">
        <f t="shared" si="87"/>
        <v>0.39641469109605187</v>
      </c>
      <c r="Q1353" s="5">
        <f>YEAR(SalesDataTable[[#This Row],[Order Date]])</f>
        <v>2026</v>
      </c>
      <c r="R1353" s="8" t="str">
        <f>"Q"&amp;ROUNDUP(MONTH(SalesDataTable[[#This Row],[Order Date]])/3,0)</f>
        <v>Q3</v>
      </c>
      <c r="S1353" s="9">
        <f>MONTH(SalesDataTable[[#This Row],[Order Date]])</f>
        <v>7</v>
      </c>
      <c r="T1353" s="8" t="str">
        <f>TEXT(SalesDataTable[[#This Row],[Order Date]],"mmm")</f>
        <v>Jul</v>
      </c>
    </row>
    <row r="1354" spans="1:20" ht="16">
      <c r="A1354" s="2" t="s">
        <v>1405</v>
      </c>
      <c r="B1354" s="3">
        <v>46216</v>
      </c>
      <c r="C1354" s="4" t="s">
        <v>8</v>
      </c>
      <c r="D1354" s="4" t="s">
        <v>86</v>
      </c>
      <c r="E1354" s="4" t="s">
        <v>25</v>
      </c>
      <c r="F1354" s="4" t="s">
        <v>16</v>
      </c>
      <c r="G1354" s="4" t="s">
        <v>17</v>
      </c>
      <c r="H1354" s="4" t="s">
        <v>71</v>
      </c>
      <c r="I1354" s="9">
        <v>1</v>
      </c>
      <c r="J1354" s="6">
        <v>131.91999999999999</v>
      </c>
      <c r="K1354" s="7">
        <v>0</v>
      </c>
      <c r="L1354" s="6">
        <v>66.19</v>
      </c>
      <c r="M1354" s="6">
        <f t="shared" si="84"/>
        <v>131.91999999999999</v>
      </c>
      <c r="N1354" s="6">
        <f t="shared" si="85"/>
        <v>66.19</v>
      </c>
      <c r="O1354" s="6">
        <f t="shared" si="86"/>
        <v>65.72999999999999</v>
      </c>
      <c r="P1354" s="8">
        <f t="shared" si="87"/>
        <v>0.49825651910248631</v>
      </c>
      <c r="Q1354" s="5">
        <f>YEAR(SalesDataTable[[#This Row],[Order Date]])</f>
        <v>2026</v>
      </c>
      <c r="R1354" s="8" t="str">
        <f>"Q"&amp;ROUNDUP(MONTH(SalesDataTable[[#This Row],[Order Date]])/3,0)</f>
        <v>Q3</v>
      </c>
      <c r="S1354" s="9">
        <f>MONTH(SalesDataTable[[#This Row],[Order Date]])</f>
        <v>7</v>
      </c>
      <c r="T1354" s="8" t="str">
        <f>TEXT(SalesDataTable[[#This Row],[Order Date]],"mmm")</f>
        <v>Jul</v>
      </c>
    </row>
    <row r="1355" spans="1:20" ht="16">
      <c r="A1355" s="2" t="s">
        <v>1406</v>
      </c>
      <c r="B1355" s="3">
        <v>46216</v>
      </c>
      <c r="C1355" s="4" t="s">
        <v>8</v>
      </c>
      <c r="D1355" s="4" t="s">
        <v>66</v>
      </c>
      <c r="E1355" s="4" t="s">
        <v>10</v>
      </c>
      <c r="F1355" s="4" t="s">
        <v>20</v>
      </c>
      <c r="G1355" s="4" t="s">
        <v>31</v>
      </c>
      <c r="H1355" s="4" t="s">
        <v>64</v>
      </c>
      <c r="I1355" s="9">
        <v>6</v>
      </c>
      <c r="J1355" s="6">
        <v>83.28</v>
      </c>
      <c r="K1355" s="7">
        <v>0.15</v>
      </c>
      <c r="L1355" s="6">
        <v>38.76</v>
      </c>
      <c r="M1355" s="6">
        <f t="shared" si="84"/>
        <v>424.72800000000001</v>
      </c>
      <c r="N1355" s="6">
        <f t="shared" si="85"/>
        <v>232.56</v>
      </c>
      <c r="O1355" s="6">
        <f t="shared" si="86"/>
        <v>192.16800000000001</v>
      </c>
      <c r="P1355" s="8">
        <f t="shared" si="87"/>
        <v>0.45244956772334294</v>
      </c>
      <c r="Q1355" s="5">
        <f>YEAR(SalesDataTable[[#This Row],[Order Date]])</f>
        <v>2026</v>
      </c>
      <c r="R1355" s="8" t="str">
        <f>"Q"&amp;ROUNDUP(MONTH(SalesDataTable[[#This Row],[Order Date]])/3,0)</f>
        <v>Q3</v>
      </c>
      <c r="S1355" s="9">
        <f>MONTH(SalesDataTable[[#This Row],[Order Date]])</f>
        <v>7</v>
      </c>
      <c r="T1355" s="8" t="str">
        <f>TEXT(SalesDataTable[[#This Row],[Order Date]],"mmm")</f>
        <v>Jul</v>
      </c>
    </row>
    <row r="1356" spans="1:20" ht="16">
      <c r="A1356" s="2" t="s">
        <v>1407</v>
      </c>
      <c r="B1356" s="3">
        <v>46216</v>
      </c>
      <c r="C1356" s="4" t="s">
        <v>8</v>
      </c>
      <c r="D1356" s="4" t="s">
        <v>38</v>
      </c>
      <c r="E1356" s="4" t="s">
        <v>3</v>
      </c>
      <c r="F1356" s="4" t="s">
        <v>16</v>
      </c>
      <c r="G1356" s="4" t="s">
        <v>17</v>
      </c>
      <c r="H1356" s="4" t="s">
        <v>18</v>
      </c>
      <c r="I1356" s="9">
        <v>1</v>
      </c>
      <c r="J1356" s="6">
        <v>36.479999999999997</v>
      </c>
      <c r="K1356" s="7">
        <v>0.05</v>
      </c>
      <c r="L1356" s="6">
        <v>13.22</v>
      </c>
      <c r="M1356" s="6">
        <f t="shared" si="84"/>
        <v>34.655999999999999</v>
      </c>
      <c r="N1356" s="6">
        <f t="shared" si="85"/>
        <v>13.22</v>
      </c>
      <c r="O1356" s="6">
        <f t="shared" si="86"/>
        <v>21.436</v>
      </c>
      <c r="P1356" s="8">
        <f t="shared" si="87"/>
        <v>0.61853647276084955</v>
      </c>
      <c r="Q1356" s="5">
        <f>YEAR(SalesDataTable[[#This Row],[Order Date]])</f>
        <v>2026</v>
      </c>
      <c r="R1356" s="8" t="str">
        <f>"Q"&amp;ROUNDUP(MONTH(SalesDataTable[[#This Row],[Order Date]])/3,0)</f>
        <v>Q3</v>
      </c>
      <c r="S1356" s="9">
        <f>MONTH(SalesDataTable[[#This Row],[Order Date]])</f>
        <v>7</v>
      </c>
      <c r="T1356" s="8" t="str">
        <f>TEXT(SalesDataTable[[#This Row],[Order Date]],"mmm")</f>
        <v>Jul</v>
      </c>
    </row>
    <row r="1357" spans="1:20" ht="16">
      <c r="A1357" s="2" t="s">
        <v>1408</v>
      </c>
      <c r="B1357" s="3">
        <v>46216</v>
      </c>
      <c r="C1357" s="4" t="s">
        <v>1</v>
      </c>
      <c r="D1357" s="4" t="s">
        <v>2</v>
      </c>
      <c r="E1357" s="4" t="s">
        <v>25</v>
      </c>
      <c r="F1357" s="4" t="s">
        <v>16</v>
      </c>
      <c r="G1357" s="4" t="s">
        <v>11</v>
      </c>
      <c r="H1357" s="4" t="s">
        <v>53</v>
      </c>
      <c r="I1357" s="9">
        <v>3</v>
      </c>
      <c r="J1357" s="6">
        <v>155.44</v>
      </c>
      <c r="K1357" s="7">
        <v>0.05</v>
      </c>
      <c r="L1357" s="6">
        <v>79.95</v>
      </c>
      <c r="M1357" s="6">
        <f t="shared" si="84"/>
        <v>443.00399999999996</v>
      </c>
      <c r="N1357" s="6">
        <f t="shared" si="85"/>
        <v>239.85000000000002</v>
      </c>
      <c r="O1357" s="6">
        <f t="shared" si="86"/>
        <v>203.15399999999994</v>
      </c>
      <c r="P1357" s="8">
        <f t="shared" si="87"/>
        <v>0.45858276674702703</v>
      </c>
      <c r="Q1357" s="5">
        <f>YEAR(SalesDataTable[[#This Row],[Order Date]])</f>
        <v>2026</v>
      </c>
      <c r="R1357" s="8" t="str">
        <f>"Q"&amp;ROUNDUP(MONTH(SalesDataTable[[#This Row],[Order Date]])/3,0)</f>
        <v>Q3</v>
      </c>
      <c r="S1357" s="9">
        <f>MONTH(SalesDataTable[[#This Row],[Order Date]])</f>
        <v>7</v>
      </c>
      <c r="T1357" s="8" t="str">
        <f>TEXT(SalesDataTable[[#This Row],[Order Date]],"mmm")</f>
        <v>Jul</v>
      </c>
    </row>
    <row r="1358" spans="1:20" ht="16">
      <c r="A1358" s="2" t="s">
        <v>1409</v>
      </c>
      <c r="B1358" s="3">
        <v>46216</v>
      </c>
      <c r="C1358" s="4" t="s">
        <v>1</v>
      </c>
      <c r="D1358" s="4" t="s">
        <v>88</v>
      </c>
      <c r="E1358" s="4" t="s">
        <v>10</v>
      </c>
      <c r="F1358" s="4" t="s">
        <v>4</v>
      </c>
      <c r="G1358" s="4" t="s">
        <v>49</v>
      </c>
      <c r="H1358" s="4" t="s">
        <v>50</v>
      </c>
      <c r="I1358" s="9">
        <v>6</v>
      </c>
      <c r="J1358" s="6">
        <v>40.58</v>
      </c>
      <c r="K1358" s="7">
        <v>0.15</v>
      </c>
      <c r="L1358" s="6">
        <v>15.06</v>
      </c>
      <c r="M1358" s="6">
        <f t="shared" si="84"/>
        <v>206.958</v>
      </c>
      <c r="N1358" s="6">
        <f t="shared" si="85"/>
        <v>90.36</v>
      </c>
      <c r="O1358" s="6">
        <f t="shared" si="86"/>
        <v>116.598</v>
      </c>
      <c r="P1358" s="8">
        <f t="shared" si="87"/>
        <v>0.5633896732670397</v>
      </c>
      <c r="Q1358" s="5">
        <f>YEAR(SalesDataTable[[#This Row],[Order Date]])</f>
        <v>2026</v>
      </c>
      <c r="R1358" s="8" t="str">
        <f>"Q"&amp;ROUNDUP(MONTH(SalesDataTable[[#This Row],[Order Date]])/3,0)</f>
        <v>Q3</v>
      </c>
      <c r="S1358" s="9">
        <f>MONTH(SalesDataTable[[#This Row],[Order Date]])</f>
        <v>7</v>
      </c>
      <c r="T1358" s="8" t="str">
        <f>TEXT(SalesDataTable[[#This Row],[Order Date]],"mmm")</f>
        <v>Jul</v>
      </c>
    </row>
    <row r="1359" spans="1:20" ht="16">
      <c r="A1359" s="2" t="s">
        <v>1410</v>
      </c>
      <c r="B1359" s="3">
        <v>46217</v>
      </c>
      <c r="C1359" s="4" t="s">
        <v>27</v>
      </c>
      <c r="D1359" s="4" t="s">
        <v>82</v>
      </c>
      <c r="E1359" s="4" t="s">
        <v>3</v>
      </c>
      <c r="F1359" s="4" t="s">
        <v>4</v>
      </c>
      <c r="G1359" s="4" t="s">
        <v>5</v>
      </c>
      <c r="H1359" s="4" t="s">
        <v>43</v>
      </c>
      <c r="I1359" s="9">
        <v>2</v>
      </c>
      <c r="J1359" s="6">
        <v>101.03</v>
      </c>
      <c r="K1359" s="7">
        <v>0.1</v>
      </c>
      <c r="L1359" s="6">
        <v>50.98</v>
      </c>
      <c r="M1359" s="6">
        <f t="shared" si="84"/>
        <v>181.85400000000001</v>
      </c>
      <c r="N1359" s="6">
        <f t="shared" si="85"/>
        <v>101.96</v>
      </c>
      <c r="O1359" s="6">
        <f t="shared" si="86"/>
        <v>79.89400000000002</v>
      </c>
      <c r="P1359" s="8">
        <f t="shared" si="87"/>
        <v>0.43933045190097558</v>
      </c>
      <c r="Q1359" s="5">
        <f>YEAR(SalesDataTable[[#This Row],[Order Date]])</f>
        <v>2026</v>
      </c>
      <c r="R1359" s="8" t="str">
        <f>"Q"&amp;ROUNDUP(MONTH(SalesDataTable[[#This Row],[Order Date]])/3,0)</f>
        <v>Q3</v>
      </c>
      <c r="S1359" s="9">
        <f>MONTH(SalesDataTable[[#This Row],[Order Date]])</f>
        <v>7</v>
      </c>
      <c r="T1359" s="8" t="str">
        <f>TEXT(SalesDataTable[[#This Row],[Order Date]],"mmm")</f>
        <v>Jul</v>
      </c>
    </row>
    <row r="1360" spans="1:20" ht="16">
      <c r="A1360" s="2" t="s">
        <v>1411</v>
      </c>
      <c r="B1360" s="3">
        <v>46217</v>
      </c>
      <c r="C1360" s="4" t="s">
        <v>1</v>
      </c>
      <c r="D1360" s="4" t="s">
        <v>52</v>
      </c>
      <c r="E1360" s="4" t="s">
        <v>25</v>
      </c>
      <c r="F1360" s="4" t="s">
        <v>4</v>
      </c>
      <c r="G1360" s="4" t="s">
        <v>31</v>
      </c>
      <c r="H1360" s="4" t="s">
        <v>64</v>
      </c>
      <c r="I1360" s="9">
        <v>1</v>
      </c>
      <c r="J1360" s="6">
        <v>80.150000000000006</v>
      </c>
      <c r="K1360" s="7">
        <v>0.05</v>
      </c>
      <c r="L1360" s="6">
        <v>38.89</v>
      </c>
      <c r="M1360" s="6">
        <f t="shared" si="84"/>
        <v>76.142499999999998</v>
      </c>
      <c r="N1360" s="6">
        <f t="shared" si="85"/>
        <v>38.89</v>
      </c>
      <c r="O1360" s="6">
        <f t="shared" si="86"/>
        <v>37.252499999999998</v>
      </c>
      <c r="P1360" s="8">
        <f t="shared" si="87"/>
        <v>0.48924713530551267</v>
      </c>
      <c r="Q1360" s="5">
        <f>YEAR(SalesDataTable[[#This Row],[Order Date]])</f>
        <v>2026</v>
      </c>
      <c r="R1360" s="8" t="str">
        <f>"Q"&amp;ROUNDUP(MONTH(SalesDataTable[[#This Row],[Order Date]])/3,0)</f>
        <v>Q3</v>
      </c>
      <c r="S1360" s="9">
        <f>MONTH(SalesDataTable[[#This Row],[Order Date]])</f>
        <v>7</v>
      </c>
      <c r="T1360" s="8" t="str">
        <f>TEXT(SalesDataTable[[#This Row],[Order Date]],"mmm")</f>
        <v>Jul</v>
      </c>
    </row>
    <row r="1361" spans="1:20" ht="16">
      <c r="A1361" s="2" t="s">
        <v>1412</v>
      </c>
      <c r="B1361" s="3">
        <v>46217</v>
      </c>
      <c r="C1361" s="4" t="s">
        <v>14</v>
      </c>
      <c r="D1361" s="4" t="s">
        <v>15</v>
      </c>
      <c r="E1361" s="4" t="s">
        <v>25</v>
      </c>
      <c r="F1361" s="4" t="s">
        <v>16</v>
      </c>
      <c r="G1361" s="4" t="s">
        <v>31</v>
      </c>
      <c r="H1361" s="4" t="s">
        <v>64</v>
      </c>
      <c r="I1361" s="9">
        <v>1</v>
      </c>
      <c r="J1361" s="6">
        <v>83.74</v>
      </c>
      <c r="K1361" s="7">
        <v>0</v>
      </c>
      <c r="L1361" s="6">
        <v>38.96</v>
      </c>
      <c r="M1361" s="6">
        <f t="shared" si="84"/>
        <v>83.74</v>
      </c>
      <c r="N1361" s="6">
        <f t="shared" si="85"/>
        <v>38.96</v>
      </c>
      <c r="O1361" s="6">
        <f t="shared" si="86"/>
        <v>44.779999999999994</v>
      </c>
      <c r="P1361" s="8">
        <f t="shared" si="87"/>
        <v>0.53475041796035339</v>
      </c>
      <c r="Q1361" s="5">
        <f>YEAR(SalesDataTable[[#This Row],[Order Date]])</f>
        <v>2026</v>
      </c>
      <c r="R1361" s="8" t="str">
        <f>"Q"&amp;ROUNDUP(MONTH(SalesDataTable[[#This Row],[Order Date]])/3,0)</f>
        <v>Q3</v>
      </c>
      <c r="S1361" s="9">
        <f>MONTH(SalesDataTable[[#This Row],[Order Date]])</f>
        <v>7</v>
      </c>
      <c r="T1361" s="8" t="str">
        <f>TEXT(SalesDataTable[[#This Row],[Order Date]],"mmm")</f>
        <v>Jul</v>
      </c>
    </row>
    <row r="1362" spans="1:20" ht="16">
      <c r="A1362" s="2" t="s">
        <v>1413</v>
      </c>
      <c r="B1362" s="3">
        <v>46217</v>
      </c>
      <c r="C1362" s="4" t="s">
        <v>14</v>
      </c>
      <c r="D1362" s="4" t="s">
        <v>34</v>
      </c>
      <c r="E1362" s="4" t="s">
        <v>10</v>
      </c>
      <c r="F1362" s="4" t="s">
        <v>4</v>
      </c>
      <c r="G1362" s="4" t="s">
        <v>17</v>
      </c>
      <c r="H1362" s="4" t="s">
        <v>18</v>
      </c>
      <c r="I1362" s="9">
        <v>8</v>
      </c>
      <c r="J1362" s="6">
        <v>35.75</v>
      </c>
      <c r="K1362" s="7">
        <v>0.15</v>
      </c>
      <c r="L1362" s="6">
        <v>13.56</v>
      </c>
      <c r="M1362" s="6">
        <f t="shared" si="84"/>
        <v>243.1</v>
      </c>
      <c r="N1362" s="6">
        <f t="shared" si="85"/>
        <v>108.48</v>
      </c>
      <c r="O1362" s="6">
        <f t="shared" si="86"/>
        <v>134.62</v>
      </c>
      <c r="P1362" s="8">
        <f t="shared" si="87"/>
        <v>0.55376388317564795</v>
      </c>
      <c r="Q1362" s="5">
        <f>YEAR(SalesDataTable[[#This Row],[Order Date]])</f>
        <v>2026</v>
      </c>
      <c r="R1362" s="8" t="str">
        <f>"Q"&amp;ROUNDUP(MONTH(SalesDataTable[[#This Row],[Order Date]])/3,0)</f>
        <v>Q3</v>
      </c>
      <c r="S1362" s="9">
        <f>MONTH(SalesDataTable[[#This Row],[Order Date]])</f>
        <v>7</v>
      </c>
      <c r="T1362" s="8" t="str">
        <f>TEXT(SalesDataTable[[#This Row],[Order Date]],"mmm")</f>
        <v>Jul</v>
      </c>
    </row>
    <row r="1363" spans="1:20" ht="16">
      <c r="A1363" s="2" t="s">
        <v>1414</v>
      </c>
      <c r="B1363" s="3">
        <v>46217</v>
      </c>
      <c r="C1363" s="4" t="s">
        <v>1</v>
      </c>
      <c r="D1363" s="4" t="s">
        <v>88</v>
      </c>
      <c r="E1363" s="4" t="s">
        <v>3</v>
      </c>
      <c r="F1363" s="4" t="s">
        <v>16</v>
      </c>
      <c r="G1363" s="4" t="s">
        <v>5</v>
      </c>
      <c r="H1363" s="4" t="s">
        <v>6</v>
      </c>
      <c r="I1363" s="9">
        <v>3</v>
      </c>
      <c r="J1363" s="6">
        <v>81.39</v>
      </c>
      <c r="K1363" s="7">
        <v>0</v>
      </c>
      <c r="L1363" s="6">
        <v>43.54</v>
      </c>
      <c r="M1363" s="6">
        <f t="shared" si="84"/>
        <v>244.17000000000002</v>
      </c>
      <c r="N1363" s="6">
        <f t="shared" si="85"/>
        <v>130.62</v>
      </c>
      <c r="O1363" s="6">
        <f t="shared" si="86"/>
        <v>113.55000000000001</v>
      </c>
      <c r="P1363" s="8">
        <f t="shared" si="87"/>
        <v>0.46504484580415284</v>
      </c>
      <c r="Q1363" s="5">
        <f>YEAR(SalesDataTable[[#This Row],[Order Date]])</f>
        <v>2026</v>
      </c>
      <c r="R1363" s="8" t="str">
        <f>"Q"&amp;ROUNDUP(MONTH(SalesDataTable[[#This Row],[Order Date]])/3,0)</f>
        <v>Q3</v>
      </c>
      <c r="S1363" s="9">
        <f>MONTH(SalesDataTable[[#This Row],[Order Date]])</f>
        <v>7</v>
      </c>
      <c r="T1363" s="8" t="str">
        <f>TEXT(SalesDataTable[[#This Row],[Order Date]],"mmm")</f>
        <v>Jul</v>
      </c>
    </row>
    <row r="1364" spans="1:20" ht="16">
      <c r="A1364" s="2" t="s">
        <v>1415</v>
      </c>
      <c r="B1364" s="3">
        <v>46217</v>
      </c>
      <c r="C1364" s="4" t="s">
        <v>14</v>
      </c>
      <c r="D1364" s="4" t="s">
        <v>61</v>
      </c>
      <c r="E1364" s="4" t="s">
        <v>39</v>
      </c>
      <c r="F1364" s="4" t="s">
        <v>16</v>
      </c>
      <c r="G1364" s="4" t="s">
        <v>17</v>
      </c>
      <c r="H1364" s="4" t="s">
        <v>18</v>
      </c>
      <c r="I1364" s="9">
        <v>1</v>
      </c>
      <c r="J1364" s="6">
        <v>36.799999999999997</v>
      </c>
      <c r="K1364" s="7">
        <v>0</v>
      </c>
      <c r="L1364" s="6">
        <v>13.91</v>
      </c>
      <c r="M1364" s="6">
        <f t="shared" si="84"/>
        <v>36.799999999999997</v>
      </c>
      <c r="N1364" s="6">
        <f t="shared" si="85"/>
        <v>13.91</v>
      </c>
      <c r="O1364" s="6">
        <f t="shared" si="86"/>
        <v>22.889999999999997</v>
      </c>
      <c r="P1364" s="8">
        <f t="shared" si="87"/>
        <v>0.62201086956521734</v>
      </c>
      <c r="Q1364" s="5">
        <f>YEAR(SalesDataTable[[#This Row],[Order Date]])</f>
        <v>2026</v>
      </c>
      <c r="R1364" s="8" t="str">
        <f>"Q"&amp;ROUNDUP(MONTH(SalesDataTable[[#This Row],[Order Date]])/3,0)</f>
        <v>Q3</v>
      </c>
      <c r="S1364" s="9">
        <f>MONTH(SalesDataTable[[#This Row],[Order Date]])</f>
        <v>7</v>
      </c>
      <c r="T1364" s="8" t="str">
        <f>TEXT(SalesDataTable[[#This Row],[Order Date]],"mmm")</f>
        <v>Jul</v>
      </c>
    </row>
    <row r="1365" spans="1:20" ht="16">
      <c r="A1365" s="2" t="s">
        <v>1416</v>
      </c>
      <c r="B1365" s="3">
        <v>46217</v>
      </c>
      <c r="C1365" s="4" t="s">
        <v>14</v>
      </c>
      <c r="D1365" s="4" t="s">
        <v>126</v>
      </c>
      <c r="E1365" s="4" t="s">
        <v>10</v>
      </c>
      <c r="F1365" s="4" t="s">
        <v>4</v>
      </c>
      <c r="G1365" s="4" t="s">
        <v>31</v>
      </c>
      <c r="H1365" s="4" t="s">
        <v>41</v>
      </c>
      <c r="I1365" s="9">
        <v>6</v>
      </c>
      <c r="J1365" s="6">
        <v>194.15</v>
      </c>
      <c r="K1365" s="7">
        <v>0.1</v>
      </c>
      <c r="L1365" s="6">
        <v>105.12</v>
      </c>
      <c r="M1365" s="6">
        <f t="shared" si="84"/>
        <v>1048.4100000000001</v>
      </c>
      <c r="N1365" s="6">
        <f t="shared" si="85"/>
        <v>630.72</v>
      </c>
      <c r="O1365" s="6">
        <f t="shared" si="86"/>
        <v>417.69000000000005</v>
      </c>
      <c r="P1365" s="8">
        <f t="shared" si="87"/>
        <v>0.3984032964202936</v>
      </c>
      <c r="Q1365" s="5">
        <f>YEAR(SalesDataTable[[#This Row],[Order Date]])</f>
        <v>2026</v>
      </c>
      <c r="R1365" s="8" t="str">
        <f>"Q"&amp;ROUNDUP(MONTH(SalesDataTable[[#This Row],[Order Date]])/3,0)</f>
        <v>Q3</v>
      </c>
      <c r="S1365" s="9">
        <f>MONTH(SalesDataTable[[#This Row],[Order Date]])</f>
        <v>7</v>
      </c>
      <c r="T1365" s="8" t="str">
        <f>TEXT(SalesDataTable[[#This Row],[Order Date]],"mmm")</f>
        <v>Jul</v>
      </c>
    </row>
    <row r="1366" spans="1:20" ht="16">
      <c r="A1366" s="2" t="s">
        <v>1417</v>
      </c>
      <c r="B1366" s="3">
        <v>46217</v>
      </c>
      <c r="C1366" s="4" t="s">
        <v>1</v>
      </c>
      <c r="D1366" s="4" t="s">
        <v>52</v>
      </c>
      <c r="E1366" s="4" t="s">
        <v>3</v>
      </c>
      <c r="F1366" s="4" t="s">
        <v>16</v>
      </c>
      <c r="G1366" s="4" t="s">
        <v>49</v>
      </c>
      <c r="H1366" s="4" t="s">
        <v>74</v>
      </c>
      <c r="I1366" s="9">
        <v>1</v>
      </c>
      <c r="J1366" s="6">
        <v>50.94</v>
      </c>
      <c r="K1366" s="7">
        <v>0</v>
      </c>
      <c r="L1366" s="6">
        <v>22.28</v>
      </c>
      <c r="M1366" s="6">
        <f t="shared" si="84"/>
        <v>50.94</v>
      </c>
      <c r="N1366" s="6">
        <f t="shared" si="85"/>
        <v>22.28</v>
      </c>
      <c r="O1366" s="6">
        <f t="shared" si="86"/>
        <v>28.659999999999997</v>
      </c>
      <c r="P1366" s="8">
        <f t="shared" si="87"/>
        <v>0.5626226933647428</v>
      </c>
      <c r="Q1366" s="5">
        <f>YEAR(SalesDataTable[[#This Row],[Order Date]])</f>
        <v>2026</v>
      </c>
      <c r="R1366" s="8" t="str">
        <f>"Q"&amp;ROUNDUP(MONTH(SalesDataTable[[#This Row],[Order Date]])/3,0)</f>
        <v>Q3</v>
      </c>
      <c r="S1366" s="9">
        <f>MONTH(SalesDataTable[[#This Row],[Order Date]])</f>
        <v>7</v>
      </c>
      <c r="T1366" s="8" t="str">
        <f>TEXT(SalesDataTable[[#This Row],[Order Date]],"mmm")</f>
        <v>Jul</v>
      </c>
    </row>
    <row r="1367" spans="1:20" ht="16">
      <c r="A1367" s="2" t="s">
        <v>1418</v>
      </c>
      <c r="B1367" s="3">
        <v>46218</v>
      </c>
      <c r="C1367" s="4" t="s">
        <v>27</v>
      </c>
      <c r="D1367" s="4" t="s">
        <v>48</v>
      </c>
      <c r="E1367" s="4" t="s">
        <v>3</v>
      </c>
      <c r="F1367" s="4" t="s">
        <v>4</v>
      </c>
      <c r="G1367" s="4" t="s">
        <v>49</v>
      </c>
      <c r="H1367" s="4" t="s">
        <v>55</v>
      </c>
      <c r="I1367" s="9">
        <v>2</v>
      </c>
      <c r="J1367" s="6">
        <v>125.89</v>
      </c>
      <c r="K1367" s="7">
        <v>0</v>
      </c>
      <c r="L1367" s="6">
        <v>70.8</v>
      </c>
      <c r="M1367" s="6">
        <f t="shared" si="84"/>
        <v>251.78</v>
      </c>
      <c r="N1367" s="6">
        <f t="shared" si="85"/>
        <v>141.6</v>
      </c>
      <c r="O1367" s="6">
        <f t="shared" si="86"/>
        <v>110.18</v>
      </c>
      <c r="P1367" s="8">
        <f t="shared" si="87"/>
        <v>0.43760425768528083</v>
      </c>
      <c r="Q1367" s="5">
        <f>YEAR(SalesDataTable[[#This Row],[Order Date]])</f>
        <v>2026</v>
      </c>
      <c r="R1367" s="8" t="str">
        <f>"Q"&amp;ROUNDUP(MONTH(SalesDataTable[[#This Row],[Order Date]])/3,0)</f>
        <v>Q3</v>
      </c>
      <c r="S1367" s="9">
        <f>MONTH(SalesDataTable[[#This Row],[Order Date]])</f>
        <v>7</v>
      </c>
      <c r="T1367" s="8" t="str">
        <f>TEXT(SalesDataTable[[#This Row],[Order Date]],"mmm")</f>
        <v>Jul</v>
      </c>
    </row>
    <row r="1368" spans="1:20" ht="16">
      <c r="A1368" s="2" t="s">
        <v>1419</v>
      </c>
      <c r="B1368" s="3">
        <v>46218</v>
      </c>
      <c r="C1368" s="4" t="s">
        <v>1</v>
      </c>
      <c r="D1368" s="4" t="s">
        <v>52</v>
      </c>
      <c r="E1368" s="4" t="s">
        <v>3</v>
      </c>
      <c r="F1368" s="4" t="s">
        <v>16</v>
      </c>
      <c r="G1368" s="4" t="s">
        <v>49</v>
      </c>
      <c r="H1368" s="4" t="s">
        <v>74</v>
      </c>
      <c r="I1368" s="9">
        <v>2</v>
      </c>
      <c r="J1368" s="6">
        <v>51.9</v>
      </c>
      <c r="K1368" s="7">
        <v>0</v>
      </c>
      <c r="L1368" s="6">
        <v>21.82</v>
      </c>
      <c r="M1368" s="6">
        <f t="shared" si="84"/>
        <v>103.8</v>
      </c>
      <c r="N1368" s="6">
        <f t="shared" si="85"/>
        <v>43.64</v>
      </c>
      <c r="O1368" s="6">
        <f t="shared" si="86"/>
        <v>60.16</v>
      </c>
      <c r="P1368" s="8">
        <f t="shared" si="87"/>
        <v>0.57957610789980729</v>
      </c>
      <c r="Q1368" s="5">
        <f>YEAR(SalesDataTable[[#This Row],[Order Date]])</f>
        <v>2026</v>
      </c>
      <c r="R1368" s="8" t="str">
        <f>"Q"&amp;ROUNDUP(MONTH(SalesDataTable[[#This Row],[Order Date]])/3,0)</f>
        <v>Q3</v>
      </c>
      <c r="S1368" s="9">
        <f>MONTH(SalesDataTable[[#This Row],[Order Date]])</f>
        <v>7</v>
      </c>
      <c r="T1368" s="8" t="str">
        <f>TEXT(SalesDataTable[[#This Row],[Order Date]],"mmm")</f>
        <v>Jul</v>
      </c>
    </row>
    <row r="1369" spans="1:20" ht="16">
      <c r="A1369" s="2" t="s">
        <v>1420</v>
      </c>
      <c r="B1369" s="3">
        <v>46218</v>
      </c>
      <c r="C1369" s="4" t="s">
        <v>1</v>
      </c>
      <c r="D1369" s="4" t="s">
        <v>2</v>
      </c>
      <c r="E1369" s="4" t="s">
        <v>25</v>
      </c>
      <c r="F1369" s="4" t="s">
        <v>16</v>
      </c>
      <c r="G1369" s="4" t="s">
        <v>49</v>
      </c>
      <c r="H1369" s="4" t="s">
        <v>50</v>
      </c>
      <c r="I1369" s="9">
        <v>2</v>
      </c>
      <c r="J1369" s="6">
        <v>39.75</v>
      </c>
      <c r="K1369" s="7">
        <v>0</v>
      </c>
      <c r="L1369" s="6">
        <v>14.78</v>
      </c>
      <c r="M1369" s="6">
        <f t="shared" si="84"/>
        <v>79.5</v>
      </c>
      <c r="N1369" s="6">
        <f t="shared" si="85"/>
        <v>29.56</v>
      </c>
      <c r="O1369" s="6">
        <f t="shared" si="86"/>
        <v>49.94</v>
      </c>
      <c r="P1369" s="8">
        <f t="shared" si="87"/>
        <v>0.62817610062893081</v>
      </c>
      <c r="Q1369" s="5">
        <f>YEAR(SalesDataTable[[#This Row],[Order Date]])</f>
        <v>2026</v>
      </c>
      <c r="R1369" s="8" t="str">
        <f>"Q"&amp;ROUNDUP(MONTH(SalesDataTable[[#This Row],[Order Date]])/3,0)</f>
        <v>Q3</v>
      </c>
      <c r="S1369" s="9">
        <f>MONTH(SalesDataTable[[#This Row],[Order Date]])</f>
        <v>7</v>
      </c>
      <c r="T1369" s="8" t="str">
        <f>TEXT(SalesDataTable[[#This Row],[Order Date]],"mmm")</f>
        <v>Jul</v>
      </c>
    </row>
    <row r="1370" spans="1:20" ht="16">
      <c r="A1370" s="2" t="s">
        <v>1421</v>
      </c>
      <c r="B1370" s="3">
        <v>46218</v>
      </c>
      <c r="C1370" s="4" t="s">
        <v>8</v>
      </c>
      <c r="D1370" s="4" t="s">
        <v>69</v>
      </c>
      <c r="E1370" s="4" t="s">
        <v>39</v>
      </c>
      <c r="F1370" s="4" t="s">
        <v>4</v>
      </c>
      <c r="G1370" s="4" t="s">
        <v>11</v>
      </c>
      <c r="H1370" s="4" t="s">
        <v>12</v>
      </c>
      <c r="I1370" s="9">
        <v>1</v>
      </c>
      <c r="J1370" s="6">
        <v>93.46</v>
      </c>
      <c r="K1370" s="7">
        <v>0.15</v>
      </c>
      <c r="L1370" s="6">
        <v>46.65</v>
      </c>
      <c r="M1370" s="6">
        <f t="shared" si="84"/>
        <v>79.440999999999988</v>
      </c>
      <c r="N1370" s="6">
        <f t="shared" si="85"/>
        <v>46.65</v>
      </c>
      <c r="O1370" s="6">
        <f t="shared" si="86"/>
        <v>32.79099999999999</v>
      </c>
      <c r="P1370" s="8">
        <f t="shared" si="87"/>
        <v>0.41277174255107557</v>
      </c>
      <c r="Q1370" s="5">
        <f>YEAR(SalesDataTable[[#This Row],[Order Date]])</f>
        <v>2026</v>
      </c>
      <c r="R1370" s="8" t="str">
        <f>"Q"&amp;ROUNDUP(MONTH(SalesDataTable[[#This Row],[Order Date]])/3,0)</f>
        <v>Q3</v>
      </c>
      <c r="S1370" s="9">
        <f>MONTH(SalesDataTable[[#This Row],[Order Date]])</f>
        <v>7</v>
      </c>
      <c r="T1370" s="8" t="str">
        <f>TEXT(SalesDataTable[[#This Row],[Order Date]],"mmm")</f>
        <v>Jul</v>
      </c>
    </row>
    <row r="1371" spans="1:20" ht="16">
      <c r="A1371" s="2" t="s">
        <v>1422</v>
      </c>
      <c r="B1371" s="3">
        <v>46218</v>
      </c>
      <c r="C1371" s="4" t="s">
        <v>27</v>
      </c>
      <c r="D1371" s="4" t="s">
        <v>82</v>
      </c>
      <c r="E1371" s="4" t="s">
        <v>10</v>
      </c>
      <c r="F1371" s="4" t="s">
        <v>20</v>
      </c>
      <c r="G1371" s="4" t="s">
        <v>5</v>
      </c>
      <c r="H1371" s="4" t="s">
        <v>6</v>
      </c>
      <c r="I1371" s="9">
        <v>3</v>
      </c>
      <c r="J1371" s="6">
        <v>82.79</v>
      </c>
      <c r="K1371" s="7">
        <v>0.1</v>
      </c>
      <c r="L1371" s="6">
        <v>43.07</v>
      </c>
      <c r="M1371" s="6">
        <f t="shared" si="84"/>
        <v>223.53300000000002</v>
      </c>
      <c r="N1371" s="6">
        <f t="shared" si="85"/>
        <v>129.21</v>
      </c>
      <c r="O1371" s="6">
        <f t="shared" si="86"/>
        <v>94.323000000000008</v>
      </c>
      <c r="P1371" s="8">
        <f t="shared" si="87"/>
        <v>0.42196454214813922</v>
      </c>
      <c r="Q1371" s="5">
        <f>YEAR(SalesDataTable[[#This Row],[Order Date]])</f>
        <v>2026</v>
      </c>
      <c r="R1371" s="8" t="str">
        <f>"Q"&amp;ROUNDUP(MONTH(SalesDataTable[[#This Row],[Order Date]])/3,0)</f>
        <v>Q3</v>
      </c>
      <c r="S1371" s="9">
        <f>MONTH(SalesDataTable[[#This Row],[Order Date]])</f>
        <v>7</v>
      </c>
      <c r="T1371" s="8" t="str">
        <f>TEXT(SalesDataTable[[#This Row],[Order Date]],"mmm")</f>
        <v>Jul</v>
      </c>
    </row>
    <row r="1372" spans="1:20" ht="16">
      <c r="A1372" s="2" t="s">
        <v>1423</v>
      </c>
      <c r="B1372" s="3">
        <v>46218</v>
      </c>
      <c r="C1372" s="4" t="s">
        <v>14</v>
      </c>
      <c r="D1372" s="4" t="s">
        <v>15</v>
      </c>
      <c r="E1372" s="4" t="s">
        <v>25</v>
      </c>
      <c r="F1372" s="4" t="s">
        <v>20</v>
      </c>
      <c r="G1372" s="4" t="s">
        <v>11</v>
      </c>
      <c r="H1372" s="4" t="s">
        <v>12</v>
      </c>
      <c r="I1372" s="9">
        <v>1</v>
      </c>
      <c r="J1372" s="6">
        <v>92.54</v>
      </c>
      <c r="K1372" s="7">
        <v>0</v>
      </c>
      <c r="L1372" s="6">
        <v>44.48</v>
      </c>
      <c r="M1372" s="6">
        <f t="shared" si="84"/>
        <v>92.54</v>
      </c>
      <c r="N1372" s="6">
        <f t="shared" si="85"/>
        <v>44.48</v>
      </c>
      <c r="O1372" s="6">
        <f t="shared" si="86"/>
        <v>48.060000000000009</v>
      </c>
      <c r="P1372" s="8">
        <f t="shared" si="87"/>
        <v>0.51934298681651181</v>
      </c>
      <c r="Q1372" s="5">
        <f>YEAR(SalesDataTable[[#This Row],[Order Date]])</f>
        <v>2026</v>
      </c>
      <c r="R1372" s="8" t="str">
        <f>"Q"&amp;ROUNDUP(MONTH(SalesDataTable[[#This Row],[Order Date]])/3,0)</f>
        <v>Q3</v>
      </c>
      <c r="S1372" s="9">
        <f>MONTH(SalesDataTable[[#This Row],[Order Date]])</f>
        <v>7</v>
      </c>
      <c r="T1372" s="8" t="str">
        <f>TEXT(SalesDataTable[[#This Row],[Order Date]],"mmm")</f>
        <v>Jul</v>
      </c>
    </row>
    <row r="1373" spans="1:20" ht="16">
      <c r="A1373" s="2" t="s">
        <v>1424</v>
      </c>
      <c r="B1373" s="3">
        <v>46218</v>
      </c>
      <c r="C1373" s="4" t="s">
        <v>8</v>
      </c>
      <c r="D1373" s="4" t="s">
        <v>86</v>
      </c>
      <c r="E1373" s="4" t="s">
        <v>25</v>
      </c>
      <c r="F1373" s="4" t="s">
        <v>16</v>
      </c>
      <c r="G1373" s="4" t="s">
        <v>17</v>
      </c>
      <c r="H1373" s="4" t="s">
        <v>46</v>
      </c>
      <c r="I1373" s="9">
        <v>1</v>
      </c>
      <c r="J1373" s="6">
        <v>46.53</v>
      </c>
      <c r="K1373" s="7">
        <v>0</v>
      </c>
      <c r="L1373" s="6">
        <v>18.829999999999998</v>
      </c>
      <c r="M1373" s="6">
        <f t="shared" si="84"/>
        <v>46.53</v>
      </c>
      <c r="N1373" s="6">
        <f t="shared" si="85"/>
        <v>18.829999999999998</v>
      </c>
      <c r="O1373" s="6">
        <f t="shared" si="86"/>
        <v>27.700000000000003</v>
      </c>
      <c r="P1373" s="8">
        <f t="shared" si="87"/>
        <v>0.59531485063399958</v>
      </c>
      <c r="Q1373" s="5">
        <f>YEAR(SalesDataTable[[#This Row],[Order Date]])</f>
        <v>2026</v>
      </c>
      <c r="R1373" s="8" t="str">
        <f>"Q"&amp;ROUNDUP(MONTH(SalesDataTable[[#This Row],[Order Date]])/3,0)</f>
        <v>Q3</v>
      </c>
      <c r="S1373" s="9">
        <f>MONTH(SalesDataTable[[#This Row],[Order Date]])</f>
        <v>7</v>
      </c>
      <c r="T1373" s="8" t="str">
        <f>TEXT(SalesDataTable[[#This Row],[Order Date]],"mmm")</f>
        <v>Jul</v>
      </c>
    </row>
    <row r="1374" spans="1:20" ht="16">
      <c r="A1374" s="2" t="s">
        <v>1425</v>
      </c>
      <c r="B1374" s="3">
        <v>46219</v>
      </c>
      <c r="C1374" s="4" t="s">
        <v>8</v>
      </c>
      <c r="D1374" s="4" t="s">
        <v>69</v>
      </c>
      <c r="E1374" s="4" t="s">
        <v>3</v>
      </c>
      <c r="F1374" s="4" t="s">
        <v>4</v>
      </c>
      <c r="G1374" s="4" t="s">
        <v>5</v>
      </c>
      <c r="H1374" s="4" t="s">
        <v>29</v>
      </c>
      <c r="I1374" s="9">
        <v>2</v>
      </c>
      <c r="J1374" s="6">
        <v>49.69</v>
      </c>
      <c r="K1374" s="7">
        <v>0</v>
      </c>
      <c r="L1374" s="6">
        <v>21.97</v>
      </c>
      <c r="M1374" s="6">
        <f t="shared" si="84"/>
        <v>99.38</v>
      </c>
      <c r="N1374" s="6">
        <f t="shared" si="85"/>
        <v>43.94</v>
      </c>
      <c r="O1374" s="6">
        <f t="shared" si="86"/>
        <v>55.44</v>
      </c>
      <c r="P1374" s="8">
        <f t="shared" si="87"/>
        <v>0.557858724089354</v>
      </c>
      <c r="Q1374" s="5">
        <f>YEAR(SalesDataTable[[#This Row],[Order Date]])</f>
        <v>2026</v>
      </c>
      <c r="R1374" s="8" t="str">
        <f>"Q"&amp;ROUNDUP(MONTH(SalesDataTable[[#This Row],[Order Date]])/3,0)</f>
        <v>Q3</v>
      </c>
      <c r="S1374" s="9">
        <f>MONTH(SalesDataTable[[#This Row],[Order Date]])</f>
        <v>7</v>
      </c>
      <c r="T1374" s="8" t="str">
        <f>TEXT(SalesDataTable[[#This Row],[Order Date]],"mmm")</f>
        <v>Jul</v>
      </c>
    </row>
    <row r="1375" spans="1:20" ht="16">
      <c r="A1375" s="2" t="s">
        <v>1426</v>
      </c>
      <c r="B1375" s="3">
        <v>46219</v>
      </c>
      <c r="C1375" s="4" t="s">
        <v>27</v>
      </c>
      <c r="D1375" s="4" t="s">
        <v>48</v>
      </c>
      <c r="E1375" s="4" t="s">
        <v>39</v>
      </c>
      <c r="F1375" s="4" t="s">
        <v>16</v>
      </c>
      <c r="G1375" s="4" t="s">
        <v>11</v>
      </c>
      <c r="H1375" s="4" t="s">
        <v>79</v>
      </c>
      <c r="I1375" s="9">
        <v>3</v>
      </c>
      <c r="J1375" s="6">
        <v>71.34</v>
      </c>
      <c r="K1375" s="7">
        <v>0.1</v>
      </c>
      <c r="L1375" s="6">
        <v>31.71</v>
      </c>
      <c r="M1375" s="6">
        <f t="shared" si="84"/>
        <v>192.61800000000002</v>
      </c>
      <c r="N1375" s="6">
        <f t="shared" si="85"/>
        <v>95.13</v>
      </c>
      <c r="O1375" s="6">
        <f t="shared" si="86"/>
        <v>97.488000000000028</v>
      </c>
      <c r="P1375" s="8">
        <f t="shared" si="87"/>
        <v>0.50612092327819835</v>
      </c>
      <c r="Q1375" s="5">
        <f>YEAR(SalesDataTable[[#This Row],[Order Date]])</f>
        <v>2026</v>
      </c>
      <c r="R1375" s="8" t="str">
        <f>"Q"&amp;ROUNDUP(MONTH(SalesDataTable[[#This Row],[Order Date]])/3,0)</f>
        <v>Q3</v>
      </c>
      <c r="S1375" s="9">
        <f>MONTH(SalesDataTable[[#This Row],[Order Date]])</f>
        <v>7</v>
      </c>
      <c r="T1375" s="8" t="str">
        <f>TEXT(SalesDataTable[[#This Row],[Order Date]],"mmm")</f>
        <v>Jul</v>
      </c>
    </row>
    <row r="1376" spans="1:20" ht="16">
      <c r="A1376" s="2" t="s">
        <v>1427</v>
      </c>
      <c r="B1376" s="3">
        <v>46219</v>
      </c>
      <c r="C1376" s="4" t="s">
        <v>8</v>
      </c>
      <c r="D1376" s="4" t="s">
        <v>86</v>
      </c>
      <c r="E1376" s="4" t="s">
        <v>39</v>
      </c>
      <c r="F1376" s="4" t="s">
        <v>4</v>
      </c>
      <c r="G1376" s="4" t="s">
        <v>5</v>
      </c>
      <c r="H1376" s="4" t="s">
        <v>6</v>
      </c>
      <c r="I1376" s="9">
        <v>1</v>
      </c>
      <c r="J1376" s="6">
        <v>83.03</v>
      </c>
      <c r="K1376" s="7">
        <v>0</v>
      </c>
      <c r="L1376" s="6">
        <v>42.41</v>
      </c>
      <c r="M1376" s="6">
        <f t="shared" si="84"/>
        <v>83.03</v>
      </c>
      <c r="N1376" s="6">
        <f t="shared" si="85"/>
        <v>42.41</v>
      </c>
      <c r="O1376" s="6">
        <f t="shared" si="86"/>
        <v>40.620000000000005</v>
      </c>
      <c r="P1376" s="8">
        <f t="shared" si="87"/>
        <v>0.48922076357942917</v>
      </c>
      <c r="Q1376" s="5">
        <f>YEAR(SalesDataTable[[#This Row],[Order Date]])</f>
        <v>2026</v>
      </c>
      <c r="R1376" s="8" t="str">
        <f>"Q"&amp;ROUNDUP(MONTH(SalesDataTable[[#This Row],[Order Date]])/3,0)</f>
        <v>Q3</v>
      </c>
      <c r="S1376" s="9">
        <f>MONTH(SalesDataTable[[#This Row],[Order Date]])</f>
        <v>7</v>
      </c>
      <c r="T1376" s="8" t="str">
        <f>TEXT(SalesDataTable[[#This Row],[Order Date]],"mmm")</f>
        <v>Jul</v>
      </c>
    </row>
    <row r="1377" spans="1:20" ht="16">
      <c r="A1377" s="2" t="s">
        <v>1428</v>
      </c>
      <c r="B1377" s="3">
        <v>46219</v>
      </c>
      <c r="C1377" s="4" t="s">
        <v>27</v>
      </c>
      <c r="D1377" s="4" t="s">
        <v>28</v>
      </c>
      <c r="E1377" s="4" t="s">
        <v>3</v>
      </c>
      <c r="F1377" s="4" t="s">
        <v>4</v>
      </c>
      <c r="G1377" s="4" t="s">
        <v>49</v>
      </c>
      <c r="H1377" s="4" t="s">
        <v>50</v>
      </c>
      <c r="I1377" s="9">
        <v>1</v>
      </c>
      <c r="J1377" s="6">
        <v>40.799999999999997</v>
      </c>
      <c r="K1377" s="7">
        <v>0</v>
      </c>
      <c r="L1377" s="6">
        <v>14.42</v>
      </c>
      <c r="M1377" s="6">
        <f t="shared" si="84"/>
        <v>40.799999999999997</v>
      </c>
      <c r="N1377" s="6">
        <f t="shared" si="85"/>
        <v>14.42</v>
      </c>
      <c r="O1377" s="6">
        <f t="shared" si="86"/>
        <v>26.379999999999995</v>
      </c>
      <c r="P1377" s="8">
        <f t="shared" si="87"/>
        <v>0.64656862745098032</v>
      </c>
      <c r="Q1377" s="5">
        <f>YEAR(SalesDataTable[[#This Row],[Order Date]])</f>
        <v>2026</v>
      </c>
      <c r="R1377" s="8" t="str">
        <f>"Q"&amp;ROUNDUP(MONTH(SalesDataTable[[#This Row],[Order Date]])/3,0)</f>
        <v>Q3</v>
      </c>
      <c r="S1377" s="9">
        <f>MONTH(SalesDataTable[[#This Row],[Order Date]])</f>
        <v>7</v>
      </c>
      <c r="T1377" s="8" t="str">
        <f>TEXT(SalesDataTable[[#This Row],[Order Date]],"mmm")</f>
        <v>Jul</v>
      </c>
    </row>
    <row r="1378" spans="1:20" ht="16">
      <c r="A1378" s="2" t="s">
        <v>1429</v>
      </c>
      <c r="B1378" s="3">
        <v>46219</v>
      </c>
      <c r="C1378" s="4" t="s">
        <v>8</v>
      </c>
      <c r="D1378" s="4" t="s">
        <v>38</v>
      </c>
      <c r="E1378" s="4" t="s">
        <v>39</v>
      </c>
      <c r="F1378" s="4" t="s">
        <v>4</v>
      </c>
      <c r="G1378" s="4" t="s">
        <v>31</v>
      </c>
      <c r="H1378" s="4" t="s">
        <v>90</v>
      </c>
      <c r="I1378" s="9">
        <v>2</v>
      </c>
      <c r="J1378" s="6">
        <v>125.34</v>
      </c>
      <c r="K1378" s="7">
        <v>0.15</v>
      </c>
      <c r="L1378" s="6">
        <v>59.04</v>
      </c>
      <c r="M1378" s="6">
        <f t="shared" si="84"/>
        <v>213.078</v>
      </c>
      <c r="N1378" s="6">
        <f t="shared" si="85"/>
        <v>118.08</v>
      </c>
      <c r="O1378" s="6">
        <f t="shared" si="86"/>
        <v>94.998000000000005</v>
      </c>
      <c r="P1378" s="8">
        <f t="shared" si="87"/>
        <v>0.44583673584321237</v>
      </c>
      <c r="Q1378" s="5">
        <f>YEAR(SalesDataTable[[#This Row],[Order Date]])</f>
        <v>2026</v>
      </c>
      <c r="R1378" s="8" t="str">
        <f>"Q"&amp;ROUNDUP(MONTH(SalesDataTable[[#This Row],[Order Date]])/3,0)</f>
        <v>Q3</v>
      </c>
      <c r="S1378" s="9">
        <f>MONTH(SalesDataTable[[#This Row],[Order Date]])</f>
        <v>7</v>
      </c>
      <c r="T1378" s="8" t="str">
        <f>TEXT(SalesDataTable[[#This Row],[Order Date]],"mmm")</f>
        <v>Jul</v>
      </c>
    </row>
    <row r="1379" spans="1:20" ht="16">
      <c r="A1379" s="2" t="s">
        <v>1430</v>
      </c>
      <c r="B1379" s="3">
        <v>46219</v>
      </c>
      <c r="C1379" s="4" t="s">
        <v>1</v>
      </c>
      <c r="D1379" s="4" t="s">
        <v>52</v>
      </c>
      <c r="E1379" s="4" t="s">
        <v>3</v>
      </c>
      <c r="F1379" s="4" t="s">
        <v>4</v>
      </c>
      <c r="G1379" s="4" t="s">
        <v>49</v>
      </c>
      <c r="H1379" s="4" t="s">
        <v>55</v>
      </c>
      <c r="I1379" s="9">
        <v>1</v>
      </c>
      <c r="J1379" s="6">
        <v>122.73</v>
      </c>
      <c r="K1379" s="7">
        <v>0.1</v>
      </c>
      <c r="L1379" s="6">
        <v>70.540000000000006</v>
      </c>
      <c r="M1379" s="6">
        <f t="shared" si="84"/>
        <v>110.45700000000001</v>
      </c>
      <c r="N1379" s="6">
        <f t="shared" si="85"/>
        <v>70.540000000000006</v>
      </c>
      <c r="O1379" s="6">
        <f t="shared" si="86"/>
        <v>39.917000000000002</v>
      </c>
      <c r="P1379" s="8">
        <f t="shared" si="87"/>
        <v>0.36138044668966202</v>
      </c>
      <c r="Q1379" s="5">
        <f>YEAR(SalesDataTable[[#This Row],[Order Date]])</f>
        <v>2026</v>
      </c>
      <c r="R1379" s="8" t="str">
        <f>"Q"&amp;ROUNDUP(MONTH(SalesDataTable[[#This Row],[Order Date]])/3,0)</f>
        <v>Q3</v>
      </c>
      <c r="S1379" s="9">
        <f>MONTH(SalesDataTable[[#This Row],[Order Date]])</f>
        <v>7</v>
      </c>
      <c r="T1379" s="8" t="str">
        <f>TEXT(SalesDataTable[[#This Row],[Order Date]],"mmm")</f>
        <v>Jul</v>
      </c>
    </row>
    <row r="1380" spans="1:20" ht="16">
      <c r="A1380" s="2" t="s">
        <v>1431</v>
      </c>
      <c r="B1380" s="3">
        <v>46219</v>
      </c>
      <c r="C1380" s="4" t="s">
        <v>14</v>
      </c>
      <c r="D1380" s="4" t="s">
        <v>34</v>
      </c>
      <c r="E1380" s="4" t="s">
        <v>25</v>
      </c>
      <c r="F1380" s="4" t="s">
        <v>16</v>
      </c>
      <c r="G1380" s="4" t="s">
        <v>11</v>
      </c>
      <c r="H1380" s="4" t="s">
        <v>12</v>
      </c>
      <c r="I1380" s="9">
        <v>5</v>
      </c>
      <c r="J1380" s="6">
        <v>92.72</v>
      </c>
      <c r="K1380" s="7">
        <v>0.1</v>
      </c>
      <c r="L1380" s="6">
        <v>46.2</v>
      </c>
      <c r="M1380" s="6">
        <f t="shared" si="84"/>
        <v>417.24</v>
      </c>
      <c r="N1380" s="6">
        <f t="shared" si="85"/>
        <v>231</v>
      </c>
      <c r="O1380" s="6">
        <f t="shared" si="86"/>
        <v>186.24</v>
      </c>
      <c r="P1380" s="8">
        <f t="shared" si="87"/>
        <v>0.44636180615473109</v>
      </c>
      <c r="Q1380" s="5">
        <f>YEAR(SalesDataTable[[#This Row],[Order Date]])</f>
        <v>2026</v>
      </c>
      <c r="R1380" s="8" t="str">
        <f>"Q"&amp;ROUNDUP(MONTH(SalesDataTable[[#This Row],[Order Date]])/3,0)</f>
        <v>Q3</v>
      </c>
      <c r="S1380" s="9">
        <f>MONTH(SalesDataTable[[#This Row],[Order Date]])</f>
        <v>7</v>
      </c>
      <c r="T1380" s="8" t="str">
        <f>TEXT(SalesDataTable[[#This Row],[Order Date]],"mmm")</f>
        <v>Jul</v>
      </c>
    </row>
    <row r="1381" spans="1:20" ht="16">
      <c r="A1381" s="2" t="s">
        <v>1432</v>
      </c>
      <c r="B1381" s="3">
        <v>46219</v>
      </c>
      <c r="C1381" s="4" t="s">
        <v>27</v>
      </c>
      <c r="D1381" s="4" t="s">
        <v>45</v>
      </c>
      <c r="E1381" s="4" t="s">
        <v>10</v>
      </c>
      <c r="F1381" s="4" t="s">
        <v>20</v>
      </c>
      <c r="G1381" s="4" t="s">
        <v>49</v>
      </c>
      <c r="H1381" s="4" t="s">
        <v>67</v>
      </c>
      <c r="I1381" s="9">
        <v>5</v>
      </c>
      <c r="J1381" s="6">
        <v>36.29</v>
      </c>
      <c r="K1381" s="7">
        <v>0.05</v>
      </c>
      <c r="L1381" s="6">
        <v>13.52</v>
      </c>
      <c r="M1381" s="6">
        <f t="shared" si="84"/>
        <v>172.37749999999997</v>
      </c>
      <c r="N1381" s="6">
        <f t="shared" si="85"/>
        <v>67.599999999999994</v>
      </c>
      <c r="O1381" s="6">
        <f t="shared" si="86"/>
        <v>104.77749999999997</v>
      </c>
      <c r="P1381" s="8">
        <f t="shared" si="87"/>
        <v>0.60783744978317933</v>
      </c>
      <c r="Q1381" s="5">
        <f>YEAR(SalesDataTable[[#This Row],[Order Date]])</f>
        <v>2026</v>
      </c>
      <c r="R1381" s="8" t="str">
        <f>"Q"&amp;ROUNDUP(MONTH(SalesDataTable[[#This Row],[Order Date]])/3,0)</f>
        <v>Q3</v>
      </c>
      <c r="S1381" s="9">
        <f>MONTH(SalesDataTable[[#This Row],[Order Date]])</f>
        <v>7</v>
      </c>
      <c r="T1381" s="8" t="str">
        <f>TEXT(SalesDataTable[[#This Row],[Order Date]],"mmm")</f>
        <v>Jul</v>
      </c>
    </row>
    <row r="1382" spans="1:20" ht="16">
      <c r="A1382" s="2" t="s">
        <v>1433</v>
      </c>
      <c r="B1382" s="3">
        <v>46219</v>
      </c>
      <c r="C1382" s="4" t="s">
        <v>14</v>
      </c>
      <c r="D1382" s="4" t="s">
        <v>15</v>
      </c>
      <c r="E1382" s="4" t="s">
        <v>3</v>
      </c>
      <c r="F1382" s="4" t="s">
        <v>20</v>
      </c>
      <c r="G1382" s="4" t="s">
        <v>5</v>
      </c>
      <c r="H1382" s="4" t="s">
        <v>29</v>
      </c>
      <c r="I1382" s="9">
        <v>2</v>
      </c>
      <c r="J1382" s="6">
        <v>49.84</v>
      </c>
      <c r="K1382" s="7">
        <v>0.1</v>
      </c>
      <c r="L1382" s="6">
        <v>23.06</v>
      </c>
      <c r="M1382" s="6">
        <f t="shared" si="84"/>
        <v>89.712000000000003</v>
      </c>
      <c r="N1382" s="6">
        <f t="shared" si="85"/>
        <v>46.12</v>
      </c>
      <c r="O1382" s="6">
        <f t="shared" si="86"/>
        <v>43.592000000000006</v>
      </c>
      <c r="P1382" s="8">
        <f t="shared" si="87"/>
        <v>0.48591046905653651</v>
      </c>
      <c r="Q1382" s="5">
        <f>YEAR(SalesDataTable[[#This Row],[Order Date]])</f>
        <v>2026</v>
      </c>
      <c r="R1382" s="8" t="str">
        <f>"Q"&amp;ROUNDUP(MONTH(SalesDataTable[[#This Row],[Order Date]])/3,0)</f>
        <v>Q3</v>
      </c>
      <c r="S1382" s="9">
        <f>MONTH(SalesDataTable[[#This Row],[Order Date]])</f>
        <v>7</v>
      </c>
      <c r="T1382" s="8" t="str">
        <f>TEXT(SalesDataTable[[#This Row],[Order Date]],"mmm")</f>
        <v>Jul</v>
      </c>
    </row>
    <row r="1383" spans="1:20" ht="16">
      <c r="A1383" s="2" t="s">
        <v>1434</v>
      </c>
      <c r="B1383" s="3">
        <v>46219</v>
      </c>
      <c r="C1383" s="4" t="s">
        <v>8</v>
      </c>
      <c r="D1383" s="4" t="s">
        <v>69</v>
      </c>
      <c r="E1383" s="4" t="s">
        <v>39</v>
      </c>
      <c r="F1383" s="4" t="s">
        <v>20</v>
      </c>
      <c r="G1383" s="4" t="s">
        <v>49</v>
      </c>
      <c r="H1383" s="4" t="s">
        <v>67</v>
      </c>
      <c r="I1383" s="9">
        <v>1</v>
      </c>
      <c r="J1383" s="6">
        <v>35.799999999999997</v>
      </c>
      <c r="K1383" s="7">
        <v>0</v>
      </c>
      <c r="L1383" s="6">
        <v>14.05</v>
      </c>
      <c r="M1383" s="6">
        <f t="shared" si="84"/>
        <v>35.799999999999997</v>
      </c>
      <c r="N1383" s="6">
        <f t="shared" si="85"/>
        <v>14.05</v>
      </c>
      <c r="O1383" s="6">
        <f t="shared" si="86"/>
        <v>21.749999999999996</v>
      </c>
      <c r="P1383" s="8">
        <f t="shared" si="87"/>
        <v>0.60754189944134074</v>
      </c>
      <c r="Q1383" s="5">
        <f>YEAR(SalesDataTable[[#This Row],[Order Date]])</f>
        <v>2026</v>
      </c>
      <c r="R1383" s="8" t="str">
        <f>"Q"&amp;ROUNDUP(MONTH(SalesDataTable[[#This Row],[Order Date]])/3,0)</f>
        <v>Q3</v>
      </c>
      <c r="S1383" s="9">
        <f>MONTH(SalesDataTable[[#This Row],[Order Date]])</f>
        <v>7</v>
      </c>
      <c r="T1383" s="8" t="str">
        <f>TEXT(SalesDataTable[[#This Row],[Order Date]],"mmm")</f>
        <v>Jul</v>
      </c>
    </row>
    <row r="1384" spans="1:20" ht="16">
      <c r="A1384" s="2" t="s">
        <v>1435</v>
      </c>
      <c r="B1384" s="3">
        <v>46219</v>
      </c>
      <c r="C1384" s="4" t="s">
        <v>27</v>
      </c>
      <c r="D1384" s="4" t="s">
        <v>82</v>
      </c>
      <c r="E1384" s="4" t="s">
        <v>3</v>
      </c>
      <c r="F1384" s="4" t="s">
        <v>16</v>
      </c>
      <c r="G1384" s="4" t="s">
        <v>31</v>
      </c>
      <c r="H1384" s="4" t="s">
        <v>41</v>
      </c>
      <c r="I1384" s="9">
        <v>1</v>
      </c>
      <c r="J1384" s="6">
        <v>195.12</v>
      </c>
      <c r="K1384" s="7">
        <v>0</v>
      </c>
      <c r="L1384" s="6">
        <v>101.14</v>
      </c>
      <c r="M1384" s="6">
        <f t="shared" si="84"/>
        <v>195.12</v>
      </c>
      <c r="N1384" s="6">
        <f t="shared" si="85"/>
        <v>101.14</v>
      </c>
      <c r="O1384" s="6">
        <f t="shared" si="86"/>
        <v>93.98</v>
      </c>
      <c r="P1384" s="8">
        <f t="shared" si="87"/>
        <v>0.48165231652316526</v>
      </c>
      <c r="Q1384" s="5">
        <f>YEAR(SalesDataTable[[#This Row],[Order Date]])</f>
        <v>2026</v>
      </c>
      <c r="R1384" s="8" t="str">
        <f>"Q"&amp;ROUNDUP(MONTH(SalesDataTable[[#This Row],[Order Date]])/3,0)</f>
        <v>Q3</v>
      </c>
      <c r="S1384" s="9">
        <f>MONTH(SalesDataTable[[#This Row],[Order Date]])</f>
        <v>7</v>
      </c>
      <c r="T1384" s="8" t="str">
        <f>TEXT(SalesDataTable[[#This Row],[Order Date]],"mmm")</f>
        <v>Jul</v>
      </c>
    </row>
    <row r="1385" spans="1:20" ht="16">
      <c r="A1385" s="2" t="s">
        <v>1436</v>
      </c>
      <c r="B1385" s="3">
        <v>46219</v>
      </c>
      <c r="C1385" s="4" t="s">
        <v>1</v>
      </c>
      <c r="D1385" s="4" t="s">
        <v>88</v>
      </c>
      <c r="E1385" s="4" t="s">
        <v>3</v>
      </c>
      <c r="F1385" s="4" t="s">
        <v>16</v>
      </c>
      <c r="G1385" s="4" t="s">
        <v>5</v>
      </c>
      <c r="H1385" s="4" t="s">
        <v>35</v>
      </c>
      <c r="I1385" s="9">
        <v>2</v>
      </c>
      <c r="J1385" s="6">
        <v>39.69</v>
      </c>
      <c r="K1385" s="7">
        <v>0.05</v>
      </c>
      <c r="L1385" s="6">
        <v>16.88</v>
      </c>
      <c r="M1385" s="6">
        <f t="shared" si="84"/>
        <v>75.410999999999987</v>
      </c>
      <c r="N1385" s="6">
        <f t="shared" si="85"/>
        <v>33.76</v>
      </c>
      <c r="O1385" s="6">
        <f t="shared" si="86"/>
        <v>41.650999999999989</v>
      </c>
      <c r="P1385" s="8">
        <f t="shared" si="87"/>
        <v>0.55231995332245953</v>
      </c>
      <c r="Q1385" s="5">
        <f>YEAR(SalesDataTable[[#This Row],[Order Date]])</f>
        <v>2026</v>
      </c>
      <c r="R1385" s="8" t="str">
        <f>"Q"&amp;ROUNDUP(MONTH(SalesDataTable[[#This Row],[Order Date]])/3,0)</f>
        <v>Q3</v>
      </c>
      <c r="S1385" s="9">
        <f>MONTH(SalesDataTable[[#This Row],[Order Date]])</f>
        <v>7</v>
      </c>
      <c r="T1385" s="8" t="str">
        <f>TEXT(SalesDataTable[[#This Row],[Order Date]],"mmm")</f>
        <v>Jul</v>
      </c>
    </row>
    <row r="1386" spans="1:20" ht="16">
      <c r="A1386" s="2" t="s">
        <v>1437</v>
      </c>
      <c r="B1386" s="3">
        <v>46219</v>
      </c>
      <c r="C1386" s="4" t="s">
        <v>14</v>
      </c>
      <c r="D1386" s="4" t="s">
        <v>24</v>
      </c>
      <c r="E1386" s="4" t="s">
        <v>25</v>
      </c>
      <c r="F1386" s="4" t="s">
        <v>4</v>
      </c>
      <c r="G1386" s="4" t="s">
        <v>31</v>
      </c>
      <c r="H1386" s="4" t="s">
        <v>32</v>
      </c>
      <c r="I1386" s="9">
        <v>1</v>
      </c>
      <c r="J1386" s="6">
        <v>348.73</v>
      </c>
      <c r="K1386" s="7">
        <v>0.15</v>
      </c>
      <c r="L1386" s="6">
        <v>190.33</v>
      </c>
      <c r="M1386" s="6">
        <f t="shared" si="84"/>
        <v>296.4205</v>
      </c>
      <c r="N1386" s="6">
        <f t="shared" si="85"/>
        <v>190.33</v>
      </c>
      <c r="O1386" s="6">
        <f t="shared" si="86"/>
        <v>106.09049999999999</v>
      </c>
      <c r="P1386" s="8">
        <f t="shared" si="87"/>
        <v>0.35790540802677273</v>
      </c>
      <c r="Q1386" s="5">
        <f>YEAR(SalesDataTable[[#This Row],[Order Date]])</f>
        <v>2026</v>
      </c>
      <c r="R1386" s="8" t="str">
        <f>"Q"&amp;ROUNDUP(MONTH(SalesDataTable[[#This Row],[Order Date]])/3,0)</f>
        <v>Q3</v>
      </c>
      <c r="S1386" s="9">
        <f>MONTH(SalesDataTable[[#This Row],[Order Date]])</f>
        <v>7</v>
      </c>
      <c r="T1386" s="8" t="str">
        <f>TEXT(SalesDataTable[[#This Row],[Order Date]],"mmm")</f>
        <v>Jul</v>
      </c>
    </row>
    <row r="1387" spans="1:20" ht="16">
      <c r="A1387" s="2" t="s">
        <v>1438</v>
      </c>
      <c r="B1387" s="3">
        <v>46219</v>
      </c>
      <c r="C1387" s="4" t="s">
        <v>8</v>
      </c>
      <c r="D1387" s="4" t="s">
        <v>69</v>
      </c>
      <c r="E1387" s="4" t="s">
        <v>25</v>
      </c>
      <c r="F1387" s="4" t="s">
        <v>4</v>
      </c>
      <c r="G1387" s="4" t="s">
        <v>17</v>
      </c>
      <c r="H1387" s="4" t="s">
        <v>18</v>
      </c>
      <c r="I1387" s="9">
        <v>1</v>
      </c>
      <c r="J1387" s="6">
        <v>35.5</v>
      </c>
      <c r="K1387" s="7">
        <v>0</v>
      </c>
      <c r="L1387" s="6">
        <v>13.26</v>
      </c>
      <c r="M1387" s="6">
        <f t="shared" si="84"/>
        <v>35.5</v>
      </c>
      <c r="N1387" s="6">
        <f t="shared" si="85"/>
        <v>13.26</v>
      </c>
      <c r="O1387" s="6">
        <f t="shared" si="86"/>
        <v>22.240000000000002</v>
      </c>
      <c r="P1387" s="8">
        <f t="shared" si="87"/>
        <v>0.62647887323943663</v>
      </c>
      <c r="Q1387" s="5">
        <f>YEAR(SalesDataTable[[#This Row],[Order Date]])</f>
        <v>2026</v>
      </c>
      <c r="R1387" s="8" t="str">
        <f>"Q"&amp;ROUNDUP(MONTH(SalesDataTable[[#This Row],[Order Date]])/3,0)</f>
        <v>Q3</v>
      </c>
      <c r="S1387" s="9">
        <f>MONTH(SalesDataTable[[#This Row],[Order Date]])</f>
        <v>7</v>
      </c>
      <c r="T1387" s="8" t="str">
        <f>TEXT(SalesDataTable[[#This Row],[Order Date]],"mmm")</f>
        <v>Jul</v>
      </c>
    </row>
    <row r="1388" spans="1:20" ht="16">
      <c r="A1388" s="2" t="s">
        <v>1439</v>
      </c>
      <c r="B1388" s="3">
        <v>46220</v>
      </c>
      <c r="C1388" s="4" t="s">
        <v>1</v>
      </c>
      <c r="D1388" s="4" t="s">
        <v>52</v>
      </c>
      <c r="E1388" s="4" t="s">
        <v>3</v>
      </c>
      <c r="F1388" s="4" t="s">
        <v>20</v>
      </c>
      <c r="G1388" s="4" t="s">
        <v>17</v>
      </c>
      <c r="H1388" s="4" t="s">
        <v>46</v>
      </c>
      <c r="I1388" s="9">
        <v>1</v>
      </c>
      <c r="J1388" s="6">
        <v>46.44</v>
      </c>
      <c r="K1388" s="7">
        <v>0</v>
      </c>
      <c r="L1388" s="6">
        <v>18.47</v>
      </c>
      <c r="M1388" s="6">
        <f t="shared" si="84"/>
        <v>46.44</v>
      </c>
      <c r="N1388" s="6">
        <f t="shared" si="85"/>
        <v>18.47</v>
      </c>
      <c r="O1388" s="6">
        <f t="shared" si="86"/>
        <v>27.97</v>
      </c>
      <c r="P1388" s="8">
        <f t="shared" si="87"/>
        <v>0.60228251507321273</v>
      </c>
      <c r="Q1388" s="5">
        <f>YEAR(SalesDataTable[[#This Row],[Order Date]])</f>
        <v>2026</v>
      </c>
      <c r="R1388" s="8" t="str">
        <f>"Q"&amp;ROUNDUP(MONTH(SalesDataTable[[#This Row],[Order Date]])/3,0)</f>
        <v>Q3</v>
      </c>
      <c r="S1388" s="9">
        <f>MONTH(SalesDataTable[[#This Row],[Order Date]])</f>
        <v>7</v>
      </c>
      <c r="T1388" s="8" t="str">
        <f>TEXT(SalesDataTable[[#This Row],[Order Date]],"mmm")</f>
        <v>Jul</v>
      </c>
    </row>
    <row r="1389" spans="1:20" ht="16">
      <c r="A1389" s="2" t="s">
        <v>1440</v>
      </c>
      <c r="B1389" s="3">
        <v>46220</v>
      </c>
      <c r="C1389" s="4" t="s">
        <v>8</v>
      </c>
      <c r="D1389" s="4" t="s">
        <v>86</v>
      </c>
      <c r="E1389" s="4" t="s">
        <v>3</v>
      </c>
      <c r="F1389" s="4" t="s">
        <v>16</v>
      </c>
      <c r="G1389" s="4" t="s">
        <v>11</v>
      </c>
      <c r="H1389" s="4" t="s">
        <v>79</v>
      </c>
      <c r="I1389" s="9">
        <v>1</v>
      </c>
      <c r="J1389" s="6">
        <v>70.44</v>
      </c>
      <c r="K1389" s="7">
        <v>0.05</v>
      </c>
      <c r="L1389" s="6">
        <v>32.229999999999997</v>
      </c>
      <c r="M1389" s="6">
        <f t="shared" si="84"/>
        <v>66.917999999999992</v>
      </c>
      <c r="N1389" s="6">
        <f t="shared" si="85"/>
        <v>32.229999999999997</v>
      </c>
      <c r="O1389" s="6">
        <f t="shared" si="86"/>
        <v>34.687999999999995</v>
      </c>
      <c r="P1389" s="8">
        <f t="shared" si="87"/>
        <v>0.51836576108072563</v>
      </c>
      <c r="Q1389" s="5">
        <f>YEAR(SalesDataTable[[#This Row],[Order Date]])</f>
        <v>2026</v>
      </c>
      <c r="R1389" s="8" t="str">
        <f>"Q"&amp;ROUNDUP(MONTH(SalesDataTable[[#This Row],[Order Date]])/3,0)</f>
        <v>Q3</v>
      </c>
      <c r="S1389" s="9">
        <f>MONTH(SalesDataTable[[#This Row],[Order Date]])</f>
        <v>7</v>
      </c>
      <c r="T1389" s="8" t="str">
        <f>TEXT(SalesDataTable[[#This Row],[Order Date]],"mmm")</f>
        <v>Jul</v>
      </c>
    </row>
    <row r="1390" spans="1:20" ht="16">
      <c r="A1390" s="2" t="s">
        <v>1441</v>
      </c>
      <c r="B1390" s="3">
        <v>46220</v>
      </c>
      <c r="C1390" s="4" t="s">
        <v>1</v>
      </c>
      <c r="D1390" s="4" t="s">
        <v>88</v>
      </c>
      <c r="E1390" s="4" t="s">
        <v>25</v>
      </c>
      <c r="F1390" s="4" t="s">
        <v>16</v>
      </c>
      <c r="G1390" s="4" t="s">
        <v>11</v>
      </c>
      <c r="H1390" s="4" t="s">
        <v>79</v>
      </c>
      <c r="I1390" s="9">
        <v>1</v>
      </c>
      <c r="J1390" s="6">
        <v>69.78</v>
      </c>
      <c r="K1390" s="7">
        <v>0.05</v>
      </c>
      <c r="L1390" s="6">
        <v>32.83</v>
      </c>
      <c r="M1390" s="6">
        <f t="shared" si="84"/>
        <v>66.290999999999997</v>
      </c>
      <c r="N1390" s="6">
        <f t="shared" si="85"/>
        <v>32.83</v>
      </c>
      <c r="O1390" s="6">
        <f t="shared" si="86"/>
        <v>33.460999999999999</v>
      </c>
      <c r="P1390" s="8">
        <f t="shared" si="87"/>
        <v>0.50475931876121949</v>
      </c>
      <c r="Q1390" s="5">
        <f>YEAR(SalesDataTable[[#This Row],[Order Date]])</f>
        <v>2026</v>
      </c>
      <c r="R1390" s="8" t="str">
        <f>"Q"&amp;ROUNDUP(MONTH(SalesDataTable[[#This Row],[Order Date]])/3,0)</f>
        <v>Q3</v>
      </c>
      <c r="S1390" s="9">
        <f>MONTH(SalesDataTable[[#This Row],[Order Date]])</f>
        <v>7</v>
      </c>
      <c r="T1390" s="8" t="str">
        <f>TEXT(SalesDataTable[[#This Row],[Order Date]],"mmm")</f>
        <v>Jul</v>
      </c>
    </row>
    <row r="1391" spans="1:20" ht="16">
      <c r="A1391" s="2" t="s">
        <v>1442</v>
      </c>
      <c r="B1391" s="3">
        <v>46220</v>
      </c>
      <c r="C1391" s="4" t="s">
        <v>14</v>
      </c>
      <c r="D1391" s="4" t="s">
        <v>34</v>
      </c>
      <c r="E1391" s="4" t="s">
        <v>25</v>
      </c>
      <c r="F1391" s="4" t="s">
        <v>16</v>
      </c>
      <c r="G1391" s="4" t="s">
        <v>17</v>
      </c>
      <c r="H1391" s="4" t="s">
        <v>18</v>
      </c>
      <c r="I1391" s="9">
        <v>4</v>
      </c>
      <c r="J1391" s="6">
        <v>35.450000000000003</v>
      </c>
      <c r="K1391" s="7">
        <v>0.1</v>
      </c>
      <c r="L1391" s="6">
        <v>13.83</v>
      </c>
      <c r="M1391" s="6">
        <f t="shared" si="84"/>
        <v>127.62000000000002</v>
      </c>
      <c r="N1391" s="6">
        <f t="shared" si="85"/>
        <v>55.32</v>
      </c>
      <c r="O1391" s="6">
        <f t="shared" si="86"/>
        <v>72.300000000000011</v>
      </c>
      <c r="P1391" s="8">
        <f t="shared" si="87"/>
        <v>0.56652562294311237</v>
      </c>
      <c r="Q1391" s="5">
        <f>YEAR(SalesDataTable[[#This Row],[Order Date]])</f>
        <v>2026</v>
      </c>
      <c r="R1391" s="8" t="str">
        <f>"Q"&amp;ROUNDUP(MONTH(SalesDataTable[[#This Row],[Order Date]])/3,0)</f>
        <v>Q3</v>
      </c>
      <c r="S1391" s="9">
        <f>MONTH(SalesDataTable[[#This Row],[Order Date]])</f>
        <v>7</v>
      </c>
      <c r="T1391" s="8" t="str">
        <f>TEXT(SalesDataTable[[#This Row],[Order Date]],"mmm")</f>
        <v>Jul</v>
      </c>
    </row>
    <row r="1392" spans="1:20" ht="16">
      <c r="A1392" s="2" t="s">
        <v>1443</v>
      </c>
      <c r="B1392" s="3">
        <v>46220</v>
      </c>
      <c r="C1392" s="4" t="s">
        <v>27</v>
      </c>
      <c r="D1392" s="4" t="s">
        <v>48</v>
      </c>
      <c r="E1392" s="4" t="s">
        <v>3</v>
      </c>
      <c r="F1392" s="4" t="s">
        <v>4</v>
      </c>
      <c r="G1392" s="4" t="s">
        <v>5</v>
      </c>
      <c r="H1392" s="4" t="s">
        <v>29</v>
      </c>
      <c r="I1392" s="9">
        <v>1</v>
      </c>
      <c r="J1392" s="6">
        <v>50.82</v>
      </c>
      <c r="K1392" s="7">
        <v>0.05</v>
      </c>
      <c r="L1392" s="6">
        <v>22.36</v>
      </c>
      <c r="M1392" s="6">
        <f t="shared" si="84"/>
        <v>48.278999999999996</v>
      </c>
      <c r="N1392" s="6">
        <f t="shared" si="85"/>
        <v>22.36</v>
      </c>
      <c r="O1392" s="6">
        <f t="shared" si="86"/>
        <v>25.918999999999997</v>
      </c>
      <c r="P1392" s="8">
        <f t="shared" si="87"/>
        <v>0.5368586756146565</v>
      </c>
      <c r="Q1392" s="5">
        <f>YEAR(SalesDataTable[[#This Row],[Order Date]])</f>
        <v>2026</v>
      </c>
      <c r="R1392" s="8" t="str">
        <f>"Q"&amp;ROUNDUP(MONTH(SalesDataTable[[#This Row],[Order Date]])/3,0)</f>
        <v>Q3</v>
      </c>
      <c r="S1392" s="9">
        <f>MONTH(SalesDataTable[[#This Row],[Order Date]])</f>
        <v>7</v>
      </c>
      <c r="T1392" s="8" t="str">
        <f>TEXT(SalesDataTable[[#This Row],[Order Date]],"mmm")</f>
        <v>Jul</v>
      </c>
    </row>
    <row r="1393" spans="1:20" ht="16">
      <c r="A1393" s="2" t="s">
        <v>1444</v>
      </c>
      <c r="B1393" s="3">
        <v>46220</v>
      </c>
      <c r="C1393" s="4" t="s">
        <v>14</v>
      </c>
      <c r="D1393" s="4" t="s">
        <v>15</v>
      </c>
      <c r="E1393" s="4" t="s">
        <v>3</v>
      </c>
      <c r="F1393" s="4" t="s">
        <v>4</v>
      </c>
      <c r="G1393" s="4" t="s">
        <v>31</v>
      </c>
      <c r="H1393" s="4" t="s">
        <v>90</v>
      </c>
      <c r="I1393" s="9">
        <v>1</v>
      </c>
      <c r="J1393" s="6">
        <v>126.13</v>
      </c>
      <c r="K1393" s="7">
        <v>0.15</v>
      </c>
      <c r="L1393" s="6">
        <v>60.43</v>
      </c>
      <c r="M1393" s="6">
        <f t="shared" si="84"/>
        <v>107.2105</v>
      </c>
      <c r="N1393" s="6">
        <f t="shared" si="85"/>
        <v>60.43</v>
      </c>
      <c r="O1393" s="6">
        <f t="shared" si="86"/>
        <v>46.780499999999996</v>
      </c>
      <c r="P1393" s="8">
        <f t="shared" si="87"/>
        <v>0.43634252242084498</v>
      </c>
      <c r="Q1393" s="5">
        <f>YEAR(SalesDataTable[[#This Row],[Order Date]])</f>
        <v>2026</v>
      </c>
      <c r="R1393" s="8" t="str">
        <f>"Q"&amp;ROUNDUP(MONTH(SalesDataTable[[#This Row],[Order Date]])/3,0)</f>
        <v>Q3</v>
      </c>
      <c r="S1393" s="9">
        <f>MONTH(SalesDataTable[[#This Row],[Order Date]])</f>
        <v>7</v>
      </c>
      <c r="T1393" s="8" t="str">
        <f>TEXT(SalesDataTable[[#This Row],[Order Date]],"mmm")</f>
        <v>Jul</v>
      </c>
    </row>
    <row r="1394" spans="1:20" ht="16">
      <c r="A1394" s="2" t="s">
        <v>1445</v>
      </c>
      <c r="B1394" s="3">
        <v>46220</v>
      </c>
      <c r="C1394" s="4" t="s">
        <v>14</v>
      </c>
      <c r="D1394" s="4" t="s">
        <v>61</v>
      </c>
      <c r="E1394" s="4" t="s">
        <v>3</v>
      </c>
      <c r="F1394" s="4" t="s">
        <v>4</v>
      </c>
      <c r="G1394" s="4" t="s">
        <v>11</v>
      </c>
      <c r="H1394" s="4" t="s">
        <v>79</v>
      </c>
      <c r="I1394" s="9">
        <v>3</v>
      </c>
      <c r="J1394" s="6">
        <v>72.150000000000006</v>
      </c>
      <c r="K1394" s="7">
        <v>0</v>
      </c>
      <c r="L1394" s="6">
        <v>33.01</v>
      </c>
      <c r="M1394" s="6">
        <f t="shared" si="84"/>
        <v>216.45000000000002</v>
      </c>
      <c r="N1394" s="6">
        <f t="shared" si="85"/>
        <v>99.03</v>
      </c>
      <c r="O1394" s="6">
        <f t="shared" si="86"/>
        <v>117.42000000000002</v>
      </c>
      <c r="P1394" s="8">
        <f t="shared" si="87"/>
        <v>0.54248094248094247</v>
      </c>
      <c r="Q1394" s="5">
        <f>YEAR(SalesDataTable[[#This Row],[Order Date]])</f>
        <v>2026</v>
      </c>
      <c r="R1394" s="8" t="str">
        <f>"Q"&amp;ROUNDUP(MONTH(SalesDataTable[[#This Row],[Order Date]])/3,0)</f>
        <v>Q3</v>
      </c>
      <c r="S1394" s="9">
        <f>MONTH(SalesDataTable[[#This Row],[Order Date]])</f>
        <v>7</v>
      </c>
      <c r="T1394" s="8" t="str">
        <f>TEXT(SalesDataTable[[#This Row],[Order Date]],"mmm")</f>
        <v>Jul</v>
      </c>
    </row>
    <row r="1395" spans="1:20" ht="16">
      <c r="A1395" s="2" t="s">
        <v>1446</v>
      </c>
      <c r="B1395" s="3">
        <v>46220</v>
      </c>
      <c r="C1395" s="4" t="s">
        <v>8</v>
      </c>
      <c r="D1395" s="4" t="s">
        <v>9</v>
      </c>
      <c r="E1395" s="4" t="s">
        <v>3</v>
      </c>
      <c r="F1395" s="4" t="s">
        <v>4</v>
      </c>
      <c r="G1395" s="4" t="s">
        <v>49</v>
      </c>
      <c r="H1395" s="4" t="s">
        <v>67</v>
      </c>
      <c r="I1395" s="9">
        <v>1</v>
      </c>
      <c r="J1395" s="6">
        <v>35.58</v>
      </c>
      <c r="K1395" s="7">
        <v>0</v>
      </c>
      <c r="L1395" s="6">
        <v>13.68</v>
      </c>
      <c r="M1395" s="6">
        <f t="shared" si="84"/>
        <v>35.58</v>
      </c>
      <c r="N1395" s="6">
        <f t="shared" si="85"/>
        <v>13.68</v>
      </c>
      <c r="O1395" s="6">
        <f t="shared" si="86"/>
        <v>21.9</v>
      </c>
      <c r="P1395" s="8">
        <f t="shared" si="87"/>
        <v>0.61551433389544685</v>
      </c>
      <c r="Q1395" s="5">
        <f>YEAR(SalesDataTable[[#This Row],[Order Date]])</f>
        <v>2026</v>
      </c>
      <c r="R1395" s="8" t="str">
        <f>"Q"&amp;ROUNDUP(MONTH(SalesDataTable[[#This Row],[Order Date]])/3,0)</f>
        <v>Q3</v>
      </c>
      <c r="S1395" s="9">
        <f>MONTH(SalesDataTable[[#This Row],[Order Date]])</f>
        <v>7</v>
      </c>
      <c r="T1395" s="8" t="str">
        <f>TEXT(SalesDataTable[[#This Row],[Order Date]],"mmm")</f>
        <v>Jul</v>
      </c>
    </row>
    <row r="1396" spans="1:20" ht="16">
      <c r="A1396" s="2" t="s">
        <v>1447</v>
      </c>
      <c r="B1396" s="3">
        <v>46221</v>
      </c>
      <c r="C1396" s="4" t="s">
        <v>14</v>
      </c>
      <c r="D1396" s="4" t="s">
        <v>24</v>
      </c>
      <c r="E1396" s="4" t="s">
        <v>3</v>
      </c>
      <c r="F1396" s="4" t="s">
        <v>16</v>
      </c>
      <c r="G1396" s="4" t="s">
        <v>11</v>
      </c>
      <c r="H1396" s="4" t="s">
        <v>53</v>
      </c>
      <c r="I1396" s="9">
        <v>1</v>
      </c>
      <c r="J1396" s="6">
        <v>154.9</v>
      </c>
      <c r="K1396" s="7">
        <v>0.05</v>
      </c>
      <c r="L1396" s="6">
        <v>77.819999999999993</v>
      </c>
      <c r="M1396" s="6">
        <f t="shared" si="84"/>
        <v>147.155</v>
      </c>
      <c r="N1396" s="6">
        <f t="shared" si="85"/>
        <v>77.819999999999993</v>
      </c>
      <c r="O1396" s="6">
        <f t="shared" si="86"/>
        <v>69.335000000000008</v>
      </c>
      <c r="P1396" s="8">
        <f t="shared" si="87"/>
        <v>0.47116985491488572</v>
      </c>
      <c r="Q1396" s="5">
        <f>YEAR(SalesDataTable[[#This Row],[Order Date]])</f>
        <v>2026</v>
      </c>
      <c r="R1396" s="8" t="str">
        <f>"Q"&amp;ROUNDUP(MONTH(SalesDataTable[[#This Row],[Order Date]])/3,0)</f>
        <v>Q3</v>
      </c>
      <c r="S1396" s="9">
        <f>MONTH(SalesDataTable[[#This Row],[Order Date]])</f>
        <v>7</v>
      </c>
      <c r="T1396" s="8" t="str">
        <f>TEXT(SalesDataTable[[#This Row],[Order Date]],"mmm")</f>
        <v>Jul</v>
      </c>
    </row>
    <row r="1397" spans="1:20" ht="16">
      <c r="A1397" s="2" t="s">
        <v>1448</v>
      </c>
      <c r="B1397" s="3">
        <v>46221</v>
      </c>
      <c r="C1397" s="4" t="s">
        <v>8</v>
      </c>
      <c r="D1397" s="4" t="s">
        <v>86</v>
      </c>
      <c r="E1397" s="4" t="s">
        <v>25</v>
      </c>
      <c r="F1397" s="4" t="s">
        <v>20</v>
      </c>
      <c r="G1397" s="4" t="s">
        <v>31</v>
      </c>
      <c r="H1397" s="4" t="s">
        <v>64</v>
      </c>
      <c r="I1397" s="9">
        <v>2</v>
      </c>
      <c r="J1397" s="6">
        <v>80.98</v>
      </c>
      <c r="K1397" s="7">
        <v>0.05</v>
      </c>
      <c r="L1397" s="6">
        <v>39.85</v>
      </c>
      <c r="M1397" s="6">
        <f t="shared" si="84"/>
        <v>153.86199999999999</v>
      </c>
      <c r="N1397" s="6">
        <f t="shared" si="85"/>
        <v>79.7</v>
      </c>
      <c r="O1397" s="6">
        <f t="shared" si="86"/>
        <v>74.161999999999992</v>
      </c>
      <c r="P1397" s="8">
        <f t="shared" si="87"/>
        <v>0.48200335365457353</v>
      </c>
      <c r="Q1397" s="5">
        <f>YEAR(SalesDataTable[[#This Row],[Order Date]])</f>
        <v>2026</v>
      </c>
      <c r="R1397" s="8" t="str">
        <f>"Q"&amp;ROUNDUP(MONTH(SalesDataTable[[#This Row],[Order Date]])/3,0)</f>
        <v>Q3</v>
      </c>
      <c r="S1397" s="9">
        <f>MONTH(SalesDataTable[[#This Row],[Order Date]])</f>
        <v>7</v>
      </c>
      <c r="T1397" s="8" t="str">
        <f>TEXT(SalesDataTable[[#This Row],[Order Date]],"mmm")</f>
        <v>Jul</v>
      </c>
    </row>
    <row r="1398" spans="1:20" ht="16">
      <c r="A1398" s="2" t="s">
        <v>1449</v>
      </c>
      <c r="B1398" s="3">
        <v>46221</v>
      </c>
      <c r="C1398" s="4" t="s">
        <v>8</v>
      </c>
      <c r="D1398" s="4" t="s">
        <v>69</v>
      </c>
      <c r="E1398" s="4" t="s">
        <v>3</v>
      </c>
      <c r="F1398" s="4" t="s">
        <v>16</v>
      </c>
      <c r="G1398" s="4" t="s">
        <v>11</v>
      </c>
      <c r="H1398" s="4" t="s">
        <v>12</v>
      </c>
      <c r="I1398" s="9">
        <v>1</v>
      </c>
      <c r="J1398" s="6">
        <v>91.36</v>
      </c>
      <c r="K1398" s="7">
        <v>0</v>
      </c>
      <c r="L1398" s="6">
        <v>44.86</v>
      </c>
      <c r="M1398" s="6">
        <f t="shared" si="84"/>
        <v>91.36</v>
      </c>
      <c r="N1398" s="6">
        <f t="shared" si="85"/>
        <v>44.86</v>
      </c>
      <c r="O1398" s="6">
        <f t="shared" si="86"/>
        <v>46.5</v>
      </c>
      <c r="P1398" s="8">
        <f t="shared" si="87"/>
        <v>0.50897548161120842</v>
      </c>
      <c r="Q1398" s="5">
        <f>YEAR(SalesDataTable[[#This Row],[Order Date]])</f>
        <v>2026</v>
      </c>
      <c r="R1398" s="8" t="str">
        <f>"Q"&amp;ROUNDUP(MONTH(SalesDataTable[[#This Row],[Order Date]])/3,0)</f>
        <v>Q3</v>
      </c>
      <c r="S1398" s="9">
        <f>MONTH(SalesDataTable[[#This Row],[Order Date]])</f>
        <v>7</v>
      </c>
      <c r="T1398" s="8" t="str">
        <f>TEXT(SalesDataTable[[#This Row],[Order Date]],"mmm")</f>
        <v>Jul</v>
      </c>
    </row>
    <row r="1399" spans="1:20" ht="16">
      <c r="A1399" s="2" t="s">
        <v>1450</v>
      </c>
      <c r="B1399" s="3">
        <v>46221</v>
      </c>
      <c r="C1399" s="4" t="s">
        <v>14</v>
      </c>
      <c r="D1399" s="4" t="s">
        <v>15</v>
      </c>
      <c r="E1399" s="4" t="s">
        <v>3</v>
      </c>
      <c r="F1399" s="4" t="s">
        <v>4</v>
      </c>
      <c r="G1399" s="4" t="s">
        <v>5</v>
      </c>
      <c r="H1399" s="4" t="s">
        <v>35</v>
      </c>
      <c r="I1399" s="9">
        <v>2</v>
      </c>
      <c r="J1399" s="6">
        <v>39.409999999999997</v>
      </c>
      <c r="K1399" s="7">
        <v>0</v>
      </c>
      <c r="L1399" s="6">
        <v>16.8</v>
      </c>
      <c r="M1399" s="6">
        <f t="shared" si="84"/>
        <v>78.819999999999993</v>
      </c>
      <c r="N1399" s="6">
        <f t="shared" si="85"/>
        <v>33.6</v>
      </c>
      <c r="O1399" s="6">
        <f t="shared" si="86"/>
        <v>45.219999999999992</v>
      </c>
      <c r="P1399" s="8">
        <f t="shared" si="87"/>
        <v>0.57371225577264651</v>
      </c>
      <c r="Q1399" s="5">
        <f>YEAR(SalesDataTable[[#This Row],[Order Date]])</f>
        <v>2026</v>
      </c>
      <c r="R1399" s="8" t="str">
        <f>"Q"&amp;ROUNDUP(MONTH(SalesDataTable[[#This Row],[Order Date]])/3,0)</f>
        <v>Q3</v>
      </c>
      <c r="S1399" s="9">
        <f>MONTH(SalesDataTable[[#This Row],[Order Date]])</f>
        <v>7</v>
      </c>
      <c r="T1399" s="8" t="str">
        <f>TEXT(SalesDataTable[[#This Row],[Order Date]],"mmm")</f>
        <v>Jul</v>
      </c>
    </row>
    <row r="1400" spans="1:20" ht="16">
      <c r="A1400" s="2" t="s">
        <v>1451</v>
      </c>
      <c r="B1400" s="3">
        <v>46221</v>
      </c>
      <c r="C1400" s="4" t="s">
        <v>1</v>
      </c>
      <c r="D1400" s="4" t="s">
        <v>2</v>
      </c>
      <c r="E1400" s="4" t="s">
        <v>3</v>
      </c>
      <c r="F1400" s="4" t="s">
        <v>4</v>
      </c>
      <c r="G1400" s="4" t="s">
        <v>17</v>
      </c>
      <c r="H1400" s="4" t="s">
        <v>71</v>
      </c>
      <c r="I1400" s="9">
        <v>2</v>
      </c>
      <c r="J1400" s="6">
        <v>134.99</v>
      </c>
      <c r="K1400" s="7">
        <v>0</v>
      </c>
      <c r="L1400" s="6">
        <v>68.77</v>
      </c>
      <c r="M1400" s="6">
        <f t="shared" si="84"/>
        <v>269.98</v>
      </c>
      <c r="N1400" s="6">
        <f t="shared" si="85"/>
        <v>137.54</v>
      </c>
      <c r="O1400" s="6">
        <f t="shared" si="86"/>
        <v>132.44000000000003</v>
      </c>
      <c r="P1400" s="8">
        <f t="shared" si="87"/>
        <v>0.49055485591525305</v>
      </c>
      <c r="Q1400" s="5">
        <f>YEAR(SalesDataTable[[#This Row],[Order Date]])</f>
        <v>2026</v>
      </c>
      <c r="R1400" s="8" t="str">
        <f>"Q"&amp;ROUNDUP(MONTH(SalesDataTable[[#This Row],[Order Date]])/3,0)</f>
        <v>Q3</v>
      </c>
      <c r="S1400" s="9">
        <f>MONTH(SalesDataTable[[#This Row],[Order Date]])</f>
        <v>7</v>
      </c>
      <c r="T1400" s="8" t="str">
        <f>TEXT(SalesDataTable[[#This Row],[Order Date]],"mmm")</f>
        <v>Jul</v>
      </c>
    </row>
    <row r="1401" spans="1:20" ht="16">
      <c r="A1401" s="2" t="s">
        <v>1452</v>
      </c>
      <c r="B1401" s="3">
        <v>46221</v>
      </c>
      <c r="C1401" s="4" t="s">
        <v>8</v>
      </c>
      <c r="D1401" s="4" t="s">
        <v>69</v>
      </c>
      <c r="E1401" s="4" t="s">
        <v>39</v>
      </c>
      <c r="F1401" s="4" t="s">
        <v>16</v>
      </c>
      <c r="G1401" s="4" t="s">
        <v>5</v>
      </c>
      <c r="H1401" s="4" t="s">
        <v>35</v>
      </c>
      <c r="I1401" s="9">
        <v>2</v>
      </c>
      <c r="J1401" s="6">
        <v>40.93</v>
      </c>
      <c r="K1401" s="7">
        <v>0.05</v>
      </c>
      <c r="L1401" s="6">
        <v>16.89</v>
      </c>
      <c r="M1401" s="6">
        <f t="shared" si="84"/>
        <v>77.766999999999996</v>
      </c>
      <c r="N1401" s="6">
        <f t="shared" si="85"/>
        <v>33.78</v>
      </c>
      <c r="O1401" s="6">
        <f t="shared" si="86"/>
        <v>43.986999999999995</v>
      </c>
      <c r="P1401" s="8">
        <f t="shared" si="87"/>
        <v>0.56562552239381736</v>
      </c>
      <c r="Q1401" s="5">
        <f>YEAR(SalesDataTable[[#This Row],[Order Date]])</f>
        <v>2026</v>
      </c>
      <c r="R1401" s="8" t="str">
        <f>"Q"&amp;ROUNDUP(MONTH(SalesDataTable[[#This Row],[Order Date]])/3,0)</f>
        <v>Q3</v>
      </c>
      <c r="S1401" s="9">
        <f>MONTH(SalesDataTable[[#This Row],[Order Date]])</f>
        <v>7</v>
      </c>
      <c r="T1401" s="8" t="str">
        <f>TEXT(SalesDataTable[[#This Row],[Order Date]],"mmm")</f>
        <v>Jul</v>
      </c>
    </row>
    <row r="1402" spans="1:20" ht="16">
      <c r="A1402" s="2" t="s">
        <v>1453</v>
      </c>
      <c r="B1402" s="3">
        <v>46221</v>
      </c>
      <c r="C1402" s="4" t="s">
        <v>27</v>
      </c>
      <c r="D1402" s="4" t="s">
        <v>82</v>
      </c>
      <c r="E1402" s="4" t="s">
        <v>39</v>
      </c>
      <c r="F1402" s="4" t="s">
        <v>4</v>
      </c>
      <c r="G1402" s="4" t="s">
        <v>11</v>
      </c>
      <c r="H1402" s="4" t="s">
        <v>12</v>
      </c>
      <c r="I1402" s="9">
        <v>1</v>
      </c>
      <c r="J1402" s="6">
        <v>90.02</v>
      </c>
      <c r="K1402" s="7">
        <v>0.05</v>
      </c>
      <c r="L1402" s="6">
        <v>45.83</v>
      </c>
      <c r="M1402" s="6">
        <f t="shared" si="84"/>
        <v>85.518999999999991</v>
      </c>
      <c r="N1402" s="6">
        <f t="shared" si="85"/>
        <v>45.83</v>
      </c>
      <c r="O1402" s="6">
        <f t="shared" si="86"/>
        <v>39.688999999999993</v>
      </c>
      <c r="P1402" s="8">
        <f t="shared" si="87"/>
        <v>0.46409569803201622</v>
      </c>
      <c r="Q1402" s="5">
        <f>YEAR(SalesDataTable[[#This Row],[Order Date]])</f>
        <v>2026</v>
      </c>
      <c r="R1402" s="8" t="str">
        <f>"Q"&amp;ROUNDUP(MONTH(SalesDataTable[[#This Row],[Order Date]])/3,0)</f>
        <v>Q3</v>
      </c>
      <c r="S1402" s="9">
        <f>MONTH(SalesDataTable[[#This Row],[Order Date]])</f>
        <v>7</v>
      </c>
      <c r="T1402" s="8" t="str">
        <f>TEXT(SalesDataTable[[#This Row],[Order Date]],"mmm")</f>
        <v>Jul</v>
      </c>
    </row>
    <row r="1403" spans="1:20" ht="16">
      <c r="A1403" s="2" t="s">
        <v>1454</v>
      </c>
      <c r="B1403" s="3">
        <v>46221</v>
      </c>
      <c r="C1403" s="4" t="s">
        <v>1</v>
      </c>
      <c r="D1403" s="4" t="s">
        <v>2</v>
      </c>
      <c r="E1403" s="4" t="s">
        <v>25</v>
      </c>
      <c r="F1403" s="4" t="s">
        <v>4</v>
      </c>
      <c r="G1403" s="4" t="s">
        <v>49</v>
      </c>
      <c r="H1403" s="4" t="s">
        <v>74</v>
      </c>
      <c r="I1403" s="9">
        <v>2</v>
      </c>
      <c r="J1403" s="6">
        <v>50.73</v>
      </c>
      <c r="K1403" s="7">
        <v>0</v>
      </c>
      <c r="L1403" s="6">
        <v>21.87</v>
      </c>
      <c r="M1403" s="6">
        <f t="shared" si="84"/>
        <v>101.46</v>
      </c>
      <c r="N1403" s="6">
        <f t="shared" si="85"/>
        <v>43.74</v>
      </c>
      <c r="O1403" s="6">
        <f t="shared" si="86"/>
        <v>57.719999999999992</v>
      </c>
      <c r="P1403" s="8">
        <f t="shared" si="87"/>
        <v>0.56889414547604966</v>
      </c>
      <c r="Q1403" s="5">
        <f>YEAR(SalesDataTable[[#This Row],[Order Date]])</f>
        <v>2026</v>
      </c>
      <c r="R1403" s="8" t="str">
        <f>"Q"&amp;ROUNDUP(MONTH(SalesDataTable[[#This Row],[Order Date]])/3,0)</f>
        <v>Q3</v>
      </c>
      <c r="S1403" s="9">
        <f>MONTH(SalesDataTable[[#This Row],[Order Date]])</f>
        <v>7</v>
      </c>
      <c r="T1403" s="8" t="str">
        <f>TEXT(SalesDataTable[[#This Row],[Order Date]],"mmm")</f>
        <v>Jul</v>
      </c>
    </row>
    <row r="1404" spans="1:20" ht="16">
      <c r="A1404" s="2" t="s">
        <v>1455</v>
      </c>
      <c r="B1404" s="3">
        <v>46221</v>
      </c>
      <c r="C1404" s="4" t="s">
        <v>27</v>
      </c>
      <c r="D1404" s="4" t="s">
        <v>82</v>
      </c>
      <c r="E1404" s="4" t="s">
        <v>25</v>
      </c>
      <c r="F1404" s="4" t="s">
        <v>16</v>
      </c>
      <c r="G1404" s="4" t="s">
        <v>49</v>
      </c>
      <c r="H1404" s="4" t="s">
        <v>55</v>
      </c>
      <c r="I1404" s="9">
        <v>3</v>
      </c>
      <c r="J1404" s="6">
        <v>121.05</v>
      </c>
      <c r="K1404" s="7">
        <v>0.05</v>
      </c>
      <c r="L1404" s="6">
        <v>68.56</v>
      </c>
      <c r="M1404" s="6">
        <f t="shared" si="84"/>
        <v>344.99249999999995</v>
      </c>
      <c r="N1404" s="6">
        <f t="shared" si="85"/>
        <v>205.68</v>
      </c>
      <c r="O1404" s="6">
        <f t="shared" si="86"/>
        <v>139.31249999999994</v>
      </c>
      <c r="P1404" s="8">
        <f t="shared" si="87"/>
        <v>0.40381312637231231</v>
      </c>
      <c r="Q1404" s="5">
        <f>YEAR(SalesDataTable[[#This Row],[Order Date]])</f>
        <v>2026</v>
      </c>
      <c r="R1404" s="8" t="str">
        <f>"Q"&amp;ROUNDUP(MONTH(SalesDataTable[[#This Row],[Order Date]])/3,0)</f>
        <v>Q3</v>
      </c>
      <c r="S1404" s="9">
        <f>MONTH(SalesDataTable[[#This Row],[Order Date]])</f>
        <v>7</v>
      </c>
      <c r="T1404" s="8" t="str">
        <f>TEXT(SalesDataTable[[#This Row],[Order Date]],"mmm")</f>
        <v>Jul</v>
      </c>
    </row>
    <row r="1405" spans="1:20" ht="16">
      <c r="A1405" s="2" t="s">
        <v>1456</v>
      </c>
      <c r="B1405" s="3">
        <v>46221</v>
      </c>
      <c r="C1405" s="4" t="s">
        <v>8</v>
      </c>
      <c r="D1405" s="4" t="s">
        <v>66</v>
      </c>
      <c r="E1405" s="4" t="s">
        <v>3</v>
      </c>
      <c r="F1405" s="4" t="s">
        <v>16</v>
      </c>
      <c r="G1405" s="4" t="s">
        <v>5</v>
      </c>
      <c r="H1405" s="4" t="s">
        <v>6</v>
      </c>
      <c r="I1405" s="9">
        <v>2</v>
      </c>
      <c r="J1405" s="6">
        <v>81.739999999999995</v>
      </c>
      <c r="K1405" s="7">
        <v>0</v>
      </c>
      <c r="L1405" s="6">
        <v>42.75</v>
      </c>
      <c r="M1405" s="6">
        <f t="shared" si="84"/>
        <v>163.47999999999999</v>
      </c>
      <c r="N1405" s="6">
        <f t="shared" si="85"/>
        <v>85.5</v>
      </c>
      <c r="O1405" s="6">
        <f t="shared" si="86"/>
        <v>77.97999999999999</v>
      </c>
      <c r="P1405" s="8">
        <f t="shared" si="87"/>
        <v>0.47700024467824809</v>
      </c>
      <c r="Q1405" s="5">
        <f>YEAR(SalesDataTable[[#This Row],[Order Date]])</f>
        <v>2026</v>
      </c>
      <c r="R1405" s="8" t="str">
        <f>"Q"&amp;ROUNDUP(MONTH(SalesDataTable[[#This Row],[Order Date]])/3,0)</f>
        <v>Q3</v>
      </c>
      <c r="S1405" s="9">
        <f>MONTH(SalesDataTable[[#This Row],[Order Date]])</f>
        <v>7</v>
      </c>
      <c r="T1405" s="8" t="str">
        <f>TEXT(SalesDataTable[[#This Row],[Order Date]],"mmm")</f>
        <v>Jul</v>
      </c>
    </row>
    <row r="1406" spans="1:20" ht="16">
      <c r="A1406" s="2" t="s">
        <v>1457</v>
      </c>
      <c r="B1406" s="3">
        <v>46221</v>
      </c>
      <c r="C1406" s="4" t="s">
        <v>8</v>
      </c>
      <c r="D1406" s="4" t="s">
        <v>69</v>
      </c>
      <c r="E1406" s="4" t="s">
        <v>3</v>
      </c>
      <c r="F1406" s="4" t="s">
        <v>4</v>
      </c>
      <c r="G1406" s="4" t="s">
        <v>11</v>
      </c>
      <c r="H1406" s="4" t="s">
        <v>53</v>
      </c>
      <c r="I1406" s="9">
        <v>3</v>
      </c>
      <c r="J1406" s="6">
        <v>154.01</v>
      </c>
      <c r="K1406" s="7">
        <v>0.1</v>
      </c>
      <c r="L1406" s="6">
        <v>78.78</v>
      </c>
      <c r="M1406" s="6">
        <f t="shared" si="84"/>
        <v>415.827</v>
      </c>
      <c r="N1406" s="6">
        <f t="shared" si="85"/>
        <v>236.34</v>
      </c>
      <c r="O1406" s="6">
        <f t="shared" si="86"/>
        <v>179.48699999999999</v>
      </c>
      <c r="P1406" s="8">
        <f t="shared" si="87"/>
        <v>0.43163863818366771</v>
      </c>
      <c r="Q1406" s="5">
        <f>YEAR(SalesDataTable[[#This Row],[Order Date]])</f>
        <v>2026</v>
      </c>
      <c r="R1406" s="8" t="str">
        <f>"Q"&amp;ROUNDUP(MONTH(SalesDataTable[[#This Row],[Order Date]])/3,0)</f>
        <v>Q3</v>
      </c>
      <c r="S1406" s="9">
        <f>MONTH(SalesDataTable[[#This Row],[Order Date]])</f>
        <v>7</v>
      </c>
      <c r="T1406" s="8" t="str">
        <f>TEXT(SalesDataTable[[#This Row],[Order Date]],"mmm")</f>
        <v>Jul</v>
      </c>
    </row>
    <row r="1407" spans="1:20" ht="16">
      <c r="A1407" s="2" t="s">
        <v>1458</v>
      </c>
      <c r="B1407" s="3">
        <v>46221</v>
      </c>
      <c r="C1407" s="4" t="s">
        <v>8</v>
      </c>
      <c r="D1407" s="4" t="s">
        <v>69</v>
      </c>
      <c r="E1407" s="4" t="s">
        <v>39</v>
      </c>
      <c r="F1407" s="4" t="s">
        <v>16</v>
      </c>
      <c r="G1407" s="4" t="s">
        <v>5</v>
      </c>
      <c r="H1407" s="4" t="s">
        <v>43</v>
      </c>
      <c r="I1407" s="9">
        <v>4</v>
      </c>
      <c r="J1407" s="6">
        <v>101.61</v>
      </c>
      <c r="K1407" s="7">
        <v>0</v>
      </c>
      <c r="L1407" s="6">
        <v>51.68</v>
      </c>
      <c r="M1407" s="6">
        <f t="shared" si="84"/>
        <v>406.44</v>
      </c>
      <c r="N1407" s="6">
        <f t="shared" si="85"/>
        <v>206.72</v>
      </c>
      <c r="O1407" s="6">
        <f t="shared" si="86"/>
        <v>199.72</v>
      </c>
      <c r="P1407" s="8">
        <f t="shared" si="87"/>
        <v>0.49138864285011319</v>
      </c>
      <c r="Q1407" s="5">
        <f>YEAR(SalesDataTable[[#This Row],[Order Date]])</f>
        <v>2026</v>
      </c>
      <c r="R1407" s="8" t="str">
        <f>"Q"&amp;ROUNDUP(MONTH(SalesDataTable[[#This Row],[Order Date]])/3,0)</f>
        <v>Q3</v>
      </c>
      <c r="S1407" s="9">
        <f>MONTH(SalesDataTable[[#This Row],[Order Date]])</f>
        <v>7</v>
      </c>
      <c r="T1407" s="8" t="str">
        <f>TEXT(SalesDataTable[[#This Row],[Order Date]],"mmm")</f>
        <v>Jul</v>
      </c>
    </row>
    <row r="1408" spans="1:20" ht="16">
      <c r="A1408" s="2" t="s">
        <v>1459</v>
      </c>
      <c r="B1408" s="3">
        <v>46221</v>
      </c>
      <c r="C1408" s="4" t="s">
        <v>14</v>
      </c>
      <c r="D1408" s="4" t="s">
        <v>61</v>
      </c>
      <c r="E1408" s="4" t="s">
        <v>25</v>
      </c>
      <c r="F1408" s="4" t="s">
        <v>4</v>
      </c>
      <c r="G1408" s="4" t="s">
        <v>49</v>
      </c>
      <c r="H1408" s="4" t="s">
        <v>67</v>
      </c>
      <c r="I1408" s="9">
        <v>2</v>
      </c>
      <c r="J1408" s="6">
        <v>36.869999999999997</v>
      </c>
      <c r="K1408" s="7">
        <v>0.15</v>
      </c>
      <c r="L1408" s="6">
        <v>13.94</v>
      </c>
      <c r="M1408" s="6">
        <f t="shared" si="84"/>
        <v>62.678999999999995</v>
      </c>
      <c r="N1408" s="6">
        <f t="shared" si="85"/>
        <v>27.88</v>
      </c>
      <c r="O1408" s="6">
        <f t="shared" si="86"/>
        <v>34.798999999999992</v>
      </c>
      <c r="P1408" s="8">
        <f t="shared" si="87"/>
        <v>0.55519392459994565</v>
      </c>
      <c r="Q1408" s="5">
        <f>YEAR(SalesDataTable[[#This Row],[Order Date]])</f>
        <v>2026</v>
      </c>
      <c r="R1408" s="8" t="str">
        <f>"Q"&amp;ROUNDUP(MONTH(SalesDataTable[[#This Row],[Order Date]])/3,0)</f>
        <v>Q3</v>
      </c>
      <c r="S1408" s="9">
        <f>MONTH(SalesDataTable[[#This Row],[Order Date]])</f>
        <v>7</v>
      </c>
      <c r="T1408" s="8" t="str">
        <f>TEXT(SalesDataTable[[#This Row],[Order Date]],"mmm")</f>
        <v>Jul</v>
      </c>
    </row>
    <row r="1409" spans="1:20" ht="16">
      <c r="A1409" s="2" t="s">
        <v>1460</v>
      </c>
      <c r="B1409" s="3">
        <v>46221</v>
      </c>
      <c r="C1409" s="4" t="s">
        <v>27</v>
      </c>
      <c r="D1409" s="4" t="s">
        <v>48</v>
      </c>
      <c r="E1409" s="4" t="s">
        <v>3</v>
      </c>
      <c r="F1409" s="4" t="s">
        <v>16</v>
      </c>
      <c r="G1409" s="4" t="s">
        <v>31</v>
      </c>
      <c r="H1409" s="4" t="s">
        <v>90</v>
      </c>
      <c r="I1409" s="9">
        <v>2</v>
      </c>
      <c r="J1409" s="6">
        <v>121.06</v>
      </c>
      <c r="K1409" s="7">
        <v>0</v>
      </c>
      <c r="L1409" s="6">
        <v>59.62</v>
      </c>
      <c r="M1409" s="6">
        <f t="shared" si="84"/>
        <v>242.12</v>
      </c>
      <c r="N1409" s="6">
        <f t="shared" si="85"/>
        <v>119.24</v>
      </c>
      <c r="O1409" s="6">
        <f t="shared" si="86"/>
        <v>122.88000000000001</v>
      </c>
      <c r="P1409" s="8">
        <f t="shared" si="87"/>
        <v>0.50751693375185858</v>
      </c>
      <c r="Q1409" s="5">
        <f>YEAR(SalesDataTable[[#This Row],[Order Date]])</f>
        <v>2026</v>
      </c>
      <c r="R1409" s="8" t="str">
        <f>"Q"&amp;ROUNDUP(MONTH(SalesDataTable[[#This Row],[Order Date]])/3,0)</f>
        <v>Q3</v>
      </c>
      <c r="S1409" s="9">
        <f>MONTH(SalesDataTable[[#This Row],[Order Date]])</f>
        <v>7</v>
      </c>
      <c r="T1409" s="8" t="str">
        <f>TEXT(SalesDataTable[[#This Row],[Order Date]],"mmm")</f>
        <v>Jul</v>
      </c>
    </row>
    <row r="1410" spans="1:20" ht="16">
      <c r="A1410" s="2" t="s">
        <v>1461</v>
      </c>
      <c r="B1410" s="3">
        <v>46222</v>
      </c>
      <c r="C1410" s="4" t="s">
        <v>8</v>
      </c>
      <c r="D1410" s="4" t="s">
        <v>69</v>
      </c>
      <c r="E1410" s="4" t="s">
        <v>3</v>
      </c>
      <c r="F1410" s="4" t="s">
        <v>16</v>
      </c>
      <c r="G1410" s="4" t="s">
        <v>11</v>
      </c>
      <c r="H1410" s="4" t="s">
        <v>79</v>
      </c>
      <c r="I1410" s="9">
        <v>2</v>
      </c>
      <c r="J1410" s="6">
        <v>71.81</v>
      </c>
      <c r="K1410" s="7">
        <v>0</v>
      </c>
      <c r="L1410" s="6">
        <v>32.35</v>
      </c>
      <c r="M1410" s="6">
        <f t="shared" ref="M1410:M1473" si="88">I1410*J1410*(1-K1410)</f>
        <v>143.62</v>
      </c>
      <c r="N1410" s="6">
        <f t="shared" ref="N1410:N1473" si="89">I1410*L1410</f>
        <v>64.7</v>
      </c>
      <c r="O1410" s="6">
        <f t="shared" ref="O1410:O1473" si="90">M1410-N1410</f>
        <v>78.92</v>
      </c>
      <c r="P1410" s="8">
        <f t="shared" ref="P1410:P1473" si="91">IFERROR(O1410/M1410,0)</f>
        <v>0.54950563988302459</v>
      </c>
      <c r="Q1410" s="5">
        <f>YEAR(SalesDataTable[[#This Row],[Order Date]])</f>
        <v>2026</v>
      </c>
      <c r="R1410" s="8" t="str">
        <f>"Q"&amp;ROUNDUP(MONTH(SalesDataTable[[#This Row],[Order Date]])/3,0)</f>
        <v>Q3</v>
      </c>
      <c r="S1410" s="9">
        <f>MONTH(SalesDataTable[[#This Row],[Order Date]])</f>
        <v>7</v>
      </c>
      <c r="T1410" s="8" t="str">
        <f>TEXT(SalesDataTable[[#This Row],[Order Date]],"mmm")</f>
        <v>Jul</v>
      </c>
    </row>
    <row r="1411" spans="1:20" ht="16">
      <c r="A1411" s="2" t="s">
        <v>1462</v>
      </c>
      <c r="B1411" s="3">
        <v>46222</v>
      </c>
      <c r="C1411" s="4" t="s">
        <v>8</v>
      </c>
      <c r="D1411" s="4" t="s">
        <v>69</v>
      </c>
      <c r="E1411" s="4" t="s">
        <v>3</v>
      </c>
      <c r="F1411" s="4" t="s">
        <v>16</v>
      </c>
      <c r="G1411" s="4" t="s">
        <v>11</v>
      </c>
      <c r="H1411" s="4" t="s">
        <v>21</v>
      </c>
      <c r="I1411" s="9">
        <v>4</v>
      </c>
      <c r="J1411" s="6">
        <v>145.18</v>
      </c>
      <c r="K1411" s="7">
        <v>0</v>
      </c>
      <c r="L1411" s="6">
        <v>79.540000000000006</v>
      </c>
      <c r="M1411" s="6">
        <f t="shared" si="88"/>
        <v>580.72</v>
      </c>
      <c r="N1411" s="6">
        <f t="shared" si="89"/>
        <v>318.16000000000003</v>
      </c>
      <c r="O1411" s="6">
        <f t="shared" si="90"/>
        <v>262.56</v>
      </c>
      <c r="P1411" s="8">
        <f t="shared" si="91"/>
        <v>0.45212839234054275</v>
      </c>
      <c r="Q1411" s="5">
        <f>YEAR(SalesDataTable[[#This Row],[Order Date]])</f>
        <v>2026</v>
      </c>
      <c r="R1411" s="8" t="str">
        <f>"Q"&amp;ROUNDUP(MONTH(SalesDataTable[[#This Row],[Order Date]])/3,0)</f>
        <v>Q3</v>
      </c>
      <c r="S1411" s="9">
        <f>MONTH(SalesDataTable[[#This Row],[Order Date]])</f>
        <v>7</v>
      </c>
      <c r="T1411" s="8" t="str">
        <f>TEXT(SalesDataTable[[#This Row],[Order Date]],"mmm")</f>
        <v>Jul</v>
      </c>
    </row>
    <row r="1412" spans="1:20" ht="16">
      <c r="A1412" s="2" t="s">
        <v>1463</v>
      </c>
      <c r="B1412" s="3">
        <v>46222</v>
      </c>
      <c r="C1412" s="4" t="s">
        <v>8</v>
      </c>
      <c r="D1412" s="4" t="s">
        <v>69</v>
      </c>
      <c r="E1412" s="4" t="s">
        <v>3</v>
      </c>
      <c r="F1412" s="4" t="s">
        <v>16</v>
      </c>
      <c r="G1412" s="4" t="s">
        <v>49</v>
      </c>
      <c r="H1412" s="4" t="s">
        <v>67</v>
      </c>
      <c r="I1412" s="9">
        <v>2</v>
      </c>
      <c r="J1412" s="6">
        <v>36.07</v>
      </c>
      <c r="K1412" s="7">
        <v>0</v>
      </c>
      <c r="L1412" s="6">
        <v>13.6</v>
      </c>
      <c r="M1412" s="6">
        <f t="shared" si="88"/>
        <v>72.14</v>
      </c>
      <c r="N1412" s="6">
        <f t="shared" si="89"/>
        <v>27.2</v>
      </c>
      <c r="O1412" s="6">
        <f t="shared" si="90"/>
        <v>44.94</v>
      </c>
      <c r="P1412" s="8">
        <f t="shared" si="91"/>
        <v>0.62295536456889378</v>
      </c>
      <c r="Q1412" s="5">
        <f>YEAR(SalesDataTable[[#This Row],[Order Date]])</f>
        <v>2026</v>
      </c>
      <c r="R1412" s="8" t="str">
        <f>"Q"&amp;ROUNDUP(MONTH(SalesDataTable[[#This Row],[Order Date]])/3,0)</f>
        <v>Q3</v>
      </c>
      <c r="S1412" s="9">
        <f>MONTH(SalesDataTable[[#This Row],[Order Date]])</f>
        <v>7</v>
      </c>
      <c r="T1412" s="8" t="str">
        <f>TEXT(SalesDataTable[[#This Row],[Order Date]],"mmm")</f>
        <v>Jul</v>
      </c>
    </row>
    <row r="1413" spans="1:20" ht="16">
      <c r="A1413" s="2" t="s">
        <v>1464</v>
      </c>
      <c r="B1413" s="3">
        <v>46222</v>
      </c>
      <c r="C1413" s="4" t="s">
        <v>8</v>
      </c>
      <c r="D1413" s="4" t="s">
        <v>86</v>
      </c>
      <c r="E1413" s="4" t="s">
        <v>25</v>
      </c>
      <c r="F1413" s="4" t="s">
        <v>16</v>
      </c>
      <c r="G1413" s="4" t="s">
        <v>11</v>
      </c>
      <c r="H1413" s="4" t="s">
        <v>79</v>
      </c>
      <c r="I1413" s="9">
        <v>3</v>
      </c>
      <c r="J1413" s="6">
        <v>72.23</v>
      </c>
      <c r="K1413" s="7">
        <v>0.1</v>
      </c>
      <c r="L1413" s="6">
        <v>31.67</v>
      </c>
      <c r="M1413" s="6">
        <f t="shared" si="88"/>
        <v>195.02100000000002</v>
      </c>
      <c r="N1413" s="6">
        <f t="shared" si="89"/>
        <v>95.01</v>
      </c>
      <c r="O1413" s="6">
        <f t="shared" si="90"/>
        <v>100.01100000000001</v>
      </c>
      <c r="P1413" s="8">
        <f t="shared" si="91"/>
        <v>0.5128216961250327</v>
      </c>
      <c r="Q1413" s="5">
        <f>YEAR(SalesDataTable[[#This Row],[Order Date]])</f>
        <v>2026</v>
      </c>
      <c r="R1413" s="8" t="str">
        <f>"Q"&amp;ROUNDUP(MONTH(SalesDataTable[[#This Row],[Order Date]])/3,0)</f>
        <v>Q3</v>
      </c>
      <c r="S1413" s="9">
        <f>MONTH(SalesDataTable[[#This Row],[Order Date]])</f>
        <v>7</v>
      </c>
      <c r="T1413" s="8" t="str">
        <f>TEXT(SalesDataTable[[#This Row],[Order Date]],"mmm")</f>
        <v>Jul</v>
      </c>
    </row>
    <row r="1414" spans="1:20" ht="16">
      <c r="A1414" s="2" t="s">
        <v>1465</v>
      </c>
      <c r="B1414" s="3">
        <v>46222</v>
      </c>
      <c r="C1414" s="4" t="s">
        <v>8</v>
      </c>
      <c r="D1414" s="4" t="s">
        <v>86</v>
      </c>
      <c r="E1414" s="4" t="s">
        <v>25</v>
      </c>
      <c r="F1414" s="4" t="s">
        <v>4</v>
      </c>
      <c r="G1414" s="4" t="s">
        <v>17</v>
      </c>
      <c r="H1414" s="4" t="s">
        <v>18</v>
      </c>
      <c r="I1414" s="9">
        <v>1</v>
      </c>
      <c r="J1414" s="6">
        <v>36.549999999999997</v>
      </c>
      <c r="K1414" s="7">
        <v>0.1</v>
      </c>
      <c r="L1414" s="6">
        <v>13.2</v>
      </c>
      <c r="M1414" s="6">
        <f t="shared" si="88"/>
        <v>32.894999999999996</v>
      </c>
      <c r="N1414" s="6">
        <f t="shared" si="89"/>
        <v>13.2</v>
      </c>
      <c r="O1414" s="6">
        <f t="shared" si="90"/>
        <v>19.694999999999997</v>
      </c>
      <c r="P1414" s="8">
        <f t="shared" si="91"/>
        <v>0.59872321021431829</v>
      </c>
      <c r="Q1414" s="5">
        <f>YEAR(SalesDataTable[[#This Row],[Order Date]])</f>
        <v>2026</v>
      </c>
      <c r="R1414" s="8" t="str">
        <f>"Q"&amp;ROUNDUP(MONTH(SalesDataTable[[#This Row],[Order Date]])/3,0)</f>
        <v>Q3</v>
      </c>
      <c r="S1414" s="9">
        <f>MONTH(SalesDataTable[[#This Row],[Order Date]])</f>
        <v>7</v>
      </c>
      <c r="T1414" s="8" t="str">
        <f>TEXT(SalesDataTable[[#This Row],[Order Date]],"mmm")</f>
        <v>Jul</v>
      </c>
    </row>
    <row r="1415" spans="1:20" ht="16">
      <c r="A1415" s="2" t="s">
        <v>1466</v>
      </c>
      <c r="B1415" s="3">
        <v>46222</v>
      </c>
      <c r="C1415" s="4" t="s">
        <v>8</v>
      </c>
      <c r="D1415" s="4" t="s">
        <v>86</v>
      </c>
      <c r="E1415" s="4" t="s">
        <v>3</v>
      </c>
      <c r="F1415" s="4" t="s">
        <v>16</v>
      </c>
      <c r="G1415" s="4" t="s">
        <v>31</v>
      </c>
      <c r="H1415" s="4" t="s">
        <v>90</v>
      </c>
      <c r="I1415" s="9">
        <v>5</v>
      </c>
      <c r="J1415" s="6">
        <v>124.68</v>
      </c>
      <c r="K1415" s="7">
        <v>0.05</v>
      </c>
      <c r="L1415" s="6">
        <v>60.61</v>
      </c>
      <c r="M1415" s="6">
        <f t="shared" si="88"/>
        <v>592.23</v>
      </c>
      <c r="N1415" s="6">
        <f t="shared" si="89"/>
        <v>303.05</v>
      </c>
      <c r="O1415" s="6">
        <f t="shared" si="90"/>
        <v>289.18</v>
      </c>
      <c r="P1415" s="8">
        <f t="shared" si="91"/>
        <v>0.48829002245749115</v>
      </c>
      <c r="Q1415" s="5">
        <f>YEAR(SalesDataTable[[#This Row],[Order Date]])</f>
        <v>2026</v>
      </c>
      <c r="R1415" s="8" t="str">
        <f>"Q"&amp;ROUNDUP(MONTH(SalesDataTable[[#This Row],[Order Date]])/3,0)</f>
        <v>Q3</v>
      </c>
      <c r="S1415" s="9">
        <f>MONTH(SalesDataTable[[#This Row],[Order Date]])</f>
        <v>7</v>
      </c>
      <c r="T1415" s="8" t="str">
        <f>TEXT(SalesDataTable[[#This Row],[Order Date]],"mmm")</f>
        <v>Jul</v>
      </c>
    </row>
    <row r="1416" spans="1:20" ht="16">
      <c r="A1416" s="2" t="s">
        <v>1467</v>
      </c>
      <c r="B1416" s="3">
        <v>46222</v>
      </c>
      <c r="C1416" s="4" t="s">
        <v>27</v>
      </c>
      <c r="D1416" s="4" t="s">
        <v>48</v>
      </c>
      <c r="E1416" s="4" t="s">
        <v>3</v>
      </c>
      <c r="F1416" s="4" t="s">
        <v>4</v>
      </c>
      <c r="G1416" s="4" t="s">
        <v>5</v>
      </c>
      <c r="H1416" s="4" t="s">
        <v>43</v>
      </c>
      <c r="I1416" s="9">
        <v>1</v>
      </c>
      <c r="J1416" s="6">
        <v>101.7</v>
      </c>
      <c r="K1416" s="7">
        <v>0.05</v>
      </c>
      <c r="L1416" s="6">
        <v>49.92</v>
      </c>
      <c r="M1416" s="6">
        <f t="shared" si="88"/>
        <v>96.614999999999995</v>
      </c>
      <c r="N1416" s="6">
        <f t="shared" si="89"/>
        <v>49.92</v>
      </c>
      <c r="O1416" s="6">
        <f t="shared" si="90"/>
        <v>46.694999999999993</v>
      </c>
      <c r="P1416" s="8">
        <f t="shared" si="91"/>
        <v>0.48331004502406455</v>
      </c>
      <c r="Q1416" s="5">
        <f>YEAR(SalesDataTable[[#This Row],[Order Date]])</f>
        <v>2026</v>
      </c>
      <c r="R1416" s="8" t="str">
        <f>"Q"&amp;ROUNDUP(MONTH(SalesDataTable[[#This Row],[Order Date]])/3,0)</f>
        <v>Q3</v>
      </c>
      <c r="S1416" s="9">
        <f>MONTH(SalesDataTable[[#This Row],[Order Date]])</f>
        <v>7</v>
      </c>
      <c r="T1416" s="8" t="str">
        <f>TEXT(SalesDataTable[[#This Row],[Order Date]],"mmm")</f>
        <v>Jul</v>
      </c>
    </row>
    <row r="1417" spans="1:20" ht="16">
      <c r="A1417" s="2" t="s">
        <v>1468</v>
      </c>
      <c r="B1417" s="3">
        <v>46222</v>
      </c>
      <c r="C1417" s="4" t="s">
        <v>14</v>
      </c>
      <c r="D1417" s="4" t="s">
        <v>126</v>
      </c>
      <c r="E1417" s="4" t="s">
        <v>3</v>
      </c>
      <c r="F1417" s="4" t="s">
        <v>16</v>
      </c>
      <c r="G1417" s="4" t="s">
        <v>49</v>
      </c>
      <c r="H1417" s="4" t="s">
        <v>74</v>
      </c>
      <c r="I1417" s="9">
        <v>2</v>
      </c>
      <c r="J1417" s="6">
        <v>50.24</v>
      </c>
      <c r="K1417" s="7">
        <v>0.05</v>
      </c>
      <c r="L1417" s="6">
        <v>21.88</v>
      </c>
      <c r="M1417" s="6">
        <f t="shared" si="88"/>
        <v>95.456000000000003</v>
      </c>
      <c r="N1417" s="6">
        <f t="shared" si="89"/>
        <v>43.76</v>
      </c>
      <c r="O1417" s="6">
        <f t="shared" si="90"/>
        <v>51.696000000000005</v>
      </c>
      <c r="P1417" s="8">
        <f t="shared" si="91"/>
        <v>0.54156889037881328</v>
      </c>
      <c r="Q1417" s="5">
        <f>YEAR(SalesDataTable[[#This Row],[Order Date]])</f>
        <v>2026</v>
      </c>
      <c r="R1417" s="8" t="str">
        <f>"Q"&amp;ROUNDUP(MONTH(SalesDataTable[[#This Row],[Order Date]])/3,0)</f>
        <v>Q3</v>
      </c>
      <c r="S1417" s="9">
        <f>MONTH(SalesDataTable[[#This Row],[Order Date]])</f>
        <v>7</v>
      </c>
      <c r="T1417" s="8" t="str">
        <f>TEXT(SalesDataTable[[#This Row],[Order Date]],"mmm")</f>
        <v>Jul</v>
      </c>
    </row>
    <row r="1418" spans="1:20" ht="16">
      <c r="A1418" s="2" t="s">
        <v>1469</v>
      </c>
      <c r="B1418" s="3">
        <v>46222</v>
      </c>
      <c r="C1418" s="4" t="s">
        <v>27</v>
      </c>
      <c r="D1418" s="4" t="s">
        <v>82</v>
      </c>
      <c r="E1418" s="4" t="s">
        <v>25</v>
      </c>
      <c r="F1418" s="4" t="s">
        <v>4</v>
      </c>
      <c r="G1418" s="4" t="s">
        <v>49</v>
      </c>
      <c r="H1418" s="4" t="s">
        <v>67</v>
      </c>
      <c r="I1418" s="9">
        <v>3</v>
      </c>
      <c r="J1418" s="6">
        <v>35.53</v>
      </c>
      <c r="K1418" s="7">
        <v>0</v>
      </c>
      <c r="L1418" s="6">
        <v>14</v>
      </c>
      <c r="M1418" s="6">
        <f t="shared" si="88"/>
        <v>106.59</v>
      </c>
      <c r="N1418" s="6">
        <f t="shared" si="89"/>
        <v>42</v>
      </c>
      <c r="O1418" s="6">
        <f t="shared" si="90"/>
        <v>64.59</v>
      </c>
      <c r="P1418" s="8">
        <f t="shared" si="91"/>
        <v>0.60596678862932729</v>
      </c>
      <c r="Q1418" s="5">
        <f>YEAR(SalesDataTable[[#This Row],[Order Date]])</f>
        <v>2026</v>
      </c>
      <c r="R1418" s="8" t="str">
        <f>"Q"&amp;ROUNDUP(MONTH(SalesDataTable[[#This Row],[Order Date]])/3,0)</f>
        <v>Q3</v>
      </c>
      <c r="S1418" s="9">
        <f>MONTH(SalesDataTable[[#This Row],[Order Date]])</f>
        <v>7</v>
      </c>
      <c r="T1418" s="8" t="str">
        <f>TEXT(SalesDataTable[[#This Row],[Order Date]],"mmm")</f>
        <v>Jul</v>
      </c>
    </row>
    <row r="1419" spans="1:20" ht="16">
      <c r="A1419" s="2" t="s">
        <v>1470</v>
      </c>
      <c r="B1419" s="3">
        <v>46222</v>
      </c>
      <c r="C1419" s="4" t="s">
        <v>14</v>
      </c>
      <c r="D1419" s="4" t="s">
        <v>15</v>
      </c>
      <c r="E1419" s="4" t="s">
        <v>39</v>
      </c>
      <c r="F1419" s="4" t="s">
        <v>16</v>
      </c>
      <c r="G1419" s="4" t="s">
        <v>17</v>
      </c>
      <c r="H1419" s="4" t="s">
        <v>46</v>
      </c>
      <c r="I1419" s="9">
        <v>2</v>
      </c>
      <c r="J1419" s="6">
        <v>46.89</v>
      </c>
      <c r="K1419" s="7">
        <v>0.1</v>
      </c>
      <c r="L1419" s="6">
        <v>18.53</v>
      </c>
      <c r="M1419" s="6">
        <f t="shared" si="88"/>
        <v>84.402000000000001</v>
      </c>
      <c r="N1419" s="6">
        <f t="shared" si="89"/>
        <v>37.06</v>
      </c>
      <c r="O1419" s="6">
        <f t="shared" si="90"/>
        <v>47.341999999999999</v>
      </c>
      <c r="P1419" s="8">
        <f t="shared" si="91"/>
        <v>0.56091087888912583</v>
      </c>
      <c r="Q1419" s="5">
        <f>YEAR(SalesDataTable[[#This Row],[Order Date]])</f>
        <v>2026</v>
      </c>
      <c r="R1419" s="8" t="str">
        <f>"Q"&amp;ROUNDUP(MONTH(SalesDataTable[[#This Row],[Order Date]])/3,0)</f>
        <v>Q3</v>
      </c>
      <c r="S1419" s="9">
        <f>MONTH(SalesDataTable[[#This Row],[Order Date]])</f>
        <v>7</v>
      </c>
      <c r="T1419" s="8" t="str">
        <f>TEXT(SalesDataTable[[#This Row],[Order Date]],"mmm")</f>
        <v>Jul</v>
      </c>
    </row>
    <row r="1420" spans="1:20" ht="16">
      <c r="A1420" s="2" t="s">
        <v>1471</v>
      </c>
      <c r="B1420" s="3">
        <v>46222</v>
      </c>
      <c r="C1420" s="4" t="s">
        <v>1</v>
      </c>
      <c r="D1420" s="4" t="s">
        <v>2</v>
      </c>
      <c r="E1420" s="4" t="s">
        <v>25</v>
      </c>
      <c r="F1420" s="4" t="s">
        <v>4</v>
      </c>
      <c r="G1420" s="4" t="s">
        <v>31</v>
      </c>
      <c r="H1420" s="4" t="s">
        <v>41</v>
      </c>
      <c r="I1420" s="9">
        <v>1</v>
      </c>
      <c r="J1420" s="6">
        <v>197.29</v>
      </c>
      <c r="K1420" s="7">
        <v>0.1</v>
      </c>
      <c r="L1420" s="6">
        <v>104.7</v>
      </c>
      <c r="M1420" s="6">
        <f t="shared" si="88"/>
        <v>177.56100000000001</v>
      </c>
      <c r="N1420" s="6">
        <f t="shared" si="89"/>
        <v>104.7</v>
      </c>
      <c r="O1420" s="6">
        <f t="shared" si="90"/>
        <v>72.861000000000004</v>
      </c>
      <c r="P1420" s="8">
        <f t="shared" si="91"/>
        <v>0.4103434875901803</v>
      </c>
      <c r="Q1420" s="5">
        <f>YEAR(SalesDataTable[[#This Row],[Order Date]])</f>
        <v>2026</v>
      </c>
      <c r="R1420" s="8" t="str">
        <f>"Q"&amp;ROUNDUP(MONTH(SalesDataTable[[#This Row],[Order Date]])/3,0)</f>
        <v>Q3</v>
      </c>
      <c r="S1420" s="9">
        <f>MONTH(SalesDataTable[[#This Row],[Order Date]])</f>
        <v>7</v>
      </c>
      <c r="T1420" s="8" t="str">
        <f>TEXT(SalesDataTable[[#This Row],[Order Date]],"mmm")</f>
        <v>Jul</v>
      </c>
    </row>
    <row r="1421" spans="1:20" ht="16">
      <c r="A1421" s="2" t="s">
        <v>1472</v>
      </c>
      <c r="B1421" s="3">
        <v>46222</v>
      </c>
      <c r="C1421" s="4" t="s">
        <v>1</v>
      </c>
      <c r="D1421" s="4" t="s">
        <v>52</v>
      </c>
      <c r="E1421" s="4" t="s">
        <v>25</v>
      </c>
      <c r="F1421" s="4" t="s">
        <v>20</v>
      </c>
      <c r="G1421" s="4" t="s">
        <v>11</v>
      </c>
      <c r="H1421" s="4" t="s">
        <v>79</v>
      </c>
      <c r="I1421" s="9">
        <v>1</v>
      </c>
      <c r="J1421" s="6">
        <v>70.52</v>
      </c>
      <c r="K1421" s="7">
        <v>0.1</v>
      </c>
      <c r="L1421" s="6">
        <v>33.28</v>
      </c>
      <c r="M1421" s="6">
        <f t="shared" si="88"/>
        <v>63.467999999999996</v>
      </c>
      <c r="N1421" s="6">
        <f t="shared" si="89"/>
        <v>33.28</v>
      </c>
      <c r="O1421" s="6">
        <f t="shared" si="90"/>
        <v>30.187999999999995</v>
      </c>
      <c r="P1421" s="8">
        <f t="shared" si="91"/>
        <v>0.47564126804058732</v>
      </c>
      <c r="Q1421" s="5">
        <f>YEAR(SalesDataTable[[#This Row],[Order Date]])</f>
        <v>2026</v>
      </c>
      <c r="R1421" s="8" t="str">
        <f>"Q"&amp;ROUNDUP(MONTH(SalesDataTable[[#This Row],[Order Date]])/3,0)</f>
        <v>Q3</v>
      </c>
      <c r="S1421" s="9">
        <f>MONTH(SalesDataTable[[#This Row],[Order Date]])</f>
        <v>7</v>
      </c>
      <c r="T1421" s="8" t="str">
        <f>TEXT(SalesDataTable[[#This Row],[Order Date]],"mmm")</f>
        <v>Jul</v>
      </c>
    </row>
    <row r="1422" spans="1:20" ht="16">
      <c r="A1422" s="2" t="s">
        <v>1473</v>
      </c>
      <c r="B1422" s="3">
        <v>46222</v>
      </c>
      <c r="C1422" s="4" t="s">
        <v>8</v>
      </c>
      <c r="D1422" s="4" t="s">
        <v>69</v>
      </c>
      <c r="E1422" s="4" t="s">
        <v>39</v>
      </c>
      <c r="F1422" s="4" t="s">
        <v>16</v>
      </c>
      <c r="G1422" s="4" t="s">
        <v>49</v>
      </c>
      <c r="H1422" s="4" t="s">
        <v>74</v>
      </c>
      <c r="I1422" s="9">
        <v>3</v>
      </c>
      <c r="J1422" s="6">
        <v>49.9</v>
      </c>
      <c r="K1422" s="7">
        <v>0.05</v>
      </c>
      <c r="L1422" s="6">
        <v>22.27</v>
      </c>
      <c r="M1422" s="6">
        <f t="shared" si="88"/>
        <v>142.21499999999997</v>
      </c>
      <c r="N1422" s="6">
        <f t="shared" si="89"/>
        <v>66.81</v>
      </c>
      <c r="O1422" s="6">
        <f t="shared" si="90"/>
        <v>75.404999999999973</v>
      </c>
      <c r="P1422" s="8">
        <f t="shared" si="91"/>
        <v>0.53021833139964125</v>
      </c>
      <c r="Q1422" s="5">
        <f>YEAR(SalesDataTable[[#This Row],[Order Date]])</f>
        <v>2026</v>
      </c>
      <c r="R1422" s="8" t="str">
        <f>"Q"&amp;ROUNDUP(MONTH(SalesDataTable[[#This Row],[Order Date]])/3,0)</f>
        <v>Q3</v>
      </c>
      <c r="S1422" s="9">
        <f>MONTH(SalesDataTable[[#This Row],[Order Date]])</f>
        <v>7</v>
      </c>
      <c r="T1422" s="8" t="str">
        <f>TEXT(SalesDataTable[[#This Row],[Order Date]],"mmm")</f>
        <v>Jul</v>
      </c>
    </row>
    <row r="1423" spans="1:20" ht="16">
      <c r="A1423" s="2" t="s">
        <v>1474</v>
      </c>
      <c r="B1423" s="3">
        <v>46223</v>
      </c>
      <c r="C1423" s="4" t="s">
        <v>27</v>
      </c>
      <c r="D1423" s="4" t="s">
        <v>45</v>
      </c>
      <c r="E1423" s="4" t="s">
        <v>25</v>
      </c>
      <c r="F1423" s="4" t="s">
        <v>16</v>
      </c>
      <c r="G1423" s="4" t="s">
        <v>11</v>
      </c>
      <c r="H1423" s="4" t="s">
        <v>53</v>
      </c>
      <c r="I1423" s="9">
        <v>3</v>
      </c>
      <c r="J1423" s="6">
        <v>156.25</v>
      </c>
      <c r="K1423" s="7">
        <v>0</v>
      </c>
      <c r="L1423" s="6">
        <v>79.900000000000006</v>
      </c>
      <c r="M1423" s="6">
        <f t="shared" si="88"/>
        <v>468.75</v>
      </c>
      <c r="N1423" s="6">
        <f t="shared" si="89"/>
        <v>239.70000000000002</v>
      </c>
      <c r="O1423" s="6">
        <f t="shared" si="90"/>
        <v>229.04999999999998</v>
      </c>
      <c r="P1423" s="8">
        <f t="shared" si="91"/>
        <v>0.48863999999999996</v>
      </c>
      <c r="Q1423" s="5">
        <f>YEAR(SalesDataTable[[#This Row],[Order Date]])</f>
        <v>2026</v>
      </c>
      <c r="R1423" s="8" t="str">
        <f>"Q"&amp;ROUNDUP(MONTH(SalesDataTable[[#This Row],[Order Date]])/3,0)</f>
        <v>Q3</v>
      </c>
      <c r="S1423" s="9">
        <f>MONTH(SalesDataTable[[#This Row],[Order Date]])</f>
        <v>7</v>
      </c>
      <c r="T1423" s="8" t="str">
        <f>TEXT(SalesDataTable[[#This Row],[Order Date]],"mmm")</f>
        <v>Jul</v>
      </c>
    </row>
    <row r="1424" spans="1:20" ht="16">
      <c r="A1424" s="2" t="s">
        <v>1475</v>
      </c>
      <c r="B1424" s="3">
        <v>46223</v>
      </c>
      <c r="C1424" s="4" t="s">
        <v>14</v>
      </c>
      <c r="D1424" s="4" t="s">
        <v>15</v>
      </c>
      <c r="E1424" s="4" t="s">
        <v>39</v>
      </c>
      <c r="F1424" s="4" t="s">
        <v>4</v>
      </c>
      <c r="G1424" s="4" t="s">
        <v>31</v>
      </c>
      <c r="H1424" s="4" t="s">
        <v>90</v>
      </c>
      <c r="I1424" s="9">
        <v>3</v>
      </c>
      <c r="J1424" s="6">
        <v>120.14</v>
      </c>
      <c r="K1424" s="7">
        <v>0</v>
      </c>
      <c r="L1424" s="6">
        <v>58.9</v>
      </c>
      <c r="M1424" s="6">
        <f t="shared" si="88"/>
        <v>360.42</v>
      </c>
      <c r="N1424" s="6">
        <f t="shared" si="89"/>
        <v>176.7</v>
      </c>
      <c r="O1424" s="6">
        <f t="shared" si="90"/>
        <v>183.72000000000003</v>
      </c>
      <c r="P1424" s="8">
        <f t="shared" si="91"/>
        <v>0.5097386382553688</v>
      </c>
      <c r="Q1424" s="5">
        <f>YEAR(SalesDataTable[[#This Row],[Order Date]])</f>
        <v>2026</v>
      </c>
      <c r="R1424" s="8" t="str">
        <f>"Q"&amp;ROUNDUP(MONTH(SalesDataTable[[#This Row],[Order Date]])/3,0)</f>
        <v>Q3</v>
      </c>
      <c r="S1424" s="9">
        <f>MONTH(SalesDataTable[[#This Row],[Order Date]])</f>
        <v>7</v>
      </c>
      <c r="T1424" s="8" t="str">
        <f>TEXT(SalesDataTable[[#This Row],[Order Date]],"mmm")</f>
        <v>Jul</v>
      </c>
    </row>
    <row r="1425" spans="1:20" ht="16">
      <c r="A1425" s="2" t="s">
        <v>1476</v>
      </c>
      <c r="B1425" s="3">
        <v>46223</v>
      </c>
      <c r="C1425" s="4" t="s">
        <v>8</v>
      </c>
      <c r="D1425" s="4" t="s">
        <v>86</v>
      </c>
      <c r="E1425" s="4" t="s">
        <v>25</v>
      </c>
      <c r="F1425" s="4" t="s">
        <v>4</v>
      </c>
      <c r="G1425" s="4" t="s">
        <v>11</v>
      </c>
      <c r="H1425" s="4" t="s">
        <v>21</v>
      </c>
      <c r="I1425" s="9">
        <v>1</v>
      </c>
      <c r="J1425" s="6">
        <v>145.21</v>
      </c>
      <c r="K1425" s="7">
        <v>0</v>
      </c>
      <c r="L1425" s="6">
        <v>80.52</v>
      </c>
      <c r="M1425" s="6">
        <f t="shared" si="88"/>
        <v>145.21</v>
      </c>
      <c r="N1425" s="6">
        <f t="shared" si="89"/>
        <v>80.52</v>
      </c>
      <c r="O1425" s="6">
        <f t="shared" si="90"/>
        <v>64.690000000000012</v>
      </c>
      <c r="P1425" s="8">
        <f t="shared" si="91"/>
        <v>0.44549273466014744</v>
      </c>
      <c r="Q1425" s="5">
        <f>YEAR(SalesDataTable[[#This Row],[Order Date]])</f>
        <v>2026</v>
      </c>
      <c r="R1425" s="8" t="str">
        <f>"Q"&amp;ROUNDUP(MONTH(SalesDataTable[[#This Row],[Order Date]])/3,0)</f>
        <v>Q3</v>
      </c>
      <c r="S1425" s="9">
        <f>MONTH(SalesDataTable[[#This Row],[Order Date]])</f>
        <v>7</v>
      </c>
      <c r="T1425" s="8" t="str">
        <f>TEXT(SalesDataTable[[#This Row],[Order Date]],"mmm")</f>
        <v>Jul</v>
      </c>
    </row>
    <row r="1426" spans="1:20" ht="16">
      <c r="A1426" s="2" t="s">
        <v>1477</v>
      </c>
      <c r="B1426" s="3">
        <v>46223</v>
      </c>
      <c r="C1426" s="4" t="s">
        <v>14</v>
      </c>
      <c r="D1426" s="4" t="s">
        <v>15</v>
      </c>
      <c r="E1426" s="4" t="s">
        <v>25</v>
      </c>
      <c r="F1426" s="4" t="s">
        <v>4</v>
      </c>
      <c r="G1426" s="4" t="s">
        <v>5</v>
      </c>
      <c r="H1426" s="4" t="s">
        <v>35</v>
      </c>
      <c r="I1426" s="9">
        <v>2</v>
      </c>
      <c r="J1426" s="6">
        <v>39.78</v>
      </c>
      <c r="K1426" s="7">
        <v>0.1</v>
      </c>
      <c r="L1426" s="6">
        <v>16.260000000000002</v>
      </c>
      <c r="M1426" s="6">
        <f t="shared" si="88"/>
        <v>71.603999999999999</v>
      </c>
      <c r="N1426" s="6">
        <f t="shared" si="89"/>
        <v>32.520000000000003</v>
      </c>
      <c r="O1426" s="6">
        <f t="shared" si="90"/>
        <v>39.083999999999996</v>
      </c>
      <c r="P1426" s="8">
        <f t="shared" si="91"/>
        <v>0.54583542818836928</v>
      </c>
      <c r="Q1426" s="5">
        <f>YEAR(SalesDataTable[[#This Row],[Order Date]])</f>
        <v>2026</v>
      </c>
      <c r="R1426" s="8" t="str">
        <f>"Q"&amp;ROUNDUP(MONTH(SalesDataTable[[#This Row],[Order Date]])/3,0)</f>
        <v>Q3</v>
      </c>
      <c r="S1426" s="9">
        <f>MONTH(SalesDataTable[[#This Row],[Order Date]])</f>
        <v>7</v>
      </c>
      <c r="T1426" s="8" t="str">
        <f>TEXT(SalesDataTable[[#This Row],[Order Date]],"mmm")</f>
        <v>Jul</v>
      </c>
    </row>
    <row r="1427" spans="1:20" ht="16">
      <c r="A1427" s="2" t="s">
        <v>1478</v>
      </c>
      <c r="B1427" s="3">
        <v>46223</v>
      </c>
      <c r="C1427" s="4" t="s">
        <v>8</v>
      </c>
      <c r="D1427" s="4" t="s">
        <v>38</v>
      </c>
      <c r="E1427" s="4" t="s">
        <v>3</v>
      </c>
      <c r="F1427" s="4" t="s">
        <v>16</v>
      </c>
      <c r="G1427" s="4" t="s">
        <v>17</v>
      </c>
      <c r="H1427" s="4" t="s">
        <v>83</v>
      </c>
      <c r="I1427" s="9">
        <v>2</v>
      </c>
      <c r="J1427" s="6">
        <v>161.97</v>
      </c>
      <c r="K1427" s="7">
        <v>0.1</v>
      </c>
      <c r="L1427" s="6">
        <v>88.57</v>
      </c>
      <c r="M1427" s="6">
        <f t="shared" si="88"/>
        <v>291.54599999999999</v>
      </c>
      <c r="N1427" s="6">
        <f t="shared" si="89"/>
        <v>177.14</v>
      </c>
      <c r="O1427" s="6">
        <f t="shared" si="90"/>
        <v>114.40600000000001</v>
      </c>
      <c r="P1427" s="8">
        <f t="shared" si="91"/>
        <v>0.39241148909606033</v>
      </c>
      <c r="Q1427" s="5">
        <f>YEAR(SalesDataTable[[#This Row],[Order Date]])</f>
        <v>2026</v>
      </c>
      <c r="R1427" s="8" t="str">
        <f>"Q"&amp;ROUNDUP(MONTH(SalesDataTable[[#This Row],[Order Date]])/3,0)</f>
        <v>Q3</v>
      </c>
      <c r="S1427" s="9">
        <f>MONTH(SalesDataTable[[#This Row],[Order Date]])</f>
        <v>7</v>
      </c>
      <c r="T1427" s="8" t="str">
        <f>TEXT(SalesDataTable[[#This Row],[Order Date]],"mmm")</f>
        <v>Jul</v>
      </c>
    </row>
    <row r="1428" spans="1:20" ht="16">
      <c r="A1428" s="2" t="s">
        <v>1479</v>
      </c>
      <c r="B1428" s="3">
        <v>46223</v>
      </c>
      <c r="C1428" s="4" t="s">
        <v>14</v>
      </c>
      <c r="D1428" s="4" t="s">
        <v>24</v>
      </c>
      <c r="E1428" s="4" t="s">
        <v>25</v>
      </c>
      <c r="F1428" s="4" t="s">
        <v>16</v>
      </c>
      <c r="G1428" s="4" t="s">
        <v>49</v>
      </c>
      <c r="H1428" s="4" t="s">
        <v>55</v>
      </c>
      <c r="I1428" s="9">
        <v>2</v>
      </c>
      <c r="J1428" s="6">
        <v>125.37</v>
      </c>
      <c r="K1428" s="7">
        <v>0</v>
      </c>
      <c r="L1428" s="6">
        <v>68.040000000000006</v>
      </c>
      <c r="M1428" s="6">
        <f t="shared" si="88"/>
        <v>250.74</v>
      </c>
      <c r="N1428" s="6">
        <f t="shared" si="89"/>
        <v>136.08000000000001</v>
      </c>
      <c r="O1428" s="6">
        <f t="shared" si="90"/>
        <v>114.66</v>
      </c>
      <c r="P1428" s="8">
        <f t="shared" si="91"/>
        <v>0.457286432160804</v>
      </c>
      <c r="Q1428" s="5">
        <f>YEAR(SalesDataTable[[#This Row],[Order Date]])</f>
        <v>2026</v>
      </c>
      <c r="R1428" s="8" t="str">
        <f>"Q"&amp;ROUNDUP(MONTH(SalesDataTable[[#This Row],[Order Date]])/3,0)</f>
        <v>Q3</v>
      </c>
      <c r="S1428" s="9">
        <f>MONTH(SalesDataTable[[#This Row],[Order Date]])</f>
        <v>7</v>
      </c>
      <c r="T1428" s="8" t="str">
        <f>TEXT(SalesDataTable[[#This Row],[Order Date]],"mmm")</f>
        <v>Jul</v>
      </c>
    </row>
    <row r="1429" spans="1:20" ht="16">
      <c r="A1429" s="2" t="s">
        <v>1480</v>
      </c>
      <c r="B1429" s="3">
        <v>46223</v>
      </c>
      <c r="C1429" s="4" t="s">
        <v>1</v>
      </c>
      <c r="D1429" s="4" t="s">
        <v>88</v>
      </c>
      <c r="E1429" s="4" t="s">
        <v>3</v>
      </c>
      <c r="F1429" s="4" t="s">
        <v>16</v>
      </c>
      <c r="G1429" s="4" t="s">
        <v>31</v>
      </c>
      <c r="H1429" s="4" t="s">
        <v>41</v>
      </c>
      <c r="I1429" s="9">
        <v>1</v>
      </c>
      <c r="J1429" s="6">
        <v>196.57</v>
      </c>
      <c r="K1429" s="7">
        <v>0</v>
      </c>
      <c r="L1429" s="6">
        <v>104.78</v>
      </c>
      <c r="M1429" s="6">
        <f t="shared" si="88"/>
        <v>196.57</v>
      </c>
      <c r="N1429" s="6">
        <f t="shared" si="89"/>
        <v>104.78</v>
      </c>
      <c r="O1429" s="6">
        <f t="shared" si="90"/>
        <v>91.789999999999992</v>
      </c>
      <c r="P1429" s="8">
        <f t="shared" si="91"/>
        <v>0.46695833545301924</v>
      </c>
      <c r="Q1429" s="5">
        <f>YEAR(SalesDataTable[[#This Row],[Order Date]])</f>
        <v>2026</v>
      </c>
      <c r="R1429" s="8" t="str">
        <f>"Q"&amp;ROUNDUP(MONTH(SalesDataTable[[#This Row],[Order Date]])/3,0)</f>
        <v>Q3</v>
      </c>
      <c r="S1429" s="9">
        <f>MONTH(SalesDataTable[[#This Row],[Order Date]])</f>
        <v>7</v>
      </c>
      <c r="T1429" s="8" t="str">
        <f>TEXT(SalesDataTable[[#This Row],[Order Date]],"mmm")</f>
        <v>Jul</v>
      </c>
    </row>
    <row r="1430" spans="1:20" ht="16">
      <c r="A1430" s="2" t="s">
        <v>1481</v>
      </c>
      <c r="B1430" s="3">
        <v>46223</v>
      </c>
      <c r="C1430" s="4" t="s">
        <v>14</v>
      </c>
      <c r="D1430" s="4" t="s">
        <v>126</v>
      </c>
      <c r="E1430" s="4" t="s">
        <v>3</v>
      </c>
      <c r="F1430" s="4" t="s">
        <v>4</v>
      </c>
      <c r="G1430" s="4" t="s">
        <v>31</v>
      </c>
      <c r="H1430" s="4" t="s">
        <v>41</v>
      </c>
      <c r="I1430" s="9">
        <v>2</v>
      </c>
      <c r="J1430" s="6">
        <v>195.74</v>
      </c>
      <c r="K1430" s="7">
        <v>0.05</v>
      </c>
      <c r="L1430" s="6">
        <v>107.17</v>
      </c>
      <c r="M1430" s="6">
        <f t="shared" si="88"/>
        <v>371.90600000000001</v>
      </c>
      <c r="N1430" s="6">
        <f t="shared" si="89"/>
        <v>214.34</v>
      </c>
      <c r="O1430" s="6">
        <f t="shared" si="90"/>
        <v>157.566</v>
      </c>
      <c r="P1430" s="8">
        <f t="shared" si="91"/>
        <v>0.4236715729243411</v>
      </c>
      <c r="Q1430" s="5">
        <f>YEAR(SalesDataTable[[#This Row],[Order Date]])</f>
        <v>2026</v>
      </c>
      <c r="R1430" s="8" t="str">
        <f>"Q"&amp;ROUNDUP(MONTH(SalesDataTable[[#This Row],[Order Date]])/3,0)</f>
        <v>Q3</v>
      </c>
      <c r="S1430" s="9">
        <f>MONTH(SalesDataTable[[#This Row],[Order Date]])</f>
        <v>7</v>
      </c>
      <c r="T1430" s="8" t="str">
        <f>TEXT(SalesDataTable[[#This Row],[Order Date]],"mmm")</f>
        <v>Jul</v>
      </c>
    </row>
    <row r="1431" spans="1:20" ht="16">
      <c r="A1431" s="2" t="s">
        <v>1482</v>
      </c>
      <c r="B1431" s="3">
        <v>46223</v>
      </c>
      <c r="C1431" s="4" t="s">
        <v>8</v>
      </c>
      <c r="D1431" s="4" t="s">
        <v>86</v>
      </c>
      <c r="E1431" s="4" t="s">
        <v>25</v>
      </c>
      <c r="F1431" s="4" t="s">
        <v>16</v>
      </c>
      <c r="G1431" s="4" t="s">
        <v>31</v>
      </c>
      <c r="H1431" s="4" t="s">
        <v>41</v>
      </c>
      <c r="I1431" s="9">
        <v>3</v>
      </c>
      <c r="J1431" s="6">
        <v>192.28</v>
      </c>
      <c r="K1431" s="7">
        <v>0</v>
      </c>
      <c r="L1431" s="6">
        <v>104.3</v>
      </c>
      <c r="M1431" s="6">
        <f t="shared" si="88"/>
        <v>576.84</v>
      </c>
      <c r="N1431" s="6">
        <f t="shared" si="89"/>
        <v>312.89999999999998</v>
      </c>
      <c r="O1431" s="6">
        <f t="shared" si="90"/>
        <v>263.94000000000005</v>
      </c>
      <c r="P1431" s="8">
        <f t="shared" si="91"/>
        <v>0.45756188891200339</v>
      </c>
      <c r="Q1431" s="5">
        <f>YEAR(SalesDataTable[[#This Row],[Order Date]])</f>
        <v>2026</v>
      </c>
      <c r="R1431" s="8" t="str">
        <f>"Q"&amp;ROUNDUP(MONTH(SalesDataTable[[#This Row],[Order Date]])/3,0)</f>
        <v>Q3</v>
      </c>
      <c r="S1431" s="9">
        <f>MONTH(SalesDataTable[[#This Row],[Order Date]])</f>
        <v>7</v>
      </c>
      <c r="T1431" s="8" t="str">
        <f>TEXT(SalesDataTable[[#This Row],[Order Date]],"mmm")</f>
        <v>Jul</v>
      </c>
    </row>
    <row r="1432" spans="1:20" ht="16">
      <c r="A1432" s="2" t="s">
        <v>1483</v>
      </c>
      <c r="B1432" s="3">
        <v>46224</v>
      </c>
      <c r="C1432" s="4" t="s">
        <v>8</v>
      </c>
      <c r="D1432" s="4" t="s">
        <v>9</v>
      </c>
      <c r="E1432" s="4" t="s">
        <v>3</v>
      </c>
      <c r="F1432" s="4" t="s">
        <v>4</v>
      </c>
      <c r="G1432" s="4" t="s">
        <v>11</v>
      </c>
      <c r="H1432" s="4" t="s">
        <v>79</v>
      </c>
      <c r="I1432" s="9">
        <v>2</v>
      </c>
      <c r="J1432" s="6">
        <v>70.150000000000006</v>
      </c>
      <c r="K1432" s="7">
        <v>0.05</v>
      </c>
      <c r="L1432" s="6">
        <v>32.950000000000003</v>
      </c>
      <c r="M1432" s="6">
        <f t="shared" si="88"/>
        <v>133.285</v>
      </c>
      <c r="N1432" s="6">
        <f t="shared" si="89"/>
        <v>65.900000000000006</v>
      </c>
      <c r="O1432" s="6">
        <f t="shared" si="90"/>
        <v>67.384999999999991</v>
      </c>
      <c r="P1432" s="8">
        <f t="shared" si="91"/>
        <v>0.50557076940390888</v>
      </c>
      <c r="Q1432" s="5">
        <f>YEAR(SalesDataTable[[#This Row],[Order Date]])</f>
        <v>2026</v>
      </c>
      <c r="R1432" s="8" t="str">
        <f>"Q"&amp;ROUNDUP(MONTH(SalesDataTable[[#This Row],[Order Date]])/3,0)</f>
        <v>Q3</v>
      </c>
      <c r="S1432" s="9">
        <f>MONTH(SalesDataTable[[#This Row],[Order Date]])</f>
        <v>7</v>
      </c>
      <c r="T1432" s="8" t="str">
        <f>TEXT(SalesDataTable[[#This Row],[Order Date]],"mmm")</f>
        <v>Jul</v>
      </c>
    </row>
    <row r="1433" spans="1:20" ht="16">
      <c r="A1433" s="2" t="s">
        <v>1484</v>
      </c>
      <c r="B1433" s="3">
        <v>46224</v>
      </c>
      <c r="C1433" s="4" t="s">
        <v>14</v>
      </c>
      <c r="D1433" s="4" t="s">
        <v>15</v>
      </c>
      <c r="E1433" s="4" t="s">
        <v>3</v>
      </c>
      <c r="F1433" s="4" t="s">
        <v>4</v>
      </c>
      <c r="G1433" s="4" t="s">
        <v>31</v>
      </c>
      <c r="H1433" s="4" t="s">
        <v>32</v>
      </c>
      <c r="I1433" s="9">
        <v>2</v>
      </c>
      <c r="J1433" s="6">
        <v>342.38</v>
      </c>
      <c r="K1433" s="7">
        <v>0.05</v>
      </c>
      <c r="L1433" s="6">
        <v>192.01</v>
      </c>
      <c r="M1433" s="6">
        <f t="shared" si="88"/>
        <v>650.52199999999993</v>
      </c>
      <c r="N1433" s="6">
        <f t="shared" si="89"/>
        <v>384.02</v>
      </c>
      <c r="O1433" s="6">
        <f t="shared" si="90"/>
        <v>266.50199999999995</v>
      </c>
      <c r="P1433" s="8">
        <f t="shared" si="91"/>
        <v>0.40967407712575438</v>
      </c>
      <c r="Q1433" s="5">
        <f>YEAR(SalesDataTable[[#This Row],[Order Date]])</f>
        <v>2026</v>
      </c>
      <c r="R1433" s="8" t="str">
        <f>"Q"&amp;ROUNDUP(MONTH(SalesDataTable[[#This Row],[Order Date]])/3,0)</f>
        <v>Q3</v>
      </c>
      <c r="S1433" s="9">
        <f>MONTH(SalesDataTable[[#This Row],[Order Date]])</f>
        <v>7</v>
      </c>
      <c r="T1433" s="8" t="str">
        <f>TEXT(SalesDataTable[[#This Row],[Order Date]],"mmm")</f>
        <v>Jul</v>
      </c>
    </row>
    <row r="1434" spans="1:20" ht="16">
      <c r="A1434" s="2" t="s">
        <v>1485</v>
      </c>
      <c r="B1434" s="3">
        <v>46224</v>
      </c>
      <c r="C1434" s="4" t="s">
        <v>8</v>
      </c>
      <c r="D1434" s="4" t="s">
        <v>86</v>
      </c>
      <c r="E1434" s="4" t="s">
        <v>39</v>
      </c>
      <c r="F1434" s="4" t="s">
        <v>16</v>
      </c>
      <c r="G1434" s="4" t="s">
        <v>49</v>
      </c>
      <c r="H1434" s="4" t="s">
        <v>74</v>
      </c>
      <c r="I1434" s="9">
        <v>1</v>
      </c>
      <c r="J1434" s="6">
        <v>50.59</v>
      </c>
      <c r="K1434" s="7">
        <v>0.05</v>
      </c>
      <c r="L1434" s="6">
        <v>22.04</v>
      </c>
      <c r="M1434" s="6">
        <f t="shared" si="88"/>
        <v>48.060499999999998</v>
      </c>
      <c r="N1434" s="6">
        <f t="shared" si="89"/>
        <v>22.04</v>
      </c>
      <c r="O1434" s="6">
        <f t="shared" si="90"/>
        <v>26.020499999999998</v>
      </c>
      <c r="P1434" s="8">
        <f t="shared" si="91"/>
        <v>0.54141134611583319</v>
      </c>
      <c r="Q1434" s="5">
        <f>YEAR(SalesDataTable[[#This Row],[Order Date]])</f>
        <v>2026</v>
      </c>
      <c r="R1434" s="8" t="str">
        <f>"Q"&amp;ROUNDUP(MONTH(SalesDataTable[[#This Row],[Order Date]])/3,0)</f>
        <v>Q3</v>
      </c>
      <c r="S1434" s="9">
        <f>MONTH(SalesDataTable[[#This Row],[Order Date]])</f>
        <v>7</v>
      </c>
      <c r="T1434" s="8" t="str">
        <f>TEXT(SalesDataTable[[#This Row],[Order Date]],"mmm")</f>
        <v>Jul</v>
      </c>
    </row>
    <row r="1435" spans="1:20" ht="16">
      <c r="A1435" s="2" t="s">
        <v>1486</v>
      </c>
      <c r="B1435" s="3">
        <v>46224</v>
      </c>
      <c r="C1435" s="4" t="s">
        <v>27</v>
      </c>
      <c r="D1435" s="4" t="s">
        <v>28</v>
      </c>
      <c r="E1435" s="4" t="s">
        <v>25</v>
      </c>
      <c r="F1435" s="4" t="s">
        <v>16</v>
      </c>
      <c r="G1435" s="4" t="s">
        <v>17</v>
      </c>
      <c r="H1435" s="4" t="s">
        <v>46</v>
      </c>
      <c r="I1435" s="9">
        <v>2</v>
      </c>
      <c r="J1435" s="6">
        <v>46.34</v>
      </c>
      <c r="K1435" s="7">
        <v>0.1</v>
      </c>
      <c r="L1435" s="6">
        <v>18.41</v>
      </c>
      <c r="M1435" s="6">
        <f t="shared" si="88"/>
        <v>83.412000000000006</v>
      </c>
      <c r="N1435" s="6">
        <f t="shared" si="89"/>
        <v>36.82</v>
      </c>
      <c r="O1435" s="6">
        <f t="shared" si="90"/>
        <v>46.592000000000006</v>
      </c>
      <c r="P1435" s="8">
        <f t="shared" si="91"/>
        <v>0.55857670359180933</v>
      </c>
      <c r="Q1435" s="5">
        <f>YEAR(SalesDataTable[[#This Row],[Order Date]])</f>
        <v>2026</v>
      </c>
      <c r="R1435" s="8" t="str">
        <f>"Q"&amp;ROUNDUP(MONTH(SalesDataTable[[#This Row],[Order Date]])/3,0)</f>
        <v>Q3</v>
      </c>
      <c r="S1435" s="9">
        <f>MONTH(SalesDataTable[[#This Row],[Order Date]])</f>
        <v>7</v>
      </c>
      <c r="T1435" s="8" t="str">
        <f>TEXT(SalesDataTable[[#This Row],[Order Date]],"mmm")</f>
        <v>Jul</v>
      </c>
    </row>
    <row r="1436" spans="1:20" ht="16">
      <c r="A1436" s="2" t="s">
        <v>1487</v>
      </c>
      <c r="B1436" s="3">
        <v>46224</v>
      </c>
      <c r="C1436" s="4" t="s">
        <v>8</v>
      </c>
      <c r="D1436" s="4" t="s">
        <v>38</v>
      </c>
      <c r="E1436" s="4" t="s">
        <v>39</v>
      </c>
      <c r="F1436" s="4" t="s">
        <v>16</v>
      </c>
      <c r="G1436" s="4" t="s">
        <v>11</v>
      </c>
      <c r="H1436" s="4" t="s">
        <v>12</v>
      </c>
      <c r="I1436" s="9">
        <v>1</v>
      </c>
      <c r="J1436" s="6">
        <v>91.45</v>
      </c>
      <c r="K1436" s="7">
        <v>0</v>
      </c>
      <c r="L1436" s="6">
        <v>44.16</v>
      </c>
      <c r="M1436" s="6">
        <f t="shared" si="88"/>
        <v>91.45</v>
      </c>
      <c r="N1436" s="6">
        <f t="shared" si="89"/>
        <v>44.16</v>
      </c>
      <c r="O1436" s="6">
        <f t="shared" si="90"/>
        <v>47.290000000000006</v>
      </c>
      <c r="P1436" s="8">
        <f t="shared" si="91"/>
        <v>0.51711317659923461</v>
      </c>
      <c r="Q1436" s="5">
        <f>YEAR(SalesDataTable[[#This Row],[Order Date]])</f>
        <v>2026</v>
      </c>
      <c r="R1436" s="8" t="str">
        <f>"Q"&amp;ROUNDUP(MONTH(SalesDataTable[[#This Row],[Order Date]])/3,0)</f>
        <v>Q3</v>
      </c>
      <c r="S1436" s="9">
        <f>MONTH(SalesDataTable[[#This Row],[Order Date]])</f>
        <v>7</v>
      </c>
      <c r="T1436" s="8" t="str">
        <f>TEXT(SalesDataTable[[#This Row],[Order Date]],"mmm")</f>
        <v>Jul</v>
      </c>
    </row>
    <row r="1437" spans="1:20" ht="16">
      <c r="A1437" s="2" t="s">
        <v>1488</v>
      </c>
      <c r="B1437" s="3">
        <v>46224</v>
      </c>
      <c r="C1437" s="4" t="s">
        <v>27</v>
      </c>
      <c r="D1437" s="4" t="s">
        <v>48</v>
      </c>
      <c r="E1437" s="4" t="s">
        <v>39</v>
      </c>
      <c r="F1437" s="4" t="s">
        <v>4</v>
      </c>
      <c r="G1437" s="4" t="s">
        <v>5</v>
      </c>
      <c r="H1437" s="4" t="s">
        <v>35</v>
      </c>
      <c r="I1437" s="9">
        <v>3</v>
      </c>
      <c r="J1437" s="6">
        <v>40.28</v>
      </c>
      <c r="K1437" s="7">
        <v>0</v>
      </c>
      <c r="L1437" s="6">
        <v>17.12</v>
      </c>
      <c r="M1437" s="6">
        <f t="shared" si="88"/>
        <v>120.84</v>
      </c>
      <c r="N1437" s="6">
        <f t="shared" si="89"/>
        <v>51.36</v>
      </c>
      <c r="O1437" s="6">
        <f t="shared" si="90"/>
        <v>69.48</v>
      </c>
      <c r="P1437" s="8">
        <f t="shared" si="91"/>
        <v>0.57497517378351537</v>
      </c>
      <c r="Q1437" s="5">
        <f>YEAR(SalesDataTable[[#This Row],[Order Date]])</f>
        <v>2026</v>
      </c>
      <c r="R1437" s="8" t="str">
        <f>"Q"&amp;ROUNDUP(MONTH(SalesDataTable[[#This Row],[Order Date]])/3,0)</f>
        <v>Q3</v>
      </c>
      <c r="S1437" s="9">
        <f>MONTH(SalesDataTable[[#This Row],[Order Date]])</f>
        <v>7</v>
      </c>
      <c r="T1437" s="8" t="str">
        <f>TEXT(SalesDataTable[[#This Row],[Order Date]],"mmm")</f>
        <v>Jul</v>
      </c>
    </row>
    <row r="1438" spans="1:20" ht="16">
      <c r="A1438" s="2" t="s">
        <v>1489</v>
      </c>
      <c r="B1438" s="3">
        <v>46224</v>
      </c>
      <c r="C1438" s="4" t="s">
        <v>8</v>
      </c>
      <c r="D1438" s="4" t="s">
        <v>86</v>
      </c>
      <c r="E1438" s="4" t="s">
        <v>3</v>
      </c>
      <c r="F1438" s="4" t="s">
        <v>4</v>
      </c>
      <c r="G1438" s="4" t="s">
        <v>49</v>
      </c>
      <c r="H1438" s="4" t="s">
        <v>67</v>
      </c>
      <c r="I1438" s="9">
        <v>2</v>
      </c>
      <c r="J1438" s="6">
        <v>36.93</v>
      </c>
      <c r="K1438" s="7">
        <v>0</v>
      </c>
      <c r="L1438" s="6">
        <v>13.63</v>
      </c>
      <c r="M1438" s="6">
        <f t="shared" si="88"/>
        <v>73.86</v>
      </c>
      <c r="N1438" s="6">
        <f t="shared" si="89"/>
        <v>27.26</v>
      </c>
      <c r="O1438" s="6">
        <f t="shared" si="90"/>
        <v>46.599999999999994</v>
      </c>
      <c r="P1438" s="8">
        <f t="shared" si="91"/>
        <v>0.63092336853506625</v>
      </c>
      <c r="Q1438" s="5">
        <f>YEAR(SalesDataTable[[#This Row],[Order Date]])</f>
        <v>2026</v>
      </c>
      <c r="R1438" s="8" t="str">
        <f>"Q"&amp;ROUNDUP(MONTH(SalesDataTable[[#This Row],[Order Date]])/3,0)</f>
        <v>Q3</v>
      </c>
      <c r="S1438" s="9">
        <f>MONTH(SalesDataTable[[#This Row],[Order Date]])</f>
        <v>7</v>
      </c>
      <c r="T1438" s="8" t="str">
        <f>TEXT(SalesDataTable[[#This Row],[Order Date]],"mmm")</f>
        <v>Jul</v>
      </c>
    </row>
    <row r="1439" spans="1:20" ht="16">
      <c r="A1439" s="2" t="s">
        <v>1490</v>
      </c>
      <c r="B1439" s="3">
        <v>46224</v>
      </c>
      <c r="C1439" s="4" t="s">
        <v>14</v>
      </c>
      <c r="D1439" s="4" t="s">
        <v>15</v>
      </c>
      <c r="E1439" s="4" t="s">
        <v>39</v>
      </c>
      <c r="F1439" s="4" t="s">
        <v>4</v>
      </c>
      <c r="G1439" s="4" t="s">
        <v>11</v>
      </c>
      <c r="H1439" s="4" t="s">
        <v>21</v>
      </c>
      <c r="I1439" s="9">
        <v>1</v>
      </c>
      <c r="J1439" s="6">
        <v>143.69</v>
      </c>
      <c r="K1439" s="7">
        <v>0</v>
      </c>
      <c r="L1439" s="6">
        <v>80.87</v>
      </c>
      <c r="M1439" s="6">
        <f t="shared" si="88"/>
        <v>143.69</v>
      </c>
      <c r="N1439" s="6">
        <f t="shared" si="89"/>
        <v>80.87</v>
      </c>
      <c r="O1439" s="6">
        <f t="shared" si="90"/>
        <v>62.819999999999993</v>
      </c>
      <c r="P1439" s="8">
        <f t="shared" si="91"/>
        <v>0.43719117544714309</v>
      </c>
      <c r="Q1439" s="5">
        <f>YEAR(SalesDataTable[[#This Row],[Order Date]])</f>
        <v>2026</v>
      </c>
      <c r="R1439" s="8" t="str">
        <f>"Q"&amp;ROUNDUP(MONTH(SalesDataTable[[#This Row],[Order Date]])/3,0)</f>
        <v>Q3</v>
      </c>
      <c r="S1439" s="9">
        <f>MONTH(SalesDataTable[[#This Row],[Order Date]])</f>
        <v>7</v>
      </c>
      <c r="T1439" s="8" t="str">
        <f>TEXT(SalesDataTable[[#This Row],[Order Date]],"mmm")</f>
        <v>Jul</v>
      </c>
    </row>
    <row r="1440" spans="1:20" ht="16">
      <c r="A1440" s="2" t="s">
        <v>1491</v>
      </c>
      <c r="B1440" s="3">
        <v>46224</v>
      </c>
      <c r="C1440" s="4" t="s">
        <v>8</v>
      </c>
      <c r="D1440" s="4" t="s">
        <v>86</v>
      </c>
      <c r="E1440" s="4" t="s">
        <v>39</v>
      </c>
      <c r="F1440" s="4" t="s">
        <v>16</v>
      </c>
      <c r="G1440" s="4" t="s">
        <v>11</v>
      </c>
      <c r="H1440" s="4" t="s">
        <v>21</v>
      </c>
      <c r="I1440" s="9">
        <v>2</v>
      </c>
      <c r="J1440" s="6">
        <v>147.09</v>
      </c>
      <c r="K1440" s="7">
        <v>0</v>
      </c>
      <c r="L1440" s="6">
        <v>81.58</v>
      </c>
      <c r="M1440" s="6">
        <f t="shared" si="88"/>
        <v>294.18</v>
      </c>
      <c r="N1440" s="6">
        <f t="shared" si="89"/>
        <v>163.16</v>
      </c>
      <c r="O1440" s="6">
        <f t="shared" si="90"/>
        <v>131.02000000000001</v>
      </c>
      <c r="P1440" s="8">
        <f t="shared" si="91"/>
        <v>0.44537358080087025</v>
      </c>
      <c r="Q1440" s="5">
        <f>YEAR(SalesDataTable[[#This Row],[Order Date]])</f>
        <v>2026</v>
      </c>
      <c r="R1440" s="8" t="str">
        <f>"Q"&amp;ROUNDUP(MONTH(SalesDataTable[[#This Row],[Order Date]])/3,0)</f>
        <v>Q3</v>
      </c>
      <c r="S1440" s="9">
        <f>MONTH(SalesDataTable[[#This Row],[Order Date]])</f>
        <v>7</v>
      </c>
      <c r="T1440" s="8" t="str">
        <f>TEXT(SalesDataTable[[#This Row],[Order Date]],"mmm")</f>
        <v>Jul</v>
      </c>
    </row>
    <row r="1441" spans="1:20" ht="16">
      <c r="A1441" s="2" t="s">
        <v>1492</v>
      </c>
      <c r="B1441" s="3">
        <v>46224</v>
      </c>
      <c r="C1441" s="4" t="s">
        <v>14</v>
      </c>
      <c r="D1441" s="4" t="s">
        <v>34</v>
      </c>
      <c r="E1441" s="4" t="s">
        <v>3</v>
      </c>
      <c r="F1441" s="4" t="s">
        <v>16</v>
      </c>
      <c r="G1441" s="4" t="s">
        <v>11</v>
      </c>
      <c r="H1441" s="4" t="s">
        <v>53</v>
      </c>
      <c r="I1441" s="9">
        <v>1</v>
      </c>
      <c r="J1441" s="6">
        <v>153.88</v>
      </c>
      <c r="K1441" s="7">
        <v>0</v>
      </c>
      <c r="L1441" s="6">
        <v>80.98</v>
      </c>
      <c r="M1441" s="6">
        <f t="shared" si="88"/>
        <v>153.88</v>
      </c>
      <c r="N1441" s="6">
        <f t="shared" si="89"/>
        <v>80.98</v>
      </c>
      <c r="O1441" s="6">
        <f t="shared" si="90"/>
        <v>72.899999999999991</v>
      </c>
      <c r="P1441" s="8">
        <f t="shared" si="91"/>
        <v>0.47374577592929551</v>
      </c>
      <c r="Q1441" s="5">
        <f>YEAR(SalesDataTable[[#This Row],[Order Date]])</f>
        <v>2026</v>
      </c>
      <c r="R1441" s="8" t="str">
        <f>"Q"&amp;ROUNDUP(MONTH(SalesDataTable[[#This Row],[Order Date]])/3,0)</f>
        <v>Q3</v>
      </c>
      <c r="S1441" s="9">
        <f>MONTH(SalesDataTable[[#This Row],[Order Date]])</f>
        <v>7</v>
      </c>
      <c r="T1441" s="8" t="str">
        <f>TEXT(SalesDataTable[[#This Row],[Order Date]],"mmm")</f>
        <v>Jul</v>
      </c>
    </row>
    <row r="1442" spans="1:20" ht="16">
      <c r="A1442" s="2" t="s">
        <v>1493</v>
      </c>
      <c r="B1442" s="3">
        <v>46224</v>
      </c>
      <c r="C1442" s="4" t="s">
        <v>27</v>
      </c>
      <c r="D1442" s="4" t="s">
        <v>82</v>
      </c>
      <c r="E1442" s="4" t="s">
        <v>39</v>
      </c>
      <c r="F1442" s="4" t="s">
        <v>16</v>
      </c>
      <c r="G1442" s="4" t="s">
        <v>11</v>
      </c>
      <c r="H1442" s="4" t="s">
        <v>79</v>
      </c>
      <c r="I1442" s="9">
        <v>3</v>
      </c>
      <c r="J1442" s="6">
        <v>72.2</v>
      </c>
      <c r="K1442" s="7">
        <v>0</v>
      </c>
      <c r="L1442" s="6">
        <v>31.45</v>
      </c>
      <c r="M1442" s="6">
        <f t="shared" si="88"/>
        <v>216.60000000000002</v>
      </c>
      <c r="N1442" s="6">
        <f t="shared" si="89"/>
        <v>94.35</v>
      </c>
      <c r="O1442" s="6">
        <f t="shared" si="90"/>
        <v>122.25000000000003</v>
      </c>
      <c r="P1442" s="8">
        <f t="shared" si="91"/>
        <v>0.5644044321329641</v>
      </c>
      <c r="Q1442" s="5">
        <f>YEAR(SalesDataTable[[#This Row],[Order Date]])</f>
        <v>2026</v>
      </c>
      <c r="R1442" s="8" t="str">
        <f>"Q"&amp;ROUNDUP(MONTH(SalesDataTable[[#This Row],[Order Date]])/3,0)</f>
        <v>Q3</v>
      </c>
      <c r="S1442" s="9">
        <f>MONTH(SalesDataTable[[#This Row],[Order Date]])</f>
        <v>7</v>
      </c>
      <c r="T1442" s="8" t="str">
        <f>TEXT(SalesDataTable[[#This Row],[Order Date]],"mmm")</f>
        <v>Jul</v>
      </c>
    </row>
    <row r="1443" spans="1:20" ht="16">
      <c r="A1443" s="2" t="s">
        <v>1494</v>
      </c>
      <c r="B1443" s="3">
        <v>46225</v>
      </c>
      <c r="C1443" s="4" t="s">
        <v>27</v>
      </c>
      <c r="D1443" s="4" t="s">
        <v>82</v>
      </c>
      <c r="E1443" s="4" t="s">
        <v>25</v>
      </c>
      <c r="F1443" s="4" t="s">
        <v>20</v>
      </c>
      <c r="G1443" s="4" t="s">
        <v>49</v>
      </c>
      <c r="H1443" s="4" t="s">
        <v>50</v>
      </c>
      <c r="I1443" s="9">
        <v>1</v>
      </c>
      <c r="J1443" s="6">
        <v>40.67</v>
      </c>
      <c r="K1443" s="7">
        <v>0</v>
      </c>
      <c r="L1443" s="6">
        <v>14.28</v>
      </c>
      <c r="M1443" s="6">
        <f t="shared" si="88"/>
        <v>40.67</v>
      </c>
      <c r="N1443" s="6">
        <f t="shared" si="89"/>
        <v>14.28</v>
      </c>
      <c r="O1443" s="6">
        <f t="shared" si="90"/>
        <v>26.39</v>
      </c>
      <c r="P1443" s="8">
        <f t="shared" si="91"/>
        <v>0.64888123924268504</v>
      </c>
      <c r="Q1443" s="5">
        <f>YEAR(SalesDataTable[[#This Row],[Order Date]])</f>
        <v>2026</v>
      </c>
      <c r="R1443" s="8" t="str">
        <f>"Q"&amp;ROUNDUP(MONTH(SalesDataTable[[#This Row],[Order Date]])/3,0)</f>
        <v>Q3</v>
      </c>
      <c r="S1443" s="9">
        <f>MONTH(SalesDataTable[[#This Row],[Order Date]])</f>
        <v>7</v>
      </c>
      <c r="T1443" s="8" t="str">
        <f>TEXT(SalesDataTable[[#This Row],[Order Date]],"mmm")</f>
        <v>Jul</v>
      </c>
    </row>
    <row r="1444" spans="1:20" ht="16">
      <c r="A1444" s="2" t="s">
        <v>1495</v>
      </c>
      <c r="B1444" s="3">
        <v>46225</v>
      </c>
      <c r="C1444" s="4" t="s">
        <v>1</v>
      </c>
      <c r="D1444" s="4" t="s">
        <v>2</v>
      </c>
      <c r="E1444" s="4" t="s">
        <v>3</v>
      </c>
      <c r="F1444" s="4" t="s">
        <v>16</v>
      </c>
      <c r="G1444" s="4" t="s">
        <v>11</v>
      </c>
      <c r="H1444" s="4" t="s">
        <v>53</v>
      </c>
      <c r="I1444" s="9">
        <v>3</v>
      </c>
      <c r="J1444" s="6">
        <v>152.53</v>
      </c>
      <c r="K1444" s="7">
        <v>0</v>
      </c>
      <c r="L1444" s="6">
        <v>80.88</v>
      </c>
      <c r="M1444" s="6">
        <f t="shared" si="88"/>
        <v>457.59000000000003</v>
      </c>
      <c r="N1444" s="6">
        <f t="shared" si="89"/>
        <v>242.64</v>
      </c>
      <c r="O1444" s="6">
        <f t="shared" si="90"/>
        <v>214.95000000000005</v>
      </c>
      <c r="P1444" s="8">
        <f t="shared" si="91"/>
        <v>0.46974365698551113</v>
      </c>
      <c r="Q1444" s="5">
        <f>YEAR(SalesDataTable[[#This Row],[Order Date]])</f>
        <v>2026</v>
      </c>
      <c r="R1444" s="8" t="str">
        <f>"Q"&amp;ROUNDUP(MONTH(SalesDataTable[[#This Row],[Order Date]])/3,0)</f>
        <v>Q3</v>
      </c>
      <c r="S1444" s="9">
        <f>MONTH(SalesDataTable[[#This Row],[Order Date]])</f>
        <v>7</v>
      </c>
      <c r="T1444" s="8" t="str">
        <f>TEXT(SalesDataTable[[#This Row],[Order Date]],"mmm")</f>
        <v>Jul</v>
      </c>
    </row>
    <row r="1445" spans="1:20" ht="16">
      <c r="A1445" s="2" t="s">
        <v>1496</v>
      </c>
      <c r="B1445" s="3">
        <v>46225</v>
      </c>
      <c r="C1445" s="4" t="s">
        <v>8</v>
      </c>
      <c r="D1445" s="4" t="s">
        <v>66</v>
      </c>
      <c r="E1445" s="4" t="s">
        <v>25</v>
      </c>
      <c r="F1445" s="4" t="s">
        <v>4</v>
      </c>
      <c r="G1445" s="4" t="s">
        <v>17</v>
      </c>
      <c r="H1445" s="4" t="s">
        <v>18</v>
      </c>
      <c r="I1445" s="9">
        <v>2</v>
      </c>
      <c r="J1445" s="6">
        <v>35.39</v>
      </c>
      <c r="K1445" s="7">
        <v>0.05</v>
      </c>
      <c r="L1445" s="6">
        <v>13.39</v>
      </c>
      <c r="M1445" s="6">
        <f t="shared" si="88"/>
        <v>67.241</v>
      </c>
      <c r="N1445" s="6">
        <f t="shared" si="89"/>
        <v>26.78</v>
      </c>
      <c r="O1445" s="6">
        <f t="shared" si="90"/>
        <v>40.460999999999999</v>
      </c>
      <c r="P1445" s="8">
        <f t="shared" si="91"/>
        <v>0.60173108668818132</v>
      </c>
      <c r="Q1445" s="5">
        <f>YEAR(SalesDataTable[[#This Row],[Order Date]])</f>
        <v>2026</v>
      </c>
      <c r="R1445" s="8" t="str">
        <f>"Q"&amp;ROUNDUP(MONTH(SalesDataTable[[#This Row],[Order Date]])/3,0)</f>
        <v>Q3</v>
      </c>
      <c r="S1445" s="9">
        <f>MONTH(SalesDataTable[[#This Row],[Order Date]])</f>
        <v>7</v>
      </c>
      <c r="T1445" s="8" t="str">
        <f>TEXT(SalesDataTable[[#This Row],[Order Date]],"mmm")</f>
        <v>Jul</v>
      </c>
    </row>
    <row r="1446" spans="1:20" ht="16">
      <c r="A1446" s="2" t="s">
        <v>1497</v>
      </c>
      <c r="B1446" s="3">
        <v>46225</v>
      </c>
      <c r="C1446" s="4" t="s">
        <v>27</v>
      </c>
      <c r="D1446" s="4" t="s">
        <v>28</v>
      </c>
      <c r="E1446" s="4" t="s">
        <v>3</v>
      </c>
      <c r="F1446" s="4" t="s">
        <v>4</v>
      </c>
      <c r="G1446" s="4" t="s">
        <v>11</v>
      </c>
      <c r="H1446" s="4" t="s">
        <v>12</v>
      </c>
      <c r="I1446" s="9">
        <v>5</v>
      </c>
      <c r="J1446" s="6">
        <v>93.35</v>
      </c>
      <c r="K1446" s="7">
        <v>0</v>
      </c>
      <c r="L1446" s="6">
        <v>46.31</v>
      </c>
      <c r="M1446" s="6">
        <f t="shared" si="88"/>
        <v>466.75</v>
      </c>
      <c r="N1446" s="6">
        <f t="shared" si="89"/>
        <v>231.55</v>
      </c>
      <c r="O1446" s="6">
        <f t="shared" si="90"/>
        <v>235.2</v>
      </c>
      <c r="P1446" s="8">
        <f t="shared" si="91"/>
        <v>0.50391001606855912</v>
      </c>
      <c r="Q1446" s="5">
        <f>YEAR(SalesDataTable[[#This Row],[Order Date]])</f>
        <v>2026</v>
      </c>
      <c r="R1446" s="8" t="str">
        <f>"Q"&amp;ROUNDUP(MONTH(SalesDataTable[[#This Row],[Order Date]])/3,0)</f>
        <v>Q3</v>
      </c>
      <c r="S1446" s="9">
        <f>MONTH(SalesDataTable[[#This Row],[Order Date]])</f>
        <v>7</v>
      </c>
      <c r="T1446" s="8" t="str">
        <f>TEXT(SalesDataTable[[#This Row],[Order Date]],"mmm")</f>
        <v>Jul</v>
      </c>
    </row>
    <row r="1447" spans="1:20" ht="16">
      <c r="A1447" s="2" t="s">
        <v>1498</v>
      </c>
      <c r="B1447" s="3">
        <v>46225</v>
      </c>
      <c r="C1447" s="4" t="s">
        <v>8</v>
      </c>
      <c r="D1447" s="4" t="s">
        <v>69</v>
      </c>
      <c r="E1447" s="4" t="s">
        <v>3</v>
      </c>
      <c r="F1447" s="4" t="s">
        <v>4</v>
      </c>
      <c r="G1447" s="4" t="s">
        <v>5</v>
      </c>
      <c r="H1447" s="4" t="s">
        <v>29</v>
      </c>
      <c r="I1447" s="9">
        <v>2</v>
      </c>
      <c r="J1447" s="6">
        <v>51.71</v>
      </c>
      <c r="K1447" s="7">
        <v>0</v>
      </c>
      <c r="L1447" s="6">
        <v>22.75</v>
      </c>
      <c r="M1447" s="6">
        <f t="shared" si="88"/>
        <v>103.42</v>
      </c>
      <c r="N1447" s="6">
        <f t="shared" si="89"/>
        <v>45.5</v>
      </c>
      <c r="O1447" s="6">
        <f t="shared" si="90"/>
        <v>57.92</v>
      </c>
      <c r="P1447" s="8">
        <f t="shared" si="91"/>
        <v>0.5600464126861342</v>
      </c>
      <c r="Q1447" s="5">
        <f>YEAR(SalesDataTable[[#This Row],[Order Date]])</f>
        <v>2026</v>
      </c>
      <c r="R1447" s="8" t="str">
        <f>"Q"&amp;ROUNDUP(MONTH(SalesDataTable[[#This Row],[Order Date]])/3,0)</f>
        <v>Q3</v>
      </c>
      <c r="S1447" s="9">
        <f>MONTH(SalesDataTable[[#This Row],[Order Date]])</f>
        <v>7</v>
      </c>
      <c r="T1447" s="8" t="str">
        <f>TEXT(SalesDataTable[[#This Row],[Order Date]],"mmm")</f>
        <v>Jul</v>
      </c>
    </row>
    <row r="1448" spans="1:20" ht="16">
      <c r="A1448" s="2" t="s">
        <v>1499</v>
      </c>
      <c r="B1448" s="3">
        <v>46225</v>
      </c>
      <c r="C1448" s="4" t="s">
        <v>1</v>
      </c>
      <c r="D1448" s="4" t="s">
        <v>2</v>
      </c>
      <c r="E1448" s="4" t="s">
        <v>3</v>
      </c>
      <c r="F1448" s="4" t="s">
        <v>16</v>
      </c>
      <c r="G1448" s="4" t="s">
        <v>5</v>
      </c>
      <c r="H1448" s="4" t="s">
        <v>35</v>
      </c>
      <c r="I1448" s="9">
        <v>1</v>
      </c>
      <c r="J1448" s="6">
        <v>39.86</v>
      </c>
      <c r="K1448" s="7">
        <v>0</v>
      </c>
      <c r="L1448" s="6">
        <v>16.53</v>
      </c>
      <c r="M1448" s="6">
        <f t="shared" si="88"/>
        <v>39.86</v>
      </c>
      <c r="N1448" s="6">
        <f t="shared" si="89"/>
        <v>16.53</v>
      </c>
      <c r="O1448" s="6">
        <f t="shared" si="90"/>
        <v>23.33</v>
      </c>
      <c r="P1448" s="8">
        <f t="shared" si="91"/>
        <v>0.58529854490717503</v>
      </c>
      <c r="Q1448" s="5">
        <f>YEAR(SalesDataTable[[#This Row],[Order Date]])</f>
        <v>2026</v>
      </c>
      <c r="R1448" s="8" t="str">
        <f>"Q"&amp;ROUNDUP(MONTH(SalesDataTable[[#This Row],[Order Date]])/3,0)</f>
        <v>Q3</v>
      </c>
      <c r="S1448" s="9">
        <f>MONTH(SalesDataTable[[#This Row],[Order Date]])</f>
        <v>7</v>
      </c>
      <c r="T1448" s="8" t="str">
        <f>TEXT(SalesDataTable[[#This Row],[Order Date]],"mmm")</f>
        <v>Jul</v>
      </c>
    </row>
    <row r="1449" spans="1:20" ht="16">
      <c r="A1449" s="2" t="s">
        <v>1500</v>
      </c>
      <c r="B1449" s="3">
        <v>46225</v>
      </c>
      <c r="C1449" s="4" t="s">
        <v>27</v>
      </c>
      <c r="D1449" s="4" t="s">
        <v>48</v>
      </c>
      <c r="E1449" s="4" t="s">
        <v>3</v>
      </c>
      <c r="F1449" s="4" t="s">
        <v>16</v>
      </c>
      <c r="G1449" s="4" t="s">
        <v>31</v>
      </c>
      <c r="H1449" s="4" t="s">
        <v>64</v>
      </c>
      <c r="I1449" s="9">
        <v>2</v>
      </c>
      <c r="J1449" s="6">
        <v>83.71</v>
      </c>
      <c r="K1449" s="7">
        <v>0</v>
      </c>
      <c r="L1449" s="6">
        <v>39.29</v>
      </c>
      <c r="M1449" s="6">
        <f t="shared" si="88"/>
        <v>167.42</v>
      </c>
      <c r="N1449" s="6">
        <f t="shared" si="89"/>
        <v>78.58</v>
      </c>
      <c r="O1449" s="6">
        <f t="shared" si="90"/>
        <v>88.839999999999989</v>
      </c>
      <c r="P1449" s="8">
        <f t="shared" si="91"/>
        <v>0.53064150041811009</v>
      </c>
      <c r="Q1449" s="5">
        <f>YEAR(SalesDataTable[[#This Row],[Order Date]])</f>
        <v>2026</v>
      </c>
      <c r="R1449" s="8" t="str">
        <f>"Q"&amp;ROUNDUP(MONTH(SalesDataTable[[#This Row],[Order Date]])/3,0)</f>
        <v>Q3</v>
      </c>
      <c r="S1449" s="9">
        <f>MONTH(SalesDataTable[[#This Row],[Order Date]])</f>
        <v>7</v>
      </c>
      <c r="T1449" s="8" t="str">
        <f>TEXT(SalesDataTable[[#This Row],[Order Date]],"mmm")</f>
        <v>Jul</v>
      </c>
    </row>
    <row r="1450" spans="1:20" ht="16">
      <c r="A1450" s="2" t="s">
        <v>1501</v>
      </c>
      <c r="B1450" s="3">
        <v>46225</v>
      </c>
      <c r="C1450" s="4" t="s">
        <v>8</v>
      </c>
      <c r="D1450" s="4" t="s">
        <v>86</v>
      </c>
      <c r="E1450" s="4" t="s">
        <v>25</v>
      </c>
      <c r="F1450" s="4" t="s">
        <v>16</v>
      </c>
      <c r="G1450" s="4" t="s">
        <v>17</v>
      </c>
      <c r="H1450" s="4" t="s">
        <v>46</v>
      </c>
      <c r="I1450" s="9">
        <v>1</v>
      </c>
      <c r="J1450" s="6">
        <v>47.62</v>
      </c>
      <c r="K1450" s="7">
        <v>0</v>
      </c>
      <c r="L1450" s="6">
        <v>17.82</v>
      </c>
      <c r="M1450" s="6">
        <f t="shared" si="88"/>
        <v>47.62</v>
      </c>
      <c r="N1450" s="6">
        <f t="shared" si="89"/>
        <v>17.82</v>
      </c>
      <c r="O1450" s="6">
        <f t="shared" si="90"/>
        <v>29.799999999999997</v>
      </c>
      <c r="P1450" s="8">
        <f t="shared" si="91"/>
        <v>0.62578748425031494</v>
      </c>
      <c r="Q1450" s="5">
        <f>YEAR(SalesDataTable[[#This Row],[Order Date]])</f>
        <v>2026</v>
      </c>
      <c r="R1450" s="8" t="str">
        <f>"Q"&amp;ROUNDUP(MONTH(SalesDataTable[[#This Row],[Order Date]])/3,0)</f>
        <v>Q3</v>
      </c>
      <c r="S1450" s="9">
        <f>MONTH(SalesDataTable[[#This Row],[Order Date]])</f>
        <v>7</v>
      </c>
      <c r="T1450" s="8" t="str">
        <f>TEXT(SalesDataTable[[#This Row],[Order Date]],"mmm")</f>
        <v>Jul</v>
      </c>
    </row>
    <row r="1451" spans="1:20" ht="16">
      <c r="A1451" s="2" t="s">
        <v>1502</v>
      </c>
      <c r="B1451" s="3">
        <v>46225</v>
      </c>
      <c r="C1451" s="4" t="s">
        <v>8</v>
      </c>
      <c r="D1451" s="4" t="s">
        <v>69</v>
      </c>
      <c r="E1451" s="4" t="s">
        <v>3</v>
      </c>
      <c r="F1451" s="4" t="s">
        <v>4</v>
      </c>
      <c r="G1451" s="4" t="s">
        <v>5</v>
      </c>
      <c r="H1451" s="4" t="s">
        <v>6</v>
      </c>
      <c r="I1451" s="9">
        <v>1</v>
      </c>
      <c r="J1451" s="6">
        <v>80.05</v>
      </c>
      <c r="K1451" s="7">
        <v>0.05</v>
      </c>
      <c r="L1451" s="6">
        <v>43.81</v>
      </c>
      <c r="M1451" s="6">
        <f t="shared" si="88"/>
        <v>76.047499999999999</v>
      </c>
      <c r="N1451" s="6">
        <f t="shared" si="89"/>
        <v>43.81</v>
      </c>
      <c r="O1451" s="6">
        <f t="shared" si="90"/>
        <v>32.237499999999997</v>
      </c>
      <c r="P1451" s="8">
        <f t="shared" si="91"/>
        <v>0.42391268615010352</v>
      </c>
      <c r="Q1451" s="5">
        <f>YEAR(SalesDataTable[[#This Row],[Order Date]])</f>
        <v>2026</v>
      </c>
      <c r="R1451" s="8" t="str">
        <f>"Q"&amp;ROUNDUP(MONTH(SalesDataTable[[#This Row],[Order Date]])/3,0)</f>
        <v>Q3</v>
      </c>
      <c r="S1451" s="9">
        <f>MONTH(SalesDataTable[[#This Row],[Order Date]])</f>
        <v>7</v>
      </c>
      <c r="T1451" s="8" t="str">
        <f>TEXT(SalesDataTable[[#This Row],[Order Date]],"mmm")</f>
        <v>Jul</v>
      </c>
    </row>
    <row r="1452" spans="1:20" ht="16">
      <c r="A1452" s="2" t="s">
        <v>1503</v>
      </c>
      <c r="B1452" s="3">
        <v>46226</v>
      </c>
      <c r="C1452" s="4" t="s">
        <v>27</v>
      </c>
      <c r="D1452" s="4" t="s">
        <v>48</v>
      </c>
      <c r="E1452" s="4" t="s">
        <v>25</v>
      </c>
      <c r="F1452" s="4" t="s">
        <v>4</v>
      </c>
      <c r="G1452" s="4" t="s">
        <v>49</v>
      </c>
      <c r="H1452" s="4" t="s">
        <v>74</v>
      </c>
      <c r="I1452" s="9">
        <v>1</v>
      </c>
      <c r="J1452" s="6">
        <v>51.82</v>
      </c>
      <c r="K1452" s="7">
        <v>0</v>
      </c>
      <c r="L1452" s="6">
        <v>21.43</v>
      </c>
      <c r="M1452" s="6">
        <f t="shared" si="88"/>
        <v>51.82</v>
      </c>
      <c r="N1452" s="6">
        <f t="shared" si="89"/>
        <v>21.43</v>
      </c>
      <c r="O1452" s="6">
        <f t="shared" si="90"/>
        <v>30.39</v>
      </c>
      <c r="P1452" s="8">
        <f t="shared" si="91"/>
        <v>0.58645310690852959</v>
      </c>
      <c r="Q1452" s="5">
        <f>YEAR(SalesDataTable[[#This Row],[Order Date]])</f>
        <v>2026</v>
      </c>
      <c r="R1452" s="8" t="str">
        <f>"Q"&amp;ROUNDUP(MONTH(SalesDataTable[[#This Row],[Order Date]])/3,0)</f>
        <v>Q3</v>
      </c>
      <c r="S1452" s="9">
        <f>MONTH(SalesDataTable[[#This Row],[Order Date]])</f>
        <v>7</v>
      </c>
      <c r="T1452" s="8" t="str">
        <f>TEXT(SalesDataTable[[#This Row],[Order Date]],"mmm")</f>
        <v>Jul</v>
      </c>
    </row>
    <row r="1453" spans="1:20" ht="16">
      <c r="A1453" s="2" t="s">
        <v>1504</v>
      </c>
      <c r="B1453" s="3">
        <v>46226</v>
      </c>
      <c r="C1453" s="4" t="s">
        <v>8</v>
      </c>
      <c r="D1453" s="4" t="s">
        <v>66</v>
      </c>
      <c r="E1453" s="4" t="s">
        <v>3</v>
      </c>
      <c r="F1453" s="4" t="s">
        <v>20</v>
      </c>
      <c r="G1453" s="4" t="s">
        <v>17</v>
      </c>
      <c r="H1453" s="4" t="s">
        <v>83</v>
      </c>
      <c r="I1453" s="9">
        <v>4</v>
      </c>
      <c r="J1453" s="6">
        <v>161.28</v>
      </c>
      <c r="K1453" s="7">
        <v>0.15</v>
      </c>
      <c r="L1453" s="6">
        <v>89.2</v>
      </c>
      <c r="M1453" s="6">
        <f t="shared" si="88"/>
        <v>548.35199999999998</v>
      </c>
      <c r="N1453" s="6">
        <f t="shared" si="89"/>
        <v>356.8</v>
      </c>
      <c r="O1453" s="6">
        <f t="shared" si="90"/>
        <v>191.55199999999996</v>
      </c>
      <c r="P1453" s="8">
        <f t="shared" si="91"/>
        <v>0.3493230625583566</v>
      </c>
      <c r="Q1453" s="5">
        <f>YEAR(SalesDataTable[[#This Row],[Order Date]])</f>
        <v>2026</v>
      </c>
      <c r="R1453" s="8" t="str">
        <f>"Q"&amp;ROUNDUP(MONTH(SalesDataTable[[#This Row],[Order Date]])/3,0)</f>
        <v>Q3</v>
      </c>
      <c r="S1453" s="9">
        <f>MONTH(SalesDataTable[[#This Row],[Order Date]])</f>
        <v>7</v>
      </c>
      <c r="T1453" s="8" t="str">
        <f>TEXT(SalesDataTable[[#This Row],[Order Date]],"mmm")</f>
        <v>Jul</v>
      </c>
    </row>
    <row r="1454" spans="1:20" ht="16">
      <c r="A1454" s="2" t="s">
        <v>1505</v>
      </c>
      <c r="B1454" s="3">
        <v>46226</v>
      </c>
      <c r="C1454" s="4" t="s">
        <v>1</v>
      </c>
      <c r="D1454" s="4" t="s">
        <v>2</v>
      </c>
      <c r="E1454" s="4" t="s">
        <v>3</v>
      </c>
      <c r="F1454" s="4" t="s">
        <v>16</v>
      </c>
      <c r="G1454" s="4" t="s">
        <v>5</v>
      </c>
      <c r="H1454" s="4" t="s">
        <v>35</v>
      </c>
      <c r="I1454" s="9">
        <v>1</v>
      </c>
      <c r="J1454" s="6">
        <v>39.86</v>
      </c>
      <c r="K1454" s="7">
        <v>0.05</v>
      </c>
      <c r="L1454" s="6">
        <v>16.989999999999998</v>
      </c>
      <c r="M1454" s="6">
        <f t="shared" si="88"/>
        <v>37.866999999999997</v>
      </c>
      <c r="N1454" s="6">
        <f t="shared" si="89"/>
        <v>16.989999999999998</v>
      </c>
      <c r="O1454" s="6">
        <f t="shared" si="90"/>
        <v>20.876999999999999</v>
      </c>
      <c r="P1454" s="8">
        <f t="shared" si="91"/>
        <v>0.55132437214461139</v>
      </c>
      <c r="Q1454" s="5">
        <f>YEAR(SalesDataTable[[#This Row],[Order Date]])</f>
        <v>2026</v>
      </c>
      <c r="R1454" s="8" t="str">
        <f>"Q"&amp;ROUNDUP(MONTH(SalesDataTable[[#This Row],[Order Date]])/3,0)</f>
        <v>Q3</v>
      </c>
      <c r="S1454" s="9">
        <f>MONTH(SalesDataTable[[#This Row],[Order Date]])</f>
        <v>7</v>
      </c>
      <c r="T1454" s="8" t="str">
        <f>TEXT(SalesDataTable[[#This Row],[Order Date]],"mmm")</f>
        <v>Jul</v>
      </c>
    </row>
    <row r="1455" spans="1:20" ht="16">
      <c r="A1455" s="2" t="s">
        <v>1506</v>
      </c>
      <c r="B1455" s="3">
        <v>46226</v>
      </c>
      <c r="C1455" s="4" t="s">
        <v>27</v>
      </c>
      <c r="D1455" s="4" t="s">
        <v>48</v>
      </c>
      <c r="E1455" s="4" t="s">
        <v>39</v>
      </c>
      <c r="F1455" s="4" t="s">
        <v>16</v>
      </c>
      <c r="G1455" s="4" t="s">
        <v>5</v>
      </c>
      <c r="H1455" s="4" t="s">
        <v>43</v>
      </c>
      <c r="I1455" s="9">
        <v>6</v>
      </c>
      <c r="J1455" s="6">
        <v>102.96</v>
      </c>
      <c r="K1455" s="7">
        <v>0.05</v>
      </c>
      <c r="L1455" s="6">
        <v>51.74</v>
      </c>
      <c r="M1455" s="6">
        <f t="shared" si="88"/>
        <v>586.87199999999996</v>
      </c>
      <c r="N1455" s="6">
        <f t="shared" si="89"/>
        <v>310.44</v>
      </c>
      <c r="O1455" s="6">
        <f t="shared" si="90"/>
        <v>276.43199999999996</v>
      </c>
      <c r="P1455" s="8">
        <f t="shared" si="91"/>
        <v>0.47102604997341835</v>
      </c>
      <c r="Q1455" s="5">
        <f>YEAR(SalesDataTable[[#This Row],[Order Date]])</f>
        <v>2026</v>
      </c>
      <c r="R1455" s="8" t="str">
        <f>"Q"&amp;ROUNDUP(MONTH(SalesDataTable[[#This Row],[Order Date]])/3,0)</f>
        <v>Q3</v>
      </c>
      <c r="S1455" s="9">
        <f>MONTH(SalesDataTable[[#This Row],[Order Date]])</f>
        <v>7</v>
      </c>
      <c r="T1455" s="8" t="str">
        <f>TEXT(SalesDataTable[[#This Row],[Order Date]],"mmm")</f>
        <v>Jul</v>
      </c>
    </row>
    <row r="1456" spans="1:20" ht="16">
      <c r="A1456" s="2" t="s">
        <v>1507</v>
      </c>
      <c r="B1456" s="3">
        <v>46226</v>
      </c>
      <c r="C1456" s="4" t="s">
        <v>8</v>
      </c>
      <c r="D1456" s="4" t="s">
        <v>69</v>
      </c>
      <c r="E1456" s="4" t="s">
        <v>39</v>
      </c>
      <c r="F1456" s="4" t="s">
        <v>4</v>
      </c>
      <c r="G1456" s="4" t="s">
        <v>11</v>
      </c>
      <c r="H1456" s="4" t="s">
        <v>12</v>
      </c>
      <c r="I1456" s="9">
        <v>1</v>
      </c>
      <c r="J1456" s="6">
        <v>94.04</v>
      </c>
      <c r="K1456" s="7">
        <v>0</v>
      </c>
      <c r="L1456" s="6">
        <v>44.88</v>
      </c>
      <c r="M1456" s="6">
        <f t="shared" si="88"/>
        <v>94.04</v>
      </c>
      <c r="N1456" s="6">
        <f t="shared" si="89"/>
        <v>44.88</v>
      </c>
      <c r="O1456" s="6">
        <f t="shared" si="90"/>
        <v>49.160000000000004</v>
      </c>
      <c r="P1456" s="8">
        <f t="shared" si="91"/>
        <v>0.52275627392598889</v>
      </c>
      <c r="Q1456" s="5">
        <f>YEAR(SalesDataTable[[#This Row],[Order Date]])</f>
        <v>2026</v>
      </c>
      <c r="R1456" s="8" t="str">
        <f>"Q"&amp;ROUNDUP(MONTH(SalesDataTable[[#This Row],[Order Date]])/3,0)</f>
        <v>Q3</v>
      </c>
      <c r="S1456" s="9">
        <f>MONTH(SalesDataTable[[#This Row],[Order Date]])</f>
        <v>7</v>
      </c>
      <c r="T1456" s="8" t="str">
        <f>TEXT(SalesDataTable[[#This Row],[Order Date]],"mmm")</f>
        <v>Jul</v>
      </c>
    </row>
    <row r="1457" spans="1:20" ht="16">
      <c r="A1457" s="2" t="s">
        <v>1508</v>
      </c>
      <c r="B1457" s="3">
        <v>46226</v>
      </c>
      <c r="C1457" s="4" t="s">
        <v>27</v>
      </c>
      <c r="D1457" s="4" t="s">
        <v>48</v>
      </c>
      <c r="E1457" s="4" t="s">
        <v>3</v>
      </c>
      <c r="F1457" s="4" t="s">
        <v>16</v>
      </c>
      <c r="G1457" s="4" t="s">
        <v>11</v>
      </c>
      <c r="H1457" s="4" t="s">
        <v>79</v>
      </c>
      <c r="I1457" s="9">
        <v>2</v>
      </c>
      <c r="J1457" s="6">
        <v>70.790000000000006</v>
      </c>
      <c r="K1457" s="7">
        <v>0</v>
      </c>
      <c r="L1457" s="6">
        <v>32.44</v>
      </c>
      <c r="M1457" s="6">
        <f t="shared" si="88"/>
        <v>141.58000000000001</v>
      </c>
      <c r="N1457" s="6">
        <f t="shared" si="89"/>
        <v>64.88</v>
      </c>
      <c r="O1457" s="6">
        <f t="shared" si="90"/>
        <v>76.700000000000017</v>
      </c>
      <c r="P1457" s="8">
        <f t="shared" si="91"/>
        <v>0.541743184065546</v>
      </c>
      <c r="Q1457" s="5">
        <f>YEAR(SalesDataTable[[#This Row],[Order Date]])</f>
        <v>2026</v>
      </c>
      <c r="R1457" s="8" t="str">
        <f>"Q"&amp;ROUNDUP(MONTH(SalesDataTable[[#This Row],[Order Date]])/3,0)</f>
        <v>Q3</v>
      </c>
      <c r="S1457" s="9">
        <f>MONTH(SalesDataTable[[#This Row],[Order Date]])</f>
        <v>7</v>
      </c>
      <c r="T1457" s="8" t="str">
        <f>TEXT(SalesDataTable[[#This Row],[Order Date]],"mmm")</f>
        <v>Jul</v>
      </c>
    </row>
    <row r="1458" spans="1:20" ht="16">
      <c r="A1458" s="2" t="s">
        <v>1509</v>
      </c>
      <c r="B1458" s="3">
        <v>46226</v>
      </c>
      <c r="C1458" s="4" t="s">
        <v>14</v>
      </c>
      <c r="D1458" s="4" t="s">
        <v>61</v>
      </c>
      <c r="E1458" s="4" t="s">
        <v>3</v>
      </c>
      <c r="F1458" s="4" t="s">
        <v>16</v>
      </c>
      <c r="G1458" s="4" t="s">
        <v>17</v>
      </c>
      <c r="H1458" s="4" t="s">
        <v>46</v>
      </c>
      <c r="I1458" s="9">
        <v>2</v>
      </c>
      <c r="J1458" s="6">
        <v>46.41</v>
      </c>
      <c r="K1458" s="7">
        <v>0</v>
      </c>
      <c r="L1458" s="6">
        <v>18.600000000000001</v>
      </c>
      <c r="M1458" s="6">
        <f t="shared" si="88"/>
        <v>92.82</v>
      </c>
      <c r="N1458" s="6">
        <f t="shared" si="89"/>
        <v>37.200000000000003</v>
      </c>
      <c r="O1458" s="6">
        <f t="shared" si="90"/>
        <v>55.61999999999999</v>
      </c>
      <c r="P1458" s="8">
        <f t="shared" si="91"/>
        <v>0.59922430510665803</v>
      </c>
      <c r="Q1458" s="5">
        <f>YEAR(SalesDataTable[[#This Row],[Order Date]])</f>
        <v>2026</v>
      </c>
      <c r="R1458" s="8" t="str">
        <f>"Q"&amp;ROUNDUP(MONTH(SalesDataTable[[#This Row],[Order Date]])/3,0)</f>
        <v>Q3</v>
      </c>
      <c r="S1458" s="9">
        <f>MONTH(SalesDataTable[[#This Row],[Order Date]])</f>
        <v>7</v>
      </c>
      <c r="T1458" s="8" t="str">
        <f>TEXT(SalesDataTable[[#This Row],[Order Date]],"mmm")</f>
        <v>Jul</v>
      </c>
    </row>
    <row r="1459" spans="1:20" ht="16">
      <c r="A1459" s="2" t="s">
        <v>1510</v>
      </c>
      <c r="B1459" s="3">
        <v>46226</v>
      </c>
      <c r="C1459" s="4" t="s">
        <v>27</v>
      </c>
      <c r="D1459" s="4" t="s">
        <v>82</v>
      </c>
      <c r="E1459" s="4" t="s">
        <v>39</v>
      </c>
      <c r="F1459" s="4" t="s">
        <v>16</v>
      </c>
      <c r="G1459" s="4" t="s">
        <v>11</v>
      </c>
      <c r="H1459" s="4" t="s">
        <v>79</v>
      </c>
      <c r="I1459" s="9">
        <v>1</v>
      </c>
      <c r="J1459" s="6">
        <v>69.75</v>
      </c>
      <c r="K1459" s="7">
        <v>0</v>
      </c>
      <c r="L1459" s="6">
        <v>33.299999999999997</v>
      </c>
      <c r="M1459" s="6">
        <f t="shared" si="88"/>
        <v>69.75</v>
      </c>
      <c r="N1459" s="6">
        <f t="shared" si="89"/>
        <v>33.299999999999997</v>
      </c>
      <c r="O1459" s="6">
        <f t="shared" si="90"/>
        <v>36.450000000000003</v>
      </c>
      <c r="P1459" s="8">
        <f t="shared" si="91"/>
        <v>0.52258064516129032</v>
      </c>
      <c r="Q1459" s="5">
        <f>YEAR(SalesDataTable[[#This Row],[Order Date]])</f>
        <v>2026</v>
      </c>
      <c r="R1459" s="8" t="str">
        <f>"Q"&amp;ROUNDUP(MONTH(SalesDataTable[[#This Row],[Order Date]])/3,0)</f>
        <v>Q3</v>
      </c>
      <c r="S1459" s="9">
        <f>MONTH(SalesDataTable[[#This Row],[Order Date]])</f>
        <v>7</v>
      </c>
      <c r="T1459" s="8" t="str">
        <f>TEXT(SalesDataTable[[#This Row],[Order Date]],"mmm")</f>
        <v>Jul</v>
      </c>
    </row>
    <row r="1460" spans="1:20" ht="16">
      <c r="A1460" s="2" t="s">
        <v>1511</v>
      </c>
      <c r="B1460" s="3">
        <v>46226</v>
      </c>
      <c r="C1460" s="4" t="s">
        <v>1</v>
      </c>
      <c r="D1460" s="4" t="s">
        <v>88</v>
      </c>
      <c r="E1460" s="4" t="s">
        <v>25</v>
      </c>
      <c r="F1460" s="4" t="s">
        <v>20</v>
      </c>
      <c r="G1460" s="4" t="s">
        <v>5</v>
      </c>
      <c r="H1460" s="4" t="s">
        <v>35</v>
      </c>
      <c r="I1460" s="9">
        <v>3</v>
      </c>
      <c r="J1460" s="6">
        <v>40.81</v>
      </c>
      <c r="K1460" s="7">
        <v>0</v>
      </c>
      <c r="L1460" s="6">
        <v>16.86</v>
      </c>
      <c r="M1460" s="6">
        <f t="shared" si="88"/>
        <v>122.43</v>
      </c>
      <c r="N1460" s="6">
        <f t="shared" si="89"/>
        <v>50.58</v>
      </c>
      <c r="O1460" s="6">
        <f t="shared" si="90"/>
        <v>71.850000000000009</v>
      </c>
      <c r="P1460" s="8">
        <f t="shared" si="91"/>
        <v>0.58686596422445481</v>
      </c>
      <c r="Q1460" s="5">
        <f>YEAR(SalesDataTable[[#This Row],[Order Date]])</f>
        <v>2026</v>
      </c>
      <c r="R1460" s="8" t="str">
        <f>"Q"&amp;ROUNDUP(MONTH(SalesDataTable[[#This Row],[Order Date]])/3,0)</f>
        <v>Q3</v>
      </c>
      <c r="S1460" s="9">
        <f>MONTH(SalesDataTable[[#This Row],[Order Date]])</f>
        <v>7</v>
      </c>
      <c r="T1460" s="8" t="str">
        <f>TEXT(SalesDataTable[[#This Row],[Order Date]],"mmm")</f>
        <v>Jul</v>
      </c>
    </row>
    <row r="1461" spans="1:20" ht="16">
      <c r="A1461" s="2" t="s">
        <v>1512</v>
      </c>
      <c r="B1461" s="3">
        <v>46226</v>
      </c>
      <c r="C1461" s="4" t="s">
        <v>27</v>
      </c>
      <c r="D1461" s="4" t="s">
        <v>48</v>
      </c>
      <c r="E1461" s="4" t="s">
        <v>39</v>
      </c>
      <c r="F1461" s="4" t="s">
        <v>4</v>
      </c>
      <c r="G1461" s="4" t="s">
        <v>11</v>
      </c>
      <c r="H1461" s="4" t="s">
        <v>53</v>
      </c>
      <c r="I1461" s="9">
        <v>5</v>
      </c>
      <c r="J1461" s="6">
        <v>156.69</v>
      </c>
      <c r="K1461" s="7">
        <v>0</v>
      </c>
      <c r="L1461" s="6">
        <v>80.489999999999995</v>
      </c>
      <c r="M1461" s="6">
        <f t="shared" si="88"/>
        <v>783.45</v>
      </c>
      <c r="N1461" s="6">
        <f t="shared" si="89"/>
        <v>402.45</v>
      </c>
      <c r="O1461" s="6">
        <f t="shared" si="90"/>
        <v>381.00000000000006</v>
      </c>
      <c r="P1461" s="8">
        <f t="shared" si="91"/>
        <v>0.48631054949262881</v>
      </c>
      <c r="Q1461" s="5">
        <f>YEAR(SalesDataTable[[#This Row],[Order Date]])</f>
        <v>2026</v>
      </c>
      <c r="R1461" s="8" t="str">
        <f>"Q"&amp;ROUNDUP(MONTH(SalesDataTable[[#This Row],[Order Date]])/3,0)</f>
        <v>Q3</v>
      </c>
      <c r="S1461" s="9">
        <f>MONTH(SalesDataTable[[#This Row],[Order Date]])</f>
        <v>7</v>
      </c>
      <c r="T1461" s="8" t="str">
        <f>TEXT(SalesDataTable[[#This Row],[Order Date]],"mmm")</f>
        <v>Jul</v>
      </c>
    </row>
    <row r="1462" spans="1:20" ht="16">
      <c r="A1462" s="2" t="s">
        <v>1513</v>
      </c>
      <c r="B1462" s="3">
        <v>46226</v>
      </c>
      <c r="C1462" s="4" t="s">
        <v>8</v>
      </c>
      <c r="D1462" s="4" t="s">
        <v>38</v>
      </c>
      <c r="E1462" s="4" t="s">
        <v>39</v>
      </c>
      <c r="F1462" s="4" t="s">
        <v>4</v>
      </c>
      <c r="G1462" s="4" t="s">
        <v>17</v>
      </c>
      <c r="H1462" s="4" t="s">
        <v>83</v>
      </c>
      <c r="I1462" s="9">
        <v>1</v>
      </c>
      <c r="J1462" s="6">
        <v>168.59</v>
      </c>
      <c r="K1462" s="7">
        <v>0.1</v>
      </c>
      <c r="L1462" s="6">
        <v>88.8</v>
      </c>
      <c r="M1462" s="6">
        <f t="shared" si="88"/>
        <v>151.73099999999999</v>
      </c>
      <c r="N1462" s="6">
        <f t="shared" si="89"/>
        <v>88.8</v>
      </c>
      <c r="O1462" s="6">
        <f t="shared" si="90"/>
        <v>62.930999999999997</v>
      </c>
      <c r="P1462" s="8">
        <f t="shared" si="91"/>
        <v>0.41475374181940405</v>
      </c>
      <c r="Q1462" s="5">
        <f>YEAR(SalesDataTable[[#This Row],[Order Date]])</f>
        <v>2026</v>
      </c>
      <c r="R1462" s="8" t="str">
        <f>"Q"&amp;ROUNDUP(MONTH(SalesDataTable[[#This Row],[Order Date]])/3,0)</f>
        <v>Q3</v>
      </c>
      <c r="S1462" s="9">
        <f>MONTH(SalesDataTable[[#This Row],[Order Date]])</f>
        <v>7</v>
      </c>
      <c r="T1462" s="8" t="str">
        <f>TEXT(SalesDataTable[[#This Row],[Order Date]],"mmm")</f>
        <v>Jul</v>
      </c>
    </row>
    <row r="1463" spans="1:20" ht="16">
      <c r="A1463" s="2" t="s">
        <v>1514</v>
      </c>
      <c r="B1463" s="3">
        <v>46226</v>
      </c>
      <c r="C1463" s="4" t="s">
        <v>8</v>
      </c>
      <c r="D1463" s="4" t="s">
        <v>69</v>
      </c>
      <c r="E1463" s="4" t="s">
        <v>3</v>
      </c>
      <c r="F1463" s="4" t="s">
        <v>20</v>
      </c>
      <c r="G1463" s="4" t="s">
        <v>17</v>
      </c>
      <c r="H1463" s="4" t="s">
        <v>18</v>
      </c>
      <c r="I1463" s="9">
        <v>5</v>
      </c>
      <c r="J1463" s="6">
        <v>36.880000000000003</v>
      </c>
      <c r="K1463" s="7">
        <v>0.1</v>
      </c>
      <c r="L1463" s="6">
        <v>13.76</v>
      </c>
      <c r="M1463" s="6">
        <f t="shared" si="88"/>
        <v>165.96</v>
      </c>
      <c r="N1463" s="6">
        <f t="shared" si="89"/>
        <v>68.8</v>
      </c>
      <c r="O1463" s="6">
        <f t="shared" si="90"/>
        <v>97.160000000000011</v>
      </c>
      <c r="P1463" s="8">
        <f t="shared" si="91"/>
        <v>0.58544227524704751</v>
      </c>
      <c r="Q1463" s="5">
        <f>YEAR(SalesDataTable[[#This Row],[Order Date]])</f>
        <v>2026</v>
      </c>
      <c r="R1463" s="8" t="str">
        <f>"Q"&amp;ROUNDUP(MONTH(SalesDataTable[[#This Row],[Order Date]])/3,0)</f>
        <v>Q3</v>
      </c>
      <c r="S1463" s="9">
        <f>MONTH(SalesDataTable[[#This Row],[Order Date]])</f>
        <v>7</v>
      </c>
      <c r="T1463" s="8" t="str">
        <f>TEXT(SalesDataTable[[#This Row],[Order Date]],"mmm")</f>
        <v>Jul</v>
      </c>
    </row>
    <row r="1464" spans="1:20" ht="16">
      <c r="A1464" s="2" t="s">
        <v>1515</v>
      </c>
      <c r="B1464" s="3">
        <v>46227</v>
      </c>
      <c r="C1464" s="4" t="s">
        <v>1</v>
      </c>
      <c r="D1464" s="4" t="s">
        <v>2</v>
      </c>
      <c r="E1464" s="4" t="s">
        <v>10</v>
      </c>
      <c r="F1464" s="4" t="s">
        <v>20</v>
      </c>
      <c r="G1464" s="4" t="s">
        <v>17</v>
      </c>
      <c r="H1464" s="4" t="s">
        <v>71</v>
      </c>
      <c r="I1464" s="9">
        <v>8</v>
      </c>
      <c r="J1464" s="6">
        <v>136.13</v>
      </c>
      <c r="K1464" s="7">
        <v>0.1</v>
      </c>
      <c r="L1464" s="6">
        <v>66.55</v>
      </c>
      <c r="M1464" s="6">
        <f t="shared" si="88"/>
        <v>980.13599999999997</v>
      </c>
      <c r="N1464" s="6">
        <f t="shared" si="89"/>
        <v>532.4</v>
      </c>
      <c r="O1464" s="6">
        <f t="shared" si="90"/>
        <v>447.73599999999999</v>
      </c>
      <c r="P1464" s="8">
        <f t="shared" si="91"/>
        <v>0.45681007533648393</v>
      </c>
      <c r="Q1464" s="5">
        <f>YEAR(SalesDataTable[[#This Row],[Order Date]])</f>
        <v>2026</v>
      </c>
      <c r="R1464" s="8" t="str">
        <f>"Q"&amp;ROUNDUP(MONTH(SalesDataTable[[#This Row],[Order Date]])/3,0)</f>
        <v>Q3</v>
      </c>
      <c r="S1464" s="9">
        <f>MONTH(SalesDataTable[[#This Row],[Order Date]])</f>
        <v>7</v>
      </c>
      <c r="T1464" s="8" t="str">
        <f>TEXT(SalesDataTable[[#This Row],[Order Date]],"mmm")</f>
        <v>Jul</v>
      </c>
    </row>
    <row r="1465" spans="1:20" ht="16">
      <c r="A1465" s="2" t="s">
        <v>1516</v>
      </c>
      <c r="B1465" s="3">
        <v>46227</v>
      </c>
      <c r="C1465" s="4" t="s">
        <v>8</v>
      </c>
      <c r="D1465" s="4" t="s">
        <v>86</v>
      </c>
      <c r="E1465" s="4" t="s">
        <v>39</v>
      </c>
      <c r="F1465" s="4" t="s">
        <v>4</v>
      </c>
      <c r="G1465" s="4" t="s">
        <v>5</v>
      </c>
      <c r="H1465" s="4" t="s">
        <v>35</v>
      </c>
      <c r="I1465" s="9">
        <v>2</v>
      </c>
      <c r="J1465" s="6">
        <v>40.479999999999997</v>
      </c>
      <c r="K1465" s="7">
        <v>0.05</v>
      </c>
      <c r="L1465" s="6">
        <v>16.93</v>
      </c>
      <c r="M1465" s="6">
        <f t="shared" si="88"/>
        <v>76.911999999999992</v>
      </c>
      <c r="N1465" s="6">
        <f t="shared" si="89"/>
        <v>33.86</v>
      </c>
      <c r="O1465" s="6">
        <f t="shared" si="90"/>
        <v>43.051999999999992</v>
      </c>
      <c r="P1465" s="8">
        <f t="shared" si="91"/>
        <v>0.5597566049511129</v>
      </c>
      <c r="Q1465" s="5">
        <f>YEAR(SalesDataTable[[#This Row],[Order Date]])</f>
        <v>2026</v>
      </c>
      <c r="R1465" s="8" t="str">
        <f>"Q"&amp;ROUNDUP(MONTH(SalesDataTable[[#This Row],[Order Date]])/3,0)</f>
        <v>Q3</v>
      </c>
      <c r="S1465" s="9">
        <f>MONTH(SalesDataTable[[#This Row],[Order Date]])</f>
        <v>7</v>
      </c>
      <c r="T1465" s="8" t="str">
        <f>TEXT(SalesDataTable[[#This Row],[Order Date]],"mmm")</f>
        <v>Jul</v>
      </c>
    </row>
    <row r="1466" spans="1:20" ht="16">
      <c r="A1466" s="2" t="s">
        <v>1517</v>
      </c>
      <c r="B1466" s="3">
        <v>46227</v>
      </c>
      <c r="C1466" s="4" t="s">
        <v>1</v>
      </c>
      <c r="D1466" s="4" t="s">
        <v>2</v>
      </c>
      <c r="E1466" s="4" t="s">
        <v>3</v>
      </c>
      <c r="F1466" s="4" t="s">
        <v>16</v>
      </c>
      <c r="G1466" s="4" t="s">
        <v>5</v>
      </c>
      <c r="H1466" s="4" t="s">
        <v>29</v>
      </c>
      <c r="I1466" s="9">
        <v>4</v>
      </c>
      <c r="J1466" s="6">
        <v>50.09</v>
      </c>
      <c r="K1466" s="7">
        <v>0</v>
      </c>
      <c r="L1466" s="6">
        <v>22.11</v>
      </c>
      <c r="M1466" s="6">
        <f t="shared" si="88"/>
        <v>200.36</v>
      </c>
      <c r="N1466" s="6">
        <f t="shared" si="89"/>
        <v>88.44</v>
      </c>
      <c r="O1466" s="6">
        <f t="shared" si="90"/>
        <v>111.92000000000002</v>
      </c>
      <c r="P1466" s="8">
        <f t="shared" si="91"/>
        <v>0.55859452984627678</v>
      </c>
      <c r="Q1466" s="5">
        <f>YEAR(SalesDataTable[[#This Row],[Order Date]])</f>
        <v>2026</v>
      </c>
      <c r="R1466" s="8" t="str">
        <f>"Q"&amp;ROUNDUP(MONTH(SalesDataTable[[#This Row],[Order Date]])/3,0)</f>
        <v>Q3</v>
      </c>
      <c r="S1466" s="9">
        <f>MONTH(SalesDataTable[[#This Row],[Order Date]])</f>
        <v>7</v>
      </c>
      <c r="T1466" s="8" t="str">
        <f>TEXT(SalesDataTable[[#This Row],[Order Date]],"mmm")</f>
        <v>Jul</v>
      </c>
    </row>
    <row r="1467" spans="1:20" ht="16">
      <c r="A1467" s="2" t="s">
        <v>1518</v>
      </c>
      <c r="B1467" s="3">
        <v>46227</v>
      </c>
      <c r="C1467" s="4" t="s">
        <v>27</v>
      </c>
      <c r="D1467" s="4" t="s">
        <v>48</v>
      </c>
      <c r="E1467" s="4" t="s">
        <v>3</v>
      </c>
      <c r="F1467" s="4" t="s">
        <v>4</v>
      </c>
      <c r="G1467" s="4" t="s">
        <v>11</v>
      </c>
      <c r="H1467" s="4" t="s">
        <v>53</v>
      </c>
      <c r="I1467" s="9">
        <v>1</v>
      </c>
      <c r="J1467" s="6">
        <v>156.54</v>
      </c>
      <c r="K1467" s="7">
        <v>0.1</v>
      </c>
      <c r="L1467" s="6">
        <v>77.38</v>
      </c>
      <c r="M1467" s="6">
        <f t="shared" si="88"/>
        <v>140.886</v>
      </c>
      <c r="N1467" s="6">
        <f t="shared" si="89"/>
        <v>77.38</v>
      </c>
      <c r="O1467" s="6">
        <f t="shared" si="90"/>
        <v>63.506</v>
      </c>
      <c r="P1467" s="8">
        <f t="shared" si="91"/>
        <v>0.4507616086765186</v>
      </c>
      <c r="Q1467" s="5">
        <f>YEAR(SalesDataTable[[#This Row],[Order Date]])</f>
        <v>2026</v>
      </c>
      <c r="R1467" s="8" t="str">
        <f>"Q"&amp;ROUNDUP(MONTH(SalesDataTable[[#This Row],[Order Date]])/3,0)</f>
        <v>Q3</v>
      </c>
      <c r="S1467" s="9">
        <f>MONTH(SalesDataTable[[#This Row],[Order Date]])</f>
        <v>7</v>
      </c>
      <c r="T1467" s="8" t="str">
        <f>TEXT(SalesDataTable[[#This Row],[Order Date]],"mmm")</f>
        <v>Jul</v>
      </c>
    </row>
    <row r="1468" spans="1:20" ht="16">
      <c r="A1468" s="2" t="s">
        <v>1519</v>
      </c>
      <c r="B1468" s="3">
        <v>46227</v>
      </c>
      <c r="C1468" s="4" t="s">
        <v>8</v>
      </c>
      <c r="D1468" s="4" t="s">
        <v>38</v>
      </c>
      <c r="E1468" s="4" t="s">
        <v>25</v>
      </c>
      <c r="F1468" s="4" t="s">
        <v>4</v>
      </c>
      <c r="G1468" s="4" t="s">
        <v>11</v>
      </c>
      <c r="H1468" s="4" t="s">
        <v>53</v>
      </c>
      <c r="I1468" s="9">
        <v>1</v>
      </c>
      <c r="J1468" s="6">
        <v>152.1</v>
      </c>
      <c r="K1468" s="7">
        <v>0.1</v>
      </c>
      <c r="L1468" s="6">
        <v>80.459999999999994</v>
      </c>
      <c r="M1468" s="6">
        <f t="shared" si="88"/>
        <v>136.88999999999999</v>
      </c>
      <c r="N1468" s="6">
        <f t="shared" si="89"/>
        <v>80.459999999999994</v>
      </c>
      <c r="O1468" s="6">
        <f t="shared" si="90"/>
        <v>56.429999999999993</v>
      </c>
      <c r="P1468" s="8">
        <f t="shared" si="91"/>
        <v>0.41222879684418146</v>
      </c>
      <c r="Q1468" s="5">
        <f>YEAR(SalesDataTable[[#This Row],[Order Date]])</f>
        <v>2026</v>
      </c>
      <c r="R1468" s="8" t="str">
        <f>"Q"&amp;ROUNDUP(MONTH(SalesDataTable[[#This Row],[Order Date]])/3,0)</f>
        <v>Q3</v>
      </c>
      <c r="S1468" s="9">
        <f>MONTH(SalesDataTable[[#This Row],[Order Date]])</f>
        <v>7</v>
      </c>
      <c r="T1468" s="8" t="str">
        <f>TEXT(SalesDataTable[[#This Row],[Order Date]],"mmm")</f>
        <v>Jul</v>
      </c>
    </row>
    <row r="1469" spans="1:20" ht="16">
      <c r="A1469" s="2" t="s">
        <v>1520</v>
      </c>
      <c r="B1469" s="3">
        <v>46228</v>
      </c>
      <c r="C1469" s="4" t="s">
        <v>8</v>
      </c>
      <c r="D1469" s="4" t="s">
        <v>66</v>
      </c>
      <c r="E1469" s="4" t="s">
        <v>3</v>
      </c>
      <c r="F1469" s="4" t="s">
        <v>4</v>
      </c>
      <c r="G1469" s="4" t="s">
        <v>11</v>
      </c>
      <c r="H1469" s="4" t="s">
        <v>53</v>
      </c>
      <c r="I1469" s="9">
        <v>1</v>
      </c>
      <c r="J1469" s="6">
        <v>155.35</v>
      </c>
      <c r="K1469" s="7">
        <v>0</v>
      </c>
      <c r="L1469" s="6">
        <v>80.47</v>
      </c>
      <c r="M1469" s="6">
        <f t="shared" si="88"/>
        <v>155.35</v>
      </c>
      <c r="N1469" s="6">
        <f t="shared" si="89"/>
        <v>80.47</v>
      </c>
      <c r="O1469" s="6">
        <f t="shared" si="90"/>
        <v>74.88</v>
      </c>
      <c r="P1469" s="8">
        <f t="shared" si="91"/>
        <v>0.48200836820083681</v>
      </c>
      <c r="Q1469" s="5">
        <f>YEAR(SalesDataTable[[#This Row],[Order Date]])</f>
        <v>2026</v>
      </c>
      <c r="R1469" s="8" t="str">
        <f>"Q"&amp;ROUNDUP(MONTH(SalesDataTable[[#This Row],[Order Date]])/3,0)</f>
        <v>Q3</v>
      </c>
      <c r="S1469" s="9">
        <f>MONTH(SalesDataTable[[#This Row],[Order Date]])</f>
        <v>7</v>
      </c>
      <c r="T1469" s="8" t="str">
        <f>TEXT(SalesDataTable[[#This Row],[Order Date]],"mmm")</f>
        <v>Jul</v>
      </c>
    </row>
    <row r="1470" spans="1:20" ht="16">
      <c r="A1470" s="2" t="s">
        <v>1521</v>
      </c>
      <c r="B1470" s="3">
        <v>46228</v>
      </c>
      <c r="C1470" s="4" t="s">
        <v>14</v>
      </c>
      <c r="D1470" s="4" t="s">
        <v>24</v>
      </c>
      <c r="E1470" s="4" t="s">
        <v>39</v>
      </c>
      <c r="F1470" s="4" t="s">
        <v>16</v>
      </c>
      <c r="G1470" s="4" t="s">
        <v>5</v>
      </c>
      <c r="H1470" s="4" t="s">
        <v>6</v>
      </c>
      <c r="I1470" s="9">
        <v>1</v>
      </c>
      <c r="J1470" s="6">
        <v>81.13</v>
      </c>
      <c r="K1470" s="7">
        <v>0.05</v>
      </c>
      <c r="L1470" s="6">
        <v>42.41</v>
      </c>
      <c r="M1470" s="6">
        <f t="shared" si="88"/>
        <v>77.073499999999996</v>
      </c>
      <c r="N1470" s="6">
        <f t="shared" si="89"/>
        <v>42.41</v>
      </c>
      <c r="O1470" s="6">
        <f t="shared" si="90"/>
        <v>34.663499999999999</v>
      </c>
      <c r="P1470" s="8">
        <f t="shared" si="91"/>
        <v>0.44974602165465433</v>
      </c>
      <c r="Q1470" s="5">
        <f>YEAR(SalesDataTable[[#This Row],[Order Date]])</f>
        <v>2026</v>
      </c>
      <c r="R1470" s="8" t="str">
        <f>"Q"&amp;ROUNDUP(MONTH(SalesDataTable[[#This Row],[Order Date]])/3,0)</f>
        <v>Q3</v>
      </c>
      <c r="S1470" s="9">
        <f>MONTH(SalesDataTable[[#This Row],[Order Date]])</f>
        <v>7</v>
      </c>
      <c r="T1470" s="8" t="str">
        <f>TEXT(SalesDataTable[[#This Row],[Order Date]],"mmm")</f>
        <v>Jul</v>
      </c>
    </row>
    <row r="1471" spans="1:20" ht="16">
      <c r="A1471" s="2" t="s">
        <v>1522</v>
      </c>
      <c r="B1471" s="3">
        <v>46228</v>
      </c>
      <c r="C1471" s="4" t="s">
        <v>8</v>
      </c>
      <c r="D1471" s="4" t="s">
        <v>66</v>
      </c>
      <c r="E1471" s="4" t="s">
        <v>3</v>
      </c>
      <c r="F1471" s="4" t="s">
        <v>16</v>
      </c>
      <c r="G1471" s="4" t="s">
        <v>11</v>
      </c>
      <c r="H1471" s="4" t="s">
        <v>21</v>
      </c>
      <c r="I1471" s="9">
        <v>1</v>
      </c>
      <c r="J1471" s="6">
        <v>145.87</v>
      </c>
      <c r="K1471" s="7">
        <v>0</v>
      </c>
      <c r="L1471" s="6">
        <v>81.430000000000007</v>
      </c>
      <c r="M1471" s="6">
        <f t="shared" si="88"/>
        <v>145.87</v>
      </c>
      <c r="N1471" s="6">
        <f t="shared" si="89"/>
        <v>81.430000000000007</v>
      </c>
      <c r="O1471" s="6">
        <f t="shared" si="90"/>
        <v>64.44</v>
      </c>
      <c r="P1471" s="8">
        <f t="shared" si="91"/>
        <v>0.44176321382052508</v>
      </c>
      <c r="Q1471" s="5">
        <f>YEAR(SalesDataTable[[#This Row],[Order Date]])</f>
        <v>2026</v>
      </c>
      <c r="R1471" s="8" t="str">
        <f>"Q"&amp;ROUNDUP(MONTH(SalesDataTable[[#This Row],[Order Date]])/3,0)</f>
        <v>Q3</v>
      </c>
      <c r="S1471" s="9">
        <f>MONTH(SalesDataTable[[#This Row],[Order Date]])</f>
        <v>7</v>
      </c>
      <c r="T1471" s="8" t="str">
        <f>TEXT(SalesDataTable[[#This Row],[Order Date]],"mmm")</f>
        <v>Jul</v>
      </c>
    </row>
    <row r="1472" spans="1:20" ht="16">
      <c r="A1472" s="2" t="s">
        <v>1523</v>
      </c>
      <c r="B1472" s="3">
        <v>46228</v>
      </c>
      <c r="C1472" s="4" t="s">
        <v>8</v>
      </c>
      <c r="D1472" s="4" t="s">
        <v>69</v>
      </c>
      <c r="E1472" s="4" t="s">
        <v>3</v>
      </c>
      <c r="F1472" s="4" t="s">
        <v>16</v>
      </c>
      <c r="G1472" s="4" t="s">
        <v>11</v>
      </c>
      <c r="H1472" s="4" t="s">
        <v>53</v>
      </c>
      <c r="I1472" s="9">
        <v>6</v>
      </c>
      <c r="J1472" s="6">
        <v>151.88999999999999</v>
      </c>
      <c r="K1472" s="7">
        <v>0.15</v>
      </c>
      <c r="L1472" s="6">
        <v>76.83</v>
      </c>
      <c r="M1472" s="6">
        <f t="shared" si="88"/>
        <v>774.6389999999999</v>
      </c>
      <c r="N1472" s="6">
        <f t="shared" si="89"/>
        <v>460.98</v>
      </c>
      <c r="O1472" s="6">
        <f t="shared" si="90"/>
        <v>313.65899999999988</v>
      </c>
      <c r="P1472" s="8">
        <f t="shared" si="91"/>
        <v>0.40490989996630677</v>
      </c>
      <c r="Q1472" s="5">
        <f>YEAR(SalesDataTable[[#This Row],[Order Date]])</f>
        <v>2026</v>
      </c>
      <c r="R1472" s="8" t="str">
        <f>"Q"&amp;ROUNDUP(MONTH(SalesDataTable[[#This Row],[Order Date]])/3,0)</f>
        <v>Q3</v>
      </c>
      <c r="S1472" s="9">
        <f>MONTH(SalesDataTable[[#This Row],[Order Date]])</f>
        <v>7</v>
      </c>
      <c r="T1472" s="8" t="str">
        <f>TEXT(SalesDataTable[[#This Row],[Order Date]],"mmm")</f>
        <v>Jul</v>
      </c>
    </row>
    <row r="1473" spans="1:20" ht="16">
      <c r="A1473" s="2" t="s">
        <v>1524</v>
      </c>
      <c r="B1473" s="3">
        <v>46228</v>
      </c>
      <c r="C1473" s="4" t="s">
        <v>14</v>
      </c>
      <c r="D1473" s="4" t="s">
        <v>61</v>
      </c>
      <c r="E1473" s="4" t="s">
        <v>3</v>
      </c>
      <c r="F1473" s="4" t="s">
        <v>16</v>
      </c>
      <c r="G1473" s="4" t="s">
        <v>49</v>
      </c>
      <c r="H1473" s="4" t="s">
        <v>50</v>
      </c>
      <c r="I1473" s="9">
        <v>2</v>
      </c>
      <c r="J1473" s="6">
        <v>41.14</v>
      </c>
      <c r="K1473" s="7">
        <v>0.1</v>
      </c>
      <c r="L1473" s="6">
        <v>14.84</v>
      </c>
      <c r="M1473" s="6">
        <f t="shared" si="88"/>
        <v>74.052000000000007</v>
      </c>
      <c r="N1473" s="6">
        <f t="shared" si="89"/>
        <v>29.68</v>
      </c>
      <c r="O1473" s="6">
        <f t="shared" si="90"/>
        <v>44.372000000000007</v>
      </c>
      <c r="P1473" s="8">
        <f t="shared" si="91"/>
        <v>0.59920056176740677</v>
      </c>
      <c r="Q1473" s="5">
        <f>YEAR(SalesDataTable[[#This Row],[Order Date]])</f>
        <v>2026</v>
      </c>
      <c r="R1473" s="8" t="str">
        <f>"Q"&amp;ROUNDUP(MONTH(SalesDataTable[[#This Row],[Order Date]])/3,0)</f>
        <v>Q3</v>
      </c>
      <c r="S1473" s="9">
        <f>MONTH(SalesDataTable[[#This Row],[Order Date]])</f>
        <v>7</v>
      </c>
      <c r="T1473" s="8" t="str">
        <f>TEXT(SalesDataTable[[#This Row],[Order Date]],"mmm")</f>
        <v>Jul</v>
      </c>
    </row>
    <row r="1474" spans="1:20" ht="16">
      <c r="A1474" s="2" t="s">
        <v>1525</v>
      </c>
      <c r="B1474" s="3">
        <v>46228</v>
      </c>
      <c r="C1474" s="4" t="s">
        <v>27</v>
      </c>
      <c r="D1474" s="4" t="s">
        <v>28</v>
      </c>
      <c r="E1474" s="4" t="s">
        <v>25</v>
      </c>
      <c r="F1474" s="4" t="s">
        <v>4</v>
      </c>
      <c r="G1474" s="4" t="s">
        <v>5</v>
      </c>
      <c r="H1474" s="4" t="s">
        <v>29</v>
      </c>
      <c r="I1474" s="9">
        <v>1</v>
      </c>
      <c r="J1474" s="6">
        <v>49.5</v>
      </c>
      <c r="K1474" s="7">
        <v>0</v>
      </c>
      <c r="L1474" s="6">
        <v>21.83</v>
      </c>
      <c r="M1474" s="6">
        <f t="shared" ref="M1474:M1537" si="92">I1474*J1474*(1-K1474)</f>
        <v>49.5</v>
      </c>
      <c r="N1474" s="6">
        <f t="shared" ref="N1474:N1537" si="93">I1474*L1474</f>
        <v>21.83</v>
      </c>
      <c r="O1474" s="6">
        <f t="shared" ref="O1474:O1537" si="94">M1474-N1474</f>
        <v>27.67</v>
      </c>
      <c r="P1474" s="8">
        <f t="shared" ref="P1474:P1537" si="95">IFERROR(O1474/M1474,0)</f>
        <v>0.55898989898989904</v>
      </c>
      <c r="Q1474" s="5">
        <f>YEAR(SalesDataTable[[#This Row],[Order Date]])</f>
        <v>2026</v>
      </c>
      <c r="R1474" s="8" t="str">
        <f>"Q"&amp;ROUNDUP(MONTH(SalesDataTable[[#This Row],[Order Date]])/3,0)</f>
        <v>Q3</v>
      </c>
      <c r="S1474" s="9">
        <f>MONTH(SalesDataTable[[#This Row],[Order Date]])</f>
        <v>7</v>
      </c>
      <c r="T1474" s="8" t="str">
        <f>TEXT(SalesDataTable[[#This Row],[Order Date]],"mmm")</f>
        <v>Jul</v>
      </c>
    </row>
    <row r="1475" spans="1:20" ht="16">
      <c r="A1475" s="2" t="s">
        <v>1526</v>
      </c>
      <c r="B1475" s="3">
        <v>46228</v>
      </c>
      <c r="C1475" s="4" t="s">
        <v>27</v>
      </c>
      <c r="D1475" s="4" t="s">
        <v>45</v>
      </c>
      <c r="E1475" s="4" t="s">
        <v>3</v>
      </c>
      <c r="F1475" s="4" t="s">
        <v>16</v>
      </c>
      <c r="G1475" s="4" t="s">
        <v>17</v>
      </c>
      <c r="H1475" s="4" t="s">
        <v>46</v>
      </c>
      <c r="I1475" s="9">
        <v>2</v>
      </c>
      <c r="J1475" s="6">
        <v>46.48</v>
      </c>
      <c r="K1475" s="7">
        <v>0.05</v>
      </c>
      <c r="L1475" s="6">
        <v>18.760000000000002</v>
      </c>
      <c r="M1475" s="6">
        <f t="shared" si="92"/>
        <v>88.311999999999983</v>
      </c>
      <c r="N1475" s="6">
        <f t="shared" si="93"/>
        <v>37.520000000000003</v>
      </c>
      <c r="O1475" s="6">
        <f t="shared" si="94"/>
        <v>50.79199999999998</v>
      </c>
      <c r="P1475" s="8">
        <f t="shared" si="95"/>
        <v>0.57514267596702584</v>
      </c>
      <c r="Q1475" s="5">
        <f>YEAR(SalesDataTable[[#This Row],[Order Date]])</f>
        <v>2026</v>
      </c>
      <c r="R1475" s="8" t="str">
        <f>"Q"&amp;ROUNDUP(MONTH(SalesDataTable[[#This Row],[Order Date]])/3,0)</f>
        <v>Q3</v>
      </c>
      <c r="S1475" s="9">
        <f>MONTH(SalesDataTable[[#This Row],[Order Date]])</f>
        <v>7</v>
      </c>
      <c r="T1475" s="8" t="str">
        <f>TEXT(SalesDataTable[[#This Row],[Order Date]],"mmm")</f>
        <v>Jul</v>
      </c>
    </row>
    <row r="1476" spans="1:20" ht="16">
      <c r="A1476" s="2" t="s">
        <v>1527</v>
      </c>
      <c r="B1476" s="3">
        <v>46228</v>
      </c>
      <c r="C1476" s="4" t="s">
        <v>14</v>
      </c>
      <c r="D1476" s="4" t="s">
        <v>15</v>
      </c>
      <c r="E1476" s="4" t="s">
        <v>39</v>
      </c>
      <c r="F1476" s="4" t="s">
        <v>4</v>
      </c>
      <c r="G1476" s="4" t="s">
        <v>17</v>
      </c>
      <c r="H1476" s="4" t="s">
        <v>18</v>
      </c>
      <c r="I1476" s="9">
        <v>1</v>
      </c>
      <c r="J1476" s="6">
        <v>36.909999999999997</v>
      </c>
      <c r="K1476" s="7">
        <v>0</v>
      </c>
      <c r="L1476" s="6">
        <v>13.56</v>
      </c>
      <c r="M1476" s="6">
        <f t="shared" si="92"/>
        <v>36.909999999999997</v>
      </c>
      <c r="N1476" s="6">
        <f t="shared" si="93"/>
        <v>13.56</v>
      </c>
      <c r="O1476" s="6">
        <f t="shared" si="94"/>
        <v>23.349999999999994</v>
      </c>
      <c r="P1476" s="8">
        <f t="shared" si="95"/>
        <v>0.63261988620969922</v>
      </c>
      <c r="Q1476" s="5">
        <f>YEAR(SalesDataTable[[#This Row],[Order Date]])</f>
        <v>2026</v>
      </c>
      <c r="R1476" s="8" t="str">
        <f>"Q"&amp;ROUNDUP(MONTH(SalesDataTable[[#This Row],[Order Date]])/3,0)</f>
        <v>Q3</v>
      </c>
      <c r="S1476" s="9">
        <f>MONTH(SalesDataTable[[#This Row],[Order Date]])</f>
        <v>7</v>
      </c>
      <c r="T1476" s="8" t="str">
        <f>TEXT(SalesDataTable[[#This Row],[Order Date]],"mmm")</f>
        <v>Jul</v>
      </c>
    </row>
    <row r="1477" spans="1:20" ht="16">
      <c r="A1477" s="2" t="s">
        <v>1528</v>
      </c>
      <c r="B1477" s="3">
        <v>46228</v>
      </c>
      <c r="C1477" s="4" t="s">
        <v>1</v>
      </c>
      <c r="D1477" s="4" t="s">
        <v>2</v>
      </c>
      <c r="E1477" s="4" t="s">
        <v>3</v>
      </c>
      <c r="F1477" s="4" t="s">
        <v>4</v>
      </c>
      <c r="G1477" s="4" t="s">
        <v>17</v>
      </c>
      <c r="H1477" s="4" t="s">
        <v>18</v>
      </c>
      <c r="I1477" s="9">
        <v>1</v>
      </c>
      <c r="J1477" s="6">
        <v>35.6</v>
      </c>
      <c r="K1477" s="7">
        <v>0</v>
      </c>
      <c r="L1477" s="6">
        <v>13.91</v>
      </c>
      <c r="M1477" s="6">
        <f t="shared" si="92"/>
        <v>35.6</v>
      </c>
      <c r="N1477" s="6">
        <f t="shared" si="93"/>
        <v>13.91</v>
      </c>
      <c r="O1477" s="6">
        <f t="shared" si="94"/>
        <v>21.69</v>
      </c>
      <c r="P1477" s="8">
        <f t="shared" si="95"/>
        <v>0.60926966292134832</v>
      </c>
      <c r="Q1477" s="5">
        <f>YEAR(SalesDataTable[[#This Row],[Order Date]])</f>
        <v>2026</v>
      </c>
      <c r="R1477" s="8" t="str">
        <f>"Q"&amp;ROUNDUP(MONTH(SalesDataTable[[#This Row],[Order Date]])/3,0)</f>
        <v>Q3</v>
      </c>
      <c r="S1477" s="9">
        <f>MONTH(SalesDataTable[[#This Row],[Order Date]])</f>
        <v>7</v>
      </c>
      <c r="T1477" s="8" t="str">
        <f>TEXT(SalesDataTable[[#This Row],[Order Date]],"mmm")</f>
        <v>Jul</v>
      </c>
    </row>
    <row r="1478" spans="1:20" ht="16">
      <c r="A1478" s="2" t="s">
        <v>1529</v>
      </c>
      <c r="B1478" s="3">
        <v>46228</v>
      </c>
      <c r="C1478" s="4" t="s">
        <v>8</v>
      </c>
      <c r="D1478" s="4" t="s">
        <v>66</v>
      </c>
      <c r="E1478" s="4" t="s">
        <v>25</v>
      </c>
      <c r="F1478" s="4" t="s">
        <v>16</v>
      </c>
      <c r="G1478" s="4" t="s">
        <v>5</v>
      </c>
      <c r="H1478" s="4" t="s">
        <v>6</v>
      </c>
      <c r="I1478" s="9">
        <v>2</v>
      </c>
      <c r="J1478" s="6">
        <v>80.25</v>
      </c>
      <c r="K1478" s="7">
        <v>0.05</v>
      </c>
      <c r="L1478" s="6">
        <v>42.39</v>
      </c>
      <c r="M1478" s="6">
        <f t="shared" si="92"/>
        <v>152.47499999999999</v>
      </c>
      <c r="N1478" s="6">
        <f t="shared" si="93"/>
        <v>84.78</v>
      </c>
      <c r="O1478" s="6">
        <f t="shared" si="94"/>
        <v>67.694999999999993</v>
      </c>
      <c r="P1478" s="8">
        <f t="shared" si="95"/>
        <v>0.44397442203639936</v>
      </c>
      <c r="Q1478" s="5">
        <f>YEAR(SalesDataTable[[#This Row],[Order Date]])</f>
        <v>2026</v>
      </c>
      <c r="R1478" s="8" t="str">
        <f>"Q"&amp;ROUNDUP(MONTH(SalesDataTable[[#This Row],[Order Date]])/3,0)</f>
        <v>Q3</v>
      </c>
      <c r="S1478" s="9">
        <f>MONTH(SalesDataTable[[#This Row],[Order Date]])</f>
        <v>7</v>
      </c>
      <c r="T1478" s="8" t="str">
        <f>TEXT(SalesDataTable[[#This Row],[Order Date]],"mmm")</f>
        <v>Jul</v>
      </c>
    </row>
    <row r="1479" spans="1:20" ht="16">
      <c r="A1479" s="2" t="s">
        <v>1530</v>
      </c>
      <c r="B1479" s="3">
        <v>46228</v>
      </c>
      <c r="C1479" s="4" t="s">
        <v>1</v>
      </c>
      <c r="D1479" s="4" t="s">
        <v>2</v>
      </c>
      <c r="E1479" s="4" t="s">
        <v>39</v>
      </c>
      <c r="F1479" s="4" t="s">
        <v>4</v>
      </c>
      <c r="G1479" s="4" t="s">
        <v>17</v>
      </c>
      <c r="H1479" s="4" t="s">
        <v>46</v>
      </c>
      <c r="I1479" s="9">
        <v>2</v>
      </c>
      <c r="J1479" s="6">
        <v>47.52</v>
      </c>
      <c r="K1479" s="7">
        <v>0.1</v>
      </c>
      <c r="L1479" s="6">
        <v>17.86</v>
      </c>
      <c r="M1479" s="6">
        <f t="shared" si="92"/>
        <v>85.536000000000001</v>
      </c>
      <c r="N1479" s="6">
        <f t="shared" si="93"/>
        <v>35.72</v>
      </c>
      <c r="O1479" s="6">
        <f t="shared" si="94"/>
        <v>49.816000000000003</v>
      </c>
      <c r="P1479" s="8">
        <f t="shared" si="95"/>
        <v>0.58239805462027683</v>
      </c>
      <c r="Q1479" s="5">
        <f>YEAR(SalesDataTable[[#This Row],[Order Date]])</f>
        <v>2026</v>
      </c>
      <c r="R1479" s="8" t="str">
        <f>"Q"&amp;ROUNDUP(MONTH(SalesDataTable[[#This Row],[Order Date]])/3,0)</f>
        <v>Q3</v>
      </c>
      <c r="S1479" s="9">
        <f>MONTH(SalesDataTable[[#This Row],[Order Date]])</f>
        <v>7</v>
      </c>
      <c r="T1479" s="8" t="str">
        <f>TEXT(SalesDataTable[[#This Row],[Order Date]],"mmm")</f>
        <v>Jul</v>
      </c>
    </row>
    <row r="1480" spans="1:20" ht="16">
      <c r="A1480" s="2" t="s">
        <v>1531</v>
      </c>
      <c r="B1480" s="3">
        <v>46228</v>
      </c>
      <c r="C1480" s="4" t="s">
        <v>27</v>
      </c>
      <c r="D1480" s="4" t="s">
        <v>82</v>
      </c>
      <c r="E1480" s="4" t="s">
        <v>3</v>
      </c>
      <c r="F1480" s="4" t="s">
        <v>16</v>
      </c>
      <c r="G1480" s="4" t="s">
        <v>17</v>
      </c>
      <c r="H1480" s="4" t="s">
        <v>83</v>
      </c>
      <c r="I1480" s="9">
        <v>2</v>
      </c>
      <c r="J1480" s="6">
        <v>164.58</v>
      </c>
      <c r="K1480" s="7">
        <v>0.1</v>
      </c>
      <c r="L1480" s="6">
        <v>86.55</v>
      </c>
      <c r="M1480" s="6">
        <f t="shared" si="92"/>
        <v>296.24400000000003</v>
      </c>
      <c r="N1480" s="6">
        <f t="shared" si="93"/>
        <v>173.1</v>
      </c>
      <c r="O1480" s="6">
        <f t="shared" si="94"/>
        <v>123.14400000000003</v>
      </c>
      <c r="P1480" s="8">
        <f t="shared" si="95"/>
        <v>0.41568436829100341</v>
      </c>
      <c r="Q1480" s="5">
        <f>YEAR(SalesDataTable[[#This Row],[Order Date]])</f>
        <v>2026</v>
      </c>
      <c r="R1480" s="8" t="str">
        <f>"Q"&amp;ROUNDUP(MONTH(SalesDataTable[[#This Row],[Order Date]])/3,0)</f>
        <v>Q3</v>
      </c>
      <c r="S1480" s="9">
        <f>MONTH(SalesDataTable[[#This Row],[Order Date]])</f>
        <v>7</v>
      </c>
      <c r="T1480" s="8" t="str">
        <f>TEXT(SalesDataTable[[#This Row],[Order Date]],"mmm")</f>
        <v>Jul</v>
      </c>
    </row>
    <row r="1481" spans="1:20" ht="16">
      <c r="A1481" s="2" t="s">
        <v>1532</v>
      </c>
      <c r="B1481" s="3">
        <v>46229</v>
      </c>
      <c r="C1481" s="4" t="s">
        <v>1</v>
      </c>
      <c r="D1481" s="4" t="s">
        <v>52</v>
      </c>
      <c r="E1481" s="4" t="s">
        <v>3</v>
      </c>
      <c r="F1481" s="4" t="s">
        <v>16</v>
      </c>
      <c r="G1481" s="4" t="s">
        <v>5</v>
      </c>
      <c r="H1481" s="4" t="s">
        <v>35</v>
      </c>
      <c r="I1481" s="9">
        <v>1</v>
      </c>
      <c r="J1481" s="6">
        <v>39.99</v>
      </c>
      <c r="K1481" s="7">
        <v>0.05</v>
      </c>
      <c r="L1481" s="6">
        <v>16.739999999999998</v>
      </c>
      <c r="M1481" s="6">
        <f t="shared" si="92"/>
        <v>37.990499999999997</v>
      </c>
      <c r="N1481" s="6">
        <f t="shared" si="93"/>
        <v>16.739999999999998</v>
      </c>
      <c r="O1481" s="6">
        <f t="shared" si="94"/>
        <v>21.250499999999999</v>
      </c>
      <c r="P1481" s="8">
        <f t="shared" si="95"/>
        <v>0.55936352509179932</v>
      </c>
      <c r="Q1481" s="5">
        <f>YEAR(SalesDataTable[[#This Row],[Order Date]])</f>
        <v>2026</v>
      </c>
      <c r="R1481" s="8" t="str">
        <f>"Q"&amp;ROUNDUP(MONTH(SalesDataTable[[#This Row],[Order Date]])/3,0)</f>
        <v>Q3</v>
      </c>
      <c r="S1481" s="9">
        <f>MONTH(SalesDataTable[[#This Row],[Order Date]])</f>
        <v>7</v>
      </c>
      <c r="T1481" s="8" t="str">
        <f>TEXT(SalesDataTable[[#This Row],[Order Date]],"mmm")</f>
        <v>Jul</v>
      </c>
    </row>
    <row r="1482" spans="1:20" ht="16">
      <c r="A1482" s="2" t="s">
        <v>1533</v>
      </c>
      <c r="B1482" s="3">
        <v>46229</v>
      </c>
      <c r="C1482" s="4" t="s">
        <v>8</v>
      </c>
      <c r="D1482" s="4" t="s">
        <v>69</v>
      </c>
      <c r="E1482" s="4" t="s">
        <v>25</v>
      </c>
      <c r="F1482" s="4" t="s">
        <v>16</v>
      </c>
      <c r="G1482" s="4" t="s">
        <v>11</v>
      </c>
      <c r="H1482" s="4" t="s">
        <v>21</v>
      </c>
      <c r="I1482" s="9">
        <v>1</v>
      </c>
      <c r="J1482" s="6">
        <v>140.44</v>
      </c>
      <c r="K1482" s="7">
        <v>0</v>
      </c>
      <c r="L1482" s="6">
        <v>77.08</v>
      </c>
      <c r="M1482" s="6">
        <f t="shared" si="92"/>
        <v>140.44</v>
      </c>
      <c r="N1482" s="6">
        <f t="shared" si="93"/>
        <v>77.08</v>
      </c>
      <c r="O1482" s="6">
        <f t="shared" si="94"/>
        <v>63.36</v>
      </c>
      <c r="P1482" s="8">
        <f t="shared" si="95"/>
        <v>0.45115351751637711</v>
      </c>
      <c r="Q1482" s="5">
        <f>YEAR(SalesDataTable[[#This Row],[Order Date]])</f>
        <v>2026</v>
      </c>
      <c r="R1482" s="8" t="str">
        <f>"Q"&amp;ROUNDUP(MONTH(SalesDataTable[[#This Row],[Order Date]])/3,0)</f>
        <v>Q3</v>
      </c>
      <c r="S1482" s="9">
        <f>MONTH(SalesDataTable[[#This Row],[Order Date]])</f>
        <v>7</v>
      </c>
      <c r="T1482" s="8" t="str">
        <f>TEXT(SalesDataTable[[#This Row],[Order Date]],"mmm")</f>
        <v>Jul</v>
      </c>
    </row>
    <row r="1483" spans="1:20" ht="16">
      <c r="A1483" s="2" t="s">
        <v>1534</v>
      </c>
      <c r="B1483" s="3">
        <v>46229</v>
      </c>
      <c r="C1483" s="4" t="s">
        <v>14</v>
      </c>
      <c r="D1483" s="4" t="s">
        <v>61</v>
      </c>
      <c r="E1483" s="4" t="s">
        <v>39</v>
      </c>
      <c r="F1483" s="4" t="s">
        <v>16</v>
      </c>
      <c r="G1483" s="4" t="s">
        <v>49</v>
      </c>
      <c r="H1483" s="4" t="s">
        <v>55</v>
      </c>
      <c r="I1483" s="9">
        <v>2</v>
      </c>
      <c r="J1483" s="6">
        <v>123.73</v>
      </c>
      <c r="K1483" s="7">
        <v>0.05</v>
      </c>
      <c r="L1483" s="6">
        <v>68.22</v>
      </c>
      <c r="M1483" s="6">
        <f t="shared" si="92"/>
        <v>235.08699999999999</v>
      </c>
      <c r="N1483" s="6">
        <f t="shared" si="93"/>
        <v>136.44</v>
      </c>
      <c r="O1483" s="6">
        <f t="shared" si="94"/>
        <v>98.646999999999991</v>
      </c>
      <c r="P1483" s="8">
        <f t="shared" si="95"/>
        <v>0.41961911973014243</v>
      </c>
      <c r="Q1483" s="5">
        <f>YEAR(SalesDataTable[[#This Row],[Order Date]])</f>
        <v>2026</v>
      </c>
      <c r="R1483" s="8" t="str">
        <f>"Q"&amp;ROUNDUP(MONTH(SalesDataTable[[#This Row],[Order Date]])/3,0)</f>
        <v>Q3</v>
      </c>
      <c r="S1483" s="9">
        <f>MONTH(SalesDataTable[[#This Row],[Order Date]])</f>
        <v>7</v>
      </c>
      <c r="T1483" s="8" t="str">
        <f>TEXT(SalesDataTable[[#This Row],[Order Date]],"mmm")</f>
        <v>Jul</v>
      </c>
    </row>
    <row r="1484" spans="1:20" ht="16">
      <c r="A1484" s="2" t="s">
        <v>1535</v>
      </c>
      <c r="B1484" s="3">
        <v>46229</v>
      </c>
      <c r="C1484" s="4" t="s">
        <v>27</v>
      </c>
      <c r="D1484" s="4" t="s">
        <v>82</v>
      </c>
      <c r="E1484" s="4" t="s">
        <v>10</v>
      </c>
      <c r="F1484" s="4" t="s">
        <v>16</v>
      </c>
      <c r="G1484" s="4" t="s">
        <v>17</v>
      </c>
      <c r="H1484" s="4" t="s">
        <v>71</v>
      </c>
      <c r="I1484" s="9">
        <v>3</v>
      </c>
      <c r="J1484" s="6">
        <v>132.68</v>
      </c>
      <c r="K1484" s="7">
        <v>0.15</v>
      </c>
      <c r="L1484" s="6">
        <v>67.38</v>
      </c>
      <c r="M1484" s="6">
        <f t="shared" si="92"/>
        <v>338.334</v>
      </c>
      <c r="N1484" s="6">
        <f t="shared" si="93"/>
        <v>202.14</v>
      </c>
      <c r="O1484" s="6">
        <f t="shared" si="94"/>
        <v>136.19400000000002</v>
      </c>
      <c r="P1484" s="8">
        <f t="shared" si="95"/>
        <v>0.40254304917625783</v>
      </c>
      <c r="Q1484" s="5">
        <f>YEAR(SalesDataTable[[#This Row],[Order Date]])</f>
        <v>2026</v>
      </c>
      <c r="R1484" s="8" t="str">
        <f>"Q"&amp;ROUNDUP(MONTH(SalesDataTable[[#This Row],[Order Date]])/3,0)</f>
        <v>Q3</v>
      </c>
      <c r="S1484" s="9">
        <f>MONTH(SalesDataTable[[#This Row],[Order Date]])</f>
        <v>7</v>
      </c>
      <c r="T1484" s="8" t="str">
        <f>TEXT(SalesDataTable[[#This Row],[Order Date]],"mmm")</f>
        <v>Jul</v>
      </c>
    </row>
    <row r="1485" spans="1:20" ht="16">
      <c r="A1485" s="2" t="s">
        <v>1536</v>
      </c>
      <c r="B1485" s="3">
        <v>46229</v>
      </c>
      <c r="C1485" s="4" t="s">
        <v>27</v>
      </c>
      <c r="D1485" s="4" t="s">
        <v>45</v>
      </c>
      <c r="E1485" s="4" t="s">
        <v>25</v>
      </c>
      <c r="F1485" s="4" t="s">
        <v>16</v>
      </c>
      <c r="G1485" s="4" t="s">
        <v>49</v>
      </c>
      <c r="H1485" s="4" t="s">
        <v>67</v>
      </c>
      <c r="I1485" s="9">
        <v>1</v>
      </c>
      <c r="J1485" s="6">
        <v>35.479999999999997</v>
      </c>
      <c r="K1485" s="7">
        <v>0.05</v>
      </c>
      <c r="L1485" s="6">
        <v>14.15</v>
      </c>
      <c r="M1485" s="6">
        <f t="shared" si="92"/>
        <v>33.705999999999996</v>
      </c>
      <c r="N1485" s="6">
        <f t="shared" si="93"/>
        <v>14.15</v>
      </c>
      <c r="O1485" s="6">
        <f t="shared" si="94"/>
        <v>19.555999999999997</v>
      </c>
      <c r="P1485" s="8">
        <f t="shared" si="95"/>
        <v>0.58019343737020113</v>
      </c>
      <c r="Q1485" s="5">
        <f>YEAR(SalesDataTable[[#This Row],[Order Date]])</f>
        <v>2026</v>
      </c>
      <c r="R1485" s="8" t="str">
        <f>"Q"&amp;ROUNDUP(MONTH(SalesDataTable[[#This Row],[Order Date]])/3,0)</f>
        <v>Q3</v>
      </c>
      <c r="S1485" s="9">
        <f>MONTH(SalesDataTable[[#This Row],[Order Date]])</f>
        <v>7</v>
      </c>
      <c r="T1485" s="8" t="str">
        <f>TEXT(SalesDataTable[[#This Row],[Order Date]],"mmm")</f>
        <v>Jul</v>
      </c>
    </row>
    <row r="1486" spans="1:20" ht="16">
      <c r="A1486" s="2" t="s">
        <v>1537</v>
      </c>
      <c r="B1486" s="3">
        <v>46229</v>
      </c>
      <c r="C1486" s="4" t="s">
        <v>27</v>
      </c>
      <c r="D1486" s="4" t="s">
        <v>45</v>
      </c>
      <c r="E1486" s="4" t="s">
        <v>3</v>
      </c>
      <c r="F1486" s="4" t="s">
        <v>20</v>
      </c>
      <c r="G1486" s="4" t="s">
        <v>17</v>
      </c>
      <c r="H1486" s="4" t="s">
        <v>71</v>
      </c>
      <c r="I1486" s="9">
        <v>3</v>
      </c>
      <c r="J1486" s="6">
        <v>134.63</v>
      </c>
      <c r="K1486" s="7">
        <v>0</v>
      </c>
      <c r="L1486" s="6">
        <v>67.2</v>
      </c>
      <c r="M1486" s="6">
        <f t="shared" si="92"/>
        <v>403.89</v>
      </c>
      <c r="N1486" s="6">
        <f t="shared" si="93"/>
        <v>201.60000000000002</v>
      </c>
      <c r="O1486" s="6">
        <f t="shared" si="94"/>
        <v>202.28999999999996</v>
      </c>
      <c r="P1486" s="8">
        <f t="shared" si="95"/>
        <v>0.50085419297333422</v>
      </c>
      <c r="Q1486" s="5">
        <f>YEAR(SalesDataTable[[#This Row],[Order Date]])</f>
        <v>2026</v>
      </c>
      <c r="R1486" s="8" t="str">
        <f>"Q"&amp;ROUNDUP(MONTH(SalesDataTable[[#This Row],[Order Date]])/3,0)</f>
        <v>Q3</v>
      </c>
      <c r="S1486" s="9">
        <f>MONTH(SalesDataTable[[#This Row],[Order Date]])</f>
        <v>7</v>
      </c>
      <c r="T1486" s="8" t="str">
        <f>TEXT(SalesDataTable[[#This Row],[Order Date]],"mmm")</f>
        <v>Jul</v>
      </c>
    </row>
    <row r="1487" spans="1:20" ht="16">
      <c r="A1487" s="2" t="s">
        <v>1538</v>
      </c>
      <c r="B1487" s="3">
        <v>46230</v>
      </c>
      <c r="C1487" s="4" t="s">
        <v>1</v>
      </c>
      <c r="D1487" s="4" t="s">
        <v>52</v>
      </c>
      <c r="E1487" s="4" t="s">
        <v>39</v>
      </c>
      <c r="F1487" s="4" t="s">
        <v>16</v>
      </c>
      <c r="G1487" s="4" t="s">
        <v>11</v>
      </c>
      <c r="H1487" s="4" t="s">
        <v>79</v>
      </c>
      <c r="I1487" s="9">
        <v>3</v>
      </c>
      <c r="J1487" s="6">
        <v>72.03</v>
      </c>
      <c r="K1487" s="7">
        <v>0</v>
      </c>
      <c r="L1487" s="6">
        <v>32.46</v>
      </c>
      <c r="M1487" s="6">
        <f t="shared" si="92"/>
        <v>216.09</v>
      </c>
      <c r="N1487" s="6">
        <f t="shared" si="93"/>
        <v>97.38</v>
      </c>
      <c r="O1487" s="6">
        <f t="shared" si="94"/>
        <v>118.71000000000001</v>
      </c>
      <c r="P1487" s="8">
        <f t="shared" si="95"/>
        <v>0.54935443565181175</v>
      </c>
      <c r="Q1487" s="5">
        <f>YEAR(SalesDataTable[[#This Row],[Order Date]])</f>
        <v>2026</v>
      </c>
      <c r="R1487" s="8" t="str">
        <f>"Q"&amp;ROUNDUP(MONTH(SalesDataTable[[#This Row],[Order Date]])/3,0)</f>
        <v>Q3</v>
      </c>
      <c r="S1487" s="9">
        <f>MONTH(SalesDataTable[[#This Row],[Order Date]])</f>
        <v>7</v>
      </c>
      <c r="T1487" s="8" t="str">
        <f>TEXT(SalesDataTable[[#This Row],[Order Date]],"mmm")</f>
        <v>Jul</v>
      </c>
    </row>
    <row r="1488" spans="1:20" ht="16">
      <c r="A1488" s="2" t="s">
        <v>1539</v>
      </c>
      <c r="B1488" s="3">
        <v>46230</v>
      </c>
      <c r="C1488" s="4" t="s">
        <v>27</v>
      </c>
      <c r="D1488" s="4" t="s">
        <v>45</v>
      </c>
      <c r="E1488" s="4" t="s">
        <v>39</v>
      </c>
      <c r="F1488" s="4" t="s">
        <v>4</v>
      </c>
      <c r="G1488" s="4" t="s">
        <v>49</v>
      </c>
      <c r="H1488" s="4" t="s">
        <v>50</v>
      </c>
      <c r="I1488" s="9">
        <v>1</v>
      </c>
      <c r="J1488" s="6">
        <v>40.24</v>
      </c>
      <c r="K1488" s="7">
        <v>0</v>
      </c>
      <c r="L1488" s="6">
        <v>15.05</v>
      </c>
      <c r="M1488" s="6">
        <f t="shared" si="92"/>
        <v>40.24</v>
      </c>
      <c r="N1488" s="6">
        <f t="shared" si="93"/>
        <v>15.05</v>
      </c>
      <c r="O1488" s="6">
        <f t="shared" si="94"/>
        <v>25.19</v>
      </c>
      <c r="P1488" s="8">
        <f t="shared" si="95"/>
        <v>0.62599403578528823</v>
      </c>
      <c r="Q1488" s="5">
        <f>YEAR(SalesDataTable[[#This Row],[Order Date]])</f>
        <v>2026</v>
      </c>
      <c r="R1488" s="8" t="str">
        <f>"Q"&amp;ROUNDUP(MONTH(SalesDataTable[[#This Row],[Order Date]])/3,0)</f>
        <v>Q3</v>
      </c>
      <c r="S1488" s="9">
        <f>MONTH(SalesDataTable[[#This Row],[Order Date]])</f>
        <v>7</v>
      </c>
      <c r="T1488" s="8" t="str">
        <f>TEXT(SalesDataTable[[#This Row],[Order Date]],"mmm")</f>
        <v>Jul</v>
      </c>
    </row>
    <row r="1489" spans="1:20" ht="16">
      <c r="A1489" s="2" t="s">
        <v>1540</v>
      </c>
      <c r="B1489" s="3">
        <v>46230</v>
      </c>
      <c r="C1489" s="4" t="s">
        <v>14</v>
      </c>
      <c r="D1489" s="4" t="s">
        <v>34</v>
      </c>
      <c r="E1489" s="4" t="s">
        <v>25</v>
      </c>
      <c r="F1489" s="4" t="s">
        <v>4</v>
      </c>
      <c r="G1489" s="4" t="s">
        <v>17</v>
      </c>
      <c r="H1489" s="4" t="s">
        <v>18</v>
      </c>
      <c r="I1489" s="9">
        <v>1</v>
      </c>
      <c r="J1489" s="6">
        <v>36.14</v>
      </c>
      <c r="K1489" s="7">
        <v>0</v>
      </c>
      <c r="L1489" s="6">
        <v>13.52</v>
      </c>
      <c r="M1489" s="6">
        <f t="shared" si="92"/>
        <v>36.14</v>
      </c>
      <c r="N1489" s="6">
        <f t="shared" si="93"/>
        <v>13.52</v>
      </c>
      <c r="O1489" s="6">
        <f t="shared" si="94"/>
        <v>22.62</v>
      </c>
      <c r="P1489" s="8">
        <f t="shared" si="95"/>
        <v>0.62589928057553956</v>
      </c>
      <c r="Q1489" s="5">
        <f>YEAR(SalesDataTable[[#This Row],[Order Date]])</f>
        <v>2026</v>
      </c>
      <c r="R1489" s="8" t="str">
        <f>"Q"&amp;ROUNDUP(MONTH(SalesDataTable[[#This Row],[Order Date]])/3,0)</f>
        <v>Q3</v>
      </c>
      <c r="S1489" s="9">
        <f>MONTH(SalesDataTable[[#This Row],[Order Date]])</f>
        <v>7</v>
      </c>
      <c r="T1489" s="8" t="str">
        <f>TEXT(SalesDataTable[[#This Row],[Order Date]],"mmm")</f>
        <v>Jul</v>
      </c>
    </row>
    <row r="1490" spans="1:20" ht="16">
      <c r="A1490" s="2" t="s">
        <v>1541</v>
      </c>
      <c r="B1490" s="3">
        <v>46230</v>
      </c>
      <c r="C1490" s="4" t="s">
        <v>8</v>
      </c>
      <c r="D1490" s="4" t="s">
        <v>66</v>
      </c>
      <c r="E1490" s="4" t="s">
        <v>3</v>
      </c>
      <c r="F1490" s="4" t="s">
        <v>16</v>
      </c>
      <c r="G1490" s="4" t="s">
        <v>49</v>
      </c>
      <c r="H1490" s="4" t="s">
        <v>50</v>
      </c>
      <c r="I1490" s="9">
        <v>2</v>
      </c>
      <c r="J1490" s="6">
        <v>40.22</v>
      </c>
      <c r="K1490" s="7">
        <v>0.05</v>
      </c>
      <c r="L1490" s="6">
        <v>14.72</v>
      </c>
      <c r="M1490" s="6">
        <f t="shared" si="92"/>
        <v>76.417999999999992</v>
      </c>
      <c r="N1490" s="6">
        <f t="shared" si="93"/>
        <v>29.44</v>
      </c>
      <c r="O1490" s="6">
        <f t="shared" si="94"/>
        <v>46.977999999999994</v>
      </c>
      <c r="P1490" s="8">
        <f t="shared" si="95"/>
        <v>0.61475045146431473</v>
      </c>
      <c r="Q1490" s="5">
        <f>YEAR(SalesDataTable[[#This Row],[Order Date]])</f>
        <v>2026</v>
      </c>
      <c r="R1490" s="8" t="str">
        <f>"Q"&amp;ROUNDUP(MONTH(SalesDataTable[[#This Row],[Order Date]])/3,0)</f>
        <v>Q3</v>
      </c>
      <c r="S1490" s="9">
        <f>MONTH(SalesDataTable[[#This Row],[Order Date]])</f>
        <v>7</v>
      </c>
      <c r="T1490" s="8" t="str">
        <f>TEXT(SalesDataTable[[#This Row],[Order Date]],"mmm")</f>
        <v>Jul</v>
      </c>
    </row>
    <row r="1491" spans="1:20" ht="16">
      <c r="A1491" s="2" t="s">
        <v>1542</v>
      </c>
      <c r="B1491" s="3">
        <v>46230</v>
      </c>
      <c r="C1491" s="4" t="s">
        <v>27</v>
      </c>
      <c r="D1491" s="4" t="s">
        <v>45</v>
      </c>
      <c r="E1491" s="4" t="s">
        <v>3</v>
      </c>
      <c r="F1491" s="4" t="s">
        <v>4</v>
      </c>
      <c r="G1491" s="4" t="s">
        <v>49</v>
      </c>
      <c r="H1491" s="4" t="s">
        <v>67</v>
      </c>
      <c r="I1491" s="9">
        <v>3</v>
      </c>
      <c r="J1491" s="6">
        <v>37.130000000000003</v>
      </c>
      <c r="K1491" s="7">
        <v>0.05</v>
      </c>
      <c r="L1491" s="6">
        <v>14.29</v>
      </c>
      <c r="M1491" s="6">
        <f t="shared" si="92"/>
        <v>105.82050000000001</v>
      </c>
      <c r="N1491" s="6">
        <f t="shared" si="93"/>
        <v>42.87</v>
      </c>
      <c r="O1491" s="6">
        <f t="shared" si="94"/>
        <v>62.950500000000012</v>
      </c>
      <c r="P1491" s="8">
        <f t="shared" si="95"/>
        <v>0.59488000907196625</v>
      </c>
      <c r="Q1491" s="5">
        <f>YEAR(SalesDataTable[[#This Row],[Order Date]])</f>
        <v>2026</v>
      </c>
      <c r="R1491" s="8" t="str">
        <f>"Q"&amp;ROUNDUP(MONTH(SalesDataTable[[#This Row],[Order Date]])/3,0)</f>
        <v>Q3</v>
      </c>
      <c r="S1491" s="9">
        <f>MONTH(SalesDataTable[[#This Row],[Order Date]])</f>
        <v>7</v>
      </c>
      <c r="T1491" s="8" t="str">
        <f>TEXT(SalesDataTable[[#This Row],[Order Date]],"mmm")</f>
        <v>Jul</v>
      </c>
    </row>
    <row r="1492" spans="1:20" ht="16">
      <c r="A1492" s="2" t="s">
        <v>1543</v>
      </c>
      <c r="B1492" s="3">
        <v>46230</v>
      </c>
      <c r="C1492" s="4" t="s">
        <v>1</v>
      </c>
      <c r="D1492" s="4" t="s">
        <v>52</v>
      </c>
      <c r="E1492" s="4" t="s">
        <v>3</v>
      </c>
      <c r="F1492" s="4" t="s">
        <v>16</v>
      </c>
      <c r="G1492" s="4" t="s">
        <v>31</v>
      </c>
      <c r="H1492" s="4" t="s">
        <v>90</v>
      </c>
      <c r="I1492" s="9">
        <v>4</v>
      </c>
      <c r="J1492" s="6">
        <v>125.07</v>
      </c>
      <c r="K1492" s="7">
        <v>0.05</v>
      </c>
      <c r="L1492" s="6">
        <v>60</v>
      </c>
      <c r="M1492" s="6">
        <f t="shared" si="92"/>
        <v>475.26599999999996</v>
      </c>
      <c r="N1492" s="6">
        <f t="shared" si="93"/>
        <v>240</v>
      </c>
      <c r="O1492" s="6">
        <f t="shared" si="94"/>
        <v>235.26599999999996</v>
      </c>
      <c r="P1492" s="8">
        <f t="shared" si="95"/>
        <v>0.4950196311118405</v>
      </c>
      <c r="Q1492" s="5">
        <f>YEAR(SalesDataTable[[#This Row],[Order Date]])</f>
        <v>2026</v>
      </c>
      <c r="R1492" s="8" t="str">
        <f>"Q"&amp;ROUNDUP(MONTH(SalesDataTable[[#This Row],[Order Date]])/3,0)</f>
        <v>Q3</v>
      </c>
      <c r="S1492" s="9">
        <f>MONTH(SalesDataTable[[#This Row],[Order Date]])</f>
        <v>7</v>
      </c>
      <c r="T1492" s="8" t="str">
        <f>TEXT(SalesDataTable[[#This Row],[Order Date]],"mmm")</f>
        <v>Jul</v>
      </c>
    </row>
    <row r="1493" spans="1:20" ht="16">
      <c r="A1493" s="2" t="s">
        <v>1544</v>
      </c>
      <c r="B1493" s="3">
        <v>46230</v>
      </c>
      <c r="C1493" s="4" t="s">
        <v>27</v>
      </c>
      <c r="D1493" s="4" t="s">
        <v>82</v>
      </c>
      <c r="E1493" s="4" t="s">
        <v>10</v>
      </c>
      <c r="F1493" s="4" t="s">
        <v>4</v>
      </c>
      <c r="G1493" s="4" t="s">
        <v>49</v>
      </c>
      <c r="H1493" s="4" t="s">
        <v>55</v>
      </c>
      <c r="I1493" s="9">
        <v>5</v>
      </c>
      <c r="J1493" s="6">
        <v>122.14</v>
      </c>
      <c r="K1493" s="7">
        <v>0.05</v>
      </c>
      <c r="L1493" s="6">
        <v>70.64</v>
      </c>
      <c r="M1493" s="6">
        <f t="shared" si="92"/>
        <v>580.16499999999996</v>
      </c>
      <c r="N1493" s="6">
        <f t="shared" si="93"/>
        <v>353.2</v>
      </c>
      <c r="O1493" s="6">
        <f t="shared" si="94"/>
        <v>226.96499999999997</v>
      </c>
      <c r="P1493" s="8">
        <f t="shared" si="95"/>
        <v>0.39120767367903958</v>
      </c>
      <c r="Q1493" s="5">
        <f>YEAR(SalesDataTable[[#This Row],[Order Date]])</f>
        <v>2026</v>
      </c>
      <c r="R1493" s="8" t="str">
        <f>"Q"&amp;ROUNDUP(MONTH(SalesDataTable[[#This Row],[Order Date]])/3,0)</f>
        <v>Q3</v>
      </c>
      <c r="S1493" s="9">
        <f>MONTH(SalesDataTable[[#This Row],[Order Date]])</f>
        <v>7</v>
      </c>
      <c r="T1493" s="8" t="str">
        <f>TEXT(SalesDataTable[[#This Row],[Order Date]],"mmm")</f>
        <v>Jul</v>
      </c>
    </row>
    <row r="1494" spans="1:20" ht="16">
      <c r="A1494" s="2" t="s">
        <v>1545</v>
      </c>
      <c r="B1494" s="3">
        <v>46231</v>
      </c>
      <c r="C1494" s="4" t="s">
        <v>8</v>
      </c>
      <c r="D1494" s="4" t="s">
        <v>66</v>
      </c>
      <c r="E1494" s="4" t="s">
        <v>3</v>
      </c>
      <c r="F1494" s="4" t="s">
        <v>20</v>
      </c>
      <c r="G1494" s="4" t="s">
        <v>31</v>
      </c>
      <c r="H1494" s="4" t="s">
        <v>90</v>
      </c>
      <c r="I1494" s="9">
        <v>1</v>
      </c>
      <c r="J1494" s="6">
        <v>120.09</v>
      </c>
      <c r="K1494" s="7">
        <v>0</v>
      </c>
      <c r="L1494" s="6">
        <v>62.18</v>
      </c>
      <c r="M1494" s="6">
        <f t="shared" si="92"/>
        <v>120.09</v>
      </c>
      <c r="N1494" s="6">
        <f t="shared" si="93"/>
        <v>62.18</v>
      </c>
      <c r="O1494" s="6">
        <f t="shared" si="94"/>
        <v>57.910000000000004</v>
      </c>
      <c r="P1494" s="8">
        <f t="shared" si="95"/>
        <v>0.48222166708302111</v>
      </c>
      <c r="Q1494" s="5">
        <f>YEAR(SalesDataTable[[#This Row],[Order Date]])</f>
        <v>2026</v>
      </c>
      <c r="R1494" s="8" t="str">
        <f>"Q"&amp;ROUNDUP(MONTH(SalesDataTable[[#This Row],[Order Date]])/3,0)</f>
        <v>Q3</v>
      </c>
      <c r="S1494" s="9">
        <f>MONTH(SalesDataTable[[#This Row],[Order Date]])</f>
        <v>7</v>
      </c>
      <c r="T1494" s="8" t="str">
        <f>TEXT(SalesDataTable[[#This Row],[Order Date]],"mmm")</f>
        <v>Jul</v>
      </c>
    </row>
    <row r="1495" spans="1:20" ht="16">
      <c r="A1495" s="2" t="s">
        <v>1546</v>
      </c>
      <c r="B1495" s="3">
        <v>46231</v>
      </c>
      <c r="C1495" s="4" t="s">
        <v>27</v>
      </c>
      <c r="D1495" s="4" t="s">
        <v>28</v>
      </c>
      <c r="E1495" s="4" t="s">
        <v>39</v>
      </c>
      <c r="F1495" s="4" t="s">
        <v>4</v>
      </c>
      <c r="G1495" s="4" t="s">
        <v>5</v>
      </c>
      <c r="H1495" s="4" t="s">
        <v>43</v>
      </c>
      <c r="I1495" s="9">
        <v>6</v>
      </c>
      <c r="J1495" s="6">
        <v>102.75</v>
      </c>
      <c r="K1495" s="7">
        <v>0</v>
      </c>
      <c r="L1495" s="6">
        <v>51.55</v>
      </c>
      <c r="M1495" s="6">
        <f t="shared" si="92"/>
        <v>616.5</v>
      </c>
      <c r="N1495" s="6">
        <f t="shared" si="93"/>
        <v>309.29999999999995</v>
      </c>
      <c r="O1495" s="6">
        <f t="shared" si="94"/>
        <v>307.20000000000005</v>
      </c>
      <c r="P1495" s="8">
        <f t="shared" si="95"/>
        <v>0.49829683698296845</v>
      </c>
      <c r="Q1495" s="5">
        <f>YEAR(SalesDataTable[[#This Row],[Order Date]])</f>
        <v>2026</v>
      </c>
      <c r="R1495" s="8" t="str">
        <f>"Q"&amp;ROUNDUP(MONTH(SalesDataTable[[#This Row],[Order Date]])/3,0)</f>
        <v>Q3</v>
      </c>
      <c r="S1495" s="9">
        <f>MONTH(SalesDataTable[[#This Row],[Order Date]])</f>
        <v>7</v>
      </c>
      <c r="T1495" s="8" t="str">
        <f>TEXT(SalesDataTable[[#This Row],[Order Date]],"mmm")</f>
        <v>Jul</v>
      </c>
    </row>
    <row r="1496" spans="1:20" ht="16">
      <c r="A1496" s="2" t="s">
        <v>1547</v>
      </c>
      <c r="B1496" s="3">
        <v>46231</v>
      </c>
      <c r="C1496" s="4" t="s">
        <v>14</v>
      </c>
      <c r="D1496" s="4" t="s">
        <v>15</v>
      </c>
      <c r="E1496" s="4" t="s">
        <v>3</v>
      </c>
      <c r="F1496" s="4" t="s">
        <v>4</v>
      </c>
      <c r="G1496" s="4" t="s">
        <v>31</v>
      </c>
      <c r="H1496" s="4" t="s">
        <v>41</v>
      </c>
      <c r="I1496" s="9">
        <v>4</v>
      </c>
      <c r="J1496" s="6">
        <v>191.15</v>
      </c>
      <c r="K1496" s="7">
        <v>0</v>
      </c>
      <c r="L1496" s="6">
        <v>105.01</v>
      </c>
      <c r="M1496" s="6">
        <f t="shared" si="92"/>
        <v>764.6</v>
      </c>
      <c r="N1496" s="6">
        <f t="shared" si="93"/>
        <v>420.04</v>
      </c>
      <c r="O1496" s="6">
        <f t="shared" si="94"/>
        <v>344.56</v>
      </c>
      <c r="P1496" s="8">
        <f t="shared" si="95"/>
        <v>0.45064085796494896</v>
      </c>
      <c r="Q1496" s="5">
        <f>YEAR(SalesDataTable[[#This Row],[Order Date]])</f>
        <v>2026</v>
      </c>
      <c r="R1496" s="8" t="str">
        <f>"Q"&amp;ROUNDUP(MONTH(SalesDataTable[[#This Row],[Order Date]])/3,0)</f>
        <v>Q3</v>
      </c>
      <c r="S1496" s="9">
        <f>MONTH(SalesDataTable[[#This Row],[Order Date]])</f>
        <v>7</v>
      </c>
      <c r="T1496" s="8" t="str">
        <f>TEXT(SalesDataTable[[#This Row],[Order Date]],"mmm")</f>
        <v>Jul</v>
      </c>
    </row>
    <row r="1497" spans="1:20" ht="16">
      <c r="A1497" s="2" t="s">
        <v>1548</v>
      </c>
      <c r="B1497" s="3">
        <v>46231</v>
      </c>
      <c r="C1497" s="4" t="s">
        <v>1</v>
      </c>
      <c r="D1497" s="4" t="s">
        <v>52</v>
      </c>
      <c r="E1497" s="4" t="s">
        <v>3</v>
      </c>
      <c r="F1497" s="4" t="s">
        <v>20</v>
      </c>
      <c r="G1497" s="4" t="s">
        <v>49</v>
      </c>
      <c r="H1497" s="4" t="s">
        <v>50</v>
      </c>
      <c r="I1497" s="9">
        <v>2</v>
      </c>
      <c r="J1497" s="6">
        <v>40.15</v>
      </c>
      <c r="K1497" s="7">
        <v>0.1</v>
      </c>
      <c r="L1497" s="6">
        <v>14.86</v>
      </c>
      <c r="M1497" s="6">
        <f t="shared" si="92"/>
        <v>72.27</v>
      </c>
      <c r="N1497" s="6">
        <f t="shared" si="93"/>
        <v>29.72</v>
      </c>
      <c r="O1497" s="6">
        <f t="shared" si="94"/>
        <v>42.55</v>
      </c>
      <c r="P1497" s="8">
        <f t="shared" si="95"/>
        <v>0.58876435588764353</v>
      </c>
      <c r="Q1497" s="5">
        <f>YEAR(SalesDataTable[[#This Row],[Order Date]])</f>
        <v>2026</v>
      </c>
      <c r="R1497" s="8" t="str">
        <f>"Q"&amp;ROUNDUP(MONTH(SalesDataTable[[#This Row],[Order Date]])/3,0)</f>
        <v>Q3</v>
      </c>
      <c r="S1497" s="9">
        <f>MONTH(SalesDataTable[[#This Row],[Order Date]])</f>
        <v>7</v>
      </c>
      <c r="T1497" s="8" t="str">
        <f>TEXT(SalesDataTable[[#This Row],[Order Date]],"mmm")</f>
        <v>Jul</v>
      </c>
    </row>
    <row r="1498" spans="1:20" ht="16">
      <c r="A1498" s="2" t="s">
        <v>1549</v>
      </c>
      <c r="B1498" s="3">
        <v>46231</v>
      </c>
      <c r="C1498" s="4" t="s">
        <v>8</v>
      </c>
      <c r="D1498" s="4" t="s">
        <v>66</v>
      </c>
      <c r="E1498" s="4" t="s">
        <v>39</v>
      </c>
      <c r="F1498" s="4" t="s">
        <v>20</v>
      </c>
      <c r="G1498" s="4" t="s">
        <v>31</v>
      </c>
      <c r="H1498" s="4" t="s">
        <v>64</v>
      </c>
      <c r="I1498" s="9">
        <v>1</v>
      </c>
      <c r="J1498" s="6">
        <v>83.05</v>
      </c>
      <c r="K1498" s="7">
        <v>0</v>
      </c>
      <c r="L1498" s="6">
        <v>38.86</v>
      </c>
      <c r="M1498" s="6">
        <f t="shared" si="92"/>
        <v>83.05</v>
      </c>
      <c r="N1498" s="6">
        <f t="shared" si="93"/>
        <v>38.86</v>
      </c>
      <c r="O1498" s="6">
        <f t="shared" si="94"/>
        <v>44.19</v>
      </c>
      <c r="P1498" s="8">
        <f t="shared" si="95"/>
        <v>0.53208910295003009</v>
      </c>
      <c r="Q1498" s="5">
        <f>YEAR(SalesDataTable[[#This Row],[Order Date]])</f>
        <v>2026</v>
      </c>
      <c r="R1498" s="8" t="str">
        <f>"Q"&amp;ROUNDUP(MONTH(SalesDataTable[[#This Row],[Order Date]])/3,0)</f>
        <v>Q3</v>
      </c>
      <c r="S1498" s="9">
        <f>MONTH(SalesDataTable[[#This Row],[Order Date]])</f>
        <v>7</v>
      </c>
      <c r="T1498" s="8" t="str">
        <f>TEXT(SalesDataTable[[#This Row],[Order Date]],"mmm")</f>
        <v>Jul</v>
      </c>
    </row>
    <row r="1499" spans="1:20" ht="16">
      <c r="A1499" s="2" t="s">
        <v>1550</v>
      </c>
      <c r="B1499" s="3">
        <v>46231</v>
      </c>
      <c r="C1499" s="4" t="s">
        <v>1</v>
      </c>
      <c r="D1499" s="4" t="s">
        <v>52</v>
      </c>
      <c r="E1499" s="4" t="s">
        <v>3</v>
      </c>
      <c r="F1499" s="4" t="s">
        <v>4</v>
      </c>
      <c r="G1499" s="4" t="s">
        <v>11</v>
      </c>
      <c r="H1499" s="4" t="s">
        <v>21</v>
      </c>
      <c r="I1499" s="9">
        <v>2</v>
      </c>
      <c r="J1499" s="6">
        <v>146.22999999999999</v>
      </c>
      <c r="K1499" s="7">
        <v>0</v>
      </c>
      <c r="L1499" s="6">
        <v>79.040000000000006</v>
      </c>
      <c r="M1499" s="6">
        <f t="shared" si="92"/>
        <v>292.45999999999998</v>
      </c>
      <c r="N1499" s="6">
        <f t="shared" si="93"/>
        <v>158.08000000000001</v>
      </c>
      <c r="O1499" s="6">
        <f t="shared" si="94"/>
        <v>134.37999999999997</v>
      </c>
      <c r="P1499" s="8">
        <f t="shared" si="95"/>
        <v>0.45948163851466861</v>
      </c>
      <c r="Q1499" s="5">
        <f>YEAR(SalesDataTable[[#This Row],[Order Date]])</f>
        <v>2026</v>
      </c>
      <c r="R1499" s="8" t="str">
        <f>"Q"&amp;ROUNDUP(MONTH(SalesDataTable[[#This Row],[Order Date]])/3,0)</f>
        <v>Q3</v>
      </c>
      <c r="S1499" s="9">
        <f>MONTH(SalesDataTable[[#This Row],[Order Date]])</f>
        <v>7</v>
      </c>
      <c r="T1499" s="8" t="str">
        <f>TEXT(SalesDataTable[[#This Row],[Order Date]],"mmm")</f>
        <v>Jul</v>
      </c>
    </row>
    <row r="1500" spans="1:20" ht="16">
      <c r="A1500" s="2" t="s">
        <v>1551</v>
      </c>
      <c r="B1500" s="3">
        <v>46231</v>
      </c>
      <c r="C1500" s="4" t="s">
        <v>8</v>
      </c>
      <c r="D1500" s="4" t="s">
        <v>86</v>
      </c>
      <c r="E1500" s="4" t="s">
        <v>3</v>
      </c>
      <c r="F1500" s="4" t="s">
        <v>4</v>
      </c>
      <c r="G1500" s="4" t="s">
        <v>11</v>
      </c>
      <c r="H1500" s="4" t="s">
        <v>21</v>
      </c>
      <c r="I1500" s="9">
        <v>2</v>
      </c>
      <c r="J1500" s="6">
        <v>144.09</v>
      </c>
      <c r="K1500" s="7">
        <v>0</v>
      </c>
      <c r="L1500" s="6">
        <v>77.67</v>
      </c>
      <c r="M1500" s="6">
        <f t="shared" si="92"/>
        <v>288.18</v>
      </c>
      <c r="N1500" s="6">
        <f t="shared" si="93"/>
        <v>155.34</v>
      </c>
      <c r="O1500" s="6">
        <f t="shared" si="94"/>
        <v>132.84</v>
      </c>
      <c r="P1500" s="8">
        <f t="shared" si="95"/>
        <v>0.46096189881324173</v>
      </c>
      <c r="Q1500" s="5">
        <f>YEAR(SalesDataTable[[#This Row],[Order Date]])</f>
        <v>2026</v>
      </c>
      <c r="R1500" s="8" t="str">
        <f>"Q"&amp;ROUNDUP(MONTH(SalesDataTable[[#This Row],[Order Date]])/3,0)</f>
        <v>Q3</v>
      </c>
      <c r="S1500" s="9">
        <f>MONTH(SalesDataTable[[#This Row],[Order Date]])</f>
        <v>7</v>
      </c>
      <c r="T1500" s="8" t="str">
        <f>TEXT(SalesDataTable[[#This Row],[Order Date]],"mmm")</f>
        <v>Jul</v>
      </c>
    </row>
    <row r="1501" spans="1:20" ht="16">
      <c r="A1501" s="2" t="s">
        <v>1552</v>
      </c>
      <c r="B1501" s="3">
        <v>46231</v>
      </c>
      <c r="C1501" s="4" t="s">
        <v>14</v>
      </c>
      <c r="D1501" s="4" t="s">
        <v>61</v>
      </c>
      <c r="E1501" s="4" t="s">
        <v>25</v>
      </c>
      <c r="F1501" s="4" t="s">
        <v>20</v>
      </c>
      <c r="G1501" s="4" t="s">
        <v>11</v>
      </c>
      <c r="H1501" s="4" t="s">
        <v>12</v>
      </c>
      <c r="I1501" s="9">
        <v>3</v>
      </c>
      <c r="J1501" s="6">
        <v>93.01</v>
      </c>
      <c r="K1501" s="7">
        <v>0.15</v>
      </c>
      <c r="L1501" s="6">
        <v>46.68</v>
      </c>
      <c r="M1501" s="6">
        <f t="shared" si="92"/>
        <v>237.17550000000003</v>
      </c>
      <c r="N1501" s="6">
        <f t="shared" si="93"/>
        <v>140.04</v>
      </c>
      <c r="O1501" s="6">
        <f t="shared" si="94"/>
        <v>97.135500000000036</v>
      </c>
      <c r="P1501" s="8">
        <f t="shared" si="95"/>
        <v>0.4095511551572571</v>
      </c>
      <c r="Q1501" s="5">
        <f>YEAR(SalesDataTable[[#This Row],[Order Date]])</f>
        <v>2026</v>
      </c>
      <c r="R1501" s="8" t="str">
        <f>"Q"&amp;ROUNDUP(MONTH(SalesDataTable[[#This Row],[Order Date]])/3,0)</f>
        <v>Q3</v>
      </c>
      <c r="S1501" s="9">
        <f>MONTH(SalesDataTable[[#This Row],[Order Date]])</f>
        <v>7</v>
      </c>
      <c r="T1501" s="8" t="str">
        <f>TEXT(SalesDataTable[[#This Row],[Order Date]],"mmm")</f>
        <v>Jul</v>
      </c>
    </row>
    <row r="1502" spans="1:20" ht="16">
      <c r="A1502" s="2" t="s">
        <v>1553</v>
      </c>
      <c r="B1502" s="3">
        <v>46231</v>
      </c>
      <c r="C1502" s="4" t="s">
        <v>1</v>
      </c>
      <c r="D1502" s="4" t="s">
        <v>2</v>
      </c>
      <c r="E1502" s="4" t="s">
        <v>25</v>
      </c>
      <c r="F1502" s="4" t="s">
        <v>16</v>
      </c>
      <c r="G1502" s="4" t="s">
        <v>31</v>
      </c>
      <c r="H1502" s="4" t="s">
        <v>90</v>
      </c>
      <c r="I1502" s="9">
        <v>1</v>
      </c>
      <c r="J1502" s="6">
        <v>121.61</v>
      </c>
      <c r="K1502" s="7">
        <v>0.1</v>
      </c>
      <c r="L1502" s="6">
        <v>60.58</v>
      </c>
      <c r="M1502" s="6">
        <f t="shared" si="92"/>
        <v>109.449</v>
      </c>
      <c r="N1502" s="6">
        <f t="shared" si="93"/>
        <v>60.58</v>
      </c>
      <c r="O1502" s="6">
        <f t="shared" si="94"/>
        <v>48.869</v>
      </c>
      <c r="P1502" s="8">
        <f t="shared" si="95"/>
        <v>0.4465001964385239</v>
      </c>
      <c r="Q1502" s="5">
        <f>YEAR(SalesDataTable[[#This Row],[Order Date]])</f>
        <v>2026</v>
      </c>
      <c r="R1502" s="8" t="str">
        <f>"Q"&amp;ROUNDUP(MONTH(SalesDataTable[[#This Row],[Order Date]])/3,0)</f>
        <v>Q3</v>
      </c>
      <c r="S1502" s="9">
        <f>MONTH(SalesDataTable[[#This Row],[Order Date]])</f>
        <v>7</v>
      </c>
      <c r="T1502" s="8" t="str">
        <f>TEXT(SalesDataTable[[#This Row],[Order Date]],"mmm")</f>
        <v>Jul</v>
      </c>
    </row>
    <row r="1503" spans="1:20" ht="16">
      <c r="A1503" s="2" t="s">
        <v>1554</v>
      </c>
      <c r="B1503" s="3">
        <v>46232</v>
      </c>
      <c r="C1503" s="4" t="s">
        <v>27</v>
      </c>
      <c r="D1503" s="4" t="s">
        <v>28</v>
      </c>
      <c r="E1503" s="4" t="s">
        <v>3</v>
      </c>
      <c r="F1503" s="4" t="s">
        <v>20</v>
      </c>
      <c r="G1503" s="4" t="s">
        <v>31</v>
      </c>
      <c r="H1503" s="4" t="s">
        <v>41</v>
      </c>
      <c r="I1503" s="9">
        <v>2</v>
      </c>
      <c r="J1503" s="6">
        <v>195.09</v>
      </c>
      <c r="K1503" s="7">
        <v>0</v>
      </c>
      <c r="L1503" s="6">
        <v>106.82</v>
      </c>
      <c r="M1503" s="6">
        <f t="shared" si="92"/>
        <v>390.18</v>
      </c>
      <c r="N1503" s="6">
        <f t="shared" si="93"/>
        <v>213.64</v>
      </c>
      <c r="O1503" s="6">
        <f t="shared" si="94"/>
        <v>176.54000000000002</v>
      </c>
      <c r="P1503" s="8">
        <f t="shared" si="95"/>
        <v>0.45245783997129535</v>
      </c>
      <c r="Q1503" s="5">
        <f>YEAR(SalesDataTable[[#This Row],[Order Date]])</f>
        <v>2026</v>
      </c>
      <c r="R1503" s="8" t="str">
        <f>"Q"&amp;ROUNDUP(MONTH(SalesDataTable[[#This Row],[Order Date]])/3,0)</f>
        <v>Q3</v>
      </c>
      <c r="S1503" s="9">
        <f>MONTH(SalesDataTable[[#This Row],[Order Date]])</f>
        <v>7</v>
      </c>
      <c r="T1503" s="8" t="str">
        <f>TEXT(SalesDataTable[[#This Row],[Order Date]],"mmm")</f>
        <v>Jul</v>
      </c>
    </row>
    <row r="1504" spans="1:20" ht="16">
      <c r="A1504" s="2" t="s">
        <v>1555</v>
      </c>
      <c r="B1504" s="3">
        <v>46232</v>
      </c>
      <c r="C1504" s="4" t="s">
        <v>14</v>
      </c>
      <c r="D1504" s="4" t="s">
        <v>61</v>
      </c>
      <c r="E1504" s="4" t="s">
        <v>25</v>
      </c>
      <c r="F1504" s="4" t="s">
        <v>4</v>
      </c>
      <c r="G1504" s="4" t="s">
        <v>17</v>
      </c>
      <c r="H1504" s="4" t="s">
        <v>83</v>
      </c>
      <c r="I1504" s="9">
        <v>3</v>
      </c>
      <c r="J1504" s="6">
        <v>167.52</v>
      </c>
      <c r="K1504" s="7">
        <v>0</v>
      </c>
      <c r="L1504" s="6">
        <v>87.26</v>
      </c>
      <c r="M1504" s="6">
        <f t="shared" si="92"/>
        <v>502.56000000000006</v>
      </c>
      <c r="N1504" s="6">
        <f t="shared" si="93"/>
        <v>261.78000000000003</v>
      </c>
      <c r="O1504" s="6">
        <f t="shared" si="94"/>
        <v>240.78000000000003</v>
      </c>
      <c r="P1504" s="8">
        <f t="shared" si="95"/>
        <v>0.4791069723018147</v>
      </c>
      <c r="Q1504" s="5">
        <f>YEAR(SalesDataTable[[#This Row],[Order Date]])</f>
        <v>2026</v>
      </c>
      <c r="R1504" s="8" t="str">
        <f>"Q"&amp;ROUNDUP(MONTH(SalesDataTable[[#This Row],[Order Date]])/3,0)</f>
        <v>Q3</v>
      </c>
      <c r="S1504" s="9">
        <f>MONTH(SalesDataTable[[#This Row],[Order Date]])</f>
        <v>7</v>
      </c>
      <c r="T1504" s="8" t="str">
        <f>TEXT(SalesDataTable[[#This Row],[Order Date]],"mmm")</f>
        <v>Jul</v>
      </c>
    </row>
    <row r="1505" spans="1:20" ht="16">
      <c r="A1505" s="2" t="s">
        <v>1556</v>
      </c>
      <c r="B1505" s="3">
        <v>46232</v>
      </c>
      <c r="C1505" s="4" t="s">
        <v>8</v>
      </c>
      <c r="D1505" s="4" t="s">
        <v>86</v>
      </c>
      <c r="E1505" s="4" t="s">
        <v>39</v>
      </c>
      <c r="F1505" s="4" t="s">
        <v>16</v>
      </c>
      <c r="G1505" s="4" t="s">
        <v>5</v>
      </c>
      <c r="H1505" s="4" t="s">
        <v>29</v>
      </c>
      <c r="I1505" s="9">
        <v>3</v>
      </c>
      <c r="J1505" s="6">
        <v>50.98</v>
      </c>
      <c r="K1505" s="7">
        <v>0</v>
      </c>
      <c r="L1505" s="6">
        <v>22.63</v>
      </c>
      <c r="M1505" s="6">
        <f t="shared" si="92"/>
        <v>152.94</v>
      </c>
      <c r="N1505" s="6">
        <f t="shared" si="93"/>
        <v>67.89</v>
      </c>
      <c r="O1505" s="6">
        <f t="shared" si="94"/>
        <v>85.05</v>
      </c>
      <c r="P1505" s="8">
        <f t="shared" si="95"/>
        <v>0.55610043154178113</v>
      </c>
      <c r="Q1505" s="5">
        <f>YEAR(SalesDataTable[[#This Row],[Order Date]])</f>
        <v>2026</v>
      </c>
      <c r="R1505" s="8" t="str">
        <f>"Q"&amp;ROUNDUP(MONTH(SalesDataTable[[#This Row],[Order Date]])/3,0)</f>
        <v>Q3</v>
      </c>
      <c r="S1505" s="9">
        <f>MONTH(SalesDataTable[[#This Row],[Order Date]])</f>
        <v>7</v>
      </c>
      <c r="T1505" s="8" t="str">
        <f>TEXT(SalesDataTable[[#This Row],[Order Date]],"mmm")</f>
        <v>Jul</v>
      </c>
    </row>
    <row r="1506" spans="1:20" ht="16">
      <c r="A1506" s="2" t="s">
        <v>1557</v>
      </c>
      <c r="B1506" s="3">
        <v>46232</v>
      </c>
      <c r="C1506" s="4" t="s">
        <v>8</v>
      </c>
      <c r="D1506" s="4" t="s">
        <v>66</v>
      </c>
      <c r="E1506" s="4" t="s">
        <v>39</v>
      </c>
      <c r="F1506" s="4" t="s">
        <v>16</v>
      </c>
      <c r="G1506" s="4" t="s">
        <v>49</v>
      </c>
      <c r="H1506" s="4" t="s">
        <v>74</v>
      </c>
      <c r="I1506" s="9">
        <v>2</v>
      </c>
      <c r="J1506" s="6">
        <v>49.98</v>
      </c>
      <c r="K1506" s="7">
        <v>0.1</v>
      </c>
      <c r="L1506" s="6">
        <v>21.91</v>
      </c>
      <c r="M1506" s="6">
        <f t="shared" si="92"/>
        <v>89.963999999999999</v>
      </c>
      <c r="N1506" s="6">
        <f t="shared" si="93"/>
        <v>43.82</v>
      </c>
      <c r="O1506" s="6">
        <f t="shared" si="94"/>
        <v>46.143999999999998</v>
      </c>
      <c r="P1506" s="8">
        <f t="shared" si="95"/>
        <v>0.51291627762215997</v>
      </c>
      <c r="Q1506" s="5">
        <f>YEAR(SalesDataTable[[#This Row],[Order Date]])</f>
        <v>2026</v>
      </c>
      <c r="R1506" s="8" t="str">
        <f>"Q"&amp;ROUNDUP(MONTH(SalesDataTable[[#This Row],[Order Date]])/3,0)</f>
        <v>Q3</v>
      </c>
      <c r="S1506" s="9">
        <f>MONTH(SalesDataTable[[#This Row],[Order Date]])</f>
        <v>7</v>
      </c>
      <c r="T1506" s="8" t="str">
        <f>TEXT(SalesDataTable[[#This Row],[Order Date]],"mmm")</f>
        <v>Jul</v>
      </c>
    </row>
    <row r="1507" spans="1:20" ht="16">
      <c r="A1507" s="2" t="s">
        <v>1558</v>
      </c>
      <c r="B1507" s="3">
        <v>46232</v>
      </c>
      <c r="C1507" s="4" t="s">
        <v>27</v>
      </c>
      <c r="D1507" s="4" t="s">
        <v>28</v>
      </c>
      <c r="E1507" s="4" t="s">
        <v>10</v>
      </c>
      <c r="F1507" s="4" t="s">
        <v>20</v>
      </c>
      <c r="G1507" s="4" t="s">
        <v>17</v>
      </c>
      <c r="H1507" s="4" t="s">
        <v>18</v>
      </c>
      <c r="I1507" s="9">
        <v>4</v>
      </c>
      <c r="J1507" s="6">
        <v>36.44</v>
      </c>
      <c r="K1507" s="7">
        <v>0.15</v>
      </c>
      <c r="L1507" s="6">
        <v>13.32</v>
      </c>
      <c r="M1507" s="6">
        <f t="shared" si="92"/>
        <v>123.89599999999999</v>
      </c>
      <c r="N1507" s="6">
        <f t="shared" si="93"/>
        <v>53.28</v>
      </c>
      <c r="O1507" s="6">
        <f t="shared" si="94"/>
        <v>70.615999999999985</v>
      </c>
      <c r="P1507" s="8">
        <f t="shared" si="95"/>
        <v>0.5699619035319945</v>
      </c>
      <c r="Q1507" s="5">
        <f>YEAR(SalesDataTable[[#This Row],[Order Date]])</f>
        <v>2026</v>
      </c>
      <c r="R1507" s="8" t="str">
        <f>"Q"&amp;ROUNDUP(MONTH(SalesDataTable[[#This Row],[Order Date]])/3,0)</f>
        <v>Q3</v>
      </c>
      <c r="S1507" s="9">
        <f>MONTH(SalesDataTable[[#This Row],[Order Date]])</f>
        <v>7</v>
      </c>
      <c r="T1507" s="8" t="str">
        <f>TEXT(SalesDataTable[[#This Row],[Order Date]],"mmm")</f>
        <v>Jul</v>
      </c>
    </row>
    <row r="1508" spans="1:20" ht="16">
      <c r="A1508" s="2" t="s">
        <v>1559</v>
      </c>
      <c r="B1508" s="3">
        <v>46232</v>
      </c>
      <c r="C1508" s="4" t="s">
        <v>1</v>
      </c>
      <c r="D1508" s="4" t="s">
        <v>2</v>
      </c>
      <c r="E1508" s="4" t="s">
        <v>3</v>
      </c>
      <c r="F1508" s="4" t="s">
        <v>4</v>
      </c>
      <c r="G1508" s="4" t="s">
        <v>31</v>
      </c>
      <c r="H1508" s="4" t="s">
        <v>41</v>
      </c>
      <c r="I1508" s="9">
        <v>1</v>
      </c>
      <c r="J1508" s="6">
        <v>195.34</v>
      </c>
      <c r="K1508" s="7">
        <v>0.05</v>
      </c>
      <c r="L1508" s="6">
        <v>106.6</v>
      </c>
      <c r="M1508" s="6">
        <f t="shared" si="92"/>
        <v>185.57300000000001</v>
      </c>
      <c r="N1508" s="6">
        <f t="shared" si="93"/>
        <v>106.6</v>
      </c>
      <c r="O1508" s="6">
        <f t="shared" si="94"/>
        <v>78.973000000000013</v>
      </c>
      <c r="P1508" s="8">
        <f t="shared" si="95"/>
        <v>0.42556298599472991</v>
      </c>
      <c r="Q1508" s="5">
        <f>YEAR(SalesDataTable[[#This Row],[Order Date]])</f>
        <v>2026</v>
      </c>
      <c r="R1508" s="8" t="str">
        <f>"Q"&amp;ROUNDUP(MONTH(SalesDataTable[[#This Row],[Order Date]])/3,0)</f>
        <v>Q3</v>
      </c>
      <c r="S1508" s="9">
        <f>MONTH(SalesDataTable[[#This Row],[Order Date]])</f>
        <v>7</v>
      </c>
      <c r="T1508" s="8" t="str">
        <f>TEXT(SalesDataTable[[#This Row],[Order Date]],"mmm")</f>
        <v>Jul</v>
      </c>
    </row>
    <row r="1509" spans="1:20" ht="16">
      <c r="A1509" s="2" t="s">
        <v>1560</v>
      </c>
      <c r="B1509" s="3">
        <v>46232</v>
      </c>
      <c r="C1509" s="4" t="s">
        <v>14</v>
      </c>
      <c r="D1509" s="4" t="s">
        <v>34</v>
      </c>
      <c r="E1509" s="4" t="s">
        <v>3</v>
      </c>
      <c r="F1509" s="4" t="s">
        <v>20</v>
      </c>
      <c r="G1509" s="4" t="s">
        <v>5</v>
      </c>
      <c r="H1509" s="4" t="s">
        <v>43</v>
      </c>
      <c r="I1509" s="9">
        <v>1</v>
      </c>
      <c r="J1509" s="6">
        <v>103.31</v>
      </c>
      <c r="K1509" s="7">
        <v>0</v>
      </c>
      <c r="L1509" s="6">
        <v>50.93</v>
      </c>
      <c r="M1509" s="6">
        <f t="shared" si="92"/>
        <v>103.31</v>
      </c>
      <c r="N1509" s="6">
        <f t="shared" si="93"/>
        <v>50.93</v>
      </c>
      <c r="O1509" s="6">
        <f t="shared" si="94"/>
        <v>52.38</v>
      </c>
      <c r="P1509" s="8">
        <f t="shared" si="95"/>
        <v>0.50701771367728199</v>
      </c>
      <c r="Q1509" s="5">
        <f>YEAR(SalesDataTable[[#This Row],[Order Date]])</f>
        <v>2026</v>
      </c>
      <c r="R1509" s="8" t="str">
        <f>"Q"&amp;ROUNDUP(MONTH(SalesDataTable[[#This Row],[Order Date]])/3,0)</f>
        <v>Q3</v>
      </c>
      <c r="S1509" s="9">
        <f>MONTH(SalesDataTable[[#This Row],[Order Date]])</f>
        <v>7</v>
      </c>
      <c r="T1509" s="8" t="str">
        <f>TEXT(SalesDataTable[[#This Row],[Order Date]],"mmm")</f>
        <v>Jul</v>
      </c>
    </row>
    <row r="1510" spans="1:20" ht="16">
      <c r="A1510" s="2" t="s">
        <v>1561</v>
      </c>
      <c r="B1510" s="3">
        <v>46232</v>
      </c>
      <c r="C1510" s="4" t="s">
        <v>1</v>
      </c>
      <c r="D1510" s="4" t="s">
        <v>2</v>
      </c>
      <c r="E1510" s="4" t="s">
        <v>3</v>
      </c>
      <c r="F1510" s="4" t="s">
        <v>16</v>
      </c>
      <c r="G1510" s="4" t="s">
        <v>31</v>
      </c>
      <c r="H1510" s="4" t="s">
        <v>90</v>
      </c>
      <c r="I1510" s="9">
        <v>3</v>
      </c>
      <c r="J1510" s="6">
        <v>123.31</v>
      </c>
      <c r="K1510" s="7">
        <v>0</v>
      </c>
      <c r="L1510" s="6">
        <v>59.16</v>
      </c>
      <c r="M1510" s="6">
        <f t="shared" si="92"/>
        <v>369.93</v>
      </c>
      <c r="N1510" s="6">
        <f t="shared" si="93"/>
        <v>177.48</v>
      </c>
      <c r="O1510" s="6">
        <f t="shared" si="94"/>
        <v>192.45000000000002</v>
      </c>
      <c r="P1510" s="8">
        <f t="shared" si="95"/>
        <v>0.52023355770010549</v>
      </c>
      <c r="Q1510" s="5">
        <f>YEAR(SalesDataTable[[#This Row],[Order Date]])</f>
        <v>2026</v>
      </c>
      <c r="R1510" s="8" t="str">
        <f>"Q"&amp;ROUNDUP(MONTH(SalesDataTable[[#This Row],[Order Date]])/3,0)</f>
        <v>Q3</v>
      </c>
      <c r="S1510" s="9">
        <f>MONTH(SalesDataTable[[#This Row],[Order Date]])</f>
        <v>7</v>
      </c>
      <c r="T1510" s="8" t="str">
        <f>TEXT(SalesDataTable[[#This Row],[Order Date]],"mmm")</f>
        <v>Jul</v>
      </c>
    </row>
    <row r="1511" spans="1:20" ht="16">
      <c r="A1511" s="2" t="s">
        <v>1562</v>
      </c>
      <c r="B1511" s="3">
        <v>46232</v>
      </c>
      <c r="C1511" s="4" t="s">
        <v>1</v>
      </c>
      <c r="D1511" s="4" t="s">
        <v>88</v>
      </c>
      <c r="E1511" s="4" t="s">
        <v>3</v>
      </c>
      <c r="F1511" s="4" t="s">
        <v>16</v>
      </c>
      <c r="G1511" s="4" t="s">
        <v>49</v>
      </c>
      <c r="H1511" s="4" t="s">
        <v>50</v>
      </c>
      <c r="I1511" s="9">
        <v>1</v>
      </c>
      <c r="J1511" s="6">
        <v>40.36</v>
      </c>
      <c r="K1511" s="7">
        <v>0.1</v>
      </c>
      <c r="L1511" s="6">
        <v>14.82</v>
      </c>
      <c r="M1511" s="6">
        <f t="shared" si="92"/>
        <v>36.323999999999998</v>
      </c>
      <c r="N1511" s="6">
        <f t="shared" si="93"/>
        <v>14.82</v>
      </c>
      <c r="O1511" s="6">
        <f t="shared" si="94"/>
        <v>21.503999999999998</v>
      </c>
      <c r="P1511" s="8">
        <f t="shared" si="95"/>
        <v>0.59200528576148004</v>
      </c>
      <c r="Q1511" s="5">
        <f>YEAR(SalesDataTable[[#This Row],[Order Date]])</f>
        <v>2026</v>
      </c>
      <c r="R1511" s="8" t="str">
        <f>"Q"&amp;ROUNDUP(MONTH(SalesDataTable[[#This Row],[Order Date]])/3,0)</f>
        <v>Q3</v>
      </c>
      <c r="S1511" s="9">
        <f>MONTH(SalesDataTable[[#This Row],[Order Date]])</f>
        <v>7</v>
      </c>
      <c r="T1511" s="8" t="str">
        <f>TEXT(SalesDataTable[[#This Row],[Order Date]],"mmm")</f>
        <v>Jul</v>
      </c>
    </row>
    <row r="1512" spans="1:20" ht="16">
      <c r="A1512" s="2" t="s">
        <v>1563</v>
      </c>
      <c r="B1512" s="3">
        <v>46232</v>
      </c>
      <c r="C1512" s="4" t="s">
        <v>1</v>
      </c>
      <c r="D1512" s="4" t="s">
        <v>88</v>
      </c>
      <c r="E1512" s="4" t="s">
        <v>25</v>
      </c>
      <c r="F1512" s="4" t="s">
        <v>16</v>
      </c>
      <c r="G1512" s="4" t="s">
        <v>31</v>
      </c>
      <c r="H1512" s="4" t="s">
        <v>64</v>
      </c>
      <c r="I1512" s="9">
        <v>2</v>
      </c>
      <c r="J1512" s="6">
        <v>83.06</v>
      </c>
      <c r="K1512" s="7">
        <v>0</v>
      </c>
      <c r="L1512" s="6">
        <v>38.74</v>
      </c>
      <c r="M1512" s="6">
        <f t="shared" si="92"/>
        <v>166.12</v>
      </c>
      <c r="N1512" s="6">
        <f t="shared" si="93"/>
        <v>77.48</v>
      </c>
      <c r="O1512" s="6">
        <f t="shared" si="94"/>
        <v>88.64</v>
      </c>
      <c r="P1512" s="8">
        <f t="shared" si="95"/>
        <v>0.5335901757765471</v>
      </c>
      <c r="Q1512" s="5">
        <f>YEAR(SalesDataTable[[#This Row],[Order Date]])</f>
        <v>2026</v>
      </c>
      <c r="R1512" s="8" t="str">
        <f>"Q"&amp;ROUNDUP(MONTH(SalesDataTable[[#This Row],[Order Date]])/3,0)</f>
        <v>Q3</v>
      </c>
      <c r="S1512" s="9">
        <f>MONTH(SalesDataTable[[#This Row],[Order Date]])</f>
        <v>7</v>
      </c>
      <c r="T1512" s="8" t="str">
        <f>TEXT(SalesDataTable[[#This Row],[Order Date]],"mmm")</f>
        <v>Jul</v>
      </c>
    </row>
    <row r="1513" spans="1:20" ht="16">
      <c r="A1513" s="2" t="s">
        <v>1564</v>
      </c>
      <c r="B1513" s="3">
        <v>46232</v>
      </c>
      <c r="C1513" s="4" t="s">
        <v>14</v>
      </c>
      <c r="D1513" s="4" t="s">
        <v>24</v>
      </c>
      <c r="E1513" s="4" t="s">
        <v>3</v>
      </c>
      <c r="F1513" s="4" t="s">
        <v>4</v>
      </c>
      <c r="G1513" s="4" t="s">
        <v>11</v>
      </c>
      <c r="H1513" s="4" t="s">
        <v>53</v>
      </c>
      <c r="I1513" s="9">
        <v>2</v>
      </c>
      <c r="J1513" s="6">
        <v>151.72999999999999</v>
      </c>
      <c r="K1513" s="7">
        <v>0</v>
      </c>
      <c r="L1513" s="6">
        <v>81.209999999999994</v>
      </c>
      <c r="M1513" s="6">
        <f t="shared" si="92"/>
        <v>303.45999999999998</v>
      </c>
      <c r="N1513" s="6">
        <f t="shared" si="93"/>
        <v>162.41999999999999</v>
      </c>
      <c r="O1513" s="6">
        <f t="shared" si="94"/>
        <v>141.04</v>
      </c>
      <c r="P1513" s="8">
        <f t="shared" si="95"/>
        <v>0.46477295195412904</v>
      </c>
      <c r="Q1513" s="5">
        <f>YEAR(SalesDataTable[[#This Row],[Order Date]])</f>
        <v>2026</v>
      </c>
      <c r="R1513" s="8" t="str">
        <f>"Q"&amp;ROUNDUP(MONTH(SalesDataTable[[#This Row],[Order Date]])/3,0)</f>
        <v>Q3</v>
      </c>
      <c r="S1513" s="9">
        <f>MONTH(SalesDataTable[[#This Row],[Order Date]])</f>
        <v>7</v>
      </c>
      <c r="T1513" s="8" t="str">
        <f>TEXT(SalesDataTable[[#This Row],[Order Date]],"mmm")</f>
        <v>Jul</v>
      </c>
    </row>
    <row r="1514" spans="1:20" ht="16">
      <c r="A1514" s="2" t="s">
        <v>1565</v>
      </c>
      <c r="B1514" s="3">
        <v>46232</v>
      </c>
      <c r="C1514" s="4" t="s">
        <v>27</v>
      </c>
      <c r="D1514" s="4" t="s">
        <v>48</v>
      </c>
      <c r="E1514" s="4" t="s">
        <v>3</v>
      </c>
      <c r="F1514" s="4" t="s">
        <v>16</v>
      </c>
      <c r="G1514" s="4" t="s">
        <v>11</v>
      </c>
      <c r="H1514" s="4" t="s">
        <v>79</v>
      </c>
      <c r="I1514" s="9">
        <v>4</v>
      </c>
      <c r="J1514" s="6">
        <v>72.010000000000005</v>
      </c>
      <c r="K1514" s="7">
        <v>0.05</v>
      </c>
      <c r="L1514" s="6">
        <v>32.36</v>
      </c>
      <c r="M1514" s="6">
        <f t="shared" si="92"/>
        <v>273.63800000000003</v>
      </c>
      <c r="N1514" s="6">
        <f t="shared" si="93"/>
        <v>129.44</v>
      </c>
      <c r="O1514" s="6">
        <f t="shared" si="94"/>
        <v>144.19800000000004</v>
      </c>
      <c r="P1514" s="8">
        <f t="shared" si="95"/>
        <v>0.52696628392255473</v>
      </c>
      <c r="Q1514" s="5">
        <f>YEAR(SalesDataTable[[#This Row],[Order Date]])</f>
        <v>2026</v>
      </c>
      <c r="R1514" s="8" t="str">
        <f>"Q"&amp;ROUNDUP(MONTH(SalesDataTable[[#This Row],[Order Date]])/3,0)</f>
        <v>Q3</v>
      </c>
      <c r="S1514" s="9">
        <f>MONTH(SalesDataTable[[#This Row],[Order Date]])</f>
        <v>7</v>
      </c>
      <c r="T1514" s="8" t="str">
        <f>TEXT(SalesDataTable[[#This Row],[Order Date]],"mmm")</f>
        <v>Jul</v>
      </c>
    </row>
    <row r="1515" spans="1:20" ht="16">
      <c r="A1515" s="2" t="s">
        <v>1566</v>
      </c>
      <c r="B1515" s="3">
        <v>46232</v>
      </c>
      <c r="C1515" s="4" t="s">
        <v>8</v>
      </c>
      <c r="D1515" s="4" t="s">
        <v>66</v>
      </c>
      <c r="E1515" s="4" t="s">
        <v>3</v>
      </c>
      <c r="F1515" s="4" t="s">
        <v>20</v>
      </c>
      <c r="G1515" s="4" t="s">
        <v>11</v>
      </c>
      <c r="H1515" s="4" t="s">
        <v>53</v>
      </c>
      <c r="I1515" s="9">
        <v>1</v>
      </c>
      <c r="J1515" s="6">
        <v>154.87</v>
      </c>
      <c r="K1515" s="7">
        <v>0</v>
      </c>
      <c r="L1515" s="6">
        <v>80.459999999999994</v>
      </c>
      <c r="M1515" s="6">
        <f t="shared" si="92"/>
        <v>154.87</v>
      </c>
      <c r="N1515" s="6">
        <f t="shared" si="93"/>
        <v>80.459999999999994</v>
      </c>
      <c r="O1515" s="6">
        <f t="shared" si="94"/>
        <v>74.410000000000011</v>
      </c>
      <c r="P1515" s="8">
        <f t="shared" si="95"/>
        <v>0.48046748886162594</v>
      </c>
      <c r="Q1515" s="5">
        <f>YEAR(SalesDataTable[[#This Row],[Order Date]])</f>
        <v>2026</v>
      </c>
      <c r="R1515" s="8" t="str">
        <f>"Q"&amp;ROUNDUP(MONTH(SalesDataTable[[#This Row],[Order Date]])/3,0)</f>
        <v>Q3</v>
      </c>
      <c r="S1515" s="9">
        <f>MONTH(SalesDataTable[[#This Row],[Order Date]])</f>
        <v>7</v>
      </c>
      <c r="T1515" s="8" t="str">
        <f>TEXT(SalesDataTable[[#This Row],[Order Date]],"mmm")</f>
        <v>Jul</v>
      </c>
    </row>
    <row r="1516" spans="1:20" ht="16">
      <c r="A1516" s="2" t="s">
        <v>1567</v>
      </c>
      <c r="B1516" s="3">
        <v>46233</v>
      </c>
      <c r="C1516" s="4" t="s">
        <v>8</v>
      </c>
      <c r="D1516" s="4" t="s">
        <v>9</v>
      </c>
      <c r="E1516" s="4" t="s">
        <v>3</v>
      </c>
      <c r="F1516" s="4" t="s">
        <v>16</v>
      </c>
      <c r="G1516" s="4" t="s">
        <v>17</v>
      </c>
      <c r="H1516" s="4" t="s">
        <v>71</v>
      </c>
      <c r="I1516" s="9">
        <v>3</v>
      </c>
      <c r="J1516" s="6">
        <v>134.61000000000001</v>
      </c>
      <c r="K1516" s="7">
        <v>0.1</v>
      </c>
      <c r="L1516" s="6">
        <v>65.77</v>
      </c>
      <c r="M1516" s="6">
        <f t="shared" si="92"/>
        <v>363.44700000000006</v>
      </c>
      <c r="N1516" s="6">
        <f t="shared" si="93"/>
        <v>197.31</v>
      </c>
      <c r="O1516" s="6">
        <f t="shared" si="94"/>
        <v>166.13700000000006</v>
      </c>
      <c r="P1516" s="8">
        <f t="shared" si="95"/>
        <v>0.45711479252820914</v>
      </c>
      <c r="Q1516" s="5">
        <f>YEAR(SalesDataTable[[#This Row],[Order Date]])</f>
        <v>2026</v>
      </c>
      <c r="R1516" s="8" t="str">
        <f>"Q"&amp;ROUNDUP(MONTH(SalesDataTable[[#This Row],[Order Date]])/3,0)</f>
        <v>Q3</v>
      </c>
      <c r="S1516" s="9">
        <f>MONTH(SalesDataTable[[#This Row],[Order Date]])</f>
        <v>7</v>
      </c>
      <c r="T1516" s="8" t="str">
        <f>TEXT(SalesDataTable[[#This Row],[Order Date]],"mmm")</f>
        <v>Jul</v>
      </c>
    </row>
    <row r="1517" spans="1:20" ht="16">
      <c r="A1517" s="2" t="s">
        <v>1568</v>
      </c>
      <c r="B1517" s="3">
        <v>46233</v>
      </c>
      <c r="C1517" s="4" t="s">
        <v>27</v>
      </c>
      <c r="D1517" s="4" t="s">
        <v>82</v>
      </c>
      <c r="E1517" s="4" t="s">
        <v>3</v>
      </c>
      <c r="F1517" s="4" t="s">
        <v>4</v>
      </c>
      <c r="G1517" s="4" t="s">
        <v>5</v>
      </c>
      <c r="H1517" s="4" t="s">
        <v>6</v>
      </c>
      <c r="I1517" s="9">
        <v>3</v>
      </c>
      <c r="J1517" s="6">
        <v>81.5</v>
      </c>
      <c r="K1517" s="7">
        <v>0.05</v>
      </c>
      <c r="L1517" s="6">
        <v>43.85</v>
      </c>
      <c r="M1517" s="6">
        <f t="shared" si="92"/>
        <v>232.27499999999998</v>
      </c>
      <c r="N1517" s="6">
        <f t="shared" si="93"/>
        <v>131.55000000000001</v>
      </c>
      <c r="O1517" s="6">
        <f t="shared" si="94"/>
        <v>100.72499999999997</v>
      </c>
      <c r="P1517" s="8">
        <f t="shared" si="95"/>
        <v>0.43364546335163051</v>
      </c>
      <c r="Q1517" s="5">
        <f>YEAR(SalesDataTable[[#This Row],[Order Date]])</f>
        <v>2026</v>
      </c>
      <c r="R1517" s="8" t="str">
        <f>"Q"&amp;ROUNDUP(MONTH(SalesDataTable[[#This Row],[Order Date]])/3,0)</f>
        <v>Q3</v>
      </c>
      <c r="S1517" s="9">
        <f>MONTH(SalesDataTable[[#This Row],[Order Date]])</f>
        <v>7</v>
      </c>
      <c r="T1517" s="8" t="str">
        <f>TEXT(SalesDataTable[[#This Row],[Order Date]],"mmm")</f>
        <v>Jul</v>
      </c>
    </row>
    <row r="1518" spans="1:20" ht="16">
      <c r="A1518" s="2" t="s">
        <v>1569</v>
      </c>
      <c r="B1518" s="3">
        <v>46233</v>
      </c>
      <c r="C1518" s="4" t="s">
        <v>1</v>
      </c>
      <c r="D1518" s="4" t="s">
        <v>2</v>
      </c>
      <c r="E1518" s="4" t="s">
        <v>39</v>
      </c>
      <c r="F1518" s="4" t="s">
        <v>20</v>
      </c>
      <c r="G1518" s="4" t="s">
        <v>17</v>
      </c>
      <c r="H1518" s="4" t="s">
        <v>71</v>
      </c>
      <c r="I1518" s="9">
        <v>2</v>
      </c>
      <c r="J1518" s="6">
        <v>135.63</v>
      </c>
      <c r="K1518" s="7">
        <v>0</v>
      </c>
      <c r="L1518" s="6">
        <v>66.63</v>
      </c>
      <c r="M1518" s="6">
        <f t="shared" si="92"/>
        <v>271.26</v>
      </c>
      <c r="N1518" s="6">
        <f t="shared" si="93"/>
        <v>133.26</v>
      </c>
      <c r="O1518" s="6">
        <f t="shared" si="94"/>
        <v>138</v>
      </c>
      <c r="P1518" s="8">
        <f t="shared" si="95"/>
        <v>0.50873700508737008</v>
      </c>
      <c r="Q1518" s="5">
        <f>YEAR(SalesDataTable[[#This Row],[Order Date]])</f>
        <v>2026</v>
      </c>
      <c r="R1518" s="8" t="str">
        <f>"Q"&amp;ROUNDUP(MONTH(SalesDataTable[[#This Row],[Order Date]])/3,0)</f>
        <v>Q3</v>
      </c>
      <c r="S1518" s="9">
        <f>MONTH(SalesDataTable[[#This Row],[Order Date]])</f>
        <v>7</v>
      </c>
      <c r="T1518" s="8" t="str">
        <f>TEXT(SalesDataTable[[#This Row],[Order Date]],"mmm")</f>
        <v>Jul</v>
      </c>
    </row>
    <row r="1519" spans="1:20" ht="16">
      <c r="A1519" s="2" t="s">
        <v>1570</v>
      </c>
      <c r="B1519" s="3">
        <v>46233</v>
      </c>
      <c r="C1519" s="4" t="s">
        <v>1</v>
      </c>
      <c r="D1519" s="4" t="s">
        <v>52</v>
      </c>
      <c r="E1519" s="4" t="s">
        <v>10</v>
      </c>
      <c r="F1519" s="4" t="s">
        <v>20</v>
      </c>
      <c r="G1519" s="4" t="s">
        <v>17</v>
      </c>
      <c r="H1519" s="4" t="s">
        <v>71</v>
      </c>
      <c r="I1519" s="9">
        <v>15</v>
      </c>
      <c r="J1519" s="6">
        <v>133.44999999999999</v>
      </c>
      <c r="K1519" s="7">
        <v>0.2</v>
      </c>
      <c r="L1519" s="6">
        <v>65.819999999999993</v>
      </c>
      <c r="M1519" s="6">
        <f t="shared" si="92"/>
        <v>1601.3999999999999</v>
      </c>
      <c r="N1519" s="6">
        <f t="shared" si="93"/>
        <v>987.3</v>
      </c>
      <c r="O1519" s="6">
        <f t="shared" si="94"/>
        <v>614.09999999999991</v>
      </c>
      <c r="P1519" s="8">
        <f t="shared" si="95"/>
        <v>0.3834769576620457</v>
      </c>
      <c r="Q1519" s="5">
        <f>YEAR(SalesDataTable[[#This Row],[Order Date]])</f>
        <v>2026</v>
      </c>
      <c r="R1519" s="8" t="str">
        <f>"Q"&amp;ROUNDUP(MONTH(SalesDataTable[[#This Row],[Order Date]])/3,0)</f>
        <v>Q3</v>
      </c>
      <c r="S1519" s="9">
        <f>MONTH(SalesDataTable[[#This Row],[Order Date]])</f>
        <v>7</v>
      </c>
      <c r="T1519" s="8" t="str">
        <f>TEXT(SalesDataTable[[#This Row],[Order Date]],"mmm")</f>
        <v>Jul</v>
      </c>
    </row>
    <row r="1520" spans="1:20" ht="16">
      <c r="A1520" s="2" t="s">
        <v>1571</v>
      </c>
      <c r="B1520" s="3">
        <v>46233</v>
      </c>
      <c r="C1520" s="4" t="s">
        <v>1</v>
      </c>
      <c r="D1520" s="4" t="s">
        <v>88</v>
      </c>
      <c r="E1520" s="4" t="s">
        <v>3</v>
      </c>
      <c r="F1520" s="4" t="s">
        <v>20</v>
      </c>
      <c r="G1520" s="4" t="s">
        <v>31</v>
      </c>
      <c r="H1520" s="4" t="s">
        <v>90</v>
      </c>
      <c r="I1520" s="9">
        <v>1</v>
      </c>
      <c r="J1520" s="6">
        <v>120.94</v>
      </c>
      <c r="K1520" s="7">
        <v>0</v>
      </c>
      <c r="L1520" s="6">
        <v>62.24</v>
      </c>
      <c r="M1520" s="6">
        <f t="shared" si="92"/>
        <v>120.94</v>
      </c>
      <c r="N1520" s="6">
        <f t="shared" si="93"/>
        <v>62.24</v>
      </c>
      <c r="O1520" s="6">
        <f t="shared" si="94"/>
        <v>58.699999999999996</v>
      </c>
      <c r="P1520" s="8">
        <f t="shared" si="95"/>
        <v>0.48536464362493797</v>
      </c>
      <c r="Q1520" s="5">
        <f>YEAR(SalesDataTable[[#This Row],[Order Date]])</f>
        <v>2026</v>
      </c>
      <c r="R1520" s="8" t="str">
        <f>"Q"&amp;ROUNDUP(MONTH(SalesDataTable[[#This Row],[Order Date]])/3,0)</f>
        <v>Q3</v>
      </c>
      <c r="S1520" s="9">
        <f>MONTH(SalesDataTable[[#This Row],[Order Date]])</f>
        <v>7</v>
      </c>
      <c r="T1520" s="8" t="str">
        <f>TEXT(SalesDataTable[[#This Row],[Order Date]],"mmm")</f>
        <v>Jul</v>
      </c>
    </row>
    <row r="1521" spans="1:20" ht="16">
      <c r="A1521" s="2" t="s">
        <v>1572</v>
      </c>
      <c r="B1521" s="3">
        <v>46233</v>
      </c>
      <c r="C1521" s="4" t="s">
        <v>8</v>
      </c>
      <c r="D1521" s="4" t="s">
        <v>66</v>
      </c>
      <c r="E1521" s="4" t="s">
        <v>3</v>
      </c>
      <c r="F1521" s="4" t="s">
        <v>4</v>
      </c>
      <c r="G1521" s="4" t="s">
        <v>31</v>
      </c>
      <c r="H1521" s="4" t="s">
        <v>32</v>
      </c>
      <c r="I1521" s="9">
        <v>2</v>
      </c>
      <c r="J1521" s="6">
        <v>332.99</v>
      </c>
      <c r="K1521" s="7">
        <v>0.15</v>
      </c>
      <c r="L1521" s="6">
        <v>199.09</v>
      </c>
      <c r="M1521" s="6">
        <f t="shared" si="92"/>
        <v>566.08299999999997</v>
      </c>
      <c r="N1521" s="6">
        <f t="shared" si="93"/>
        <v>398.18</v>
      </c>
      <c r="O1521" s="6">
        <f t="shared" si="94"/>
        <v>167.90299999999996</v>
      </c>
      <c r="P1521" s="8">
        <f t="shared" si="95"/>
        <v>0.29660491482697759</v>
      </c>
      <c r="Q1521" s="5">
        <f>YEAR(SalesDataTable[[#This Row],[Order Date]])</f>
        <v>2026</v>
      </c>
      <c r="R1521" s="8" t="str">
        <f>"Q"&amp;ROUNDUP(MONTH(SalesDataTable[[#This Row],[Order Date]])/3,0)</f>
        <v>Q3</v>
      </c>
      <c r="S1521" s="9">
        <f>MONTH(SalesDataTable[[#This Row],[Order Date]])</f>
        <v>7</v>
      </c>
      <c r="T1521" s="8" t="str">
        <f>TEXT(SalesDataTable[[#This Row],[Order Date]],"mmm")</f>
        <v>Jul</v>
      </c>
    </row>
    <row r="1522" spans="1:20" ht="16">
      <c r="A1522" s="2" t="s">
        <v>1573</v>
      </c>
      <c r="B1522" s="3">
        <v>46233</v>
      </c>
      <c r="C1522" s="4" t="s">
        <v>1</v>
      </c>
      <c r="D1522" s="4" t="s">
        <v>88</v>
      </c>
      <c r="E1522" s="4" t="s">
        <v>3</v>
      </c>
      <c r="F1522" s="4" t="s">
        <v>4</v>
      </c>
      <c r="G1522" s="4" t="s">
        <v>31</v>
      </c>
      <c r="H1522" s="4" t="s">
        <v>90</v>
      </c>
      <c r="I1522" s="9">
        <v>3</v>
      </c>
      <c r="J1522" s="6">
        <v>120.88</v>
      </c>
      <c r="K1522" s="7">
        <v>0</v>
      </c>
      <c r="L1522" s="6">
        <v>60.97</v>
      </c>
      <c r="M1522" s="6">
        <f t="shared" si="92"/>
        <v>362.64</v>
      </c>
      <c r="N1522" s="6">
        <f t="shared" si="93"/>
        <v>182.91</v>
      </c>
      <c r="O1522" s="6">
        <f t="shared" si="94"/>
        <v>179.73</v>
      </c>
      <c r="P1522" s="8">
        <f t="shared" si="95"/>
        <v>0.49561548643282594</v>
      </c>
      <c r="Q1522" s="5">
        <f>YEAR(SalesDataTable[[#This Row],[Order Date]])</f>
        <v>2026</v>
      </c>
      <c r="R1522" s="8" t="str">
        <f>"Q"&amp;ROUNDUP(MONTH(SalesDataTable[[#This Row],[Order Date]])/3,0)</f>
        <v>Q3</v>
      </c>
      <c r="S1522" s="9">
        <f>MONTH(SalesDataTable[[#This Row],[Order Date]])</f>
        <v>7</v>
      </c>
      <c r="T1522" s="8" t="str">
        <f>TEXT(SalesDataTable[[#This Row],[Order Date]],"mmm")</f>
        <v>Jul</v>
      </c>
    </row>
    <row r="1523" spans="1:20" ht="16">
      <c r="A1523" s="2" t="s">
        <v>1574</v>
      </c>
      <c r="B1523" s="3">
        <v>46233</v>
      </c>
      <c r="C1523" s="4" t="s">
        <v>27</v>
      </c>
      <c r="D1523" s="4" t="s">
        <v>48</v>
      </c>
      <c r="E1523" s="4" t="s">
        <v>3</v>
      </c>
      <c r="F1523" s="4" t="s">
        <v>4</v>
      </c>
      <c r="G1523" s="4" t="s">
        <v>5</v>
      </c>
      <c r="H1523" s="4" t="s">
        <v>43</v>
      </c>
      <c r="I1523" s="9">
        <v>1</v>
      </c>
      <c r="J1523" s="6">
        <v>101.73</v>
      </c>
      <c r="K1523" s="7">
        <v>0.05</v>
      </c>
      <c r="L1523" s="6">
        <v>51.63</v>
      </c>
      <c r="M1523" s="6">
        <f t="shared" si="92"/>
        <v>96.643500000000003</v>
      </c>
      <c r="N1523" s="6">
        <f t="shared" si="93"/>
        <v>51.63</v>
      </c>
      <c r="O1523" s="6">
        <f t="shared" si="94"/>
        <v>45.013500000000001</v>
      </c>
      <c r="P1523" s="8">
        <f t="shared" si="95"/>
        <v>0.46576852038678235</v>
      </c>
      <c r="Q1523" s="5">
        <f>YEAR(SalesDataTable[[#This Row],[Order Date]])</f>
        <v>2026</v>
      </c>
      <c r="R1523" s="8" t="str">
        <f>"Q"&amp;ROUNDUP(MONTH(SalesDataTable[[#This Row],[Order Date]])/3,0)</f>
        <v>Q3</v>
      </c>
      <c r="S1523" s="9">
        <f>MONTH(SalesDataTable[[#This Row],[Order Date]])</f>
        <v>7</v>
      </c>
      <c r="T1523" s="8" t="str">
        <f>TEXT(SalesDataTable[[#This Row],[Order Date]],"mmm")</f>
        <v>Jul</v>
      </c>
    </row>
    <row r="1524" spans="1:20" ht="16">
      <c r="A1524" s="2" t="s">
        <v>1575</v>
      </c>
      <c r="B1524" s="3">
        <v>46233</v>
      </c>
      <c r="C1524" s="4" t="s">
        <v>27</v>
      </c>
      <c r="D1524" s="4" t="s">
        <v>45</v>
      </c>
      <c r="E1524" s="4" t="s">
        <v>3</v>
      </c>
      <c r="F1524" s="4" t="s">
        <v>4</v>
      </c>
      <c r="G1524" s="4" t="s">
        <v>17</v>
      </c>
      <c r="H1524" s="4" t="s">
        <v>18</v>
      </c>
      <c r="I1524" s="9">
        <v>2</v>
      </c>
      <c r="J1524" s="6">
        <v>36.21</v>
      </c>
      <c r="K1524" s="7">
        <v>0</v>
      </c>
      <c r="L1524" s="6">
        <v>13.5</v>
      </c>
      <c r="M1524" s="6">
        <f t="shared" si="92"/>
        <v>72.42</v>
      </c>
      <c r="N1524" s="6">
        <f t="shared" si="93"/>
        <v>27</v>
      </c>
      <c r="O1524" s="6">
        <f t="shared" si="94"/>
        <v>45.42</v>
      </c>
      <c r="P1524" s="8">
        <f t="shared" si="95"/>
        <v>0.62717481358740679</v>
      </c>
      <c r="Q1524" s="5">
        <f>YEAR(SalesDataTable[[#This Row],[Order Date]])</f>
        <v>2026</v>
      </c>
      <c r="R1524" s="8" t="str">
        <f>"Q"&amp;ROUNDUP(MONTH(SalesDataTable[[#This Row],[Order Date]])/3,0)</f>
        <v>Q3</v>
      </c>
      <c r="S1524" s="9">
        <f>MONTH(SalesDataTable[[#This Row],[Order Date]])</f>
        <v>7</v>
      </c>
      <c r="T1524" s="8" t="str">
        <f>TEXT(SalesDataTable[[#This Row],[Order Date]],"mmm")</f>
        <v>Jul</v>
      </c>
    </row>
    <row r="1525" spans="1:20" ht="16">
      <c r="A1525" s="2" t="s">
        <v>1576</v>
      </c>
      <c r="B1525" s="3">
        <v>46234</v>
      </c>
      <c r="C1525" s="4" t="s">
        <v>27</v>
      </c>
      <c r="D1525" s="4" t="s">
        <v>45</v>
      </c>
      <c r="E1525" s="4" t="s">
        <v>3</v>
      </c>
      <c r="F1525" s="4" t="s">
        <v>20</v>
      </c>
      <c r="G1525" s="4" t="s">
        <v>5</v>
      </c>
      <c r="H1525" s="4" t="s">
        <v>43</v>
      </c>
      <c r="I1525" s="9">
        <v>5</v>
      </c>
      <c r="J1525" s="6">
        <v>104.65</v>
      </c>
      <c r="K1525" s="7">
        <v>0</v>
      </c>
      <c r="L1525" s="6">
        <v>49.2</v>
      </c>
      <c r="M1525" s="6">
        <f t="shared" si="92"/>
        <v>523.25</v>
      </c>
      <c r="N1525" s="6">
        <f t="shared" si="93"/>
        <v>246</v>
      </c>
      <c r="O1525" s="6">
        <f t="shared" si="94"/>
        <v>277.25</v>
      </c>
      <c r="P1525" s="8">
        <f t="shared" si="95"/>
        <v>0.52986144290492121</v>
      </c>
      <c r="Q1525" s="5">
        <f>YEAR(SalesDataTable[[#This Row],[Order Date]])</f>
        <v>2026</v>
      </c>
      <c r="R1525" s="8" t="str">
        <f>"Q"&amp;ROUNDUP(MONTH(SalesDataTable[[#This Row],[Order Date]])/3,0)</f>
        <v>Q3</v>
      </c>
      <c r="S1525" s="9">
        <f>MONTH(SalesDataTable[[#This Row],[Order Date]])</f>
        <v>7</v>
      </c>
      <c r="T1525" s="8" t="str">
        <f>TEXT(SalesDataTable[[#This Row],[Order Date]],"mmm")</f>
        <v>Jul</v>
      </c>
    </row>
    <row r="1526" spans="1:20" ht="16">
      <c r="A1526" s="2" t="s">
        <v>1577</v>
      </c>
      <c r="B1526" s="3">
        <v>46234</v>
      </c>
      <c r="C1526" s="4" t="s">
        <v>14</v>
      </c>
      <c r="D1526" s="4" t="s">
        <v>34</v>
      </c>
      <c r="E1526" s="4" t="s">
        <v>10</v>
      </c>
      <c r="F1526" s="4" t="s">
        <v>4</v>
      </c>
      <c r="G1526" s="4" t="s">
        <v>31</v>
      </c>
      <c r="H1526" s="4" t="s">
        <v>41</v>
      </c>
      <c r="I1526" s="9">
        <v>5</v>
      </c>
      <c r="J1526" s="6">
        <v>198.35</v>
      </c>
      <c r="K1526" s="7">
        <v>0.05</v>
      </c>
      <c r="L1526" s="6">
        <v>104.96</v>
      </c>
      <c r="M1526" s="6">
        <f t="shared" si="92"/>
        <v>942.16249999999991</v>
      </c>
      <c r="N1526" s="6">
        <f t="shared" si="93"/>
        <v>524.79999999999995</v>
      </c>
      <c r="O1526" s="6">
        <f t="shared" si="94"/>
        <v>417.36249999999995</v>
      </c>
      <c r="P1526" s="8">
        <f t="shared" si="95"/>
        <v>0.44298356175288234</v>
      </c>
      <c r="Q1526" s="5">
        <f>YEAR(SalesDataTable[[#This Row],[Order Date]])</f>
        <v>2026</v>
      </c>
      <c r="R1526" s="8" t="str">
        <f>"Q"&amp;ROUNDUP(MONTH(SalesDataTable[[#This Row],[Order Date]])/3,0)</f>
        <v>Q3</v>
      </c>
      <c r="S1526" s="9">
        <f>MONTH(SalesDataTable[[#This Row],[Order Date]])</f>
        <v>7</v>
      </c>
      <c r="T1526" s="8" t="str">
        <f>TEXT(SalesDataTable[[#This Row],[Order Date]],"mmm")</f>
        <v>Jul</v>
      </c>
    </row>
    <row r="1527" spans="1:20" ht="16">
      <c r="A1527" s="2" t="s">
        <v>1578</v>
      </c>
      <c r="B1527" s="3">
        <v>46234</v>
      </c>
      <c r="C1527" s="4" t="s">
        <v>1</v>
      </c>
      <c r="D1527" s="4" t="s">
        <v>2</v>
      </c>
      <c r="E1527" s="4" t="s">
        <v>39</v>
      </c>
      <c r="F1527" s="4" t="s">
        <v>4</v>
      </c>
      <c r="G1527" s="4" t="s">
        <v>49</v>
      </c>
      <c r="H1527" s="4" t="s">
        <v>67</v>
      </c>
      <c r="I1527" s="9">
        <v>2</v>
      </c>
      <c r="J1527" s="6">
        <v>36.56</v>
      </c>
      <c r="K1527" s="7">
        <v>0.05</v>
      </c>
      <c r="L1527" s="6">
        <v>13.76</v>
      </c>
      <c r="M1527" s="6">
        <f t="shared" si="92"/>
        <v>69.463999999999999</v>
      </c>
      <c r="N1527" s="6">
        <f t="shared" si="93"/>
        <v>27.52</v>
      </c>
      <c r="O1527" s="6">
        <f t="shared" si="94"/>
        <v>41.944000000000003</v>
      </c>
      <c r="P1527" s="8">
        <f t="shared" si="95"/>
        <v>0.60382356328457909</v>
      </c>
      <c r="Q1527" s="5">
        <f>YEAR(SalesDataTable[[#This Row],[Order Date]])</f>
        <v>2026</v>
      </c>
      <c r="R1527" s="8" t="str">
        <f>"Q"&amp;ROUNDUP(MONTH(SalesDataTable[[#This Row],[Order Date]])/3,0)</f>
        <v>Q3</v>
      </c>
      <c r="S1527" s="9">
        <f>MONTH(SalesDataTable[[#This Row],[Order Date]])</f>
        <v>7</v>
      </c>
      <c r="T1527" s="8" t="str">
        <f>TEXT(SalesDataTable[[#This Row],[Order Date]],"mmm")</f>
        <v>Jul</v>
      </c>
    </row>
    <row r="1528" spans="1:20" ht="16">
      <c r="A1528" s="2" t="s">
        <v>1579</v>
      </c>
      <c r="B1528" s="3">
        <v>46234</v>
      </c>
      <c r="C1528" s="4" t="s">
        <v>8</v>
      </c>
      <c r="D1528" s="4" t="s">
        <v>86</v>
      </c>
      <c r="E1528" s="4" t="s">
        <v>3</v>
      </c>
      <c r="F1528" s="4" t="s">
        <v>4</v>
      </c>
      <c r="G1528" s="4" t="s">
        <v>11</v>
      </c>
      <c r="H1528" s="4" t="s">
        <v>12</v>
      </c>
      <c r="I1528" s="9">
        <v>5</v>
      </c>
      <c r="J1528" s="6">
        <v>92.41</v>
      </c>
      <c r="K1528" s="7">
        <v>0</v>
      </c>
      <c r="L1528" s="6">
        <v>44.29</v>
      </c>
      <c r="M1528" s="6">
        <f t="shared" si="92"/>
        <v>462.04999999999995</v>
      </c>
      <c r="N1528" s="6">
        <f t="shared" si="93"/>
        <v>221.45</v>
      </c>
      <c r="O1528" s="6">
        <f t="shared" si="94"/>
        <v>240.59999999999997</v>
      </c>
      <c r="P1528" s="8">
        <f t="shared" si="95"/>
        <v>0.52072286549074775</v>
      </c>
      <c r="Q1528" s="5">
        <f>YEAR(SalesDataTable[[#This Row],[Order Date]])</f>
        <v>2026</v>
      </c>
      <c r="R1528" s="8" t="str">
        <f>"Q"&amp;ROUNDUP(MONTH(SalesDataTable[[#This Row],[Order Date]])/3,0)</f>
        <v>Q3</v>
      </c>
      <c r="S1528" s="9">
        <f>MONTH(SalesDataTable[[#This Row],[Order Date]])</f>
        <v>7</v>
      </c>
      <c r="T1528" s="8" t="str">
        <f>TEXT(SalesDataTable[[#This Row],[Order Date]],"mmm")</f>
        <v>Jul</v>
      </c>
    </row>
    <row r="1529" spans="1:20" ht="16">
      <c r="A1529" s="2" t="s">
        <v>1580</v>
      </c>
      <c r="B1529" s="3">
        <v>46235</v>
      </c>
      <c r="C1529" s="4" t="s">
        <v>27</v>
      </c>
      <c r="D1529" s="4" t="s">
        <v>82</v>
      </c>
      <c r="E1529" s="4" t="s">
        <v>3</v>
      </c>
      <c r="F1529" s="4" t="s">
        <v>4</v>
      </c>
      <c r="G1529" s="4" t="s">
        <v>31</v>
      </c>
      <c r="H1529" s="4" t="s">
        <v>90</v>
      </c>
      <c r="I1529" s="9">
        <v>4</v>
      </c>
      <c r="J1529" s="6">
        <v>121.87</v>
      </c>
      <c r="K1529" s="7">
        <v>0</v>
      </c>
      <c r="L1529" s="6">
        <v>59.89</v>
      </c>
      <c r="M1529" s="6">
        <f t="shared" si="92"/>
        <v>487.48</v>
      </c>
      <c r="N1529" s="6">
        <f t="shared" si="93"/>
        <v>239.56</v>
      </c>
      <c r="O1529" s="6">
        <f t="shared" si="94"/>
        <v>247.92000000000002</v>
      </c>
      <c r="P1529" s="8">
        <f t="shared" si="95"/>
        <v>0.50857471075736438</v>
      </c>
      <c r="Q1529" s="5">
        <f>YEAR(SalesDataTable[[#This Row],[Order Date]])</f>
        <v>2026</v>
      </c>
      <c r="R1529" s="8" t="str">
        <f>"Q"&amp;ROUNDUP(MONTH(SalesDataTable[[#This Row],[Order Date]])/3,0)</f>
        <v>Q3</v>
      </c>
      <c r="S1529" s="9">
        <f>MONTH(SalesDataTable[[#This Row],[Order Date]])</f>
        <v>8</v>
      </c>
      <c r="T1529" s="8" t="str">
        <f>TEXT(SalesDataTable[[#This Row],[Order Date]],"mmm")</f>
        <v>Aug</v>
      </c>
    </row>
    <row r="1530" spans="1:20" ht="16">
      <c r="A1530" s="2" t="s">
        <v>1581</v>
      </c>
      <c r="B1530" s="3">
        <v>46235</v>
      </c>
      <c r="C1530" s="4" t="s">
        <v>27</v>
      </c>
      <c r="D1530" s="4" t="s">
        <v>48</v>
      </c>
      <c r="E1530" s="4" t="s">
        <v>3</v>
      </c>
      <c r="F1530" s="4" t="s">
        <v>4</v>
      </c>
      <c r="G1530" s="4" t="s">
        <v>17</v>
      </c>
      <c r="H1530" s="4" t="s">
        <v>71</v>
      </c>
      <c r="I1530" s="9">
        <v>2</v>
      </c>
      <c r="J1530" s="6">
        <v>130.9</v>
      </c>
      <c r="K1530" s="7">
        <v>0.05</v>
      </c>
      <c r="L1530" s="6">
        <v>67.959999999999994</v>
      </c>
      <c r="M1530" s="6">
        <f t="shared" si="92"/>
        <v>248.71</v>
      </c>
      <c r="N1530" s="6">
        <f t="shared" si="93"/>
        <v>135.91999999999999</v>
      </c>
      <c r="O1530" s="6">
        <f t="shared" si="94"/>
        <v>112.79000000000002</v>
      </c>
      <c r="P1530" s="8">
        <f t="shared" si="95"/>
        <v>0.45350006031120588</v>
      </c>
      <c r="Q1530" s="5">
        <f>YEAR(SalesDataTable[[#This Row],[Order Date]])</f>
        <v>2026</v>
      </c>
      <c r="R1530" s="8" t="str">
        <f>"Q"&amp;ROUNDUP(MONTH(SalesDataTable[[#This Row],[Order Date]])/3,0)</f>
        <v>Q3</v>
      </c>
      <c r="S1530" s="9">
        <f>MONTH(SalesDataTable[[#This Row],[Order Date]])</f>
        <v>8</v>
      </c>
      <c r="T1530" s="8" t="str">
        <f>TEXT(SalesDataTable[[#This Row],[Order Date]],"mmm")</f>
        <v>Aug</v>
      </c>
    </row>
    <row r="1531" spans="1:20" ht="16">
      <c r="A1531" s="2" t="s">
        <v>1582</v>
      </c>
      <c r="B1531" s="3">
        <v>46235</v>
      </c>
      <c r="C1531" s="4" t="s">
        <v>14</v>
      </c>
      <c r="D1531" s="4" t="s">
        <v>15</v>
      </c>
      <c r="E1531" s="4" t="s">
        <v>25</v>
      </c>
      <c r="F1531" s="4" t="s">
        <v>16</v>
      </c>
      <c r="G1531" s="4" t="s">
        <v>5</v>
      </c>
      <c r="H1531" s="4" t="s">
        <v>29</v>
      </c>
      <c r="I1531" s="9">
        <v>1</v>
      </c>
      <c r="J1531" s="6">
        <v>50.98</v>
      </c>
      <c r="K1531" s="7">
        <v>0</v>
      </c>
      <c r="L1531" s="6">
        <v>22.92</v>
      </c>
      <c r="M1531" s="6">
        <f t="shared" si="92"/>
        <v>50.98</v>
      </c>
      <c r="N1531" s="6">
        <f t="shared" si="93"/>
        <v>22.92</v>
      </c>
      <c r="O1531" s="6">
        <f t="shared" si="94"/>
        <v>28.059999999999995</v>
      </c>
      <c r="P1531" s="8">
        <f t="shared" si="95"/>
        <v>0.55041192624558644</v>
      </c>
      <c r="Q1531" s="5">
        <f>YEAR(SalesDataTable[[#This Row],[Order Date]])</f>
        <v>2026</v>
      </c>
      <c r="R1531" s="8" t="str">
        <f>"Q"&amp;ROUNDUP(MONTH(SalesDataTable[[#This Row],[Order Date]])/3,0)</f>
        <v>Q3</v>
      </c>
      <c r="S1531" s="9">
        <f>MONTH(SalesDataTable[[#This Row],[Order Date]])</f>
        <v>8</v>
      </c>
      <c r="T1531" s="8" t="str">
        <f>TEXT(SalesDataTable[[#This Row],[Order Date]],"mmm")</f>
        <v>Aug</v>
      </c>
    </row>
    <row r="1532" spans="1:20" ht="16">
      <c r="A1532" s="2" t="s">
        <v>1583</v>
      </c>
      <c r="B1532" s="3">
        <v>46235</v>
      </c>
      <c r="C1532" s="4" t="s">
        <v>14</v>
      </c>
      <c r="D1532" s="4" t="s">
        <v>15</v>
      </c>
      <c r="E1532" s="4" t="s">
        <v>3</v>
      </c>
      <c r="F1532" s="4" t="s">
        <v>4</v>
      </c>
      <c r="G1532" s="4" t="s">
        <v>11</v>
      </c>
      <c r="H1532" s="4" t="s">
        <v>12</v>
      </c>
      <c r="I1532" s="9">
        <v>2</v>
      </c>
      <c r="J1532" s="6">
        <v>91.11</v>
      </c>
      <c r="K1532" s="7">
        <v>0</v>
      </c>
      <c r="L1532" s="6">
        <v>44.19</v>
      </c>
      <c r="M1532" s="6">
        <f t="shared" si="92"/>
        <v>182.22</v>
      </c>
      <c r="N1532" s="6">
        <f t="shared" si="93"/>
        <v>88.38</v>
      </c>
      <c r="O1532" s="6">
        <f t="shared" si="94"/>
        <v>93.84</v>
      </c>
      <c r="P1532" s="8">
        <f t="shared" si="95"/>
        <v>0.51498189002304906</v>
      </c>
      <c r="Q1532" s="5">
        <f>YEAR(SalesDataTable[[#This Row],[Order Date]])</f>
        <v>2026</v>
      </c>
      <c r="R1532" s="8" t="str">
        <f>"Q"&amp;ROUNDUP(MONTH(SalesDataTable[[#This Row],[Order Date]])/3,0)</f>
        <v>Q3</v>
      </c>
      <c r="S1532" s="9">
        <f>MONTH(SalesDataTable[[#This Row],[Order Date]])</f>
        <v>8</v>
      </c>
      <c r="T1532" s="8" t="str">
        <f>TEXT(SalesDataTable[[#This Row],[Order Date]],"mmm")</f>
        <v>Aug</v>
      </c>
    </row>
    <row r="1533" spans="1:20" ht="16">
      <c r="A1533" s="2" t="s">
        <v>1584</v>
      </c>
      <c r="B1533" s="3">
        <v>46235</v>
      </c>
      <c r="C1533" s="4" t="s">
        <v>1</v>
      </c>
      <c r="D1533" s="4" t="s">
        <v>2</v>
      </c>
      <c r="E1533" s="4" t="s">
        <v>39</v>
      </c>
      <c r="F1533" s="4" t="s">
        <v>4</v>
      </c>
      <c r="G1533" s="4" t="s">
        <v>17</v>
      </c>
      <c r="H1533" s="4" t="s">
        <v>18</v>
      </c>
      <c r="I1533" s="9">
        <v>3</v>
      </c>
      <c r="J1533" s="6">
        <v>35.619999999999997</v>
      </c>
      <c r="K1533" s="7">
        <v>0.05</v>
      </c>
      <c r="L1533" s="6">
        <v>13.47</v>
      </c>
      <c r="M1533" s="6">
        <f t="shared" si="92"/>
        <v>101.51699999999998</v>
      </c>
      <c r="N1533" s="6">
        <f t="shared" si="93"/>
        <v>40.410000000000004</v>
      </c>
      <c r="O1533" s="6">
        <f t="shared" si="94"/>
        <v>61.106999999999978</v>
      </c>
      <c r="P1533" s="8">
        <f t="shared" si="95"/>
        <v>0.60193859156594454</v>
      </c>
      <c r="Q1533" s="5">
        <f>YEAR(SalesDataTable[[#This Row],[Order Date]])</f>
        <v>2026</v>
      </c>
      <c r="R1533" s="8" t="str">
        <f>"Q"&amp;ROUNDUP(MONTH(SalesDataTable[[#This Row],[Order Date]])/3,0)</f>
        <v>Q3</v>
      </c>
      <c r="S1533" s="9">
        <f>MONTH(SalesDataTable[[#This Row],[Order Date]])</f>
        <v>8</v>
      </c>
      <c r="T1533" s="8" t="str">
        <f>TEXT(SalesDataTable[[#This Row],[Order Date]],"mmm")</f>
        <v>Aug</v>
      </c>
    </row>
    <row r="1534" spans="1:20" ht="16">
      <c r="A1534" s="2" t="s">
        <v>1585</v>
      </c>
      <c r="B1534" s="3">
        <v>46235</v>
      </c>
      <c r="C1534" s="4" t="s">
        <v>27</v>
      </c>
      <c r="D1534" s="4" t="s">
        <v>82</v>
      </c>
      <c r="E1534" s="4" t="s">
        <v>3</v>
      </c>
      <c r="F1534" s="4" t="s">
        <v>16</v>
      </c>
      <c r="G1534" s="4" t="s">
        <v>11</v>
      </c>
      <c r="H1534" s="4" t="s">
        <v>12</v>
      </c>
      <c r="I1534" s="9">
        <v>1</v>
      </c>
      <c r="J1534" s="6">
        <v>91.95</v>
      </c>
      <c r="K1534" s="7">
        <v>0.05</v>
      </c>
      <c r="L1534" s="6">
        <v>46.47</v>
      </c>
      <c r="M1534" s="6">
        <f t="shared" si="92"/>
        <v>87.352499999999992</v>
      </c>
      <c r="N1534" s="6">
        <f t="shared" si="93"/>
        <v>46.47</v>
      </c>
      <c r="O1534" s="6">
        <f t="shared" si="94"/>
        <v>40.882499999999993</v>
      </c>
      <c r="P1534" s="8">
        <f t="shared" si="95"/>
        <v>0.46801751523997592</v>
      </c>
      <c r="Q1534" s="5">
        <f>YEAR(SalesDataTable[[#This Row],[Order Date]])</f>
        <v>2026</v>
      </c>
      <c r="R1534" s="8" t="str">
        <f>"Q"&amp;ROUNDUP(MONTH(SalesDataTable[[#This Row],[Order Date]])/3,0)</f>
        <v>Q3</v>
      </c>
      <c r="S1534" s="9">
        <f>MONTH(SalesDataTable[[#This Row],[Order Date]])</f>
        <v>8</v>
      </c>
      <c r="T1534" s="8" t="str">
        <f>TEXT(SalesDataTable[[#This Row],[Order Date]],"mmm")</f>
        <v>Aug</v>
      </c>
    </row>
    <row r="1535" spans="1:20" ht="16">
      <c r="A1535" s="2" t="s">
        <v>1586</v>
      </c>
      <c r="B1535" s="3">
        <v>46235</v>
      </c>
      <c r="C1535" s="4" t="s">
        <v>1</v>
      </c>
      <c r="D1535" s="4" t="s">
        <v>52</v>
      </c>
      <c r="E1535" s="4" t="s">
        <v>3</v>
      </c>
      <c r="F1535" s="4" t="s">
        <v>4</v>
      </c>
      <c r="G1535" s="4" t="s">
        <v>49</v>
      </c>
      <c r="H1535" s="4" t="s">
        <v>74</v>
      </c>
      <c r="I1535" s="9">
        <v>1</v>
      </c>
      <c r="J1535" s="6">
        <v>49.46</v>
      </c>
      <c r="K1535" s="7">
        <v>0</v>
      </c>
      <c r="L1535" s="6">
        <v>21.47</v>
      </c>
      <c r="M1535" s="6">
        <f t="shared" si="92"/>
        <v>49.46</v>
      </c>
      <c r="N1535" s="6">
        <f t="shared" si="93"/>
        <v>21.47</v>
      </c>
      <c r="O1535" s="6">
        <f t="shared" si="94"/>
        <v>27.990000000000002</v>
      </c>
      <c r="P1535" s="8">
        <f t="shared" si="95"/>
        <v>0.5659118479579458</v>
      </c>
      <c r="Q1535" s="5">
        <f>YEAR(SalesDataTable[[#This Row],[Order Date]])</f>
        <v>2026</v>
      </c>
      <c r="R1535" s="8" t="str">
        <f>"Q"&amp;ROUNDUP(MONTH(SalesDataTable[[#This Row],[Order Date]])/3,0)</f>
        <v>Q3</v>
      </c>
      <c r="S1535" s="9">
        <f>MONTH(SalesDataTable[[#This Row],[Order Date]])</f>
        <v>8</v>
      </c>
      <c r="T1535" s="8" t="str">
        <f>TEXT(SalesDataTable[[#This Row],[Order Date]],"mmm")</f>
        <v>Aug</v>
      </c>
    </row>
    <row r="1536" spans="1:20" ht="16">
      <c r="A1536" s="2" t="s">
        <v>1587</v>
      </c>
      <c r="B1536" s="3">
        <v>46235</v>
      </c>
      <c r="C1536" s="4" t="s">
        <v>1</v>
      </c>
      <c r="D1536" s="4" t="s">
        <v>88</v>
      </c>
      <c r="E1536" s="4" t="s">
        <v>3</v>
      </c>
      <c r="F1536" s="4" t="s">
        <v>16</v>
      </c>
      <c r="G1536" s="4" t="s">
        <v>5</v>
      </c>
      <c r="H1536" s="4" t="s">
        <v>35</v>
      </c>
      <c r="I1536" s="9">
        <v>1</v>
      </c>
      <c r="J1536" s="6">
        <v>41.25</v>
      </c>
      <c r="K1536" s="7">
        <v>0.05</v>
      </c>
      <c r="L1536" s="6">
        <v>16.98</v>
      </c>
      <c r="M1536" s="6">
        <f t="shared" si="92"/>
        <v>39.1875</v>
      </c>
      <c r="N1536" s="6">
        <f t="shared" si="93"/>
        <v>16.98</v>
      </c>
      <c r="O1536" s="6">
        <f t="shared" si="94"/>
        <v>22.2075</v>
      </c>
      <c r="P1536" s="8">
        <f t="shared" si="95"/>
        <v>0.56669856459330148</v>
      </c>
      <c r="Q1536" s="5">
        <f>YEAR(SalesDataTable[[#This Row],[Order Date]])</f>
        <v>2026</v>
      </c>
      <c r="R1536" s="8" t="str">
        <f>"Q"&amp;ROUNDUP(MONTH(SalesDataTable[[#This Row],[Order Date]])/3,0)</f>
        <v>Q3</v>
      </c>
      <c r="S1536" s="9">
        <f>MONTH(SalesDataTable[[#This Row],[Order Date]])</f>
        <v>8</v>
      </c>
      <c r="T1536" s="8" t="str">
        <f>TEXT(SalesDataTable[[#This Row],[Order Date]],"mmm")</f>
        <v>Aug</v>
      </c>
    </row>
    <row r="1537" spans="1:20" ht="16">
      <c r="A1537" s="2" t="s">
        <v>1588</v>
      </c>
      <c r="B1537" s="3">
        <v>46236</v>
      </c>
      <c r="C1537" s="4" t="s">
        <v>14</v>
      </c>
      <c r="D1537" s="4" t="s">
        <v>34</v>
      </c>
      <c r="E1537" s="4" t="s">
        <v>3</v>
      </c>
      <c r="F1537" s="4" t="s">
        <v>4</v>
      </c>
      <c r="G1537" s="4" t="s">
        <v>17</v>
      </c>
      <c r="H1537" s="4" t="s">
        <v>71</v>
      </c>
      <c r="I1537" s="9">
        <v>4</v>
      </c>
      <c r="J1537" s="6">
        <v>133.65</v>
      </c>
      <c r="K1537" s="7">
        <v>0</v>
      </c>
      <c r="L1537" s="6">
        <v>66</v>
      </c>
      <c r="M1537" s="6">
        <f t="shared" si="92"/>
        <v>534.6</v>
      </c>
      <c r="N1537" s="6">
        <f t="shared" si="93"/>
        <v>264</v>
      </c>
      <c r="O1537" s="6">
        <f t="shared" si="94"/>
        <v>270.60000000000002</v>
      </c>
      <c r="P1537" s="8">
        <f t="shared" si="95"/>
        <v>0.50617283950617287</v>
      </c>
      <c r="Q1537" s="5">
        <f>YEAR(SalesDataTable[[#This Row],[Order Date]])</f>
        <v>2026</v>
      </c>
      <c r="R1537" s="8" t="str">
        <f>"Q"&amp;ROUNDUP(MONTH(SalesDataTable[[#This Row],[Order Date]])/3,0)</f>
        <v>Q3</v>
      </c>
      <c r="S1537" s="9">
        <f>MONTH(SalesDataTable[[#This Row],[Order Date]])</f>
        <v>8</v>
      </c>
      <c r="T1537" s="8" t="str">
        <f>TEXT(SalesDataTable[[#This Row],[Order Date]],"mmm")</f>
        <v>Aug</v>
      </c>
    </row>
    <row r="1538" spans="1:20" ht="16">
      <c r="A1538" s="2" t="s">
        <v>1589</v>
      </c>
      <c r="B1538" s="3">
        <v>46236</v>
      </c>
      <c r="C1538" s="4" t="s">
        <v>27</v>
      </c>
      <c r="D1538" s="4" t="s">
        <v>28</v>
      </c>
      <c r="E1538" s="4" t="s">
        <v>3</v>
      </c>
      <c r="F1538" s="4" t="s">
        <v>4</v>
      </c>
      <c r="G1538" s="4" t="s">
        <v>31</v>
      </c>
      <c r="H1538" s="4" t="s">
        <v>41</v>
      </c>
      <c r="I1538" s="9">
        <v>2</v>
      </c>
      <c r="J1538" s="6">
        <v>200.45</v>
      </c>
      <c r="K1538" s="7">
        <v>0.05</v>
      </c>
      <c r="L1538" s="6">
        <v>105.42</v>
      </c>
      <c r="M1538" s="6">
        <f t="shared" ref="M1538:M1601" si="96">I1538*J1538*(1-K1538)</f>
        <v>380.85499999999996</v>
      </c>
      <c r="N1538" s="6">
        <f t="shared" ref="N1538:N1601" si="97">I1538*L1538</f>
        <v>210.84</v>
      </c>
      <c r="O1538" s="6">
        <f t="shared" ref="O1538:O1601" si="98">M1538-N1538</f>
        <v>170.01499999999996</v>
      </c>
      <c r="P1538" s="8">
        <f t="shared" ref="P1538:P1601" si="99">IFERROR(O1538/M1538,0)</f>
        <v>0.44640348689133652</v>
      </c>
      <c r="Q1538" s="5">
        <f>YEAR(SalesDataTable[[#This Row],[Order Date]])</f>
        <v>2026</v>
      </c>
      <c r="R1538" s="8" t="str">
        <f>"Q"&amp;ROUNDUP(MONTH(SalesDataTable[[#This Row],[Order Date]])/3,0)</f>
        <v>Q3</v>
      </c>
      <c r="S1538" s="9">
        <f>MONTH(SalesDataTable[[#This Row],[Order Date]])</f>
        <v>8</v>
      </c>
      <c r="T1538" s="8" t="str">
        <f>TEXT(SalesDataTable[[#This Row],[Order Date]],"mmm")</f>
        <v>Aug</v>
      </c>
    </row>
    <row r="1539" spans="1:20" ht="16">
      <c r="A1539" s="2" t="s">
        <v>1590</v>
      </c>
      <c r="B1539" s="3">
        <v>46236</v>
      </c>
      <c r="C1539" s="4" t="s">
        <v>1</v>
      </c>
      <c r="D1539" s="4" t="s">
        <v>2</v>
      </c>
      <c r="E1539" s="4" t="s">
        <v>39</v>
      </c>
      <c r="F1539" s="4" t="s">
        <v>4</v>
      </c>
      <c r="G1539" s="4" t="s">
        <v>5</v>
      </c>
      <c r="H1539" s="4" t="s">
        <v>29</v>
      </c>
      <c r="I1539" s="9">
        <v>2</v>
      </c>
      <c r="J1539" s="6">
        <v>51.87</v>
      </c>
      <c r="K1539" s="7">
        <v>0.05</v>
      </c>
      <c r="L1539" s="6">
        <v>21.98</v>
      </c>
      <c r="M1539" s="6">
        <f t="shared" si="96"/>
        <v>98.552999999999997</v>
      </c>
      <c r="N1539" s="6">
        <f t="shared" si="97"/>
        <v>43.96</v>
      </c>
      <c r="O1539" s="6">
        <f t="shared" si="98"/>
        <v>54.592999999999996</v>
      </c>
      <c r="P1539" s="8">
        <f t="shared" si="99"/>
        <v>0.55394559272675614</v>
      </c>
      <c r="Q1539" s="5">
        <f>YEAR(SalesDataTable[[#This Row],[Order Date]])</f>
        <v>2026</v>
      </c>
      <c r="R1539" s="8" t="str">
        <f>"Q"&amp;ROUNDUP(MONTH(SalesDataTable[[#This Row],[Order Date]])/3,0)</f>
        <v>Q3</v>
      </c>
      <c r="S1539" s="9">
        <f>MONTH(SalesDataTable[[#This Row],[Order Date]])</f>
        <v>8</v>
      </c>
      <c r="T1539" s="8" t="str">
        <f>TEXT(SalesDataTable[[#This Row],[Order Date]],"mmm")</f>
        <v>Aug</v>
      </c>
    </row>
    <row r="1540" spans="1:20" ht="16">
      <c r="A1540" s="2" t="s">
        <v>1591</v>
      </c>
      <c r="B1540" s="3">
        <v>46236</v>
      </c>
      <c r="C1540" s="4" t="s">
        <v>27</v>
      </c>
      <c r="D1540" s="4" t="s">
        <v>82</v>
      </c>
      <c r="E1540" s="4" t="s">
        <v>3</v>
      </c>
      <c r="F1540" s="4" t="s">
        <v>4</v>
      </c>
      <c r="G1540" s="4" t="s">
        <v>31</v>
      </c>
      <c r="H1540" s="4" t="s">
        <v>64</v>
      </c>
      <c r="I1540" s="9">
        <v>1</v>
      </c>
      <c r="J1540" s="6">
        <v>83.6</v>
      </c>
      <c r="K1540" s="7">
        <v>0.05</v>
      </c>
      <c r="L1540" s="6">
        <v>38.51</v>
      </c>
      <c r="M1540" s="6">
        <f t="shared" si="96"/>
        <v>79.419999999999987</v>
      </c>
      <c r="N1540" s="6">
        <f t="shared" si="97"/>
        <v>38.51</v>
      </c>
      <c r="O1540" s="6">
        <f t="shared" si="98"/>
        <v>40.909999999999989</v>
      </c>
      <c r="P1540" s="8">
        <f t="shared" si="99"/>
        <v>0.51510954419541677</v>
      </c>
      <c r="Q1540" s="5">
        <f>YEAR(SalesDataTable[[#This Row],[Order Date]])</f>
        <v>2026</v>
      </c>
      <c r="R1540" s="8" t="str">
        <f>"Q"&amp;ROUNDUP(MONTH(SalesDataTable[[#This Row],[Order Date]])/3,0)</f>
        <v>Q3</v>
      </c>
      <c r="S1540" s="9">
        <f>MONTH(SalesDataTable[[#This Row],[Order Date]])</f>
        <v>8</v>
      </c>
      <c r="T1540" s="8" t="str">
        <f>TEXT(SalesDataTable[[#This Row],[Order Date]],"mmm")</f>
        <v>Aug</v>
      </c>
    </row>
    <row r="1541" spans="1:20" ht="16">
      <c r="A1541" s="2" t="s">
        <v>1592</v>
      </c>
      <c r="B1541" s="3">
        <v>46236</v>
      </c>
      <c r="C1541" s="4" t="s">
        <v>14</v>
      </c>
      <c r="D1541" s="4" t="s">
        <v>126</v>
      </c>
      <c r="E1541" s="4" t="s">
        <v>3</v>
      </c>
      <c r="F1541" s="4" t="s">
        <v>16</v>
      </c>
      <c r="G1541" s="4" t="s">
        <v>17</v>
      </c>
      <c r="H1541" s="4" t="s">
        <v>18</v>
      </c>
      <c r="I1541" s="9">
        <v>1</v>
      </c>
      <c r="J1541" s="6">
        <v>35.74</v>
      </c>
      <c r="K1541" s="7">
        <v>0</v>
      </c>
      <c r="L1541" s="6">
        <v>13.49</v>
      </c>
      <c r="M1541" s="6">
        <f t="shared" si="96"/>
        <v>35.74</v>
      </c>
      <c r="N1541" s="6">
        <f t="shared" si="97"/>
        <v>13.49</v>
      </c>
      <c r="O1541" s="6">
        <f t="shared" si="98"/>
        <v>22.25</v>
      </c>
      <c r="P1541" s="8">
        <f t="shared" si="99"/>
        <v>0.62255176273083379</v>
      </c>
      <c r="Q1541" s="5">
        <f>YEAR(SalesDataTable[[#This Row],[Order Date]])</f>
        <v>2026</v>
      </c>
      <c r="R1541" s="8" t="str">
        <f>"Q"&amp;ROUNDUP(MONTH(SalesDataTable[[#This Row],[Order Date]])/3,0)</f>
        <v>Q3</v>
      </c>
      <c r="S1541" s="9">
        <f>MONTH(SalesDataTable[[#This Row],[Order Date]])</f>
        <v>8</v>
      </c>
      <c r="T1541" s="8" t="str">
        <f>TEXT(SalesDataTable[[#This Row],[Order Date]],"mmm")</f>
        <v>Aug</v>
      </c>
    </row>
    <row r="1542" spans="1:20" ht="16">
      <c r="A1542" s="2" t="s">
        <v>1593</v>
      </c>
      <c r="B1542" s="3">
        <v>46236</v>
      </c>
      <c r="C1542" s="4" t="s">
        <v>27</v>
      </c>
      <c r="D1542" s="4" t="s">
        <v>28</v>
      </c>
      <c r="E1542" s="4" t="s">
        <v>3</v>
      </c>
      <c r="F1542" s="4" t="s">
        <v>4</v>
      </c>
      <c r="G1542" s="4" t="s">
        <v>5</v>
      </c>
      <c r="H1542" s="4" t="s">
        <v>6</v>
      </c>
      <c r="I1542" s="9">
        <v>1</v>
      </c>
      <c r="J1542" s="6">
        <v>79.849999999999994</v>
      </c>
      <c r="K1542" s="7">
        <v>0.1</v>
      </c>
      <c r="L1542" s="6">
        <v>43.11</v>
      </c>
      <c r="M1542" s="6">
        <f t="shared" si="96"/>
        <v>71.864999999999995</v>
      </c>
      <c r="N1542" s="6">
        <f t="shared" si="97"/>
        <v>43.11</v>
      </c>
      <c r="O1542" s="6">
        <f t="shared" si="98"/>
        <v>28.754999999999995</v>
      </c>
      <c r="P1542" s="8">
        <f t="shared" si="99"/>
        <v>0.40012523481527862</v>
      </c>
      <c r="Q1542" s="5">
        <f>YEAR(SalesDataTable[[#This Row],[Order Date]])</f>
        <v>2026</v>
      </c>
      <c r="R1542" s="8" t="str">
        <f>"Q"&amp;ROUNDUP(MONTH(SalesDataTable[[#This Row],[Order Date]])/3,0)</f>
        <v>Q3</v>
      </c>
      <c r="S1542" s="9">
        <f>MONTH(SalesDataTable[[#This Row],[Order Date]])</f>
        <v>8</v>
      </c>
      <c r="T1542" s="8" t="str">
        <f>TEXT(SalesDataTable[[#This Row],[Order Date]],"mmm")</f>
        <v>Aug</v>
      </c>
    </row>
    <row r="1543" spans="1:20" ht="16">
      <c r="A1543" s="2" t="s">
        <v>1594</v>
      </c>
      <c r="B1543" s="3">
        <v>46236</v>
      </c>
      <c r="C1543" s="4" t="s">
        <v>1</v>
      </c>
      <c r="D1543" s="4" t="s">
        <v>88</v>
      </c>
      <c r="E1543" s="4" t="s">
        <v>3</v>
      </c>
      <c r="F1543" s="4" t="s">
        <v>4</v>
      </c>
      <c r="G1543" s="4" t="s">
        <v>17</v>
      </c>
      <c r="H1543" s="4" t="s">
        <v>46</v>
      </c>
      <c r="I1543" s="9">
        <v>2</v>
      </c>
      <c r="J1543" s="6">
        <v>46.44</v>
      </c>
      <c r="K1543" s="7">
        <v>0</v>
      </c>
      <c r="L1543" s="6">
        <v>18.489999999999998</v>
      </c>
      <c r="M1543" s="6">
        <f t="shared" si="96"/>
        <v>92.88</v>
      </c>
      <c r="N1543" s="6">
        <f t="shared" si="97"/>
        <v>36.979999999999997</v>
      </c>
      <c r="O1543" s="6">
        <f t="shared" si="98"/>
        <v>55.9</v>
      </c>
      <c r="P1543" s="8">
        <f t="shared" si="99"/>
        <v>0.60185185185185186</v>
      </c>
      <c r="Q1543" s="5">
        <f>YEAR(SalesDataTable[[#This Row],[Order Date]])</f>
        <v>2026</v>
      </c>
      <c r="R1543" s="8" t="str">
        <f>"Q"&amp;ROUNDUP(MONTH(SalesDataTable[[#This Row],[Order Date]])/3,0)</f>
        <v>Q3</v>
      </c>
      <c r="S1543" s="9">
        <f>MONTH(SalesDataTable[[#This Row],[Order Date]])</f>
        <v>8</v>
      </c>
      <c r="T1543" s="8" t="str">
        <f>TEXT(SalesDataTable[[#This Row],[Order Date]],"mmm")</f>
        <v>Aug</v>
      </c>
    </row>
    <row r="1544" spans="1:20" ht="16">
      <c r="A1544" s="2" t="s">
        <v>1595</v>
      </c>
      <c r="B1544" s="3">
        <v>46236</v>
      </c>
      <c r="C1544" s="4" t="s">
        <v>27</v>
      </c>
      <c r="D1544" s="4" t="s">
        <v>48</v>
      </c>
      <c r="E1544" s="4" t="s">
        <v>25</v>
      </c>
      <c r="F1544" s="4" t="s">
        <v>4</v>
      </c>
      <c r="G1544" s="4" t="s">
        <v>5</v>
      </c>
      <c r="H1544" s="4" t="s">
        <v>29</v>
      </c>
      <c r="I1544" s="9">
        <v>2</v>
      </c>
      <c r="J1544" s="6">
        <v>50.44</v>
      </c>
      <c r="K1544" s="7">
        <v>0</v>
      </c>
      <c r="L1544" s="6">
        <v>22.99</v>
      </c>
      <c r="M1544" s="6">
        <f t="shared" si="96"/>
        <v>100.88</v>
      </c>
      <c r="N1544" s="6">
        <f t="shared" si="97"/>
        <v>45.98</v>
      </c>
      <c r="O1544" s="6">
        <f t="shared" si="98"/>
        <v>54.9</v>
      </c>
      <c r="P1544" s="8">
        <f t="shared" si="99"/>
        <v>0.54421094369547984</v>
      </c>
      <c r="Q1544" s="5">
        <f>YEAR(SalesDataTable[[#This Row],[Order Date]])</f>
        <v>2026</v>
      </c>
      <c r="R1544" s="8" t="str">
        <f>"Q"&amp;ROUNDUP(MONTH(SalesDataTable[[#This Row],[Order Date]])/3,0)</f>
        <v>Q3</v>
      </c>
      <c r="S1544" s="9">
        <f>MONTH(SalesDataTable[[#This Row],[Order Date]])</f>
        <v>8</v>
      </c>
      <c r="T1544" s="8" t="str">
        <f>TEXT(SalesDataTable[[#This Row],[Order Date]],"mmm")</f>
        <v>Aug</v>
      </c>
    </row>
    <row r="1545" spans="1:20" ht="16">
      <c r="A1545" s="2" t="s">
        <v>1596</v>
      </c>
      <c r="B1545" s="3">
        <v>46236</v>
      </c>
      <c r="C1545" s="4" t="s">
        <v>27</v>
      </c>
      <c r="D1545" s="4" t="s">
        <v>48</v>
      </c>
      <c r="E1545" s="4" t="s">
        <v>3</v>
      </c>
      <c r="F1545" s="4" t="s">
        <v>4</v>
      </c>
      <c r="G1545" s="4" t="s">
        <v>5</v>
      </c>
      <c r="H1545" s="4" t="s">
        <v>6</v>
      </c>
      <c r="I1545" s="9">
        <v>2</v>
      </c>
      <c r="J1545" s="6">
        <v>81.38</v>
      </c>
      <c r="K1545" s="7">
        <v>0</v>
      </c>
      <c r="L1545" s="6">
        <v>42.19</v>
      </c>
      <c r="M1545" s="6">
        <f t="shared" si="96"/>
        <v>162.76</v>
      </c>
      <c r="N1545" s="6">
        <f t="shared" si="97"/>
        <v>84.38</v>
      </c>
      <c r="O1545" s="6">
        <f t="shared" si="98"/>
        <v>78.38</v>
      </c>
      <c r="P1545" s="8">
        <f t="shared" si="99"/>
        <v>0.4815679528139592</v>
      </c>
      <c r="Q1545" s="5">
        <f>YEAR(SalesDataTable[[#This Row],[Order Date]])</f>
        <v>2026</v>
      </c>
      <c r="R1545" s="8" t="str">
        <f>"Q"&amp;ROUNDUP(MONTH(SalesDataTable[[#This Row],[Order Date]])/3,0)</f>
        <v>Q3</v>
      </c>
      <c r="S1545" s="9">
        <f>MONTH(SalesDataTable[[#This Row],[Order Date]])</f>
        <v>8</v>
      </c>
      <c r="T1545" s="8" t="str">
        <f>TEXT(SalesDataTable[[#This Row],[Order Date]],"mmm")</f>
        <v>Aug</v>
      </c>
    </row>
    <row r="1546" spans="1:20" ht="16">
      <c r="A1546" s="2" t="s">
        <v>1597</v>
      </c>
      <c r="B1546" s="3">
        <v>46237</v>
      </c>
      <c r="C1546" s="4" t="s">
        <v>14</v>
      </c>
      <c r="D1546" s="4" t="s">
        <v>126</v>
      </c>
      <c r="E1546" s="4" t="s">
        <v>3</v>
      </c>
      <c r="F1546" s="4" t="s">
        <v>4</v>
      </c>
      <c r="G1546" s="4" t="s">
        <v>49</v>
      </c>
      <c r="H1546" s="4" t="s">
        <v>50</v>
      </c>
      <c r="I1546" s="9">
        <v>1</v>
      </c>
      <c r="J1546" s="6">
        <v>41.3</v>
      </c>
      <c r="K1546" s="7">
        <v>0</v>
      </c>
      <c r="L1546" s="6">
        <v>14.52</v>
      </c>
      <c r="M1546" s="6">
        <f t="shared" si="96"/>
        <v>41.3</v>
      </c>
      <c r="N1546" s="6">
        <f t="shared" si="97"/>
        <v>14.52</v>
      </c>
      <c r="O1546" s="6">
        <f t="shared" si="98"/>
        <v>26.779999999999998</v>
      </c>
      <c r="P1546" s="8">
        <f t="shared" si="99"/>
        <v>0.64842615012106541</v>
      </c>
      <c r="Q1546" s="5">
        <f>YEAR(SalesDataTable[[#This Row],[Order Date]])</f>
        <v>2026</v>
      </c>
      <c r="R1546" s="8" t="str">
        <f>"Q"&amp;ROUNDUP(MONTH(SalesDataTable[[#This Row],[Order Date]])/3,0)</f>
        <v>Q3</v>
      </c>
      <c r="S1546" s="9">
        <f>MONTH(SalesDataTable[[#This Row],[Order Date]])</f>
        <v>8</v>
      </c>
      <c r="T1546" s="8" t="str">
        <f>TEXT(SalesDataTable[[#This Row],[Order Date]],"mmm")</f>
        <v>Aug</v>
      </c>
    </row>
    <row r="1547" spans="1:20" ht="16">
      <c r="A1547" s="2" t="s">
        <v>1598</v>
      </c>
      <c r="B1547" s="3">
        <v>46237</v>
      </c>
      <c r="C1547" s="4" t="s">
        <v>27</v>
      </c>
      <c r="D1547" s="4" t="s">
        <v>48</v>
      </c>
      <c r="E1547" s="4" t="s">
        <v>39</v>
      </c>
      <c r="F1547" s="4" t="s">
        <v>4</v>
      </c>
      <c r="G1547" s="4" t="s">
        <v>17</v>
      </c>
      <c r="H1547" s="4" t="s">
        <v>18</v>
      </c>
      <c r="I1547" s="9">
        <v>2</v>
      </c>
      <c r="J1547" s="6">
        <v>36.15</v>
      </c>
      <c r="K1547" s="7">
        <v>0.1</v>
      </c>
      <c r="L1547" s="6">
        <v>13.19</v>
      </c>
      <c r="M1547" s="6">
        <f t="shared" si="96"/>
        <v>65.069999999999993</v>
      </c>
      <c r="N1547" s="6">
        <f t="shared" si="97"/>
        <v>26.38</v>
      </c>
      <c r="O1547" s="6">
        <f t="shared" si="98"/>
        <v>38.69</v>
      </c>
      <c r="P1547" s="8">
        <f t="shared" si="99"/>
        <v>0.59459044106347014</v>
      </c>
      <c r="Q1547" s="5">
        <f>YEAR(SalesDataTable[[#This Row],[Order Date]])</f>
        <v>2026</v>
      </c>
      <c r="R1547" s="8" t="str">
        <f>"Q"&amp;ROUNDUP(MONTH(SalesDataTable[[#This Row],[Order Date]])/3,0)</f>
        <v>Q3</v>
      </c>
      <c r="S1547" s="9">
        <f>MONTH(SalesDataTable[[#This Row],[Order Date]])</f>
        <v>8</v>
      </c>
      <c r="T1547" s="8" t="str">
        <f>TEXT(SalesDataTable[[#This Row],[Order Date]],"mmm")</f>
        <v>Aug</v>
      </c>
    </row>
    <row r="1548" spans="1:20" ht="16">
      <c r="A1548" s="2" t="s">
        <v>1599</v>
      </c>
      <c r="B1548" s="3">
        <v>46237</v>
      </c>
      <c r="C1548" s="4" t="s">
        <v>8</v>
      </c>
      <c r="D1548" s="4" t="s">
        <v>69</v>
      </c>
      <c r="E1548" s="4" t="s">
        <v>3</v>
      </c>
      <c r="F1548" s="4" t="s">
        <v>4</v>
      </c>
      <c r="G1548" s="4" t="s">
        <v>17</v>
      </c>
      <c r="H1548" s="4" t="s">
        <v>71</v>
      </c>
      <c r="I1548" s="9">
        <v>3</v>
      </c>
      <c r="J1548" s="6">
        <v>132.59</v>
      </c>
      <c r="K1548" s="7">
        <v>0.1</v>
      </c>
      <c r="L1548" s="6">
        <v>66.040000000000006</v>
      </c>
      <c r="M1548" s="6">
        <f t="shared" si="96"/>
        <v>357.99299999999999</v>
      </c>
      <c r="N1548" s="6">
        <f t="shared" si="97"/>
        <v>198.12</v>
      </c>
      <c r="O1548" s="6">
        <f t="shared" si="98"/>
        <v>159.87299999999999</v>
      </c>
      <c r="P1548" s="8">
        <f t="shared" si="99"/>
        <v>0.44658135773604507</v>
      </c>
      <c r="Q1548" s="5">
        <f>YEAR(SalesDataTable[[#This Row],[Order Date]])</f>
        <v>2026</v>
      </c>
      <c r="R1548" s="8" t="str">
        <f>"Q"&amp;ROUNDUP(MONTH(SalesDataTable[[#This Row],[Order Date]])/3,0)</f>
        <v>Q3</v>
      </c>
      <c r="S1548" s="9">
        <f>MONTH(SalesDataTable[[#This Row],[Order Date]])</f>
        <v>8</v>
      </c>
      <c r="T1548" s="8" t="str">
        <f>TEXT(SalesDataTable[[#This Row],[Order Date]],"mmm")</f>
        <v>Aug</v>
      </c>
    </row>
    <row r="1549" spans="1:20" ht="16">
      <c r="A1549" s="2" t="s">
        <v>1600</v>
      </c>
      <c r="B1549" s="3">
        <v>46237</v>
      </c>
      <c r="C1549" s="4" t="s">
        <v>14</v>
      </c>
      <c r="D1549" s="4" t="s">
        <v>24</v>
      </c>
      <c r="E1549" s="4" t="s">
        <v>3</v>
      </c>
      <c r="F1549" s="4" t="s">
        <v>16</v>
      </c>
      <c r="G1549" s="4" t="s">
        <v>11</v>
      </c>
      <c r="H1549" s="4" t="s">
        <v>21</v>
      </c>
      <c r="I1549" s="9">
        <v>3</v>
      </c>
      <c r="J1549" s="6">
        <v>144</v>
      </c>
      <c r="K1549" s="7">
        <v>0</v>
      </c>
      <c r="L1549" s="6">
        <v>78.89</v>
      </c>
      <c r="M1549" s="6">
        <f t="shared" si="96"/>
        <v>432</v>
      </c>
      <c r="N1549" s="6">
        <f t="shared" si="97"/>
        <v>236.67000000000002</v>
      </c>
      <c r="O1549" s="6">
        <f t="shared" si="98"/>
        <v>195.32999999999998</v>
      </c>
      <c r="P1549" s="8">
        <f t="shared" si="99"/>
        <v>0.45215277777777774</v>
      </c>
      <c r="Q1549" s="5">
        <f>YEAR(SalesDataTable[[#This Row],[Order Date]])</f>
        <v>2026</v>
      </c>
      <c r="R1549" s="8" t="str">
        <f>"Q"&amp;ROUNDUP(MONTH(SalesDataTable[[#This Row],[Order Date]])/3,0)</f>
        <v>Q3</v>
      </c>
      <c r="S1549" s="9">
        <f>MONTH(SalesDataTable[[#This Row],[Order Date]])</f>
        <v>8</v>
      </c>
      <c r="T1549" s="8" t="str">
        <f>TEXT(SalesDataTable[[#This Row],[Order Date]],"mmm")</f>
        <v>Aug</v>
      </c>
    </row>
    <row r="1550" spans="1:20" ht="16">
      <c r="A1550" s="2" t="s">
        <v>1601</v>
      </c>
      <c r="B1550" s="3">
        <v>46237</v>
      </c>
      <c r="C1550" s="4" t="s">
        <v>1</v>
      </c>
      <c r="D1550" s="4" t="s">
        <v>2</v>
      </c>
      <c r="E1550" s="4" t="s">
        <v>3</v>
      </c>
      <c r="F1550" s="4" t="s">
        <v>4</v>
      </c>
      <c r="G1550" s="4" t="s">
        <v>17</v>
      </c>
      <c r="H1550" s="4" t="s">
        <v>46</v>
      </c>
      <c r="I1550" s="9">
        <v>2</v>
      </c>
      <c r="J1550" s="6">
        <v>45.45</v>
      </c>
      <c r="K1550" s="7">
        <v>0.05</v>
      </c>
      <c r="L1550" s="6">
        <v>18.829999999999998</v>
      </c>
      <c r="M1550" s="6">
        <f t="shared" si="96"/>
        <v>86.355000000000004</v>
      </c>
      <c r="N1550" s="6">
        <f t="shared" si="97"/>
        <v>37.659999999999997</v>
      </c>
      <c r="O1550" s="6">
        <f t="shared" si="98"/>
        <v>48.695000000000007</v>
      </c>
      <c r="P1550" s="8">
        <f t="shared" si="99"/>
        <v>0.56389323142840608</v>
      </c>
      <c r="Q1550" s="5">
        <f>YEAR(SalesDataTable[[#This Row],[Order Date]])</f>
        <v>2026</v>
      </c>
      <c r="R1550" s="8" t="str">
        <f>"Q"&amp;ROUNDUP(MONTH(SalesDataTable[[#This Row],[Order Date]])/3,0)</f>
        <v>Q3</v>
      </c>
      <c r="S1550" s="9">
        <f>MONTH(SalesDataTable[[#This Row],[Order Date]])</f>
        <v>8</v>
      </c>
      <c r="T1550" s="8" t="str">
        <f>TEXT(SalesDataTable[[#This Row],[Order Date]],"mmm")</f>
        <v>Aug</v>
      </c>
    </row>
    <row r="1551" spans="1:20" ht="16">
      <c r="A1551" s="2" t="s">
        <v>1602</v>
      </c>
      <c r="B1551" s="3">
        <v>46237</v>
      </c>
      <c r="C1551" s="4" t="s">
        <v>8</v>
      </c>
      <c r="D1551" s="4" t="s">
        <v>38</v>
      </c>
      <c r="E1551" s="4" t="s">
        <v>3</v>
      </c>
      <c r="F1551" s="4" t="s">
        <v>4</v>
      </c>
      <c r="G1551" s="4" t="s">
        <v>5</v>
      </c>
      <c r="H1551" s="4" t="s">
        <v>35</v>
      </c>
      <c r="I1551" s="9">
        <v>1</v>
      </c>
      <c r="J1551" s="6">
        <v>41.16</v>
      </c>
      <c r="K1551" s="7">
        <v>0.05</v>
      </c>
      <c r="L1551" s="6">
        <v>16.66</v>
      </c>
      <c r="M1551" s="6">
        <f t="shared" si="96"/>
        <v>39.101999999999997</v>
      </c>
      <c r="N1551" s="6">
        <f t="shared" si="97"/>
        <v>16.66</v>
      </c>
      <c r="O1551" s="6">
        <f t="shared" si="98"/>
        <v>22.441999999999997</v>
      </c>
      <c r="P1551" s="8">
        <f t="shared" si="99"/>
        <v>0.57393483709273174</v>
      </c>
      <c r="Q1551" s="5">
        <f>YEAR(SalesDataTable[[#This Row],[Order Date]])</f>
        <v>2026</v>
      </c>
      <c r="R1551" s="8" t="str">
        <f>"Q"&amp;ROUNDUP(MONTH(SalesDataTable[[#This Row],[Order Date]])/3,0)</f>
        <v>Q3</v>
      </c>
      <c r="S1551" s="9">
        <f>MONTH(SalesDataTable[[#This Row],[Order Date]])</f>
        <v>8</v>
      </c>
      <c r="T1551" s="8" t="str">
        <f>TEXT(SalesDataTable[[#This Row],[Order Date]],"mmm")</f>
        <v>Aug</v>
      </c>
    </row>
    <row r="1552" spans="1:20" ht="16">
      <c r="A1552" s="2" t="s">
        <v>1603</v>
      </c>
      <c r="B1552" s="3">
        <v>46237</v>
      </c>
      <c r="C1552" s="4" t="s">
        <v>1</v>
      </c>
      <c r="D1552" s="4" t="s">
        <v>2</v>
      </c>
      <c r="E1552" s="4" t="s">
        <v>25</v>
      </c>
      <c r="F1552" s="4" t="s">
        <v>4</v>
      </c>
      <c r="G1552" s="4" t="s">
        <v>17</v>
      </c>
      <c r="H1552" s="4" t="s">
        <v>83</v>
      </c>
      <c r="I1552" s="9">
        <v>1</v>
      </c>
      <c r="J1552" s="6">
        <v>162.78</v>
      </c>
      <c r="K1552" s="7">
        <v>0</v>
      </c>
      <c r="L1552" s="6">
        <v>85.08</v>
      </c>
      <c r="M1552" s="6">
        <f t="shared" si="96"/>
        <v>162.78</v>
      </c>
      <c r="N1552" s="6">
        <f t="shared" si="97"/>
        <v>85.08</v>
      </c>
      <c r="O1552" s="6">
        <f t="shared" si="98"/>
        <v>77.7</v>
      </c>
      <c r="P1552" s="8">
        <f t="shared" si="99"/>
        <v>0.47733136748986366</v>
      </c>
      <c r="Q1552" s="5">
        <f>YEAR(SalesDataTable[[#This Row],[Order Date]])</f>
        <v>2026</v>
      </c>
      <c r="R1552" s="8" t="str">
        <f>"Q"&amp;ROUNDUP(MONTH(SalesDataTable[[#This Row],[Order Date]])/3,0)</f>
        <v>Q3</v>
      </c>
      <c r="S1552" s="9">
        <f>MONTH(SalesDataTable[[#This Row],[Order Date]])</f>
        <v>8</v>
      </c>
      <c r="T1552" s="8" t="str">
        <f>TEXT(SalesDataTable[[#This Row],[Order Date]],"mmm")</f>
        <v>Aug</v>
      </c>
    </row>
    <row r="1553" spans="1:20" ht="16">
      <c r="A1553" s="2" t="s">
        <v>1604</v>
      </c>
      <c r="B1553" s="3">
        <v>46237</v>
      </c>
      <c r="C1553" s="4" t="s">
        <v>14</v>
      </c>
      <c r="D1553" s="4" t="s">
        <v>126</v>
      </c>
      <c r="E1553" s="4" t="s">
        <v>25</v>
      </c>
      <c r="F1553" s="4" t="s">
        <v>16</v>
      </c>
      <c r="G1553" s="4" t="s">
        <v>5</v>
      </c>
      <c r="H1553" s="4" t="s">
        <v>6</v>
      </c>
      <c r="I1553" s="9">
        <v>1</v>
      </c>
      <c r="J1553" s="6">
        <v>80.040000000000006</v>
      </c>
      <c r="K1553" s="7">
        <v>0.1</v>
      </c>
      <c r="L1553" s="6">
        <v>41.88</v>
      </c>
      <c r="M1553" s="6">
        <f t="shared" si="96"/>
        <v>72.036000000000001</v>
      </c>
      <c r="N1553" s="6">
        <f t="shared" si="97"/>
        <v>41.88</v>
      </c>
      <c r="O1553" s="6">
        <f t="shared" si="98"/>
        <v>30.155999999999999</v>
      </c>
      <c r="P1553" s="8">
        <f t="shared" si="99"/>
        <v>0.41862402132267196</v>
      </c>
      <c r="Q1553" s="5">
        <f>YEAR(SalesDataTable[[#This Row],[Order Date]])</f>
        <v>2026</v>
      </c>
      <c r="R1553" s="8" t="str">
        <f>"Q"&amp;ROUNDUP(MONTH(SalesDataTable[[#This Row],[Order Date]])/3,0)</f>
        <v>Q3</v>
      </c>
      <c r="S1553" s="9">
        <f>MONTH(SalesDataTable[[#This Row],[Order Date]])</f>
        <v>8</v>
      </c>
      <c r="T1553" s="8" t="str">
        <f>TEXT(SalesDataTable[[#This Row],[Order Date]],"mmm")</f>
        <v>Aug</v>
      </c>
    </row>
    <row r="1554" spans="1:20" ht="16">
      <c r="A1554" s="2" t="s">
        <v>1605</v>
      </c>
      <c r="B1554" s="3">
        <v>46237</v>
      </c>
      <c r="C1554" s="4" t="s">
        <v>14</v>
      </c>
      <c r="D1554" s="4" t="s">
        <v>34</v>
      </c>
      <c r="E1554" s="4" t="s">
        <v>3</v>
      </c>
      <c r="F1554" s="4" t="s">
        <v>16</v>
      </c>
      <c r="G1554" s="4" t="s">
        <v>11</v>
      </c>
      <c r="H1554" s="4" t="s">
        <v>12</v>
      </c>
      <c r="I1554" s="9">
        <v>1</v>
      </c>
      <c r="J1554" s="6">
        <v>90.21</v>
      </c>
      <c r="K1554" s="7">
        <v>0</v>
      </c>
      <c r="L1554" s="6">
        <v>46.31</v>
      </c>
      <c r="M1554" s="6">
        <f t="shared" si="96"/>
        <v>90.21</v>
      </c>
      <c r="N1554" s="6">
        <f t="shared" si="97"/>
        <v>46.31</v>
      </c>
      <c r="O1554" s="6">
        <f t="shared" si="98"/>
        <v>43.899999999999991</v>
      </c>
      <c r="P1554" s="8">
        <f t="shared" si="99"/>
        <v>0.48664227912648261</v>
      </c>
      <c r="Q1554" s="5">
        <f>YEAR(SalesDataTable[[#This Row],[Order Date]])</f>
        <v>2026</v>
      </c>
      <c r="R1554" s="8" t="str">
        <f>"Q"&amp;ROUNDUP(MONTH(SalesDataTable[[#This Row],[Order Date]])/3,0)</f>
        <v>Q3</v>
      </c>
      <c r="S1554" s="9">
        <f>MONTH(SalesDataTable[[#This Row],[Order Date]])</f>
        <v>8</v>
      </c>
      <c r="T1554" s="8" t="str">
        <f>TEXT(SalesDataTable[[#This Row],[Order Date]],"mmm")</f>
        <v>Aug</v>
      </c>
    </row>
    <row r="1555" spans="1:20" ht="16">
      <c r="A1555" s="2" t="s">
        <v>1606</v>
      </c>
      <c r="B1555" s="3">
        <v>46238</v>
      </c>
      <c r="C1555" s="4" t="s">
        <v>1</v>
      </c>
      <c r="D1555" s="4" t="s">
        <v>52</v>
      </c>
      <c r="E1555" s="4" t="s">
        <v>25</v>
      </c>
      <c r="F1555" s="4" t="s">
        <v>20</v>
      </c>
      <c r="G1555" s="4" t="s">
        <v>17</v>
      </c>
      <c r="H1555" s="4" t="s">
        <v>71</v>
      </c>
      <c r="I1555" s="9">
        <v>1</v>
      </c>
      <c r="J1555" s="6">
        <v>133.6</v>
      </c>
      <c r="K1555" s="7">
        <v>0.1</v>
      </c>
      <c r="L1555" s="6">
        <v>67.3</v>
      </c>
      <c r="M1555" s="6">
        <f t="shared" si="96"/>
        <v>120.24</v>
      </c>
      <c r="N1555" s="6">
        <f t="shared" si="97"/>
        <v>67.3</v>
      </c>
      <c r="O1555" s="6">
        <f t="shared" si="98"/>
        <v>52.94</v>
      </c>
      <c r="P1555" s="8">
        <f t="shared" si="99"/>
        <v>0.44028609447771122</v>
      </c>
      <c r="Q1555" s="5">
        <f>YEAR(SalesDataTable[[#This Row],[Order Date]])</f>
        <v>2026</v>
      </c>
      <c r="R1555" s="8" t="str">
        <f>"Q"&amp;ROUNDUP(MONTH(SalesDataTable[[#This Row],[Order Date]])/3,0)</f>
        <v>Q3</v>
      </c>
      <c r="S1555" s="9">
        <f>MONTH(SalesDataTable[[#This Row],[Order Date]])</f>
        <v>8</v>
      </c>
      <c r="T1555" s="8" t="str">
        <f>TEXT(SalesDataTable[[#This Row],[Order Date]],"mmm")</f>
        <v>Aug</v>
      </c>
    </row>
    <row r="1556" spans="1:20" ht="16">
      <c r="A1556" s="2" t="s">
        <v>1607</v>
      </c>
      <c r="B1556" s="3">
        <v>46238</v>
      </c>
      <c r="C1556" s="4" t="s">
        <v>27</v>
      </c>
      <c r="D1556" s="4" t="s">
        <v>28</v>
      </c>
      <c r="E1556" s="4" t="s">
        <v>3</v>
      </c>
      <c r="F1556" s="4" t="s">
        <v>4</v>
      </c>
      <c r="G1556" s="4" t="s">
        <v>17</v>
      </c>
      <c r="H1556" s="4" t="s">
        <v>46</v>
      </c>
      <c r="I1556" s="9">
        <v>1</v>
      </c>
      <c r="J1556" s="6">
        <v>47.53</v>
      </c>
      <c r="K1556" s="7">
        <v>0</v>
      </c>
      <c r="L1556" s="6">
        <v>18.04</v>
      </c>
      <c r="M1556" s="6">
        <f t="shared" si="96"/>
        <v>47.53</v>
      </c>
      <c r="N1556" s="6">
        <f t="shared" si="97"/>
        <v>18.04</v>
      </c>
      <c r="O1556" s="6">
        <f t="shared" si="98"/>
        <v>29.490000000000002</v>
      </c>
      <c r="P1556" s="8">
        <f t="shared" si="99"/>
        <v>0.62045024195245113</v>
      </c>
      <c r="Q1556" s="5">
        <f>YEAR(SalesDataTable[[#This Row],[Order Date]])</f>
        <v>2026</v>
      </c>
      <c r="R1556" s="8" t="str">
        <f>"Q"&amp;ROUNDUP(MONTH(SalesDataTable[[#This Row],[Order Date]])/3,0)</f>
        <v>Q3</v>
      </c>
      <c r="S1556" s="9">
        <f>MONTH(SalesDataTable[[#This Row],[Order Date]])</f>
        <v>8</v>
      </c>
      <c r="T1556" s="8" t="str">
        <f>TEXT(SalesDataTable[[#This Row],[Order Date]],"mmm")</f>
        <v>Aug</v>
      </c>
    </row>
    <row r="1557" spans="1:20" ht="16">
      <c r="A1557" s="2" t="s">
        <v>1608</v>
      </c>
      <c r="B1557" s="3">
        <v>46238</v>
      </c>
      <c r="C1557" s="4" t="s">
        <v>1</v>
      </c>
      <c r="D1557" s="4" t="s">
        <v>88</v>
      </c>
      <c r="E1557" s="4" t="s">
        <v>3</v>
      </c>
      <c r="F1557" s="4" t="s">
        <v>4</v>
      </c>
      <c r="G1557" s="4" t="s">
        <v>17</v>
      </c>
      <c r="H1557" s="4" t="s">
        <v>46</v>
      </c>
      <c r="I1557" s="9">
        <v>2</v>
      </c>
      <c r="J1557" s="6">
        <v>46.71</v>
      </c>
      <c r="K1557" s="7">
        <v>0</v>
      </c>
      <c r="L1557" s="6">
        <v>18.41</v>
      </c>
      <c r="M1557" s="6">
        <f t="shared" si="96"/>
        <v>93.42</v>
      </c>
      <c r="N1557" s="6">
        <f t="shared" si="97"/>
        <v>36.82</v>
      </c>
      <c r="O1557" s="6">
        <f t="shared" si="98"/>
        <v>56.6</v>
      </c>
      <c r="P1557" s="8">
        <f t="shared" si="99"/>
        <v>0.60586598158852489</v>
      </c>
      <c r="Q1557" s="5">
        <f>YEAR(SalesDataTable[[#This Row],[Order Date]])</f>
        <v>2026</v>
      </c>
      <c r="R1557" s="8" t="str">
        <f>"Q"&amp;ROUNDUP(MONTH(SalesDataTable[[#This Row],[Order Date]])/3,0)</f>
        <v>Q3</v>
      </c>
      <c r="S1557" s="9">
        <f>MONTH(SalesDataTable[[#This Row],[Order Date]])</f>
        <v>8</v>
      </c>
      <c r="T1557" s="8" t="str">
        <f>TEXT(SalesDataTable[[#This Row],[Order Date]],"mmm")</f>
        <v>Aug</v>
      </c>
    </row>
    <row r="1558" spans="1:20" ht="16">
      <c r="A1558" s="2" t="s">
        <v>1609</v>
      </c>
      <c r="B1558" s="3">
        <v>46238</v>
      </c>
      <c r="C1558" s="4" t="s">
        <v>14</v>
      </c>
      <c r="D1558" s="4" t="s">
        <v>126</v>
      </c>
      <c r="E1558" s="4" t="s">
        <v>39</v>
      </c>
      <c r="F1558" s="4" t="s">
        <v>16</v>
      </c>
      <c r="G1558" s="4" t="s">
        <v>31</v>
      </c>
      <c r="H1558" s="4" t="s">
        <v>41</v>
      </c>
      <c r="I1558" s="9">
        <v>1</v>
      </c>
      <c r="J1558" s="6">
        <v>197.26</v>
      </c>
      <c r="K1558" s="7">
        <v>0</v>
      </c>
      <c r="L1558" s="6">
        <v>104.09</v>
      </c>
      <c r="M1558" s="6">
        <f t="shared" si="96"/>
        <v>197.26</v>
      </c>
      <c r="N1558" s="6">
        <f t="shared" si="97"/>
        <v>104.09</v>
      </c>
      <c r="O1558" s="6">
        <f t="shared" si="98"/>
        <v>93.169999999999987</v>
      </c>
      <c r="P1558" s="8">
        <f t="shared" si="99"/>
        <v>0.47232079488999285</v>
      </c>
      <c r="Q1558" s="5">
        <f>YEAR(SalesDataTable[[#This Row],[Order Date]])</f>
        <v>2026</v>
      </c>
      <c r="R1558" s="8" t="str">
        <f>"Q"&amp;ROUNDUP(MONTH(SalesDataTable[[#This Row],[Order Date]])/3,0)</f>
        <v>Q3</v>
      </c>
      <c r="S1558" s="9">
        <f>MONTH(SalesDataTable[[#This Row],[Order Date]])</f>
        <v>8</v>
      </c>
      <c r="T1558" s="8" t="str">
        <f>TEXT(SalesDataTable[[#This Row],[Order Date]],"mmm")</f>
        <v>Aug</v>
      </c>
    </row>
    <row r="1559" spans="1:20" ht="16">
      <c r="A1559" s="2" t="s">
        <v>1610</v>
      </c>
      <c r="B1559" s="3">
        <v>46238</v>
      </c>
      <c r="C1559" s="4" t="s">
        <v>14</v>
      </c>
      <c r="D1559" s="4" t="s">
        <v>126</v>
      </c>
      <c r="E1559" s="4" t="s">
        <v>39</v>
      </c>
      <c r="F1559" s="4" t="s">
        <v>16</v>
      </c>
      <c r="G1559" s="4" t="s">
        <v>11</v>
      </c>
      <c r="H1559" s="4" t="s">
        <v>79</v>
      </c>
      <c r="I1559" s="9">
        <v>1</v>
      </c>
      <c r="J1559" s="6">
        <v>70.56</v>
      </c>
      <c r="K1559" s="7">
        <v>0</v>
      </c>
      <c r="L1559" s="6">
        <v>32.11</v>
      </c>
      <c r="M1559" s="6">
        <f t="shared" si="96"/>
        <v>70.56</v>
      </c>
      <c r="N1559" s="6">
        <f t="shared" si="97"/>
        <v>32.11</v>
      </c>
      <c r="O1559" s="6">
        <f t="shared" si="98"/>
        <v>38.450000000000003</v>
      </c>
      <c r="P1559" s="8">
        <f t="shared" si="99"/>
        <v>0.54492630385487528</v>
      </c>
      <c r="Q1559" s="5">
        <f>YEAR(SalesDataTable[[#This Row],[Order Date]])</f>
        <v>2026</v>
      </c>
      <c r="R1559" s="8" t="str">
        <f>"Q"&amp;ROUNDUP(MONTH(SalesDataTable[[#This Row],[Order Date]])/3,0)</f>
        <v>Q3</v>
      </c>
      <c r="S1559" s="9">
        <f>MONTH(SalesDataTable[[#This Row],[Order Date]])</f>
        <v>8</v>
      </c>
      <c r="T1559" s="8" t="str">
        <f>TEXT(SalesDataTable[[#This Row],[Order Date]],"mmm")</f>
        <v>Aug</v>
      </c>
    </row>
    <row r="1560" spans="1:20" ht="16">
      <c r="A1560" s="2" t="s">
        <v>1611</v>
      </c>
      <c r="B1560" s="3">
        <v>46238</v>
      </c>
      <c r="C1560" s="4" t="s">
        <v>8</v>
      </c>
      <c r="D1560" s="4" t="s">
        <v>69</v>
      </c>
      <c r="E1560" s="4" t="s">
        <v>3</v>
      </c>
      <c r="F1560" s="4" t="s">
        <v>20</v>
      </c>
      <c r="G1560" s="4" t="s">
        <v>49</v>
      </c>
      <c r="H1560" s="4" t="s">
        <v>67</v>
      </c>
      <c r="I1560" s="9">
        <v>1</v>
      </c>
      <c r="J1560" s="6">
        <v>36.58</v>
      </c>
      <c r="K1560" s="7">
        <v>0</v>
      </c>
      <c r="L1560" s="6">
        <v>13.98</v>
      </c>
      <c r="M1560" s="6">
        <f t="shared" si="96"/>
        <v>36.58</v>
      </c>
      <c r="N1560" s="6">
        <f t="shared" si="97"/>
        <v>13.98</v>
      </c>
      <c r="O1560" s="6">
        <f t="shared" si="98"/>
        <v>22.599999999999998</v>
      </c>
      <c r="P1560" s="8">
        <f t="shared" si="99"/>
        <v>0.61782394751230174</v>
      </c>
      <c r="Q1560" s="5">
        <f>YEAR(SalesDataTable[[#This Row],[Order Date]])</f>
        <v>2026</v>
      </c>
      <c r="R1560" s="8" t="str">
        <f>"Q"&amp;ROUNDUP(MONTH(SalesDataTable[[#This Row],[Order Date]])/3,0)</f>
        <v>Q3</v>
      </c>
      <c r="S1560" s="9">
        <f>MONTH(SalesDataTable[[#This Row],[Order Date]])</f>
        <v>8</v>
      </c>
      <c r="T1560" s="8" t="str">
        <f>TEXT(SalesDataTable[[#This Row],[Order Date]],"mmm")</f>
        <v>Aug</v>
      </c>
    </row>
    <row r="1561" spans="1:20" ht="16">
      <c r="A1561" s="2" t="s">
        <v>1612</v>
      </c>
      <c r="B1561" s="3">
        <v>46238</v>
      </c>
      <c r="C1561" s="4" t="s">
        <v>27</v>
      </c>
      <c r="D1561" s="4" t="s">
        <v>82</v>
      </c>
      <c r="E1561" s="4" t="s">
        <v>10</v>
      </c>
      <c r="F1561" s="4" t="s">
        <v>20</v>
      </c>
      <c r="G1561" s="4" t="s">
        <v>5</v>
      </c>
      <c r="H1561" s="4" t="s">
        <v>6</v>
      </c>
      <c r="I1561" s="9">
        <v>4</v>
      </c>
      <c r="J1561" s="6">
        <v>82.98</v>
      </c>
      <c r="K1561" s="7">
        <v>0.05</v>
      </c>
      <c r="L1561" s="6">
        <v>43.79</v>
      </c>
      <c r="M1561" s="6">
        <f t="shared" si="96"/>
        <v>315.32400000000001</v>
      </c>
      <c r="N1561" s="6">
        <f t="shared" si="97"/>
        <v>175.16</v>
      </c>
      <c r="O1561" s="6">
        <f t="shared" si="98"/>
        <v>140.16400000000002</v>
      </c>
      <c r="P1561" s="8">
        <f t="shared" si="99"/>
        <v>0.44450787126891711</v>
      </c>
      <c r="Q1561" s="5">
        <f>YEAR(SalesDataTable[[#This Row],[Order Date]])</f>
        <v>2026</v>
      </c>
      <c r="R1561" s="8" t="str">
        <f>"Q"&amp;ROUNDUP(MONTH(SalesDataTable[[#This Row],[Order Date]])/3,0)</f>
        <v>Q3</v>
      </c>
      <c r="S1561" s="9">
        <f>MONTH(SalesDataTable[[#This Row],[Order Date]])</f>
        <v>8</v>
      </c>
      <c r="T1561" s="8" t="str">
        <f>TEXT(SalesDataTable[[#This Row],[Order Date]],"mmm")</f>
        <v>Aug</v>
      </c>
    </row>
    <row r="1562" spans="1:20" ht="16">
      <c r="A1562" s="2" t="s">
        <v>1613</v>
      </c>
      <c r="B1562" s="3">
        <v>46238</v>
      </c>
      <c r="C1562" s="4" t="s">
        <v>1</v>
      </c>
      <c r="D1562" s="4" t="s">
        <v>2</v>
      </c>
      <c r="E1562" s="4" t="s">
        <v>3</v>
      </c>
      <c r="F1562" s="4" t="s">
        <v>16</v>
      </c>
      <c r="G1562" s="4" t="s">
        <v>5</v>
      </c>
      <c r="H1562" s="4" t="s">
        <v>35</v>
      </c>
      <c r="I1562" s="9">
        <v>1</v>
      </c>
      <c r="J1562" s="6">
        <v>41.25</v>
      </c>
      <c r="K1562" s="7">
        <v>0</v>
      </c>
      <c r="L1562" s="6">
        <v>17.02</v>
      </c>
      <c r="M1562" s="6">
        <f t="shared" si="96"/>
        <v>41.25</v>
      </c>
      <c r="N1562" s="6">
        <f t="shared" si="97"/>
        <v>17.02</v>
      </c>
      <c r="O1562" s="6">
        <f t="shared" si="98"/>
        <v>24.23</v>
      </c>
      <c r="P1562" s="8">
        <f t="shared" si="99"/>
        <v>0.58739393939393936</v>
      </c>
      <c r="Q1562" s="5">
        <f>YEAR(SalesDataTable[[#This Row],[Order Date]])</f>
        <v>2026</v>
      </c>
      <c r="R1562" s="8" t="str">
        <f>"Q"&amp;ROUNDUP(MONTH(SalesDataTable[[#This Row],[Order Date]])/3,0)</f>
        <v>Q3</v>
      </c>
      <c r="S1562" s="9">
        <f>MONTH(SalesDataTable[[#This Row],[Order Date]])</f>
        <v>8</v>
      </c>
      <c r="T1562" s="8" t="str">
        <f>TEXT(SalesDataTable[[#This Row],[Order Date]],"mmm")</f>
        <v>Aug</v>
      </c>
    </row>
    <row r="1563" spans="1:20" ht="16">
      <c r="A1563" s="2" t="s">
        <v>1614</v>
      </c>
      <c r="B1563" s="3">
        <v>46238</v>
      </c>
      <c r="C1563" s="4" t="s">
        <v>14</v>
      </c>
      <c r="D1563" s="4" t="s">
        <v>24</v>
      </c>
      <c r="E1563" s="4" t="s">
        <v>3</v>
      </c>
      <c r="F1563" s="4" t="s">
        <v>4</v>
      </c>
      <c r="G1563" s="4" t="s">
        <v>5</v>
      </c>
      <c r="H1563" s="4" t="s">
        <v>43</v>
      </c>
      <c r="I1563" s="9">
        <v>1</v>
      </c>
      <c r="J1563" s="6">
        <v>101.37</v>
      </c>
      <c r="K1563" s="7">
        <v>0</v>
      </c>
      <c r="L1563" s="6">
        <v>51.56</v>
      </c>
      <c r="M1563" s="6">
        <f t="shared" si="96"/>
        <v>101.37</v>
      </c>
      <c r="N1563" s="6">
        <f t="shared" si="97"/>
        <v>51.56</v>
      </c>
      <c r="O1563" s="6">
        <f t="shared" si="98"/>
        <v>49.81</v>
      </c>
      <c r="P1563" s="8">
        <f t="shared" si="99"/>
        <v>0.49136825490776365</v>
      </c>
      <c r="Q1563" s="5">
        <f>YEAR(SalesDataTable[[#This Row],[Order Date]])</f>
        <v>2026</v>
      </c>
      <c r="R1563" s="8" t="str">
        <f>"Q"&amp;ROUNDUP(MONTH(SalesDataTable[[#This Row],[Order Date]])/3,0)</f>
        <v>Q3</v>
      </c>
      <c r="S1563" s="9">
        <f>MONTH(SalesDataTable[[#This Row],[Order Date]])</f>
        <v>8</v>
      </c>
      <c r="T1563" s="8" t="str">
        <f>TEXT(SalesDataTable[[#This Row],[Order Date]],"mmm")</f>
        <v>Aug</v>
      </c>
    </row>
    <row r="1564" spans="1:20" ht="16">
      <c r="A1564" s="2" t="s">
        <v>1615</v>
      </c>
      <c r="B1564" s="3">
        <v>46238</v>
      </c>
      <c r="C1564" s="4" t="s">
        <v>14</v>
      </c>
      <c r="D1564" s="4" t="s">
        <v>126</v>
      </c>
      <c r="E1564" s="4" t="s">
        <v>3</v>
      </c>
      <c r="F1564" s="4" t="s">
        <v>4</v>
      </c>
      <c r="G1564" s="4" t="s">
        <v>31</v>
      </c>
      <c r="H1564" s="4" t="s">
        <v>32</v>
      </c>
      <c r="I1564" s="9">
        <v>1</v>
      </c>
      <c r="J1564" s="6">
        <v>340.66</v>
      </c>
      <c r="K1564" s="7">
        <v>0.05</v>
      </c>
      <c r="L1564" s="6">
        <v>194.13</v>
      </c>
      <c r="M1564" s="6">
        <f t="shared" si="96"/>
        <v>323.62700000000001</v>
      </c>
      <c r="N1564" s="6">
        <f t="shared" si="97"/>
        <v>194.13</v>
      </c>
      <c r="O1564" s="6">
        <f t="shared" si="98"/>
        <v>129.49700000000001</v>
      </c>
      <c r="P1564" s="8">
        <f t="shared" si="99"/>
        <v>0.40014275693931595</v>
      </c>
      <c r="Q1564" s="5">
        <f>YEAR(SalesDataTable[[#This Row],[Order Date]])</f>
        <v>2026</v>
      </c>
      <c r="R1564" s="8" t="str">
        <f>"Q"&amp;ROUNDUP(MONTH(SalesDataTable[[#This Row],[Order Date]])/3,0)</f>
        <v>Q3</v>
      </c>
      <c r="S1564" s="9">
        <f>MONTH(SalesDataTable[[#This Row],[Order Date]])</f>
        <v>8</v>
      </c>
      <c r="T1564" s="8" t="str">
        <f>TEXT(SalesDataTable[[#This Row],[Order Date]],"mmm")</f>
        <v>Aug</v>
      </c>
    </row>
    <row r="1565" spans="1:20" ht="16">
      <c r="A1565" s="2" t="s">
        <v>1616</v>
      </c>
      <c r="B1565" s="3">
        <v>46238</v>
      </c>
      <c r="C1565" s="4" t="s">
        <v>14</v>
      </c>
      <c r="D1565" s="4" t="s">
        <v>15</v>
      </c>
      <c r="E1565" s="4" t="s">
        <v>39</v>
      </c>
      <c r="F1565" s="4" t="s">
        <v>20</v>
      </c>
      <c r="G1565" s="4" t="s">
        <v>5</v>
      </c>
      <c r="H1565" s="4" t="s">
        <v>29</v>
      </c>
      <c r="I1565" s="9">
        <v>1</v>
      </c>
      <c r="J1565" s="6">
        <v>50.43</v>
      </c>
      <c r="K1565" s="7">
        <v>0.15</v>
      </c>
      <c r="L1565" s="6">
        <v>22.94</v>
      </c>
      <c r="M1565" s="6">
        <f t="shared" si="96"/>
        <v>42.865499999999997</v>
      </c>
      <c r="N1565" s="6">
        <f t="shared" si="97"/>
        <v>22.94</v>
      </c>
      <c r="O1565" s="6">
        <f t="shared" si="98"/>
        <v>19.925499999999996</v>
      </c>
      <c r="P1565" s="8">
        <f t="shared" si="99"/>
        <v>0.46483768998378644</v>
      </c>
      <c r="Q1565" s="5">
        <f>YEAR(SalesDataTable[[#This Row],[Order Date]])</f>
        <v>2026</v>
      </c>
      <c r="R1565" s="8" t="str">
        <f>"Q"&amp;ROUNDUP(MONTH(SalesDataTable[[#This Row],[Order Date]])/3,0)</f>
        <v>Q3</v>
      </c>
      <c r="S1565" s="9">
        <f>MONTH(SalesDataTable[[#This Row],[Order Date]])</f>
        <v>8</v>
      </c>
      <c r="T1565" s="8" t="str">
        <f>TEXT(SalesDataTable[[#This Row],[Order Date]],"mmm")</f>
        <v>Aug</v>
      </c>
    </row>
    <row r="1566" spans="1:20" ht="16">
      <c r="A1566" s="2" t="s">
        <v>1617</v>
      </c>
      <c r="B1566" s="3">
        <v>46239</v>
      </c>
      <c r="C1566" s="4" t="s">
        <v>27</v>
      </c>
      <c r="D1566" s="4" t="s">
        <v>48</v>
      </c>
      <c r="E1566" s="4" t="s">
        <v>3</v>
      </c>
      <c r="F1566" s="4" t="s">
        <v>16</v>
      </c>
      <c r="G1566" s="4" t="s">
        <v>49</v>
      </c>
      <c r="H1566" s="4" t="s">
        <v>50</v>
      </c>
      <c r="I1566" s="9">
        <v>1</v>
      </c>
      <c r="J1566" s="6">
        <v>40.42</v>
      </c>
      <c r="K1566" s="7">
        <v>0.05</v>
      </c>
      <c r="L1566" s="6">
        <v>14.33</v>
      </c>
      <c r="M1566" s="6">
        <f t="shared" si="96"/>
        <v>38.399000000000001</v>
      </c>
      <c r="N1566" s="6">
        <f t="shared" si="97"/>
        <v>14.33</v>
      </c>
      <c r="O1566" s="6">
        <f t="shared" si="98"/>
        <v>24.069000000000003</v>
      </c>
      <c r="P1566" s="8">
        <f t="shared" si="99"/>
        <v>0.62681319826037141</v>
      </c>
      <c r="Q1566" s="5">
        <f>YEAR(SalesDataTable[[#This Row],[Order Date]])</f>
        <v>2026</v>
      </c>
      <c r="R1566" s="8" t="str">
        <f>"Q"&amp;ROUNDUP(MONTH(SalesDataTable[[#This Row],[Order Date]])/3,0)</f>
        <v>Q3</v>
      </c>
      <c r="S1566" s="9">
        <f>MONTH(SalesDataTable[[#This Row],[Order Date]])</f>
        <v>8</v>
      </c>
      <c r="T1566" s="8" t="str">
        <f>TEXT(SalesDataTable[[#This Row],[Order Date]],"mmm")</f>
        <v>Aug</v>
      </c>
    </row>
    <row r="1567" spans="1:20" ht="16">
      <c r="A1567" s="2" t="s">
        <v>1618</v>
      </c>
      <c r="B1567" s="3">
        <v>46239</v>
      </c>
      <c r="C1567" s="4" t="s">
        <v>1</v>
      </c>
      <c r="D1567" s="4" t="s">
        <v>2</v>
      </c>
      <c r="E1567" s="4" t="s">
        <v>3</v>
      </c>
      <c r="F1567" s="4" t="s">
        <v>16</v>
      </c>
      <c r="G1567" s="4" t="s">
        <v>5</v>
      </c>
      <c r="H1567" s="4" t="s">
        <v>29</v>
      </c>
      <c r="I1567" s="9">
        <v>1</v>
      </c>
      <c r="J1567" s="6">
        <v>51.81</v>
      </c>
      <c r="K1567" s="7">
        <v>0.05</v>
      </c>
      <c r="L1567" s="6">
        <v>22.28</v>
      </c>
      <c r="M1567" s="6">
        <f t="shared" si="96"/>
        <v>49.219499999999996</v>
      </c>
      <c r="N1567" s="6">
        <f t="shared" si="97"/>
        <v>22.28</v>
      </c>
      <c r="O1567" s="6">
        <f t="shared" si="98"/>
        <v>26.939499999999995</v>
      </c>
      <c r="P1567" s="8">
        <f t="shared" si="99"/>
        <v>0.54733388189640275</v>
      </c>
      <c r="Q1567" s="5">
        <f>YEAR(SalesDataTable[[#This Row],[Order Date]])</f>
        <v>2026</v>
      </c>
      <c r="R1567" s="8" t="str">
        <f>"Q"&amp;ROUNDUP(MONTH(SalesDataTable[[#This Row],[Order Date]])/3,0)</f>
        <v>Q3</v>
      </c>
      <c r="S1567" s="9">
        <f>MONTH(SalesDataTable[[#This Row],[Order Date]])</f>
        <v>8</v>
      </c>
      <c r="T1567" s="8" t="str">
        <f>TEXT(SalesDataTable[[#This Row],[Order Date]],"mmm")</f>
        <v>Aug</v>
      </c>
    </row>
    <row r="1568" spans="1:20" ht="16">
      <c r="A1568" s="2" t="s">
        <v>1619</v>
      </c>
      <c r="B1568" s="3">
        <v>46239</v>
      </c>
      <c r="C1568" s="4" t="s">
        <v>14</v>
      </c>
      <c r="D1568" s="4" t="s">
        <v>15</v>
      </c>
      <c r="E1568" s="4" t="s">
        <v>25</v>
      </c>
      <c r="F1568" s="4" t="s">
        <v>16</v>
      </c>
      <c r="G1568" s="4" t="s">
        <v>49</v>
      </c>
      <c r="H1568" s="4" t="s">
        <v>67</v>
      </c>
      <c r="I1568" s="9">
        <v>3</v>
      </c>
      <c r="J1568" s="6">
        <v>35.9</v>
      </c>
      <c r="K1568" s="7">
        <v>0</v>
      </c>
      <c r="L1568" s="6">
        <v>14.11</v>
      </c>
      <c r="M1568" s="6">
        <f t="shared" si="96"/>
        <v>107.69999999999999</v>
      </c>
      <c r="N1568" s="6">
        <f t="shared" si="97"/>
        <v>42.33</v>
      </c>
      <c r="O1568" s="6">
        <f t="shared" si="98"/>
        <v>65.36999999999999</v>
      </c>
      <c r="P1568" s="8">
        <f t="shared" si="99"/>
        <v>0.60696378830083564</v>
      </c>
      <c r="Q1568" s="5">
        <f>YEAR(SalesDataTable[[#This Row],[Order Date]])</f>
        <v>2026</v>
      </c>
      <c r="R1568" s="8" t="str">
        <f>"Q"&amp;ROUNDUP(MONTH(SalesDataTable[[#This Row],[Order Date]])/3,0)</f>
        <v>Q3</v>
      </c>
      <c r="S1568" s="9">
        <f>MONTH(SalesDataTable[[#This Row],[Order Date]])</f>
        <v>8</v>
      </c>
      <c r="T1568" s="8" t="str">
        <f>TEXT(SalesDataTable[[#This Row],[Order Date]],"mmm")</f>
        <v>Aug</v>
      </c>
    </row>
    <row r="1569" spans="1:20" ht="16">
      <c r="A1569" s="2" t="s">
        <v>1620</v>
      </c>
      <c r="B1569" s="3">
        <v>46239</v>
      </c>
      <c r="C1569" s="4" t="s">
        <v>8</v>
      </c>
      <c r="D1569" s="4" t="s">
        <v>86</v>
      </c>
      <c r="E1569" s="4" t="s">
        <v>25</v>
      </c>
      <c r="F1569" s="4" t="s">
        <v>20</v>
      </c>
      <c r="G1569" s="4" t="s">
        <v>11</v>
      </c>
      <c r="H1569" s="4" t="s">
        <v>12</v>
      </c>
      <c r="I1569" s="9">
        <v>2</v>
      </c>
      <c r="J1569" s="6">
        <v>90.27</v>
      </c>
      <c r="K1569" s="7">
        <v>0.05</v>
      </c>
      <c r="L1569" s="6">
        <v>46.38</v>
      </c>
      <c r="M1569" s="6">
        <f t="shared" si="96"/>
        <v>171.51299999999998</v>
      </c>
      <c r="N1569" s="6">
        <f t="shared" si="97"/>
        <v>92.76</v>
      </c>
      <c r="O1569" s="6">
        <f t="shared" si="98"/>
        <v>78.752999999999972</v>
      </c>
      <c r="P1569" s="8">
        <f t="shared" si="99"/>
        <v>0.45916636056742044</v>
      </c>
      <c r="Q1569" s="5">
        <f>YEAR(SalesDataTable[[#This Row],[Order Date]])</f>
        <v>2026</v>
      </c>
      <c r="R1569" s="8" t="str">
        <f>"Q"&amp;ROUNDUP(MONTH(SalesDataTable[[#This Row],[Order Date]])/3,0)</f>
        <v>Q3</v>
      </c>
      <c r="S1569" s="9">
        <f>MONTH(SalesDataTable[[#This Row],[Order Date]])</f>
        <v>8</v>
      </c>
      <c r="T1569" s="8" t="str">
        <f>TEXT(SalesDataTable[[#This Row],[Order Date]],"mmm")</f>
        <v>Aug</v>
      </c>
    </row>
    <row r="1570" spans="1:20" ht="16">
      <c r="A1570" s="2" t="s">
        <v>1621</v>
      </c>
      <c r="B1570" s="3">
        <v>46239</v>
      </c>
      <c r="C1570" s="4" t="s">
        <v>8</v>
      </c>
      <c r="D1570" s="4" t="s">
        <v>66</v>
      </c>
      <c r="E1570" s="4" t="s">
        <v>3</v>
      </c>
      <c r="F1570" s="4" t="s">
        <v>16</v>
      </c>
      <c r="G1570" s="4" t="s">
        <v>5</v>
      </c>
      <c r="H1570" s="4" t="s">
        <v>29</v>
      </c>
      <c r="I1570" s="9">
        <v>1</v>
      </c>
      <c r="J1570" s="6">
        <v>49.68</v>
      </c>
      <c r="K1570" s="7">
        <v>0.05</v>
      </c>
      <c r="L1570" s="6">
        <v>22.02</v>
      </c>
      <c r="M1570" s="6">
        <f t="shared" si="96"/>
        <v>47.195999999999998</v>
      </c>
      <c r="N1570" s="6">
        <f t="shared" si="97"/>
        <v>22.02</v>
      </c>
      <c r="O1570" s="6">
        <f t="shared" si="98"/>
        <v>25.175999999999998</v>
      </c>
      <c r="P1570" s="8">
        <f t="shared" si="99"/>
        <v>0.53343503686753113</v>
      </c>
      <c r="Q1570" s="5">
        <f>YEAR(SalesDataTable[[#This Row],[Order Date]])</f>
        <v>2026</v>
      </c>
      <c r="R1570" s="8" t="str">
        <f>"Q"&amp;ROUNDUP(MONTH(SalesDataTable[[#This Row],[Order Date]])/3,0)</f>
        <v>Q3</v>
      </c>
      <c r="S1570" s="9">
        <f>MONTH(SalesDataTable[[#This Row],[Order Date]])</f>
        <v>8</v>
      </c>
      <c r="T1570" s="8" t="str">
        <f>TEXT(SalesDataTable[[#This Row],[Order Date]],"mmm")</f>
        <v>Aug</v>
      </c>
    </row>
    <row r="1571" spans="1:20" ht="16">
      <c r="A1571" s="2" t="s">
        <v>1622</v>
      </c>
      <c r="B1571" s="3">
        <v>46239</v>
      </c>
      <c r="C1571" s="4" t="s">
        <v>8</v>
      </c>
      <c r="D1571" s="4" t="s">
        <v>69</v>
      </c>
      <c r="E1571" s="4" t="s">
        <v>3</v>
      </c>
      <c r="F1571" s="4" t="s">
        <v>16</v>
      </c>
      <c r="G1571" s="4" t="s">
        <v>17</v>
      </c>
      <c r="H1571" s="4" t="s">
        <v>71</v>
      </c>
      <c r="I1571" s="9">
        <v>2</v>
      </c>
      <c r="J1571" s="6">
        <v>131.25</v>
      </c>
      <c r="K1571" s="7">
        <v>0.05</v>
      </c>
      <c r="L1571" s="6">
        <v>65.42</v>
      </c>
      <c r="M1571" s="6">
        <f t="shared" si="96"/>
        <v>249.375</v>
      </c>
      <c r="N1571" s="6">
        <f t="shared" si="97"/>
        <v>130.84</v>
      </c>
      <c r="O1571" s="6">
        <f t="shared" si="98"/>
        <v>118.535</v>
      </c>
      <c r="P1571" s="8">
        <f t="shared" si="99"/>
        <v>0.47532832080200499</v>
      </c>
      <c r="Q1571" s="5">
        <f>YEAR(SalesDataTable[[#This Row],[Order Date]])</f>
        <v>2026</v>
      </c>
      <c r="R1571" s="8" t="str">
        <f>"Q"&amp;ROUNDUP(MONTH(SalesDataTable[[#This Row],[Order Date]])/3,0)</f>
        <v>Q3</v>
      </c>
      <c r="S1571" s="9">
        <f>MONTH(SalesDataTable[[#This Row],[Order Date]])</f>
        <v>8</v>
      </c>
      <c r="T1571" s="8" t="str">
        <f>TEXT(SalesDataTable[[#This Row],[Order Date]],"mmm")</f>
        <v>Aug</v>
      </c>
    </row>
    <row r="1572" spans="1:20" ht="16">
      <c r="A1572" s="2" t="s">
        <v>1623</v>
      </c>
      <c r="B1572" s="3">
        <v>46239</v>
      </c>
      <c r="C1572" s="4" t="s">
        <v>27</v>
      </c>
      <c r="D1572" s="4" t="s">
        <v>28</v>
      </c>
      <c r="E1572" s="4" t="s">
        <v>25</v>
      </c>
      <c r="F1572" s="4" t="s">
        <v>16</v>
      </c>
      <c r="G1572" s="4" t="s">
        <v>49</v>
      </c>
      <c r="H1572" s="4" t="s">
        <v>67</v>
      </c>
      <c r="I1572" s="9">
        <v>2</v>
      </c>
      <c r="J1572" s="6">
        <v>36.78</v>
      </c>
      <c r="K1572" s="7">
        <v>0.05</v>
      </c>
      <c r="L1572" s="6">
        <v>13.85</v>
      </c>
      <c r="M1572" s="6">
        <f t="shared" si="96"/>
        <v>69.882000000000005</v>
      </c>
      <c r="N1572" s="6">
        <f t="shared" si="97"/>
        <v>27.7</v>
      </c>
      <c r="O1572" s="6">
        <f t="shared" si="98"/>
        <v>42.182000000000002</v>
      </c>
      <c r="P1572" s="8">
        <f t="shared" si="99"/>
        <v>0.60361752668784519</v>
      </c>
      <c r="Q1572" s="5">
        <f>YEAR(SalesDataTable[[#This Row],[Order Date]])</f>
        <v>2026</v>
      </c>
      <c r="R1572" s="8" t="str">
        <f>"Q"&amp;ROUNDUP(MONTH(SalesDataTable[[#This Row],[Order Date]])/3,0)</f>
        <v>Q3</v>
      </c>
      <c r="S1572" s="9">
        <f>MONTH(SalesDataTable[[#This Row],[Order Date]])</f>
        <v>8</v>
      </c>
      <c r="T1572" s="8" t="str">
        <f>TEXT(SalesDataTable[[#This Row],[Order Date]],"mmm")</f>
        <v>Aug</v>
      </c>
    </row>
    <row r="1573" spans="1:20" ht="16">
      <c r="A1573" s="2" t="s">
        <v>1624</v>
      </c>
      <c r="B1573" s="3">
        <v>46239</v>
      </c>
      <c r="C1573" s="4" t="s">
        <v>14</v>
      </c>
      <c r="D1573" s="4" t="s">
        <v>15</v>
      </c>
      <c r="E1573" s="4" t="s">
        <v>25</v>
      </c>
      <c r="F1573" s="4" t="s">
        <v>4</v>
      </c>
      <c r="G1573" s="4" t="s">
        <v>5</v>
      </c>
      <c r="H1573" s="4" t="s">
        <v>6</v>
      </c>
      <c r="I1573" s="9">
        <v>1</v>
      </c>
      <c r="J1573" s="6">
        <v>80.790000000000006</v>
      </c>
      <c r="K1573" s="7">
        <v>0.1</v>
      </c>
      <c r="L1573" s="6">
        <v>43.65</v>
      </c>
      <c r="M1573" s="6">
        <f t="shared" si="96"/>
        <v>72.711000000000013</v>
      </c>
      <c r="N1573" s="6">
        <f t="shared" si="97"/>
        <v>43.65</v>
      </c>
      <c r="O1573" s="6">
        <f t="shared" si="98"/>
        <v>29.061000000000014</v>
      </c>
      <c r="P1573" s="8">
        <f t="shared" si="99"/>
        <v>0.39967817799232591</v>
      </c>
      <c r="Q1573" s="5">
        <f>YEAR(SalesDataTable[[#This Row],[Order Date]])</f>
        <v>2026</v>
      </c>
      <c r="R1573" s="8" t="str">
        <f>"Q"&amp;ROUNDUP(MONTH(SalesDataTable[[#This Row],[Order Date]])/3,0)</f>
        <v>Q3</v>
      </c>
      <c r="S1573" s="9">
        <f>MONTH(SalesDataTable[[#This Row],[Order Date]])</f>
        <v>8</v>
      </c>
      <c r="T1573" s="8" t="str">
        <f>TEXT(SalesDataTable[[#This Row],[Order Date]],"mmm")</f>
        <v>Aug</v>
      </c>
    </row>
    <row r="1574" spans="1:20" ht="16">
      <c r="A1574" s="2" t="s">
        <v>1625</v>
      </c>
      <c r="B1574" s="3">
        <v>46239</v>
      </c>
      <c r="C1574" s="4" t="s">
        <v>1</v>
      </c>
      <c r="D1574" s="4" t="s">
        <v>52</v>
      </c>
      <c r="E1574" s="4" t="s">
        <v>3</v>
      </c>
      <c r="F1574" s="4" t="s">
        <v>4</v>
      </c>
      <c r="G1574" s="4" t="s">
        <v>5</v>
      </c>
      <c r="H1574" s="4" t="s">
        <v>35</v>
      </c>
      <c r="I1574" s="9">
        <v>2</v>
      </c>
      <c r="J1574" s="6">
        <v>40.53</v>
      </c>
      <c r="K1574" s="7">
        <v>0.05</v>
      </c>
      <c r="L1574" s="6">
        <v>17.100000000000001</v>
      </c>
      <c r="M1574" s="6">
        <f t="shared" si="96"/>
        <v>77.007000000000005</v>
      </c>
      <c r="N1574" s="6">
        <f t="shared" si="97"/>
        <v>34.200000000000003</v>
      </c>
      <c r="O1574" s="6">
        <f t="shared" si="98"/>
        <v>42.807000000000002</v>
      </c>
      <c r="P1574" s="8">
        <f t="shared" si="99"/>
        <v>0.55588452997779425</v>
      </c>
      <c r="Q1574" s="5">
        <f>YEAR(SalesDataTable[[#This Row],[Order Date]])</f>
        <v>2026</v>
      </c>
      <c r="R1574" s="8" t="str">
        <f>"Q"&amp;ROUNDUP(MONTH(SalesDataTable[[#This Row],[Order Date]])/3,0)</f>
        <v>Q3</v>
      </c>
      <c r="S1574" s="9">
        <f>MONTH(SalesDataTable[[#This Row],[Order Date]])</f>
        <v>8</v>
      </c>
      <c r="T1574" s="8" t="str">
        <f>TEXT(SalesDataTable[[#This Row],[Order Date]],"mmm")</f>
        <v>Aug</v>
      </c>
    </row>
    <row r="1575" spans="1:20" ht="16">
      <c r="A1575" s="2" t="s">
        <v>1626</v>
      </c>
      <c r="B1575" s="3">
        <v>46239</v>
      </c>
      <c r="C1575" s="4" t="s">
        <v>14</v>
      </c>
      <c r="D1575" s="4" t="s">
        <v>15</v>
      </c>
      <c r="E1575" s="4" t="s">
        <v>39</v>
      </c>
      <c r="F1575" s="4" t="s">
        <v>16</v>
      </c>
      <c r="G1575" s="4" t="s">
        <v>5</v>
      </c>
      <c r="H1575" s="4" t="s">
        <v>6</v>
      </c>
      <c r="I1575" s="9">
        <v>2</v>
      </c>
      <c r="J1575" s="6">
        <v>81.66</v>
      </c>
      <c r="K1575" s="7">
        <v>0</v>
      </c>
      <c r="L1575" s="6">
        <v>42.11</v>
      </c>
      <c r="M1575" s="6">
        <f t="shared" si="96"/>
        <v>163.32</v>
      </c>
      <c r="N1575" s="6">
        <f t="shared" si="97"/>
        <v>84.22</v>
      </c>
      <c r="O1575" s="6">
        <f t="shared" si="98"/>
        <v>79.099999999999994</v>
      </c>
      <c r="P1575" s="8">
        <f t="shared" si="99"/>
        <v>0.48432525104090129</v>
      </c>
      <c r="Q1575" s="5">
        <f>YEAR(SalesDataTable[[#This Row],[Order Date]])</f>
        <v>2026</v>
      </c>
      <c r="R1575" s="8" t="str">
        <f>"Q"&amp;ROUNDUP(MONTH(SalesDataTable[[#This Row],[Order Date]])/3,0)</f>
        <v>Q3</v>
      </c>
      <c r="S1575" s="9">
        <f>MONTH(SalesDataTable[[#This Row],[Order Date]])</f>
        <v>8</v>
      </c>
      <c r="T1575" s="8" t="str">
        <f>TEXT(SalesDataTable[[#This Row],[Order Date]],"mmm")</f>
        <v>Aug</v>
      </c>
    </row>
    <row r="1576" spans="1:20" ht="16">
      <c r="A1576" s="2" t="s">
        <v>1627</v>
      </c>
      <c r="B1576" s="3">
        <v>46239</v>
      </c>
      <c r="C1576" s="4" t="s">
        <v>8</v>
      </c>
      <c r="D1576" s="4" t="s">
        <v>69</v>
      </c>
      <c r="E1576" s="4" t="s">
        <v>39</v>
      </c>
      <c r="F1576" s="4" t="s">
        <v>4</v>
      </c>
      <c r="G1576" s="4" t="s">
        <v>11</v>
      </c>
      <c r="H1576" s="4" t="s">
        <v>21</v>
      </c>
      <c r="I1576" s="9">
        <v>1</v>
      </c>
      <c r="J1576" s="6">
        <v>146.55000000000001</v>
      </c>
      <c r="K1576" s="7">
        <v>0</v>
      </c>
      <c r="L1576" s="6">
        <v>78.8</v>
      </c>
      <c r="M1576" s="6">
        <f t="shared" si="96"/>
        <v>146.55000000000001</v>
      </c>
      <c r="N1576" s="6">
        <f t="shared" si="97"/>
        <v>78.8</v>
      </c>
      <c r="O1576" s="6">
        <f t="shared" si="98"/>
        <v>67.750000000000014</v>
      </c>
      <c r="P1576" s="8">
        <f t="shared" si="99"/>
        <v>0.46229955646537024</v>
      </c>
      <c r="Q1576" s="5">
        <f>YEAR(SalesDataTable[[#This Row],[Order Date]])</f>
        <v>2026</v>
      </c>
      <c r="R1576" s="8" t="str">
        <f>"Q"&amp;ROUNDUP(MONTH(SalesDataTable[[#This Row],[Order Date]])/3,0)</f>
        <v>Q3</v>
      </c>
      <c r="S1576" s="9">
        <f>MONTH(SalesDataTable[[#This Row],[Order Date]])</f>
        <v>8</v>
      </c>
      <c r="T1576" s="8" t="str">
        <f>TEXT(SalesDataTable[[#This Row],[Order Date]],"mmm")</f>
        <v>Aug</v>
      </c>
    </row>
    <row r="1577" spans="1:20" ht="16">
      <c r="A1577" s="2" t="s">
        <v>1628</v>
      </c>
      <c r="B1577" s="3">
        <v>46239</v>
      </c>
      <c r="C1577" s="4" t="s">
        <v>8</v>
      </c>
      <c r="D1577" s="4" t="s">
        <v>9</v>
      </c>
      <c r="E1577" s="4" t="s">
        <v>25</v>
      </c>
      <c r="F1577" s="4" t="s">
        <v>4</v>
      </c>
      <c r="G1577" s="4" t="s">
        <v>17</v>
      </c>
      <c r="H1577" s="4" t="s">
        <v>83</v>
      </c>
      <c r="I1577" s="9">
        <v>2</v>
      </c>
      <c r="J1577" s="6">
        <v>161.75</v>
      </c>
      <c r="K1577" s="7">
        <v>0.1</v>
      </c>
      <c r="L1577" s="6">
        <v>85.85</v>
      </c>
      <c r="M1577" s="6">
        <f t="shared" si="96"/>
        <v>291.15000000000003</v>
      </c>
      <c r="N1577" s="6">
        <f t="shared" si="97"/>
        <v>171.7</v>
      </c>
      <c r="O1577" s="6">
        <f t="shared" si="98"/>
        <v>119.45000000000005</v>
      </c>
      <c r="P1577" s="8">
        <f t="shared" si="99"/>
        <v>0.41026962047054794</v>
      </c>
      <c r="Q1577" s="5">
        <f>YEAR(SalesDataTable[[#This Row],[Order Date]])</f>
        <v>2026</v>
      </c>
      <c r="R1577" s="8" t="str">
        <f>"Q"&amp;ROUNDUP(MONTH(SalesDataTable[[#This Row],[Order Date]])/3,0)</f>
        <v>Q3</v>
      </c>
      <c r="S1577" s="9">
        <f>MONTH(SalesDataTable[[#This Row],[Order Date]])</f>
        <v>8</v>
      </c>
      <c r="T1577" s="8" t="str">
        <f>TEXT(SalesDataTable[[#This Row],[Order Date]],"mmm")</f>
        <v>Aug</v>
      </c>
    </row>
    <row r="1578" spans="1:20" ht="16">
      <c r="A1578" s="2" t="s">
        <v>1629</v>
      </c>
      <c r="B1578" s="3">
        <v>46239</v>
      </c>
      <c r="C1578" s="4" t="s">
        <v>8</v>
      </c>
      <c r="D1578" s="4" t="s">
        <v>9</v>
      </c>
      <c r="E1578" s="4" t="s">
        <v>39</v>
      </c>
      <c r="F1578" s="4" t="s">
        <v>4</v>
      </c>
      <c r="G1578" s="4" t="s">
        <v>31</v>
      </c>
      <c r="H1578" s="4" t="s">
        <v>90</v>
      </c>
      <c r="I1578" s="9">
        <v>2</v>
      </c>
      <c r="J1578" s="6">
        <v>122.47</v>
      </c>
      <c r="K1578" s="7">
        <v>0</v>
      </c>
      <c r="L1578" s="6">
        <v>59.73</v>
      </c>
      <c r="M1578" s="6">
        <f t="shared" si="96"/>
        <v>244.94</v>
      </c>
      <c r="N1578" s="6">
        <f t="shared" si="97"/>
        <v>119.46</v>
      </c>
      <c r="O1578" s="6">
        <f t="shared" si="98"/>
        <v>125.48</v>
      </c>
      <c r="P1578" s="8">
        <f t="shared" si="99"/>
        <v>0.5122887237690863</v>
      </c>
      <c r="Q1578" s="5">
        <f>YEAR(SalesDataTable[[#This Row],[Order Date]])</f>
        <v>2026</v>
      </c>
      <c r="R1578" s="8" t="str">
        <f>"Q"&amp;ROUNDUP(MONTH(SalesDataTable[[#This Row],[Order Date]])/3,0)</f>
        <v>Q3</v>
      </c>
      <c r="S1578" s="9">
        <f>MONTH(SalesDataTable[[#This Row],[Order Date]])</f>
        <v>8</v>
      </c>
      <c r="T1578" s="8" t="str">
        <f>TEXT(SalesDataTable[[#This Row],[Order Date]],"mmm")</f>
        <v>Aug</v>
      </c>
    </row>
    <row r="1579" spans="1:20" ht="16">
      <c r="A1579" s="2" t="s">
        <v>1630</v>
      </c>
      <c r="B1579" s="3">
        <v>46240</v>
      </c>
      <c r="C1579" s="4" t="s">
        <v>27</v>
      </c>
      <c r="D1579" s="4" t="s">
        <v>45</v>
      </c>
      <c r="E1579" s="4" t="s">
        <v>39</v>
      </c>
      <c r="F1579" s="4" t="s">
        <v>4</v>
      </c>
      <c r="G1579" s="4" t="s">
        <v>11</v>
      </c>
      <c r="H1579" s="4" t="s">
        <v>79</v>
      </c>
      <c r="I1579" s="9">
        <v>3</v>
      </c>
      <c r="J1579" s="6">
        <v>70.930000000000007</v>
      </c>
      <c r="K1579" s="7">
        <v>0</v>
      </c>
      <c r="L1579" s="6">
        <v>32.9</v>
      </c>
      <c r="M1579" s="6">
        <f t="shared" si="96"/>
        <v>212.79000000000002</v>
      </c>
      <c r="N1579" s="6">
        <f t="shared" si="97"/>
        <v>98.699999999999989</v>
      </c>
      <c r="O1579" s="6">
        <f t="shared" si="98"/>
        <v>114.09000000000003</v>
      </c>
      <c r="P1579" s="8">
        <f t="shared" si="99"/>
        <v>0.53616241364725792</v>
      </c>
      <c r="Q1579" s="5">
        <f>YEAR(SalesDataTable[[#This Row],[Order Date]])</f>
        <v>2026</v>
      </c>
      <c r="R1579" s="8" t="str">
        <f>"Q"&amp;ROUNDUP(MONTH(SalesDataTable[[#This Row],[Order Date]])/3,0)</f>
        <v>Q3</v>
      </c>
      <c r="S1579" s="9">
        <f>MONTH(SalesDataTable[[#This Row],[Order Date]])</f>
        <v>8</v>
      </c>
      <c r="T1579" s="8" t="str">
        <f>TEXT(SalesDataTable[[#This Row],[Order Date]],"mmm")</f>
        <v>Aug</v>
      </c>
    </row>
    <row r="1580" spans="1:20" ht="16">
      <c r="A1580" s="2" t="s">
        <v>1631</v>
      </c>
      <c r="B1580" s="3">
        <v>46240</v>
      </c>
      <c r="C1580" s="4" t="s">
        <v>1</v>
      </c>
      <c r="D1580" s="4" t="s">
        <v>88</v>
      </c>
      <c r="E1580" s="4" t="s">
        <v>3</v>
      </c>
      <c r="F1580" s="4" t="s">
        <v>4</v>
      </c>
      <c r="G1580" s="4" t="s">
        <v>31</v>
      </c>
      <c r="H1580" s="4" t="s">
        <v>41</v>
      </c>
      <c r="I1580" s="9">
        <v>1</v>
      </c>
      <c r="J1580" s="6">
        <v>191.44</v>
      </c>
      <c r="K1580" s="7">
        <v>0</v>
      </c>
      <c r="L1580" s="6">
        <v>102.13</v>
      </c>
      <c r="M1580" s="6">
        <f t="shared" si="96"/>
        <v>191.44</v>
      </c>
      <c r="N1580" s="6">
        <f t="shared" si="97"/>
        <v>102.13</v>
      </c>
      <c r="O1580" s="6">
        <f t="shared" si="98"/>
        <v>89.31</v>
      </c>
      <c r="P1580" s="8">
        <f t="shared" si="99"/>
        <v>0.46651692436272463</v>
      </c>
      <c r="Q1580" s="5">
        <f>YEAR(SalesDataTable[[#This Row],[Order Date]])</f>
        <v>2026</v>
      </c>
      <c r="R1580" s="8" t="str">
        <f>"Q"&amp;ROUNDUP(MONTH(SalesDataTable[[#This Row],[Order Date]])/3,0)</f>
        <v>Q3</v>
      </c>
      <c r="S1580" s="9">
        <f>MONTH(SalesDataTable[[#This Row],[Order Date]])</f>
        <v>8</v>
      </c>
      <c r="T1580" s="8" t="str">
        <f>TEXT(SalesDataTable[[#This Row],[Order Date]],"mmm")</f>
        <v>Aug</v>
      </c>
    </row>
    <row r="1581" spans="1:20" ht="16">
      <c r="A1581" s="2" t="s">
        <v>1632</v>
      </c>
      <c r="B1581" s="3">
        <v>46240</v>
      </c>
      <c r="C1581" s="4" t="s">
        <v>27</v>
      </c>
      <c r="D1581" s="4" t="s">
        <v>48</v>
      </c>
      <c r="E1581" s="4" t="s">
        <v>3</v>
      </c>
      <c r="F1581" s="4" t="s">
        <v>4</v>
      </c>
      <c r="G1581" s="4" t="s">
        <v>5</v>
      </c>
      <c r="H1581" s="4" t="s">
        <v>6</v>
      </c>
      <c r="I1581" s="9">
        <v>2</v>
      </c>
      <c r="J1581" s="6">
        <v>82.92</v>
      </c>
      <c r="K1581" s="7">
        <v>0</v>
      </c>
      <c r="L1581" s="6">
        <v>41.64</v>
      </c>
      <c r="M1581" s="6">
        <f t="shared" si="96"/>
        <v>165.84</v>
      </c>
      <c r="N1581" s="6">
        <f t="shared" si="97"/>
        <v>83.28</v>
      </c>
      <c r="O1581" s="6">
        <f t="shared" si="98"/>
        <v>82.56</v>
      </c>
      <c r="P1581" s="8">
        <f t="shared" si="99"/>
        <v>0.49782923299565845</v>
      </c>
      <c r="Q1581" s="5">
        <f>YEAR(SalesDataTable[[#This Row],[Order Date]])</f>
        <v>2026</v>
      </c>
      <c r="R1581" s="8" t="str">
        <f>"Q"&amp;ROUNDUP(MONTH(SalesDataTable[[#This Row],[Order Date]])/3,0)</f>
        <v>Q3</v>
      </c>
      <c r="S1581" s="9">
        <f>MONTH(SalesDataTable[[#This Row],[Order Date]])</f>
        <v>8</v>
      </c>
      <c r="T1581" s="8" t="str">
        <f>TEXT(SalesDataTable[[#This Row],[Order Date]],"mmm")</f>
        <v>Aug</v>
      </c>
    </row>
    <row r="1582" spans="1:20" ht="16">
      <c r="A1582" s="2" t="s">
        <v>1633</v>
      </c>
      <c r="B1582" s="3">
        <v>46240</v>
      </c>
      <c r="C1582" s="4" t="s">
        <v>14</v>
      </c>
      <c r="D1582" s="4" t="s">
        <v>24</v>
      </c>
      <c r="E1582" s="4" t="s">
        <v>25</v>
      </c>
      <c r="F1582" s="4" t="s">
        <v>4</v>
      </c>
      <c r="G1582" s="4" t="s">
        <v>31</v>
      </c>
      <c r="H1582" s="4" t="s">
        <v>64</v>
      </c>
      <c r="I1582" s="9">
        <v>1</v>
      </c>
      <c r="J1582" s="6">
        <v>82.82</v>
      </c>
      <c r="K1582" s="7">
        <v>0</v>
      </c>
      <c r="L1582" s="6">
        <v>38.83</v>
      </c>
      <c r="M1582" s="6">
        <f t="shared" si="96"/>
        <v>82.82</v>
      </c>
      <c r="N1582" s="6">
        <f t="shared" si="97"/>
        <v>38.83</v>
      </c>
      <c r="O1582" s="6">
        <f t="shared" si="98"/>
        <v>43.989999999999995</v>
      </c>
      <c r="P1582" s="8">
        <f t="shared" si="99"/>
        <v>0.53115189567737264</v>
      </c>
      <c r="Q1582" s="5">
        <f>YEAR(SalesDataTable[[#This Row],[Order Date]])</f>
        <v>2026</v>
      </c>
      <c r="R1582" s="8" t="str">
        <f>"Q"&amp;ROUNDUP(MONTH(SalesDataTable[[#This Row],[Order Date]])/3,0)</f>
        <v>Q3</v>
      </c>
      <c r="S1582" s="9">
        <f>MONTH(SalesDataTable[[#This Row],[Order Date]])</f>
        <v>8</v>
      </c>
      <c r="T1582" s="8" t="str">
        <f>TEXT(SalesDataTable[[#This Row],[Order Date]],"mmm")</f>
        <v>Aug</v>
      </c>
    </row>
    <row r="1583" spans="1:20" ht="16">
      <c r="A1583" s="2" t="s">
        <v>1634</v>
      </c>
      <c r="B1583" s="3">
        <v>46240</v>
      </c>
      <c r="C1583" s="4" t="s">
        <v>27</v>
      </c>
      <c r="D1583" s="4" t="s">
        <v>48</v>
      </c>
      <c r="E1583" s="4" t="s">
        <v>3</v>
      </c>
      <c r="F1583" s="4" t="s">
        <v>16</v>
      </c>
      <c r="G1583" s="4" t="s">
        <v>31</v>
      </c>
      <c r="H1583" s="4" t="s">
        <v>32</v>
      </c>
      <c r="I1583" s="9">
        <v>1</v>
      </c>
      <c r="J1583" s="6">
        <v>335.26</v>
      </c>
      <c r="K1583" s="7">
        <v>0.05</v>
      </c>
      <c r="L1583" s="6">
        <v>193.73</v>
      </c>
      <c r="M1583" s="6">
        <f t="shared" si="96"/>
        <v>318.49699999999996</v>
      </c>
      <c r="N1583" s="6">
        <f t="shared" si="97"/>
        <v>193.73</v>
      </c>
      <c r="O1583" s="6">
        <f t="shared" si="98"/>
        <v>124.76699999999997</v>
      </c>
      <c r="P1583" s="8">
        <f t="shared" si="99"/>
        <v>0.39173681384754011</v>
      </c>
      <c r="Q1583" s="5">
        <f>YEAR(SalesDataTable[[#This Row],[Order Date]])</f>
        <v>2026</v>
      </c>
      <c r="R1583" s="8" t="str">
        <f>"Q"&amp;ROUNDUP(MONTH(SalesDataTable[[#This Row],[Order Date]])/3,0)</f>
        <v>Q3</v>
      </c>
      <c r="S1583" s="9">
        <f>MONTH(SalesDataTable[[#This Row],[Order Date]])</f>
        <v>8</v>
      </c>
      <c r="T1583" s="8" t="str">
        <f>TEXT(SalesDataTable[[#This Row],[Order Date]],"mmm")</f>
        <v>Aug</v>
      </c>
    </row>
    <row r="1584" spans="1:20" ht="16">
      <c r="A1584" s="2" t="s">
        <v>1635</v>
      </c>
      <c r="B1584" s="3">
        <v>46240</v>
      </c>
      <c r="C1584" s="4" t="s">
        <v>14</v>
      </c>
      <c r="D1584" s="4" t="s">
        <v>126</v>
      </c>
      <c r="E1584" s="4" t="s">
        <v>39</v>
      </c>
      <c r="F1584" s="4" t="s">
        <v>20</v>
      </c>
      <c r="G1584" s="4" t="s">
        <v>17</v>
      </c>
      <c r="H1584" s="4" t="s">
        <v>46</v>
      </c>
      <c r="I1584" s="9">
        <v>1</v>
      </c>
      <c r="J1584" s="6">
        <v>47.19</v>
      </c>
      <c r="K1584" s="7">
        <v>0.05</v>
      </c>
      <c r="L1584" s="6">
        <v>18.11</v>
      </c>
      <c r="M1584" s="6">
        <f t="shared" si="96"/>
        <v>44.830499999999994</v>
      </c>
      <c r="N1584" s="6">
        <f t="shared" si="97"/>
        <v>18.11</v>
      </c>
      <c r="O1584" s="6">
        <f t="shared" si="98"/>
        <v>26.720499999999994</v>
      </c>
      <c r="P1584" s="8">
        <f t="shared" si="99"/>
        <v>0.59603395010093574</v>
      </c>
      <c r="Q1584" s="5">
        <f>YEAR(SalesDataTable[[#This Row],[Order Date]])</f>
        <v>2026</v>
      </c>
      <c r="R1584" s="8" t="str">
        <f>"Q"&amp;ROUNDUP(MONTH(SalesDataTable[[#This Row],[Order Date]])/3,0)</f>
        <v>Q3</v>
      </c>
      <c r="S1584" s="9">
        <f>MONTH(SalesDataTable[[#This Row],[Order Date]])</f>
        <v>8</v>
      </c>
      <c r="T1584" s="8" t="str">
        <f>TEXT(SalesDataTable[[#This Row],[Order Date]],"mmm")</f>
        <v>Aug</v>
      </c>
    </row>
    <row r="1585" spans="1:20" ht="16">
      <c r="A1585" s="2" t="s">
        <v>1636</v>
      </c>
      <c r="B1585" s="3">
        <v>46240</v>
      </c>
      <c r="C1585" s="4" t="s">
        <v>14</v>
      </c>
      <c r="D1585" s="4" t="s">
        <v>126</v>
      </c>
      <c r="E1585" s="4" t="s">
        <v>39</v>
      </c>
      <c r="F1585" s="4" t="s">
        <v>4</v>
      </c>
      <c r="G1585" s="4" t="s">
        <v>11</v>
      </c>
      <c r="H1585" s="4" t="s">
        <v>12</v>
      </c>
      <c r="I1585" s="9">
        <v>3</v>
      </c>
      <c r="J1585" s="6">
        <v>91.57</v>
      </c>
      <c r="K1585" s="7">
        <v>0</v>
      </c>
      <c r="L1585" s="6">
        <v>44.52</v>
      </c>
      <c r="M1585" s="6">
        <f t="shared" si="96"/>
        <v>274.70999999999998</v>
      </c>
      <c r="N1585" s="6">
        <f t="shared" si="97"/>
        <v>133.56</v>
      </c>
      <c r="O1585" s="6">
        <f t="shared" si="98"/>
        <v>141.14999999999998</v>
      </c>
      <c r="P1585" s="8">
        <f t="shared" si="99"/>
        <v>0.51381456808998571</v>
      </c>
      <c r="Q1585" s="5">
        <f>YEAR(SalesDataTable[[#This Row],[Order Date]])</f>
        <v>2026</v>
      </c>
      <c r="R1585" s="8" t="str">
        <f>"Q"&amp;ROUNDUP(MONTH(SalesDataTable[[#This Row],[Order Date]])/3,0)</f>
        <v>Q3</v>
      </c>
      <c r="S1585" s="9">
        <f>MONTH(SalesDataTable[[#This Row],[Order Date]])</f>
        <v>8</v>
      </c>
      <c r="T1585" s="8" t="str">
        <f>TEXT(SalesDataTable[[#This Row],[Order Date]],"mmm")</f>
        <v>Aug</v>
      </c>
    </row>
    <row r="1586" spans="1:20" ht="16">
      <c r="A1586" s="2" t="s">
        <v>1637</v>
      </c>
      <c r="B1586" s="3">
        <v>46240</v>
      </c>
      <c r="C1586" s="4" t="s">
        <v>27</v>
      </c>
      <c r="D1586" s="4" t="s">
        <v>82</v>
      </c>
      <c r="E1586" s="4" t="s">
        <v>3</v>
      </c>
      <c r="F1586" s="4" t="s">
        <v>16</v>
      </c>
      <c r="G1586" s="4" t="s">
        <v>11</v>
      </c>
      <c r="H1586" s="4" t="s">
        <v>53</v>
      </c>
      <c r="I1586" s="9">
        <v>4</v>
      </c>
      <c r="J1586" s="6">
        <v>154.41999999999999</v>
      </c>
      <c r="K1586" s="7">
        <v>0</v>
      </c>
      <c r="L1586" s="6">
        <v>77.86</v>
      </c>
      <c r="M1586" s="6">
        <f t="shared" si="96"/>
        <v>617.67999999999995</v>
      </c>
      <c r="N1586" s="6">
        <f t="shared" si="97"/>
        <v>311.44</v>
      </c>
      <c r="O1586" s="6">
        <f t="shared" si="98"/>
        <v>306.23999999999995</v>
      </c>
      <c r="P1586" s="8">
        <f t="shared" si="99"/>
        <v>0.49579070068643954</v>
      </c>
      <c r="Q1586" s="5">
        <f>YEAR(SalesDataTable[[#This Row],[Order Date]])</f>
        <v>2026</v>
      </c>
      <c r="R1586" s="8" t="str">
        <f>"Q"&amp;ROUNDUP(MONTH(SalesDataTable[[#This Row],[Order Date]])/3,0)</f>
        <v>Q3</v>
      </c>
      <c r="S1586" s="9">
        <f>MONTH(SalesDataTable[[#This Row],[Order Date]])</f>
        <v>8</v>
      </c>
      <c r="T1586" s="8" t="str">
        <f>TEXT(SalesDataTable[[#This Row],[Order Date]],"mmm")</f>
        <v>Aug</v>
      </c>
    </row>
    <row r="1587" spans="1:20" ht="16">
      <c r="A1587" s="2" t="s">
        <v>1638</v>
      </c>
      <c r="B1587" s="3">
        <v>46240</v>
      </c>
      <c r="C1587" s="4" t="s">
        <v>1</v>
      </c>
      <c r="D1587" s="4" t="s">
        <v>2</v>
      </c>
      <c r="E1587" s="4" t="s">
        <v>39</v>
      </c>
      <c r="F1587" s="4" t="s">
        <v>4</v>
      </c>
      <c r="G1587" s="4" t="s">
        <v>5</v>
      </c>
      <c r="H1587" s="4" t="s">
        <v>29</v>
      </c>
      <c r="I1587" s="9">
        <v>2</v>
      </c>
      <c r="J1587" s="6">
        <v>49.91</v>
      </c>
      <c r="K1587" s="7">
        <v>0.05</v>
      </c>
      <c r="L1587" s="6">
        <v>21.86</v>
      </c>
      <c r="M1587" s="6">
        <f t="shared" si="96"/>
        <v>94.828999999999994</v>
      </c>
      <c r="N1587" s="6">
        <f t="shared" si="97"/>
        <v>43.72</v>
      </c>
      <c r="O1587" s="6">
        <f t="shared" si="98"/>
        <v>51.108999999999995</v>
      </c>
      <c r="P1587" s="8">
        <f t="shared" si="99"/>
        <v>0.53895960096594919</v>
      </c>
      <c r="Q1587" s="5">
        <f>YEAR(SalesDataTable[[#This Row],[Order Date]])</f>
        <v>2026</v>
      </c>
      <c r="R1587" s="8" t="str">
        <f>"Q"&amp;ROUNDUP(MONTH(SalesDataTable[[#This Row],[Order Date]])/3,0)</f>
        <v>Q3</v>
      </c>
      <c r="S1587" s="9">
        <f>MONTH(SalesDataTable[[#This Row],[Order Date]])</f>
        <v>8</v>
      </c>
      <c r="T1587" s="8" t="str">
        <f>TEXT(SalesDataTable[[#This Row],[Order Date]],"mmm")</f>
        <v>Aug</v>
      </c>
    </row>
    <row r="1588" spans="1:20" ht="16">
      <c r="A1588" s="2" t="s">
        <v>1639</v>
      </c>
      <c r="B1588" s="3">
        <v>46240</v>
      </c>
      <c r="C1588" s="4" t="s">
        <v>27</v>
      </c>
      <c r="D1588" s="4" t="s">
        <v>48</v>
      </c>
      <c r="E1588" s="4" t="s">
        <v>39</v>
      </c>
      <c r="F1588" s="4" t="s">
        <v>4</v>
      </c>
      <c r="G1588" s="4" t="s">
        <v>11</v>
      </c>
      <c r="H1588" s="4" t="s">
        <v>12</v>
      </c>
      <c r="I1588" s="9">
        <v>1</v>
      </c>
      <c r="J1588" s="6">
        <v>91.58</v>
      </c>
      <c r="K1588" s="7">
        <v>0.1</v>
      </c>
      <c r="L1588" s="6">
        <v>44.87</v>
      </c>
      <c r="M1588" s="6">
        <f t="shared" si="96"/>
        <v>82.421999999999997</v>
      </c>
      <c r="N1588" s="6">
        <f t="shared" si="97"/>
        <v>44.87</v>
      </c>
      <c r="O1588" s="6">
        <f t="shared" si="98"/>
        <v>37.552</v>
      </c>
      <c r="P1588" s="8">
        <f t="shared" si="99"/>
        <v>0.45560651282424597</v>
      </c>
      <c r="Q1588" s="5">
        <f>YEAR(SalesDataTable[[#This Row],[Order Date]])</f>
        <v>2026</v>
      </c>
      <c r="R1588" s="8" t="str">
        <f>"Q"&amp;ROUNDUP(MONTH(SalesDataTable[[#This Row],[Order Date]])/3,0)</f>
        <v>Q3</v>
      </c>
      <c r="S1588" s="9">
        <f>MONTH(SalesDataTable[[#This Row],[Order Date]])</f>
        <v>8</v>
      </c>
      <c r="T1588" s="8" t="str">
        <f>TEXT(SalesDataTable[[#This Row],[Order Date]],"mmm")</f>
        <v>Aug</v>
      </c>
    </row>
    <row r="1589" spans="1:20" ht="16">
      <c r="A1589" s="2" t="s">
        <v>1640</v>
      </c>
      <c r="B1589" s="3">
        <v>46240</v>
      </c>
      <c r="C1589" s="4" t="s">
        <v>14</v>
      </c>
      <c r="D1589" s="4" t="s">
        <v>61</v>
      </c>
      <c r="E1589" s="4" t="s">
        <v>3</v>
      </c>
      <c r="F1589" s="4" t="s">
        <v>16</v>
      </c>
      <c r="G1589" s="4" t="s">
        <v>49</v>
      </c>
      <c r="H1589" s="4" t="s">
        <v>50</v>
      </c>
      <c r="I1589" s="9">
        <v>3</v>
      </c>
      <c r="J1589" s="6">
        <v>41.11</v>
      </c>
      <c r="K1589" s="7">
        <v>0</v>
      </c>
      <c r="L1589" s="6">
        <v>14.49</v>
      </c>
      <c r="M1589" s="6">
        <f t="shared" si="96"/>
        <v>123.33</v>
      </c>
      <c r="N1589" s="6">
        <f t="shared" si="97"/>
        <v>43.47</v>
      </c>
      <c r="O1589" s="6">
        <f t="shared" si="98"/>
        <v>79.86</v>
      </c>
      <c r="P1589" s="8">
        <f t="shared" si="99"/>
        <v>0.64753101435173921</v>
      </c>
      <c r="Q1589" s="5">
        <f>YEAR(SalesDataTable[[#This Row],[Order Date]])</f>
        <v>2026</v>
      </c>
      <c r="R1589" s="8" t="str">
        <f>"Q"&amp;ROUNDUP(MONTH(SalesDataTable[[#This Row],[Order Date]])/3,0)</f>
        <v>Q3</v>
      </c>
      <c r="S1589" s="9">
        <f>MONTH(SalesDataTable[[#This Row],[Order Date]])</f>
        <v>8</v>
      </c>
      <c r="T1589" s="8" t="str">
        <f>TEXT(SalesDataTable[[#This Row],[Order Date]],"mmm")</f>
        <v>Aug</v>
      </c>
    </row>
    <row r="1590" spans="1:20" ht="16">
      <c r="A1590" s="2" t="s">
        <v>1641</v>
      </c>
      <c r="B1590" s="3">
        <v>46240</v>
      </c>
      <c r="C1590" s="4" t="s">
        <v>8</v>
      </c>
      <c r="D1590" s="4" t="s">
        <v>69</v>
      </c>
      <c r="E1590" s="4" t="s">
        <v>3</v>
      </c>
      <c r="F1590" s="4" t="s">
        <v>4</v>
      </c>
      <c r="G1590" s="4" t="s">
        <v>17</v>
      </c>
      <c r="H1590" s="4" t="s">
        <v>18</v>
      </c>
      <c r="I1590" s="9">
        <v>4</v>
      </c>
      <c r="J1590" s="6">
        <v>35.9</v>
      </c>
      <c r="K1590" s="7">
        <v>0</v>
      </c>
      <c r="L1590" s="6">
        <v>13.49</v>
      </c>
      <c r="M1590" s="6">
        <f t="shared" si="96"/>
        <v>143.6</v>
      </c>
      <c r="N1590" s="6">
        <f t="shared" si="97"/>
        <v>53.96</v>
      </c>
      <c r="O1590" s="6">
        <f t="shared" si="98"/>
        <v>89.639999999999986</v>
      </c>
      <c r="P1590" s="8">
        <f t="shared" si="99"/>
        <v>0.62423398328690805</v>
      </c>
      <c r="Q1590" s="5">
        <f>YEAR(SalesDataTable[[#This Row],[Order Date]])</f>
        <v>2026</v>
      </c>
      <c r="R1590" s="8" t="str">
        <f>"Q"&amp;ROUNDUP(MONTH(SalesDataTable[[#This Row],[Order Date]])/3,0)</f>
        <v>Q3</v>
      </c>
      <c r="S1590" s="9">
        <f>MONTH(SalesDataTable[[#This Row],[Order Date]])</f>
        <v>8</v>
      </c>
      <c r="T1590" s="8" t="str">
        <f>TEXT(SalesDataTable[[#This Row],[Order Date]],"mmm")</f>
        <v>Aug</v>
      </c>
    </row>
    <row r="1591" spans="1:20" ht="16">
      <c r="A1591" s="2" t="s">
        <v>1642</v>
      </c>
      <c r="B1591" s="3">
        <v>46241</v>
      </c>
      <c r="C1591" s="4" t="s">
        <v>14</v>
      </c>
      <c r="D1591" s="4" t="s">
        <v>126</v>
      </c>
      <c r="E1591" s="4" t="s">
        <v>3</v>
      </c>
      <c r="F1591" s="4" t="s">
        <v>4</v>
      </c>
      <c r="G1591" s="4" t="s">
        <v>49</v>
      </c>
      <c r="H1591" s="4" t="s">
        <v>67</v>
      </c>
      <c r="I1591" s="9">
        <v>1</v>
      </c>
      <c r="J1591" s="6">
        <v>36.33</v>
      </c>
      <c r="K1591" s="7">
        <v>0.05</v>
      </c>
      <c r="L1591" s="6">
        <v>13.78</v>
      </c>
      <c r="M1591" s="6">
        <f t="shared" si="96"/>
        <v>34.513499999999993</v>
      </c>
      <c r="N1591" s="6">
        <f t="shared" si="97"/>
        <v>13.78</v>
      </c>
      <c r="O1591" s="6">
        <f t="shared" si="98"/>
        <v>20.733499999999992</v>
      </c>
      <c r="P1591" s="8">
        <f t="shared" si="99"/>
        <v>0.60073594390600771</v>
      </c>
      <c r="Q1591" s="5">
        <f>YEAR(SalesDataTable[[#This Row],[Order Date]])</f>
        <v>2026</v>
      </c>
      <c r="R1591" s="8" t="str">
        <f>"Q"&amp;ROUNDUP(MONTH(SalesDataTable[[#This Row],[Order Date]])/3,0)</f>
        <v>Q3</v>
      </c>
      <c r="S1591" s="9">
        <f>MONTH(SalesDataTable[[#This Row],[Order Date]])</f>
        <v>8</v>
      </c>
      <c r="T1591" s="8" t="str">
        <f>TEXT(SalesDataTable[[#This Row],[Order Date]],"mmm")</f>
        <v>Aug</v>
      </c>
    </row>
    <row r="1592" spans="1:20" ht="16">
      <c r="A1592" s="2" t="s">
        <v>1643</v>
      </c>
      <c r="B1592" s="3">
        <v>46241</v>
      </c>
      <c r="C1592" s="4" t="s">
        <v>8</v>
      </c>
      <c r="D1592" s="4" t="s">
        <v>86</v>
      </c>
      <c r="E1592" s="4" t="s">
        <v>39</v>
      </c>
      <c r="F1592" s="4" t="s">
        <v>16</v>
      </c>
      <c r="G1592" s="4" t="s">
        <v>17</v>
      </c>
      <c r="H1592" s="4" t="s">
        <v>46</v>
      </c>
      <c r="I1592" s="9">
        <v>5</v>
      </c>
      <c r="J1592" s="6">
        <v>45.94</v>
      </c>
      <c r="K1592" s="7">
        <v>0.05</v>
      </c>
      <c r="L1592" s="6">
        <v>18.059999999999999</v>
      </c>
      <c r="M1592" s="6">
        <f t="shared" si="96"/>
        <v>218.21499999999997</v>
      </c>
      <c r="N1592" s="6">
        <f t="shared" si="97"/>
        <v>90.3</v>
      </c>
      <c r="O1592" s="6">
        <f t="shared" si="98"/>
        <v>127.91499999999998</v>
      </c>
      <c r="P1592" s="8">
        <f t="shared" si="99"/>
        <v>0.5861879339183832</v>
      </c>
      <c r="Q1592" s="5">
        <f>YEAR(SalesDataTable[[#This Row],[Order Date]])</f>
        <v>2026</v>
      </c>
      <c r="R1592" s="8" t="str">
        <f>"Q"&amp;ROUNDUP(MONTH(SalesDataTable[[#This Row],[Order Date]])/3,0)</f>
        <v>Q3</v>
      </c>
      <c r="S1592" s="9">
        <f>MONTH(SalesDataTable[[#This Row],[Order Date]])</f>
        <v>8</v>
      </c>
      <c r="T1592" s="8" t="str">
        <f>TEXT(SalesDataTable[[#This Row],[Order Date]],"mmm")</f>
        <v>Aug</v>
      </c>
    </row>
    <row r="1593" spans="1:20" ht="16">
      <c r="A1593" s="2" t="s">
        <v>1644</v>
      </c>
      <c r="B1593" s="3">
        <v>46241</v>
      </c>
      <c r="C1593" s="4" t="s">
        <v>1</v>
      </c>
      <c r="D1593" s="4" t="s">
        <v>88</v>
      </c>
      <c r="E1593" s="4" t="s">
        <v>25</v>
      </c>
      <c r="F1593" s="4" t="s">
        <v>4</v>
      </c>
      <c r="G1593" s="4" t="s">
        <v>49</v>
      </c>
      <c r="H1593" s="4" t="s">
        <v>67</v>
      </c>
      <c r="I1593" s="9">
        <v>1</v>
      </c>
      <c r="J1593" s="6">
        <v>36.630000000000003</v>
      </c>
      <c r="K1593" s="7">
        <v>0</v>
      </c>
      <c r="L1593" s="6">
        <v>13.7</v>
      </c>
      <c r="M1593" s="6">
        <f t="shared" si="96"/>
        <v>36.630000000000003</v>
      </c>
      <c r="N1593" s="6">
        <f t="shared" si="97"/>
        <v>13.7</v>
      </c>
      <c r="O1593" s="6">
        <f t="shared" si="98"/>
        <v>22.930000000000003</v>
      </c>
      <c r="P1593" s="8">
        <f t="shared" si="99"/>
        <v>0.62598962598962604</v>
      </c>
      <c r="Q1593" s="5">
        <f>YEAR(SalesDataTable[[#This Row],[Order Date]])</f>
        <v>2026</v>
      </c>
      <c r="R1593" s="8" t="str">
        <f>"Q"&amp;ROUNDUP(MONTH(SalesDataTable[[#This Row],[Order Date]])/3,0)</f>
        <v>Q3</v>
      </c>
      <c r="S1593" s="9">
        <f>MONTH(SalesDataTable[[#This Row],[Order Date]])</f>
        <v>8</v>
      </c>
      <c r="T1593" s="8" t="str">
        <f>TEXT(SalesDataTable[[#This Row],[Order Date]],"mmm")</f>
        <v>Aug</v>
      </c>
    </row>
    <row r="1594" spans="1:20" ht="16">
      <c r="A1594" s="2" t="s">
        <v>1645</v>
      </c>
      <c r="B1594" s="3">
        <v>46241</v>
      </c>
      <c r="C1594" s="4" t="s">
        <v>8</v>
      </c>
      <c r="D1594" s="4" t="s">
        <v>9</v>
      </c>
      <c r="E1594" s="4" t="s">
        <v>3</v>
      </c>
      <c r="F1594" s="4" t="s">
        <v>4</v>
      </c>
      <c r="G1594" s="4" t="s">
        <v>11</v>
      </c>
      <c r="H1594" s="4" t="s">
        <v>21</v>
      </c>
      <c r="I1594" s="9">
        <v>1</v>
      </c>
      <c r="J1594" s="6">
        <v>141.38</v>
      </c>
      <c r="K1594" s="7">
        <v>0.05</v>
      </c>
      <c r="L1594" s="6">
        <v>77.14</v>
      </c>
      <c r="M1594" s="6">
        <f t="shared" si="96"/>
        <v>134.31099999999998</v>
      </c>
      <c r="N1594" s="6">
        <f t="shared" si="97"/>
        <v>77.14</v>
      </c>
      <c r="O1594" s="6">
        <f t="shared" si="98"/>
        <v>57.170999999999978</v>
      </c>
      <c r="P1594" s="8">
        <f t="shared" si="99"/>
        <v>0.42566133823737434</v>
      </c>
      <c r="Q1594" s="5">
        <f>YEAR(SalesDataTable[[#This Row],[Order Date]])</f>
        <v>2026</v>
      </c>
      <c r="R1594" s="8" t="str">
        <f>"Q"&amp;ROUNDUP(MONTH(SalesDataTable[[#This Row],[Order Date]])/3,0)</f>
        <v>Q3</v>
      </c>
      <c r="S1594" s="9">
        <f>MONTH(SalesDataTable[[#This Row],[Order Date]])</f>
        <v>8</v>
      </c>
      <c r="T1594" s="8" t="str">
        <f>TEXT(SalesDataTable[[#This Row],[Order Date]],"mmm")</f>
        <v>Aug</v>
      </c>
    </row>
    <row r="1595" spans="1:20" ht="16">
      <c r="A1595" s="2" t="s">
        <v>1646</v>
      </c>
      <c r="B1595" s="3">
        <v>46241</v>
      </c>
      <c r="C1595" s="4" t="s">
        <v>8</v>
      </c>
      <c r="D1595" s="4" t="s">
        <v>86</v>
      </c>
      <c r="E1595" s="4" t="s">
        <v>25</v>
      </c>
      <c r="F1595" s="4" t="s">
        <v>4</v>
      </c>
      <c r="G1595" s="4" t="s">
        <v>31</v>
      </c>
      <c r="H1595" s="4" t="s">
        <v>32</v>
      </c>
      <c r="I1595" s="9">
        <v>3</v>
      </c>
      <c r="J1595" s="6">
        <v>343.45</v>
      </c>
      <c r="K1595" s="7">
        <v>0.05</v>
      </c>
      <c r="L1595" s="6">
        <v>195.73</v>
      </c>
      <c r="M1595" s="6">
        <f t="shared" si="96"/>
        <v>978.83249999999987</v>
      </c>
      <c r="N1595" s="6">
        <f t="shared" si="97"/>
        <v>587.18999999999994</v>
      </c>
      <c r="O1595" s="6">
        <f t="shared" si="98"/>
        <v>391.64249999999993</v>
      </c>
      <c r="P1595" s="8">
        <f t="shared" si="99"/>
        <v>0.40011186796515236</v>
      </c>
      <c r="Q1595" s="5">
        <f>YEAR(SalesDataTable[[#This Row],[Order Date]])</f>
        <v>2026</v>
      </c>
      <c r="R1595" s="8" t="str">
        <f>"Q"&amp;ROUNDUP(MONTH(SalesDataTable[[#This Row],[Order Date]])/3,0)</f>
        <v>Q3</v>
      </c>
      <c r="S1595" s="9">
        <f>MONTH(SalesDataTable[[#This Row],[Order Date]])</f>
        <v>8</v>
      </c>
      <c r="T1595" s="8" t="str">
        <f>TEXT(SalesDataTable[[#This Row],[Order Date]],"mmm")</f>
        <v>Aug</v>
      </c>
    </row>
    <row r="1596" spans="1:20" ht="16">
      <c r="A1596" s="2" t="s">
        <v>1647</v>
      </c>
      <c r="B1596" s="3">
        <v>46242</v>
      </c>
      <c r="C1596" s="4" t="s">
        <v>27</v>
      </c>
      <c r="D1596" s="4" t="s">
        <v>48</v>
      </c>
      <c r="E1596" s="4" t="s">
        <v>3</v>
      </c>
      <c r="F1596" s="4" t="s">
        <v>4</v>
      </c>
      <c r="G1596" s="4" t="s">
        <v>5</v>
      </c>
      <c r="H1596" s="4" t="s">
        <v>43</v>
      </c>
      <c r="I1596" s="9">
        <v>1</v>
      </c>
      <c r="J1596" s="6">
        <v>104.69</v>
      </c>
      <c r="K1596" s="7">
        <v>0</v>
      </c>
      <c r="L1596" s="6">
        <v>49.06</v>
      </c>
      <c r="M1596" s="6">
        <f t="shared" si="96"/>
        <v>104.69</v>
      </c>
      <c r="N1596" s="6">
        <f t="shared" si="97"/>
        <v>49.06</v>
      </c>
      <c r="O1596" s="6">
        <f t="shared" si="98"/>
        <v>55.629999999999995</v>
      </c>
      <c r="P1596" s="8">
        <f t="shared" si="99"/>
        <v>0.53137835514375775</v>
      </c>
      <c r="Q1596" s="5">
        <f>YEAR(SalesDataTable[[#This Row],[Order Date]])</f>
        <v>2026</v>
      </c>
      <c r="R1596" s="8" t="str">
        <f>"Q"&amp;ROUNDUP(MONTH(SalesDataTable[[#This Row],[Order Date]])/3,0)</f>
        <v>Q3</v>
      </c>
      <c r="S1596" s="9">
        <f>MONTH(SalesDataTable[[#This Row],[Order Date]])</f>
        <v>8</v>
      </c>
      <c r="T1596" s="8" t="str">
        <f>TEXT(SalesDataTable[[#This Row],[Order Date]],"mmm")</f>
        <v>Aug</v>
      </c>
    </row>
    <row r="1597" spans="1:20" ht="16">
      <c r="A1597" s="2" t="s">
        <v>1648</v>
      </c>
      <c r="B1597" s="3">
        <v>46242</v>
      </c>
      <c r="C1597" s="4" t="s">
        <v>27</v>
      </c>
      <c r="D1597" s="4" t="s">
        <v>48</v>
      </c>
      <c r="E1597" s="4" t="s">
        <v>3</v>
      </c>
      <c r="F1597" s="4" t="s">
        <v>16</v>
      </c>
      <c r="G1597" s="4" t="s">
        <v>31</v>
      </c>
      <c r="H1597" s="4" t="s">
        <v>32</v>
      </c>
      <c r="I1597" s="9">
        <v>2</v>
      </c>
      <c r="J1597" s="6">
        <v>341.23</v>
      </c>
      <c r="K1597" s="7">
        <v>0.05</v>
      </c>
      <c r="L1597" s="6">
        <v>192.5</v>
      </c>
      <c r="M1597" s="6">
        <f t="shared" si="96"/>
        <v>648.33699999999999</v>
      </c>
      <c r="N1597" s="6">
        <f t="shared" si="97"/>
        <v>385</v>
      </c>
      <c r="O1597" s="6">
        <f t="shared" si="98"/>
        <v>263.33699999999999</v>
      </c>
      <c r="P1597" s="8">
        <f t="shared" si="99"/>
        <v>0.40617302421425894</v>
      </c>
      <c r="Q1597" s="5">
        <f>YEAR(SalesDataTable[[#This Row],[Order Date]])</f>
        <v>2026</v>
      </c>
      <c r="R1597" s="8" t="str">
        <f>"Q"&amp;ROUNDUP(MONTH(SalesDataTable[[#This Row],[Order Date]])/3,0)</f>
        <v>Q3</v>
      </c>
      <c r="S1597" s="9">
        <f>MONTH(SalesDataTable[[#This Row],[Order Date]])</f>
        <v>8</v>
      </c>
      <c r="T1597" s="8" t="str">
        <f>TEXT(SalesDataTable[[#This Row],[Order Date]],"mmm")</f>
        <v>Aug</v>
      </c>
    </row>
    <row r="1598" spans="1:20" ht="16">
      <c r="A1598" s="2" t="s">
        <v>1649</v>
      </c>
      <c r="B1598" s="3">
        <v>46242</v>
      </c>
      <c r="C1598" s="4" t="s">
        <v>27</v>
      </c>
      <c r="D1598" s="4" t="s">
        <v>48</v>
      </c>
      <c r="E1598" s="4" t="s">
        <v>25</v>
      </c>
      <c r="F1598" s="4" t="s">
        <v>16</v>
      </c>
      <c r="G1598" s="4" t="s">
        <v>31</v>
      </c>
      <c r="H1598" s="4" t="s">
        <v>90</v>
      </c>
      <c r="I1598" s="9">
        <v>1</v>
      </c>
      <c r="J1598" s="6">
        <v>125.95</v>
      </c>
      <c r="K1598" s="7">
        <v>0.05</v>
      </c>
      <c r="L1598" s="6">
        <v>61.9</v>
      </c>
      <c r="M1598" s="6">
        <f t="shared" si="96"/>
        <v>119.6525</v>
      </c>
      <c r="N1598" s="6">
        <f t="shared" si="97"/>
        <v>61.9</v>
      </c>
      <c r="O1598" s="6">
        <f t="shared" si="98"/>
        <v>57.752500000000005</v>
      </c>
      <c r="P1598" s="8">
        <f t="shared" si="99"/>
        <v>0.48266856104134892</v>
      </c>
      <c r="Q1598" s="5">
        <f>YEAR(SalesDataTable[[#This Row],[Order Date]])</f>
        <v>2026</v>
      </c>
      <c r="R1598" s="8" t="str">
        <f>"Q"&amp;ROUNDUP(MONTH(SalesDataTable[[#This Row],[Order Date]])/3,0)</f>
        <v>Q3</v>
      </c>
      <c r="S1598" s="9">
        <f>MONTH(SalesDataTable[[#This Row],[Order Date]])</f>
        <v>8</v>
      </c>
      <c r="T1598" s="8" t="str">
        <f>TEXT(SalesDataTable[[#This Row],[Order Date]],"mmm")</f>
        <v>Aug</v>
      </c>
    </row>
    <row r="1599" spans="1:20" ht="16">
      <c r="A1599" s="2" t="s">
        <v>1650</v>
      </c>
      <c r="B1599" s="3">
        <v>46242</v>
      </c>
      <c r="C1599" s="4" t="s">
        <v>8</v>
      </c>
      <c r="D1599" s="4" t="s">
        <v>9</v>
      </c>
      <c r="E1599" s="4" t="s">
        <v>3</v>
      </c>
      <c r="F1599" s="4" t="s">
        <v>4</v>
      </c>
      <c r="G1599" s="4" t="s">
        <v>11</v>
      </c>
      <c r="H1599" s="4" t="s">
        <v>12</v>
      </c>
      <c r="I1599" s="9">
        <v>6</v>
      </c>
      <c r="J1599" s="6">
        <v>91.9</v>
      </c>
      <c r="K1599" s="7">
        <v>0.05</v>
      </c>
      <c r="L1599" s="6">
        <v>44.69</v>
      </c>
      <c r="M1599" s="6">
        <f t="shared" si="96"/>
        <v>523.83000000000004</v>
      </c>
      <c r="N1599" s="6">
        <f t="shared" si="97"/>
        <v>268.14</v>
      </c>
      <c r="O1599" s="6">
        <f t="shared" si="98"/>
        <v>255.69000000000005</v>
      </c>
      <c r="P1599" s="8">
        <f t="shared" si="99"/>
        <v>0.48811637363266713</v>
      </c>
      <c r="Q1599" s="5">
        <f>YEAR(SalesDataTable[[#This Row],[Order Date]])</f>
        <v>2026</v>
      </c>
      <c r="R1599" s="8" t="str">
        <f>"Q"&amp;ROUNDUP(MONTH(SalesDataTable[[#This Row],[Order Date]])/3,0)</f>
        <v>Q3</v>
      </c>
      <c r="S1599" s="9">
        <f>MONTH(SalesDataTable[[#This Row],[Order Date]])</f>
        <v>8</v>
      </c>
      <c r="T1599" s="8" t="str">
        <f>TEXT(SalesDataTable[[#This Row],[Order Date]],"mmm")</f>
        <v>Aug</v>
      </c>
    </row>
    <row r="1600" spans="1:20" ht="16">
      <c r="A1600" s="2" t="s">
        <v>1651</v>
      </c>
      <c r="B1600" s="3">
        <v>46242</v>
      </c>
      <c r="C1600" s="4" t="s">
        <v>27</v>
      </c>
      <c r="D1600" s="4" t="s">
        <v>48</v>
      </c>
      <c r="E1600" s="4" t="s">
        <v>25</v>
      </c>
      <c r="F1600" s="4" t="s">
        <v>4</v>
      </c>
      <c r="G1600" s="4" t="s">
        <v>31</v>
      </c>
      <c r="H1600" s="4" t="s">
        <v>64</v>
      </c>
      <c r="I1600" s="9">
        <v>1</v>
      </c>
      <c r="J1600" s="6">
        <v>81.22</v>
      </c>
      <c r="K1600" s="7">
        <v>0</v>
      </c>
      <c r="L1600" s="6">
        <v>39.18</v>
      </c>
      <c r="M1600" s="6">
        <f t="shared" si="96"/>
        <v>81.22</v>
      </c>
      <c r="N1600" s="6">
        <f t="shared" si="97"/>
        <v>39.18</v>
      </c>
      <c r="O1600" s="6">
        <f t="shared" si="98"/>
        <v>42.04</v>
      </c>
      <c r="P1600" s="8">
        <f t="shared" si="99"/>
        <v>0.51760650086185667</v>
      </c>
      <c r="Q1600" s="5">
        <f>YEAR(SalesDataTable[[#This Row],[Order Date]])</f>
        <v>2026</v>
      </c>
      <c r="R1600" s="8" t="str">
        <f>"Q"&amp;ROUNDUP(MONTH(SalesDataTable[[#This Row],[Order Date]])/3,0)</f>
        <v>Q3</v>
      </c>
      <c r="S1600" s="9">
        <f>MONTH(SalesDataTable[[#This Row],[Order Date]])</f>
        <v>8</v>
      </c>
      <c r="T1600" s="8" t="str">
        <f>TEXT(SalesDataTable[[#This Row],[Order Date]],"mmm")</f>
        <v>Aug</v>
      </c>
    </row>
    <row r="1601" spans="1:20" ht="16">
      <c r="A1601" s="2" t="s">
        <v>1652</v>
      </c>
      <c r="B1601" s="3">
        <v>46242</v>
      </c>
      <c r="C1601" s="4" t="s">
        <v>1</v>
      </c>
      <c r="D1601" s="4" t="s">
        <v>2</v>
      </c>
      <c r="E1601" s="4" t="s">
        <v>3</v>
      </c>
      <c r="F1601" s="4" t="s">
        <v>20</v>
      </c>
      <c r="G1601" s="4" t="s">
        <v>11</v>
      </c>
      <c r="H1601" s="4" t="s">
        <v>79</v>
      </c>
      <c r="I1601" s="9">
        <v>2</v>
      </c>
      <c r="J1601" s="6">
        <v>72.31</v>
      </c>
      <c r="K1601" s="7">
        <v>0</v>
      </c>
      <c r="L1601" s="6">
        <v>31.75</v>
      </c>
      <c r="M1601" s="6">
        <f t="shared" si="96"/>
        <v>144.62</v>
      </c>
      <c r="N1601" s="6">
        <f t="shared" si="97"/>
        <v>63.5</v>
      </c>
      <c r="O1601" s="6">
        <f t="shared" si="98"/>
        <v>81.12</v>
      </c>
      <c r="P1601" s="8">
        <f t="shared" si="99"/>
        <v>0.56091826856589688</v>
      </c>
      <c r="Q1601" s="5">
        <f>YEAR(SalesDataTable[[#This Row],[Order Date]])</f>
        <v>2026</v>
      </c>
      <c r="R1601" s="8" t="str">
        <f>"Q"&amp;ROUNDUP(MONTH(SalesDataTable[[#This Row],[Order Date]])/3,0)</f>
        <v>Q3</v>
      </c>
      <c r="S1601" s="9">
        <f>MONTH(SalesDataTable[[#This Row],[Order Date]])</f>
        <v>8</v>
      </c>
      <c r="T1601" s="8" t="str">
        <f>TEXT(SalesDataTable[[#This Row],[Order Date]],"mmm")</f>
        <v>Aug</v>
      </c>
    </row>
    <row r="1602" spans="1:20" ht="16">
      <c r="A1602" s="2" t="s">
        <v>1653</v>
      </c>
      <c r="B1602" s="3">
        <v>46242</v>
      </c>
      <c r="C1602" s="4" t="s">
        <v>14</v>
      </c>
      <c r="D1602" s="4" t="s">
        <v>15</v>
      </c>
      <c r="E1602" s="4" t="s">
        <v>25</v>
      </c>
      <c r="F1602" s="4" t="s">
        <v>4</v>
      </c>
      <c r="G1602" s="4" t="s">
        <v>31</v>
      </c>
      <c r="H1602" s="4" t="s">
        <v>64</v>
      </c>
      <c r="I1602" s="9">
        <v>1</v>
      </c>
      <c r="J1602" s="6">
        <v>79.989999999999995</v>
      </c>
      <c r="K1602" s="7">
        <v>0.05</v>
      </c>
      <c r="L1602" s="6">
        <v>40.25</v>
      </c>
      <c r="M1602" s="6">
        <f t="shared" ref="M1602:M1665" si="100">I1602*J1602*(1-K1602)</f>
        <v>75.990499999999997</v>
      </c>
      <c r="N1602" s="6">
        <f t="shared" ref="N1602:N1665" si="101">I1602*L1602</f>
        <v>40.25</v>
      </c>
      <c r="O1602" s="6">
        <f t="shared" ref="O1602:O1665" si="102">M1602-N1602</f>
        <v>35.740499999999997</v>
      </c>
      <c r="P1602" s="8">
        <f t="shared" ref="P1602:P1665" si="103">IFERROR(O1602/M1602,0)</f>
        <v>0.47032852790809376</v>
      </c>
      <c r="Q1602" s="5">
        <f>YEAR(SalesDataTable[[#This Row],[Order Date]])</f>
        <v>2026</v>
      </c>
      <c r="R1602" s="8" t="str">
        <f>"Q"&amp;ROUNDUP(MONTH(SalesDataTable[[#This Row],[Order Date]])/3,0)</f>
        <v>Q3</v>
      </c>
      <c r="S1602" s="9">
        <f>MONTH(SalesDataTable[[#This Row],[Order Date]])</f>
        <v>8</v>
      </c>
      <c r="T1602" s="8" t="str">
        <f>TEXT(SalesDataTable[[#This Row],[Order Date]],"mmm")</f>
        <v>Aug</v>
      </c>
    </row>
    <row r="1603" spans="1:20" ht="16">
      <c r="A1603" s="2" t="s">
        <v>1654</v>
      </c>
      <c r="B1603" s="3">
        <v>46242</v>
      </c>
      <c r="C1603" s="4" t="s">
        <v>27</v>
      </c>
      <c r="D1603" s="4" t="s">
        <v>82</v>
      </c>
      <c r="E1603" s="4" t="s">
        <v>3</v>
      </c>
      <c r="F1603" s="4" t="s">
        <v>16</v>
      </c>
      <c r="G1603" s="4" t="s">
        <v>11</v>
      </c>
      <c r="H1603" s="4" t="s">
        <v>53</v>
      </c>
      <c r="I1603" s="9">
        <v>1</v>
      </c>
      <c r="J1603" s="6">
        <v>151.87</v>
      </c>
      <c r="K1603" s="7">
        <v>0.1</v>
      </c>
      <c r="L1603" s="6">
        <v>76.97</v>
      </c>
      <c r="M1603" s="6">
        <f t="shared" si="100"/>
        <v>136.68300000000002</v>
      </c>
      <c r="N1603" s="6">
        <f t="shared" si="101"/>
        <v>76.97</v>
      </c>
      <c r="O1603" s="6">
        <f t="shared" si="102"/>
        <v>59.713000000000022</v>
      </c>
      <c r="P1603" s="8">
        <f t="shared" si="103"/>
        <v>0.4368721786908395</v>
      </c>
      <c r="Q1603" s="5">
        <f>YEAR(SalesDataTable[[#This Row],[Order Date]])</f>
        <v>2026</v>
      </c>
      <c r="R1603" s="8" t="str">
        <f>"Q"&amp;ROUNDUP(MONTH(SalesDataTable[[#This Row],[Order Date]])/3,0)</f>
        <v>Q3</v>
      </c>
      <c r="S1603" s="9">
        <f>MONTH(SalesDataTable[[#This Row],[Order Date]])</f>
        <v>8</v>
      </c>
      <c r="T1603" s="8" t="str">
        <f>TEXT(SalesDataTable[[#This Row],[Order Date]],"mmm")</f>
        <v>Aug</v>
      </c>
    </row>
    <row r="1604" spans="1:20" ht="16">
      <c r="A1604" s="2" t="s">
        <v>1655</v>
      </c>
      <c r="B1604" s="3">
        <v>46242</v>
      </c>
      <c r="C1604" s="4" t="s">
        <v>27</v>
      </c>
      <c r="D1604" s="4" t="s">
        <v>48</v>
      </c>
      <c r="E1604" s="4" t="s">
        <v>39</v>
      </c>
      <c r="F1604" s="4" t="s">
        <v>16</v>
      </c>
      <c r="G1604" s="4" t="s">
        <v>11</v>
      </c>
      <c r="H1604" s="4" t="s">
        <v>53</v>
      </c>
      <c r="I1604" s="9">
        <v>1</v>
      </c>
      <c r="J1604" s="6">
        <v>156.55000000000001</v>
      </c>
      <c r="K1604" s="7">
        <v>0</v>
      </c>
      <c r="L1604" s="6">
        <v>80.430000000000007</v>
      </c>
      <c r="M1604" s="6">
        <f t="shared" si="100"/>
        <v>156.55000000000001</v>
      </c>
      <c r="N1604" s="6">
        <f t="shared" si="101"/>
        <v>80.430000000000007</v>
      </c>
      <c r="O1604" s="6">
        <f t="shared" si="102"/>
        <v>76.12</v>
      </c>
      <c r="P1604" s="8">
        <f t="shared" si="103"/>
        <v>0.48623442989460236</v>
      </c>
      <c r="Q1604" s="5">
        <f>YEAR(SalesDataTable[[#This Row],[Order Date]])</f>
        <v>2026</v>
      </c>
      <c r="R1604" s="8" t="str">
        <f>"Q"&amp;ROUNDUP(MONTH(SalesDataTable[[#This Row],[Order Date]])/3,0)</f>
        <v>Q3</v>
      </c>
      <c r="S1604" s="9">
        <f>MONTH(SalesDataTable[[#This Row],[Order Date]])</f>
        <v>8</v>
      </c>
      <c r="T1604" s="8" t="str">
        <f>TEXT(SalesDataTable[[#This Row],[Order Date]],"mmm")</f>
        <v>Aug</v>
      </c>
    </row>
    <row r="1605" spans="1:20" ht="16">
      <c r="A1605" s="2" t="s">
        <v>1656</v>
      </c>
      <c r="B1605" s="3">
        <v>46242</v>
      </c>
      <c r="C1605" s="4" t="s">
        <v>8</v>
      </c>
      <c r="D1605" s="4" t="s">
        <v>69</v>
      </c>
      <c r="E1605" s="4" t="s">
        <v>25</v>
      </c>
      <c r="F1605" s="4" t="s">
        <v>16</v>
      </c>
      <c r="G1605" s="4" t="s">
        <v>11</v>
      </c>
      <c r="H1605" s="4" t="s">
        <v>53</v>
      </c>
      <c r="I1605" s="9">
        <v>1</v>
      </c>
      <c r="J1605" s="6">
        <v>152.72</v>
      </c>
      <c r="K1605" s="7">
        <v>0</v>
      </c>
      <c r="L1605" s="6">
        <v>77.73</v>
      </c>
      <c r="M1605" s="6">
        <f t="shared" si="100"/>
        <v>152.72</v>
      </c>
      <c r="N1605" s="6">
        <f t="shared" si="101"/>
        <v>77.73</v>
      </c>
      <c r="O1605" s="6">
        <f t="shared" si="102"/>
        <v>74.989999999999995</v>
      </c>
      <c r="P1605" s="8">
        <f t="shared" si="103"/>
        <v>0.4910293347302252</v>
      </c>
      <c r="Q1605" s="5">
        <f>YEAR(SalesDataTable[[#This Row],[Order Date]])</f>
        <v>2026</v>
      </c>
      <c r="R1605" s="8" t="str">
        <f>"Q"&amp;ROUNDUP(MONTH(SalesDataTable[[#This Row],[Order Date]])/3,0)</f>
        <v>Q3</v>
      </c>
      <c r="S1605" s="9">
        <f>MONTH(SalesDataTable[[#This Row],[Order Date]])</f>
        <v>8</v>
      </c>
      <c r="T1605" s="8" t="str">
        <f>TEXT(SalesDataTable[[#This Row],[Order Date]],"mmm")</f>
        <v>Aug</v>
      </c>
    </row>
    <row r="1606" spans="1:20" ht="16">
      <c r="A1606" s="2" t="s">
        <v>1657</v>
      </c>
      <c r="B1606" s="3">
        <v>46242</v>
      </c>
      <c r="C1606" s="4" t="s">
        <v>8</v>
      </c>
      <c r="D1606" s="4" t="s">
        <v>69</v>
      </c>
      <c r="E1606" s="4" t="s">
        <v>3</v>
      </c>
      <c r="F1606" s="4" t="s">
        <v>20</v>
      </c>
      <c r="G1606" s="4" t="s">
        <v>5</v>
      </c>
      <c r="H1606" s="4" t="s">
        <v>35</v>
      </c>
      <c r="I1606" s="9">
        <v>1</v>
      </c>
      <c r="J1606" s="6">
        <v>40.51</v>
      </c>
      <c r="K1606" s="7">
        <v>0.05</v>
      </c>
      <c r="L1606" s="6">
        <v>16.29</v>
      </c>
      <c r="M1606" s="6">
        <f t="shared" si="100"/>
        <v>38.484499999999997</v>
      </c>
      <c r="N1606" s="6">
        <f t="shared" si="101"/>
        <v>16.29</v>
      </c>
      <c r="O1606" s="6">
        <f t="shared" si="102"/>
        <v>22.194499999999998</v>
      </c>
      <c r="P1606" s="8">
        <f t="shared" si="103"/>
        <v>0.57671270251659756</v>
      </c>
      <c r="Q1606" s="5">
        <f>YEAR(SalesDataTable[[#This Row],[Order Date]])</f>
        <v>2026</v>
      </c>
      <c r="R1606" s="8" t="str">
        <f>"Q"&amp;ROUNDUP(MONTH(SalesDataTable[[#This Row],[Order Date]])/3,0)</f>
        <v>Q3</v>
      </c>
      <c r="S1606" s="9">
        <f>MONTH(SalesDataTable[[#This Row],[Order Date]])</f>
        <v>8</v>
      </c>
      <c r="T1606" s="8" t="str">
        <f>TEXT(SalesDataTable[[#This Row],[Order Date]],"mmm")</f>
        <v>Aug</v>
      </c>
    </row>
    <row r="1607" spans="1:20" ht="16">
      <c r="A1607" s="2" t="s">
        <v>1658</v>
      </c>
      <c r="B1607" s="3">
        <v>46243</v>
      </c>
      <c r="C1607" s="4" t="s">
        <v>27</v>
      </c>
      <c r="D1607" s="4" t="s">
        <v>45</v>
      </c>
      <c r="E1607" s="4" t="s">
        <v>39</v>
      </c>
      <c r="F1607" s="4" t="s">
        <v>4</v>
      </c>
      <c r="G1607" s="4" t="s">
        <v>49</v>
      </c>
      <c r="H1607" s="4" t="s">
        <v>50</v>
      </c>
      <c r="I1607" s="9">
        <v>3</v>
      </c>
      <c r="J1607" s="6">
        <v>40.61</v>
      </c>
      <c r="K1607" s="7">
        <v>0</v>
      </c>
      <c r="L1607" s="6">
        <v>14.72</v>
      </c>
      <c r="M1607" s="6">
        <f t="shared" si="100"/>
        <v>121.83</v>
      </c>
      <c r="N1607" s="6">
        <f t="shared" si="101"/>
        <v>44.160000000000004</v>
      </c>
      <c r="O1607" s="6">
        <f t="shared" si="102"/>
        <v>77.669999999999987</v>
      </c>
      <c r="P1607" s="8">
        <f t="shared" si="103"/>
        <v>0.63752770253632096</v>
      </c>
      <c r="Q1607" s="5">
        <f>YEAR(SalesDataTable[[#This Row],[Order Date]])</f>
        <v>2026</v>
      </c>
      <c r="R1607" s="8" t="str">
        <f>"Q"&amp;ROUNDUP(MONTH(SalesDataTable[[#This Row],[Order Date]])/3,0)</f>
        <v>Q3</v>
      </c>
      <c r="S1607" s="9">
        <f>MONTH(SalesDataTable[[#This Row],[Order Date]])</f>
        <v>8</v>
      </c>
      <c r="T1607" s="8" t="str">
        <f>TEXT(SalesDataTable[[#This Row],[Order Date]],"mmm")</f>
        <v>Aug</v>
      </c>
    </row>
    <row r="1608" spans="1:20" ht="16">
      <c r="A1608" s="2" t="s">
        <v>1659</v>
      </c>
      <c r="B1608" s="3">
        <v>46243</v>
      </c>
      <c r="C1608" s="4" t="s">
        <v>14</v>
      </c>
      <c r="D1608" s="4" t="s">
        <v>34</v>
      </c>
      <c r="E1608" s="4" t="s">
        <v>25</v>
      </c>
      <c r="F1608" s="4" t="s">
        <v>16</v>
      </c>
      <c r="G1608" s="4" t="s">
        <v>11</v>
      </c>
      <c r="H1608" s="4" t="s">
        <v>12</v>
      </c>
      <c r="I1608" s="9">
        <v>1</v>
      </c>
      <c r="J1608" s="6">
        <v>93.41</v>
      </c>
      <c r="K1608" s="7">
        <v>0.05</v>
      </c>
      <c r="L1608" s="6">
        <v>44.7</v>
      </c>
      <c r="M1608" s="6">
        <f t="shared" si="100"/>
        <v>88.739499999999992</v>
      </c>
      <c r="N1608" s="6">
        <f t="shared" si="101"/>
        <v>44.7</v>
      </c>
      <c r="O1608" s="6">
        <f t="shared" si="102"/>
        <v>44.03949999999999</v>
      </c>
      <c r="P1608" s="8">
        <f t="shared" si="103"/>
        <v>0.49627843294136198</v>
      </c>
      <c r="Q1608" s="5">
        <f>YEAR(SalesDataTable[[#This Row],[Order Date]])</f>
        <v>2026</v>
      </c>
      <c r="R1608" s="8" t="str">
        <f>"Q"&amp;ROUNDUP(MONTH(SalesDataTable[[#This Row],[Order Date]])/3,0)</f>
        <v>Q3</v>
      </c>
      <c r="S1608" s="9">
        <f>MONTH(SalesDataTable[[#This Row],[Order Date]])</f>
        <v>8</v>
      </c>
      <c r="T1608" s="8" t="str">
        <f>TEXT(SalesDataTable[[#This Row],[Order Date]],"mmm")</f>
        <v>Aug</v>
      </c>
    </row>
    <row r="1609" spans="1:20" ht="16">
      <c r="A1609" s="2" t="s">
        <v>1660</v>
      </c>
      <c r="B1609" s="3">
        <v>46243</v>
      </c>
      <c r="C1609" s="4" t="s">
        <v>1</v>
      </c>
      <c r="D1609" s="4" t="s">
        <v>2</v>
      </c>
      <c r="E1609" s="4" t="s">
        <v>25</v>
      </c>
      <c r="F1609" s="4" t="s">
        <v>16</v>
      </c>
      <c r="G1609" s="4" t="s">
        <v>11</v>
      </c>
      <c r="H1609" s="4" t="s">
        <v>12</v>
      </c>
      <c r="I1609" s="9">
        <v>2</v>
      </c>
      <c r="J1609" s="6">
        <v>90.23</v>
      </c>
      <c r="K1609" s="7">
        <v>0</v>
      </c>
      <c r="L1609" s="6">
        <v>44.22</v>
      </c>
      <c r="M1609" s="6">
        <f t="shared" si="100"/>
        <v>180.46</v>
      </c>
      <c r="N1609" s="6">
        <f t="shared" si="101"/>
        <v>88.44</v>
      </c>
      <c r="O1609" s="6">
        <f t="shared" si="102"/>
        <v>92.02000000000001</v>
      </c>
      <c r="P1609" s="8">
        <f t="shared" si="103"/>
        <v>0.50991909564446414</v>
      </c>
      <c r="Q1609" s="5">
        <f>YEAR(SalesDataTable[[#This Row],[Order Date]])</f>
        <v>2026</v>
      </c>
      <c r="R1609" s="8" t="str">
        <f>"Q"&amp;ROUNDUP(MONTH(SalesDataTable[[#This Row],[Order Date]])/3,0)</f>
        <v>Q3</v>
      </c>
      <c r="S1609" s="9">
        <f>MONTH(SalesDataTable[[#This Row],[Order Date]])</f>
        <v>8</v>
      </c>
      <c r="T1609" s="8" t="str">
        <f>TEXT(SalesDataTable[[#This Row],[Order Date]],"mmm")</f>
        <v>Aug</v>
      </c>
    </row>
    <row r="1610" spans="1:20" ht="16">
      <c r="A1610" s="2" t="s">
        <v>1661</v>
      </c>
      <c r="B1610" s="3">
        <v>46243</v>
      </c>
      <c r="C1610" s="4" t="s">
        <v>8</v>
      </c>
      <c r="D1610" s="4" t="s">
        <v>66</v>
      </c>
      <c r="E1610" s="4" t="s">
        <v>25</v>
      </c>
      <c r="F1610" s="4" t="s">
        <v>4</v>
      </c>
      <c r="G1610" s="4" t="s">
        <v>5</v>
      </c>
      <c r="H1610" s="4" t="s">
        <v>29</v>
      </c>
      <c r="I1610" s="9">
        <v>1</v>
      </c>
      <c r="J1610" s="6">
        <v>51.75</v>
      </c>
      <c r="K1610" s="7">
        <v>0</v>
      </c>
      <c r="L1610" s="6">
        <v>22.36</v>
      </c>
      <c r="M1610" s="6">
        <f t="shared" si="100"/>
        <v>51.75</v>
      </c>
      <c r="N1610" s="6">
        <f t="shared" si="101"/>
        <v>22.36</v>
      </c>
      <c r="O1610" s="6">
        <f t="shared" si="102"/>
        <v>29.39</v>
      </c>
      <c r="P1610" s="8">
        <f t="shared" si="103"/>
        <v>0.56792270531400968</v>
      </c>
      <c r="Q1610" s="5">
        <f>YEAR(SalesDataTable[[#This Row],[Order Date]])</f>
        <v>2026</v>
      </c>
      <c r="R1610" s="8" t="str">
        <f>"Q"&amp;ROUNDUP(MONTH(SalesDataTable[[#This Row],[Order Date]])/3,0)</f>
        <v>Q3</v>
      </c>
      <c r="S1610" s="9">
        <f>MONTH(SalesDataTable[[#This Row],[Order Date]])</f>
        <v>8</v>
      </c>
      <c r="T1610" s="8" t="str">
        <f>TEXT(SalesDataTable[[#This Row],[Order Date]],"mmm")</f>
        <v>Aug</v>
      </c>
    </row>
    <row r="1611" spans="1:20" ht="16">
      <c r="A1611" s="2" t="s">
        <v>1662</v>
      </c>
      <c r="B1611" s="3">
        <v>46243</v>
      </c>
      <c r="C1611" s="4" t="s">
        <v>27</v>
      </c>
      <c r="D1611" s="4" t="s">
        <v>82</v>
      </c>
      <c r="E1611" s="4" t="s">
        <v>25</v>
      </c>
      <c r="F1611" s="4" t="s">
        <v>16</v>
      </c>
      <c r="G1611" s="4" t="s">
        <v>5</v>
      </c>
      <c r="H1611" s="4" t="s">
        <v>43</v>
      </c>
      <c r="I1611" s="9">
        <v>3</v>
      </c>
      <c r="J1611" s="6">
        <v>102.91</v>
      </c>
      <c r="K1611" s="7">
        <v>0.1</v>
      </c>
      <c r="L1611" s="6">
        <v>50.23</v>
      </c>
      <c r="M1611" s="6">
        <f t="shared" si="100"/>
        <v>277.85700000000003</v>
      </c>
      <c r="N1611" s="6">
        <f t="shared" si="101"/>
        <v>150.69</v>
      </c>
      <c r="O1611" s="6">
        <f t="shared" si="102"/>
        <v>127.16700000000003</v>
      </c>
      <c r="P1611" s="8">
        <f t="shared" si="103"/>
        <v>0.45767067232425318</v>
      </c>
      <c r="Q1611" s="5">
        <f>YEAR(SalesDataTable[[#This Row],[Order Date]])</f>
        <v>2026</v>
      </c>
      <c r="R1611" s="8" t="str">
        <f>"Q"&amp;ROUNDUP(MONTH(SalesDataTable[[#This Row],[Order Date]])/3,0)</f>
        <v>Q3</v>
      </c>
      <c r="S1611" s="9">
        <f>MONTH(SalesDataTable[[#This Row],[Order Date]])</f>
        <v>8</v>
      </c>
      <c r="T1611" s="8" t="str">
        <f>TEXT(SalesDataTable[[#This Row],[Order Date]],"mmm")</f>
        <v>Aug</v>
      </c>
    </row>
    <row r="1612" spans="1:20" ht="16">
      <c r="A1612" s="2" t="s">
        <v>1663</v>
      </c>
      <c r="B1612" s="3">
        <v>46243</v>
      </c>
      <c r="C1612" s="4" t="s">
        <v>14</v>
      </c>
      <c r="D1612" s="4" t="s">
        <v>126</v>
      </c>
      <c r="E1612" s="4" t="s">
        <v>3</v>
      </c>
      <c r="F1612" s="4" t="s">
        <v>16</v>
      </c>
      <c r="G1612" s="4" t="s">
        <v>5</v>
      </c>
      <c r="H1612" s="4" t="s">
        <v>6</v>
      </c>
      <c r="I1612" s="9">
        <v>4</v>
      </c>
      <c r="J1612" s="6">
        <v>82.63</v>
      </c>
      <c r="K1612" s="7">
        <v>0.1</v>
      </c>
      <c r="L1612" s="6">
        <v>43.78</v>
      </c>
      <c r="M1612" s="6">
        <f t="shared" si="100"/>
        <v>297.46800000000002</v>
      </c>
      <c r="N1612" s="6">
        <f t="shared" si="101"/>
        <v>175.12</v>
      </c>
      <c r="O1612" s="6">
        <f t="shared" si="102"/>
        <v>122.34800000000001</v>
      </c>
      <c r="P1612" s="8">
        <f t="shared" si="103"/>
        <v>0.41129802197211129</v>
      </c>
      <c r="Q1612" s="5">
        <f>YEAR(SalesDataTable[[#This Row],[Order Date]])</f>
        <v>2026</v>
      </c>
      <c r="R1612" s="8" t="str">
        <f>"Q"&amp;ROUNDUP(MONTH(SalesDataTable[[#This Row],[Order Date]])/3,0)</f>
        <v>Q3</v>
      </c>
      <c r="S1612" s="9">
        <f>MONTH(SalesDataTable[[#This Row],[Order Date]])</f>
        <v>8</v>
      </c>
      <c r="T1612" s="8" t="str">
        <f>TEXT(SalesDataTable[[#This Row],[Order Date]],"mmm")</f>
        <v>Aug</v>
      </c>
    </row>
    <row r="1613" spans="1:20" ht="16">
      <c r="A1613" s="2" t="s">
        <v>1664</v>
      </c>
      <c r="B1613" s="3">
        <v>46244</v>
      </c>
      <c r="C1613" s="4" t="s">
        <v>1</v>
      </c>
      <c r="D1613" s="4" t="s">
        <v>2</v>
      </c>
      <c r="E1613" s="4" t="s">
        <v>25</v>
      </c>
      <c r="F1613" s="4" t="s">
        <v>4</v>
      </c>
      <c r="G1613" s="4" t="s">
        <v>31</v>
      </c>
      <c r="H1613" s="4" t="s">
        <v>41</v>
      </c>
      <c r="I1613" s="9">
        <v>1</v>
      </c>
      <c r="J1613" s="6">
        <v>196.39</v>
      </c>
      <c r="K1613" s="7">
        <v>0</v>
      </c>
      <c r="L1613" s="6">
        <v>102.92</v>
      </c>
      <c r="M1613" s="6">
        <f t="shared" si="100"/>
        <v>196.39</v>
      </c>
      <c r="N1613" s="6">
        <f t="shared" si="101"/>
        <v>102.92</v>
      </c>
      <c r="O1613" s="6">
        <f t="shared" si="102"/>
        <v>93.469999999999985</v>
      </c>
      <c r="P1613" s="8">
        <f t="shared" si="103"/>
        <v>0.47594073017974436</v>
      </c>
      <c r="Q1613" s="5">
        <f>YEAR(SalesDataTable[[#This Row],[Order Date]])</f>
        <v>2026</v>
      </c>
      <c r="R1613" s="8" t="str">
        <f>"Q"&amp;ROUNDUP(MONTH(SalesDataTable[[#This Row],[Order Date]])/3,0)</f>
        <v>Q3</v>
      </c>
      <c r="S1613" s="9">
        <f>MONTH(SalesDataTable[[#This Row],[Order Date]])</f>
        <v>8</v>
      </c>
      <c r="T1613" s="8" t="str">
        <f>TEXT(SalesDataTable[[#This Row],[Order Date]],"mmm")</f>
        <v>Aug</v>
      </c>
    </row>
    <row r="1614" spans="1:20" ht="16">
      <c r="A1614" s="2" t="s">
        <v>1665</v>
      </c>
      <c r="B1614" s="3">
        <v>46244</v>
      </c>
      <c r="C1614" s="4" t="s">
        <v>14</v>
      </c>
      <c r="D1614" s="4" t="s">
        <v>61</v>
      </c>
      <c r="E1614" s="4" t="s">
        <v>39</v>
      </c>
      <c r="F1614" s="4" t="s">
        <v>20</v>
      </c>
      <c r="G1614" s="4" t="s">
        <v>17</v>
      </c>
      <c r="H1614" s="4" t="s">
        <v>18</v>
      </c>
      <c r="I1614" s="9">
        <v>2</v>
      </c>
      <c r="J1614" s="6">
        <v>36.25</v>
      </c>
      <c r="K1614" s="7">
        <v>0</v>
      </c>
      <c r="L1614" s="6">
        <v>13.77</v>
      </c>
      <c r="M1614" s="6">
        <f t="shared" si="100"/>
        <v>72.5</v>
      </c>
      <c r="N1614" s="6">
        <f t="shared" si="101"/>
        <v>27.54</v>
      </c>
      <c r="O1614" s="6">
        <f t="shared" si="102"/>
        <v>44.96</v>
      </c>
      <c r="P1614" s="8">
        <f t="shared" si="103"/>
        <v>0.62013793103448278</v>
      </c>
      <c r="Q1614" s="5">
        <f>YEAR(SalesDataTable[[#This Row],[Order Date]])</f>
        <v>2026</v>
      </c>
      <c r="R1614" s="8" t="str">
        <f>"Q"&amp;ROUNDUP(MONTH(SalesDataTable[[#This Row],[Order Date]])/3,0)</f>
        <v>Q3</v>
      </c>
      <c r="S1614" s="9">
        <f>MONTH(SalesDataTable[[#This Row],[Order Date]])</f>
        <v>8</v>
      </c>
      <c r="T1614" s="8" t="str">
        <f>TEXT(SalesDataTable[[#This Row],[Order Date]],"mmm")</f>
        <v>Aug</v>
      </c>
    </row>
    <row r="1615" spans="1:20" ht="16">
      <c r="A1615" s="2" t="s">
        <v>1666</v>
      </c>
      <c r="B1615" s="3">
        <v>46244</v>
      </c>
      <c r="C1615" s="4" t="s">
        <v>8</v>
      </c>
      <c r="D1615" s="4" t="s">
        <v>9</v>
      </c>
      <c r="E1615" s="4" t="s">
        <v>25</v>
      </c>
      <c r="F1615" s="4" t="s">
        <v>4</v>
      </c>
      <c r="G1615" s="4" t="s">
        <v>31</v>
      </c>
      <c r="H1615" s="4" t="s">
        <v>41</v>
      </c>
      <c r="I1615" s="9">
        <v>2</v>
      </c>
      <c r="J1615" s="6">
        <v>199.85</v>
      </c>
      <c r="K1615" s="7">
        <v>0.05</v>
      </c>
      <c r="L1615" s="6">
        <v>104.34</v>
      </c>
      <c r="M1615" s="6">
        <f t="shared" si="100"/>
        <v>379.71499999999997</v>
      </c>
      <c r="N1615" s="6">
        <f t="shared" si="101"/>
        <v>208.68</v>
      </c>
      <c r="O1615" s="6">
        <f t="shared" si="102"/>
        <v>171.03499999999997</v>
      </c>
      <c r="P1615" s="8">
        <f t="shared" si="103"/>
        <v>0.45042992770893953</v>
      </c>
      <c r="Q1615" s="5">
        <f>YEAR(SalesDataTable[[#This Row],[Order Date]])</f>
        <v>2026</v>
      </c>
      <c r="R1615" s="8" t="str">
        <f>"Q"&amp;ROUNDUP(MONTH(SalesDataTable[[#This Row],[Order Date]])/3,0)</f>
        <v>Q3</v>
      </c>
      <c r="S1615" s="9">
        <f>MONTH(SalesDataTable[[#This Row],[Order Date]])</f>
        <v>8</v>
      </c>
      <c r="T1615" s="8" t="str">
        <f>TEXT(SalesDataTable[[#This Row],[Order Date]],"mmm")</f>
        <v>Aug</v>
      </c>
    </row>
    <row r="1616" spans="1:20" ht="16">
      <c r="A1616" s="2" t="s">
        <v>1667</v>
      </c>
      <c r="B1616" s="3">
        <v>46244</v>
      </c>
      <c r="C1616" s="4" t="s">
        <v>14</v>
      </c>
      <c r="D1616" s="4" t="s">
        <v>15</v>
      </c>
      <c r="E1616" s="4" t="s">
        <v>25</v>
      </c>
      <c r="F1616" s="4" t="s">
        <v>16</v>
      </c>
      <c r="G1616" s="4" t="s">
        <v>17</v>
      </c>
      <c r="H1616" s="4" t="s">
        <v>46</v>
      </c>
      <c r="I1616" s="9">
        <v>1</v>
      </c>
      <c r="J1616" s="6">
        <v>46.32</v>
      </c>
      <c r="K1616" s="7">
        <v>0.05</v>
      </c>
      <c r="L1616" s="6">
        <v>18.34</v>
      </c>
      <c r="M1616" s="6">
        <f t="shared" si="100"/>
        <v>44.003999999999998</v>
      </c>
      <c r="N1616" s="6">
        <f t="shared" si="101"/>
        <v>18.34</v>
      </c>
      <c r="O1616" s="6">
        <f t="shared" si="102"/>
        <v>25.663999999999998</v>
      </c>
      <c r="P1616" s="8">
        <f t="shared" si="103"/>
        <v>0.58321970729933637</v>
      </c>
      <c r="Q1616" s="5">
        <f>YEAR(SalesDataTable[[#This Row],[Order Date]])</f>
        <v>2026</v>
      </c>
      <c r="R1616" s="8" t="str">
        <f>"Q"&amp;ROUNDUP(MONTH(SalesDataTable[[#This Row],[Order Date]])/3,0)</f>
        <v>Q3</v>
      </c>
      <c r="S1616" s="9">
        <f>MONTH(SalesDataTable[[#This Row],[Order Date]])</f>
        <v>8</v>
      </c>
      <c r="T1616" s="8" t="str">
        <f>TEXT(SalesDataTable[[#This Row],[Order Date]],"mmm")</f>
        <v>Aug</v>
      </c>
    </row>
    <row r="1617" spans="1:20" ht="16">
      <c r="A1617" s="2" t="s">
        <v>1668</v>
      </c>
      <c r="B1617" s="3">
        <v>46244</v>
      </c>
      <c r="C1617" s="4" t="s">
        <v>8</v>
      </c>
      <c r="D1617" s="4" t="s">
        <v>86</v>
      </c>
      <c r="E1617" s="4" t="s">
        <v>3</v>
      </c>
      <c r="F1617" s="4" t="s">
        <v>16</v>
      </c>
      <c r="G1617" s="4" t="s">
        <v>11</v>
      </c>
      <c r="H1617" s="4" t="s">
        <v>53</v>
      </c>
      <c r="I1617" s="9">
        <v>4</v>
      </c>
      <c r="J1617" s="6">
        <v>151.06</v>
      </c>
      <c r="K1617" s="7">
        <v>0</v>
      </c>
      <c r="L1617" s="6">
        <v>77.67</v>
      </c>
      <c r="M1617" s="6">
        <f t="shared" si="100"/>
        <v>604.24</v>
      </c>
      <c r="N1617" s="6">
        <f t="shared" si="101"/>
        <v>310.68</v>
      </c>
      <c r="O1617" s="6">
        <f t="shared" si="102"/>
        <v>293.56</v>
      </c>
      <c r="P1617" s="8">
        <f t="shared" si="103"/>
        <v>0.48583344366476894</v>
      </c>
      <c r="Q1617" s="5">
        <f>YEAR(SalesDataTable[[#This Row],[Order Date]])</f>
        <v>2026</v>
      </c>
      <c r="R1617" s="8" t="str">
        <f>"Q"&amp;ROUNDUP(MONTH(SalesDataTable[[#This Row],[Order Date]])/3,0)</f>
        <v>Q3</v>
      </c>
      <c r="S1617" s="9">
        <f>MONTH(SalesDataTable[[#This Row],[Order Date]])</f>
        <v>8</v>
      </c>
      <c r="T1617" s="8" t="str">
        <f>TEXT(SalesDataTable[[#This Row],[Order Date]],"mmm")</f>
        <v>Aug</v>
      </c>
    </row>
    <row r="1618" spans="1:20" ht="16">
      <c r="A1618" s="2" t="s">
        <v>1669</v>
      </c>
      <c r="B1618" s="3">
        <v>46244</v>
      </c>
      <c r="C1618" s="4" t="s">
        <v>27</v>
      </c>
      <c r="D1618" s="4" t="s">
        <v>45</v>
      </c>
      <c r="E1618" s="4" t="s">
        <v>3</v>
      </c>
      <c r="F1618" s="4" t="s">
        <v>4</v>
      </c>
      <c r="G1618" s="4" t="s">
        <v>11</v>
      </c>
      <c r="H1618" s="4" t="s">
        <v>79</v>
      </c>
      <c r="I1618" s="9">
        <v>1</v>
      </c>
      <c r="J1618" s="6">
        <v>72.39</v>
      </c>
      <c r="K1618" s="7">
        <v>0.1</v>
      </c>
      <c r="L1618" s="6">
        <v>31.64</v>
      </c>
      <c r="M1618" s="6">
        <f t="shared" si="100"/>
        <v>65.150999999999996</v>
      </c>
      <c r="N1618" s="6">
        <f t="shared" si="101"/>
        <v>31.64</v>
      </c>
      <c r="O1618" s="6">
        <f t="shared" si="102"/>
        <v>33.510999999999996</v>
      </c>
      <c r="P1618" s="8">
        <f t="shared" si="103"/>
        <v>0.51435895074519189</v>
      </c>
      <c r="Q1618" s="5">
        <f>YEAR(SalesDataTable[[#This Row],[Order Date]])</f>
        <v>2026</v>
      </c>
      <c r="R1618" s="8" t="str">
        <f>"Q"&amp;ROUNDUP(MONTH(SalesDataTable[[#This Row],[Order Date]])/3,0)</f>
        <v>Q3</v>
      </c>
      <c r="S1618" s="9">
        <f>MONTH(SalesDataTable[[#This Row],[Order Date]])</f>
        <v>8</v>
      </c>
      <c r="T1618" s="8" t="str">
        <f>TEXT(SalesDataTable[[#This Row],[Order Date]],"mmm")</f>
        <v>Aug</v>
      </c>
    </row>
    <row r="1619" spans="1:20" ht="16">
      <c r="A1619" s="2" t="s">
        <v>1670</v>
      </c>
      <c r="B1619" s="3">
        <v>46245</v>
      </c>
      <c r="C1619" s="4" t="s">
        <v>1</v>
      </c>
      <c r="D1619" s="4" t="s">
        <v>52</v>
      </c>
      <c r="E1619" s="4" t="s">
        <v>25</v>
      </c>
      <c r="F1619" s="4" t="s">
        <v>4</v>
      </c>
      <c r="G1619" s="4" t="s">
        <v>11</v>
      </c>
      <c r="H1619" s="4" t="s">
        <v>79</v>
      </c>
      <c r="I1619" s="9">
        <v>1</v>
      </c>
      <c r="J1619" s="6">
        <v>72.650000000000006</v>
      </c>
      <c r="K1619" s="7">
        <v>0</v>
      </c>
      <c r="L1619" s="6">
        <v>31.72</v>
      </c>
      <c r="M1619" s="6">
        <f t="shared" si="100"/>
        <v>72.650000000000006</v>
      </c>
      <c r="N1619" s="6">
        <f t="shared" si="101"/>
        <v>31.72</v>
      </c>
      <c r="O1619" s="6">
        <f t="shared" si="102"/>
        <v>40.930000000000007</v>
      </c>
      <c r="P1619" s="8">
        <f t="shared" si="103"/>
        <v>0.56338609772883697</v>
      </c>
      <c r="Q1619" s="5">
        <f>YEAR(SalesDataTable[[#This Row],[Order Date]])</f>
        <v>2026</v>
      </c>
      <c r="R1619" s="8" t="str">
        <f>"Q"&amp;ROUNDUP(MONTH(SalesDataTable[[#This Row],[Order Date]])/3,0)</f>
        <v>Q3</v>
      </c>
      <c r="S1619" s="9">
        <f>MONTH(SalesDataTable[[#This Row],[Order Date]])</f>
        <v>8</v>
      </c>
      <c r="T1619" s="8" t="str">
        <f>TEXT(SalesDataTable[[#This Row],[Order Date]],"mmm")</f>
        <v>Aug</v>
      </c>
    </row>
    <row r="1620" spans="1:20" ht="16">
      <c r="A1620" s="2" t="s">
        <v>1671</v>
      </c>
      <c r="B1620" s="3">
        <v>46245</v>
      </c>
      <c r="C1620" s="4" t="s">
        <v>27</v>
      </c>
      <c r="D1620" s="4" t="s">
        <v>82</v>
      </c>
      <c r="E1620" s="4" t="s">
        <v>3</v>
      </c>
      <c r="F1620" s="4" t="s">
        <v>16</v>
      </c>
      <c r="G1620" s="4" t="s">
        <v>31</v>
      </c>
      <c r="H1620" s="4" t="s">
        <v>41</v>
      </c>
      <c r="I1620" s="9">
        <v>1</v>
      </c>
      <c r="J1620" s="6">
        <v>198.44</v>
      </c>
      <c r="K1620" s="7">
        <v>0</v>
      </c>
      <c r="L1620" s="6">
        <v>106.79</v>
      </c>
      <c r="M1620" s="6">
        <f t="shared" si="100"/>
        <v>198.44</v>
      </c>
      <c r="N1620" s="6">
        <f t="shared" si="101"/>
        <v>106.79</v>
      </c>
      <c r="O1620" s="6">
        <f t="shared" si="102"/>
        <v>91.649999999999991</v>
      </c>
      <c r="P1620" s="8">
        <f t="shared" si="103"/>
        <v>0.46185244910300338</v>
      </c>
      <c r="Q1620" s="5">
        <f>YEAR(SalesDataTable[[#This Row],[Order Date]])</f>
        <v>2026</v>
      </c>
      <c r="R1620" s="8" t="str">
        <f>"Q"&amp;ROUNDUP(MONTH(SalesDataTable[[#This Row],[Order Date]])/3,0)</f>
        <v>Q3</v>
      </c>
      <c r="S1620" s="9">
        <f>MONTH(SalesDataTable[[#This Row],[Order Date]])</f>
        <v>8</v>
      </c>
      <c r="T1620" s="8" t="str">
        <f>TEXT(SalesDataTable[[#This Row],[Order Date]],"mmm")</f>
        <v>Aug</v>
      </c>
    </row>
    <row r="1621" spans="1:20" ht="16">
      <c r="A1621" s="2" t="s">
        <v>1672</v>
      </c>
      <c r="B1621" s="3">
        <v>46245</v>
      </c>
      <c r="C1621" s="4" t="s">
        <v>14</v>
      </c>
      <c r="D1621" s="4" t="s">
        <v>126</v>
      </c>
      <c r="E1621" s="4" t="s">
        <v>3</v>
      </c>
      <c r="F1621" s="4" t="s">
        <v>4</v>
      </c>
      <c r="G1621" s="4" t="s">
        <v>31</v>
      </c>
      <c r="H1621" s="4" t="s">
        <v>41</v>
      </c>
      <c r="I1621" s="9">
        <v>1</v>
      </c>
      <c r="J1621" s="6">
        <v>193.67</v>
      </c>
      <c r="K1621" s="7">
        <v>0</v>
      </c>
      <c r="L1621" s="6">
        <v>103.79</v>
      </c>
      <c r="M1621" s="6">
        <f t="shared" si="100"/>
        <v>193.67</v>
      </c>
      <c r="N1621" s="6">
        <f t="shared" si="101"/>
        <v>103.79</v>
      </c>
      <c r="O1621" s="6">
        <f t="shared" si="102"/>
        <v>89.879999999999981</v>
      </c>
      <c r="P1621" s="8">
        <f t="shared" si="103"/>
        <v>0.46408839779005517</v>
      </c>
      <c r="Q1621" s="5">
        <f>YEAR(SalesDataTable[[#This Row],[Order Date]])</f>
        <v>2026</v>
      </c>
      <c r="R1621" s="8" t="str">
        <f>"Q"&amp;ROUNDUP(MONTH(SalesDataTable[[#This Row],[Order Date]])/3,0)</f>
        <v>Q3</v>
      </c>
      <c r="S1621" s="9">
        <f>MONTH(SalesDataTable[[#This Row],[Order Date]])</f>
        <v>8</v>
      </c>
      <c r="T1621" s="8" t="str">
        <f>TEXT(SalesDataTable[[#This Row],[Order Date]],"mmm")</f>
        <v>Aug</v>
      </c>
    </row>
    <row r="1622" spans="1:20" ht="16">
      <c r="A1622" s="2" t="s">
        <v>1673</v>
      </c>
      <c r="B1622" s="3">
        <v>46245</v>
      </c>
      <c r="C1622" s="4" t="s">
        <v>27</v>
      </c>
      <c r="D1622" s="4" t="s">
        <v>48</v>
      </c>
      <c r="E1622" s="4" t="s">
        <v>3</v>
      </c>
      <c r="F1622" s="4" t="s">
        <v>4</v>
      </c>
      <c r="G1622" s="4" t="s">
        <v>17</v>
      </c>
      <c r="H1622" s="4" t="s">
        <v>83</v>
      </c>
      <c r="I1622" s="9">
        <v>5</v>
      </c>
      <c r="J1622" s="6">
        <v>166.03</v>
      </c>
      <c r="K1622" s="7">
        <v>0</v>
      </c>
      <c r="L1622" s="6">
        <v>87.46</v>
      </c>
      <c r="M1622" s="6">
        <f t="shared" si="100"/>
        <v>830.15</v>
      </c>
      <c r="N1622" s="6">
        <f t="shared" si="101"/>
        <v>437.29999999999995</v>
      </c>
      <c r="O1622" s="6">
        <f t="shared" si="102"/>
        <v>392.85</v>
      </c>
      <c r="P1622" s="8">
        <f t="shared" si="103"/>
        <v>0.47322772992832624</v>
      </c>
      <c r="Q1622" s="5">
        <f>YEAR(SalesDataTable[[#This Row],[Order Date]])</f>
        <v>2026</v>
      </c>
      <c r="R1622" s="8" t="str">
        <f>"Q"&amp;ROUNDUP(MONTH(SalesDataTable[[#This Row],[Order Date]])/3,0)</f>
        <v>Q3</v>
      </c>
      <c r="S1622" s="9">
        <f>MONTH(SalesDataTable[[#This Row],[Order Date]])</f>
        <v>8</v>
      </c>
      <c r="T1622" s="8" t="str">
        <f>TEXT(SalesDataTable[[#This Row],[Order Date]],"mmm")</f>
        <v>Aug</v>
      </c>
    </row>
    <row r="1623" spans="1:20" ht="16">
      <c r="A1623" s="2" t="s">
        <v>1674</v>
      </c>
      <c r="B1623" s="3">
        <v>46245</v>
      </c>
      <c r="C1623" s="4" t="s">
        <v>1</v>
      </c>
      <c r="D1623" s="4" t="s">
        <v>2</v>
      </c>
      <c r="E1623" s="4" t="s">
        <v>3</v>
      </c>
      <c r="F1623" s="4" t="s">
        <v>20</v>
      </c>
      <c r="G1623" s="4" t="s">
        <v>31</v>
      </c>
      <c r="H1623" s="4" t="s">
        <v>64</v>
      </c>
      <c r="I1623" s="9">
        <v>2</v>
      </c>
      <c r="J1623" s="6">
        <v>81.569999999999993</v>
      </c>
      <c r="K1623" s="7">
        <v>0</v>
      </c>
      <c r="L1623" s="6">
        <v>40.36</v>
      </c>
      <c r="M1623" s="6">
        <f t="shared" si="100"/>
        <v>163.13999999999999</v>
      </c>
      <c r="N1623" s="6">
        <f t="shared" si="101"/>
        <v>80.72</v>
      </c>
      <c r="O1623" s="6">
        <f t="shared" si="102"/>
        <v>82.419999999999987</v>
      </c>
      <c r="P1623" s="8">
        <f t="shared" si="103"/>
        <v>0.50521024886600463</v>
      </c>
      <c r="Q1623" s="5">
        <f>YEAR(SalesDataTable[[#This Row],[Order Date]])</f>
        <v>2026</v>
      </c>
      <c r="R1623" s="8" t="str">
        <f>"Q"&amp;ROUNDUP(MONTH(SalesDataTable[[#This Row],[Order Date]])/3,0)</f>
        <v>Q3</v>
      </c>
      <c r="S1623" s="9">
        <f>MONTH(SalesDataTable[[#This Row],[Order Date]])</f>
        <v>8</v>
      </c>
      <c r="T1623" s="8" t="str">
        <f>TEXT(SalesDataTable[[#This Row],[Order Date]],"mmm")</f>
        <v>Aug</v>
      </c>
    </row>
    <row r="1624" spans="1:20" ht="16">
      <c r="A1624" s="2" t="s">
        <v>1675</v>
      </c>
      <c r="B1624" s="3">
        <v>46245</v>
      </c>
      <c r="C1624" s="4" t="s">
        <v>1</v>
      </c>
      <c r="D1624" s="4" t="s">
        <v>88</v>
      </c>
      <c r="E1624" s="4" t="s">
        <v>25</v>
      </c>
      <c r="F1624" s="4" t="s">
        <v>20</v>
      </c>
      <c r="G1624" s="4" t="s">
        <v>11</v>
      </c>
      <c r="H1624" s="4" t="s">
        <v>21</v>
      </c>
      <c r="I1624" s="9">
        <v>2</v>
      </c>
      <c r="J1624" s="6">
        <v>143.86000000000001</v>
      </c>
      <c r="K1624" s="7">
        <v>0</v>
      </c>
      <c r="L1624" s="6">
        <v>81.23</v>
      </c>
      <c r="M1624" s="6">
        <f t="shared" si="100"/>
        <v>287.72000000000003</v>
      </c>
      <c r="N1624" s="6">
        <f t="shared" si="101"/>
        <v>162.46</v>
      </c>
      <c r="O1624" s="6">
        <f t="shared" si="102"/>
        <v>125.26000000000002</v>
      </c>
      <c r="P1624" s="8">
        <f t="shared" si="103"/>
        <v>0.43535381621020441</v>
      </c>
      <c r="Q1624" s="5">
        <f>YEAR(SalesDataTable[[#This Row],[Order Date]])</f>
        <v>2026</v>
      </c>
      <c r="R1624" s="8" t="str">
        <f>"Q"&amp;ROUNDUP(MONTH(SalesDataTable[[#This Row],[Order Date]])/3,0)</f>
        <v>Q3</v>
      </c>
      <c r="S1624" s="9">
        <f>MONTH(SalesDataTable[[#This Row],[Order Date]])</f>
        <v>8</v>
      </c>
      <c r="T1624" s="8" t="str">
        <f>TEXT(SalesDataTable[[#This Row],[Order Date]],"mmm")</f>
        <v>Aug</v>
      </c>
    </row>
    <row r="1625" spans="1:20" ht="16">
      <c r="A1625" s="2" t="s">
        <v>1676</v>
      </c>
      <c r="B1625" s="3">
        <v>46245</v>
      </c>
      <c r="C1625" s="4" t="s">
        <v>8</v>
      </c>
      <c r="D1625" s="4" t="s">
        <v>86</v>
      </c>
      <c r="E1625" s="4" t="s">
        <v>3</v>
      </c>
      <c r="F1625" s="4" t="s">
        <v>4</v>
      </c>
      <c r="G1625" s="4" t="s">
        <v>11</v>
      </c>
      <c r="H1625" s="4" t="s">
        <v>12</v>
      </c>
      <c r="I1625" s="9">
        <v>3</v>
      </c>
      <c r="J1625" s="6">
        <v>93.53</v>
      </c>
      <c r="K1625" s="7">
        <v>0</v>
      </c>
      <c r="L1625" s="6">
        <v>46.19</v>
      </c>
      <c r="M1625" s="6">
        <f t="shared" si="100"/>
        <v>280.59000000000003</v>
      </c>
      <c r="N1625" s="6">
        <f t="shared" si="101"/>
        <v>138.57</v>
      </c>
      <c r="O1625" s="6">
        <f t="shared" si="102"/>
        <v>142.02000000000004</v>
      </c>
      <c r="P1625" s="8">
        <f t="shared" si="103"/>
        <v>0.5061477600769807</v>
      </c>
      <c r="Q1625" s="5">
        <f>YEAR(SalesDataTable[[#This Row],[Order Date]])</f>
        <v>2026</v>
      </c>
      <c r="R1625" s="8" t="str">
        <f>"Q"&amp;ROUNDUP(MONTH(SalesDataTable[[#This Row],[Order Date]])/3,0)</f>
        <v>Q3</v>
      </c>
      <c r="S1625" s="9">
        <f>MONTH(SalesDataTable[[#This Row],[Order Date]])</f>
        <v>8</v>
      </c>
      <c r="T1625" s="8" t="str">
        <f>TEXT(SalesDataTable[[#This Row],[Order Date]],"mmm")</f>
        <v>Aug</v>
      </c>
    </row>
    <row r="1626" spans="1:20" ht="16">
      <c r="A1626" s="2" t="s">
        <v>1677</v>
      </c>
      <c r="B1626" s="3">
        <v>46245</v>
      </c>
      <c r="C1626" s="4" t="s">
        <v>27</v>
      </c>
      <c r="D1626" s="4" t="s">
        <v>28</v>
      </c>
      <c r="E1626" s="4" t="s">
        <v>10</v>
      </c>
      <c r="F1626" s="4" t="s">
        <v>20</v>
      </c>
      <c r="G1626" s="4" t="s">
        <v>17</v>
      </c>
      <c r="H1626" s="4" t="s">
        <v>83</v>
      </c>
      <c r="I1626" s="9">
        <v>10</v>
      </c>
      <c r="J1626" s="6">
        <v>162.38</v>
      </c>
      <c r="K1626" s="7">
        <v>0.05</v>
      </c>
      <c r="L1626" s="6">
        <v>85.82</v>
      </c>
      <c r="M1626" s="6">
        <f t="shared" si="100"/>
        <v>1542.61</v>
      </c>
      <c r="N1626" s="6">
        <f t="shared" si="101"/>
        <v>858.19999999999993</v>
      </c>
      <c r="O1626" s="6">
        <f t="shared" si="102"/>
        <v>684.41</v>
      </c>
      <c r="P1626" s="8">
        <f t="shared" si="103"/>
        <v>0.44367014345816508</v>
      </c>
      <c r="Q1626" s="5">
        <f>YEAR(SalesDataTable[[#This Row],[Order Date]])</f>
        <v>2026</v>
      </c>
      <c r="R1626" s="8" t="str">
        <f>"Q"&amp;ROUNDUP(MONTH(SalesDataTable[[#This Row],[Order Date]])/3,0)</f>
        <v>Q3</v>
      </c>
      <c r="S1626" s="9">
        <f>MONTH(SalesDataTable[[#This Row],[Order Date]])</f>
        <v>8</v>
      </c>
      <c r="T1626" s="8" t="str">
        <f>TEXT(SalesDataTable[[#This Row],[Order Date]],"mmm")</f>
        <v>Aug</v>
      </c>
    </row>
    <row r="1627" spans="1:20" ht="16">
      <c r="A1627" s="2" t="s">
        <v>1678</v>
      </c>
      <c r="B1627" s="3">
        <v>46245</v>
      </c>
      <c r="C1627" s="4" t="s">
        <v>1</v>
      </c>
      <c r="D1627" s="4" t="s">
        <v>88</v>
      </c>
      <c r="E1627" s="4" t="s">
        <v>39</v>
      </c>
      <c r="F1627" s="4" t="s">
        <v>20</v>
      </c>
      <c r="G1627" s="4" t="s">
        <v>49</v>
      </c>
      <c r="H1627" s="4" t="s">
        <v>55</v>
      </c>
      <c r="I1627" s="9">
        <v>1</v>
      </c>
      <c r="J1627" s="6">
        <v>122.52</v>
      </c>
      <c r="K1627" s="7">
        <v>0.05</v>
      </c>
      <c r="L1627" s="6">
        <v>69.66</v>
      </c>
      <c r="M1627" s="6">
        <f t="shared" si="100"/>
        <v>116.39399999999999</v>
      </c>
      <c r="N1627" s="6">
        <f t="shared" si="101"/>
        <v>69.66</v>
      </c>
      <c r="O1627" s="6">
        <f t="shared" si="102"/>
        <v>46.733999999999995</v>
      </c>
      <c r="P1627" s="8">
        <f t="shared" si="103"/>
        <v>0.40151554203824935</v>
      </c>
      <c r="Q1627" s="5">
        <f>YEAR(SalesDataTable[[#This Row],[Order Date]])</f>
        <v>2026</v>
      </c>
      <c r="R1627" s="8" t="str">
        <f>"Q"&amp;ROUNDUP(MONTH(SalesDataTable[[#This Row],[Order Date]])/3,0)</f>
        <v>Q3</v>
      </c>
      <c r="S1627" s="9">
        <f>MONTH(SalesDataTable[[#This Row],[Order Date]])</f>
        <v>8</v>
      </c>
      <c r="T1627" s="8" t="str">
        <f>TEXT(SalesDataTable[[#This Row],[Order Date]],"mmm")</f>
        <v>Aug</v>
      </c>
    </row>
    <row r="1628" spans="1:20" ht="16">
      <c r="A1628" s="2" t="s">
        <v>1679</v>
      </c>
      <c r="B1628" s="3">
        <v>46246</v>
      </c>
      <c r="C1628" s="4" t="s">
        <v>27</v>
      </c>
      <c r="D1628" s="4" t="s">
        <v>82</v>
      </c>
      <c r="E1628" s="4" t="s">
        <v>39</v>
      </c>
      <c r="F1628" s="4" t="s">
        <v>4</v>
      </c>
      <c r="G1628" s="4" t="s">
        <v>11</v>
      </c>
      <c r="H1628" s="4" t="s">
        <v>21</v>
      </c>
      <c r="I1628" s="9">
        <v>1</v>
      </c>
      <c r="J1628" s="6">
        <v>142.84</v>
      </c>
      <c r="K1628" s="7">
        <v>0</v>
      </c>
      <c r="L1628" s="6">
        <v>77.7</v>
      </c>
      <c r="M1628" s="6">
        <f t="shared" si="100"/>
        <v>142.84</v>
      </c>
      <c r="N1628" s="6">
        <f t="shared" si="101"/>
        <v>77.7</v>
      </c>
      <c r="O1628" s="6">
        <f t="shared" si="102"/>
        <v>65.14</v>
      </c>
      <c r="P1628" s="8">
        <f t="shared" si="103"/>
        <v>0.4560347241669</v>
      </c>
      <c r="Q1628" s="5">
        <f>YEAR(SalesDataTable[[#This Row],[Order Date]])</f>
        <v>2026</v>
      </c>
      <c r="R1628" s="8" t="str">
        <f>"Q"&amp;ROUNDUP(MONTH(SalesDataTable[[#This Row],[Order Date]])/3,0)</f>
        <v>Q3</v>
      </c>
      <c r="S1628" s="9">
        <f>MONTH(SalesDataTable[[#This Row],[Order Date]])</f>
        <v>8</v>
      </c>
      <c r="T1628" s="8" t="str">
        <f>TEXT(SalesDataTable[[#This Row],[Order Date]],"mmm")</f>
        <v>Aug</v>
      </c>
    </row>
    <row r="1629" spans="1:20" ht="16">
      <c r="A1629" s="2" t="s">
        <v>1680</v>
      </c>
      <c r="B1629" s="3">
        <v>46246</v>
      </c>
      <c r="C1629" s="4" t="s">
        <v>8</v>
      </c>
      <c r="D1629" s="4" t="s">
        <v>86</v>
      </c>
      <c r="E1629" s="4" t="s">
        <v>25</v>
      </c>
      <c r="F1629" s="4" t="s">
        <v>4</v>
      </c>
      <c r="G1629" s="4" t="s">
        <v>11</v>
      </c>
      <c r="H1629" s="4" t="s">
        <v>79</v>
      </c>
      <c r="I1629" s="9">
        <v>3</v>
      </c>
      <c r="J1629" s="6">
        <v>72.349999999999994</v>
      </c>
      <c r="K1629" s="7">
        <v>0</v>
      </c>
      <c r="L1629" s="6">
        <v>32.119999999999997</v>
      </c>
      <c r="M1629" s="6">
        <f t="shared" si="100"/>
        <v>217.04999999999998</v>
      </c>
      <c r="N1629" s="6">
        <f t="shared" si="101"/>
        <v>96.359999999999985</v>
      </c>
      <c r="O1629" s="6">
        <f t="shared" si="102"/>
        <v>120.69</v>
      </c>
      <c r="P1629" s="8">
        <f t="shared" si="103"/>
        <v>0.55604699378023503</v>
      </c>
      <c r="Q1629" s="5">
        <f>YEAR(SalesDataTable[[#This Row],[Order Date]])</f>
        <v>2026</v>
      </c>
      <c r="R1629" s="8" t="str">
        <f>"Q"&amp;ROUNDUP(MONTH(SalesDataTable[[#This Row],[Order Date]])/3,0)</f>
        <v>Q3</v>
      </c>
      <c r="S1629" s="9">
        <f>MONTH(SalesDataTable[[#This Row],[Order Date]])</f>
        <v>8</v>
      </c>
      <c r="T1629" s="8" t="str">
        <f>TEXT(SalesDataTable[[#This Row],[Order Date]],"mmm")</f>
        <v>Aug</v>
      </c>
    </row>
    <row r="1630" spans="1:20" ht="16">
      <c r="A1630" s="2" t="s">
        <v>1681</v>
      </c>
      <c r="B1630" s="3">
        <v>46246</v>
      </c>
      <c r="C1630" s="4" t="s">
        <v>27</v>
      </c>
      <c r="D1630" s="4" t="s">
        <v>28</v>
      </c>
      <c r="E1630" s="4" t="s">
        <v>3</v>
      </c>
      <c r="F1630" s="4" t="s">
        <v>16</v>
      </c>
      <c r="G1630" s="4" t="s">
        <v>49</v>
      </c>
      <c r="H1630" s="4" t="s">
        <v>50</v>
      </c>
      <c r="I1630" s="9">
        <v>3</v>
      </c>
      <c r="J1630" s="6">
        <v>40.14</v>
      </c>
      <c r="K1630" s="7">
        <v>0.05</v>
      </c>
      <c r="L1630" s="6">
        <v>14.53</v>
      </c>
      <c r="M1630" s="6">
        <f t="shared" si="100"/>
        <v>114.399</v>
      </c>
      <c r="N1630" s="6">
        <f t="shared" si="101"/>
        <v>43.589999999999996</v>
      </c>
      <c r="O1630" s="6">
        <f t="shared" si="102"/>
        <v>70.808999999999997</v>
      </c>
      <c r="P1630" s="8">
        <f t="shared" si="103"/>
        <v>0.61896520074476169</v>
      </c>
      <c r="Q1630" s="5">
        <f>YEAR(SalesDataTable[[#This Row],[Order Date]])</f>
        <v>2026</v>
      </c>
      <c r="R1630" s="8" t="str">
        <f>"Q"&amp;ROUNDUP(MONTH(SalesDataTable[[#This Row],[Order Date]])/3,0)</f>
        <v>Q3</v>
      </c>
      <c r="S1630" s="9">
        <f>MONTH(SalesDataTable[[#This Row],[Order Date]])</f>
        <v>8</v>
      </c>
      <c r="T1630" s="8" t="str">
        <f>TEXT(SalesDataTable[[#This Row],[Order Date]],"mmm")</f>
        <v>Aug</v>
      </c>
    </row>
    <row r="1631" spans="1:20" ht="16">
      <c r="A1631" s="2" t="s">
        <v>1682</v>
      </c>
      <c r="B1631" s="3">
        <v>46246</v>
      </c>
      <c r="C1631" s="4" t="s">
        <v>27</v>
      </c>
      <c r="D1631" s="4" t="s">
        <v>82</v>
      </c>
      <c r="E1631" s="4" t="s">
        <v>3</v>
      </c>
      <c r="F1631" s="4" t="s">
        <v>16</v>
      </c>
      <c r="G1631" s="4" t="s">
        <v>49</v>
      </c>
      <c r="H1631" s="4" t="s">
        <v>74</v>
      </c>
      <c r="I1631" s="9">
        <v>2</v>
      </c>
      <c r="J1631" s="6">
        <v>51.84</v>
      </c>
      <c r="K1631" s="7">
        <v>0</v>
      </c>
      <c r="L1631" s="6">
        <v>21.62</v>
      </c>
      <c r="M1631" s="6">
        <f t="shared" si="100"/>
        <v>103.68</v>
      </c>
      <c r="N1631" s="6">
        <f t="shared" si="101"/>
        <v>43.24</v>
      </c>
      <c r="O1631" s="6">
        <f t="shared" si="102"/>
        <v>60.440000000000005</v>
      </c>
      <c r="P1631" s="8">
        <f t="shared" si="103"/>
        <v>0.58294753086419759</v>
      </c>
      <c r="Q1631" s="5">
        <f>YEAR(SalesDataTable[[#This Row],[Order Date]])</f>
        <v>2026</v>
      </c>
      <c r="R1631" s="8" t="str">
        <f>"Q"&amp;ROUNDUP(MONTH(SalesDataTable[[#This Row],[Order Date]])/3,0)</f>
        <v>Q3</v>
      </c>
      <c r="S1631" s="9">
        <f>MONTH(SalesDataTable[[#This Row],[Order Date]])</f>
        <v>8</v>
      </c>
      <c r="T1631" s="8" t="str">
        <f>TEXT(SalesDataTable[[#This Row],[Order Date]],"mmm")</f>
        <v>Aug</v>
      </c>
    </row>
    <row r="1632" spans="1:20" ht="16">
      <c r="A1632" s="2" t="s">
        <v>1683</v>
      </c>
      <c r="B1632" s="3">
        <v>46246</v>
      </c>
      <c r="C1632" s="4" t="s">
        <v>27</v>
      </c>
      <c r="D1632" s="4" t="s">
        <v>48</v>
      </c>
      <c r="E1632" s="4" t="s">
        <v>3</v>
      </c>
      <c r="F1632" s="4" t="s">
        <v>16</v>
      </c>
      <c r="G1632" s="4" t="s">
        <v>5</v>
      </c>
      <c r="H1632" s="4" t="s">
        <v>6</v>
      </c>
      <c r="I1632" s="9">
        <v>3</v>
      </c>
      <c r="J1632" s="6">
        <v>82.32</v>
      </c>
      <c r="K1632" s="7">
        <v>0.15</v>
      </c>
      <c r="L1632" s="6">
        <v>41.95</v>
      </c>
      <c r="M1632" s="6">
        <f t="shared" si="100"/>
        <v>209.91599999999997</v>
      </c>
      <c r="N1632" s="6">
        <f t="shared" si="101"/>
        <v>125.85000000000001</v>
      </c>
      <c r="O1632" s="6">
        <f t="shared" si="102"/>
        <v>84.06599999999996</v>
      </c>
      <c r="P1632" s="8">
        <f t="shared" si="103"/>
        <v>0.40047447550448739</v>
      </c>
      <c r="Q1632" s="5">
        <f>YEAR(SalesDataTable[[#This Row],[Order Date]])</f>
        <v>2026</v>
      </c>
      <c r="R1632" s="8" t="str">
        <f>"Q"&amp;ROUNDUP(MONTH(SalesDataTable[[#This Row],[Order Date]])/3,0)</f>
        <v>Q3</v>
      </c>
      <c r="S1632" s="9">
        <f>MONTH(SalesDataTable[[#This Row],[Order Date]])</f>
        <v>8</v>
      </c>
      <c r="T1632" s="8" t="str">
        <f>TEXT(SalesDataTable[[#This Row],[Order Date]],"mmm")</f>
        <v>Aug</v>
      </c>
    </row>
    <row r="1633" spans="1:20" ht="16">
      <c r="A1633" s="2" t="s">
        <v>1684</v>
      </c>
      <c r="B1633" s="3">
        <v>46247</v>
      </c>
      <c r="C1633" s="4" t="s">
        <v>14</v>
      </c>
      <c r="D1633" s="4" t="s">
        <v>34</v>
      </c>
      <c r="E1633" s="4" t="s">
        <v>3</v>
      </c>
      <c r="F1633" s="4" t="s">
        <v>4</v>
      </c>
      <c r="G1633" s="4" t="s">
        <v>11</v>
      </c>
      <c r="H1633" s="4" t="s">
        <v>12</v>
      </c>
      <c r="I1633" s="9">
        <v>1</v>
      </c>
      <c r="J1633" s="6">
        <v>91.78</v>
      </c>
      <c r="K1633" s="7">
        <v>0</v>
      </c>
      <c r="L1633" s="6">
        <v>46.15</v>
      </c>
      <c r="M1633" s="6">
        <f t="shared" si="100"/>
        <v>91.78</v>
      </c>
      <c r="N1633" s="6">
        <f t="shared" si="101"/>
        <v>46.15</v>
      </c>
      <c r="O1633" s="6">
        <f t="shared" si="102"/>
        <v>45.63</v>
      </c>
      <c r="P1633" s="8">
        <f t="shared" si="103"/>
        <v>0.49716713881019831</v>
      </c>
      <c r="Q1633" s="5">
        <f>YEAR(SalesDataTable[[#This Row],[Order Date]])</f>
        <v>2026</v>
      </c>
      <c r="R1633" s="8" t="str">
        <f>"Q"&amp;ROUNDUP(MONTH(SalesDataTable[[#This Row],[Order Date]])/3,0)</f>
        <v>Q3</v>
      </c>
      <c r="S1633" s="9">
        <f>MONTH(SalesDataTable[[#This Row],[Order Date]])</f>
        <v>8</v>
      </c>
      <c r="T1633" s="8" t="str">
        <f>TEXT(SalesDataTable[[#This Row],[Order Date]],"mmm")</f>
        <v>Aug</v>
      </c>
    </row>
    <row r="1634" spans="1:20" ht="16">
      <c r="A1634" s="2" t="s">
        <v>1685</v>
      </c>
      <c r="B1634" s="3">
        <v>46247</v>
      </c>
      <c r="C1634" s="4" t="s">
        <v>8</v>
      </c>
      <c r="D1634" s="4" t="s">
        <v>86</v>
      </c>
      <c r="E1634" s="4" t="s">
        <v>3</v>
      </c>
      <c r="F1634" s="4" t="s">
        <v>20</v>
      </c>
      <c r="G1634" s="4" t="s">
        <v>11</v>
      </c>
      <c r="H1634" s="4" t="s">
        <v>12</v>
      </c>
      <c r="I1634" s="9">
        <v>2</v>
      </c>
      <c r="J1634" s="6">
        <v>93.13</v>
      </c>
      <c r="K1634" s="7">
        <v>0</v>
      </c>
      <c r="L1634" s="6">
        <v>45.68</v>
      </c>
      <c r="M1634" s="6">
        <f t="shared" si="100"/>
        <v>186.26</v>
      </c>
      <c r="N1634" s="6">
        <f t="shared" si="101"/>
        <v>91.36</v>
      </c>
      <c r="O1634" s="6">
        <f t="shared" si="102"/>
        <v>94.899999999999991</v>
      </c>
      <c r="P1634" s="8">
        <f t="shared" si="103"/>
        <v>0.50950284548480618</v>
      </c>
      <c r="Q1634" s="5">
        <f>YEAR(SalesDataTable[[#This Row],[Order Date]])</f>
        <v>2026</v>
      </c>
      <c r="R1634" s="8" t="str">
        <f>"Q"&amp;ROUNDUP(MONTH(SalesDataTable[[#This Row],[Order Date]])/3,0)</f>
        <v>Q3</v>
      </c>
      <c r="S1634" s="9">
        <f>MONTH(SalesDataTable[[#This Row],[Order Date]])</f>
        <v>8</v>
      </c>
      <c r="T1634" s="8" t="str">
        <f>TEXT(SalesDataTable[[#This Row],[Order Date]],"mmm")</f>
        <v>Aug</v>
      </c>
    </row>
    <row r="1635" spans="1:20" ht="16">
      <c r="A1635" s="2" t="s">
        <v>1686</v>
      </c>
      <c r="B1635" s="3">
        <v>46247</v>
      </c>
      <c r="C1635" s="4" t="s">
        <v>8</v>
      </c>
      <c r="D1635" s="4" t="s">
        <v>69</v>
      </c>
      <c r="E1635" s="4" t="s">
        <v>3</v>
      </c>
      <c r="F1635" s="4" t="s">
        <v>4</v>
      </c>
      <c r="G1635" s="4" t="s">
        <v>17</v>
      </c>
      <c r="H1635" s="4" t="s">
        <v>18</v>
      </c>
      <c r="I1635" s="9">
        <v>1</v>
      </c>
      <c r="J1635" s="6">
        <v>36.67</v>
      </c>
      <c r="K1635" s="7">
        <v>0.1</v>
      </c>
      <c r="L1635" s="6">
        <v>13.18</v>
      </c>
      <c r="M1635" s="6">
        <f t="shared" si="100"/>
        <v>33.003</v>
      </c>
      <c r="N1635" s="6">
        <f t="shared" si="101"/>
        <v>13.18</v>
      </c>
      <c r="O1635" s="6">
        <f t="shared" si="102"/>
        <v>19.823</v>
      </c>
      <c r="P1635" s="8">
        <f t="shared" si="103"/>
        <v>0.60064236584552921</v>
      </c>
      <c r="Q1635" s="5">
        <f>YEAR(SalesDataTable[[#This Row],[Order Date]])</f>
        <v>2026</v>
      </c>
      <c r="R1635" s="8" t="str">
        <f>"Q"&amp;ROUNDUP(MONTH(SalesDataTable[[#This Row],[Order Date]])/3,0)</f>
        <v>Q3</v>
      </c>
      <c r="S1635" s="9">
        <f>MONTH(SalesDataTable[[#This Row],[Order Date]])</f>
        <v>8</v>
      </c>
      <c r="T1635" s="8" t="str">
        <f>TEXT(SalesDataTable[[#This Row],[Order Date]],"mmm")</f>
        <v>Aug</v>
      </c>
    </row>
    <row r="1636" spans="1:20" ht="16">
      <c r="A1636" s="2" t="s">
        <v>1687</v>
      </c>
      <c r="B1636" s="3">
        <v>46247</v>
      </c>
      <c r="C1636" s="4" t="s">
        <v>27</v>
      </c>
      <c r="D1636" s="4" t="s">
        <v>48</v>
      </c>
      <c r="E1636" s="4" t="s">
        <v>10</v>
      </c>
      <c r="F1636" s="4" t="s">
        <v>4</v>
      </c>
      <c r="G1636" s="4" t="s">
        <v>49</v>
      </c>
      <c r="H1636" s="4" t="s">
        <v>74</v>
      </c>
      <c r="I1636" s="9">
        <v>4</v>
      </c>
      <c r="J1636" s="6">
        <v>51.25</v>
      </c>
      <c r="K1636" s="7">
        <v>0.1</v>
      </c>
      <c r="L1636" s="6">
        <v>21.77</v>
      </c>
      <c r="M1636" s="6">
        <f t="shared" si="100"/>
        <v>184.5</v>
      </c>
      <c r="N1636" s="6">
        <f t="shared" si="101"/>
        <v>87.08</v>
      </c>
      <c r="O1636" s="6">
        <f t="shared" si="102"/>
        <v>97.42</v>
      </c>
      <c r="P1636" s="8">
        <f t="shared" si="103"/>
        <v>0.52802168021680218</v>
      </c>
      <c r="Q1636" s="5">
        <f>YEAR(SalesDataTable[[#This Row],[Order Date]])</f>
        <v>2026</v>
      </c>
      <c r="R1636" s="8" t="str">
        <f>"Q"&amp;ROUNDUP(MONTH(SalesDataTable[[#This Row],[Order Date]])/3,0)</f>
        <v>Q3</v>
      </c>
      <c r="S1636" s="9">
        <f>MONTH(SalesDataTable[[#This Row],[Order Date]])</f>
        <v>8</v>
      </c>
      <c r="T1636" s="8" t="str">
        <f>TEXT(SalesDataTable[[#This Row],[Order Date]],"mmm")</f>
        <v>Aug</v>
      </c>
    </row>
    <row r="1637" spans="1:20" ht="16">
      <c r="A1637" s="2" t="s">
        <v>1688</v>
      </c>
      <c r="B1637" s="3">
        <v>46247</v>
      </c>
      <c r="C1637" s="4" t="s">
        <v>27</v>
      </c>
      <c r="D1637" s="4" t="s">
        <v>48</v>
      </c>
      <c r="E1637" s="4" t="s">
        <v>39</v>
      </c>
      <c r="F1637" s="4" t="s">
        <v>20</v>
      </c>
      <c r="G1637" s="4" t="s">
        <v>49</v>
      </c>
      <c r="H1637" s="4" t="s">
        <v>50</v>
      </c>
      <c r="I1637" s="9">
        <v>1</v>
      </c>
      <c r="J1637" s="6">
        <v>39.61</v>
      </c>
      <c r="K1637" s="7">
        <v>0.1</v>
      </c>
      <c r="L1637" s="6">
        <v>14.85</v>
      </c>
      <c r="M1637" s="6">
        <f t="shared" si="100"/>
        <v>35.649000000000001</v>
      </c>
      <c r="N1637" s="6">
        <f t="shared" si="101"/>
        <v>14.85</v>
      </c>
      <c r="O1637" s="6">
        <f t="shared" si="102"/>
        <v>20.798999999999999</v>
      </c>
      <c r="P1637" s="8">
        <f t="shared" si="103"/>
        <v>0.58343852562484222</v>
      </c>
      <c r="Q1637" s="5">
        <f>YEAR(SalesDataTable[[#This Row],[Order Date]])</f>
        <v>2026</v>
      </c>
      <c r="R1637" s="8" t="str">
        <f>"Q"&amp;ROUNDUP(MONTH(SalesDataTable[[#This Row],[Order Date]])/3,0)</f>
        <v>Q3</v>
      </c>
      <c r="S1637" s="9">
        <f>MONTH(SalesDataTable[[#This Row],[Order Date]])</f>
        <v>8</v>
      </c>
      <c r="T1637" s="8" t="str">
        <f>TEXT(SalesDataTable[[#This Row],[Order Date]],"mmm")</f>
        <v>Aug</v>
      </c>
    </row>
    <row r="1638" spans="1:20" ht="16">
      <c r="A1638" s="2" t="s">
        <v>1689</v>
      </c>
      <c r="B1638" s="3">
        <v>46247</v>
      </c>
      <c r="C1638" s="4" t="s">
        <v>1</v>
      </c>
      <c r="D1638" s="4" t="s">
        <v>88</v>
      </c>
      <c r="E1638" s="4" t="s">
        <v>39</v>
      </c>
      <c r="F1638" s="4" t="s">
        <v>4</v>
      </c>
      <c r="G1638" s="4" t="s">
        <v>5</v>
      </c>
      <c r="H1638" s="4" t="s">
        <v>6</v>
      </c>
      <c r="I1638" s="9">
        <v>2</v>
      </c>
      <c r="J1638" s="6">
        <v>81.59</v>
      </c>
      <c r="K1638" s="7">
        <v>0.15</v>
      </c>
      <c r="L1638" s="6">
        <v>43.9</v>
      </c>
      <c r="M1638" s="6">
        <f t="shared" si="100"/>
        <v>138.703</v>
      </c>
      <c r="N1638" s="6">
        <f t="shared" si="101"/>
        <v>87.8</v>
      </c>
      <c r="O1638" s="6">
        <f t="shared" si="102"/>
        <v>50.903000000000006</v>
      </c>
      <c r="P1638" s="8">
        <f t="shared" si="103"/>
        <v>0.3669927831409559</v>
      </c>
      <c r="Q1638" s="5">
        <f>YEAR(SalesDataTable[[#This Row],[Order Date]])</f>
        <v>2026</v>
      </c>
      <c r="R1638" s="8" t="str">
        <f>"Q"&amp;ROUNDUP(MONTH(SalesDataTable[[#This Row],[Order Date]])/3,0)</f>
        <v>Q3</v>
      </c>
      <c r="S1638" s="9">
        <f>MONTH(SalesDataTable[[#This Row],[Order Date]])</f>
        <v>8</v>
      </c>
      <c r="T1638" s="8" t="str">
        <f>TEXT(SalesDataTable[[#This Row],[Order Date]],"mmm")</f>
        <v>Aug</v>
      </c>
    </row>
    <row r="1639" spans="1:20" ht="16">
      <c r="A1639" s="2" t="s">
        <v>1690</v>
      </c>
      <c r="B1639" s="3">
        <v>46248</v>
      </c>
      <c r="C1639" s="4" t="s">
        <v>8</v>
      </c>
      <c r="D1639" s="4" t="s">
        <v>9</v>
      </c>
      <c r="E1639" s="4" t="s">
        <v>25</v>
      </c>
      <c r="F1639" s="4" t="s">
        <v>16</v>
      </c>
      <c r="G1639" s="4" t="s">
        <v>49</v>
      </c>
      <c r="H1639" s="4" t="s">
        <v>55</v>
      </c>
      <c r="I1639" s="9">
        <v>3</v>
      </c>
      <c r="J1639" s="6">
        <v>122.96</v>
      </c>
      <c r="K1639" s="7">
        <v>0.1</v>
      </c>
      <c r="L1639" s="6">
        <v>67.62</v>
      </c>
      <c r="M1639" s="6">
        <f t="shared" si="100"/>
        <v>331.99200000000002</v>
      </c>
      <c r="N1639" s="6">
        <f t="shared" si="101"/>
        <v>202.86</v>
      </c>
      <c r="O1639" s="6">
        <f t="shared" si="102"/>
        <v>129.13200000000001</v>
      </c>
      <c r="P1639" s="8">
        <f t="shared" si="103"/>
        <v>0.38896117978746475</v>
      </c>
      <c r="Q1639" s="5">
        <f>YEAR(SalesDataTable[[#This Row],[Order Date]])</f>
        <v>2026</v>
      </c>
      <c r="R1639" s="8" t="str">
        <f>"Q"&amp;ROUNDUP(MONTH(SalesDataTable[[#This Row],[Order Date]])/3,0)</f>
        <v>Q3</v>
      </c>
      <c r="S1639" s="9">
        <f>MONTH(SalesDataTable[[#This Row],[Order Date]])</f>
        <v>8</v>
      </c>
      <c r="T1639" s="8" t="str">
        <f>TEXT(SalesDataTable[[#This Row],[Order Date]],"mmm")</f>
        <v>Aug</v>
      </c>
    </row>
    <row r="1640" spans="1:20" ht="16">
      <c r="A1640" s="2" t="s">
        <v>1691</v>
      </c>
      <c r="B1640" s="3">
        <v>46248</v>
      </c>
      <c r="C1640" s="4" t="s">
        <v>8</v>
      </c>
      <c r="D1640" s="4" t="s">
        <v>66</v>
      </c>
      <c r="E1640" s="4" t="s">
        <v>25</v>
      </c>
      <c r="F1640" s="4" t="s">
        <v>4</v>
      </c>
      <c r="G1640" s="4" t="s">
        <v>11</v>
      </c>
      <c r="H1640" s="4" t="s">
        <v>79</v>
      </c>
      <c r="I1640" s="9">
        <v>1</v>
      </c>
      <c r="J1640" s="6">
        <v>70.91</v>
      </c>
      <c r="K1640" s="7">
        <v>0</v>
      </c>
      <c r="L1640" s="6">
        <v>33.11</v>
      </c>
      <c r="M1640" s="6">
        <f t="shared" si="100"/>
        <v>70.91</v>
      </c>
      <c r="N1640" s="6">
        <f t="shared" si="101"/>
        <v>33.11</v>
      </c>
      <c r="O1640" s="6">
        <f t="shared" si="102"/>
        <v>37.799999999999997</v>
      </c>
      <c r="P1640" s="8">
        <f t="shared" si="103"/>
        <v>0.53307008884501483</v>
      </c>
      <c r="Q1640" s="5">
        <f>YEAR(SalesDataTable[[#This Row],[Order Date]])</f>
        <v>2026</v>
      </c>
      <c r="R1640" s="8" t="str">
        <f>"Q"&amp;ROUNDUP(MONTH(SalesDataTable[[#This Row],[Order Date]])/3,0)</f>
        <v>Q3</v>
      </c>
      <c r="S1640" s="9">
        <f>MONTH(SalesDataTable[[#This Row],[Order Date]])</f>
        <v>8</v>
      </c>
      <c r="T1640" s="8" t="str">
        <f>TEXT(SalesDataTable[[#This Row],[Order Date]],"mmm")</f>
        <v>Aug</v>
      </c>
    </row>
    <row r="1641" spans="1:20" ht="16">
      <c r="A1641" s="2" t="s">
        <v>1692</v>
      </c>
      <c r="B1641" s="3">
        <v>46248</v>
      </c>
      <c r="C1641" s="4" t="s">
        <v>8</v>
      </c>
      <c r="D1641" s="4" t="s">
        <v>38</v>
      </c>
      <c r="E1641" s="4" t="s">
        <v>10</v>
      </c>
      <c r="F1641" s="4" t="s">
        <v>20</v>
      </c>
      <c r="G1641" s="4" t="s">
        <v>5</v>
      </c>
      <c r="H1641" s="4" t="s">
        <v>29</v>
      </c>
      <c r="I1641" s="9">
        <v>6</v>
      </c>
      <c r="J1641" s="6">
        <v>50.94</v>
      </c>
      <c r="K1641" s="7">
        <v>0.1</v>
      </c>
      <c r="L1641" s="6">
        <v>22.76</v>
      </c>
      <c r="M1641" s="6">
        <f t="shared" si="100"/>
        <v>275.07600000000002</v>
      </c>
      <c r="N1641" s="6">
        <f t="shared" si="101"/>
        <v>136.56</v>
      </c>
      <c r="O1641" s="6">
        <f t="shared" si="102"/>
        <v>138.51600000000002</v>
      </c>
      <c r="P1641" s="8">
        <f t="shared" si="103"/>
        <v>0.50355538105832576</v>
      </c>
      <c r="Q1641" s="5">
        <f>YEAR(SalesDataTable[[#This Row],[Order Date]])</f>
        <v>2026</v>
      </c>
      <c r="R1641" s="8" t="str">
        <f>"Q"&amp;ROUNDUP(MONTH(SalesDataTable[[#This Row],[Order Date]])/3,0)</f>
        <v>Q3</v>
      </c>
      <c r="S1641" s="9">
        <f>MONTH(SalesDataTable[[#This Row],[Order Date]])</f>
        <v>8</v>
      </c>
      <c r="T1641" s="8" t="str">
        <f>TEXT(SalesDataTable[[#This Row],[Order Date]],"mmm")</f>
        <v>Aug</v>
      </c>
    </row>
    <row r="1642" spans="1:20" ht="16">
      <c r="A1642" s="2" t="s">
        <v>1693</v>
      </c>
      <c r="B1642" s="3">
        <v>46248</v>
      </c>
      <c r="C1642" s="4" t="s">
        <v>8</v>
      </c>
      <c r="D1642" s="4" t="s">
        <v>9</v>
      </c>
      <c r="E1642" s="4" t="s">
        <v>3</v>
      </c>
      <c r="F1642" s="4" t="s">
        <v>16</v>
      </c>
      <c r="G1642" s="4" t="s">
        <v>11</v>
      </c>
      <c r="H1642" s="4" t="s">
        <v>21</v>
      </c>
      <c r="I1642" s="9">
        <v>1</v>
      </c>
      <c r="J1642" s="6">
        <v>144.96</v>
      </c>
      <c r="K1642" s="7">
        <v>0.05</v>
      </c>
      <c r="L1642" s="6">
        <v>77.959999999999994</v>
      </c>
      <c r="M1642" s="6">
        <f t="shared" si="100"/>
        <v>137.71199999999999</v>
      </c>
      <c r="N1642" s="6">
        <f t="shared" si="101"/>
        <v>77.959999999999994</v>
      </c>
      <c r="O1642" s="6">
        <f t="shared" si="102"/>
        <v>59.751999999999995</v>
      </c>
      <c r="P1642" s="8">
        <f t="shared" si="103"/>
        <v>0.43389101893807364</v>
      </c>
      <c r="Q1642" s="5">
        <f>YEAR(SalesDataTable[[#This Row],[Order Date]])</f>
        <v>2026</v>
      </c>
      <c r="R1642" s="8" t="str">
        <f>"Q"&amp;ROUNDUP(MONTH(SalesDataTable[[#This Row],[Order Date]])/3,0)</f>
        <v>Q3</v>
      </c>
      <c r="S1642" s="9">
        <f>MONTH(SalesDataTable[[#This Row],[Order Date]])</f>
        <v>8</v>
      </c>
      <c r="T1642" s="8" t="str">
        <f>TEXT(SalesDataTable[[#This Row],[Order Date]],"mmm")</f>
        <v>Aug</v>
      </c>
    </row>
    <row r="1643" spans="1:20" ht="16">
      <c r="A1643" s="2" t="s">
        <v>1694</v>
      </c>
      <c r="B1643" s="3">
        <v>46248</v>
      </c>
      <c r="C1643" s="4" t="s">
        <v>27</v>
      </c>
      <c r="D1643" s="4" t="s">
        <v>48</v>
      </c>
      <c r="E1643" s="4" t="s">
        <v>25</v>
      </c>
      <c r="F1643" s="4" t="s">
        <v>16</v>
      </c>
      <c r="G1643" s="4" t="s">
        <v>11</v>
      </c>
      <c r="H1643" s="4" t="s">
        <v>53</v>
      </c>
      <c r="I1643" s="9">
        <v>1</v>
      </c>
      <c r="J1643" s="6">
        <v>152.97</v>
      </c>
      <c r="K1643" s="7">
        <v>0</v>
      </c>
      <c r="L1643" s="6">
        <v>79.66</v>
      </c>
      <c r="M1643" s="6">
        <f t="shared" si="100"/>
        <v>152.97</v>
      </c>
      <c r="N1643" s="6">
        <f t="shared" si="101"/>
        <v>79.66</v>
      </c>
      <c r="O1643" s="6">
        <f t="shared" si="102"/>
        <v>73.31</v>
      </c>
      <c r="P1643" s="8">
        <f t="shared" si="103"/>
        <v>0.47924429626724196</v>
      </c>
      <c r="Q1643" s="5">
        <f>YEAR(SalesDataTable[[#This Row],[Order Date]])</f>
        <v>2026</v>
      </c>
      <c r="R1643" s="8" t="str">
        <f>"Q"&amp;ROUNDUP(MONTH(SalesDataTable[[#This Row],[Order Date]])/3,0)</f>
        <v>Q3</v>
      </c>
      <c r="S1643" s="9">
        <f>MONTH(SalesDataTable[[#This Row],[Order Date]])</f>
        <v>8</v>
      </c>
      <c r="T1643" s="8" t="str">
        <f>TEXT(SalesDataTable[[#This Row],[Order Date]],"mmm")</f>
        <v>Aug</v>
      </c>
    </row>
    <row r="1644" spans="1:20" ht="16">
      <c r="A1644" s="2" t="s">
        <v>1695</v>
      </c>
      <c r="B1644" s="3">
        <v>46248</v>
      </c>
      <c r="C1644" s="4" t="s">
        <v>14</v>
      </c>
      <c r="D1644" s="4" t="s">
        <v>126</v>
      </c>
      <c r="E1644" s="4" t="s">
        <v>3</v>
      </c>
      <c r="F1644" s="4" t="s">
        <v>20</v>
      </c>
      <c r="G1644" s="4" t="s">
        <v>17</v>
      </c>
      <c r="H1644" s="4" t="s">
        <v>46</v>
      </c>
      <c r="I1644" s="9">
        <v>2</v>
      </c>
      <c r="J1644" s="6">
        <v>45.79</v>
      </c>
      <c r="K1644" s="7">
        <v>0</v>
      </c>
      <c r="L1644" s="6">
        <v>18.23</v>
      </c>
      <c r="M1644" s="6">
        <f t="shared" si="100"/>
        <v>91.58</v>
      </c>
      <c r="N1644" s="6">
        <f t="shared" si="101"/>
        <v>36.46</v>
      </c>
      <c r="O1644" s="6">
        <f t="shared" si="102"/>
        <v>55.12</v>
      </c>
      <c r="P1644" s="8">
        <f t="shared" si="103"/>
        <v>0.60187813933173184</v>
      </c>
      <c r="Q1644" s="5">
        <f>YEAR(SalesDataTable[[#This Row],[Order Date]])</f>
        <v>2026</v>
      </c>
      <c r="R1644" s="8" t="str">
        <f>"Q"&amp;ROUNDUP(MONTH(SalesDataTable[[#This Row],[Order Date]])/3,0)</f>
        <v>Q3</v>
      </c>
      <c r="S1644" s="9">
        <f>MONTH(SalesDataTable[[#This Row],[Order Date]])</f>
        <v>8</v>
      </c>
      <c r="T1644" s="8" t="str">
        <f>TEXT(SalesDataTable[[#This Row],[Order Date]],"mmm")</f>
        <v>Aug</v>
      </c>
    </row>
    <row r="1645" spans="1:20" ht="16">
      <c r="A1645" s="2" t="s">
        <v>1696</v>
      </c>
      <c r="B1645" s="3">
        <v>46248</v>
      </c>
      <c r="C1645" s="4" t="s">
        <v>8</v>
      </c>
      <c r="D1645" s="4" t="s">
        <v>38</v>
      </c>
      <c r="E1645" s="4" t="s">
        <v>3</v>
      </c>
      <c r="F1645" s="4" t="s">
        <v>16</v>
      </c>
      <c r="G1645" s="4" t="s">
        <v>17</v>
      </c>
      <c r="H1645" s="4" t="s">
        <v>83</v>
      </c>
      <c r="I1645" s="9">
        <v>1</v>
      </c>
      <c r="J1645" s="6">
        <v>161.31</v>
      </c>
      <c r="K1645" s="7">
        <v>0</v>
      </c>
      <c r="L1645" s="6">
        <v>87.81</v>
      </c>
      <c r="M1645" s="6">
        <f t="shared" si="100"/>
        <v>161.31</v>
      </c>
      <c r="N1645" s="6">
        <f t="shared" si="101"/>
        <v>87.81</v>
      </c>
      <c r="O1645" s="6">
        <f t="shared" si="102"/>
        <v>73.5</v>
      </c>
      <c r="P1645" s="8">
        <f t="shared" si="103"/>
        <v>0.45564441138181139</v>
      </c>
      <c r="Q1645" s="5">
        <f>YEAR(SalesDataTable[[#This Row],[Order Date]])</f>
        <v>2026</v>
      </c>
      <c r="R1645" s="8" t="str">
        <f>"Q"&amp;ROUNDUP(MONTH(SalesDataTable[[#This Row],[Order Date]])/3,0)</f>
        <v>Q3</v>
      </c>
      <c r="S1645" s="9">
        <f>MONTH(SalesDataTable[[#This Row],[Order Date]])</f>
        <v>8</v>
      </c>
      <c r="T1645" s="8" t="str">
        <f>TEXT(SalesDataTable[[#This Row],[Order Date]],"mmm")</f>
        <v>Aug</v>
      </c>
    </row>
    <row r="1646" spans="1:20" ht="16">
      <c r="A1646" s="2" t="s">
        <v>1697</v>
      </c>
      <c r="B1646" s="3">
        <v>46249</v>
      </c>
      <c r="C1646" s="4" t="s">
        <v>27</v>
      </c>
      <c r="D1646" s="4" t="s">
        <v>45</v>
      </c>
      <c r="E1646" s="4" t="s">
        <v>3</v>
      </c>
      <c r="F1646" s="4" t="s">
        <v>16</v>
      </c>
      <c r="G1646" s="4" t="s">
        <v>49</v>
      </c>
      <c r="H1646" s="4" t="s">
        <v>67</v>
      </c>
      <c r="I1646" s="9">
        <v>2</v>
      </c>
      <c r="J1646" s="6">
        <v>35.97</v>
      </c>
      <c r="K1646" s="7">
        <v>0.05</v>
      </c>
      <c r="L1646" s="6">
        <v>14.28</v>
      </c>
      <c r="M1646" s="6">
        <f t="shared" si="100"/>
        <v>68.342999999999989</v>
      </c>
      <c r="N1646" s="6">
        <f t="shared" si="101"/>
        <v>28.56</v>
      </c>
      <c r="O1646" s="6">
        <f t="shared" si="102"/>
        <v>39.782999999999987</v>
      </c>
      <c r="P1646" s="8">
        <f t="shared" si="103"/>
        <v>0.58210789693165343</v>
      </c>
      <c r="Q1646" s="5">
        <f>YEAR(SalesDataTable[[#This Row],[Order Date]])</f>
        <v>2026</v>
      </c>
      <c r="R1646" s="8" t="str">
        <f>"Q"&amp;ROUNDUP(MONTH(SalesDataTable[[#This Row],[Order Date]])/3,0)</f>
        <v>Q3</v>
      </c>
      <c r="S1646" s="9">
        <f>MONTH(SalesDataTable[[#This Row],[Order Date]])</f>
        <v>8</v>
      </c>
      <c r="T1646" s="8" t="str">
        <f>TEXT(SalesDataTable[[#This Row],[Order Date]],"mmm")</f>
        <v>Aug</v>
      </c>
    </row>
    <row r="1647" spans="1:20" ht="16">
      <c r="A1647" s="2" t="s">
        <v>1698</v>
      </c>
      <c r="B1647" s="3">
        <v>46249</v>
      </c>
      <c r="C1647" s="4" t="s">
        <v>1</v>
      </c>
      <c r="D1647" s="4" t="s">
        <v>2</v>
      </c>
      <c r="E1647" s="4" t="s">
        <v>25</v>
      </c>
      <c r="F1647" s="4" t="s">
        <v>16</v>
      </c>
      <c r="G1647" s="4" t="s">
        <v>49</v>
      </c>
      <c r="H1647" s="4" t="s">
        <v>50</v>
      </c>
      <c r="I1647" s="9">
        <v>2</v>
      </c>
      <c r="J1647" s="6">
        <v>39.729999999999997</v>
      </c>
      <c r="K1647" s="7">
        <v>0</v>
      </c>
      <c r="L1647" s="6">
        <v>14.95</v>
      </c>
      <c r="M1647" s="6">
        <f t="shared" si="100"/>
        <v>79.459999999999994</v>
      </c>
      <c r="N1647" s="6">
        <f t="shared" si="101"/>
        <v>29.9</v>
      </c>
      <c r="O1647" s="6">
        <f t="shared" si="102"/>
        <v>49.559999999999995</v>
      </c>
      <c r="P1647" s="8">
        <f t="shared" si="103"/>
        <v>0.62371004278882458</v>
      </c>
      <c r="Q1647" s="5">
        <f>YEAR(SalesDataTable[[#This Row],[Order Date]])</f>
        <v>2026</v>
      </c>
      <c r="R1647" s="8" t="str">
        <f>"Q"&amp;ROUNDUP(MONTH(SalesDataTable[[#This Row],[Order Date]])/3,0)</f>
        <v>Q3</v>
      </c>
      <c r="S1647" s="9">
        <f>MONTH(SalesDataTable[[#This Row],[Order Date]])</f>
        <v>8</v>
      </c>
      <c r="T1647" s="8" t="str">
        <f>TEXT(SalesDataTable[[#This Row],[Order Date]],"mmm")</f>
        <v>Aug</v>
      </c>
    </row>
    <row r="1648" spans="1:20" ht="16">
      <c r="A1648" s="2" t="s">
        <v>1699</v>
      </c>
      <c r="B1648" s="3">
        <v>46249</v>
      </c>
      <c r="C1648" s="4" t="s">
        <v>8</v>
      </c>
      <c r="D1648" s="4" t="s">
        <v>69</v>
      </c>
      <c r="E1648" s="4" t="s">
        <v>3</v>
      </c>
      <c r="F1648" s="4" t="s">
        <v>20</v>
      </c>
      <c r="G1648" s="4" t="s">
        <v>17</v>
      </c>
      <c r="H1648" s="4" t="s">
        <v>18</v>
      </c>
      <c r="I1648" s="9">
        <v>2</v>
      </c>
      <c r="J1648" s="6">
        <v>36.049999999999997</v>
      </c>
      <c r="K1648" s="7">
        <v>0</v>
      </c>
      <c r="L1648" s="6">
        <v>13.8</v>
      </c>
      <c r="M1648" s="6">
        <f t="shared" si="100"/>
        <v>72.099999999999994</v>
      </c>
      <c r="N1648" s="6">
        <f t="shared" si="101"/>
        <v>27.6</v>
      </c>
      <c r="O1648" s="6">
        <f t="shared" si="102"/>
        <v>44.499999999999993</v>
      </c>
      <c r="P1648" s="8">
        <f t="shared" si="103"/>
        <v>0.61719833564493753</v>
      </c>
      <c r="Q1648" s="5">
        <f>YEAR(SalesDataTable[[#This Row],[Order Date]])</f>
        <v>2026</v>
      </c>
      <c r="R1648" s="8" t="str">
        <f>"Q"&amp;ROUNDUP(MONTH(SalesDataTable[[#This Row],[Order Date]])/3,0)</f>
        <v>Q3</v>
      </c>
      <c r="S1648" s="9">
        <f>MONTH(SalesDataTable[[#This Row],[Order Date]])</f>
        <v>8</v>
      </c>
      <c r="T1648" s="8" t="str">
        <f>TEXT(SalesDataTable[[#This Row],[Order Date]],"mmm")</f>
        <v>Aug</v>
      </c>
    </row>
    <row r="1649" spans="1:20" ht="16">
      <c r="A1649" s="2" t="s">
        <v>1700</v>
      </c>
      <c r="B1649" s="3">
        <v>46249</v>
      </c>
      <c r="C1649" s="4" t="s">
        <v>27</v>
      </c>
      <c r="D1649" s="4" t="s">
        <v>45</v>
      </c>
      <c r="E1649" s="4" t="s">
        <v>3</v>
      </c>
      <c r="F1649" s="4" t="s">
        <v>16</v>
      </c>
      <c r="G1649" s="4" t="s">
        <v>31</v>
      </c>
      <c r="H1649" s="4" t="s">
        <v>41</v>
      </c>
      <c r="I1649" s="9">
        <v>1</v>
      </c>
      <c r="J1649" s="6">
        <v>194.36</v>
      </c>
      <c r="K1649" s="7">
        <v>0</v>
      </c>
      <c r="L1649" s="6">
        <v>106.01</v>
      </c>
      <c r="M1649" s="6">
        <f t="shared" si="100"/>
        <v>194.36</v>
      </c>
      <c r="N1649" s="6">
        <f t="shared" si="101"/>
        <v>106.01</v>
      </c>
      <c r="O1649" s="6">
        <f t="shared" si="102"/>
        <v>88.350000000000009</v>
      </c>
      <c r="P1649" s="8">
        <f t="shared" si="103"/>
        <v>0.45456884132537562</v>
      </c>
      <c r="Q1649" s="5">
        <f>YEAR(SalesDataTable[[#This Row],[Order Date]])</f>
        <v>2026</v>
      </c>
      <c r="R1649" s="8" t="str">
        <f>"Q"&amp;ROUNDUP(MONTH(SalesDataTable[[#This Row],[Order Date]])/3,0)</f>
        <v>Q3</v>
      </c>
      <c r="S1649" s="9">
        <f>MONTH(SalesDataTable[[#This Row],[Order Date]])</f>
        <v>8</v>
      </c>
      <c r="T1649" s="8" t="str">
        <f>TEXT(SalesDataTable[[#This Row],[Order Date]],"mmm")</f>
        <v>Aug</v>
      </c>
    </row>
    <row r="1650" spans="1:20" ht="16">
      <c r="A1650" s="2" t="s">
        <v>1701</v>
      </c>
      <c r="B1650" s="3">
        <v>46249</v>
      </c>
      <c r="C1650" s="4" t="s">
        <v>27</v>
      </c>
      <c r="D1650" s="4" t="s">
        <v>28</v>
      </c>
      <c r="E1650" s="4" t="s">
        <v>25</v>
      </c>
      <c r="F1650" s="4" t="s">
        <v>4</v>
      </c>
      <c r="G1650" s="4" t="s">
        <v>31</v>
      </c>
      <c r="H1650" s="4" t="s">
        <v>41</v>
      </c>
      <c r="I1650" s="9">
        <v>1</v>
      </c>
      <c r="J1650" s="6">
        <v>192.67</v>
      </c>
      <c r="K1650" s="7">
        <v>0.05</v>
      </c>
      <c r="L1650" s="6">
        <v>103.37</v>
      </c>
      <c r="M1650" s="6">
        <f t="shared" si="100"/>
        <v>183.03649999999999</v>
      </c>
      <c r="N1650" s="6">
        <f t="shared" si="101"/>
        <v>103.37</v>
      </c>
      <c r="O1650" s="6">
        <f t="shared" si="102"/>
        <v>79.666499999999985</v>
      </c>
      <c r="P1650" s="8">
        <f t="shared" si="103"/>
        <v>0.43524925356417976</v>
      </c>
      <c r="Q1650" s="5">
        <f>YEAR(SalesDataTable[[#This Row],[Order Date]])</f>
        <v>2026</v>
      </c>
      <c r="R1650" s="8" t="str">
        <f>"Q"&amp;ROUNDUP(MONTH(SalesDataTable[[#This Row],[Order Date]])/3,0)</f>
        <v>Q3</v>
      </c>
      <c r="S1650" s="9">
        <f>MONTH(SalesDataTable[[#This Row],[Order Date]])</f>
        <v>8</v>
      </c>
      <c r="T1650" s="8" t="str">
        <f>TEXT(SalesDataTable[[#This Row],[Order Date]],"mmm")</f>
        <v>Aug</v>
      </c>
    </row>
    <row r="1651" spans="1:20" ht="16">
      <c r="A1651" s="2" t="s">
        <v>1702</v>
      </c>
      <c r="B1651" s="3">
        <v>46249</v>
      </c>
      <c r="C1651" s="4" t="s">
        <v>14</v>
      </c>
      <c r="D1651" s="4" t="s">
        <v>126</v>
      </c>
      <c r="E1651" s="4" t="s">
        <v>3</v>
      </c>
      <c r="F1651" s="4" t="s">
        <v>16</v>
      </c>
      <c r="G1651" s="4" t="s">
        <v>11</v>
      </c>
      <c r="H1651" s="4" t="s">
        <v>12</v>
      </c>
      <c r="I1651" s="9">
        <v>3</v>
      </c>
      <c r="J1651" s="6">
        <v>92.12</v>
      </c>
      <c r="K1651" s="7">
        <v>0.1</v>
      </c>
      <c r="L1651" s="6">
        <v>44.1</v>
      </c>
      <c r="M1651" s="6">
        <f t="shared" si="100"/>
        <v>248.72400000000002</v>
      </c>
      <c r="N1651" s="6">
        <f t="shared" si="101"/>
        <v>132.30000000000001</v>
      </c>
      <c r="O1651" s="6">
        <f t="shared" si="102"/>
        <v>116.42400000000001</v>
      </c>
      <c r="P1651" s="8">
        <f t="shared" si="103"/>
        <v>0.46808510638297873</v>
      </c>
      <c r="Q1651" s="5">
        <f>YEAR(SalesDataTable[[#This Row],[Order Date]])</f>
        <v>2026</v>
      </c>
      <c r="R1651" s="8" t="str">
        <f>"Q"&amp;ROUNDUP(MONTH(SalesDataTable[[#This Row],[Order Date]])/3,0)</f>
        <v>Q3</v>
      </c>
      <c r="S1651" s="9">
        <f>MONTH(SalesDataTable[[#This Row],[Order Date]])</f>
        <v>8</v>
      </c>
      <c r="T1651" s="8" t="str">
        <f>TEXT(SalesDataTable[[#This Row],[Order Date]],"mmm")</f>
        <v>Aug</v>
      </c>
    </row>
    <row r="1652" spans="1:20" ht="16">
      <c r="A1652" s="2" t="s">
        <v>1703</v>
      </c>
      <c r="B1652" s="3">
        <v>46249</v>
      </c>
      <c r="C1652" s="4" t="s">
        <v>8</v>
      </c>
      <c r="D1652" s="4" t="s">
        <v>9</v>
      </c>
      <c r="E1652" s="4" t="s">
        <v>25</v>
      </c>
      <c r="F1652" s="4" t="s">
        <v>20</v>
      </c>
      <c r="G1652" s="4" t="s">
        <v>31</v>
      </c>
      <c r="H1652" s="4" t="s">
        <v>41</v>
      </c>
      <c r="I1652" s="9">
        <v>1</v>
      </c>
      <c r="J1652" s="6">
        <v>192.82</v>
      </c>
      <c r="K1652" s="7">
        <v>0</v>
      </c>
      <c r="L1652" s="6">
        <v>104.98</v>
      </c>
      <c r="M1652" s="6">
        <f t="shared" si="100"/>
        <v>192.82</v>
      </c>
      <c r="N1652" s="6">
        <f t="shared" si="101"/>
        <v>104.98</v>
      </c>
      <c r="O1652" s="6">
        <f t="shared" si="102"/>
        <v>87.839999999999989</v>
      </c>
      <c r="P1652" s="8">
        <f t="shared" si="103"/>
        <v>0.45555440307022088</v>
      </c>
      <c r="Q1652" s="5">
        <f>YEAR(SalesDataTable[[#This Row],[Order Date]])</f>
        <v>2026</v>
      </c>
      <c r="R1652" s="8" t="str">
        <f>"Q"&amp;ROUNDUP(MONTH(SalesDataTable[[#This Row],[Order Date]])/3,0)</f>
        <v>Q3</v>
      </c>
      <c r="S1652" s="9">
        <f>MONTH(SalesDataTable[[#This Row],[Order Date]])</f>
        <v>8</v>
      </c>
      <c r="T1652" s="8" t="str">
        <f>TEXT(SalesDataTable[[#This Row],[Order Date]],"mmm")</f>
        <v>Aug</v>
      </c>
    </row>
    <row r="1653" spans="1:20" ht="16">
      <c r="A1653" s="2" t="s">
        <v>1704</v>
      </c>
      <c r="B1653" s="3">
        <v>46250</v>
      </c>
      <c r="C1653" s="4" t="s">
        <v>14</v>
      </c>
      <c r="D1653" s="4" t="s">
        <v>126</v>
      </c>
      <c r="E1653" s="4" t="s">
        <v>3</v>
      </c>
      <c r="F1653" s="4" t="s">
        <v>16</v>
      </c>
      <c r="G1653" s="4" t="s">
        <v>5</v>
      </c>
      <c r="H1653" s="4" t="s">
        <v>6</v>
      </c>
      <c r="I1653" s="9">
        <v>3</v>
      </c>
      <c r="J1653" s="6">
        <v>80.099999999999994</v>
      </c>
      <c r="K1653" s="7">
        <v>0</v>
      </c>
      <c r="L1653" s="6">
        <v>42.41</v>
      </c>
      <c r="M1653" s="6">
        <f t="shared" si="100"/>
        <v>240.29999999999998</v>
      </c>
      <c r="N1653" s="6">
        <f t="shared" si="101"/>
        <v>127.22999999999999</v>
      </c>
      <c r="O1653" s="6">
        <f t="shared" si="102"/>
        <v>113.07</v>
      </c>
      <c r="P1653" s="8">
        <f t="shared" si="103"/>
        <v>0.47053682896379528</v>
      </c>
      <c r="Q1653" s="5">
        <f>YEAR(SalesDataTable[[#This Row],[Order Date]])</f>
        <v>2026</v>
      </c>
      <c r="R1653" s="8" t="str">
        <f>"Q"&amp;ROUNDUP(MONTH(SalesDataTable[[#This Row],[Order Date]])/3,0)</f>
        <v>Q3</v>
      </c>
      <c r="S1653" s="9">
        <f>MONTH(SalesDataTable[[#This Row],[Order Date]])</f>
        <v>8</v>
      </c>
      <c r="T1653" s="8" t="str">
        <f>TEXT(SalesDataTable[[#This Row],[Order Date]],"mmm")</f>
        <v>Aug</v>
      </c>
    </row>
    <row r="1654" spans="1:20" ht="16">
      <c r="A1654" s="2" t="s">
        <v>1705</v>
      </c>
      <c r="B1654" s="3">
        <v>46250</v>
      </c>
      <c r="C1654" s="4" t="s">
        <v>27</v>
      </c>
      <c r="D1654" s="4" t="s">
        <v>45</v>
      </c>
      <c r="E1654" s="4" t="s">
        <v>39</v>
      </c>
      <c r="F1654" s="4" t="s">
        <v>16</v>
      </c>
      <c r="G1654" s="4" t="s">
        <v>5</v>
      </c>
      <c r="H1654" s="4" t="s">
        <v>6</v>
      </c>
      <c r="I1654" s="9">
        <v>6</v>
      </c>
      <c r="J1654" s="6">
        <v>83.26</v>
      </c>
      <c r="K1654" s="7">
        <v>0</v>
      </c>
      <c r="L1654" s="6">
        <v>43.8</v>
      </c>
      <c r="M1654" s="6">
        <f t="shared" si="100"/>
        <v>499.56000000000006</v>
      </c>
      <c r="N1654" s="6">
        <f t="shared" si="101"/>
        <v>262.79999999999995</v>
      </c>
      <c r="O1654" s="6">
        <f t="shared" si="102"/>
        <v>236.7600000000001</v>
      </c>
      <c r="P1654" s="8">
        <f t="shared" si="103"/>
        <v>0.47393706461686297</v>
      </c>
      <c r="Q1654" s="5">
        <f>YEAR(SalesDataTable[[#This Row],[Order Date]])</f>
        <v>2026</v>
      </c>
      <c r="R1654" s="8" t="str">
        <f>"Q"&amp;ROUNDUP(MONTH(SalesDataTable[[#This Row],[Order Date]])/3,0)</f>
        <v>Q3</v>
      </c>
      <c r="S1654" s="9">
        <f>MONTH(SalesDataTable[[#This Row],[Order Date]])</f>
        <v>8</v>
      </c>
      <c r="T1654" s="8" t="str">
        <f>TEXT(SalesDataTable[[#This Row],[Order Date]],"mmm")</f>
        <v>Aug</v>
      </c>
    </row>
    <row r="1655" spans="1:20" ht="16">
      <c r="A1655" s="2" t="s">
        <v>1706</v>
      </c>
      <c r="B1655" s="3">
        <v>46250</v>
      </c>
      <c r="C1655" s="4" t="s">
        <v>8</v>
      </c>
      <c r="D1655" s="4" t="s">
        <v>9</v>
      </c>
      <c r="E1655" s="4" t="s">
        <v>25</v>
      </c>
      <c r="F1655" s="4" t="s">
        <v>4</v>
      </c>
      <c r="G1655" s="4" t="s">
        <v>49</v>
      </c>
      <c r="H1655" s="4" t="s">
        <v>50</v>
      </c>
      <c r="I1655" s="9">
        <v>4</v>
      </c>
      <c r="J1655" s="6">
        <v>40.46</v>
      </c>
      <c r="K1655" s="7">
        <v>0</v>
      </c>
      <c r="L1655" s="6">
        <v>15.12</v>
      </c>
      <c r="M1655" s="6">
        <f t="shared" si="100"/>
        <v>161.84</v>
      </c>
      <c r="N1655" s="6">
        <f t="shared" si="101"/>
        <v>60.48</v>
      </c>
      <c r="O1655" s="6">
        <f t="shared" si="102"/>
        <v>101.36000000000001</v>
      </c>
      <c r="P1655" s="8">
        <f t="shared" si="103"/>
        <v>0.62629757785467133</v>
      </c>
      <c r="Q1655" s="5">
        <f>YEAR(SalesDataTable[[#This Row],[Order Date]])</f>
        <v>2026</v>
      </c>
      <c r="R1655" s="8" t="str">
        <f>"Q"&amp;ROUNDUP(MONTH(SalesDataTable[[#This Row],[Order Date]])/3,0)</f>
        <v>Q3</v>
      </c>
      <c r="S1655" s="9">
        <f>MONTH(SalesDataTable[[#This Row],[Order Date]])</f>
        <v>8</v>
      </c>
      <c r="T1655" s="8" t="str">
        <f>TEXT(SalesDataTable[[#This Row],[Order Date]],"mmm")</f>
        <v>Aug</v>
      </c>
    </row>
    <row r="1656" spans="1:20" ht="16">
      <c r="A1656" s="2" t="s">
        <v>1707</v>
      </c>
      <c r="B1656" s="3">
        <v>46250</v>
      </c>
      <c r="C1656" s="4" t="s">
        <v>14</v>
      </c>
      <c r="D1656" s="4" t="s">
        <v>126</v>
      </c>
      <c r="E1656" s="4" t="s">
        <v>10</v>
      </c>
      <c r="F1656" s="4" t="s">
        <v>4</v>
      </c>
      <c r="G1656" s="4" t="s">
        <v>5</v>
      </c>
      <c r="H1656" s="4" t="s">
        <v>6</v>
      </c>
      <c r="I1656" s="9">
        <v>5</v>
      </c>
      <c r="J1656" s="6">
        <v>81.55</v>
      </c>
      <c r="K1656" s="7">
        <v>0.2</v>
      </c>
      <c r="L1656" s="6">
        <v>42.09</v>
      </c>
      <c r="M1656" s="6">
        <f t="shared" si="100"/>
        <v>326.20000000000005</v>
      </c>
      <c r="N1656" s="6">
        <f t="shared" si="101"/>
        <v>210.45000000000002</v>
      </c>
      <c r="O1656" s="6">
        <f t="shared" si="102"/>
        <v>115.75000000000003</v>
      </c>
      <c r="P1656" s="8">
        <f t="shared" si="103"/>
        <v>0.3548436541998774</v>
      </c>
      <c r="Q1656" s="5">
        <f>YEAR(SalesDataTable[[#This Row],[Order Date]])</f>
        <v>2026</v>
      </c>
      <c r="R1656" s="8" t="str">
        <f>"Q"&amp;ROUNDUP(MONTH(SalesDataTable[[#This Row],[Order Date]])/3,0)</f>
        <v>Q3</v>
      </c>
      <c r="S1656" s="9">
        <f>MONTH(SalesDataTable[[#This Row],[Order Date]])</f>
        <v>8</v>
      </c>
      <c r="T1656" s="8" t="str">
        <f>TEXT(SalesDataTable[[#This Row],[Order Date]],"mmm")</f>
        <v>Aug</v>
      </c>
    </row>
    <row r="1657" spans="1:20" ht="16">
      <c r="A1657" s="2" t="s">
        <v>1708</v>
      </c>
      <c r="B1657" s="3">
        <v>46250</v>
      </c>
      <c r="C1657" s="4" t="s">
        <v>8</v>
      </c>
      <c r="D1657" s="4" t="s">
        <v>69</v>
      </c>
      <c r="E1657" s="4" t="s">
        <v>25</v>
      </c>
      <c r="F1657" s="4" t="s">
        <v>16</v>
      </c>
      <c r="G1657" s="4" t="s">
        <v>31</v>
      </c>
      <c r="H1657" s="4" t="s">
        <v>64</v>
      </c>
      <c r="I1657" s="9">
        <v>2</v>
      </c>
      <c r="J1657" s="6">
        <v>83.56</v>
      </c>
      <c r="K1657" s="7">
        <v>0</v>
      </c>
      <c r="L1657" s="6">
        <v>39.119999999999997</v>
      </c>
      <c r="M1657" s="6">
        <f t="shared" si="100"/>
        <v>167.12</v>
      </c>
      <c r="N1657" s="6">
        <f t="shared" si="101"/>
        <v>78.239999999999995</v>
      </c>
      <c r="O1657" s="6">
        <f t="shared" si="102"/>
        <v>88.88000000000001</v>
      </c>
      <c r="P1657" s="8">
        <f t="shared" si="103"/>
        <v>0.53183341311632359</v>
      </c>
      <c r="Q1657" s="5">
        <f>YEAR(SalesDataTable[[#This Row],[Order Date]])</f>
        <v>2026</v>
      </c>
      <c r="R1657" s="8" t="str">
        <f>"Q"&amp;ROUNDUP(MONTH(SalesDataTable[[#This Row],[Order Date]])/3,0)</f>
        <v>Q3</v>
      </c>
      <c r="S1657" s="9">
        <f>MONTH(SalesDataTable[[#This Row],[Order Date]])</f>
        <v>8</v>
      </c>
      <c r="T1657" s="8" t="str">
        <f>TEXT(SalesDataTable[[#This Row],[Order Date]],"mmm")</f>
        <v>Aug</v>
      </c>
    </row>
    <row r="1658" spans="1:20" ht="16">
      <c r="A1658" s="2" t="s">
        <v>1709</v>
      </c>
      <c r="B1658" s="3">
        <v>46250</v>
      </c>
      <c r="C1658" s="4" t="s">
        <v>14</v>
      </c>
      <c r="D1658" s="4" t="s">
        <v>61</v>
      </c>
      <c r="E1658" s="4" t="s">
        <v>3</v>
      </c>
      <c r="F1658" s="4" t="s">
        <v>4</v>
      </c>
      <c r="G1658" s="4" t="s">
        <v>31</v>
      </c>
      <c r="H1658" s="4" t="s">
        <v>90</v>
      </c>
      <c r="I1658" s="9">
        <v>3</v>
      </c>
      <c r="J1658" s="6">
        <v>125.75</v>
      </c>
      <c r="K1658" s="7">
        <v>0</v>
      </c>
      <c r="L1658" s="6">
        <v>62.05</v>
      </c>
      <c r="M1658" s="6">
        <f t="shared" si="100"/>
        <v>377.25</v>
      </c>
      <c r="N1658" s="6">
        <f t="shared" si="101"/>
        <v>186.14999999999998</v>
      </c>
      <c r="O1658" s="6">
        <f t="shared" si="102"/>
        <v>191.10000000000002</v>
      </c>
      <c r="P1658" s="8">
        <f t="shared" si="103"/>
        <v>0.50656063618290259</v>
      </c>
      <c r="Q1658" s="5">
        <f>YEAR(SalesDataTable[[#This Row],[Order Date]])</f>
        <v>2026</v>
      </c>
      <c r="R1658" s="8" t="str">
        <f>"Q"&amp;ROUNDUP(MONTH(SalesDataTable[[#This Row],[Order Date]])/3,0)</f>
        <v>Q3</v>
      </c>
      <c r="S1658" s="9">
        <f>MONTH(SalesDataTable[[#This Row],[Order Date]])</f>
        <v>8</v>
      </c>
      <c r="T1658" s="8" t="str">
        <f>TEXT(SalesDataTable[[#This Row],[Order Date]],"mmm")</f>
        <v>Aug</v>
      </c>
    </row>
    <row r="1659" spans="1:20" ht="16">
      <c r="A1659" s="2" t="s">
        <v>1710</v>
      </c>
      <c r="B1659" s="3">
        <v>46250</v>
      </c>
      <c r="C1659" s="4" t="s">
        <v>1</v>
      </c>
      <c r="D1659" s="4" t="s">
        <v>2</v>
      </c>
      <c r="E1659" s="4" t="s">
        <v>3</v>
      </c>
      <c r="F1659" s="4" t="s">
        <v>4</v>
      </c>
      <c r="G1659" s="4" t="s">
        <v>17</v>
      </c>
      <c r="H1659" s="4" t="s">
        <v>18</v>
      </c>
      <c r="I1659" s="9">
        <v>1</v>
      </c>
      <c r="J1659" s="6">
        <v>35.619999999999997</v>
      </c>
      <c r="K1659" s="7">
        <v>0.1</v>
      </c>
      <c r="L1659" s="6">
        <v>13.55</v>
      </c>
      <c r="M1659" s="6">
        <f t="shared" si="100"/>
        <v>32.058</v>
      </c>
      <c r="N1659" s="6">
        <f t="shared" si="101"/>
        <v>13.55</v>
      </c>
      <c r="O1659" s="6">
        <f t="shared" si="102"/>
        <v>18.507999999999999</v>
      </c>
      <c r="P1659" s="8">
        <f t="shared" si="103"/>
        <v>0.57732859192713204</v>
      </c>
      <c r="Q1659" s="5">
        <f>YEAR(SalesDataTable[[#This Row],[Order Date]])</f>
        <v>2026</v>
      </c>
      <c r="R1659" s="8" t="str">
        <f>"Q"&amp;ROUNDUP(MONTH(SalesDataTable[[#This Row],[Order Date]])/3,0)</f>
        <v>Q3</v>
      </c>
      <c r="S1659" s="9">
        <f>MONTH(SalesDataTable[[#This Row],[Order Date]])</f>
        <v>8</v>
      </c>
      <c r="T1659" s="8" t="str">
        <f>TEXT(SalesDataTable[[#This Row],[Order Date]],"mmm")</f>
        <v>Aug</v>
      </c>
    </row>
    <row r="1660" spans="1:20" ht="16">
      <c r="A1660" s="2" t="s">
        <v>1711</v>
      </c>
      <c r="B1660" s="3">
        <v>46250</v>
      </c>
      <c r="C1660" s="4" t="s">
        <v>8</v>
      </c>
      <c r="D1660" s="4" t="s">
        <v>86</v>
      </c>
      <c r="E1660" s="4" t="s">
        <v>3</v>
      </c>
      <c r="F1660" s="4" t="s">
        <v>20</v>
      </c>
      <c r="G1660" s="4" t="s">
        <v>5</v>
      </c>
      <c r="H1660" s="4" t="s">
        <v>43</v>
      </c>
      <c r="I1660" s="9">
        <v>2</v>
      </c>
      <c r="J1660" s="6">
        <v>104.02</v>
      </c>
      <c r="K1660" s="7">
        <v>0</v>
      </c>
      <c r="L1660" s="6">
        <v>50.26</v>
      </c>
      <c r="M1660" s="6">
        <f t="shared" si="100"/>
        <v>208.04</v>
      </c>
      <c r="N1660" s="6">
        <f t="shared" si="101"/>
        <v>100.52</v>
      </c>
      <c r="O1660" s="6">
        <f t="shared" si="102"/>
        <v>107.52</v>
      </c>
      <c r="P1660" s="8">
        <f t="shared" si="103"/>
        <v>0.51682368775235532</v>
      </c>
      <c r="Q1660" s="5">
        <f>YEAR(SalesDataTable[[#This Row],[Order Date]])</f>
        <v>2026</v>
      </c>
      <c r="R1660" s="8" t="str">
        <f>"Q"&amp;ROUNDUP(MONTH(SalesDataTable[[#This Row],[Order Date]])/3,0)</f>
        <v>Q3</v>
      </c>
      <c r="S1660" s="9">
        <f>MONTH(SalesDataTable[[#This Row],[Order Date]])</f>
        <v>8</v>
      </c>
      <c r="T1660" s="8" t="str">
        <f>TEXT(SalesDataTable[[#This Row],[Order Date]],"mmm")</f>
        <v>Aug</v>
      </c>
    </row>
    <row r="1661" spans="1:20" ht="16">
      <c r="A1661" s="2" t="s">
        <v>1712</v>
      </c>
      <c r="B1661" s="3">
        <v>46250</v>
      </c>
      <c r="C1661" s="4" t="s">
        <v>8</v>
      </c>
      <c r="D1661" s="4" t="s">
        <v>38</v>
      </c>
      <c r="E1661" s="4" t="s">
        <v>10</v>
      </c>
      <c r="F1661" s="4" t="s">
        <v>20</v>
      </c>
      <c r="G1661" s="4" t="s">
        <v>11</v>
      </c>
      <c r="H1661" s="4" t="s">
        <v>12</v>
      </c>
      <c r="I1661" s="9">
        <v>8</v>
      </c>
      <c r="J1661" s="6">
        <v>92.71</v>
      </c>
      <c r="K1661" s="7">
        <v>0.1</v>
      </c>
      <c r="L1661" s="6">
        <v>44.83</v>
      </c>
      <c r="M1661" s="6">
        <f t="shared" si="100"/>
        <v>667.51199999999994</v>
      </c>
      <c r="N1661" s="6">
        <f t="shared" si="101"/>
        <v>358.64</v>
      </c>
      <c r="O1661" s="6">
        <f t="shared" si="102"/>
        <v>308.87199999999996</v>
      </c>
      <c r="P1661" s="8">
        <f t="shared" si="103"/>
        <v>0.46272126943036229</v>
      </c>
      <c r="Q1661" s="5">
        <f>YEAR(SalesDataTable[[#This Row],[Order Date]])</f>
        <v>2026</v>
      </c>
      <c r="R1661" s="8" t="str">
        <f>"Q"&amp;ROUNDUP(MONTH(SalesDataTable[[#This Row],[Order Date]])/3,0)</f>
        <v>Q3</v>
      </c>
      <c r="S1661" s="9">
        <f>MONTH(SalesDataTable[[#This Row],[Order Date]])</f>
        <v>8</v>
      </c>
      <c r="T1661" s="8" t="str">
        <f>TEXT(SalesDataTable[[#This Row],[Order Date]],"mmm")</f>
        <v>Aug</v>
      </c>
    </row>
    <row r="1662" spans="1:20" ht="16">
      <c r="A1662" s="2" t="s">
        <v>1713</v>
      </c>
      <c r="B1662" s="3">
        <v>46250</v>
      </c>
      <c r="C1662" s="4" t="s">
        <v>8</v>
      </c>
      <c r="D1662" s="4" t="s">
        <v>69</v>
      </c>
      <c r="E1662" s="4" t="s">
        <v>3</v>
      </c>
      <c r="F1662" s="4" t="s">
        <v>16</v>
      </c>
      <c r="G1662" s="4" t="s">
        <v>11</v>
      </c>
      <c r="H1662" s="4" t="s">
        <v>12</v>
      </c>
      <c r="I1662" s="9">
        <v>1</v>
      </c>
      <c r="J1662" s="6">
        <v>90.58</v>
      </c>
      <c r="K1662" s="7">
        <v>0</v>
      </c>
      <c r="L1662" s="6">
        <v>44.53</v>
      </c>
      <c r="M1662" s="6">
        <f t="shared" si="100"/>
        <v>90.58</v>
      </c>
      <c r="N1662" s="6">
        <f t="shared" si="101"/>
        <v>44.53</v>
      </c>
      <c r="O1662" s="6">
        <f t="shared" si="102"/>
        <v>46.05</v>
      </c>
      <c r="P1662" s="8">
        <f t="shared" si="103"/>
        <v>0.50839037315080593</v>
      </c>
      <c r="Q1662" s="5">
        <f>YEAR(SalesDataTable[[#This Row],[Order Date]])</f>
        <v>2026</v>
      </c>
      <c r="R1662" s="8" t="str">
        <f>"Q"&amp;ROUNDUP(MONTH(SalesDataTable[[#This Row],[Order Date]])/3,0)</f>
        <v>Q3</v>
      </c>
      <c r="S1662" s="9">
        <f>MONTH(SalesDataTable[[#This Row],[Order Date]])</f>
        <v>8</v>
      </c>
      <c r="T1662" s="8" t="str">
        <f>TEXT(SalesDataTable[[#This Row],[Order Date]],"mmm")</f>
        <v>Aug</v>
      </c>
    </row>
    <row r="1663" spans="1:20" ht="16">
      <c r="A1663" s="2" t="s">
        <v>1714</v>
      </c>
      <c r="B1663" s="3">
        <v>46250</v>
      </c>
      <c r="C1663" s="4" t="s">
        <v>8</v>
      </c>
      <c r="D1663" s="4" t="s">
        <v>86</v>
      </c>
      <c r="E1663" s="4" t="s">
        <v>3</v>
      </c>
      <c r="F1663" s="4" t="s">
        <v>16</v>
      </c>
      <c r="G1663" s="4" t="s">
        <v>31</v>
      </c>
      <c r="H1663" s="4" t="s">
        <v>90</v>
      </c>
      <c r="I1663" s="9">
        <v>1</v>
      </c>
      <c r="J1663" s="6">
        <v>120.22</v>
      </c>
      <c r="K1663" s="7">
        <v>0</v>
      </c>
      <c r="L1663" s="6">
        <v>62.31</v>
      </c>
      <c r="M1663" s="6">
        <f t="shared" si="100"/>
        <v>120.22</v>
      </c>
      <c r="N1663" s="6">
        <f t="shared" si="101"/>
        <v>62.31</v>
      </c>
      <c r="O1663" s="6">
        <f t="shared" si="102"/>
        <v>57.91</v>
      </c>
      <c r="P1663" s="8">
        <f t="shared" si="103"/>
        <v>0.48170021627017134</v>
      </c>
      <c r="Q1663" s="5">
        <f>YEAR(SalesDataTable[[#This Row],[Order Date]])</f>
        <v>2026</v>
      </c>
      <c r="R1663" s="8" t="str">
        <f>"Q"&amp;ROUNDUP(MONTH(SalesDataTable[[#This Row],[Order Date]])/3,0)</f>
        <v>Q3</v>
      </c>
      <c r="S1663" s="9">
        <f>MONTH(SalesDataTable[[#This Row],[Order Date]])</f>
        <v>8</v>
      </c>
      <c r="T1663" s="8" t="str">
        <f>TEXT(SalesDataTable[[#This Row],[Order Date]],"mmm")</f>
        <v>Aug</v>
      </c>
    </row>
    <row r="1664" spans="1:20" ht="16">
      <c r="A1664" s="2" t="s">
        <v>1715</v>
      </c>
      <c r="B1664" s="3">
        <v>46250</v>
      </c>
      <c r="C1664" s="4" t="s">
        <v>14</v>
      </c>
      <c r="D1664" s="4" t="s">
        <v>15</v>
      </c>
      <c r="E1664" s="4" t="s">
        <v>25</v>
      </c>
      <c r="F1664" s="4" t="s">
        <v>16</v>
      </c>
      <c r="G1664" s="4" t="s">
        <v>17</v>
      </c>
      <c r="H1664" s="4" t="s">
        <v>18</v>
      </c>
      <c r="I1664" s="9">
        <v>3</v>
      </c>
      <c r="J1664" s="6">
        <v>36.35</v>
      </c>
      <c r="K1664" s="7">
        <v>0</v>
      </c>
      <c r="L1664" s="6">
        <v>13.42</v>
      </c>
      <c r="M1664" s="6">
        <f t="shared" si="100"/>
        <v>109.05000000000001</v>
      </c>
      <c r="N1664" s="6">
        <f t="shared" si="101"/>
        <v>40.26</v>
      </c>
      <c r="O1664" s="6">
        <f t="shared" si="102"/>
        <v>68.79000000000002</v>
      </c>
      <c r="P1664" s="8">
        <f t="shared" si="103"/>
        <v>0.63081155433287495</v>
      </c>
      <c r="Q1664" s="5">
        <f>YEAR(SalesDataTable[[#This Row],[Order Date]])</f>
        <v>2026</v>
      </c>
      <c r="R1664" s="8" t="str">
        <f>"Q"&amp;ROUNDUP(MONTH(SalesDataTable[[#This Row],[Order Date]])/3,0)</f>
        <v>Q3</v>
      </c>
      <c r="S1664" s="9">
        <f>MONTH(SalesDataTable[[#This Row],[Order Date]])</f>
        <v>8</v>
      </c>
      <c r="T1664" s="8" t="str">
        <f>TEXT(SalesDataTable[[#This Row],[Order Date]],"mmm")</f>
        <v>Aug</v>
      </c>
    </row>
    <row r="1665" spans="1:20" ht="16">
      <c r="A1665" s="2" t="s">
        <v>1716</v>
      </c>
      <c r="B1665" s="3">
        <v>46250</v>
      </c>
      <c r="C1665" s="4" t="s">
        <v>8</v>
      </c>
      <c r="D1665" s="4" t="s">
        <v>69</v>
      </c>
      <c r="E1665" s="4" t="s">
        <v>39</v>
      </c>
      <c r="F1665" s="4" t="s">
        <v>4</v>
      </c>
      <c r="G1665" s="4" t="s">
        <v>31</v>
      </c>
      <c r="H1665" s="4" t="s">
        <v>41</v>
      </c>
      <c r="I1665" s="9">
        <v>2</v>
      </c>
      <c r="J1665" s="6">
        <v>195.28</v>
      </c>
      <c r="K1665" s="7">
        <v>0</v>
      </c>
      <c r="L1665" s="6">
        <v>102.24</v>
      </c>
      <c r="M1665" s="6">
        <f t="shared" si="100"/>
        <v>390.56</v>
      </c>
      <c r="N1665" s="6">
        <f t="shared" si="101"/>
        <v>204.48</v>
      </c>
      <c r="O1665" s="6">
        <f t="shared" si="102"/>
        <v>186.08</v>
      </c>
      <c r="P1665" s="8">
        <f t="shared" si="103"/>
        <v>0.4764440802949611</v>
      </c>
      <c r="Q1665" s="5">
        <f>YEAR(SalesDataTable[[#This Row],[Order Date]])</f>
        <v>2026</v>
      </c>
      <c r="R1665" s="8" t="str">
        <f>"Q"&amp;ROUNDUP(MONTH(SalesDataTable[[#This Row],[Order Date]])/3,0)</f>
        <v>Q3</v>
      </c>
      <c r="S1665" s="9">
        <f>MONTH(SalesDataTable[[#This Row],[Order Date]])</f>
        <v>8</v>
      </c>
      <c r="T1665" s="8" t="str">
        <f>TEXT(SalesDataTable[[#This Row],[Order Date]],"mmm")</f>
        <v>Aug</v>
      </c>
    </row>
    <row r="1666" spans="1:20" ht="16">
      <c r="A1666" s="2" t="s">
        <v>1717</v>
      </c>
      <c r="B1666" s="3">
        <v>46250</v>
      </c>
      <c r="C1666" s="4" t="s">
        <v>14</v>
      </c>
      <c r="D1666" s="4" t="s">
        <v>126</v>
      </c>
      <c r="E1666" s="4" t="s">
        <v>39</v>
      </c>
      <c r="F1666" s="4" t="s">
        <v>4</v>
      </c>
      <c r="G1666" s="4" t="s">
        <v>17</v>
      </c>
      <c r="H1666" s="4" t="s">
        <v>46</v>
      </c>
      <c r="I1666" s="9">
        <v>4</v>
      </c>
      <c r="J1666" s="6">
        <v>46.05</v>
      </c>
      <c r="K1666" s="7">
        <v>0</v>
      </c>
      <c r="L1666" s="6">
        <v>18.75</v>
      </c>
      <c r="M1666" s="6">
        <f t="shared" ref="M1666:M1729" si="104">I1666*J1666*(1-K1666)</f>
        <v>184.2</v>
      </c>
      <c r="N1666" s="6">
        <f t="shared" ref="N1666:N1729" si="105">I1666*L1666</f>
        <v>75</v>
      </c>
      <c r="O1666" s="6">
        <f t="shared" ref="O1666:O1729" si="106">M1666-N1666</f>
        <v>109.19999999999999</v>
      </c>
      <c r="P1666" s="8">
        <f t="shared" ref="P1666:P1729" si="107">IFERROR(O1666/M1666,0)</f>
        <v>0.5928338762214983</v>
      </c>
      <c r="Q1666" s="5">
        <f>YEAR(SalesDataTable[[#This Row],[Order Date]])</f>
        <v>2026</v>
      </c>
      <c r="R1666" s="8" t="str">
        <f>"Q"&amp;ROUNDUP(MONTH(SalesDataTable[[#This Row],[Order Date]])/3,0)</f>
        <v>Q3</v>
      </c>
      <c r="S1666" s="9">
        <f>MONTH(SalesDataTable[[#This Row],[Order Date]])</f>
        <v>8</v>
      </c>
      <c r="T1666" s="8" t="str">
        <f>TEXT(SalesDataTable[[#This Row],[Order Date]],"mmm")</f>
        <v>Aug</v>
      </c>
    </row>
    <row r="1667" spans="1:20" ht="16">
      <c r="A1667" s="2" t="s">
        <v>1718</v>
      </c>
      <c r="B1667" s="3">
        <v>46250</v>
      </c>
      <c r="C1667" s="4" t="s">
        <v>1</v>
      </c>
      <c r="D1667" s="4" t="s">
        <v>2</v>
      </c>
      <c r="E1667" s="4" t="s">
        <v>25</v>
      </c>
      <c r="F1667" s="4" t="s">
        <v>4</v>
      </c>
      <c r="G1667" s="4" t="s">
        <v>31</v>
      </c>
      <c r="H1667" s="4" t="s">
        <v>64</v>
      </c>
      <c r="I1667" s="9">
        <v>1</v>
      </c>
      <c r="J1667" s="6">
        <v>81.040000000000006</v>
      </c>
      <c r="K1667" s="7">
        <v>0.1</v>
      </c>
      <c r="L1667" s="6">
        <v>39.29</v>
      </c>
      <c r="M1667" s="6">
        <f t="shared" si="104"/>
        <v>72.936000000000007</v>
      </c>
      <c r="N1667" s="6">
        <f t="shared" si="105"/>
        <v>39.29</v>
      </c>
      <c r="O1667" s="6">
        <f t="shared" si="106"/>
        <v>33.646000000000008</v>
      </c>
      <c r="P1667" s="8">
        <f t="shared" si="107"/>
        <v>0.46130854447735009</v>
      </c>
      <c r="Q1667" s="5">
        <f>YEAR(SalesDataTable[[#This Row],[Order Date]])</f>
        <v>2026</v>
      </c>
      <c r="R1667" s="8" t="str">
        <f>"Q"&amp;ROUNDUP(MONTH(SalesDataTable[[#This Row],[Order Date]])/3,0)</f>
        <v>Q3</v>
      </c>
      <c r="S1667" s="9">
        <f>MONTH(SalesDataTable[[#This Row],[Order Date]])</f>
        <v>8</v>
      </c>
      <c r="T1667" s="8" t="str">
        <f>TEXT(SalesDataTable[[#This Row],[Order Date]],"mmm")</f>
        <v>Aug</v>
      </c>
    </row>
    <row r="1668" spans="1:20" ht="16">
      <c r="A1668" s="2" t="s">
        <v>1719</v>
      </c>
      <c r="B1668" s="3">
        <v>46250</v>
      </c>
      <c r="C1668" s="4" t="s">
        <v>1</v>
      </c>
      <c r="D1668" s="4" t="s">
        <v>88</v>
      </c>
      <c r="E1668" s="4" t="s">
        <v>25</v>
      </c>
      <c r="F1668" s="4" t="s">
        <v>20</v>
      </c>
      <c r="G1668" s="4" t="s">
        <v>31</v>
      </c>
      <c r="H1668" s="4" t="s">
        <v>41</v>
      </c>
      <c r="I1668" s="9">
        <v>1</v>
      </c>
      <c r="J1668" s="6">
        <v>191.12</v>
      </c>
      <c r="K1668" s="7">
        <v>0.05</v>
      </c>
      <c r="L1668" s="6">
        <v>106.14</v>
      </c>
      <c r="M1668" s="6">
        <f t="shared" si="104"/>
        <v>181.56399999999999</v>
      </c>
      <c r="N1668" s="6">
        <f t="shared" si="105"/>
        <v>106.14</v>
      </c>
      <c r="O1668" s="6">
        <f t="shared" si="106"/>
        <v>75.423999999999992</v>
      </c>
      <c r="P1668" s="8">
        <f t="shared" si="107"/>
        <v>0.41541274702033443</v>
      </c>
      <c r="Q1668" s="5">
        <f>YEAR(SalesDataTable[[#This Row],[Order Date]])</f>
        <v>2026</v>
      </c>
      <c r="R1668" s="8" t="str">
        <f>"Q"&amp;ROUNDUP(MONTH(SalesDataTable[[#This Row],[Order Date]])/3,0)</f>
        <v>Q3</v>
      </c>
      <c r="S1668" s="9">
        <f>MONTH(SalesDataTable[[#This Row],[Order Date]])</f>
        <v>8</v>
      </c>
      <c r="T1668" s="8" t="str">
        <f>TEXT(SalesDataTable[[#This Row],[Order Date]],"mmm")</f>
        <v>Aug</v>
      </c>
    </row>
    <row r="1669" spans="1:20" ht="16">
      <c r="A1669" s="2" t="s">
        <v>1720</v>
      </c>
      <c r="B1669" s="3">
        <v>46250</v>
      </c>
      <c r="C1669" s="4" t="s">
        <v>1</v>
      </c>
      <c r="D1669" s="4" t="s">
        <v>88</v>
      </c>
      <c r="E1669" s="4" t="s">
        <v>3</v>
      </c>
      <c r="F1669" s="4" t="s">
        <v>16</v>
      </c>
      <c r="G1669" s="4" t="s">
        <v>11</v>
      </c>
      <c r="H1669" s="4" t="s">
        <v>53</v>
      </c>
      <c r="I1669" s="9">
        <v>1</v>
      </c>
      <c r="J1669" s="6">
        <v>156.19</v>
      </c>
      <c r="K1669" s="7">
        <v>0</v>
      </c>
      <c r="L1669" s="6">
        <v>79.239999999999995</v>
      </c>
      <c r="M1669" s="6">
        <f t="shared" si="104"/>
        <v>156.19</v>
      </c>
      <c r="N1669" s="6">
        <f t="shared" si="105"/>
        <v>79.239999999999995</v>
      </c>
      <c r="O1669" s="6">
        <f t="shared" si="106"/>
        <v>76.95</v>
      </c>
      <c r="P1669" s="8">
        <f t="shared" si="107"/>
        <v>0.49266918496702738</v>
      </c>
      <c r="Q1669" s="5">
        <f>YEAR(SalesDataTable[[#This Row],[Order Date]])</f>
        <v>2026</v>
      </c>
      <c r="R1669" s="8" t="str">
        <f>"Q"&amp;ROUNDUP(MONTH(SalesDataTable[[#This Row],[Order Date]])/3,0)</f>
        <v>Q3</v>
      </c>
      <c r="S1669" s="9">
        <f>MONTH(SalesDataTable[[#This Row],[Order Date]])</f>
        <v>8</v>
      </c>
      <c r="T1669" s="8" t="str">
        <f>TEXT(SalesDataTable[[#This Row],[Order Date]],"mmm")</f>
        <v>Aug</v>
      </c>
    </row>
    <row r="1670" spans="1:20" ht="16">
      <c r="A1670" s="2" t="s">
        <v>1721</v>
      </c>
      <c r="B1670" s="3">
        <v>46251</v>
      </c>
      <c r="C1670" s="4" t="s">
        <v>8</v>
      </c>
      <c r="D1670" s="4" t="s">
        <v>66</v>
      </c>
      <c r="E1670" s="4" t="s">
        <v>3</v>
      </c>
      <c r="F1670" s="4" t="s">
        <v>4</v>
      </c>
      <c r="G1670" s="4" t="s">
        <v>17</v>
      </c>
      <c r="H1670" s="4" t="s">
        <v>18</v>
      </c>
      <c r="I1670" s="9">
        <v>4</v>
      </c>
      <c r="J1670" s="6">
        <v>36.93</v>
      </c>
      <c r="K1670" s="7">
        <v>0</v>
      </c>
      <c r="L1670" s="6">
        <v>13.36</v>
      </c>
      <c r="M1670" s="6">
        <f t="shared" si="104"/>
        <v>147.72</v>
      </c>
      <c r="N1670" s="6">
        <f t="shared" si="105"/>
        <v>53.44</v>
      </c>
      <c r="O1670" s="6">
        <f t="shared" si="106"/>
        <v>94.28</v>
      </c>
      <c r="P1670" s="8">
        <f t="shared" si="107"/>
        <v>0.63823449769834828</v>
      </c>
      <c r="Q1670" s="5">
        <f>YEAR(SalesDataTable[[#This Row],[Order Date]])</f>
        <v>2026</v>
      </c>
      <c r="R1670" s="8" t="str">
        <f>"Q"&amp;ROUNDUP(MONTH(SalesDataTable[[#This Row],[Order Date]])/3,0)</f>
        <v>Q3</v>
      </c>
      <c r="S1670" s="9">
        <f>MONTH(SalesDataTable[[#This Row],[Order Date]])</f>
        <v>8</v>
      </c>
      <c r="T1670" s="8" t="str">
        <f>TEXT(SalesDataTable[[#This Row],[Order Date]],"mmm")</f>
        <v>Aug</v>
      </c>
    </row>
    <row r="1671" spans="1:20" ht="16">
      <c r="A1671" s="2" t="s">
        <v>1722</v>
      </c>
      <c r="B1671" s="3">
        <v>46251</v>
      </c>
      <c r="C1671" s="4" t="s">
        <v>8</v>
      </c>
      <c r="D1671" s="4" t="s">
        <v>69</v>
      </c>
      <c r="E1671" s="4" t="s">
        <v>25</v>
      </c>
      <c r="F1671" s="4" t="s">
        <v>4</v>
      </c>
      <c r="G1671" s="4" t="s">
        <v>5</v>
      </c>
      <c r="H1671" s="4" t="s">
        <v>43</v>
      </c>
      <c r="I1671" s="9">
        <v>3</v>
      </c>
      <c r="J1671" s="6">
        <v>104.96</v>
      </c>
      <c r="K1671" s="7">
        <v>0.05</v>
      </c>
      <c r="L1671" s="6">
        <v>51.66</v>
      </c>
      <c r="M1671" s="6">
        <f t="shared" si="104"/>
        <v>299.13599999999997</v>
      </c>
      <c r="N1671" s="6">
        <f t="shared" si="105"/>
        <v>154.97999999999999</v>
      </c>
      <c r="O1671" s="6">
        <f t="shared" si="106"/>
        <v>144.15599999999998</v>
      </c>
      <c r="P1671" s="8">
        <f t="shared" si="107"/>
        <v>0.48190789473684209</v>
      </c>
      <c r="Q1671" s="5">
        <f>YEAR(SalesDataTable[[#This Row],[Order Date]])</f>
        <v>2026</v>
      </c>
      <c r="R1671" s="8" t="str">
        <f>"Q"&amp;ROUNDUP(MONTH(SalesDataTable[[#This Row],[Order Date]])/3,0)</f>
        <v>Q3</v>
      </c>
      <c r="S1671" s="9">
        <f>MONTH(SalesDataTable[[#This Row],[Order Date]])</f>
        <v>8</v>
      </c>
      <c r="T1671" s="8" t="str">
        <f>TEXT(SalesDataTable[[#This Row],[Order Date]],"mmm")</f>
        <v>Aug</v>
      </c>
    </row>
    <row r="1672" spans="1:20" ht="16">
      <c r="A1672" s="2" t="s">
        <v>1723</v>
      </c>
      <c r="B1672" s="3">
        <v>46251</v>
      </c>
      <c r="C1672" s="4" t="s">
        <v>8</v>
      </c>
      <c r="D1672" s="4" t="s">
        <v>9</v>
      </c>
      <c r="E1672" s="4" t="s">
        <v>39</v>
      </c>
      <c r="F1672" s="4" t="s">
        <v>16</v>
      </c>
      <c r="G1672" s="4" t="s">
        <v>17</v>
      </c>
      <c r="H1672" s="4" t="s">
        <v>83</v>
      </c>
      <c r="I1672" s="9">
        <v>3</v>
      </c>
      <c r="J1672" s="6">
        <v>168.51</v>
      </c>
      <c r="K1672" s="7">
        <v>0</v>
      </c>
      <c r="L1672" s="6">
        <v>85.34</v>
      </c>
      <c r="M1672" s="6">
        <f t="shared" si="104"/>
        <v>505.53</v>
      </c>
      <c r="N1672" s="6">
        <f t="shared" si="105"/>
        <v>256.02</v>
      </c>
      <c r="O1672" s="6">
        <f t="shared" si="106"/>
        <v>249.51</v>
      </c>
      <c r="P1672" s="8">
        <f t="shared" si="107"/>
        <v>0.49356121298439265</v>
      </c>
      <c r="Q1672" s="5">
        <f>YEAR(SalesDataTable[[#This Row],[Order Date]])</f>
        <v>2026</v>
      </c>
      <c r="R1672" s="8" t="str">
        <f>"Q"&amp;ROUNDUP(MONTH(SalesDataTable[[#This Row],[Order Date]])/3,0)</f>
        <v>Q3</v>
      </c>
      <c r="S1672" s="9">
        <f>MONTH(SalesDataTable[[#This Row],[Order Date]])</f>
        <v>8</v>
      </c>
      <c r="T1672" s="8" t="str">
        <f>TEXT(SalesDataTable[[#This Row],[Order Date]],"mmm")</f>
        <v>Aug</v>
      </c>
    </row>
    <row r="1673" spans="1:20" ht="16">
      <c r="A1673" s="2" t="s">
        <v>1724</v>
      </c>
      <c r="B1673" s="3">
        <v>46251</v>
      </c>
      <c r="C1673" s="4" t="s">
        <v>8</v>
      </c>
      <c r="D1673" s="4" t="s">
        <v>69</v>
      </c>
      <c r="E1673" s="4" t="s">
        <v>25</v>
      </c>
      <c r="F1673" s="4" t="s">
        <v>16</v>
      </c>
      <c r="G1673" s="4" t="s">
        <v>17</v>
      </c>
      <c r="H1673" s="4" t="s">
        <v>46</v>
      </c>
      <c r="I1673" s="9">
        <v>1</v>
      </c>
      <c r="J1673" s="6">
        <v>46.44</v>
      </c>
      <c r="K1673" s="7">
        <v>0.05</v>
      </c>
      <c r="L1673" s="6">
        <v>18.59</v>
      </c>
      <c r="M1673" s="6">
        <f t="shared" si="104"/>
        <v>44.117999999999995</v>
      </c>
      <c r="N1673" s="6">
        <f t="shared" si="105"/>
        <v>18.59</v>
      </c>
      <c r="O1673" s="6">
        <f t="shared" si="106"/>
        <v>25.527999999999995</v>
      </c>
      <c r="P1673" s="8">
        <f t="shared" si="107"/>
        <v>0.57863003762636556</v>
      </c>
      <c r="Q1673" s="5">
        <f>YEAR(SalesDataTable[[#This Row],[Order Date]])</f>
        <v>2026</v>
      </c>
      <c r="R1673" s="8" t="str">
        <f>"Q"&amp;ROUNDUP(MONTH(SalesDataTable[[#This Row],[Order Date]])/3,0)</f>
        <v>Q3</v>
      </c>
      <c r="S1673" s="9">
        <f>MONTH(SalesDataTable[[#This Row],[Order Date]])</f>
        <v>8</v>
      </c>
      <c r="T1673" s="8" t="str">
        <f>TEXT(SalesDataTable[[#This Row],[Order Date]],"mmm")</f>
        <v>Aug</v>
      </c>
    </row>
    <row r="1674" spans="1:20" ht="16">
      <c r="A1674" s="2" t="s">
        <v>1725</v>
      </c>
      <c r="B1674" s="3">
        <v>46251</v>
      </c>
      <c r="C1674" s="4" t="s">
        <v>1</v>
      </c>
      <c r="D1674" s="4" t="s">
        <v>2</v>
      </c>
      <c r="E1674" s="4" t="s">
        <v>3</v>
      </c>
      <c r="F1674" s="4" t="s">
        <v>16</v>
      </c>
      <c r="G1674" s="4" t="s">
        <v>11</v>
      </c>
      <c r="H1674" s="4" t="s">
        <v>79</v>
      </c>
      <c r="I1674" s="9">
        <v>1</v>
      </c>
      <c r="J1674" s="6">
        <v>69.900000000000006</v>
      </c>
      <c r="K1674" s="7">
        <v>0.1</v>
      </c>
      <c r="L1674" s="6">
        <v>31.43</v>
      </c>
      <c r="M1674" s="6">
        <f t="shared" si="104"/>
        <v>62.910000000000004</v>
      </c>
      <c r="N1674" s="6">
        <f t="shared" si="105"/>
        <v>31.43</v>
      </c>
      <c r="O1674" s="6">
        <f t="shared" si="106"/>
        <v>31.480000000000004</v>
      </c>
      <c r="P1674" s="8">
        <f t="shared" si="107"/>
        <v>0.50039739310125575</v>
      </c>
      <c r="Q1674" s="5">
        <f>YEAR(SalesDataTable[[#This Row],[Order Date]])</f>
        <v>2026</v>
      </c>
      <c r="R1674" s="8" t="str">
        <f>"Q"&amp;ROUNDUP(MONTH(SalesDataTable[[#This Row],[Order Date]])/3,0)</f>
        <v>Q3</v>
      </c>
      <c r="S1674" s="9">
        <f>MONTH(SalesDataTable[[#This Row],[Order Date]])</f>
        <v>8</v>
      </c>
      <c r="T1674" s="8" t="str">
        <f>TEXT(SalesDataTable[[#This Row],[Order Date]],"mmm")</f>
        <v>Aug</v>
      </c>
    </row>
    <row r="1675" spans="1:20" ht="16">
      <c r="A1675" s="2" t="s">
        <v>1726</v>
      </c>
      <c r="B1675" s="3">
        <v>46252</v>
      </c>
      <c r="C1675" s="4" t="s">
        <v>27</v>
      </c>
      <c r="D1675" s="4" t="s">
        <v>82</v>
      </c>
      <c r="E1675" s="4" t="s">
        <v>3</v>
      </c>
      <c r="F1675" s="4" t="s">
        <v>16</v>
      </c>
      <c r="G1675" s="4" t="s">
        <v>5</v>
      </c>
      <c r="H1675" s="4" t="s">
        <v>35</v>
      </c>
      <c r="I1675" s="9">
        <v>2</v>
      </c>
      <c r="J1675" s="6">
        <v>39.83</v>
      </c>
      <c r="K1675" s="7">
        <v>0</v>
      </c>
      <c r="L1675" s="6">
        <v>17.18</v>
      </c>
      <c r="M1675" s="6">
        <f t="shared" si="104"/>
        <v>79.66</v>
      </c>
      <c r="N1675" s="6">
        <f t="shared" si="105"/>
        <v>34.36</v>
      </c>
      <c r="O1675" s="6">
        <f t="shared" si="106"/>
        <v>45.3</v>
      </c>
      <c r="P1675" s="8">
        <f t="shared" si="107"/>
        <v>0.56866683404468987</v>
      </c>
      <c r="Q1675" s="5">
        <f>YEAR(SalesDataTable[[#This Row],[Order Date]])</f>
        <v>2026</v>
      </c>
      <c r="R1675" s="8" t="str">
        <f>"Q"&amp;ROUNDUP(MONTH(SalesDataTable[[#This Row],[Order Date]])/3,0)</f>
        <v>Q3</v>
      </c>
      <c r="S1675" s="9">
        <f>MONTH(SalesDataTable[[#This Row],[Order Date]])</f>
        <v>8</v>
      </c>
      <c r="T1675" s="8" t="str">
        <f>TEXT(SalesDataTable[[#This Row],[Order Date]],"mmm")</f>
        <v>Aug</v>
      </c>
    </row>
    <row r="1676" spans="1:20" ht="16">
      <c r="A1676" s="2" t="s">
        <v>1727</v>
      </c>
      <c r="B1676" s="3">
        <v>46252</v>
      </c>
      <c r="C1676" s="4" t="s">
        <v>1</v>
      </c>
      <c r="D1676" s="4" t="s">
        <v>52</v>
      </c>
      <c r="E1676" s="4" t="s">
        <v>3</v>
      </c>
      <c r="F1676" s="4" t="s">
        <v>16</v>
      </c>
      <c r="G1676" s="4" t="s">
        <v>17</v>
      </c>
      <c r="H1676" s="4" t="s">
        <v>18</v>
      </c>
      <c r="I1676" s="9">
        <v>2</v>
      </c>
      <c r="J1676" s="6">
        <v>36.020000000000003</v>
      </c>
      <c r="K1676" s="7">
        <v>0</v>
      </c>
      <c r="L1676" s="6">
        <v>13.87</v>
      </c>
      <c r="M1676" s="6">
        <f t="shared" si="104"/>
        <v>72.040000000000006</v>
      </c>
      <c r="N1676" s="6">
        <f t="shared" si="105"/>
        <v>27.74</v>
      </c>
      <c r="O1676" s="6">
        <f t="shared" si="106"/>
        <v>44.300000000000011</v>
      </c>
      <c r="P1676" s="8">
        <f t="shared" si="107"/>
        <v>0.61493614658523055</v>
      </c>
      <c r="Q1676" s="5">
        <f>YEAR(SalesDataTable[[#This Row],[Order Date]])</f>
        <v>2026</v>
      </c>
      <c r="R1676" s="8" t="str">
        <f>"Q"&amp;ROUNDUP(MONTH(SalesDataTable[[#This Row],[Order Date]])/3,0)</f>
        <v>Q3</v>
      </c>
      <c r="S1676" s="9">
        <f>MONTH(SalesDataTable[[#This Row],[Order Date]])</f>
        <v>8</v>
      </c>
      <c r="T1676" s="8" t="str">
        <f>TEXT(SalesDataTable[[#This Row],[Order Date]],"mmm")</f>
        <v>Aug</v>
      </c>
    </row>
    <row r="1677" spans="1:20" ht="16">
      <c r="A1677" s="2" t="s">
        <v>1728</v>
      </c>
      <c r="B1677" s="3">
        <v>46252</v>
      </c>
      <c r="C1677" s="4" t="s">
        <v>1</v>
      </c>
      <c r="D1677" s="4" t="s">
        <v>88</v>
      </c>
      <c r="E1677" s="4" t="s">
        <v>39</v>
      </c>
      <c r="F1677" s="4" t="s">
        <v>20</v>
      </c>
      <c r="G1677" s="4" t="s">
        <v>49</v>
      </c>
      <c r="H1677" s="4" t="s">
        <v>55</v>
      </c>
      <c r="I1677" s="9">
        <v>3</v>
      </c>
      <c r="J1677" s="6">
        <v>125.31</v>
      </c>
      <c r="K1677" s="7">
        <v>0</v>
      </c>
      <c r="L1677" s="6">
        <v>67.64</v>
      </c>
      <c r="M1677" s="6">
        <f t="shared" si="104"/>
        <v>375.93</v>
      </c>
      <c r="N1677" s="6">
        <f t="shared" si="105"/>
        <v>202.92000000000002</v>
      </c>
      <c r="O1677" s="6">
        <f t="shared" si="106"/>
        <v>173.01</v>
      </c>
      <c r="P1677" s="8">
        <f t="shared" si="107"/>
        <v>0.46021865772883247</v>
      </c>
      <c r="Q1677" s="5">
        <f>YEAR(SalesDataTable[[#This Row],[Order Date]])</f>
        <v>2026</v>
      </c>
      <c r="R1677" s="8" t="str">
        <f>"Q"&amp;ROUNDUP(MONTH(SalesDataTable[[#This Row],[Order Date]])/3,0)</f>
        <v>Q3</v>
      </c>
      <c r="S1677" s="9">
        <f>MONTH(SalesDataTable[[#This Row],[Order Date]])</f>
        <v>8</v>
      </c>
      <c r="T1677" s="8" t="str">
        <f>TEXT(SalesDataTable[[#This Row],[Order Date]],"mmm")</f>
        <v>Aug</v>
      </c>
    </row>
    <row r="1678" spans="1:20" ht="16">
      <c r="A1678" s="2" t="s">
        <v>1729</v>
      </c>
      <c r="B1678" s="3">
        <v>46252</v>
      </c>
      <c r="C1678" s="4" t="s">
        <v>8</v>
      </c>
      <c r="D1678" s="4" t="s">
        <v>69</v>
      </c>
      <c r="E1678" s="4" t="s">
        <v>3</v>
      </c>
      <c r="F1678" s="4" t="s">
        <v>4</v>
      </c>
      <c r="G1678" s="4" t="s">
        <v>11</v>
      </c>
      <c r="H1678" s="4" t="s">
        <v>12</v>
      </c>
      <c r="I1678" s="9">
        <v>3</v>
      </c>
      <c r="J1678" s="6">
        <v>92.5</v>
      </c>
      <c r="K1678" s="7">
        <v>0.1</v>
      </c>
      <c r="L1678" s="6">
        <v>46.38</v>
      </c>
      <c r="M1678" s="6">
        <f t="shared" si="104"/>
        <v>249.75</v>
      </c>
      <c r="N1678" s="6">
        <f t="shared" si="105"/>
        <v>139.14000000000001</v>
      </c>
      <c r="O1678" s="6">
        <f t="shared" si="106"/>
        <v>110.60999999999999</v>
      </c>
      <c r="P1678" s="8">
        <f t="shared" si="107"/>
        <v>0.4428828828828828</v>
      </c>
      <c r="Q1678" s="5">
        <f>YEAR(SalesDataTable[[#This Row],[Order Date]])</f>
        <v>2026</v>
      </c>
      <c r="R1678" s="8" t="str">
        <f>"Q"&amp;ROUNDUP(MONTH(SalesDataTable[[#This Row],[Order Date]])/3,0)</f>
        <v>Q3</v>
      </c>
      <c r="S1678" s="9">
        <f>MONTH(SalesDataTable[[#This Row],[Order Date]])</f>
        <v>8</v>
      </c>
      <c r="T1678" s="8" t="str">
        <f>TEXT(SalesDataTable[[#This Row],[Order Date]],"mmm")</f>
        <v>Aug</v>
      </c>
    </row>
    <row r="1679" spans="1:20" ht="16">
      <c r="A1679" s="2" t="s">
        <v>1730</v>
      </c>
      <c r="B1679" s="3">
        <v>46252</v>
      </c>
      <c r="C1679" s="4" t="s">
        <v>8</v>
      </c>
      <c r="D1679" s="4" t="s">
        <v>9</v>
      </c>
      <c r="E1679" s="4" t="s">
        <v>10</v>
      </c>
      <c r="F1679" s="4" t="s">
        <v>20</v>
      </c>
      <c r="G1679" s="4" t="s">
        <v>5</v>
      </c>
      <c r="H1679" s="4" t="s">
        <v>43</v>
      </c>
      <c r="I1679" s="9">
        <v>5</v>
      </c>
      <c r="J1679" s="6">
        <v>100.48</v>
      </c>
      <c r="K1679" s="7">
        <v>0.1</v>
      </c>
      <c r="L1679" s="6">
        <v>49.67</v>
      </c>
      <c r="M1679" s="6">
        <f t="shared" si="104"/>
        <v>452.16</v>
      </c>
      <c r="N1679" s="6">
        <f t="shared" si="105"/>
        <v>248.35000000000002</v>
      </c>
      <c r="O1679" s="6">
        <f t="shared" si="106"/>
        <v>203.81</v>
      </c>
      <c r="P1679" s="8">
        <f t="shared" si="107"/>
        <v>0.45074752300070769</v>
      </c>
      <c r="Q1679" s="5">
        <f>YEAR(SalesDataTable[[#This Row],[Order Date]])</f>
        <v>2026</v>
      </c>
      <c r="R1679" s="8" t="str">
        <f>"Q"&amp;ROUNDUP(MONTH(SalesDataTable[[#This Row],[Order Date]])/3,0)</f>
        <v>Q3</v>
      </c>
      <c r="S1679" s="9">
        <f>MONTH(SalesDataTable[[#This Row],[Order Date]])</f>
        <v>8</v>
      </c>
      <c r="T1679" s="8" t="str">
        <f>TEXT(SalesDataTable[[#This Row],[Order Date]],"mmm")</f>
        <v>Aug</v>
      </c>
    </row>
    <row r="1680" spans="1:20" ht="16">
      <c r="A1680" s="2" t="s">
        <v>1731</v>
      </c>
      <c r="B1680" s="3">
        <v>46252</v>
      </c>
      <c r="C1680" s="4" t="s">
        <v>1</v>
      </c>
      <c r="D1680" s="4" t="s">
        <v>88</v>
      </c>
      <c r="E1680" s="4" t="s">
        <v>39</v>
      </c>
      <c r="F1680" s="4" t="s">
        <v>16</v>
      </c>
      <c r="G1680" s="4" t="s">
        <v>31</v>
      </c>
      <c r="H1680" s="4" t="s">
        <v>64</v>
      </c>
      <c r="I1680" s="9">
        <v>2</v>
      </c>
      <c r="J1680" s="6">
        <v>79.78</v>
      </c>
      <c r="K1680" s="7">
        <v>0</v>
      </c>
      <c r="L1680" s="6">
        <v>38.770000000000003</v>
      </c>
      <c r="M1680" s="6">
        <f t="shared" si="104"/>
        <v>159.56</v>
      </c>
      <c r="N1680" s="6">
        <f t="shared" si="105"/>
        <v>77.540000000000006</v>
      </c>
      <c r="O1680" s="6">
        <f t="shared" si="106"/>
        <v>82.02</v>
      </c>
      <c r="P1680" s="8">
        <f t="shared" si="107"/>
        <v>0.51403860616695907</v>
      </c>
      <c r="Q1680" s="5">
        <f>YEAR(SalesDataTable[[#This Row],[Order Date]])</f>
        <v>2026</v>
      </c>
      <c r="R1680" s="8" t="str">
        <f>"Q"&amp;ROUNDUP(MONTH(SalesDataTable[[#This Row],[Order Date]])/3,0)</f>
        <v>Q3</v>
      </c>
      <c r="S1680" s="9">
        <f>MONTH(SalesDataTable[[#This Row],[Order Date]])</f>
        <v>8</v>
      </c>
      <c r="T1680" s="8" t="str">
        <f>TEXT(SalesDataTable[[#This Row],[Order Date]],"mmm")</f>
        <v>Aug</v>
      </c>
    </row>
    <row r="1681" spans="1:20" ht="16">
      <c r="A1681" s="2" t="s">
        <v>1732</v>
      </c>
      <c r="B1681" s="3">
        <v>46252</v>
      </c>
      <c r="C1681" s="4" t="s">
        <v>14</v>
      </c>
      <c r="D1681" s="4" t="s">
        <v>61</v>
      </c>
      <c r="E1681" s="4" t="s">
        <v>10</v>
      </c>
      <c r="F1681" s="4" t="s">
        <v>20</v>
      </c>
      <c r="G1681" s="4" t="s">
        <v>11</v>
      </c>
      <c r="H1681" s="4" t="s">
        <v>21</v>
      </c>
      <c r="I1681" s="9">
        <v>4</v>
      </c>
      <c r="J1681" s="6">
        <v>144.44</v>
      </c>
      <c r="K1681" s="7">
        <v>0.1</v>
      </c>
      <c r="L1681" s="6">
        <v>77.66</v>
      </c>
      <c r="M1681" s="6">
        <f t="shared" si="104"/>
        <v>519.98400000000004</v>
      </c>
      <c r="N1681" s="6">
        <f t="shared" si="105"/>
        <v>310.64</v>
      </c>
      <c r="O1681" s="6">
        <f t="shared" si="106"/>
        <v>209.34400000000005</v>
      </c>
      <c r="P1681" s="8">
        <f t="shared" si="107"/>
        <v>0.4025970029847073</v>
      </c>
      <c r="Q1681" s="5">
        <f>YEAR(SalesDataTable[[#This Row],[Order Date]])</f>
        <v>2026</v>
      </c>
      <c r="R1681" s="8" t="str">
        <f>"Q"&amp;ROUNDUP(MONTH(SalesDataTable[[#This Row],[Order Date]])/3,0)</f>
        <v>Q3</v>
      </c>
      <c r="S1681" s="9">
        <f>MONTH(SalesDataTable[[#This Row],[Order Date]])</f>
        <v>8</v>
      </c>
      <c r="T1681" s="8" t="str">
        <f>TEXT(SalesDataTable[[#This Row],[Order Date]],"mmm")</f>
        <v>Aug</v>
      </c>
    </row>
    <row r="1682" spans="1:20" ht="16">
      <c r="A1682" s="2" t="s">
        <v>1733</v>
      </c>
      <c r="B1682" s="3">
        <v>46253</v>
      </c>
      <c r="C1682" s="4" t="s">
        <v>8</v>
      </c>
      <c r="D1682" s="4" t="s">
        <v>9</v>
      </c>
      <c r="E1682" s="4" t="s">
        <v>3</v>
      </c>
      <c r="F1682" s="4" t="s">
        <v>4</v>
      </c>
      <c r="G1682" s="4" t="s">
        <v>11</v>
      </c>
      <c r="H1682" s="4" t="s">
        <v>53</v>
      </c>
      <c r="I1682" s="9">
        <v>3</v>
      </c>
      <c r="J1682" s="6">
        <v>157.41999999999999</v>
      </c>
      <c r="K1682" s="7">
        <v>0</v>
      </c>
      <c r="L1682" s="6">
        <v>77.989999999999995</v>
      </c>
      <c r="M1682" s="6">
        <f t="shared" si="104"/>
        <v>472.26</v>
      </c>
      <c r="N1682" s="6">
        <f t="shared" si="105"/>
        <v>233.96999999999997</v>
      </c>
      <c r="O1682" s="6">
        <f t="shared" si="106"/>
        <v>238.29000000000002</v>
      </c>
      <c r="P1682" s="8">
        <f t="shared" si="107"/>
        <v>0.5045737517469191</v>
      </c>
      <c r="Q1682" s="5">
        <f>YEAR(SalesDataTable[[#This Row],[Order Date]])</f>
        <v>2026</v>
      </c>
      <c r="R1682" s="8" t="str">
        <f>"Q"&amp;ROUNDUP(MONTH(SalesDataTable[[#This Row],[Order Date]])/3,0)</f>
        <v>Q3</v>
      </c>
      <c r="S1682" s="9">
        <f>MONTH(SalesDataTable[[#This Row],[Order Date]])</f>
        <v>8</v>
      </c>
      <c r="T1682" s="8" t="str">
        <f>TEXT(SalesDataTable[[#This Row],[Order Date]],"mmm")</f>
        <v>Aug</v>
      </c>
    </row>
    <row r="1683" spans="1:20" ht="16">
      <c r="A1683" s="2" t="s">
        <v>1734</v>
      </c>
      <c r="B1683" s="3">
        <v>46253</v>
      </c>
      <c r="C1683" s="4" t="s">
        <v>8</v>
      </c>
      <c r="D1683" s="4" t="s">
        <v>86</v>
      </c>
      <c r="E1683" s="4" t="s">
        <v>39</v>
      </c>
      <c r="F1683" s="4" t="s">
        <v>20</v>
      </c>
      <c r="G1683" s="4" t="s">
        <v>11</v>
      </c>
      <c r="H1683" s="4" t="s">
        <v>12</v>
      </c>
      <c r="I1683" s="9">
        <v>1</v>
      </c>
      <c r="J1683" s="6">
        <v>90.37</v>
      </c>
      <c r="K1683" s="7">
        <v>0.05</v>
      </c>
      <c r="L1683" s="6">
        <v>45.89</v>
      </c>
      <c r="M1683" s="6">
        <f t="shared" si="104"/>
        <v>85.851500000000001</v>
      </c>
      <c r="N1683" s="6">
        <f t="shared" si="105"/>
        <v>45.89</v>
      </c>
      <c r="O1683" s="6">
        <f t="shared" si="106"/>
        <v>39.961500000000001</v>
      </c>
      <c r="P1683" s="8">
        <f t="shared" si="107"/>
        <v>0.46547235633623174</v>
      </c>
      <c r="Q1683" s="5">
        <f>YEAR(SalesDataTable[[#This Row],[Order Date]])</f>
        <v>2026</v>
      </c>
      <c r="R1683" s="8" t="str">
        <f>"Q"&amp;ROUNDUP(MONTH(SalesDataTable[[#This Row],[Order Date]])/3,0)</f>
        <v>Q3</v>
      </c>
      <c r="S1683" s="9">
        <f>MONTH(SalesDataTable[[#This Row],[Order Date]])</f>
        <v>8</v>
      </c>
      <c r="T1683" s="8" t="str">
        <f>TEXT(SalesDataTable[[#This Row],[Order Date]],"mmm")</f>
        <v>Aug</v>
      </c>
    </row>
    <row r="1684" spans="1:20" ht="16">
      <c r="A1684" s="2" t="s">
        <v>1735</v>
      </c>
      <c r="B1684" s="3">
        <v>46253</v>
      </c>
      <c r="C1684" s="4" t="s">
        <v>8</v>
      </c>
      <c r="D1684" s="4" t="s">
        <v>38</v>
      </c>
      <c r="E1684" s="4" t="s">
        <v>10</v>
      </c>
      <c r="F1684" s="4" t="s">
        <v>20</v>
      </c>
      <c r="G1684" s="4" t="s">
        <v>5</v>
      </c>
      <c r="H1684" s="4" t="s">
        <v>43</v>
      </c>
      <c r="I1684" s="9">
        <v>15</v>
      </c>
      <c r="J1684" s="6">
        <v>104.79</v>
      </c>
      <c r="K1684" s="7">
        <v>0.15</v>
      </c>
      <c r="L1684" s="6">
        <v>49.67</v>
      </c>
      <c r="M1684" s="6">
        <f t="shared" si="104"/>
        <v>1336.0725</v>
      </c>
      <c r="N1684" s="6">
        <f t="shared" si="105"/>
        <v>745.05000000000007</v>
      </c>
      <c r="O1684" s="6">
        <f t="shared" si="106"/>
        <v>591.02249999999992</v>
      </c>
      <c r="P1684" s="8">
        <f t="shared" si="107"/>
        <v>0.44235810556687599</v>
      </c>
      <c r="Q1684" s="5">
        <f>YEAR(SalesDataTable[[#This Row],[Order Date]])</f>
        <v>2026</v>
      </c>
      <c r="R1684" s="8" t="str">
        <f>"Q"&amp;ROUNDUP(MONTH(SalesDataTable[[#This Row],[Order Date]])/3,0)</f>
        <v>Q3</v>
      </c>
      <c r="S1684" s="9">
        <f>MONTH(SalesDataTable[[#This Row],[Order Date]])</f>
        <v>8</v>
      </c>
      <c r="T1684" s="8" t="str">
        <f>TEXT(SalesDataTable[[#This Row],[Order Date]],"mmm")</f>
        <v>Aug</v>
      </c>
    </row>
    <row r="1685" spans="1:20" ht="16">
      <c r="A1685" s="2" t="s">
        <v>1736</v>
      </c>
      <c r="B1685" s="3">
        <v>46253</v>
      </c>
      <c r="C1685" s="4" t="s">
        <v>14</v>
      </c>
      <c r="D1685" s="4" t="s">
        <v>15</v>
      </c>
      <c r="E1685" s="4" t="s">
        <v>3</v>
      </c>
      <c r="F1685" s="4" t="s">
        <v>4</v>
      </c>
      <c r="G1685" s="4" t="s">
        <v>17</v>
      </c>
      <c r="H1685" s="4" t="s">
        <v>71</v>
      </c>
      <c r="I1685" s="9">
        <v>1</v>
      </c>
      <c r="J1685" s="6">
        <v>130.94</v>
      </c>
      <c r="K1685" s="7">
        <v>0</v>
      </c>
      <c r="L1685" s="6">
        <v>66.06</v>
      </c>
      <c r="M1685" s="6">
        <f t="shared" si="104"/>
        <v>130.94</v>
      </c>
      <c r="N1685" s="6">
        <f t="shared" si="105"/>
        <v>66.06</v>
      </c>
      <c r="O1685" s="6">
        <f t="shared" si="106"/>
        <v>64.88</v>
      </c>
      <c r="P1685" s="8">
        <f t="shared" si="107"/>
        <v>0.49549411944402011</v>
      </c>
      <c r="Q1685" s="5">
        <f>YEAR(SalesDataTable[[#This Row],[Order Date]])</f>
        <v>2026</v>
      </c>
      <c r="R1685" s="8" t="str">
        <f>"Q"&amp;ROUNDUP(MONTH(SalesDataTable[[#This Row],[Order Date]])/3,0)</f>
        <v>Q3</v>
      </c>
      <c r="S1685" s="9">
        <f>MONTH(SalesDataTable[[#This Row],[Order Date]])</f>
        <v>8</v>
      </c>
      <c r="T1685" s="8" t="str">
        <f>TEXT(SalesDataTable[[#This Row],[Order Date]],"mmm")</f>
        <v>Aug</v>
      </c>
    </row>
    <row r="1686" spans="1:20" ht="16">
      <c r="A1686" s="2" t="s">
        <v>1737</v>
      </c>
      <c r="B1686" s="3">
        <v>46253</v>
      </c>
      <c r="C1686" s="4" t="s">
        <v>8</v>
      </c>
      <c r="D1686" s="4" t="s">
        <v>38</v>
      </c>
      <c r="E1686" s="4" t="s">
        <v>3</v>
      </c>
      <c r="F1686" s="4" t="s">
        <v>4</v>
      </c>
      <c r="G1686" s="4" t="s">
        <v>5</v>
      </c>
      <c r="H1686" s="4" t="s">
        <v>35</v>
      </c>
      <c r="I1686" s="9">
        <v>1</v>
      </c>
      <c r="J1686" s="6">
        <v>40.42</v>
      </c>
      <c r="K1686" s="7">
        <v>0.05</v>
      </c>
      <c r="L1686" s="6">
        <v>16.62</v>
      </c>
      <c r="M1686" s="6">
        <f t="shared" si="104"/>
        <v>38.399000000000001</v>
      </c>
      <c r="N1686" s="6">
        <f t="shared" si="105"/>
        <v>16.62</v>
      </c>
      <c r="O1686" s="6">
        <f t="shared" si="106"/>
        <v>21.779</v>
      </c>
      <c r="P1686" s="8">
        <f t="shared" si="107"/>
        <v>0.5671762285476184</v>
      </c>
      <c r="Q1686" s="5">
        <f>YEAR(SalesDataTable[[#This Row],[Order Date]])</f>
        <v>2026</v>
      </c>
      <c r="R1686" s="8" t="str">
        <f>"Q"&amp;ROUNDUP(MONTH(SalesDataTable[[#This Row],[Order Date]])/3,0)</f>
        <v>Q3</v>
      </c>
      <c r="S1686" s="9">
        <f>MONTH(SalesDataTable[[#This Row],[Order Date]])</f>
        <v>8</v>
      </c>
      <c r="T1686" s="8" t="str">
        <f>TEXT(SalesDataTable[[#This Row],[Order Date]],"mmm")</f>
        <v>Aug</v>
      </c>
    </row>
    <row r="1687" spans="1:20" ht="16">
      <c r="A1687" s="2" t="s">
        <v>1738</v>
      </c>
      <c r="B1687" s="3">
        <v>46253</v>
      </c>
      <c r="C1687" s="4" t="s">
        <v>8</v>
      </c>
      <c r="D1687" s="4" t="s">
        <v>66</v>
      </c>
      <c r="E1687" s="4" t="s">
        <v>39</v>
      </c>
      <c r="F1687" s="4" t="s">
        <v>4</v>
      </c>
      <c r="G1687" s="4" t="s">
        <v>31</v>
      </c>
      <c r="H1687" s="4" t="s">
        <v>32</v>
      </c>
      <c r="I1687" s="9">
        <v>1</v>
      </c>
      <c r="J1687" s="6">
        <v>338.45</v>
      </c>
      <c r="K1687" s="7">
        <v>0.15</v>
      </c>
      <c r="L1687" s="6">
        <v>197.2</v>
      </c>
      <c r="M1687" s="6">
        <f t="shared" si="104"/>
        <v>287.6825</v>
      </c>
      <c r="N1687" s="6">
        <f t="shared" si="105"/>
        <v>197.2</v>
      </c>
      <c r="O1687" s="6">
        <f t="shared" si="106"/>
        <v>90.482500000000016</v>
      </c>
      <c r="P1687" s="8">
        <f t="shared" si="107"/>
        <v>0.31452208598020392</v>
      </c>
      <c r="Q1687" s="5">
        <f>YEAR(SalesDataTable[[#This Row],[Order Date]])</f>
        <v>2026</v>
      </c>
      <c r="R1687" s="8" t="str">
        <f>"Q"&amp;ROUNDUP(MONTH(SalesDataTable[[#This Row],[Order Date]])/3,0)</f>
        <v>Q3</v>
      </c>
      <c r="S1687" s="9">
        <f>MONTH(SalesDataTable[[#This Row],[Order Date]])</f>
        <v>8</v>
      </c>
      <c r="T1687" s="8" t="str">
        <f>TEXT(SalesDataTable[[#This Row],[Order Date]],"mmm")</f>
        <v>Aug</v>
      </c>
    </row>
    <row r="1688" spans="1:20" ht="16">
      <c r="A1688" s="2" t="s">
        <v>1739</v>
      </c>
      <c r="B1688" s="3">
        <v>46253</v>
      </c>
      <c r="C1688" s="4" t="s">
        <v>14</v>
      </c>
      <c r="D1688" s="4" t="s">
        <v>61</v>
      </c>
      <c r="E1688" s="4" t="s">
        <v>39</v>
      </c>
      <c r="F1688" s="4" t="s">
        <v>4</v>
      </c>
      <c r="G1688" s="4" t="s">
        <v>5</v>
      </c>
      <c r="H1688" s="4" t="s">
        <v>43</v>
      </c>
      <c r="I1688" s="9">
        <v>1</v>
      </c>
      <c r="J1688" s="6">
        <v>103.92</v>
      </c>
      <c r="K1688" s="7">
        <v>0.05</v>
      </c>
      <c r="L1688" s="6">
        <v>50.71</v>
      </c>
      <c r="M1688" s="6">
        <f t="shared" si="104"/>
        <v>98.724000000000004</v>
      </c>
      <c r="N1688" s="6">
        <f t="shared" si="105"/>
        <v>50.71</v>
      </c>
      <c r="O1688" s="6">
        <f t="shared" si="106"/>
        <v>48.014000000000003</v>
      </c>
      <c r="P1688" s="8">
        <f t="shared" si="107"/>
        <v>0.48634577205137558</v>
      </c>
      <c r="Q1688" s="5">
        <f>YEAR(SalesDataTable[[#This Row],[Order Date]])</f>
        <v>2026</v>
      </c>
      <c r="R1688" s="8" t="str">
        <f>"Q"&amp;ROUNDUP(MONTH(SalesDataTable[[#This Row],[Order Date]])/3,0)</f>
        <v>Q3</v>
      </c>
      <c r="S1688" s="9">
        <f>MONTH(SalesDataTable[[#This Row],[Order Date]])</f>
        <v>8</v>
      </c>
      <c r="T1688" s="8" t="str">
        <f>TEXT(SalesDataTable[[#This Row],[Order Date]],"mmm")</f>
        <v>Aug</v>
      </c>
    </row>
    <row r="1689" spans="1:20" ht="16">
      <c r="A1689" s="2" t="s">
        <v>1740</v>
      </c>
      <c r="B1689" s="3">
        <v>46254</v>
      </c>
      <c r="C1689" s="4" t="s">
        <v>1</v>
      </c>
      <c r="D1689" s="4" t="s">
        <v>52</v>
      </c>
      <c r="E1689" s="4" t="s">
        <v>3</v>
      </c>
      <c r="F1689" s="4" t="s">
        <v>16</v>
      </c>
      <c r="G1689" s="4" t="s">
        <v>5</v>
      </c>
      <c r="H1689" s="4" t="s">
        <v>29</v>
      </c>
      <c r="I1689" s="9">
        <v>6</v>
      </c>
      <c r="J1689" s="6">
        <v>51.67</v>
      </c>
      <c r="K1689" s="7">
        <v>0.1</v>
      </c>
      <c r="L1689" s="6">
        <v>23.1</v>
      </c>
      <c r="M1689" s="6">
        <f t="shared" si="104"/>
        <v>279.01799999999997</v>
      </c>
      <c r="N1689" s="6">
        <f t="shared" si="105"/>
        <v>138.60000000000002</v>
      </c>
      <c r="O1689" s="6">
        <f t="shared" si="106"/>
        <v>140.41799999999995</v>
      </c>
      <c r="P1689" s="8">
        <f t="shared" si="107"/>
        <v>0.50325785433197845</v>
      </c>
      <c r="Q1689" s="5">
        <f>YEAR(SalesDataTable[[#This Row],[Order Date]])</f>
        <v>2026</v>
      </c>
      <c r="R1689" s="8" t="str">
        <f>"Q"&amp;ROUNDUP(MONTH(SalesDataTable[[#This Row],[Order Date]])/3,0)</f>
        <v>Q3</v>
      </c>
      <c r="S1689" s="9">
        <f>MONTH(SalesDataTable[[#This Row],[Order Date]])</f>
        <v>8</v>
      </c>
      <c r="T1689" s="8" t="str">
        <f>TEXT(SalesDataTable[[#This Row],[Order Date]],"mmm")</f>
        <v>Aug</v>
      </c>
    </row>
    <row r="1690" spans="1:20" ht="16">
      <c r="A1690" s="2" t="s">
        <v>1741</v>
      </c>
      <c r="B1690" s="3">
        <v>46254</v>
      </c>
      <c r="C1690" s="4" t="s">
        <v>8</v>
      </c>
      <c r="D1690" s="4" t="s">
        <v>69</v>
      </c>
      <c r="E1690" s="4" t="s">
        <v>10</v>
      </c>
      <c r="F1690" s="4" t="s">
        <v>4</v>
      </c>
      <c r="G1690" s="4" t="s">
        <v>17</v>
      </c>
      <c r="H1690" s="4" t="s">
        <v>83</v>
      </c>
      <c r="I1690" s="9">
        <v>4</v>
      </c>
      <c r="J1690" s="6">
        <v>166.02</v>
      </c>
      <c r="K1690" s="7">
        <v>0.1</v>
      </c>
      <c r="L1690" s="6">
        <v>87.99</v>
      </c>
      <c r="M1690" s="6">
        <f t="shared" si="104"/>
        <v>597.67200000000003</v>
      </c>
      <c r="N1690" s="6">
        <f t="shared" si="105"/>
        <v>351.96</v>
      </c>
      <c r="O1690" s="6">
        <f t="shared" si="106"/>
        <v>245.71200000000005</v>
      </c>
      <c r="P1690" s="8">
        <f t="shared" si="107"/>
        <v>0.4111151266915633</v>
      </c>
      <c r="Q1690" s="5">
        <f>YEAR(SalesDataTable[[#This Row],[Order Date]])</f>
        <v>2026</v>
      </c>
      <c r="R1690" s="8" t="str">
        <f>"Q"&amp;ROUNDUP(MONTH(SalesDataTable[[#This Row],[Order Date]])/3,0)</f>
        <v>Q3</v>
      </c>
      <c r="S1690" s="9">
        <f>MONTH(SalesDataTable[[#This Row],[Order Date]])</f>
        <v>8</v>
      </c>
      <c r="T1690" s="8" t="str">
        <f>TEXT(SalesDataTable[[#This Row],[Order Date]],"mmm")</f>
        <v>Aug</v>
      </c>
    </row>
    <row r="1691" spans="1:20" ht="16">
      <c r="A1691" s="2" t="s">
        <v>1742</v>
      </c>
      <c r="B1691" s="3">
        <v>46254</v>
      </c>
      <c r="C1691" s="4" t="s">
        <v>14</v>
      </c>
      <c r="D1691" s="4" t="s">
        <v>34</v>
      </c>
      <c r="E1691" s="4" t="s">
        <v>25</v>
      </c>
      <c r="F1691" s="4" t="s">
        <v>16</v>
      </c>
      <c r="G1691" s="4" t="s">
        <v>5</v>
      </c>
      <c r="H1691" s="4" t="s">
        <v>29</v>
      </c>
      <c r="I1691" s="9">
        <v>2</v>
      </c>
      <c r="J1691" s="6">
        <v>50.59</v>
      </c>
      <c r="K1691" s="7">
        <v>0.1</v>
      </c>
      <c r="L1691" s="6">
        <v>22.68</v>
      </c>
      <c r="M1691" s="6">
        <f t="shared" si="104"/>
        <v>91.062000000000012</v>
      </c>
      <c r="N1691" s="6">
        <f t="shared" si="105"/>
        <v>45.36</v>
      </c>
      <c r="O1691" s="6">
        <f t="shared" si="106"/>
        <v>45.702000000000012</v>
      </c>
      <c r="P1691" s="8">
        <f t="shared" si="107"/>
        <v>0.5018778414706464</v>
      </c>
      <c r="Q1691" s="5">
        <f>YEAR(SalesDataTable[[#This Row],[Order Date]])</f>
        <v>2026</v>
      </c>
      <c r="R1691" s="8" t="str">
        <f>"Q"&amp;ROUNDUP(MONTH(SalesDataTable[[#This Row],[Order Date]])/3,0)</f>
        <v>Q3</v>
      </c>
      <c r="S1691" s="9">
        <f>MONTH(SalesDataTable[[#This Row],[Order Date]])</f>
        <v>8</v>
      </c>
      <c r="T1691" s="8" t="str">
        <f>TEXT(SalesDataTable[[#This Row],[Order Date]],"mmm")</f>
        <v>Aug</v>
      </c>
    </row>
    <row r="1692" spans="1:20" ht="16">
      <c r="A1692" s="2" t="s">
        <v>1743</v>
      </c>
      <c r="B1692" s="3">
        <v>46254</v>
      </c>
      <c r="C1692" s="4" t="s">
        <v>27</v>
      </c>
      <c r="D1692" s="4" t="s">
        <v>45</v>
      </c>
      <c r="E1692" s="4" t="s">
        <v>25</v>
      </c>
      <c r="F1692" s="4" t="s">
        <v>4</v>
      </c>
      <c r="G1692" s="4" t="s">
        <v>11</v>
      </c>
      <c r="H1692" s="4" t="s">
        <v>53</v>
      </c>
      <c r="I1692" s="9">
        <v>1</v>
      </c>
      <c r="J1692" s="6">
        <v>155.83000000000001</v>
      </c>
      <c r="K1692" s="7">
        <v>0</v>
      </c>
      <c r="L1692" s="6">
        <v>77.260000000000005</v>
      </c>
      <c r="M1692" s="6">
        <f t="shared" si="104"/>
        <v>155.83000000000001</v>
      </c>
      <c r="N1692" s="6">
        <f t="shared" si="105"/>
        <v>77.260000000000005</v>
      </c>
      <c r="O1692" s="6">
        <f t="shared" si="106"/>
        <v>78.570000000000007</v>
      </c>
      <c r="P1692" s="8">
        <f t="shared" si="107"/>
        <v>0.50420329846627732</v>
      </c>
      <c r="Q1692" s="5">
        <f>YEAR(SalesDataTable[[#This Row],[Order Date]])</f>
        <v>2026</v>
      </c>
      <c r="R1692" s="8" t="str">
        <f>"Q"&amp;ROUNDUP(MONTH(SalesDataTable[[#This Row],[Order Date]])/3,0)</f>
        <v>Q3</v>
      </c>
      <c r="S1692" s="9">
        <f>MONTH(SalesDataTable[[#This Row],[Order Date]])</f>
        <v>8</v>
      </c>
      <c r="T1692" s="8" t="str">
        <f>TEXT(SalesDataTable[[#This Row],[Order Date]],"mmm")</f>
        <v>Aug</v>
      </c>
    </row>
    <row r="1693" spans="1:20" ht="16">
      <c r="A1693" s="2" t="s">
        <v>1744</v>
      </c>
      <c r="B1693" s="3">
        <v>46254</v>
      </c>
      <c r="C1693" s="4" t="s">
        <v>27</v>
      </c>
      <c r="D1693" s="4" t="s">
        <v>28</v>
      </c>
      <c r="E1693" s="4" t="s">
        <v>3</v>
      </c>
      <c r="F1693" s="4" t="s">
        <v>16</v>
      </c>
      <c r="G1693" s="4" t="s">
        <v>49</v>
      </c>
      <c r="H1693" s="4" t="s">
        <v>67</v>
      </c>
      <c r="I1693" s="9">
        <v>1</v>
      </c>
      <c r="J1693" s="6">
        <v>36.380000000000003</v>
      </c>
      <c r="K1693" s="7">
        <v>0.05</v>
      </c>
      <c r="L1693" s="6">
        <v>14.2</v>
      </c>
      <c r="M1693" s="6">
        <f t="shared" si="104"/>
        <v>34.561</v>
      </c>
      <c r="N1693" s="6">
        <f t="shared" si="105"/>
        <v>14.2</v>
      </c>
      <c r="O1693" s="6">
        <f t="shared" si="106"/>
        <v>20.361000000000001</v>
      </c>
      <c r="P1693" s="8">
        <f t="shared" si="107"/>
        <v>0.58913225890454557</v>
      </c>
      <c r="Q1693" s="5">
        <f>YEAR(SalesDataTable[[#This Row],[Order Date]])</f>
        <v>2026</v>
      </c>
      <c r="R1693" s="8" t="str">
        <f>"Q"&amp;ROUNDUP(MONTH(SalesDataTable[[#This Row],[Order Date]])/3,0)</f>
        <v>Q3</v>
      </c>
      <c r="S1693" s="9">
        <f>MONTH(SalesDataTable[[#This Row],[Order Date]])</f>
        <v>8</v>
      </c>
      <c r="T1693" s="8" t="str">
        <f>TEXT(SalesDataTable[[#This Row],[Order Date]],"mmm")</f>
        <v>Aug</v>
      </c>
    </row>
    <row r="1694" spans="1:20" ht="16">
      <c r="A1694" s="2" t="s">
        <v>1745</v>
      </c>
      <c r="B1694" s="3">
        <v>46254</v>
      </c>
      <c r="C1694" s="4" t="s">
        <v>8</v>
      </c>
      <c r="D1694" s="4" t="s">
        <v>69</v>
      </c>
      <c r="E1694" s="4" t="s">
        <v>25</v>
      </c>
      <c r="F1694" s="4" t="s">
        <v>16</v>
      </c>
      <c r="G1694" s="4" t="s">
        <v>31</v>
      </c>
      <c r="H1694" s="4" t="s">
        <v>90</v>
      </c>
      <c r="I1694" s="9">
        <v>2</v>
      </c>
      <c r="J1694" s="6">
        <v>124.09</v>
      </c>
      <c r="K1694" s="7">
        <v>0</v>
      </c>
      <c r="L1694" s="6">
        <v>60.39</v>
      </c>
      <c r="M1694" s="6">
        <f t="shared" si="104"/>
        <v>248.18</v>
      </c>
      <c r="N1694" s="6">
        <f t="shared" si="105"/>
        <v>120.78</v>
      </c>
      <c r="O1694" s="6">
        <f t="shared" si="106"/>
        <v>127.4</v>
      </c>
      <c r="P1694" s="8">
        <f t="shared" si="107"/>
        <v>0.513337094044645</v>
      </c>
      <c r="Q1694" s="5">
        <f>YEAR(SalesDataTable[[#This Row],[Order Date]])</f>
        <v>2026</v>
      </c>
      <c r="R1694" s="8" t="str">
        <f>"Q"&amp;ROUNDUP(MONTH(SalesDataTable[[#This Row],[Order Date]])/3,0)</f>
        <v>Q3</v>
      </c>
      <c r="S1694" s="9">
        <f>MONTH(SalesDataTable[[#This Row],[Order Date]])</f>
        <v>8</v>
      </c>
      <c r="T1694" s="8" t="str">
        <f>TEXT(SalesDataTable[[#This Row],[Order Date]],"mmm")</f>
        <v>Aug</v>
      </c>
    </row>
    <row r="1695" spans="1:20" ht="16">
      <c r="A1695" s="2" t="s">
        <v>1746</v>
      </c>
      <c r="B1695" s="3">
        <v>46254</v>
      </c>
      <c r="C1695" s="4" t="s">
        <v>27</v>
      </c>
      <c r="D1695" s="4" t="s">
        <v>48</v>
      </c>
      <c r="E1695" s="4" t="s">
        <v>3</v>
      </c>
      <c r="F1695" s="4" t="s">
        <v>16</v>
      </c>
      <c r="G1695" s="4" t="s">
        <v>11</v>
      </c>
      <c r="H1695" s="4" t="s">
        <v>21</v>
      </c>
      <c r="I1695" s="9">
        <v>1</v>
      </c>
      <c r="J1695" s="6">
        <v>141.97999999999999</v>
      </c>
      <c r="K1695" s="7">
        <v>0.05</v>
      </c>
      <c r="L1695" s="6">
        <v>79.510000000000005</v>
      </c>
      <c r="M1695" s="6">
        <f t="shared" si="104"/>
        <v>134.88099999999997</v>
      </c>
      <c r="N1695" s="6">
        <f t="shared" si="105"/>
        <v>79.510000000000005</v>
      </c>
      <c r="O1695" s="6">
        <f t="shared" si="106"/>
        <v>55.370999999999967</v>
      </c>
      <c r="P1695" s="8">
        <f t="shared" si="107"/>
        <v>0.41051741905828082</v>
      </c>
      <c r="Q1695" s="5">
        <f>YEAR(SalesDataTable[[#This Row],[Order Date]])</f>
        <v>2026</v>
      </c>
      <c r="R1695" s="8" t="str">
        <f>"Q"&amp;ROUNDUP(MONTH(SalesDataTable[[#This Row],[Order Date]])/3,0)</f>
        <v>Q3</v>
      </c>
      <c r="S1695" s="9">
        <f>MONTH(SalesDataTable[[#This Row],[Order Date]])</f>
        <v>8</v>
      </c>
      <c r="T1695" s="8" t="str">
        <f>TEXT(SalesDataTable[[#This Row],[Order Date]],"mmm")</f>
        <v>Aug</v>
      </c>
    </row>
    <row r="1696" spans="1:20" ht="16">
      <c r="A1696" s="2" t="s">
        <v>1747</v>
      </c>
      <c r="B1696" s="3">
        <v>46254</v>
      </c>
      <c r="C1696" s="4" t="s">
        <v>27</v>
      </c>
      <c r="D1696" s="4" t="s">
        <v>82</v>
      </c>
      <c r="E1696" s="4" t="s">
        <v>25</v>
      </c>
      <c r="F1696" s="4" t="s">
        <v>16</v>
      </c>
      <c r="G1696" s="4" t="s">
        <v>31</v>
      </c>
      <c r="H1696" s="4" t="s">
        <v>90</v>
      </c>
      <c r="I1696" s="9">
        <v>5</v>
      </c>
      <c r="J1696" s="6">
        <v>121.93</v>
      </c>
      <c r="K1696" s="7">
        <v>0.15</v>
      </c>
      <c r="L1696" s="6">
        <v>62.28</v>
      </c>
      <c r="M1696" s="6">
        <f t="shared" si="104"/>
        <v>518.2025000000001</v>
      </c>
      <c r="N1696" s="6">
        <f t="shared" si="105"/>
        <v>311.39999999999998</v>
      </c>
      <c r="O1696" s="6">
        <f t="shared" si="106"/>
        <v>206.80250000000012</v>
      </c>
      <c r="P1696" s="8">
        <f t="shared" si="107"/>
        <v>0.39907661580173792</v>
      </c>
      <c r="Q1696" s="5">
        <f>YEAR(SalesDataTable[[#This Row],[Order Date]])</f>
        <v>2026</v>
      </c>
      <c r="R1696" s="8" t="str">
        <f>"Q"&amp;ROUNDUP(MONTH(SalesDataTable[[#This Row],[Order Date]])/3,0)</f>
        <v>Q3</v>
      </c>
      <c r="S1696" s="9">
        <f>MONTH(SalesDataTable[[#This Row],[Order Date]])</f>
        <v>8</v>
      </c>
      <c r="T1696" s="8" t="str">
        <f>TEXT(SalesDataTable[[#This Row],[Order Date]],"mmm")</f>
        <v>Aug</v>
      </c>
    </row>
    <row r="1697" spans="1:20" ht="16">
      <c r="A1697" s="2" t="s">
        <v>1748</v>
      </c>
      <c r="B1697" s="3">
        <v>46254</v>
      </c>
      <c r="C1697" s="4" t="s">
        <v>27</v>
      </c>
      <c r="D1697" s="4" t="s">
        <v>28</v>
      </c>
      <c r="E1697" s="4" t="s">
        <v>3</v>
      </c>
      <c r="F1697" s="4" t="s">
        <v>16</v>
      </c>
      <c r="G1697" s="4" t="s">
        <v>17</v>
      </c>
      <c r="H1697" s="4" t="s">
        <v>18</v>
      </c>
      <c r="I1697" s="9">
        <v>1</v>
      </c>
      <c r="J1697" s="6">
        <v>35.58</v>
      </c>
      <c r="K1697" s="7">
        <v>0.15</v>
      </c>
      <c r="L1697" s="6">
        <v>13.94</v>
      </c>
      <c r="M1697" s="6">
        <f t="shared" si="104"/>
        <v>30.242999999999999</v>
      </c>
      <c r="N1697" s="6">
        <f t="shared" si="105"/>
        <v>13.94</v>
      </c>
      <c r="O1697" s="6">
        <f t="shared" si="106"/>
        <v>16.302999999999997</v>
      </c>
      <c r="P1697" s="8">
        <f t="shared" si="107"/>
        <v>0.53906689151208542</v>
      </c>
      <c r="Q1697" s="5">
        <f>YEAR(SalesDataTable[[#This Row],[Order Date]])</f>
        <v>2026</v>
      </c>
      <c r="R1697" s="8" t="str">
        <f>"Q"&amp;ROUNDUP(MONTH(SalesDataTable[[#This Row],[Order Date]])/3,0)</f>
        <v>Q3</v>
      </c>
      <c r="S1697" s="9">
        <f>MONTH(SalesDataTable[[#This Row],[Order Date]])</f>
        <v>8</v>
      </c>
      <c r="T1697" s="8" t="str">
        <f>TEXT(SalesDataTable[[#This Row],[Order Date]],"mmm")</f>
        <v>Aug</v>
      </c>
    </row>
    <row r="1698" spans="1:20" ht="16">
      <c r="A1698" s="2" t="s">
        <v>1749</v>
      </c>
      <c r="B1698" s="3">
        <v>46254</v>
      </c>
      <c r="C1698" s="4" t="s">
        <v>14</v>
      </c>
      <c r="D1698" s="4" t="s">
        <v>34</v>
      </c>
      <c r="E1698" s="4" t="s">
        <v>39</v>
      </c>
      <c r="F1698" s="4" t="s">
        <v>4</v>
      </c>
      <c r="G1698" s="4" t="s">
        <v>11</v>
      </c>
      <c r="H1698" s="4" t="s">
        <v>53</v>
      </c>
      <c r="I1698" s="9">
        <v>1</v>
      </c>
      <c r="J1698" s="6">
        <v>157.84</v>
      </c>
      <c r="K1698" s="7">
        <v>0</v>
      </c>
      <c r="L1698" s="6">
        <v>77.87</v>
      </c>
      <c r="M1698" s="6">
        <f t="shared" si="104"/>
        <v>157.84</v>
      </c>
      <c r="N1698" s="6">
        <f t="shared" si="105"/>
        <v>77.87</v>
      </c>
      <c r="O1698" s="6">
        <f t="shared" si="106"/>
        <v>79.97</v>
      </c>
      <c r="P1698" s="8">
        <f t="shared" si="107"/>
        <v>0.50665230613279266</v>
      </c>
      <c r="Q1698" s="5">
        <f>YEAR(SalesDataTable[[#This Row],[Order Date]])</f>
        <v>2026</v>
      </c>
      <c r="R1698" s="8" t="str">
        <f>"Q"&amp;ROUNDUP(MONTH(SalesDataTable[[#This Row],[Order Date]])/3,0)</f>
        <v>Q3</v>
      </c>
      <c r="S1698" s="9">
        <f>MONTH(SalesDataTable[[#This Row],[Order Date]])</f>
        <v>8</v>
      </c>
      <c r="T1698" s="8" t="str">
        <f>TEXT(SalesDataTable[[#This Row],[Order Date]],"mmm")</f>
        <v>Aug</v>
      </c>
    </row>
    <row r="1699" spans="1:20" ht="16">
      <c r="A1699" s="2" t="s">
        <v>1750</v>
      </c>
      <c r="B1699" s="3">
        <v>46254</v>
      </c>
      <c r="C1699" s="4" t="s">
        <v>8</v>
      </c>
      <c r="D1699" s="4" t="s">
        <v>69</v>
      </c>
      <c r="E1699" s="4" t="s">
        <v>3</v>
      </c>
      <c r="F1699" s="4" t="s">
        <v>16</v>
      </c>
      <c r="G1699" s="4" t="s">
        <v>31</v>
      </c>
      <c r="H1699" s="4" t="s">
        <v>32</v>
      </c>
      <c r="I1699" s="9">
        <v>1</v>
      </c>
      <c r="J1699" s="6">
        <v>336.35</v>
      </c>
      <c r="K1699" s="7">
        <v>0</v>
      </c>
      <c r="L1699" s="6">
        <v>195.07</v>
      </c>
      <c r="M1699" s="6">
        <f t="shared" si="104"/>
        <v>336.35</v>
      </c>
      <c r="N1699" s="6">
        <f t="shared" si="105"/>
        <v>195.07</v>
      </c>
      <c r="O1699" s="6">
        <f t="shared" si="106"/>
        <v>141.28000000000003</v>
      </c>
      <c r="P1699" s="8">
        <f t="shared" si="107"/>
        <v>0.42003865021554931</v>
      </c>
      <c r="Q1699" s="5">
        <f>YEAR(SalesDataTable[[#This Row],[Order Date]])</f>
        <v>2026</v>
      </c>
      <c r="R1699" s="8" t="str">
        <f>"Q"&amp;ROUNDUP(MONTH(SalesDataTable[[#This Row],[Order Date]])/3,0)</f>
        <v>Q3</v>
      </c>
      <c r="S1699" s="9">
        <f>MONTH(SalesDataTable[[#This Row],[Order Date]])</f>
        <v>8</v>
      </c>
      <c r="T1699" s="8" t="str">
        <f>TEXT(SalesDataTable[[#This Row],[Order Date]],"mmm")</f>
        <v>Aug</v>
      </c>
    </row>
    <row r="1700" spans="1:20" ht="16">
      <c r="A1700" s="2" t="s">
        <v>1751</v>
      </c>
      <c r="B1700" s="3">
        <v>46254</v>
      </c>
      <c r="C1700" s="4" t="s">
        <v>27</v>
      </c>
      <c r="D1700" s="4" t="s">
        <v>82</v>
      </c>
      <c r="E1700" s="4" t="s">
        <v>10</v>
      </c>
      <c r="F1700" s="4" t="s">
        <v>4</v>
      </c>
      <c r="G1700" s="4" t="s">
        <v>11</v>
      </c>
      <c r="H1700" s="4" t="s">
        <v>53</v>
      </c>
      <c r="I1700" s="9">
        <v>3</v>
      </c>
      <c r="J1700" s="6">
        <v>153.03</v>
      </c>
      <c r="K1700" s="7">
        <v>0.15</v>
      </c>
      <c r="L1700" s="6">
        <v>78.239999999999995</v>
      </c>
      <c r="M1700" s="6">
        <f t="shared" si="104"/>
        <v>390.22650000000004</v>
      </c>
      <c r="N1700" s="6">
        <f t="shared" si="105"/>
        <v>234.71999999999997</v>
      </c>
      <c r="O1700" s="6">
        <f t="shared" si="106"/>
        <v>155.50650000000007</v>
      </c>
      <c r="P1700" s="8">
        <f t="shared" si="107"/>
        <v>0.39850317700104954</v>
      </c>
      <c r="Q1700" s="5">
        <f>YEAR(SalesDataTable[[#This Row],[Order Date]])</f>
        <v>2026</v>
      </c>
      <c r="R1700" s="8" t="str">
        <f>"Q"&amp;ROUNDUP(MONTH(SalesDataTable[[#This Row],[Order Date]])/3,0)</f>
        <v>Q3</v>
      </c>
      <c r="S1700" s="9">
        <f>MONTH(SalesDataTable[[#This Row],[Order Date]])</f>
        <v>8</v>
      </c>
      <c r="T1700" s="8" t="str">
        <f>TEXT(SalesDataTable[[#This Row],[Order Date]],"mmm")</f>
        <v>Aug</v>
      </c>
    </row>
    <row r="1701" spans="1:20" ht="16">
      <c r="A1701" s="2" t="s">
        <v>1752</v>
      </c>
      <c r="B1701" s="3">
        <v>46254</v>
      </c>
      <c r="C1701" s="4" t="s">
        <v>8</v>
      </c>
      <c r="D1701" s="4" t="s">
        <v>86</v>
      </c>
      <c r="E1701" s="4" t="s">
        <v>3</v>
      </c>
      <c r="F1701" s="4" t="s">
        <v>4</v>
      </c>
      <c r="G1701" s="4" t="s">
        <v>5</v>
      </c>
      <c r="H1701" s="4" t="s">
        <v>43</v>
      </c>
      <c r="I1701" s="9">
        <v>2</v>
      </c>
      <c r="J1701" s="6">
        <v>105.01</v>
      </c>
      <c r="K1701" s="7">
        <v>0.15</v>
      </c>
      <c r="L1701" s="6">
        <v>50.56</v>
      </c>
      <c r="M1701" s="6">
        <f t="shared" si="104"/>
        <v>178.517</v>
      </c>
      <c r="N1701" s="6">
        <f t="shared" si="105"/>
        <v>101.12</v>
      </c>
      <c r="O1701" s="6">
        <f t="shared" si="106"/>
        <v>77.396999999999991</v>
      </c>
      <c r="P1701" s="8">
        <f t="shared" si="107"/>
        <v>0.43355534766996978</v>
      </c>
      <c r="Q1701" s="5">
        <f>YEAR(SalesDataTable[[#This Row],[Order Date]])</f>
        <v>2026</v>
      </c>
      <c r="R1701" s="8" t="str">
        <f>"Q"&amp;ROUNDUP(MONTH(SalesDataTable[[#This Row],[Order Date]])/3,0)</f>
        <v>Q3</v>
      </c>
      <c r="S1701" s="9">
        <f>MONTH(SalesDataTable[[#This Row],[Order Date]])</f>
        <v>8</v>
      </c>
      <c r="T1701" s="8" t="str">
        <f>TEXT(SalesDataTable[[#This Row],[Order Date]],"mmm")</f>
        <v>Aug</v>
      </c>
    </row>
    <row r="1702" spans="1:20" ht="16">
      <c r="A1702" s="2" t="s">
        <v>1753</v>
      </c>
      <c r="B1702" s="3">
        <v>46255</v>
      </c>
      <c r="C1702" s="4" t="s">
        <v>1</v>
      </c>
      <c r="D1702" s="4" t="s">
        <v>2</v>
      </c>
      <c r="E1702" s="4" t="s">
        <v>25</v>
      </c>
      <c r="F1702" s="4" t="s">
        <v>4</v>
      </c>
      <c r="G1702" s="4" t="s">
        <v>17</v>
      </c>
      <c r="H1702" s="4" t="s">
        <v>46</v>
      </c>
      <c r="I1702" s="9">
        <v>2</v>
      </c>
      <c r="J1702" s="6">
        <v>45.47</v>
      </c>
      <c r="K1702" s="7">
        <v>0</v>
      </c>
      <c r="L1702" s="6">
        <v>18.27</v>
      </c>
      <c r="M1702" s="6">
        <f t="shared" si="104"/>
        <v>90.94</v>
      </c>
      <c r="N1702" s="6">
        <f t="shared" si="105"/>
        <v>36.54</v>
      </c>
      <c r="O1702" s="6">
        <f t="shared" si="106"/>
        <v>54.4</v>
      </c>
      <c r="P1702" s="8">
        <f t="shared" si="107"/>
        <v>0.5981966131515285</v>
      </c>
      <c r="Q1702" s="5">
        <f>YEAR(SalesDataTable[[#This Row],[Order Date]])</f>
        <v>2026</v>
      </c>
      <c r="R1702" s="8" t="str">
        <f>"Q"&amp;ROUNDUP(MONTH(SalesDataTable[[#This Row],[Order Date]])/3,0)</f>
        <v>Q3</v>
      </c>
      <c r="S1702" s="9">
        <f>MONTH(SalesDataTable[[#This Row],[Order Date]])</f>
        <v>8</v>
      </c>
      <c r="T1702" s="8" t="str">
        <f>TEXT(SalesDataTable[[#This Row],[Order Date]],"mmm")</f>
        <v>Aug</v>
      </c>
    </row>
    <row r="1703" spans="1:20" ht="16">
      <c r="A1703" s="2" t="s">
        <v>1754</v>
      </c>
      <c r="B1703" s="3">
        <v>46255</v>
      </c>
      <c r="C1703" s="4" t="s">
        <v>1</v>
      </c>
      <c r="D1703" s="4" t="s">
        <v>88</v>
      </c>
      <c r="E1703" s="4" t="s">
        <v>25</v>
      </c>
      <c r="F1703" s="4" t="s">
        <v>16</v>
      </c>
      <c r="G1703" s="4" t="s">
        <v>17</v>
      </c>
      <c r="H1703" s="4" t="s">
        <v>46</v>
      </c>
      <c r="I1703" s="9">
        <v>2</v>
      </c>
      <c r="J1703" s="6">
        <v>47.58</v>
      </c>
      <c r="K1703" s="7">
        <v>0.1</v>
      </c>
      <c r="L1703" s="6">
        <v>18.47</v>
      </c>
      <c r="M1703" s="6">
        <f t="shared" si="104"/>
        <v>85.644000000000005</v>
      </c>
      <c r="N1703" s="6">
        <f t="shared" si="105"/>
        <v>36.94</v>
      </c>
      <c r="O1703" s="6">
        <f t="shared" si="106"/>
        <v>48.704000000000008</v>
      </c>
      <c r="P1703" s="8">
        <f t="shared" si="107"/>
        <v>0.56867965064686377</v>
      </c>
      <c r="Q1703" s="5">
        <f>YEAR(SalesDataTable[[#This Row],[Order Date]])</f>
        <v>2026</v>
      </c>
      <c r="R1703" s="8" t="str">
        <f>"Q"&amp;ROUNDUP(MONTH(SalesDataTable[[#This Row],[Order Date]])/3,0)</f>
        <v>Q3</v>
      </c>
      <c r="S1703" s="9">
        <f>MONTH(SalesDataTable[[#This Row],[Order Date]])</f>
        <v>8</v>
      </c>
      <c r="T1703" s="8" t="str">
        <f>TEXT(SalesDataTable[[#This Row],[Order Date]],"mmm")</f>
        <v>Aug</v>
      </c>
    </row>
    <row r="1704" spans="1:20" ht="16">
      <c r="A1704" s="2" t="s">
        <v>1755</v>
      </c>
      <c r="B1704" s="3">
        <v>46255</v>
      </c>
      <c r="C1704" s="4" t="s">
        <v>27</v>
      </c>
      <c r="D1704" s="4" t="s">
        <v>28</v>
      </c>
      <c r="E1704" s="4" t="s">
        <v>3</v>
      </c>
      <c r="F1704" s="4" t="s">
        <v>16</v>
      </c>
      <c r="G1704" s="4" t="s">
        <v>11</v>
      </c>
      <c r="H1704" s="4" t="s">
        <v>53</v>
      </c>
      <c r="I1704" s="9">
        <v>5</v>
      </c>
      <c r="J1704" s="6">
        <v>155.65</v>
      </c>
      <c r="K1704" s="7">
        <v>0</v>
      </c>
      <c r="L1704" s="6">
        <v>79.13</v>
      </c>
      <c r="M1704" s="6">
        <f t="shared" si="104"/>
        <v>778.25</v>
      </c>
      <c r="N1704" s="6">
        <f t="shared" si="105"/>
        <v>395.65</v>
      </c>
      <c r="O1704" s="6">
        <f t="shared" si="106"/>
        <v>382.6</v>
      </c>
      <c r="P1704" s="8">
        <f t="shared" si="107"/>
        <v>0.49161580469000965</v>
      </c>
      <c r="Q1704" s="5">
        <f>YEAR(SalesDataTable[[#This Row],[Order Date]])</f>
        <v>2026</v>
      </c>
      <c r="R1704" s="8" t="str">
        <f>"Q"&amp;ROUNDUP(MONTH(SalesDataTable[[#This Row],[Order Date]])/3,0)</f>
        <v>Q3</v>
      </c>
      <c r="S1704" s="9">
        <f>MONTH(SalesDataTable[[#This Row],[Order Date]])</f>
        <v>8</v>
      </c>
      <c r="T1704" s="8" t="str">
        <f>TEXT(SalesDataTable[[#This Row],[Order Date]],"mmm")</f>
        <v>Aug</v>
      </c>
    </row>
    <row r="1705" spans="1:20" ht="16">
      <c r="A1705" s="2" t="s">
        <v>1756</v>
      </c>
      <c r="B1705" s="3">
        <v>46255</v>
      </c>
      <c r="C1705" s="4" t="s">
        <v>27</v>
      </c>
      <c r="D1705" s="4" t="s">
        <v>82</v>
      </c>
      <c r="E1705" s="4" t="s">
        <v>25</v>
      </c>
      <c r="F1705" s="4" t="s">
        <v>4</v>
      </c>
      <c r="G1705" s="4" t="s">
        <v>31</v>
      </c>
      <c r="H1705" s="4" t="s">
        <v>41</v>
      </c>
      <c r="I1705" s="9">
        <v>1</v>
      </c>
      <c r="J1705" s="6">
        <v>195.15</v>
      </c>
      <c r="K1705" s="7">
        <v>0</v>
      </c>
      <c r="L1705" s="6">
        <v>101.99</v>
      </c>
      <c r="M1705" s="6">
        <f t="shared" si="104"/>
        <v>195.15</v>
      </c>
      <c r="N1705" s="6">
        <f t="shared" si="105"/>
        <v>101.99</v>
      </c>
      <c r="O1705" s="6">
        <f t="shared" si="106"/>
        <v>93.160000000000011</v>
      </c>
      <c r="P1705" s="8">
        <f t="shared" si="107"/>
        <v>0.47737637714578535</v>
      </c>
      <c r="Q1705" s="5">
        <f>YEAR(SalesDataTable[[#This Row],[Order Date]])</f>
        <v>2026</v>
      </c>
      <c r="R1705" s="8" t="str">
        <f>"Q"&amp;ROUNDUP(MONTH(SalesDataTable[[#This Row],[Order Date]])/3,0)</f>
        <v>Q3</v>
      </c>
      <c r="S1705" s="9">
        <f>MONTH(SalesDataTable[[#This Row],[Order Date]])</f>
        <v>8</v>
      </c>
      <c r="T1705" s="8" t="str">
        <f>TEXT(SalesDataTable[[#This Row],[Order Date]],"mmm")</f>
        <v>Aug</v>
      </c>
    </row>
    <row r="1706" spans="1:20" ht="16">
      <c r="A1706" s="2" t="s">
        <v>1757</v>
      </c>
      <c r="B1706" s="3">
        <v>46255</v>
      </c>
      <c r="C1706" s="4" t="s">
        <v>8</v>
      </c>
      <c r="D1706" s="4" t="s">
        <v>38</v>
      </c>
      <c r="E1706" s="4" t="s">
        <v>39</v>
      </c>
      <c r="F1706" s="4" t="s">
        <v>16</v>
      </c>
      <c r="G1706" s="4" t="s">
        <v>5</v>
      </c>
      <c r="H1706" s="4" t="s">
        <v>6</v>
      </c>
      <c r="I1706" s="9">
        <v>1</v>
      </c>
      <c r="J1706" s="6">
        <v>81.569999999999993</v>
      </c>
      <c r="K1706" s="7">
        <v>0</v>
      </c>
      <c r="L1706" s="6">
        <v>43.79</v>
      </c>
      <c r="M1706" s="6">
        <f t="shared" si="104"/>
        <v>81.569999999999993</v>
      </c>
      <c r="N1706" s="6">
        <f t="shared" si="105"/>
        <v>43.79</v>
      </c>
      <c r="O1706" s="6">
        <f t="shared" si="106"/>
        <v>37.779999999999994</v>
      </c>
      <c r="P1706" s="8">
        <f t="shared" si="107"/>
        <v>0.4631604756650729</v>
      </c>
      <c r="Q1706" s="5">
        <f>YEAR(SalesDataTable[[#This Row],[Order Date]])</f>
        <v>2026</v>
      </c>
      <c r="R1706" s="8" t="str">
        <f>"Q"&amp;ROUNDUP(MONTH(SalesDataTable[[#This Row],[Order Date]])/3,0)</f>
        <v>Q3</v>
      </c>
      <c r="S1706" s="9">
        <f>MONTH(SalesDataTable[[#This Row],[Order Date]])</f>
        <v>8</v>
      </c>
      <c r="T1706" s="8" t="str">
        <f>TEXT(SalesDataTable[[#This Row],[Order Date]],"mmm")</f>
        <v>Aug</v>
      </c>
    </row>
    <row r="1707" spans="1:20" ht="16">
      <c r="A1707" s="2" t="s">
        <v>1758</v>
      </c>
      <c r="B1707" s="3">
        <v>46255</v>
      </c>
      <c r="C1707" s="4" t="s">
        <v>1</v>
      </c>
      <c r="D1707" s="4" t="s">
        <v>88</v>
      </c>
      <c r="E1707" s="4" t="s">
        <v>25</v>
      </c>
      <c r="F1707" s="4" t="s">
        <v>16</v>
      </c>
      <c r="G1707" s="4" t="s">
        <v>31</v>
      </c>
      <c r="H1707" s="4" t="s">
        <v>90</v>
      </c>
      <c r="I1707" s="9">
        <v>5</v>
      </c>
      <c r="J1707" s="6">
        <v>125.44</v>
      </c>
      <c r="K1707" s="7">
        <v>0</v>
      </c>
      <c r="L1707" s="6">
        <v>59.58</v>
      </c>
      <c r="M1707" s="6">
        <f t="shared" si="104"/>
        <v>627.20000000000005</v>
      </c>
      <c r="N1707" s="6">
        <f t="shared" si="105"/>
        <v>297.89999999999998</v>
      </c>
      <c r="O1707" s="6">
        <f t="shared" si="106"/>
        <v>329.30000000000007</v>
      </c>
      <c r="P1707" s="8">
        <f t="shared" si="107"/>
        <v>0.52503188775510212</v>
      </c>
      <c r="Q1707" s="5">
        <f>YEAR(SalesDataTable[[#This Row],[Order Date]])</f>
        <v>2026</v>
      </c>
      <c r="R1707" s="8" t="str">
        <f>"Q"&amp;ROUNDUP(MONTH(SalesDataTable[[#This Row],[Order Date]])/3,0)</f>
        <v>Q3</v>
      </c>
      <c r="S1707" s="9">
        <f>MONTH(SalesDataTable[[#This Row],[Order Date]])</f>
        <v>8</v>
      </c>
      <c r="T1707" s="8" t="str">
        <f>TEXT(SalesDataTable[[#This Row],[Order Date]],"mmm")</f>
        <v>Aug</v>
      </c>
    </row>
    <row r="1708" spans="1:20" ht="16">
      <c r="A1708" s="2" t="s">
        <v>1759</v>
      </c>
      <c r="B1708" s="3">
        <v>46255</v>
      </c>
      <c r="C1708" s="4" t="s">
        <v>8</v>
      </c>
      <c r="D1708" s="4" t="s">
        <v>66</v>
      </c>
      <c r="E1708" s="4" t="s">
        <v>3</v>
      </c>
      <c r="F1708" s="4" t="s">
        <v>20</v>
      </c>
      <c r="G1708" s="4" t="s">
        <v>11</v>
      </c>
      <c r="H1708" s="4" t="s">
        <v>53</v>
      </c>
      <c r="I1708" s="9">
        <v>2</v>
      </c>
      <c r="J1708" s="6">
        <v>155.11000000000001</v>
      </c>
      <c r="K1708" s="7">
        <v>0.05</v>
      </c>
      <c r="L1708" s="6">
        <v>80.13</v>
      </c>
      <c r="M1708" s="6">
        <f t="shared" si="104"/>
        <v>294.709</v>
      </c>
      <c r="N1708" s="6">
        <f t="shared" si="105"/>
        <v>160.26</v>
      </c>
      <c r="O1708" s="6">
        <f t="shared" si="106"/>
        <v>134.44900000000001</v>
      </c>
      <c r="P1708" s="8">
        <f t="shared" si="107"/>
        <v>0.45620934548995795</v>
      </c>
      <c r="Q1708" s="5">
        <f>YEAR(SalesDataTable[[#This Row],[Order Date]])</f>
        <v>2026</v>
      </c>
      <c r="R1708" s="8" t="str">
        <f>"Q"&amp;ROUNDUP(MONTH(SalesDataTable[[#This Row],[Order Date]])/3,0)</f>
        <v>Q3</v>
      </c>
      <c r="S1708" s="9">
        <f>MONTH(SalesDataTable[[#This Row],[Order Date]])</f>
        <v>8</v>
      </c>
      <c r="T1708" s="8" t="str">
        <f>TEXT(SalesDataTable[[#This Row],[Order Date]],"mmm")</f>
        <v>Aug</v>
      </c>
    </row>
    <row r="1709" spans="1:20" ht="16">
      <c r="A1709" s="2" t="s">
        <v>1760</v>
      </c>
      <c r="B1709" s="3">
        <v>46255</v>
      </c>
      <c r="C1709" s="4" t="s">
        <v>14</v>
      </c>
      <c r="D1709" s="4" t="s">
        <v>61</v>
      </c>
      <c r="E1709" s="4" t="s">
        <v>25</v>
      </c>
      <c r="F1709" s="4" t="s">
        <v>16</v>
      </c>
      <c r="G1709" s="4" t="s">
        <v>5</v>
      </c>
      <c r="H1709" s="4" t="s">
        <v>6</v>
      </c>
      <c r="I1709" s="9">
        <v>1</v>
      </c>
      <c r="J1709" s="6">
        <v>80.7</v>
      </c>
      <c r="K1709" s="7">
        <v>0</v>
      </c>
      <c r="L1709" s="6">
        <v>41.98</v>
      </c>
      <c r="M1709" s="6">
        <f t="shared" si="104"/>
        <v>80.7</v>
      </c>
      <c r="N1709" s="6">
        <f t="shared" si="105"/>
        <v>41.98</v>
      </c>
      <c r="O1709" s="6">
        <f t="shared" si="106"/>
        <v>38.720000000000006</v>
      </c>
      <c r="P1709" s="8">
        <f t="shared" si="107"/>
        <v>0.47980173482032223</v>
      </c>
      <c r="Q1709" s="5">
        <f>YEAR(SalesDataTable[[#This Row],[Order Date]])</f>
        <v>2026</v>
      </c>
      <c r="R1709" s="8" t="str">
        <f>"Q"&amp;ROUNDUP(MONTH(SalesDataTable[[#This Row],[Order Date]])/3,0)</f>
        <v>Q3</v>
      </c>
      <c r="S1709" s="9">
        <f>MONTH(SalesDataTable[[#This Row],[Order Date]])</f>
        <v>8</v>
      </c>
      <c r="T1709" s="8" t="str">
        <f>TEXT(SalesDataTable[[#This Row],[Order Date]],"mmm")</f>
        <v>Aug</v>
      </c>
    </row>
    <row r="1710" spans="1:20" ht="16">
      <c r="A1710" s="2" t="s">
        <v>1761</v>
      </c>
      <c r="B1710" s="3">
        <v>46255</v>
      </c>
      <c r="C1710" s="4" t="s">
        <v>27</v>
      </c>
      <c r="D1710" s="4" t="s">
        <v>48</v>
      </c>
      <c r="E1710" s="4" t="s">
        <v>10</v>
      </c>
      <c r="F1710" s="4" t="s">
        <v>4</v>
      </c>
      <c r="G1710" s="4" t="s">
        <v>11</v>
      </c>
      <c r="H1710" s="4" t="s">
        <v>53</v>
      </c>
      <c r="I1710" s="9">
        <v>10</v>
      </c>
      <c r="J1710" s="6">
        <v>156.72</v>
      </c>
      <c r="K1710" s="7">
        <v>0.15</v>
      </c>
      <c r="L1710" s="6">
        <v>78.12</v>
      </c>
      <c r="M1710" s="6">
        <f t="shared" si="104"/>
        <v>1332.12</v>
      </c>
      <c r="N1710" s="6">
        <f t="shared" si="105"/>
        <v>781.2</v>
      </c>
      <c r="O1710" s="6">
        <f t="shared" si="106"/>
        <v>550.91999999999985</v>
      </c>
      <c r="P1710" s="8">
        <f t="shared" si="107"/>
        <v>0.41356634537429054</v>
      </c>
      <c r="Q1710" s="5">
        <f>YEAR(SalesDataTable[[#This Row],[Order Date]])</f>
        <v>2026</v>
      </c>
      <c r="R1710" s="8" t="str">
        <f>"Q"&amp;ROUNDUP(MONTH(SalesDataTable[[#This Row],[Order Date]])/3,0)</f>
        <v>Q3</v>
      </c>
      <c r="S1710" s="9">
        <f>MONTH(SalesDataTable[[#This Row],[Order Date]])</f>
        <v>8</v>
      </c>
      <c r="T1710" s="8" t="str">
        <f>TEXT(SalesDataTable[[#This Row],[Order Date]],"mmm")</f>
        <v>Aug</v>
      </c>
    </row>
    <row r="1711" spans="1:20" ht="16">
      <c r="A1711" s="2" t="s">
        <v>1762</v>
      </c>
      <c r="B1711" s="3">
        <v>46255</v>
      </c>
      <c r="C1711" s="4" t="s">
        <v>8</v>
      </c>
      <c r="D1711" s="4" t="s">
        <v>86</v>
      </c>
      <c r="E1711" s="4" t="s">
        <v>10</v>
      </c>
      <c r="F1711" s="4" t="s">
        <v>20</v>
      </c>
      <c r="G1711" s="4" t="s">
        <v>17</v>
      </c>
      <c r="H1711" s="4" t="s">
        <v>83</v>
      </c>
      <c r="I1711" s="9">
        <v>5</v>
      </c>
      <c r="J1711" s="6">
        <v>162.76</v>
      </c>
      <c r="K1711" s="7">
        <v>0.15</v>
      </c>
      <c r="L1711" s="6">
        <v>85.32</v>
      </c>
      <c r="M1711" s="6">
        <f t="shared" si="104"/>
        <v>691.7299999999999</v>
      </c>
      <c r="N1711" s="6">
        <f t="shared" si="105"/>
        <v>426.59999999999997</v>
      </c>
      <c r="O1711" s="6">
        <f t="shared" si="106"/>
        <v>265.12999999999994</v>
      </c>
      <c r="P1711" s="8">
        <f t="shared" si="107"/>
        <v>0.38328538591647027</v>
      </c>
      <c r="Q1711" s="5">
        <f>YEAR(SalesDataTable[[#This Row],[Order Date]])</f>
        <v>2026</v>
      </c>
      <c r="R1711" s="8" t="str">
        <f>"Q"&amp;ROUNDUP(MONTH(SalesDataTable[[#This Row],[Order Date]])/3,0)</f>
        <v>Q3</v>
      </c>
      <c r="S1711" s="9">
        <f>MONTH(SalesDataTable[[#This Row],[Order Date]])</f>
        <v>8</v>
      </c>
      <c r="T1711" s="8" t="str">
        <f>TEXT(SalesDataTable[[#This Row],[Order Date]],"mmm")</f>
        <v>Aug</v>
      </c>
    </row>
    <row r="1712" spans="1:20" ht="16">
      <c r="A1712" s="2" t="s">
        <v>1763</v>
      </c>
      <c r="B1712" s="3">
        <v>46256</v>
      </c>
      <c r="C1712" s="4" t="s">
        <v>27</v>
      </c>
      <c r="D1712" s="4" t="s">
        <v>48</v>
      </c>
      <c r="E1712" s="4" t="s">
        <v>25</v>
      </c>
      <c r="F1712" s="4" t="s">
        <v>20</v>
      </c>
      <c r="G1712" s="4" t="s">
        <v>49</v>
      </c>
      <c r="H1712" s="4" t="s">
        <v>50</v>
      </c>
      <c r="I1712" s="9">
        <v>2</v>
      </c>
      <c r="J1712" s="6">
        <v>40.22</v>
      </c>
      <c r="K1712" s="7">
        <v>0</v>
      </c>
      <c r="L1712" s="6">
        <v>14.45</v>
      </c>
      <c r="M1712" s="6">
        <f t="shared" si="104"/>
        <v>80.44</v>
      </c>
      <c r="N1712" s="6">
        <f t="shared" si="105"/>
        <v>28.9</v>
      </c>
      <c r="O1712" s="6">
        <f t="shared" si="106"/>
        <v>51.54</v>
      </c>
      <c r="P1712" s="8">
        <f t="shared" si="107"/>
        <v>0.64072600696171056</v>
      </c>
      <c r="Q1712" s="5">
        <f>YEAR(SalesDataTable[[#This Row],[Order Date]])</f>
        <v>2026</v>
      </c>
      <c r="R1712" s="8" t="str">
        <f>"Q"&amp;ROUNDUP(MONTH(SalesDataTable[[#This Row],[Order Date]])/3,0)</f>
        <v>Q3</v>
      </c>
      <c r="S1712" s="9">
        <f>MONTH(SalesDataTable[[#This Row],[Order Date]])</f>
        <v>8</v>
      </c>
      <c r="T1712" s="8" t="str">
        <f>TEXT(SalesDataTable[[#This Row],[Order Date]],"mmm")</f>
        <v>Aug</v>
      </c>
    </row>
    <row r="1713" spans="1:20" ht="16">
      <c r="A1713" s="2" t="s">
        <v>1764</v>
      </c>
      <c r="B1713" s="3">
        <v>46256</v>
      </c>
      <c r="C1713" s="4" t="s">
        <v>1</v>
      </c>
      <c r="D1713" s="4" t="s">
        <v>52</v>
      </c>
      <c r="E1713" s="4" t="s">
        <v>39</v>
      </c>
      <c r="F1713" s="4" t="s">
        <v>16</v>
      </c>
      <c r="G1713" s="4" t="s">
        <v>17</v>
      </c>
      <c r="H1713" s="4" t="s">
        <v>46</v>
      </c>
      <c r="I1713" s="9">
        <v>1</v>
      </c>
      <c r="J1713" s="6">
        <v>45.42</v>
      </c>
      <c r="K1713" s="7">
        <v>0.15</v>
      </c>
      <c r="L1713" s="6">
        <v>18.079999999999998</v>
      </c>
      <c r="M1713" s="6">
        <f t="shared" si="104"/>
        <v>38.606999999999999</v>
      </c>
      <c r="N1713" s="6">
        <f t="shared" si="105"/>
        <v>18.079999999999998</v>
      </c>
      <c r="O1713" s="6">
        <f t="shared" si="106"/>
        <v>20.527000000000001</v>
      </c>
      <c r="P1713" s="8">
        <f t="shared" si="107"/>
        <v>0.53169114409304019</v>
      </c>
      <c r="Q1713" s="5">
        <f>YEAR(SalesDataTable[[#This Row],[Order Date]])</f>
        <v>2026</v>
      </c>
      <c r="R1713" s="8" t="str">
        <f>"Q"&amp;ROUNDUP(MONTH(SalesDataTable[[#This Row],[Order Date]])/3,0)</f>
        <v>Q3</v>
      </c>
      <c r="S1713" s="9">
        <f>MONTH(SalesDataTable[[#This Row],[Order Date]])</f>
        <v>8</v>
      </c>
      <c r="T1713" s="8" t="str">
        <f>TEXT(SalesDataTable[[#This Row],[Order Date]],"mmm")</f>
        <v>Aug</v>
      </c>
    </row>
    <row r="1714" spans="1:20" ht="16">
      <c r="A1714" s="2" t="s">
        <v>1765</v>
      </c>
      <c r="B1714" s="3">
        <v>46256</v>
      </c>
      <c r="C1714" s="4" t="s">
        <v>1</v>
      </c>
      <c r="D1714" s="4" t="s">
        <v>52</v>
      </c>
      <c r="E1714" s="4" t="s">
        <v>3</v>
      </c>
      <c r="F1714" s="4" t="s">
        <v>4</v>
      </c>
      <c r="G1714" s="4" t="s">
        <v>11</v>
      </c>
      <c r="H1714" s="4" t="s">
        <v>12</v>
      </c>
      <c r="I1714" s="9">
        <v>1</v>
      </c>
      <c r="J1714" s="6">
        <v>93.55</v>
      </c>
      <c r="K1714" s="7">
        <v>0</v>
      </c>
      <c r="L1714" s="6">
        <v>44.89</v>
      </c>
      <c r="M1714" s="6">
        <f t="shared" si="104"/>
        <v>93.55</v>
      </c>
      <c r="N1714" s="6">
        <f t="shared" si="105"/>
        <v>44.89</v>
      </c>
      <c r="O1714" s="6">
        <f t="shared" si="106"/>
        <v>48.66</v>
      </c>
      <c r="P1714" s="8">
        <f t="shared" si="107"/>
        <v>0.5201496525921967</v>
      </c>
      <c r="Q1714" s="5">
        <f>YEAR(SalesDataTable[[#This Row],[Order Date]])</f>
        <v>2026</v>
      </c>
      <c r="R1714" s="8" t="str">
        <f>"Q"&amp;ROUNDUP(MONTH(SalesDataTable[[#This Row],[Order Date]])/3,0)</f>
        <v>Q3</v>
      </c>
      <c r="S1714" s="9">
        <f>MONTH(SalesDataTable[[#This Row],[Order Date]])</f>
        <v>8</v>
      </c>
      <c r="T1714" s="8" t="str">
        <f>TEXT(SalesDataTable[[#This Row],[Order Date]],"mmm")</f>
        <v>Aug</v>
      </c>
    </row>
    <row r="1715" spans="1:20" ht="16">
      <c r="A1715" s="2" t="s">
        <v>1766</v>
      </c>
      <c r="B1715" s="3">
        <v>46256</v>
      </c>
      <c r="C1715" s="4" t="s">
        <v>14</v>
      </c>
      <c r="D1715" s="4" t="s">
        <v>15</v>
      </c>
      <c r="E1715" s="4" t="s">
        <v>3</v>
      </c>
      <c r="F1715" s="4" t="s">
        <v>4</v>
      </c>
      <c r="G1715" s="4" t="s">
        <v>11</v>
      </c>
      <c r="H1715" s="4" t="s">
        <v>21</v>
      </c>
      <c r="I1715" s="9">
        <v>2</v>
      </c>
      <c r="J1715" s="6">
        <v>146.85</v>
      </c>
      <c r="K1715" s="7">
        <v>0</v>
      </c>
      <c r="L1715" s="6">
        <v>81.010000000000005</v>
      </c>
      <c r="M1715" s="6">
        <f t="shared" si="104"/>
        <v>293.7</v>
      </c>
      <c r="N1715" s="6">
        <f t="shared" si="105"/>
        <v>162.02000000000001</v>
      </c>
      <c r="O1715" s="6">
        <f t="shared" si="106"/>
        <v>131.67999999999998</v>
      </c>
      <c r="P1715" s="8">
        <f t="shared" si="107"/>
        <v>0.44834865509022809</v>
      </c>
      <c r="Q1715" s="5">
        <f>YEAR(SalesDataTable[[#This Row],[Order Date]])</f>
        <v>2026</v>
      </c>
      <c r="R1715" s="8" t="str">
        <f>"Q"&amp;ROUNDUP(MONTH(SalesDataTable[[#This Row],[Order Date]])/3,0)</f>
        <v>Q3</v>
      </c>
      <c r="S1715" s="9">
        <f>MONTH(SalesDataTable[[#This Row],[Order Date]])</f>
        <v>8</v>
      </c>
      <c r="T1715" s="8" t="str">
        <f>TEXT(SalesDataTable[[#This Row],[Order Date]],"mmm")</f>
        <v>Aug</v>
      </c>
    </row>
    <row r="1716" spans="1:20" ht="16">
      <c r="A1716" s="2" t="s">
        <v>1767</v>
      </c>
      <c r="B1716" s="3">
        <v>46256</v>
      </c>
      <c r="C1716" s="4" t="s">
        <v>1</v>
      </c>
      <c r="D1716" s="4" t="s">
        <v>52</v>
      </c>
      <c r="E1716" s="4" t="s">
        <v>10</v>
      </c>
      <c r="F1716" s="4" t="s">
        <v>20</v>
      </c>
      <c r="G1716" s="4" t="s">
        <v>5</v>
      </c>
      <c r="H1716" s="4" t="s">
        <v>43</v>
      </c>
      <c r="I1716" s="9">
        <v>6</v>
      </c>
      <c r="J1716" s="6">
        <v>101.54</v>
      </c>
      <c r="K1716" s="7">
        <v>0.1</v>
      </c>
      <c r="L1716" s="6">
        <v>50</v>
      </c>
      <c r="M1716" s="6">
        <f t="shared" si="104"/>
        <v>548.31600000000003</v>
      </c>
      <c r="N1716" s="6">
        <f t="shared" si="105"/>
        <v>300</v>
      </c>
      <c r="O1716" s="6">
        <f t="shared" si="106"/>
        <v>248.31600000000003</v>
      </c>
      <c r="P1716" s="8">
        <f t="shared" si="107"/>
        <v>0.45287024270676035</v>
      </c>
      <c r="Q1716" s="5">
        <f>YEAR(SalesDataTable[[#This Row],[Order Date]])</f>
        <v>2026</v>
      </c>
      <c r="R1716" s="8" t="str">
        <f>"Q"&amp;ROUNDUP(MONTH(SalesDataTable[[#This Row],[Order Date]])/3,0)</f>
        <v>Q3</v>
      </c>
      <c r="S1716" s="9">
        <f>MONTH(SalesDataTable[[#This Row],[Order Date]])</f>
        <v>8</v>
      </c>
      <c r="T1716" s="8" t="str">
        <f>TEXT(SalesDataTable[[#This Row],[Order Date]],"mmm")</f>
        <v>Aug</v>
      </c>
    </row>
    <row r="1717" spans="1:20" ht="16">
      <c r="A1717" s="2" t="s">
        <v>1768</v>
      </c>
      <c r="B1717" s="3">
        <v>46256</v>
      </c>
      <c r="C1717" s="4" t="s">
        <v>27</v>
      </c>
      <c r="D1717" s="4" t="s">
        <v>45</v>
      </c>
      <c r="E1717" s="4" t="s">
        <v>3</v>
      </c>
      <c r="F1717" s="4" t="s">
        <v>20</v>
      </c>
      <c r="G1717" s="4" t="s">
        <v>49</v>
      </c>
      <c r="H1717" s="4" t="s">
        <v>55</v>
      </c>
      <c r="I1717" s="9">
        <v>1</v>
      </c>
      <c r="J1717" s="6">
        <v>125.14</v>
      </c>
      <c r="K1717" s="7">
        <v>0</v>
      </c>
      <c r="L1717" s="6">
        <v>69.44</v>
      </c>
      <c r="M1717" s="6">
        <f t="shared" si="104"/>
        <v>125.14</v>
      </c>
      <c r="N1717" s="6">
        <f t="shared" si="105"/>
        <v>69.44</v>
      </c>
      <c r="O1717" s="6">
        <f t="shared" si="106"/>
        <v>55.7</v>
      </c>
      <c r="P1717" s="8">
        <f t="shared" si="107"/>
        <v>0.4451014863353045</v>
      </c>
      <c r="Q1717" s="5">
        <f>YEAR(SalesDataTable[[#This Row],[Order Date]])</f>
        <v>2026</v>
      </c>
      <c r="R1717" s="8" t="str">
        <f>"Q"&amp;ROUNDUP(MONTH(SalesDataTable[[#This Row],[Order Date]])/3,0)</f>
        <v>Q3</v>
      </c>
      <c r="S1717" s="9">
        <f>MONTH(SalesDataTable[[#This Row],[Order Date]])</f>
        <v>8</v>
      </c>
      <c r="T1717" s="8" t="str">
        <f>TEXT(SalesDataTable[[#This Row],[Order Date]],"mmm")</f>
        <v>Aug</v>
      </c>
    </row>
    <row r="1718" spans="1:20" ht="16">
      <c r="A1718" s="2" t="s">
        <v>1769</v>
      </c>
      <c r="B1718" s="3">
        <v>46256</v>
      </c>
      <c r="C1718" s="4" t="s">
        <v>8</v>
      </c>
      <c r="D1718" s="4" t="s">
        <v>38</v>
      </c>
      <c r="E1718" s="4" t="s">
        <v>3</v>
      </c>
      <c r="F1718" s="4" t="s">
        <v>16</v>
      </c>
      <c r="G1718" s="4" t="s">
        <v>5</v>
      </c>
      <c r="H1718" s="4" t="s">
        <v>6</v>
      </c>
      <c r="I1718" s="9">
        <v>2</v>
      </c>
      <c r="J1718" s="6">
        <v>80.239999999999995</v>
      </c>
      <c r="K1718" s="7">
        <v>0.1</v>
      </c>
      <c r="L1718" s="6">
        <v>42.09</v>
      </c>
      <c r="M1718" s="6">
        <f t="shared" si="104"/>
        <v>144.43199999999999</v>
      </c>
      <c r="N1718" s="6">
        <f t="shared" si="105"/>
        <v>84.18</v>
      </c>
      <c r="O1718" s="6">
        <f t="shared" si="106"/>
        <v>60.251999999999981</v>
      </c>
      <c r="P1718" s="8">
        <f t="shared" si="107"/>
        <v>0.41716517115320695</v>
      </c>
      <c r="Q1718" s="5">
        <f>YEAR(SalesDataTable[[#This Row],[Order Date]])</f>
        <v>2026</v>
      </c>
      <c r="R1718" s="8" t="str">
        <f>"Q"&amp;ROUNDUP(MONTH(SalesDataTable[[#This Row],[Order Date]])/3,0)</f>
        <v>Q3</v>
      </c>
      <c r="S1718" s="9">
        <f>MONTH(SalesDataTable[[#This Row],[Order Date]])</f>
        <v>8</v>
      </c>
      <c r="T1718" s="8" t="str">
        <f>TEXT(SalesDataTable[[#This Row],[Order Date]],"mmm")</f>
        <v>Aug</v>
      </c>
    </row>
    <row r="1719" spans="1:20" ht="16">
      <c r="A1719" s="2" t="s">
        <v>1770</v>
      </c>
      <c r="B1719" s="3">
        <v>46256</v>
      </c>
      <c r="C1719" s="4" t="s">
        <v>27</v>
      </c>
      <c r="D1719" s="4" t="s">
        <v>28</v>
      </c>
      <c r="E1719" s="4" t="s">
        <v>3</v>
      </c>
      <c r="F1719" s="4" t="s">
        <v>20</v>
      </c>
      <c r="G1719" s="4" t="s">
        <v>11</v>
      </c>
      <c r="H1719" s="4" t="s">
        <v>21</v>
      </c>
      <c r="I1719" s="9">
        <v>1</v>
      </c>
      <c r="J1719" s="6">
        <v>147.24</v>
      </c>
      <c r="K1719" s="7">
        <v>0</v>
      </c>
      <c r="L1719" s="6">
        <v>79.11</v>
      </c>
      <c r="M1719" s="6">
        <f t="shared" si="104"/>
        <v>147.24</v>
      </c>
      <c r="N1719" s="6">
        <f t="shared" si="105"/>
        <v>79.11</v>
      </c>
      <c r="O1719" s="6">
        <f t="shared" si="106"/>
        <v>68.13000000000001</v>
      </c>
      <c r="P1719" s="8">
        <f t="shared" si="107"/>
        <v>0.46271393643031788</v>
      </c>
      <c r="Q1719" s="5">
        <f>YEAR(SalesDataTable[[#This Row],[Order Date]])</f>
        <v>2026</v>
      </c>
      <c r="R1719" s="8" t="str">
        <f>"Q"&amp;ROUNDUP(MONTH(SalesDataTable[[#This Row],[Order Date]])/3,0)</f>
        <v>Q3</v>
      </c>
      <c r="S1719" s="9">
        <f>MONTH(SalesDataTable[[#This Row],[Order Date]])</f>
        <v>8</v>
      </c>
      <c r="T1719" s="8" t="str">
        <f>TEXT(SalesDataTable[[#This Row],[Order Date]],"mmm")</f>
        <v>Aug</v>
      </c>
    </row>
    <row r="1720" spans="1:20" ht="16">
      <c r="A1720" s="2" t="s">
        <v>1771</v>
      </c>
      <c r="B1720" s="3">
        <v>46256</v>
      </c>
      <c r="C1720" s="4" t="s">
        <v>14</v>
      </c>
      <c r="D1720" s="4" t="s">
        <v>15</v>
      </c>
      <c r="E1720" s="4" t="s">
        <v>3</v>
      </c>
      <c r="F1720" s="4" t="s">
        <v>4</v>
      </c>
      <c r="G1720" s="4" t="s">
        <v>31</v>
      </c>
      <c r="H1720" s="4" t="s">
        <v>41</v>
      </c>
      <c r="I1720" s="9">
        <v>2</v>
      </c>
      <c r="J1720" s="6">
        <v>199.53</v>
      </c>
      <c r="K1720" s="7">
        <v>0.05</v>
      </c>
      <c r="L1720" s="6">
        <v>105.87</v>
      </c>
      <c r="M1720" s="6">
        <f t="shared" si="104"/>
        <v>379.10699999999997</v>
      </c>
      <c r="N1720" s="6">
        <f t="shared" si="105"/>
        <v>211.74</v>
      </c>
      <c r="O1720" s="6">
        <f t="shared" si="106"/>
        <v>167.36699999999996</v>
      </c>
      <c r="P1720" s="8">
        <f t="shared" si="107"/>
        <v>0.44147694450379438</v>
      </c>
      <c r="Q1720" s="5">
        <f>YEAR(SalesDataTable[[#This Row],[Order Date]])</f>
        <v>2026</v>
      </c>
      <c r="R1720" s="8" t="str">
        <f>"Q"&amp;ROUNDUP(MONTH(SalesDataTable[[#This Row],[Order Date]])/3,0)</f>
        <v>Q3</v>
      </c>
      <c r="S1720" s="9">
        <f>MONTH(SalesDataTable[[#This Row],[Order Date]])</f>
        <v>8</v>
      </c>
      <c r="T1720" s="8" t="str">
        <f>TEXT(SalesDataTable[[#This Row],[Order Date]],"mmm")</f>
        <v>Aug</v>
      </c>
    </row>
    <row r="1721" spans="1:20" ht="16">
      <c r="A1721" s="2" t="s">
        <v>1772</v>
      </c>
      <c r="B1721" s="3">
        <v>46256</v>
      </c>
      <c r="C1721" s="4" t="s">
        <v>14</v>
      </c>
      <c r="D1721" s="4" t="s">
        <v>34</v>
      </c>
      <c r="E1721" s="4" t="s">
        <v>3</v>
      </c>
      <c r="F1721" s="4" t="s">
        <v>20</v>
      </c>
      <c r="G1721" s="4" t="s">
        <v>49</v>
      </c>
      <c r="H1721" s="4" t="s">
        <v>50</v>
      </c>
      <c r="I1721" s="9">
        <v>1</v>
      </c>
      <c r="J1721" s="6">
        <v>40.19</v>
      </c>
      <c r="K1721" s="7">
        <v>0.05</v>
      </c>
      <c r="L1721" s="6">
        <v>14.73</v>
      </c>
      <c r="M1721" s="6">
        <f t="shared" si="104"/>
        <v>38.180499999999995</v>
      </c>
      <c r="N1721" s="6">
        <f t="shared" si="105"/>
        <v>14.73</v>
      </c>
      <c r="O1721" s="6">
        <f t="shared" si="106"/>
        <v>23.450499999999995</v>
      </c>
      <c r="P1721" s="8">
        <f t="shared" si="107"/>
        <v>0.61420096646193734</v>
      </c>
      <c r="Q1721" s="5">
        <f>YEAR(SalesDataTable[[#This Row],[Order Date]])</f>
        <v>2026</v>
      </c>
      <c r="R1721" s="8" t="str">
        <f>"Q"&amp;ROUNDUP(MONTH(SalesDataTable[[#This Row],[Order Date]])/3,0)</f>
        <v>Q3</v>
      </c>
      <c r="S1721" s="9">
        <f>MONTH(SalesDataTable[[#This Row],[Order Date]])</f>
        <v>8</v>
      </c>
      <c r="T1721" s="8" t="str">
        <f>TEXT(SalesDataTable[[#This Row],[Order Date]],"mmm")</f>
        <v>Aug</v>
      </c>
    </row>
    <row r="1722" spans="1:20" ht="16">
      <c r="A1722" s="2" t="s">
        <v>1773</v>
      </c>
      <c r="B1722" s="3">
        <v>46256</v>
      </c>
      <c r="C1722" s="4" t="s">
        <v>27</v>
      </c>
      <c r="D1722" s="4" t="s">
        <v>45</v>
      </c>
      <c r="E1722" s="4" t="s">
        <v>39</v>
      </c>
      <c r="F1722" s="4" t="s">
        <v>20</v>
      </c>
      <c r="G1722" s="4" t="s">
        <v>49</v>
      </c>
      <c r="H1722" s="4" t="s">
        <v>55</v>
      </c>
      <c r="I1722" s="9">
        <v>4</v>
      </c>
      <c r="J1722" s="6">
        <v>123.31</v>
      </c>
      <c r="K1722" s="7">
        <v>0</v>
      </c>
      <c r="L1722" s="6">
        <v>69.02</v>
      </c>
      <c r="M1722" s="6">
        <f t="shared" si="104"/>
        <v>493.24</v>
      </c>
      <c r="N1722" s="6">
        <f t="shared" si="105"/>
        <v>276.08</v>
      </c>
      <c r="O1722" s="6">
        <f t="shared" si="106"/>
        <v>217.16000000000003</v>
      </c>
      <c r="P1722" s="8">
        <f t="shared" si="107"/>
        <v>0.44027248398345636</v>
      </c>
      <c r="Q1722" s="5">
        <f>YEAR(SalesDataTable[[#This Row],[Order Date]])</f>
        <v>2026</v>
      </c>
      <c r="R1722" s="8" t="str">
        <f>"Q"&amp;ROUNDUP(MONTH(SalesDataTable[[#This Row],[Order Date]])/3,0)</f>
        <v>Q3</v>
      </c>
      <c r="S1722" s="9">
        <f>MONTH(SalesDataTable[[#This Row],[Order Date]])</f>
        <v>8</v>
      </c>
      <c r="T1722" s="8" t="str">
        <f>TEXT(SalesDataTable[[#This Row],[Order Date]],"mmm")</f>
        <v>Aug</v>
      </c>
    </row>
    <row r="1723" spans="1:20" ht="16">
      <c r="A1723" s="2" t="s">
        <v>1774</v>
      </c>
      <c r="B1723" s="3">
        <v>46256</v>
      </c>
      <c r="C1723" s="4" t="s">
        <v>27</v>
      </c>
      <c r="D1723" s="4" t="s">
        <v>48</v>
      </c>
      <c r="E1723" s="4" t="s">
        <v>39</v>
      </c>
      <c r="F1723" s="4" t="s">
        <v>16</v>
      </c>
      <c r="G1723" s="4" t="s">
        <v>5</v>
      </c>
      <c r="H1723" s="4" t="s">
        <v>35</v>
      </c>
      <c r="I1723" s="9">
        <v>1</v>
      </c>
      <c r="J1723" s="6">
        <v>40.19</v>
      </c>
      <c r="K1723" s="7">
        <v>0.05</v>
      </c>
      <c r="L1723" s="6">
        <v>16.78</v>
      </c>
      <c r="M1723" s="6">
        <f t="shared" si="104"/>
        <v>38.180499999999995</v>
      </c>
      <c r="N1723" s="6">
        <f t="shared" si="105"/>
        <v>16.78</v>
      </c>
      <c r="O1723" s="6">
        <f t="shared" si="106"/>
        <v>21.400499999999994</v>
      </c>
      <c r="P1723" s="8">
        <f t="shared" si="107"/>
        <v>0.56050863660769235</v>
      </c>
      <c r="Q1723" s="5">
        <f>YEAR(SalesDataTable[[#This Row],[Order Date]])</f>
        <v>2026</v>
      </c>
      <c r="R1723" s="8" t="str">
        <f>"Q"&amp;ROUNDUP(MONTH(SalesDataTable[[#This Row],[Order Date]])/3,0)</f>
        <v>Q3</v>
      </c>
      <c r="S1723" s="9">
        <f>MONTH(SalesDataTable[[#This Row],[Order Date]])</f>
        <v>8</v>
      </c>
      <c r="T1723" s="8" t="str">
        <f>TEXT(SalesDataTable[[#This Row],[Order Date]],"mmm")</f>
        <v>Aug</v>
      </c>
    </row>
    <row r="1724" spans="1:20" ht="16">
      <c r="A1724" s="2" t="s">
        <v>1775</v>
      </c>
      <c r="B1724" s="3">
        <v>46256</v>
      </c>
      <c r="C1724" s="4" t="s">
        <v>14</v>
      </c>
      <c r="D1724" s="4" t="s">
        <v>126</v>
      </c>
      <c r="E1724" s="4" t="s">
        <v>3</v>
      </c>
      <c r="F1724" s="4" t="s">
        <v>4</v>
      </c>
      <c r="G1724" s="4" t="s">
        <v>5</v>
      </c>
      <c r="H1724" s="4" t="s">
        <v>35</v>
      </c>
      <c r="I1724" s="9">
        <v>1</v>
      </c>
      <c r="J1724" s="6">
        <v>40.98</v>
      </c>
      <c r="K1724" s="7">
        <v>0.05</v>
      </c>
      <c r="L1724" s="6">
        <v>16.600000000000001</v>
      </c>
      <c r="M1724" s="6">
        <f t="shared" si="104"/>
        <v>38.930999999999997</v>
      </c>
      <c r="N1724" s="6">
        <f t="shared" si="105"/>
        <v>16.600000000000001</v>
      </c>
      <c r="O1724" s="6">
        <f t="shared" si="106"/>
        <v>22.330999999999996</v>
      </c>
      <c r="P1724" s="8">
        <f t="shared" si="107"/>
        <v>0.57360458246641488</v>
      </c>
      <c r="Q1724" s="5">
        <f>YEAR(SalesDataTable[[#This Row],[Order Date]])</f>
        <v>2026</v>
      </c>
      <c r="R1724" s="8" t="str">
        <f>"Q"&amp;ROUNDUP(MONTH(SalesDataTable[[#This Row],[Order Date]])/3,0)</f>
        <v>Q3</v>
      </c>
      <c r="S1724" s="9">
        <f>MONTH(SalesDataTable[[#This Row],[Order Date]])</f>
        <v>8</v>
      </c>
      <c r="T1724" s="8" t="str">
        <f>TEXT(SalesDataTable[[#This Row],[Order Date]],"mmm")</f>
        <v>Aug</v>
      </c>
    </row>
    <row r="1725" spans="1:20" ht="16">
      <c r="A1725" s="2" t="s">
        <v>1776</v>
      </c>
      <c r="B1725" s="3">
        <v>46256</v>
      </c>
      <c r="C1725" s="4" t="s">
        <v>27</v>
      </c>
      <c r="D1725" s="4" t="s">
        <v>82</v>
      </c>
      <c r="E1725" s="4" t="s">
        <v>3</v>
      </c>
      <c r="F1725" s="4" t="s">
        <v>16</v>
      </c>
      <c r="G1725" s="4" t="s">
        <v>17</v>
      </c>
      <c r="H1725" s="4" t="s">
        <v>18</v>
      </c>
      <c r="I1725" s="9">
        <v>3</v>
      </c>
      <c r="J1725" s="6">
        <v>35.380000000000003</v>
      </c>
      <c r="K1725" s="7">
        <v>0</v>
      </c>
      <c r="L1725" s="6">
        <v>13.91</v>
      </c>
      <c r="M1725" s="6">
        <f t="shared" si="104"/>
        <v>106.14000000000001</v>
      </c>
      <c r="N1725" s="6">
        <f t="shared" si="105"/>
        <v>41.730000000000004</v>
      </c>
      <c r="O1725" s="6">
        <f t="shared" si="106"/>
        <v>64.410000000000011</v>
      </c>
      <c r="P1725" s="8">
        <f t="shared" si="107"/>
        <v>0.60684002261164505</v>
      </c>
      <c r="Q1725" s="5">
        <f>YEAR(SalesDataTable[[#This Row],[Order Date]])</f>
        <v>2026</v>
      </c>
      <c r="R1725" s="8" t="str">
        <f>"Q"&amp;ROUNDUP(MONTH(SalesDataTable[[#This Row],[Order Date]])/3,0)</f>
        <v>Q3</v>
      </c>
      <c r="S1725" s="9">
        <f>MONTH(SalesDataTable[[#This Row],[Order Date]])</f>
        <v>8</v>
      </c>
      <c r="T1725" s="8" t="str">
        <f>TEXT(SalesDataTable[[#This Row],[Order Date]],"mmm")</f>
        <v>Aug</v>
      </c>
    </row>
    <row r="1726" spans="1:20" ht="16">
      <c r="A1726" s="2" t="s">
        <v>1777</v>
      </c>
      <c r="B1726" s="3">
        <v>46256</v>
      </c>
      <c r="C1726" s="4" t="s">
        <v>14</v>
      </c>
      <c r="D1726" s="4" t="s">
        <v>61</v>
      </c>
      <c r="E1726" s="4" t="s">
        <v>25</v>
      </c>
      <c r="F1726" s="4" t="s">
        <v>16</v>
      </c>
      <c r="G1726" s="4" t="s">
        <v>17</v>
      </c>
      <c r="H1726" s="4" t="s">
        <v>71</v>
      </c>
      <c r="I1726" s="9">
        <v>4</v>
      </c>
      <c r="J1726" s="6">
        <v>134.49</v>
      </c>
      <c r="K1726" s="7">
        <v>0</v>
      </c>
      <c r="L1726" s="6">
        <v>68.17</v>
      </c>
      <c r="M1726" s="6">
        <f t="shared" si="104"/>
        <v>537.96</v>
      </c>
      <c r="N1726" s="6">
        <f t="shared" si="105"/>
        <v>272.68</v>
      </c>
      <c r="O1726" s="6">
        <f t="shared" si="106"/>
        <v>265.28000000000003</v>
      </c>
      <c r="P1726" s="8">
        <f t="shared" si="107"/>
        <v>0.49312216521674473</v>
      </c>
      <c r="Q1726" s="5">
        <f>YEAR(SalesDataTable[[#This Row],[Order Date]])</f>
        <v>2026</v>
      </c>
      <c r="R1726" s="8" t="str">
        <f>"Q"&amp;ROUNDUP(MONTH(SalesDataTable[[#This Row],[Order Date]])/3,0)</f>
        <v>Q3</v>
      </c>
      <c r="S1726" s="9">
        <f>MONTH(SalesDataTable[[#This Row],[Order Date]])</f>
        <v>8</v>
      </c>
      <c r="T1726" s="8" t="str">
        <f>TEXT(SalesDataTable[[#This Row],[Order Date]],"mmm")</f>
        <v>Aug</v>
      </c>
    </row>
    <row r="1727" spans="1:20" ht="16">
      <c r="A1727" s="2" t="s">
        <v>1778</v>
      </c>
      <c r="B1727" s="3">
        <v>46257</v>
      </c>
      <c r="C1727" s="4" t="s">
        <v>14</v>
      </c>
      <c r="D1727" s="4" t="s">
        <v>24</v>
      </c>
      <c r="E1727" s="4" t="s">
        <v>10</v>
      </c>
      <c r="F1727" s="4" t="s">
        <v>20</v>
      </c>
      <c r="G1727" s="4" t="s">
        <v>11</v>
      </c>
      <c r="H1727" s="4" t="s">
        <v>21</v>
      </c>
      <c r="I1727" s="9">
        <v>4</v>
      </c>
      <c r="J1727" s="6">
        <v>145.30000000000001</v>
      </c>
      <c r="K1727" s="7">
        <v>0.15</v>
      </c>
      <c r="L1727" s="6">
        <v>77.040000000000006</v>
      </c>
      <c r="M1727" s="6">
        <f t="shared" si="104"/>
        <v>494.02000000000004</v>
      </c>
      <c r="N1727" s="6">
        <f t="shared" si="105"/>
        <v>308.16000000000003</v>
      </c>
      <c r="O1727" s="6">
        <f t="shared" si="106"/>
        <v>185.86</v>
      </c>
      <c r="P1727" s="8">
        <f t="shared" si="107"/>
        <v>0.37621958625156876</v>
      </c>
      <c r="Q1727" s="5">
        <f>YEAR(SalesDataTable[[#This Row],[Order Date]])</f>
        <v>2026</v>
      </c>
      <c r="R1727" s="8" t="str">
        <f>"Q"&amp;ROUNDUP(MONTH(SalesDataTable[[#This Row],[Order Date]])/3,0)</f>
        <v>Q3</v>
      </c>
      <c r="S1727" s="9">
        <f>MONTH(SalesDataTable[[#This Row],[Order Date]])</f>
        <v>8</v>
      </c>
      <c r="T1727" s="8" t="str">
        <f>TEXT(SalesDataTable[[#This Row],[Order Date]],"mmm")</f>
        <v>Aug</v>
      </c>
    </row>
    <row r="1728" spans="1:20" ht="16">
      <c r="A1728" s="2" t="s">
        <v>1779</v>
      </c>
      <c r="B1728" s="3">
        <v>46257</v>
      </c>
      <c r="C1728" s="4" t="s">
        <v>27</v>
      </c>
      <c r="D1728" s="4" t="s">
        <v>28</v>
      </c>
      <c r="E1728" s="4" t="s">
        <v>10</v>
      </c>
      <c r="F1728" s="4" t="s">
        <v>20</v>
      </c>
      <c r="G1728" s="4" t="s">
        <v>17</v>
      </c>
      <c r="H1728" s="4" t="s">
        <v>83</v>
      </c>
      <c r="I1728" s="9">
        <v>10</v>
      </c>
      <c r="J1728" s="6">
        <v>164.55</v>
      </c>
      <c r="K1728" s="7">
        <v>0.1</v>
      </c>
      <c r="L1728" s="6">
        <v>88.23</v>
      </c>
      <c r="M1728" s="6">
        <f t="shared" si="104"/>
        <v>1480.95</v>
      </c>
      <c r="N1728" s="6">
        <f t="shared" si="105"/>
        <v>882.30000000000007</v>
      </c>
      <c r="O1728" s="6">
        <f t="shared" si="106"/>
        <v>598.65</v>
      </c>
      <c r="P1728" s="8">
        <f t="shared" si="107"/>
        <v>0.40423376886458012</v>
      </c>
      <c r="Q1728" s="5">
        <f>YEAR(SalesDataTable[[#This Row],[Order Date]])</f>
        <v>2026</v>
      </c>
      <c r="R1728" s="8" t="str">
        <f>"Q"&amp;ROUNDUP(MONTH(SalesDataTable[[#This Row],[Order Date]])/3,0)</f>
        <v>Q3</v>
      </c>
      <c r="S1728" s="9">
        <f>MONTH(SalesDataTable[[#This Row],[Order Date]])</f>
        <v>8</v>
      </c>
      <c r="T1728" s="8" t="str">
        <f>TEXT(SalesDataTable[[#This Row],[Order Date]],"mmm")</f>
        <v>Aug</v>
      </c>
    </row>
    <row r="1729" spans="1:20" ht="16">
      <c r="A1729" s="2" t="s">
        <v>1780</v>
      </c>
      <c r="B1729" s="3">
        <v>46257</v>
      </c>
      <c r="C1729" s="4" t="s">
        <v>1</v>
      </c>
      <c r="D1729" s="4" t="s">
        <v>88</v>
      </c>
      <c r="E1729" s="4" t="s">
        <v>25</v>
      </c>
      <c r="F1729" s="4" t="s">
        <v>16</v>
      </c>
      <c r="G1729" s="4" t="s">
        <v>5</v>
      </c>
      <c r="H1729" s="4" t="s">
        <v>35</v>
      </c>
      <c r="I1729" s="9">
        <v>1</v>
      </c>
      <c r="J1729" s="6">
        <v>39.590000000000003</v>
      </c>
      <c r="K1729" s="7">
        <v>0</v>
      </c>
      <c r="L1729" s="6">
        <v>16.899999999999999</v>
      </c>
      <c r="M1729" s="6">
        <f t="shared" si="104"/>
        <v>39.590000000000003</v>
      </c>
      <c r="N1729" s="6">
        <f t="shared" si="105"/>
        <v>16.899999999999999</v>
      </c>
      <c r="O1729" s="6">
        <f t="shared" si="106"/>
        <v>22.690000000000005</v>
      </c>
      <c r="P1729" s="8">
        <f t="shared" si="107"/>
        <v>0.57312452639555456</v>
      </c>
      <c r="Q1729" s="5">
        <f>YEAR(SalesDataTable[[#This Row],[Order Date]])</f>
        <v>2026</v>
      </c>
      <c r="R1729" s="8" t="str">
        <f>"Q"&amp;ROUNDUP(MONTH(SalesDataTable[[#This Row],[Order Date]])/3,0)</f>
        <v>Q3</v>
      </c>
      <c r="S1729" s="9">
        <f>MONTH(SalesDataTable[[#This Row],[Order Date]])</f>
        <v>8</v>
      </c>
      <c r="T1729" s="8" t="str">
        <f>TEXT(SalesDataTable[[#This Row],[Order Date]],"mmm")</f>
        <v>Aug</v>
      </c>
    </row>
    <row r="1730" spans="1:20" ht="16">
      <c r="A1730" s="2" t="s">
        <v>1781</v>
      </c>
      <c r="B1730" s="3">
        <v>46257</v>
      </c>
      <c r="C1730" s="4" t="s">
        <v>14</v>
      </c>
      <c r="D1730" s="4" t="s">
        <v>15</v>
      </c>
      <c r="E1730" s="4" t="s">
        <v>10</v>
      </c>
      <c r="F1730" s="4" t="s">
        <v>20</v>
      </c>
      <c r="G1730" s="4" t="s">
        <v>49</v>
      </c>
      <c r="H1730" s="4" t="s">
        <v>74</v>
      </c>
      <c r="I1730" s="9">
        <v>5</v>
      </c>
      <c r="J1730" s="6">
        <v>51.62</v>
      </c>
      <c r="K1730" s="7">
        <v>0.15</v>
      </c>
      <c r="L1730" s="6">
        <v>22.6</v>
      </c>
      <c r="M1730" s="6">
        <f t="shared" ref="M1730:M1793" si="108">I1730*J1730*(1-K1730)</f>
        <v>219.38499999999996</v>
      </c>
      <c r="N1730" s="6">
        <f t="shared" ref="N1730:N1793" si="109">I1730*L1730</f>
        <v>113</v>
      </c>
      <c r="O1730" s="6">
        <f t="shared" ref="O1730:O1793" si="110">M1730-N1730</f>
        <v>106.38499999999996</v>
      </c>
      <c r="P1730" s="8">
        <f t="shared" ref="P1730:P1793" si="111">IFERROR(O1730/M1730,0)</f>
        <v>0.48492376415889865</v>
      </c>
      <c r="Q1730" s="5">
        <f>YEAR(SalesDataTable[[#This Row],[Order Date]])</f>
        <v>2026</v>
      </c>
      <c r="R1730" s="8" t="str">
        <f>"Q"&amp;ROUNDUP(MONTH(SalesDataTable[[#This Row],[Order Date]])/3,0)</f>
        <v>Q3</v>
      </c>
      <c r="S1730" s="9">
        <f>MONTH(SalesDataTable[[#This Row],[Order Date]])</f>
        <v>8</v>
      </c>
      <c r="T1730" s="8" t="str">
        <f>TEXT(SalesDataTable[[#This Row],[Order Date]],"mmm")</f>
        <v>Aug</v>
      </c>
    </row>
    <row r="1731" spans="1:20" ht="16">
      <c r="A1731" s="2" t="s">
        <v>1782</v>
      </c>
      <c r="B1731" s="3">
        <v>46257</v>
      </c>
      <c r="C1731" s="4" t="s">
        <v>27</v>
      </c>
      <c r="D1731" s="4" t="s">
        <v>45</v>
      </c>
      <c r="E1731" s="4" t="s">
        <v>25</v>
      </c>
      <c r="F1731" s="4" t="s">
        <v>4</v>
      </c>
      <c r="G1731" s="4" t="s">
        <v>11</v>
      </c>
      <c r="H1731" s="4" t="s">
        <v>12</v>
      </c>
      <c r="I1731" s="9">
        <v>3</v>
      </c>
      <c r="J1731" s="6">
        <v>90.71</v>
      </c>
      <c r="K1731" s="7">
        <v>0</v>
      </c>
      <c r="L1731" s="6">
        <v>45.57</v>
      </c>
      <c r="M1731" s="6">
        <f t="shared" si="108"/>
        <v>272.13</v>
      </c>
      <c r="N1731" s="6">
        <f t="shared" si="109"/>
        <v>136.71</v>
      </c>
      <c r="O1731" s="6">
        <f t="shared" si="110"/>
        <v>135.41999999999999</v>
      </c>
      <c r="P1731" s="8">
        <f t="shared" si="111"/>
        <v>0.49762980928232825</v>
      </c>
      <c r="Q1731" s="5">
        <f>YEAR(SalesDataTable[[#This Row],[Order Date]])</f>
        <v>2026</v>
      </c>
      <c r="R1731" s="8" t="str">
        <f>"Q"&amp;ROUNDUP(MONTH(SalesDataTable[[#This Row],[Order Date]])/3,0)</f>
        <v>Q3</v>
      </c>
      <c r="S1731" s="9">
        <f>MONTH(SalesDataTable[[#This Row],[Order Date]])</f>
        <v>8</v>
      </c>
      <c r="T1731" s="8" t="str">
        <f>TEXT(SalesDataTable[[#This Row],[Order Date]],"mmm")</f>
        <v>Aug</v>
      </c>
    </row>
    <row r="1732" spans="1:20" ht="16">
      <c r="A1732" s="2" t="s">
        <v>1783</v>
      </c>
      <c r="B1732" s="3">
        <v>46257</v>
      </c>
      <c r="C1732" s="4" t="s">
        <v>8</v>
      </c>
      <c r="D1732" s="4" t="s">
        <v>9</v>
      </c>
      <c r="E1732" s="4" t="s">
        <v>25</v>
      </c>
      <c r="F1732" s="4" t="s">
        <v>16</v>
      </c>
      <c r="G1732" s="4" t="s">
        <v>5</v>
      </c>
      <c r="H1732" s="4" t="s">
        <v>35</v>
      </c>
      <c r="I1732" s="9">
        <v>4</v>
      </c>
      <c r="J1732" s="6">
        <v>41.09</v>
      </c>
      <c r="K1732" s="7">
        <v>0</v>
      </c>
      <c r="L1732" s="6">
        <v>17</v>
      </c>
      <c r="M1732" s="6">
        <f t="shared" si="108"/>
        <v>164.36</v>
      </c>
      <c r="N1732" s="6">
        <f t="shared" si="109"/>
        <v>68</v>
      </c>
      <c r="O1732" s="6">
        <f t="shared" si="110"/>
        <v>96.360000000000014</v>
      </c>
      <c r="P1732" s="8">
        <f t="shared" si="111"/>
        <v>0.58627403261134103</v>
      </c>
      <c r="Q1732" s="5">
        <f>YEAR(SalesDataTable[[#This Row],[Order Date]])</f>
        <v>2026</v>
      </c>
      <c r="R1732" s="8" t="str">
        <f>"Q"&amp;ROUNDUP(MONTH(SalesDataTable[[#This Row],[Order Date]])/3,0)</f>
        <v>Q3</v>
      </c>
      <c r="S1732" s="9">
        <f>MONTH(SalesDataTable[[#This Row],[Order Date]])</f>
        <v>8</v>
      </c>
      <c r="T1732" s="8" t="str">
        <f>TEXT(SalesDataTable[[#This Row],[Order Date]],"mmm")</f>
        <v>Aug</v>
      </c>
    </row>
    <row r="1733" spans="1:20" ht="16">
      <c r="A1733" s="2" t="s">
        <v>1784</v>
      </c>
      <c r="B1733" s="3">
        <v>46257</v>
      </c>
      <c r="C1733" s="4" t="s">
        <v>8</v>
      </c>
      <c r="D1733" s="4" t="s">
        <v>86</v>
      </c>
      <c r="E1733" s="4" t="s">
        <v>3</v>
      </c>
      <c r="F1733" s="4" t="s">
        <v>16</v>
      </c>
      <c r="G1733" s="4" t="s">
        <v>11</v>
      </c>
      <c r="H1733" s="4" t="s">
        <v>12</v>
      </c>
      <c r="I1733" s="9">
        <v>1</v>
      </c>
      <c r="J1733" s="6">
        <v>91.37</v>
      </c>
      <c r="K1733" s="7">
        <v>0</v>
      </c>
      <c r="L1733" s="6">
        <v>46.73</v>
      </c>
      <c r="M1733" s="6">
        <f t="shared" si="108"/>
        <v>91.37</v>
      </c>
      <c r="N1733" s="6">
        <f t="shared" si="109"/>
        <v>46.73</v>
      </c>
      <c r="O1733" s="6">
        <f t="shared" si="110"/>
        <v>44.640000000000008</v>
      </c>
      <c r="P1733" s="8">
        <f t="shared" si="111"/>
        <v>0.48856298566269024</v>
      </c>
      <c r="Q1733" s="5">
        <f>YEAR(SalesDataTable[[#This Row],[Order Date]])</f>
        <v>2026</v>
      </c>
      <c r="R1733" s="8" t="str">
        <f>"Q"&amp;ROUNDUP(MONTH(SalesDataTable[[#This Row],[Order Date]])/3,0)</f>
        <v>Q3</v>
      </c>
      <c r="S1733" s="9">
        <f>MONTH(SalesDataTable[[#This Row],[Order Date]])</f>
        <v>8</v>
      </c>
      <c r="T1733" s="8" t="str">
        <f>TEXT(SalesDataTable[[#This Row],[Order Date]],"mmm")</f>
        <v>Aug</v>
      </c>
    </row>
    <row r="1734" spans="1:20" ht="16">
      <c r="A1734" s="2" t="s">
        <v>1785</v>
      </c>
      <c r="B1734" s="3">
        <v>46257</v>
      </c>
      <c r="C1734" s="4" t="s">
        <v>8</v>
      </c>
      <c r="D1734" s="4" t="s">
        <v>66</v>
      </c>
      <c r="E1734" s="4" t="s">
        <v>3</v>
      </c>
      <c r="F1734" s="4" t="s">
        <v>16</v>
      </c>
      <c r="G1734" s="4" t="s">
        <v>17</v>
      </c>
      <c r="H1734" s="4" t="s">
        <v>46</v>
      </c>
      <c r="I1734" s="9">
        <v>1</v>
      </c>
      <c r="J1734" s="6">
        <v>46.92</v>
      </c>
      <c r="K1734" s="7">
        <v>0</v>
      </c>
      <c r="L1734" s="6">
        <v>18.3</v>
      </c>
      <c r="M1734" s="6">
        <f t="shared" si="108"/>
        <v>46.92</v>
      </c>
      <c r="N1734" s="6">
        <f t="shared" si="109"/>
        <v>18.3</v>
      </c>
      <c r="O1734" s="6">
        <f t="shared" si="110"/>
        <v>28.62</v>
      </c>
      <c r="P1734" s="8">
        <f t="shared" si="111"/>
        <v>0.60997442455242967</v>
      </c>
      <c r="Q1734" s="5">
        <f>YEAR(SalesDataTable[[#This Row],[Order Date]])</f>
        <v>2026</v>
      </c>
      <c r="R1734" s="8" t="str">
        <f>"Q"&amp;ROUNDUP(MONTH(SalesDataTable[[#This Row],[Order Date]])/3,0)</f>
        <v>Q3</v>
      </c>
      <c r="S1734" s="9">
        <f>MONTH(SalesDataTable[[#This Row],[Order Date]])</f>
        <v>8</v>
      </c>
      <c r="T1734" s="8" t="str">
        <f>TEXT(SalesDataTable[[#This Row],[Order Date]],"mmm")</f>
        <v>Aug</v>
      </c>
    </row>
    <row r="1735" spans="1:20" ht="16">
      <c r="A1735" s="2" t="s">
        <v>1786</v>
      </c>
      <c r="B1735" s="3">
        <v>46257</v>
      </c>
      <c r="C1735" s="4" t="s">
        <v>1</v>
      </c>
      <c r="D1735" s="4" t="s">
        <v>2</v>
      </c>
      <c r="E1735" s="4" t="s">
        <v>3</v>
      </c>
      <c r="F1735" s="4" t="s">
        <v>16</v>
      </c>
      <c r="G1735" s="4" t="s">
        <v>5</v>
      </c>
      <c r="H1735" s="4" t="s">
        <v>43</v>
      </c>
      <c r="I1735" s="9">
        <v>1</v>
      </c>
      <c r="J1735" s="6">
        <v>100.29</v>
      </c>
      <c r="K1735" s="7">
        <v>0.05</v>
      </c>
      <c r="L1735" s="6">
        <v>49.82</v>
      </c>
      <c r="M1735" s="6">
        <f t="shared" si="108"/>
        <v>95.275500000000008</v>
      </c>
      <c r="N1735" s="6">
        <f t="shared" si="109"/>
        <v>49.82</v>
      </c>
      <c r="O1735" s="6">
        <f t="shared" si="110"/>
        <v>45.455500000000008</v>
      </c>
      <c r="P1735" s="8">
        <f t="shared" si="111"/>
        <v>0.47709537079312103</v>
      </c>
      <c r="Q1735" s="5">
        <f>YEAR(SalesDataTable[[#This Row],[Order Date]])</f>
        <v>2026</v>
      </c>
      <c r="R1735" s="8" t="str">
        <f>"Q"&amp;ROUNDUP(MONTH(SalesDataTable[[#This Row],[Order Date]])/3,0)</f>
        <v>Q3</v>
      </c>
      <c r="S1735" s="9">
        <f>MONTH(SalesDataTable[[#This Row],[Order Date]])</f>
        <v>8</v>
      </c>
      <c r="T1735" s="8" t="str">
        <f>TEXT(SalesDataTable[[#This Row],[Order Date]],"mmm")</f>
        <v>Aug</v>
      </c>
    </row>
    <row r="1736" spans="1:20" ht="16">
      <c r="A1736" s="2" t="s">
        <v>1787</v>
      </c>
      <c r="B1736" s="3">
        <v>46257</v>
      </c>
      <c r="C1736" s="4" t="s">
        <v>1</v>
      </c>
      <c r="D1736" s="4" t="s">
        <v>52</v>
      </c>
      <c r="E1736" s="4" t="s">
        <v>3</v>
      </c>
      <c r="F1736" s="4" t="s">
        <v>16</v>
      </c>
      <c r="G1736" s="4" t="s">
        <v>11</v>
      </c>
      <c r="H1736" s="4" t="s">
        <v>21</v>
      </c>
      <c r="I1736" s="9">
        <v>1</v>
      </c>
      <c r="J1736" s="6">
        <v>147.11000000000001</v>
      </c>
      <c r="K1736" s="7">
        <v>0.15</v>
      </c>
      <c r="L1736" s="6">
        <v>79.599999999999994</v>
      </c>
      <c r="M1736" s="6">
        <f t="shared" si="108"/>
        <v>125.04350000000001</v>
      </c>
      <c r="N1736" s="6">
        <f t="shared" si="109"/>
        <v>79.599999999999994</v>
      </c>
      <c r="O1736" s="6">
        <f t="shared" si="110"/>
        <v>45.443500000000014</v>
      </c>
      <c r="P1736" s="8">
        <f t="shared" si="111"/>
        <v>0.36342152930780097</v>
      </c>
      <c r="Q1736" s="5">
        <f>YEAR(SalesDataTable[[#This Row],[Order Date]])</f>
        <v>2026</v>
      </c>
      <c r="R1736" s="8" t="str">
        <f>"Q"&amp;ROUNDUP(MONTH(SalesDataTable[[#This Row],[Order Date]])/3,0)</f>
        <v>Q3</v>
      </c>
      <c r="S1736" s="9">
        <f>MONTH(SalesDataTable[[#This Row],[Order Date]])</f>
        <v>8</v>
      </c>
      <c r="T1736" s="8" t="str">
        <f>TEXT(SalesDataTable[[#This Row],[Order Date]],"mmm")</f>
        <v>Aug</v>
      </c>
    </row>
    <row r="1737" spans="1:20" ht="16">
      <c r="A1737" s="2" t="s">
        <v>1788</v>
      </c>
      <c r="B1737" s="3">
        <v>46257</v>
      </c>
      <c r="C1737" s="4" t="s">
        <v>8</v>
      </c>
      <c r="D1737" s="4" t="s">
        <v>69</v>
      </c>
      <c r="E1737" s="4" t="s">
        <v>3</v>
      </c>
      <c r="F1737" s="4" t="s">
        <v>16</v>
      </c>
      <c r="G1737" s="4" t="s">
        <v>11</v>
      </c>
      <c r="H1737" s="4" t="s">
        <v>53</v>
      </c>
      <c r="I1737" s="9">
        <v>2</v>
      </c>
      <c r="J1737" s="6">
        <v>156.44999999999999</v>
      </c>
      <c r="K1737" s="7">
        <v>0</v>
      </c>
      <c r="L1737" s="6">
        <v>80.13</v>
      </c>
      <c r="M1737" s="6">
        <f t="shared" si="108"/>
        <v>312.89999999999998</v>
      </c>
      <c r="N1737" s="6">
        <f t="shared" si="109"/>
        <v>160.26</v>
      </c>
      <c r="O1737" s="6">
        <f t="shared" si="110"/>
        <v>152.63999999999999</v>
      </c>
      <c r="P1737" s="8">
        <f t="shared" si="111"/>
        <v>0.487823585810163</v>
      </c>
      <c r="Q1737" s="5">
        <f>YEAR(SalesDataTable[[#This Row],[Order Date]])</f>
        <v>2026</v>
      </c>
      <c r="R1737" s="8" t="str">
        <f>"Q"&amp;ROUNDUP(MONTH(SalesDataTable[[#This Row],[Order Date]])/3,0)</f>
        <v>Q3</v>
      </c>
      <c r="S1737" s="9">
        <f>MONTH(SalesDataTable[[#This Row],[Order Date]])</f>
        <v>8</v>
      </c>
      <c r="T1737" s="8" t="str">
        <f>TEXT(SalesDataTable[[#This Row],[Order Date]],"mmm")</f>
        <v>Aug</v>
      </c>
    </row>
    <row r="1738" spans="1:20" ht="16">
      <c r="A1738" s="2" t="s">
        <v>1789</v>
      </c>
      <c r="B1738" s="3">
        <v>46257</v>
      </c>
      <c r="C1738" s="4" t="s">
        <v>8</v>
      </c>
      <c r="D1738" s="4" t="s">
        <v>86</v>
      </c>
      <c r="E1738" s="4" t="s">
        <v>3</v>
      </c>
      <c r="F1738" s="4" t="s">
        <v>16</v>
      </c>
      <c r="G1738" s="4" t="s">
        <v>11</v>
      </c>
      <c r="H1738" s="4" t="s">
        <v>79</v>
      </c>
      <c r="I1738" s="9">
        <v>2</v>
      </c>
      <c r="J1738" s="6">
        <v>72.97</v>
      </c>
      <c r="K1738" s="7">
        <v>0</v>
      </c>
      <c r="L1738" s="6">
        <v>33.25</v>
      </c>
      <c r="M1738" s="6">
        <f t="shared" si="108"/>
        <v>145.94</v>
      </c>
      <c r="N1738" s="6">
        <f t="shared" si="109"/>
        <v>66.5</v>
      </c>
      <c r="O1738" s="6">
        <f t="shared" si="110"/>
        <v>79.44</v>
      </c>
      <c r="P1738" s="8">
        <f t="shared" si="111"/>
        <v>0.54433328765245992</v>
      </c>
      <c r="Q1738" s="5">
        <f>YEAR(SalesDataTable[[#This Row],[Order Date]])</f>
        <v>2026</v>
      </c>
      <c r="R1738" s="8" t="str">
        <f>"Q"&amp;ROUNDUP(MONTH(SalesDataTable[[#This Row],[Order Date]])/3,0)</f>
        <v>Q3</v>
      </c>
      <c r="S1738" s="9">
        <f>MONTH(SalesDataTable[[#This Row],[Order Date]])</f>
        <v>8</v>
      </c>
      <c r="T1738" s="8" t="str">
        <f>TEXT(SalesDataTable[[#This Row],[Order Date]],"mmm")</f>
        <v>Aug</v>
      </c>
    </row>
    <row r="1739" spans="1:20" ht="16">
      <c r="A1739" s="2" t="s">
        <v>1790</v>
      </c>
      <c r="B1739" s="3">
        <v>46257</v>
      </c>
      <c r="C1739" s="4" t="s">
        <v>27</v>
      </c>
      <c r="D1739" s="4" t="s">
        <v>45</v>
      </c>
      <c r="E1739" s="4" t="s">
        <v>39</v>
      </c>
      <c r="F1739" s="4" t="s">
        <v>4</v>
      </c>
      <c r="G1739" s="4" t="s">
        <v>49</v>
      </c>
      <c r="H1739" s="4" t="s">
        <v>74</v>
      </c>
      <c r="I1739" s="9">
        <v>2</v>
      </c>
      <c r="J1739" s="6">
        <v>51.63</v>
      </c>
      <c r="K1739" s="7">
        <v>0</v>
      </c>
      <c r="L1739" s="6">
        <v>21.39</v>
      </c>
      <c r="M1739" s="6">
        <f t="shared" si="108"/>
        <v>103.26</v>
      </c>
      <c r="N1739" s="6">
        <f t="shared" si="109"/>
        <v>42.78</v>
      </c>
      <c r="O1739" s="6">
        <f t="shared" si="110"/>
        <v>60.480000000000004</v>
      </c>
      <c r="P1739" s="8">
        <f t="shared" si="111"/>
        <v>0.58570598489250436</v>
      </c>
      <c r="Q1739" s="5">
        <f>YEAR(SalesDataTable[[#This Row],[Order Date]])</f>
        <v>2026</v>
      </c>
      <c r="R1739" s="8" t="str">
        <f>"Q"&amp;ROUNDUP(MONTH(SalesDataTable[[#This Row],[Order Date]])/3,0)</f>
        <v>Q3</v>
      </c>
      <c r="S1739" s="9">
        <f>MONTH(SalesDataTable[[#This Row],[Order Date]])</f>
        <v>8</v>
      </c>
      <c r="T1739" s="8" t="str">
        <f>TEXT(SalesDataTable[[#This Row],[Order Date]],"mmm")</f>
        <v>Aug</v>
      </c>
    </row>
    <row r="1740" spans="1:20" ht="16">
      <c r="A1740" s="2" t="s">
        <v>1791</v>
      </c>
      <c r="B1740" s="3">
        <v>46257</v>
      </c>
      <c r="C1740" s="4" t="s">
        <v>8</v>
      </c>
      <c r="D1740" s="4" t="s">
        <v>69</v>
      </c>
      <c r="E1740" s="4" t="s">
        <v>10</v>
      </c>
      <c r="F1740" s="4" t="s">
        <v>4</v>
      </c>
      <c r="G1740" s="4" t="s">
        <v>5</v>
      </c>
      <c r="H1740" s="4" t="s">
        <v>43</v>
      </c>
      <c r="I1740" s="9">
        <v>8</v>
      </c>
      <c r="J1740" s="6">
        <v>100.06</v>
      </c>
      <c r="K1740" s="7">
        <v>0.05</v>
      </c>
      <c r="L1740" s="6">
        <v>49.39</v>
      </c>
      <c r="M1740" s="6">
        <f t="shared" si="108"/>
        <v>760.45600000000002</v>
      </c>
      <c r="N1740" s="6">
        <f t="shared" si="109"/>
        <v>395.12</v>
      </c>
      <c r="O1740" s="6">
        <f t="shared" si="110"/>
        <v>365.33600000000001</v>
      </c>
      <c r="P1740" s="8">
        <f t="shared" si="111"/>
        <v>0.48041701295012468</v>
      </c>
      <c r="Q1740" s="5">
        <f>YEAR(SalesDataTable[[#This Row],[Order Date]])</f>
        <v>2026</v>
      </c>
      <c r="R1740" s="8" t="str">
        <f>"Q"&amp;ROUNDUP(MONTH(SalesDataTable[[#This Row],[Order Date]])/3,0)</f>
        <v>Q3</v>
      </c>
      <c r="S1740" s="9">
        <f>MONTH(SalesDataTable[[#This Row],[Order Date]])</f>
        <v>8</v>
      </c>
      <c r="T1740" s="8" t="str">
        <f>TEXT(SalesDataTable[[#This Row],[Order Date]],"mmm")</f>
        <v>Aug</v>
      </c>
    </row>
    <row r="1741" spans="1:20" ht="16">
      <c r="A1741" s="2" t="s">
        <v>1792</v>
      </c>
      <c r="B1741" s="3">
        <v>46258</v>
      </c>
      <c r="C1741" s="4" t="s">
        <v>27</v>
      </c>
      <c r="D1741" s="4" t="s">
        <v>48</v>
      </c>
      <c r="E1741" s="4" t="s">
        <v>25</v>
      </c>
      <c r="F1741" s="4" t="s">
        <v>4</v>
      </c>
      <c r="G1741" s="4" t="s">
        <v>31</v>
      </c>
      <c r="H1741" s="4" t="s">
        <v>64</v>
      </c>
      <c r="I1741" s="9">
        <v>4</v>
      </c>
      <c r="J1741" s="6">
        <v>83.2</v>
      </c>
      <c r="K1741" s="7">
        <v>0</v>
      </c>
      <c r="L1741" s="6">
        <v>39.99</v>
      </c>
      <c r="M1741" s="6">
        <f t="shared" si="108"/>
        <v>332.8</v>
      </c>
      <c r="N1741" s="6">
        <f t="shared" si="109"/>
        <v>159.96</v>
      </c>
      <c r="O1741" s="6">
        <f t="shared" si="110"/>
        <v>172.84</v>
      </c>
      <c r="P1741" s="8">
        <f t="shared" si="111"/>
        <v>0.5193509615384615</v>
      </c>
      <c r="Q1741" s="5">
        <f>YEAR(SalesDataTable[[#This Row],[Order Date]])</f>
        <v>2026</v>
      </c>
      <c r="R1741" s="8" t="str">
        <f>"Q"&amp;ROUNDUP(MONTH(SalesDataTable[[#This Row],[Order Date]])/3,0)</f>
        <v>Q3</v>
      </c>
      <c r="S1741" s="9">
        <f>MONTH(SalesDataTable[[#This Row],[Order Date]])</f>
        <v>8</v>
      </c>
      <c r="T1741" s="8" t="str">
        <f>TEXT(SalesDataTable[[#This Row],[Order Date]],"mmm")</f>
        <v>Aug</v>
      </c>
    </row>
    <row r="1742" spans="1:20" ht="16">
      <c r="A1742" s="2" t="s">
        <v>1793</v>
      </c>
      <c r="B1742" s="3">
        <v>46258</v>
      </c>
      <c r="C1742" s="4" t="s">
        <v>1</v>
      </c>
      <c r="D1742" s="4" t="s">
        <v>2</v>
      </c>
      <c r="E1742" s="4" t="s">
        <v>3</v>
      </c>
      <c r="F1742" s="4" t="s">
        <v>16</v>
      </c>
      <c r="G1742" s="4" t="s">
        <v>49</v>
      </c>
      <c r="H1742" s="4" t="s">
        <v>74</v>
      </c>
      <c r="I1742" s="9">
        <v>3</v>
      </c>
      <c r="J1742" s="6">
        <v>51.29</v>
      </c>
      <c r="K1742" s="7">
        <v>0</v>
      </c>
      <c r="L1742" s="6">
        <v>22.08</v>
      </c>
      <c r="M1742" s="6">
        <f t="shared" si="108"/>
        <v>153.87</v>
      </c>
      <c r="N1742" s="6">
        <f t="shared" si="109"/>
        <v>66.239999999999995</v>
      </c>
      <c r="O1742" s="6">
        <f t="shared" si="110"/>
        <v>87.63000000000001</v>
      </c>
      <c r="P1742" s="8">
        <f t="shared" si="111"/>
        <v>0.56950672645739919</v>
      </c>
      <c r="Q1742" s="5">
        <f>YEAR(SalesDataTable[[#This Row],[Order Date]])</f>
        <v>2026</v>
      </c>
      <c r="R1742" s="8" t="str">
        <f>"Q"&amp;ROUNDUP(MONTH(SalesDataTable[[#This Row],[Order Date]])/3,0)</f>
        <v>Q3</v>
      </c>
      <c r="S1742" s="9">
        <f>MONTH(SalesDataTable[[#This Row],[Order Date]])</f>
        <v>8</v>
      </c>
      <c r="T1742" s="8" t="str">
        <f>TEXT(SalesDataTable[[#This Row],[Order Date]],"mmm")</f>
        <v>Aug</v>
      </c>
    </row>
    <row r="1743" spans="1:20" ht="16">
      <c r="A1743" s="2" t="s">
        <v>1794</v>
      </c>
      <c r="B1743" s="3">
        <v>46258</v>
      </c>
      <c r="C1743" s="4" t="s">
        <v>14</v>
      </c>
      <c r="D1743" s="4" t="s">
        <v>24</v>
      </c>
      <c r="E1743" s="4" t="s">
        <v>3</v>
      </c>
      <c r="F1743" s="4" t="s">
        <v>4</v>
      </c>
      <c r="G1743" s="4" t="s">
        <v>31</v>
      </c>
      <c r="H1743" s="4" t="s">
        <v>41</v>
      </c>
      <c r="I1743" s="9">
        <v>1</v>
      </c>
      <c r="J1743" s="6">
        <v>200.2</v>
      </c>
      <c r="K1743" s="7">
        <v>0</v>
      </c>
      <c r="L1743" s="6">
        <v>103.38</v>
      </c>
      <c r="M1743" s="6">
        <f t="shared" si="108"/>
        <v>200.2</v>
      </c>
      <c r="N1743" s="6">
        <f t="shared" si="109"/>
        <v>103.38</v>
      </c>
      <c r="O1743" s="6">
        <f t="shared" si="110"/>
        <v>96.82</v>
      </c>
      <c r="P1743" s="8">
        <f t="shared" si="111"/>
        <v>0.48361638361638359</v>
      </c>
      <c r="Q1743" s="5">
        <f>YEAR(SalesDataTable[[#This Row],[Order Date]])</f>
        <v>2026</v>
      </c>
      <c r="R1743" s="8" t="str">
        <f>"Q"&amp;ROUNDUP(MONTH(SalesDataTable[[#This Row],[Order Date]])/3,0)</f>
        <v>Q3</v>
      </c>
      <c r="S1743" s="9">
        <f>MONTH(SalesDataTable[[#This Row],[Order Date]])</f>
        <v>8</v>
      </c>
      <c r="T1743" s="8" t="str">
        <f>TEXT(SalesDataTable[[#This Row],[Order Date]],"mmm")</f>
        <v>Aug</v>
      </c>
    </row>
    <row r="1744" spans="1:20" ht="16">
      <c r="A1744" s="2" t="s">
        <v>1795</v>
      </c>
      <c r="B1744" s="3">
        <v>46258</v>
      </c>
      <c r="C1744" s="4" t="s">
        <v>1</v>
      </c>
      <c r="D1744" s="4" t="s">
        <v>88</v>
      </c>
      <c r="E1744" s="4" t="s">
        <v>25</v>
      </c>
      <c r="F1744" s="4" t="s">
        <v>20</v>
      </c>
      <c r="G1744" s="4" t="s">
        <v>49</v>
      </c>
      <c r="H1744" s="4" t="s">
        <v>67</v>
      </c>
      <c r="I1744" s="9">
        <v>2</v>
      </c>
      <c r="J1744" s="6">
        <v>36.869999999999997</v>
      </c>
      <c r="K1744" s="7">
        <v>0</v>
      </c>
      <c r="L1744" s="6">
        <v>13.71</v>
      </c>
      <c r="M1744" s="6">
        <f t="shared" si="108"/>
        <v>73.739999999999995</v>
      </c>
      <c r="N1744" s="6">
        <f t="shared" si="109"/>
        <v>27.42</v>
      </c>
      <c r="O1744" s="6">
        <f t="shared" si="110"/>
        <v>46.319999999999993</v>
      </c>
      <c r="P1744" s="8">
        <f t="shared" si="111"/>
        <v>0.62815296989422287</v>
      </c>
      <c r="Q1744" s="5">
        <f>YEAR(SalesDataTable[[#This Row],[Order Date]])</f>
        <v>2026</v>
      </c>
      <c r="R1744" s="8" t="str">
        <f>"Q"&amp;ROUNDUP(MONTH(SalesDataTable[[#This Row],[Order Date]])/3,0)</f>
        <v>Q3</v>
      </c>
      <c r="S1744" s="9">
        <f>MONTH(SalesDataTable[[#This Row],[Order Date]])</f>
        <v>8</v>
      </c>
      <c r="T1744" s="8" t="str">
        <f>TEXT(SalesDataTable[[#This Row],[Order Date]],"mmm")</f>
        <v>Aug</v>
      </c>
    </row>
    <row r="1745" spans="1:20" ht="16">
      <c r="A1745" s="2" t="s">
        <v>1796</v>
      </c>
      <c r="B1745" s="3">
        <v>46258</v>
      </c>
      <c r="C1745" s="4" t="s">
        <v>27</v>
      </c>
      <c r="D1745" s="4" t="s">
        <v>48</v>
      </c>
      <c r="E1745" s="4" t="s">
        <v>3</v>
      </c>
      <c r="F1745" s="4" t="s">
        <v>4</v>
      </c>
      <c r="G1745" s="4" t="s">
        <v>49</v>
      </c>
      <c r="H1745" s="4" t="s">
        <v>67</v>
      </c>
      <c r="I1745" s="9">
        <v>1</v>
      </c>
      <c r="J1745" s="6">
        <v>36.28</v>
      </c>
      <c r="K1745" s="7">
        <v>0.1</v>
      </c>
      <c r="L1745" s="6">
        <v>14.16</v>
      </c>
      <c r="M1745" s="6">
        <f t="shared" si="108"/>
        <v>32.652000000000001</v>
      </c>
      <c r="N1745" s="6">
        <f t="shared" si="109"/>
        <v>14.16</v>
      </c>
      <c r="O1745" s="6">
        <f t="shared" si="110"/>
        <v>18.492000000000001</v>
      </c>
      <c r="P1745" s="8">
        <f t="shared" si="111"/>
        <v>0.56633590591694227</v>
      </c>
      <c r="Q1745" s="5">
        <f>YEAR(SalesDataTable[[#This Row],[Order Date]])</f>
        <v>2026</v>
      </c>
      <c r="R1745" s="8" t="str">
        <f>"Q"&amp;ROUNDUP(MONTH(SalesDataTable[[#This Row],[Order Date]])/3,0)</f>
        <v>Q3</v>
      </c>
      <c r="S1745" s="9">
        <f>MONTH(SalesDataTable[[#This Row],[Order Date]])</f>
        <v>8</v>
      </c>
      <c r="T1745" s="8" t="str">
        <f>TEXT(SalesDataTable[[#This Row],[Order Date]],"mmm")</f>
        <v>Aug</v>
      </c>
    </row>
    <row r="1746" spans="1:20" ht="16">
      <c r="A1746" s="2" t="s">
        <v>1797</v>
      </c>
      <c r="B1746" s="3">
        <v>46258</v>
      </c>
      <c r="C1746" s="4" t="s">
        <v>1</v>
      </c>
      <c r="D1746" s="4" t="s">
        <v>88</v>
      </c>
      <c r="E1746" s="4" t="s">
        <v>39</v>
      </c>
      <c r="F1746" s="4" t="s">
        <v>4</v>
      </c>
      <c r="G1746" s="4" t="s">
        <v>11</v>
      </c>
      <c r="H1746" s="4" t="s">
        <v>12</v>
      </c>
      <c r="I1746" s="9">
        <v>2</v>
      </c>
      <c r="J1746" s="6">
        <v>93.88</v>
      </c>
      <c r="K1746" s="7">
        <v>0.05</v>
      </c>
      <c r="L1746" s="6">
        <v>46.57</v>
      </c>
      <c r="M1746" s="6">
        <f t="shared" si="108"/>
        <v>178.37199999999999</v>
      </c>
      <c r="N1746" s="6">
        <f t="shared" si="109"/>
        <v>93.14</v>
      </c>
      <c r="O1746" s="6">
        <f t="shared" si="110"/>
        <v>85.231999999999985</v>
      </c>
      <c r="P1746" s="8">
        <f t="shared" si="111"/>
        <v>0.47783284371986628</v>
      </c>
      <c r="Q1746" s="5">
        <f>YEAR(SalesDataTable[[#This Row],[Order Date]])</f>
        <v>2026</v>
      </c>
      <c r="R1746" s="8" t="str">
        <f>"Q"&amp;ROUNDUP(MONTH(SalesDataTable[[#This Row],[Order Date]])/3,0)</f>
        <v>Q3</v>
      </c>
      <c r="S1746" s="9">
        <f>MONTH(SalesDataTable[[#This Row],[Order Date]])</f>
        <v>8</v>
      </c>
      <c r="T1746" s="8" t="str">
        <f>TEXT(SalesDataTable[[#This Row],[Order Date]],"mmm")</f>
        <v>Aug</v>
      </c>
    </row>
    <row r="1747" spans="1:20" ht="16">
      <c r="A1747" s="2" t="s">
        <v>1798</v>
      </c>
      <c r="B1747" s="3">
        <v>46258</v>
      </c>
      <c r="C1747" s="4" t="s">
        <v>27</v>
      </c>
      <c r="D1747" s="4" t="s">
        <v>28</v>
      </c>
      <c r="E1747" s="4" t="s">
        <v>3</v>
      </c>
      <c r="F1747" s="4" t="s">
        <v>16</v>
      </c>
      <c r="G1747" s="4" t="s">
        <v>31</v>
      </c>
      <c r="H1747" s="4" t="s">
        <v>41</v>
      </c>
      <c r="I1747" s="9">
        <v>1</v>
      </c>
      <c r="J1747" s="6">
        <v>192.67</v>
      </c>
      <c r="K1747" s="7">
        <v>0.05</v>
      </c>
      <c r="L1747" s="6">
        <v>101.04</v>
      </c>
      <c r="M1747" s="6">
        <f t="shared" si="108"/>
        <v>183.03649999999999</v>
      </c>
      <c r="N1747" s="6">
        <f t="shared" si="109"/>
        <v>101.04</v>
      </c>
      <c r="O1747" s="6">
        <f t="shared" si="110"/>
        <v>81.996499999999983</v>
      </c>
      <c r="P1747" s="8">
        <f t="shared" si="111"/>
        <v>0.44797895501716867</v>
      </c>
      <c r="Q1747" s="5">
        <f>YEAR(SalesDataTable[[#This Row],[Order Date]])</f>
        <v>2026</v>
      </c>
      <c r="R1747" s="8" t="str">
        <f>"Q"&amp;ROUNDUP(MONTH(SalesDataTable[[#This Row],[Order Date]])/3,0)</f>
        <v>Q3</v>
      </c>
      <c r="S1747" s="9">
        <f>MONTH(SalesDataTable[[#This Row],[Order Date]])</f>
        <v>8</v>
      </c>
      <c r="T1747" s="8" t="str">
        <f>TEXT(SalesDataTable[[#This Row],[Order Date]],"mmm")</f>
        <v>Aug</v>
      </c>
    </row>
    <row r="1748" spans="1:20" ht="16">
      <c r="A1748" s="2" t="s">
        <v>1799</v>
      </c>
      <c r="B1748" s="3">
        <v>46258</v>
      </c>
      <c r="C1748" s="4" t="s">
        <v>1</v>
      </c>
      <c r="D1748" s="4" t="s">
        <v>88</v>
      </c>
      <c r="E1748" s="4" t="s">
        <v>3</v>
      </c>
      <c r="F1748" s="4" t="s">
        <v>16</v>
      </c>
      <c r="G1748" s="4" t="s">
        <v>5</v>
      </c>
      <c r="H1748" s="4" t="s">
        <v>6</v>
      </c>
      <c r="I1748" s="9">
        <v>1</v>
      </c>
      <c r="J1748" s="6">
        <v>80.099999999999994</v>
      </c>
      <c r="K1748" s="7">
        <v>0.05</v>
      </c>
      <c r="L1748" s="6">
        <v>43.49</v>
      </c>
      <c r="M1748" s="6">
        <f t="shared" si="108"/>
        <v>76.094999999999985</v>
      </c>
      <c r="N1748" s="6">
        <f t="shared" si="109"/>
        <v>43.49</v>
      </c>
      <c r="O1748" s="6">
        <f t="shared" si="110"/>
        <v>32.604999999999983</v>
      </c>
      <c r="P1748" s="8">
        <f t="shared" si="111"/>
        <v>0.42847756094355727</v>
      </c>
      <c r="Q1748" s="5">
        <f>YEAR(SalesDataTable[[#This Row],[Order Date]])</f>
        <v>2026</v>
      </c>
      <c r="R1748" s="8" t="str">
        <f>"Q"&amp;ROUNDUP(MONTH(SalesDataTable[[#This Row],[Order Date]])/3,0)</f>
        <v>Q3</v>
      </c>
      <c r="S1748" s="9">
        <f>MONTH(SalesDataTable[[#This Row],[Order Date]])</f>
        <v>8</v>
      </c>
      <c r="T1748" s="8" t="str">
        <f>TEXT(SalesDataTable[[#This Row],[Order Date]],"mmm")</f>
        <v>Aug</v>
      </c>
    </row>
    <row r="1749" spans="1:20" ht="16">
      <c r="A1749" s="2" t="s">
        <v>1800</v>
      </c>
      <c r="B1749" s="3">
        <v>46259</v>
      </c>
      <c r="C1749" s="4" t="s">
        <v>27</v>
      </c>
      <c r="D1749" s="4" t="s">
        <v>48</v>
      </c>
      <c r="E1749" s="4" t="s">
        <v>39</v>
      </c>
      <c r="F1749" s="4" t="s">
        <v>4</v>
      </c>
      <c r="G1749" s="4" t="s">
        <v>11</v>
      </c>
      <c r="H1749" s="4" t="s">
        <v>21</v>
      </c>
      <c r="I1749" s="9">
        <v>1</v>
      </c>
      <c r="J1749" s="6">
        <v>145.02000000000001</v>
      </c>
      <c r="K1749" s="7">
        <v>0</v>
      </c>
      <c r="L1749" s="6">
        <v>78.959999999999994</v>
      </c>
      <c r="M1749" s="6">
        <f t="shared" si="108"/>
        <v>145.02000000000001</v>
      </c>
      <c r="N1749" s="6">
        <f t="shared" si="109"/>
        <v>78.959999999999994</v>
      </c>
      <c r="O1749" s="6">
        <f t="shared" si="110"/>
        <v>66.060000000000016</v>
      </c>
      <c r="P1749" s="8">
        <f t="shared" si="111"/>
        <v>0.4555233760860572</v>
      </c>
      <c r="Q1749" s="5">
        <f>YEAR(SalesDataTable[[#This Row],[Order Date]])</f>
        <v>2026</v>
      </c>
      <c r="R1749" s="8" t="str">
        <f>"Q"&amp;ROUNDUP(MONTH(SalesDataTable[[#This Row],[Order Date]])/3,0)</f>
        <v>Q3</v>
      </c>
      <c r="S1749" s="9">
        <f>MONTH(SalesDataTable[[#This Row],[Order Date]])</f>
        <v>8</v>
      </c>
      <c r="T1749" s="8" t="str">
        <f>TEXT(SalesDataTable[[#This Row],[Order Date]],"mmm")</f>
        <v>Aug</v>
      </c>
    </row>
    <row r="1750" spans="1:20" ht="16">
      <c r="A1750" s="2" t="s">
        <v>1801</v>
      </c>
      <c r="B1750" s="3">
        <v>46260</v>
      </c>
      <c r="C1750" s="4" t="s">
        <v>8</v>
      </c>
      <c r="D1750" s="4" t="s">
        <v>66</v>
      </c>
      <c r="E1750" s="4" t="s">
        <v>39</v>
      </c>
      <c r="F1750" s="4" t="s">
        <v>4</v>
      </c>
      <c r="G1750" s="4" t="s">
        <v>17</v>
      </c>
      <c r="H1750" s="4" t="s">
        <v>18</v>
      </c>
      <c r="I1750" s="9">
        <v>1</v>
      </c>
      <c r="J1750" s="6">
        <v>37</v>
      </c>
      <c r="K1750" s="7">
        <v>0.15</v>
      </c>
      <c r="L1750" s="6">
        <v>13.68</v>
      </c>
      <c r="M1750" s="6">
        <f t="shared" si="108"/>
        <v>31.45</v>
      </c>
      <c r="N1750" s="6">
        <f t="shared" si="109"/>
        <v>13.68</v>
      </c>
      <c r="O1750" s="6">
        <f t="shared" si="110"/>
        <v>17.77</v>
      </c>
      <c r="P1750" s="8">
        <f t="shared" si="111"/>
        <v>0.56502384737678857</v>
      </c>
      <c r="Q1750" s="5">
        <f>YEAR(SalesDataTable[[#This Row],[Order Date]])</f>
        <v>2026</v>
      </c>
      <c r="R1750" s="8" t="str">
        <f>"Q"&amp;ROUNDUP(MONTH(SalesDataTable[[#This Row],[Order Date]])/3,0)</f>
        <v>Q3</v>
      </c>
      <c r="S1750" s="9">
        <f>MONTH(SalesDataTable[[#This Row],[Order Date]])</f>
        <v>8</v>
      </c>
      <c r="T1750" s="8" t="str">
        <f>TEXT(SalesDataTable[[#This Row],[Order Date]],"mmm")</f>
        <v>Aug</v>
      </c>
    </row>
    <row r="1751" spans="1:20" ht="16">
      <c r="A1751" s="2" t="s">
        <v>1802</v>
      </c>
      <c r="B1751" s="3">
        <v>46260</v>
      </c>
      <c r="C1751" s="4" t="s">
        <v>8</v>
      </c>
      <c r="D1751" s="4" t="s">
        <v>38</v>
      </c>
      <c r="E1751" s="4" t="s">
        <v>3</v>
      </c>
      <c r="F1751" s="4" t="s">
        <v>4</v>
      </c>
      <c r="G1751" s="4" t="s">
        <v>5</v>
      </c>
      <c r="H1751" s="4" t="s">
        <v>29</v>
      </c>
      <c r="I1751" s="9">
        <v>2</v>
      </c>
      <c r="J1751" s="6">
        <v>50.02</v>
      </c>
      <c r="K1751" s="7">
        <v>0</v>
      </c>
      <c r="L1751" s="6">
        <v>21.99</v>
      </c>
      <c r="M1751" s="6">
        <f t="shared" si="108"/>
        <v>100.04</v>
      </c>
      <c r="N1751" s="6">
        <f t="shared" si="109"/>
        <v>43.98</v>
      </c>
      <c r="O1751" s="6">
        <f t="shared" si="110"/>
        <v>56.060000000000009</v>
      </c>
      <c r="P1751" s="8">
        <f t="shared" si="111"/>
        <v>0.56037584966013598</v>
      </c>
      <c r="Q1751" s="5">
        <f>YEAR(SalesDataTable[[#This Row],[Order Date]])</f>
        <v>2026</v>
      </c>
      <c r="R1751" s="8" t="str">
        <f>"Q"&amp;ROUNDUP(MONTH(SalesDataTable[[#This Row],[Order Date]])/3,0)</f>
        <v>Q3</v>
      </c>
      <c r="S1751" s="9">
        <f>MONTH(SalesDataTable[[#This Row],[Order Date]])</f>
        <v>8</v>
      </c>
      <c r="T1751" s="8" t="str">
        <f>TEXT(SalesDataTable[[#This Row],[Order Date]],"mmm")</f>
        <v>Aug</v>
      </c>
    </row>
    <row r="1752" spans="1:20" ht="16">
      <c r="A1752" s="2" t="s">
        <v>1803</v>
      </c>
      <c r="B1752" s="3">
        <v>46260</v>
      </c>
      <c r="C1752" s="4" t="s">
        <v>8</v>
      </c>
      <c r="D1752" s="4" t="s">
        <v>66</v>
      </c>
      <c r="E1752" s="4" t="s">
        <v>25</v>
      </c>
      <c r="F1752" s="4" t="s">
        <v>4</v>
      </c>
      <c r="G1752" s="4" t="s">
        <v>49</v>
      </c>
      <c r="H1752" s="4" t="s">
        <v>67</v>
      </c>
      <c r="I1752" s="9">
        <v>2</v>
      </c>
      <c r="J1752" s="6">
        <v>35.950000000000003</v>
      </c>
      <c r="K1752" s="7">
        <v>0.05</v>
      </c>
      <c r="L1752" s="6">
        <v>13.93</v>
      </c>
      <c r="M1752" s="6">
        <f t="shared" si="108"/>
        <v>68.305000000000007</v>
      </c>
      <c r="N1752" s="6">
        <f t="shared" si="109"/>
        <v>27.86</v>
      </c>
      <c r="O1752" s="6">
        <f t="shared" si="110"/>
        <v>40.445000000000007</v>
      </c>
      <c r="P1752" s="8">
        <f t="shared" si="111"/>
        <v>0.59212356342873884</v>
      </c>
      <c r="Q1752" s="5">
        <f>YEAR(SalesDataTable[[#This Row],[Order Date]])</f>
        <v>2026</v>
      </c>
      <c r="R1752" s="8" t="str">
        <f>"Q"&amp;ROUNDUP(MONTH(SalesDataTable[[#This Row],[Order Date]])/3,0)</f>
        <v>Q3</v>
      </c>
      <c r="S1752" s="9">
        <f>MONTH(SalesDataTable[[#This Row],[Order Date]])</f>
        <v>8</v>
      </c>
      <c r="T1752" s="8" t="str">
        <f>TEXT(SalesDataTable[[#This Row],[Order Date]],"mmm")</f>
        <v>Aug</v>
      </c>
    </row>
    <row r="1753" spans="1:20" ht="16">
      <c r="A1753" s="2" t="s">
        <v>1804</v>
      </c>
      <c r="B1753" s="3">
        <v>46261</v>
      </c>
      <c r="C1753" s="4" t="s">
        <v>1</v>
      </c>
      <c r="D1753" s="4" t="s">
        <v>52</v>
      </c>
      <c r="E1753" s="4" t="s">
        <v>3</v>
      </c>
      <c r="F1753" s="4" t="s">
        <v>16</v>
      </c>
      <c r="G1753" s="4" t="s">
        <v>17</v>
      </c>
      <c r="H1753" s="4" t="s">
        <v>46</v>
      </c>
      <c r="I1753" s="9">
        <v>3</v>
      </c>
      <c r="J1753" s="6">
        <v>45.84</v>
      </c>
      <c r="K1753" s="7">
        <v>0.15</v>
      </c>
      <c r="L1753" s="6">
        <v>17.899999999999999</v>
      </c>
      <c r="M1753" s="6">
        <f t="shared" si="108"/>
        <v>116.89200000000001</v>
      </c>
      <c r="N1753" s="6">
        <f t="shared" si="109"/>
        <v>53.699999999999996</v>
      </c>
      <c r="O1753" s="6">
        <f t="shared" si="110"/>
        <v>63.192000000000014</v>
      </c>
      <c r="P1753" s="8">
        <f t="shared" si="111"/>
        <v>0.54060158094651478</v>
      </c>
      <c r="Q1753" s="5">
        <f>YEAR(SalesDataTable[[#This Row],[Order Date]])</f>
        <v>2026</v>
      </c>
      <c r="R1753" s="8" t="str">
        <f>"Q"&amp;ROUNDUP(MONTH(SalesDataTable[[#This Row],[Order Date]])/3,0)</f>
        <v>Q3</v>
      </c>
      <c r="S1753" s="9">
        <f>MONTH(SalesDataTable[[#This Row],[Order Date]])</f>
        <v>8</v>
      </c>
      <c r="T1753" s="8" t="str">
        <f>TEXT(SalesDataTable[[#This Row],[Order Date]],"mmm")</f>
        <v>Aug</v>
      </c>
    </row>
    <row r="1754" spans="1:20" ht="16">
      <c r="A1754" s="2" t="s">
        <v>1805</v>
      </c>
      <c r="B1754" s="3">
        <v>46261</v>
      </c>
      <c r="C1754" s="4" t="s">
        <v>8</v>
      </c>
      <c r="D1754" s="4" t="s">
        <v>38</v>
      </c>
      <c r="E1754" s="4" t="s">
        <v>3</v>
      </c>
      <c r="F1754" s="4" t="s">
        <v>16</v>
      </c>
      <c r="G1754" s="4" t="s">
        <v>31</v>
      </c>
      <c r="H1754" s="4" t="s">
        <v>64</v>
      </c>
      <c r="I1754" s="9">
        <v>1</v>
      </c>
      <c r="J1754" s="6">
        <v>83.23</v>
      </c>
      <c r="K1754" s="7">
        <v>0.1</v>
      </c>
      <c r="L1754" s="6">
        <v>40.229999999999997</v>
      </c>
      <c r="M1754" s="6">
        <f t="shared" si="108"/>
        <v>74.907000000000011</v>
      </c>
      <c r="N1754" s="6">
        <f t="shared" si="109"/>
        <v>40.229999999999997</v>
      </c>
      <c r="O1754" s="6">
        <f t="shared" si="110"/>
        <v>34.677000000000014</v>
      </c>
      <c r="P1754" s="8">
        <f t="shared" si="111"/>
        <v>0.46293403820737727</v>
      </c>
      <c r="Q1754" s="5">
        <f>YEAR(SalesDataTable[[#This Row],[Order Date]])</f>
        <v>2026</v>
      </c>
      <c r="R1754" s="8" t="str">
        <f>"Q"&amp;ROUNDUP(MONTH(SalesDataTable[[#This Row],[Order Date]])/3,0)</f>
        <v>Q3</v>
      </c>
      <c r="S1754" s="9">
        <f>MONTH(SalesDataTable[[#This Row],[Order Date]])</f>
        <v>8</v>
      </c>
      <c r="T1754" s="8" t="str">
        <f>TEXT(SalesDataTable[[#This Row],[Order Date]],"mmm")</f>
        <v>Aug</v>
      </c>
    </row>
    <row r="1755" spans="1:20" ht="16">
      <c r="A1755" s="2" t="s">
        <v>1806</v>
      </c>
      <c r="B1755" s="3">
        <v>46261</v>
      </c>
      <c r="C1755" s="4" t="s">
        <v>1</v>
      </c>
      <c r="D1755" s="4" t="s">
        <v>52</v>
      </c>
      <c r="E1755" s="4" t="s">
        <v>25</v>
      </c>
      <c r="F1755" s="4" t="s">
        <v>16</v>
      </c>
      <c r="G1755" s="4" t="s">
        <v>5</v>
      </c>
      <c r="H1755" s="4" t="s">
        <v>43</v>
      </c>
      <c r="I1755" s="9">
        <v>1</v>
      </c>
      <c r="J1755" s="6">
        <v>104.33</v>
      </c>
      <c r="K1755" s="7">
        <v>0.1</v>
      </c>
      <c r="L1755" s="6">
        <v>49.86</v>
      </c>
      <c r="M1755" s="6">
        <f t="shared" si="108"/>
        <v>93.897000000000006</v>
      </c>
      <c r="N1755" s="6">
        <f t="shared" si="109"/>
        <v>49.86</v>
      </c>
      <c r="O1755" s="6">
        <f t="shared" si="110"/>
        <v>44.037000000000006</v>
      </c>
      <c r="P1755" s="8">
        <f t="shared" si="111"/>
        <v>0.46899261957251032</v>
      </c>
      <c r="Q1755" s="5">
        <f>YEAR(SalesDataTable[[#This Row],[Order Date]])</f>
        <v>2026</v>
      </c>
      <c r="R1755" s="8" t="str">
        <f>"Q"&amp;ROUNDUP(MONTH(SalesDataTable[[#This Row],[Order Date]])/3,0)</f>
        <v>Q3</v>
      </c>
      <c r="S1755" s="9">
        <f>MONTH(SalesDataTable[[#This Row],[Order Date]])</f>
        <v>8</v>
      </c>
      <c r="T1755" s="8" t="str">
        <f>TEXT(SalesDataTable[[#This Row],[Order Date]],"mmm")</f>
        <v>Aug</v>
      </c>
    </row>
    <row r="1756" spans="1:20" ht="16">
      <c r="A1756" s="2" t="s">
        <v>1807</v>
      </c>
      <c r="B1756" s="3">
        <v>46261</v>
      </c>
      <c r="C1756" s="4" t="s">
        <v>8</v>
      </c>
      <c r="D1756" s="4" t="s">
        <v>38</v>
      </c>
      <c r="E1756" s="4" t="s">
        <v>3</v>
      </c>
      <c r="F1756" s="4" t="s">
        <v>16</v>
      </c>
      <c r="G1756" s="4" t="s">
        <v>11</v>
      </c>
      <c r="H1756" s="4" t="s">
        <v>53</v>
      </c>
      <c r="I1756" s="9">
        <v>1</v>
      </c>
      <c r="J1756" s="6">
        <v>156.94999999999999</v>
      </c>
      <c r="K1756" s="7">
        <v>0</v>
      </c>
      <c r="L1756" s="6">
        <v>80.41</v>
      </c>
      <c r="M1756" s="6">
        <f t="shared" si="108"/>
        <v>156.94999999999999</v>
      </c>
      <c r="N1756" s="6">
        <f t="shared" si="109"/>
        <v>80.41</v>
      </c>
      <c r="O1756" s="6">
        <f t="shared" si="110"/>
        <v>76.539999999999992</v>
      </c>
      <c r="P1756" s="8">
        <f t="shared" si="111"/>
        <v>0.48767123287671232</v>
      </c>
      <c r="Q1756" s="5">
        <f>YEAR(SalesDataTable[[#This Row],[Order Date]])</f>
        <v>2026</v>
      </c>
      <c r="R1756" s="8" t="str">
        <f>"Q"&amp;ROUNDUP(MONTH(SalesDataTable[[#This Row],[Order Date]])/3,0)</f>
        <v>Q3</v>
      </c>
      <c r="S1756" s="9">
        <f>MONTH(SalesDataTable[[#This Row],[Order Date]])</f>
        <v>8</v>
      </c>
      <c r="T1756" s="8" t="str">
        <f>TEXT(SalesDataTable[[#This Row],[Order Date]],"mmm")</f>
        <v>Aug</v>
      </c>
    </row>
    <row r="1757" spans="1:20" ht="16">
      <c r="A1757" s="2" t="s">
        <v>1808</v>
      </c>
      <c r="B1757" s="3">
        <v>46261</v>
      </c>
      <c r="C1757" s="4" t="s">
        <v>8</v>
      </c>
      <c r="D1757" s="4" t="s">
        <v>86</v>
      </c>
      <c r="E1757" s="4" t="s">
        <v>25</v>
      </c>
      <c r="F1757" s="4" t="s">
        <v>20</v>
      </c>
      <c r="G1757" s="4" t="s">
        <v>5</v>
      </c>
      <c r="H1757" s="4" t="s">
        <v>35</v>
      </c>
      <c r="I1757" s="9">
        <v>3</v>
      </c>
      <c r="J1757" s="6">
        <v>41.33</v>
      </c>
      <c r="K1757" s="7">
        <v>0.05</v>
      </c>
      <c r="L1757" s="6">
        <v>17</v>
      </c>
      <c r="M1757" s="6">
        <f t="shared" si="108"/>
        <v>117.79049999999999</v>
      </c>
      <c r="N1757" s="6">
        <f t="shared" si="109"/>
        <v>51</v>
      </c>
      <c r="O1757" s="6">
        <f t="shared" si="110"/>
        <v>66.790499999999994</v>
      </c>
      <c r="P1757" s="8">
        <f t="shared" si="111"/>
        <v>0.56702790123142355</v>
      </c>
      <c r="Q1757" s="5">
        <f>YEAR(SalesDataTable[[#This Row],[Order Date]])</f>
        <v>2026</v>
      </c>
      <c r="R1757" s="8" t="str">
        <f>"Q"&amp;ROUNDUP(MONTH(SalesDataTable[[#This Row],[Order Date]])/3,0)</f>
        <v>Q3</v>
      </c>
      <c r="S1757" s="9">
        <f>MONTH(SalesDataTable[[#This Row],[Order Date]])</f>
        <v>8</v>
      </c>
      <c r="T1757" s="8" t="str">
        <f>TEXT(SalesDataTable[[#This Row],[Order Date]],"mmm")</f>
        <v>Aug</v>
      </c>
    </row>
    <row r="1758" spans="1:20" ht="16">
      <c r="A1758" s="2" t="s">
        <v>1809</v>
      </c>
      <c r="B1758" s="3">
        <v>46261</v>
      </c>
      <c r="C1758" s="4" t="s">
        <v>1</v>
      </c>
      <c r="D1758" s="4" t="s">
        <v>88</v>
      </c>
      <c r="E1758" s="4" t="s">
        <v>3</v>
      </c>
      <c r="F1758" s="4" t="s">
        <v>20</v>
      </c>
      <c r="G1758" s="4" t="s">
        <v>17</v>
      </c>
      <c r="H1758" s="4" t="s">
        <v>18</v>
      </c>
      <c r="I1758" s="9">
        <v>1</v>
      </c>
      <c r="J1758" s="6">
        <v>35.590000000000003</v>
      </c>
      <c r="K1758" s="7">
        <v>0</v>
      </c>
      <c r="L1758" s="6">
        <v>13.66</v>
      </c>
      <c r="M1758" s="6">
        <f t="shared" si="108"/>
        <v>35.590000000000003</v>
      </c>
      <c r="N1758" s="6">
        <f t="shared" si="109"/>
        <v>13.66</v>
      </c>
      <c r="O1758" s="6">
        <f t="shared" si="110"/>
        <v>21.930000000000003</v>
      </c>
      <c r="P1758" s="8">
        <f t="shared" si="111"/>
        <v>0.61618432143860635</v>
      </c>
      <c r="Q1758" s="5">
        <f>YEAR(SalesDataTable[[#This Row],[Order Date]])</f>
        <v>2026</v>
      </c>
      <c r="R1758" s="8" t="str">
        <f>"Q"&amp;ROUNDUP(MONTH(SalesDataTable[[#This Row],[Order Date]])/3,0)</f>
        <v>Q3</v>
      </c>
      <c r="S1758" s="9">
        <f>MONTH(SalesDataTable[[#This Row],[Order Date]])</f>
        <v>8</v>
      </c>
      <c r="T1758" s="8" t="str">
        <f>TEXT(SalesDataTable[[#This Row],[Order Date]],"mmm")</f>
        <v>Aug</v>
      </c>
    </row>
    <row r="1759" spans="1:20" ht="16">
      <c r="A1759" s="2" t="s">
        <v>1810</v>
      </c>
      <c r="B1759" s="3">
        <v>46261</v>
      </c>
      <c r="C1759" s="4" t="s">
        <v>27</v>
      </c>
      <c r="D1759" s="4" t="s">
        <v>48</v>
      </c>
      <c r="E1759" s="4" t="s">
        <v>3</v>
      </c>
      <c r="F1759" s="4" t="s">
        <v>4</v>
      </c>
      <c r="G1759" s="4" t="s">
        <v>31</v>
      </c>
      <c r="H1759" s="4" t="s">
        <v>32</v>
      </c>
      <c r="I1759" s="9">
        <v>2</v>
      </c>
      <c r="J1759" s="6">
        <v>335.87</v>
      </c>
      <c r="K1759" s="7">
        <v>0.1</v>
      </c>
      <c r="L1759" s="6">
        <v>196.54</v>
      </c>
      <c r="M1759" s="6">
        <f t="shared" si="108"/>
        <v>604.56600000000003</v>
      </c>
      <c r="N1759" s="6">
        <f t="shared" si="109"/>
        <v>393.08</v>
      </c>
      <c r="O1759" s="6">
        <f t="shared" si="110"/>
        <v>211.48600000000005</v>
      </c>
      <c r="P1759" s="8">
        <f t="shared" si="111"/>
        <v>0.34981457773014035</v>
      </c>
      <c r="Q1759" s="5">
        <f>YEAR(SalesDataTable[[#This Row],[Order Date]])</f>
        <v>2026</v>
      </c>
      <c r="R1759" s="8" t="str">
        <f>"Q"&amp;ROUNDUP(MONTH(SalesDataTable[[#This Row],[Order Date]])/3,0)</f>
        <v>Q3</v>
      </c>
      <c r="S1759" s="9">
        <f>MONTH(SalesDataTable[[#This Row],[Order Date]])</f>
        <v>8</v>
      </c>
      <c r="T1759" s="8" t="str">
        <f>TEXT(SalesDataTable[[#This Row],[Order Date]],"mmm")</f>
        <v>Aug</v>
      </c>
    </row>
    <row r="1760" spans="1:20" ht="16">
      <c r="A1760" s="2" t="s">
        <v>1811</v>
      </c>
      <c r="B1760" s="3">
        <v>46261</v>
      </c>
      <c r="C1760" s="4" t="s">
        <v>27</v>
      </c>
      <c r="D1760" s="4" t="s">
        <v>82</v>
      </c>
      <c r="E1760" s="4" t="s">
        <v>3</v>
      </c>
      <c r="F1760" s="4" t="s">
        <v>16</v>
      </c>
      <c r="G1760" s="4" t="s">
        <v>49</v>
      </c>
      <c r="H1760" s="4" t="s">
        <v>74</v>
      </c>
      <c r="I1760" s="9">
        <v>1</v>
      </c>
      <c r="J1760" s="6">
        <v>50.7</v>
      </c>
      <c r="K1760" s="7">
        <v>0.05</v>
      </c>
      <c r="L1760" s="6">
        <v>21.65</v>
      </c>
      <c r="M1760" s="6">
        <f t="shared" si="108"/>
        <v>48.164999999999999</v>
      </c>
      <c r="N1760" s="6">
        <f t="shared" si="109"/>
        <v>21.65</v>
      </c>
      <c r="O1760" s="6">
        <f t="shared" si="110"/>
        <v>26.515000000000001</v>
      </c>
      <c r="P1760" s="8">
        <f t="shared" si="111"/>
        <v>0.55050347762898377</v>
      </c>
      <c r="Q1760" s="5">
        <f>YEAR(SalesDataTable[[#This Row],[Order Date]])</f>
        <v>2026</v>
      </c>
      <c r="R1760" s="8" t="str">
        <f>"Q"&amp;ROUNDUP(MONTH(SalesDataTable[[#This Row],[Order Date]])/3,0)</f>
        <v>Q3</v>
      </c>
      <c r="S1760" s="9">
        <f>MONTH(SalesDataTable[[#This Row],[Order Date]])</f>
        <v>8</v>
      </c>
      <c r="T1760" s="8" t="str">
        <f>TEXT(SalesDataTable[[#This Row],[Order Date]],"mmm")</f>
        <v>Aug</v>
      </c>
    </row>
    <row r="1761" spans="1:20" ht="16">
      <c r="A1761" s="2" t="s">
        <v>1812</v>
      </c>
      <c r="B1761" s="3">
        <v>46261</v>
      </c>
      <c r="C1761" s="4" t="s">
        <v>14</v>
      </c>
      <c r="D1761" s="4" t="s">
        <v>15</v>
      </c>
      <c r="E1761" s="4" t="s">
        <v>39</v>
      </c>
      <c r="F1761" s="4" t="s">
        <v>16</v>
      </c>
      <c r="G1761" s="4" t="s">
        <v>11</v>
      </c>
      <c r="H1761" s="4" t="s">
        <v>53</v>
      </c>
      <c r="I1761" s="9">
        <v>3</v>
      </c>
      <c r="J1761" s="6">
        <v>152.76</v>
      </c>
      <c r="K1761" s="7">
        <v>0.1</v>
      </c>
      <c r="L1761" s="6">
        <v>77.36</v>
      </c>
      <c r="M1761" s="6">
        <f t="shared" si="108"/>
        <v>412.452</v>
      </c>
      <c r="N1761" s="6">
        <f t="shared" si="109"/>
        <v>232.07999999999998</v>
      </c>
      <c r="O1761" s="6">
        <f t="shared" si="110"/>
        <v>180.37200000000001</v>
      </c>
      <c r="P1761" s="8">
        <f t="shared" si="111"/>
        <v>0.43731634226528182</v>
      </c>
      <c r="Q1761" s="5">
        <f>YEAR(SalesDataTable[[#This Row],[Order Date]])</f>
        <v>2026</v>
      </c>
      <c r="R1761" s="8" t="str">
        <f>"Q"&amp;ROUNDUP(MONTH(SalesDataTable[[#This Row],[Order Date]])/3,0)</f>
        <v>Q3</v>
      </c>
      <c r="S1761" s="9">
        <f>MONTH(SalesDataTable[[#This Row],[Order Date]])</f>
        <v>8</v>
      </c>
      <c r="T1761" s="8" t="str">
        <f>TEXT(SalesDataTable[[#This Row],[Order Date]],"mmm")</f>
        <v>Aug</v>
      </c>
    </row>
    <row r="1762" spans="1:20" ht="16">
      <c r="A1762" s="2" t="s">
        <v>1813</v>
      </c>
      <c r="B1762" s="3">
        <v>46261</v>
      </c>
      <c r="C1762" s="4" t="s">
        <v>1</v>
      </c>
      <c r="D1762" s="4" t="s">
        <v>88</v>
      </c>
      <c r="E1762" s="4" t="s">
        <v>10</v>
      </c>
      <c r="F1762" s="4" t="s">
        <v>4</v>
      </c>
      <c r="G1762" s="4" t="s">
        <v>11</v>
      </c>
      <c r="H1762" s="4" t="s">
        <v>79</v>
      </c>
      <c r="I1762" s="9">
        <v>5</v>
      </c>
      <c r="J1762" s="6">
        <v>72.78</v>
      </c>
      <c r="K1762" s="7">
        <v>0.1</v>
      </c>
      <c r="L1762" s="6">
        <v>33.25</v>
      </c>
      <c r="M1762" s="6">
        <f t="shared" si="108"/>
        <v>327.51</v>
      </c>
      <c r="N1762" s="6">
        <f t="shared" si="109"/>
        <v>166.25</v>
      </c>
      <c r="O1762" s="6">
        <f t="shared" si="110"/>
        <v>161.26</v>
      </c>
      <c r="P1762" s="8">
        <f t="shared" si="111"/>
        <v>0.49238191200268694</v>
      </c>
      <c r="Q1762" s="5">
        <f>YEAR(SalesDataTable[[#This Row],[Order Date]])</f>
        <v>2026</v>
      </c>
      <c r="R1762" s="8" t="str">
        <f>"Q"&amp;ROUNDUP(MONTH(SalesDataTable[[#This Row],[Order Date]])/3,0)</f>
        <v>Q3</v>
      </c>
      <c r="S1762" s="9">
        <f>MONTH(SalesDataTable[[#This Row],[Order Date]])</f>
        <v>8</v>
      </c>
      <c r="T1762" s="8" t="str">
        <f>TEXT(SalesDataTable[[#This Row],[Order Date]],"mmm")</f>
        <v>Aug</v>
      </c>
    </row>
    <row r="1763" spans="1:20" ht="16">
      <c r="A1763" s="2" t="s">
        <v>1814</v>
      </c>
      <c r="B1763" s="3">
        <v>46261</v>
      </c>
      <c r="C1763" s="4" t="s">
        <v>8</v>
      </c>
      <c r="D1763" s="4" t="s">
        <v>69</v>
      </c>
      <c r="E1763" s="4" t="s">
        <v>39</v>
      </c>
      <c r="F1763" s="4" t="s">
        <v>16</v>
      </c>
      <c r="G1763" s="4" t="s">
        <v>17</v>
      </c>
      <c r="H1763" s="4" t="s">
        <v>18</v>
      </c>
      <c r="I1763" s="9">
        <v>2</v>
      </c>
      <c r="J1763" s="6">
        <v>37</v>
      </c>
      <c r="K1763" s="7">
        <v>0</v>
      </c>
      <c r="L1763" s="6">
        <v>13.83</v>
      </c>
      <c r="M1763" s="6">
        <f t="shared" si="108"/>
        <v>74</v>
      </c>
      <c r="N1763" s="6">
        <f t="shared" si="109"/>
        <v>27.66</v>
      </c>
      <c r="O1763" s="6">
        <f t="shared" si="110"/>
        <v>46.34</v>
      </c>
      <c r="P1763" s="8">
        <f t="shared" si="111"/>
        <v>0.62621621621621626</v>
      </c>
      <c r="Q1763" s="5">
        <f>YEAR(SalesDataTable[[#This Row],[Order Date]])</f>
        <v>2026</v>
      </c>
      <c r="R1763" s="8" t="str">
        <f>"Q"&amp;ROUNDUP(MONTH(SalesDataTable[[#This Row],[Order Date]])/3,0)</f>
        <v>Q3</v>
      </c>
      <c r="S1763" s="9">
        <f>MONTH(SalesDataTable[[#This Row],[Order Date]])</f>
        <v>8</v>
      </c>
      <c r="T1763" s="8" t="str">
        <f>TEXT(SalesDataTable[[#This Row],[Order Date]],"mmm")</f>
        <v>Aug</v>
      </c>
    </row>
    <row r="1764" spans="1:20" ht="16">
      <c r="A1764" s="2" t="s">
        <v>1815</v>
      </c>
      <c r="B1764" s="3">
        <v>46261</v>
      </c>
      <c r="C1764" s="4" t="s">
        <v>8</v>
      </c>
      <c r="D1764" s="4" t="s">
        <v>66</v>
      </c>
      <c r="E1764" s="4" t="s">
        <v>10</v>
      </c>
      <c r="F1764" s="4" t="s">
        <v>20</v>
      </c>
      <c r="G1764" s="4" t="s">
        <v>5</v>
      </c>
      <c r="H1764" s="4" t="s">
        <v>35</v>
      </c>
      <c r="I1764" s="9">
        <v>6</v>
      </c>
      <c r="J1764" s="6">
        <v>41.33</v>
      </c>
      <c r="K1764" s="7">
        <v>0.2</v>
      </c>
      <c r="L1764" s="6">
        <v>17.02</v>
      </c>
      <c r="M1764" s="6">
        <f t="shared" si="108"/>
        <v>198.38400000000001</v>
      </c>
      <c r="N1764" s="6">
        <f t="shared" si="109"/>
        <v>102.12</v>
      </c>
      <c r="O1764" s="6">
        <f t="shared" si="110"/>
        <v>96.26400000000001</v>
      </c>
      <c r="P1764" s="8">
        <f t="shared" si="111"/>
        <v>0.48524074522138883</v>
      </c>
      <c r="Q1764" s="5">
        <f>YEAR(SalesDataTable[[#This Row],[Order Date]])</f>
        <v>2026</v>
      </c>
      <c r="R1764" s="8" t="str">
        <f>"Q"&amp;ROUNDUP(MONTH(SalesDataTable[[#This Row],[Order Date]])/3,0)</f>
        <v>Q3</v>
      </c>
      <c r="S1764" s="9">
        <f>MONTH(SalesDataTable[[#This Row],[Order Date]])</f>
        <v>8</v>
      </c>
      <c r="T1764" s="8" t="str">
        <f>TEXT(SalesDataTable[[#This Row],[Order Date]],"mmm")</f>
        <v>Aug</v>
      </c>
    </row>
    <row r="1765" spans="1:20" ht="16">
      <c r="A1765" s="2" t="s">
        <v>1816</v>
      </c>
      <c r="B1765" s="3">
        <v>46262</v>
      </c>
      <c r="C1765" s="4" t="s">
        <v>1</v>
      </c>
      <c r="D1765" s="4" t="s">
        <v>88</v>
      </c>
      <c r="E1765" s="4" t="s">
        <v>25</v>
      </c>
      <c r="F1765" s="4" t="s">
        <v>4</v>
      </c>
      <c r="G1765" s="4" t="s">
        <v>49</v>
      </c>
      <c r="H1765" s="4" t="s">
        <v>67</v>
      </c>
      <c r="I1765" s="9">
        <v>1</v>
      </c>
      <c r="J1765" s="6">
        <v>37.020000000000003</v>
      </c>
      <c r="K1765" s="7">
        <v>0</v>
      </c>
      <c r="L1765" s="6">
        <v>13.64</v>
      </c>
      <c r="M1765" s="6">
        <f t="shared" si="108"/>
        <v>37.020000000000003</v>
      </c>
      <c r="N1765" s="6">
        <f t="shared" si="109"/>
        <v>13.64</v>
      </c>
      <c r="O1765" s="6">
        <f t="shared" si="110"/>
        <v>23.380000000000003</v>
      </c>
      <c r="P1765" s="8">
        <f t="shared" si="111"/>
        <v>0.63155051323608857</v>
      </c>
      <c r="Q1765" s="5">
        <f>YEAR(SalesDataTable[[#This Row],[Order Date]])</f>
        <v>2026</v>
      </c>
      <c r="R1765" s="8" t="str">
        <f>"Q"&amp;ROUNDUP(MONTH(SalesDataTable[[#This Row],[Order Date]])/3,0)</f>
        <v>Q3</v>
      </c>
      <c r="S1765" s="9">
        <f>MONTH(SalesDataTable[[#This Row],[Order Date]])</f>
        <v>8</v>
      </c>
      <c r="T1765" s="8" t="str">
        <f>TEXT(SalesDataTable[[#This Row],[Order Date]],"mmm")</f>
        <v>Aug</v>
      </c>
    </row>
    <row r="1766" spans="1:20" ht="16">
      <c r="A1766" s="2" t="s">
        <v>1817</v>
      </c>
      <c r="B1766" s="3">
        <v>46262</v>
      </c>
      <c r="C1766" s="4" t="s">
        <v>27</v>
      </c>
      <c r="D1766" s="4" t="s">
        <v>48</v>
      </c>
      <c r="E1766" s="4" t="s">
        <v>3</v>
      </c>
      <c r="F1766" s="4" t="s">
        <v>16</v>
      </c>
      <c r="G1766" s="4" t="s">
        <v>31</v>
      </c>
      <c r="H1766" s="4" t="s">
        <v>64</v>
      </c>
      <c r="I1766" s="9">
        <v>1</v>
      </c>
      <c r="J1766" s="6">
        <v>81.06</v>
      </c>
      <c r="K1766" s="7">
        <v>0</v>
      </c>
      <c r="L1766" s="6">
        <v>38.43</v>
      </c>
      <c r="M1766" s="6">
        <f t="shared" si="108"/>
        <v>81.06</v>
      </c>
      <c r="N1766" s="6">
        <f t="shared" si="109"/>
        <v>38.43</v>
      </c>
      <c r="O1766" s="6">
        <f t="shared" si="110"/>
        <v>42.63</v>
      </c>
      <c r="P1766" s="8">
        <f t="shared" si="111"/>
        <v>0.52590673575129532</v>
      </c>
      <c r="Q1766" s="5">
        <f>YEAR(SalesDataTable[[#This Row],[Order Date]])</f>
        <v>2026</v>
      </c>
      <c r="R1766" s="8" t="str">
        <f>"Q"&amp;ROUNDUP(MONTH(SalesDataTable[[#This Row],[Order Date]])/3,0)</f>
        <v>Q3</v>
      </c>
      <c r="S1766" s="9">
        <f>MONTH(SalesDataTable[[#This Row],[Order Date]])</f>
        <v>8</v>
      </c>
      <c r="T1766" s="8" t="str">
        <f>TEXT(SalesDataTable[[#This Row],[Order Date]],"mmm")</f>
        <v>Aug</v>
      </c>
    </row>
    <row r="1767" spans="1:20" ht="16">
      <c r="A1767" s="2" t="s">
        <v>1818</v>
      </c>
      <c r="B1767" s="3">
        <v>46262</v>
      </c>
      <c r="C1767" s="4" t="s">
        <v>14</v>
      </c>
      <c r="D1767" s="4" t="s">
        <v>15</v>
      </c>
      <c r="E1767" s="4" t="s">
        <v>3</v>
      </c>
      <c r="F1767" s="4" t="s">
        <v>16</v>
      </c>
      <c r="G1767" s="4" t="s">
        <v>5</v>
      </c>
      <c r="H1767" s="4" t="s">
        <v>29</v>
      </c>
      <c r="I1767" s="9">
        <v>2</v>
      </c>
      <c r="J1767" s="6">
        <v>51.91</v>
      </c>
      <c r="K1767" s="7">
        <v>0</v>
      </c>
      <c r="L1767" s="6">
        <v>21.94</v>
      </c>
      <c r="M1767" s="6">
        <f t="shared" si="108"/>
        <v>103.82</v>
      </c>
      <c r="N1767" s="6">
        <f t="shared" si="109"/>
        <v>43.88</v>
      </c>
      <c r="O1767" s="6">
        <f t="shared" si="110"/>
        <v>59.939999999999991</v>
      </c>
      <c r="P1767" s="8">
        <f t="shared" si="111"/>
        <v>0.57734540550953573</v>
      </c>
      <c r="Q1767" s="5">
        <f>YEAR(SalesDataTable[[#This Row],[Order Date]])</f>
        <v>2026</v>
      </c>
      <c r="R1767" s="8" t="str">
        <f>"Q"&amp;ROUNDUP(MONTH(SalesDataTable[[#This Row],[Order Date]])/3,0)</f>
        <v>Q3</v>
      </c>
      <c r="S1767" s="9">
        <f>MONTH(SalesDataTable[[#This Row],[Order Date]])</f>
        <v>8</v>
      </c>
      <c r="T1767" s="8" t="str">
        <f>TEXT(SalesDataTable[[#This Row],[Order Date]],"mmm")</f>
        <v>Aug</v>
      </c>
    </row>
    <row r="1768" spans="1:20" ht="16">
      <c r="A1768" s="2" t="s">
        <v>1819</v>
      </c>
      <c r="B1768" s="3">
        <v>46262</v>
      </c>
      <c r="C1768" s="4" t="s">
        <v>27</v>
      </c>
      <c r="D1768" s="4" t="s">
        <v>45</v>
      </c>
      <c r="E1768" s="4" t="s">
        <v>39</v>
      </c>
      <c r="F1768" s="4" t="s">
        <v>16</v>
      </c>
      <c r="G1768" s="4" t="s">
        <v>17</v>
      </c>
      <c r="H1768" s="4" t="s">
        <v>18</v>
      </c>
      <c r="I1768" s="9">
        <v>1</v>
      </c>
      <c r="J1768" s="6">
        <v>35.700000000000003</v>
      </c>
      <c r="K1768" s="7">
        <v>0.05</v>
      </c>
      <c r="L1768" s="6">
        <v>13.45</v>
      </c>
      <c r="M1768" s="6">
        <f t="shared" si="108"/>
        <v>33.914999999999999</v>
      </c>
      <c r="N1768" s="6">
        <f t="shared" si="109"/>
        <v>13.45</v>
      </c>
      <c r="O1768" s="6">
        <f t="shared" si="110"/>
        <v>20.465</v>
      </c>
      <c r="P1768" s="8">
        <f t="shared" si="111"/>
        <v>0.60342031549461894</v>
      </c>
      <c r="Q1768" s="5">
        <f>YEAR(SalesDataTable[[#This Row],[Order Date]])</f>
        <v>2026</v>
      </c>
      <c r="R1768" s="8" t="str">
        <f>"Q"&amp;ROUNDUP(MONTH(SalesDataTable[[#This Row],[Order Date]])/3,0)</f>
        <v>Q3</v>
      </c>
      <c r="S1768" s="9">
        <f>MONTH(SalesDataTable[[#This Row],[Order Date]])</f>
        <v>8</v>
      </c>
      <c r="T1768" s="8" t="str">
        <f>TEXT(SalesDataTable[[#This Row],[Order Date]],"mmm")</f>
        <v>Aug</v>
      </c>
    </row>
    <row r="1769" spans="1:20" ht="16">
      <c r="A1769" s="2" t="s">
        <v>1820</v>
      </c>
      <c r="B1769" s="3">
        <v>46262</v>
      </c>
      <c r="C1769" s="4" t="s">
        <v>1</v>
      </c>
      <c r="D1769" s="4" t="s">
        <v>52</v>
      </c>
      <c r="E1769" s="4" t="s">
        <v>25</v>
      </c>
      <c r="F1769" s="4" t="s">
        <v>16</v>
      </c>
      <c r="G1769" s="4" t="s">
        <v>49</v>
      </c>
      <c r="H1769" s="4" t="s">
        <v>67</v>
      </c>
      <c r="I1769" s="9">
        <v>1</v>
      </c>
      <c r="J1769" s="6">
        <v>36.590000000000003</v>
      </c>
      <c r="K1769" s="7">
        <v>0.05</v>
      </c>
      <c r="L1769" s="6">
        <v>14.15</v>
      </c>
      <c r="M1769" s="6">
        <f t="shared" si="108"/>
        <v>34.7605</v>
      </c>
      <c r="N1769" s="6">
        <f t="shared" si="109"/>
        <v>14.15</v>
      </c>
      <c r="O1769" s="6">
        <f t="shared" si="110"/>
        <v>20.610500000000002</v>
      </c>
      <c r="P1769" s="8">
        <f t="shared" si="111"/>
        <v>0.59292875534011313</v>
      </c>
      <c r="Q1769" s="5">
        <f>YEAR(SalesDataTable[[#This Row],[Order Date]])</f>
        <v>2026</v>
      </c>
      <c r="R1769" s="8" t="str">
        <f>"Q"&amp;ROUNDUP(MONTH(SalesDataTable[[#This Row],[Order Date]])/3,0)</f>
        <v>Q3</v>
      </c>
      <c r="S1769" s="9">
        <f>MONTH(SalesDataTable[[#This Row],[Order Date]])</f>
        <v>8</v>
      </c>
      <c r="T1769" s="8" t="str">
        <f>TEXT(SalesDataTable[[#This Row],[Order Date]],"mmm")</f>
        <v>Aug</v>
      </c>
    </row>
    <row r="1770" spans="1:20" ht="16">
      <c r="A1770" s="2" t="s">
        <v>1821</v>
      </c>
      <c r="B1770" s="3">
        <v>46262</v>
      </c>
      <c r="C1770" s="4" t="s">
        <v>8</v>
      </c>
      <c r="D1770" s="4" t="s">
        <v>69</v>
      </c>
      <c r="E1770" s="4" t="s">
        <v>10</v>
      </c>
      <c r="F1770" s="4" t="s">
        <v>20</v>
      </c>
      <c r="G1770" s="4" t="s">
        <v>17</v>
      </c>
      <c r="H1770" s="4" t="s">
        <v>18</v>
      </c>
      <c r="I1770" s="9">
        <v>3</v>
      </c>
      <c r="J1770" s="6">
        <v>35.520000000000003</v>
      </c>
      <c r="K1770" s="7">
        <v>0.1</v>
      </c>
      <c r="L1770" s="6">
        <v>13.78</v>
      </c>
      <c r="M1770" s="6">
        <f t="shared" si="108"/>
        <v>95.904000000000011</v>
      </c>
      <c r="N1770" s="6">
        <f t="shared" si="109"/>
        <v>41.339999999999996</v>
      </c>
      <c r="O1770" s="6">
        <f t="shared" si="110"/>
        <v>54.564000000000014</v>
      </c>
      <c r="P1770" s="8">
        <f t="shared" si="111"/>
        <v>0.56894394394394399</v>
      </c>
      <c r="Q1770" s="5">
        <f>YEAR(SalesDataTable[[#This Row],[Order Date]])</f>
        <v>2026</v>
      </c>
      <c r="R1770" s="8" t="str">
        <f>"Q"&amp;ROUNDUP(MONTH(SalesDataTable[[#This Row],[Order Date]])/3,0)</f>
        <v>Q3</v>
      </c>
      <c r="S1770" s="9">
        <f>MONTH(SalesDataTable[[#This Row],[Order Date]])</f>
        <v>8</v>
      </c>
      <c r="T1770" s="8" t="str">
        <f>TEXT(SalesDataTable[[#This Row],[Order Date]],"mmm")</f>
        <v>Aug</v>
      </c>
    </row>
    <row r="1771" spans="1:20" ht="16">
      <c r="A1771" s="2" t="s">
        <v>1822</v>
      </c>
      <c r="B1771" s="3">
        <v>46262</v>
      </c>
      <c r="C1771" s="4" t="s">
        <v>27</v>
      </c>
      <c r="D1771" s="4" t="s">
        <v>82</v>
      </c>
      <c r="E1771" s="4" t="s">
        <v>25</v>
      </c>
      <c r="F1771" s="4" t="s">
        <v>16</v>
      </c>
      <c r="G1771" s="4" t="s">
        <v>5</v>
      </c>
      <c r="H1771" s="4" t="s">
        <v>6</v>
      </c>
      <c r="I1771" s="9">
        <v>2</v>
      </c>
      <c r="J1771" s="6">
        <v>81.88</v>
      </c>
      <c r="K1771" s="7">
        <v>0.1</v>
      </c>
      <c r="L1771" s="6">
        <v>42.87</v>
      </c>
      <c r="M1771" s="6">
        <f t="shared" si="108"/>
        <v>147.38399999999999</v>
      </c>
      <c r="N1771" s="6">
        <f t="shared" si="109"/>
        <v>85.74</v>
      </c>
      <c r="O1771" s="6">
        <f t="shared" si="110"/>
        <v>61.643999999999991</v>
      </c>
      <c r="P1771" s="8">
        <f t="shared" si="111"/>
        <v>0.41825435596808336</v>
      </c>
      <c r="Q1771" s="5">
        <f>YEAR(SalesDataTable[[#This Row],[Order Date]])</f>
        <v>2026</v>
      </c>
      <c r="R1771" s="8" t="str">
        <f>"Q"&amp;ROUNDUP(MONTH(SalesDataTable[[#This Row],[Order Date]])/3,0)</f>
        <v>Q3</v>
      </c>
      <c r="S1771" s="9">
        <f>MONTH(SalesDataTable[[#This Row],[Order Date]])</f>
        <v>8</v>
      </c>
      <c r="T1771" s="8" t="str">
        <f>TEXT(SalesDataTable[[#This Row],[Order Date]],"mmm")</f>
        <v>Aug</v>
      </c>
    </row>
    <row r="1772" spans="1:20" ht="16">
      <c r="A1772" s="2" t="s">
        <v>1823</v>
      </c>
      <c r="B1772" s="3">
        <v>46262</v>
      </c>
      <c r="C1772" s="4" t="s">
        <v>27</v>
      </c>
      <c r="D1772" s="4" t="s">
        <v>45</v>
      </c>
      <c r="E1772" s="4" t="s">
        <v>3</v>
      </c>
      <c r="F1772" s="4" t="s">
        <v>20</v>
      </c>
      <c r="G1772" s="4" t="s">
        <v>17</v>
      </c>
      <c r="H1772" s="4" t="s">
        <v>46</v>
      </c>
      <c r="I1772" s="9">
        <v>4</v>
      </c>
      <c r="J1772" s="6">
        <v>46.54</v>
      </c>
      <c r="K1772" s="7">
        <v>0</v>
      </c>
      <c r="L1772" s="6">
        <v>18.86</v>
      </c>
      <c r="M1772" s="6">
        <f t="shared" si="108"/>
        <v>186.16</v>
      </c>
      <c r="N1772" s="6">
        <f t="shared" si="109"/>
        <v>75.44</v>
      </c>
      <c r="O1772" s="6">
        <f t="shared" si="110"/>
        <v>110.72</v>
      </c>
      <c r="P1772" s="8">
        <f t="shared" si="111"/>
        <v>0.5947571981091534</v>
      </c>
      <c r="Q1772" s="5">
        <f>YEAR(SalesDataTable[[#This Row],[Order Date]])</f>
        <v>2026</v>
      </c>
      <c r="R1772" s="8" t="str">
        <f>"Q"&amp;ROUNDUP(MONTH(SalesDataTable[[#This Row],[Order Date]])/3,0)</f>
        <v>Q3</v>
      </c>
      <c r="S1772" s="9">
        <f>MONTH(SalesDataTable[[#This Row],[Order Date]])</f>
        <v>8</v>
      </c>
      <c r="T1772" s="8" t="str">
        <f>TEXT(SalesDataTable[[#This Row],[Order Date]],"mmm")</f>
        <v>Aug</v>
      </c>
    </row>
    <row r="1773" spans="1:20" ht="16">
      <c r="A1773" s="2" t="s">
        <v>1824</v>
      </c>
      <c r="B1773" s="3">
        <v>46263</v>
      </c>
      <c r="C1773" s="4" t="s">
        <v>14</v>
      </c>
      <c r="D1773" s="4" t="s">
        <v>15</v>
      </c>
      <c r="E1773" s="4" t="s">
        <v>25</v>
      </c>
      <c r="F1773" s="4" t="s">
        <v>4</v>
      </c>
      <c r="G1773" s="4" t="s">
        <v>49</v>
      </c>
      <c r="H1773" s="4" t="s">
        <v>74</v>
      </c>
      <c r="I1773" s="9">
        <v>1</v>
      </c>
      <c r="J1773" s="6">
        <v>49.79</v>
      </c>
      <c r="K1773" s="7">
        <v>0</v>
      </c>
      <c r="L1773" s="6">
        <v>21.43</v>
      </c>
      <c r="M1773" s="6">
        <f t="shared" si="108"/>
        <v>49.79</v>
      </c>
      <c r="N1773" s="6">
        <f t="shared" si="109"/>
        <v>21.43</v>
      </c>
      <c r="O1773" s="6">
        <f t="shared" si="110"/>
        <v>28.36</v>
      </c>
      <c r="P1773" s="8">
        <f t="shared" si="111"/>
        <v>0.56959228760795344</v>
      </c>
      <c r="Q1773" s="5">
        <f>YEAR(SalesDataTable[[#This Row],[Order Date]])</f>
        <v>2026</v>
      </c>
      <c r="R1773" s="8" t="str">
        <f>"Q"&amp;ROUNDUP(MONTH(SalesDataTable[[#This Row],[Order Date]])/3,0)</f>
        <v>Q3</v>
      </c>
      <c r="S1773" s="9">
        <f>MONTH(SalesDataTable[[#This Row],[Order Date]])</f>
        <v>8</v>
      </c>
      <c r="T1773" s="8" t="str">
        <f>TEXT(SalesDataTable[[#This Row],[Order Date]],"mmm")</f>
        <v>Aug</v>
      </c>
    </row>
    <row r="1774" spans="1:20" ht="16">
      <c r="A1774" s="2" t="s">
        <v>1825</v>
      </c>
      <c r="B1774" s="3">
        <v>46263</v>
      </c>
      <c r="C1774" s="4" t="s">
        <v>14</v>
      </c>
      <c r="D1774" s="4" t="s">
        <v>24</v>
      </c>
      <c r="E1774" s="4" t="s">
        <v>3</v>
      </c>
      <c r="F1774" s="4" t="s">
        <v>16</v>
      </c>
      <c r="G1774" s="4" t="s">
        <v>11</v>
      </c>
      <c r="H1774" s="4" t="s">
        <v>12</v>
      </c>
      <c r="I1774" s="9">
        <v>6</v>
      </c>
      <c r="J1774" s="6">
        <v>90.19</v>
      </c>
      <c r="K1774" s="7">
        <v>0</v>
      </c>
      <c r="L1774" s="6">
        <v>45.61</v>
      </c>
      <c r="M1774" s="6">
        <f t="shared" si="108"/>
        <v>541.14</v>
      </c>
      <c r="N1774" s="6">
        <f t="shared" si="109"/>
        <v>273.65999999999997</v>
      </c>
      <c r="O1774" s="6">
        <f t="shared" si="110"/>
        <v>267.48</v>
      </c>
      <c r="P1774" s="8">
        <f t="shared" si="111"/>
        <v>0.4942898325756736</v>
      </c>
      <c r="Q1774" s="5">
        <f>YEAR(SalesDataTable[[#This Row],[Order Date]])</f>
        <v>2026</v>
      </c>
      <c r="R1774" s="8" t="str">
        <f>"Q"&amp;ROUNDUP(MONTH(SalesDataTable[[#This Row],[Order Date]])/3,0)</f>
        <v>Q3</v>
      </c>
      <c r="S1774" s="9">
        <f>MONTH(SalesDataTable[[#This Row],[Order Date]])</f>
        <v>8</v>
      </c>
      <c r="T1774" s="8" t="str">
        <f>TEXT(SalesDataTable[[#This Row],[Order Date]],"mmm")</f>
        <v>Aug</v>
      </c>
    </row>
    <row r="1775" spans="1:20" ht="16">
      <c r="A1775" s="2" t="s">
        <v>1826</v>
      </c>
      <c r="B1775" s="3">
        <v>46263</v>
      </c>
      <c r="C1775" s="4" t="s">
        <v>8</v>
      </c>
      <c r="D1775" s="4" t="s">
        <v>69</v>
      </c>
      <c r="E1775" s="4" t="s">
        <v>3</v>
      </c>
      <c r="F1775" s="4" t="s">
        <v>16</v>
      </c>
      <c r="G1775" s="4" t="s">
        <v>11</v>
      </c>
      <c r="H1775" s="4" t="s">
        <v>79</v>
      </c>
      <c r="I1775" s="9">
        <v>1</v>
      </c>
      <c r="J1775" s="6">
        <v>70.38</v>
      </c>
      <c r="K1775" s="7">
        <v>0.15</v>
      </c>
      <c r="L1775" s="6">
        <v>32.64</v>
      </c>
      <c r="M1775" s="6">
        <f t="shared" si="108"/>
        <v>59.822999999999993</v>
      </c>
      <c r="N1775" s="6">
        <f t="shared" si="109"/>
        <v>32.64</v>
      </c>
      <c r="O1775" s="6">
        <f t="shared" si="110"/>
        <v>27.182999999999993</v>
      </c>
      <c r="P1775" s="8">
        <f t="shared" si="111"/>
        <v>0.45439045183290699</v>
      </c>
      <c r="Q1775" s="5">
        <f>YEAR(SalesDataTable[[#This Row],[Order Date]])</f>
        <v>2026</v>
      </c>
      <c r="R1775" s="8" t="str">
        <f>"Q"&amp;ROUNDUP(MONTH(SalesDataTable[[#This Row],[Order Date]])/3,0)</f>
        <v>Q3</v>
      </c>
      <c r="S1775" s="9">
        <f>MONTH(SalesDataTable[[#This Row],[Order Date]])</f>
        <v>8</v>
      </c>
      <c r="T1775" s="8" t="str">
        <f>TEXT(SalesDataTable[[#This Row],[Order Date]],"mmm")</f>
        <v>Aug</v>
      </c>
    </row>
    <row r="1776" spans="1:20" ht="16">
      <c r="A1776" s="2" t="s">
        <v>1827</v>
      </c>
      <c r="B1776" s="3">
        <v>46263</v>
      </c>
      <c r="C1776" s="4" t="s">
        <v>27</v>
      </c>
      <c r="D1776" s="4" t="s">
        <v>82</v>
      </c>
      <c r="E1776" s="4" t="s">
        <v>3</v>
      </c>
      <c r="F1776" s="4" t="s">
        <v>16</v>
      </c>
      <c r="G1776" s="4" t="s">
        <v>17</v>
      </c>
      <c r="H1776" s="4" t="s">
        <v>46</v>
      </c>
      <c r="I1776" s="9">
        <v>1</v>
      </c>
      <c r="J1776" s="6">
        <v>46.43</v>
      </c>
      <c r="K1776" s="7">
        <v>0</v>
      </c>
      <c r="L1776" s="6">
        <v>18.2</v>
      </c>
      <c r="M1776" s="6">
        <f t="shared" si="108"/>
        <v>46.43</v>
      </c>
      <c r="N1776" s="6">
        <f t="shared" si="109"/>
        <v>18.2</v>
      </c>
      <c r="O1776" s="6">
        <f t="shared" si="110"/>
        <v>28.23</v>
      </c>
      <c r="P1776" s="8">
        <f t="shared" si="111"/>
        <v>0.60801206116734874</v>
      </c>
      <c r="Q1776" s="5">
        <f>YEAR(SalesDataTable[[#This Row],[Order Date]])</f>
        <v>2026</v>
      </c>
      <c r="R1776" s="8" t="str">
        <f>"Q"&amp;ROUNDUP(MONTH(SalesDataTable[[#This Row],[Order Date]])/3,0)</f>
        <v>Q3</v>
      </c>
      <c r="S1776" s="9">
        <f>MONTH(SalesDataTable[[#This Row],[Order Date]])</f>
        <v>8</v>
      </c>
      <c r="T1776" s="8" t="str">
        <f>TEXT(SalesDataTable[[#This Row],[Order Date]],"mmm")</f>
        <v>Aug</v>
      </c>
    </row>
    <row r="1777" spans="1:20" ht="16">
      <c r="A1777" s="2" t="s">
        <v>1828</v>
      </c>
      <c r="B1777" s="3">
        <v>46263</v>
      </c>
      <c r="C1777" s="4" t="s">
        <v>1</v>
      </c>
      <c r="D1777" s="4" t="s">
        <v>2</v>
      </c>
      <c r="E1777" s="4" t="s">
        <v>3</v>
      </c>
      <c r="F1777" s="4" t="s">
        <v>16</v>
      </c>
      <c r="G1777" s="4" t="s">
        <v>31</v>
      </c>
      <c r="H1777" s="4" t="s">
        <v>41</v>
      </c>
      <c r="I1777" s="9">
        <v>1</v>
      </c>
      <c r="J1777" s="6">
        <v>194.75</v>
      </c>
      <c r="K1777" s="7">
        <v>0.05</v>
      </c>
      <c r="L1777" s="6">
        <v>105.94</v>
      </c>
      <c r="M1777" s="6">
        <f t="shared" si="108"/>
        <v>185.01249999999999</v>
      </c>
      <c r="N1777" s="6">
        <f t="shared" si="109"/>
        <v>105.94</v>
      </c>
      <c r="O1777" s="6">
        <f t="shared" si="110"/>
        <v>79.072499999999991</v>
      </c>
      <c r="P1777" s="8">
        <f t="shared" si="111"/>
        <v>0.42739004121343149</v>
      </c>
      <c r="Q1777" s="5">
        <f>YEAR(SalesDataTable[[#This Row],[Order Date]])</f>
        <v>2026</v>
      </c>
      <c r="R1777" s="8" t="str">
        <f>"Q"&amp;ROUNDUP(MONTH(SalesDataTable[[#This Row],[Order Date]])/3,0)</f>
        <v>Q3</v>
      </c>
      <c r="S1777" s="9">
        <f>MONTH(SalesDataTable[[#This Row],[Order Date]])</f>
        <v>8</v>
      </c>
      <c r="T1777" s="8" t="str">
        <f>TEXT(SalesDataTable[[#This Row],[Order Date]],"mmm")</f>
        <v>Aug</v>
      </c>
    </row>
    <row r="1778" spans="1:20" ht="16">
      <c r="A1778" s="2" t="s">
        <v>1829</v>
      </c>
      <c r="B1778" s="3">
        <v>46263</v>
      </c>
      <c r="C1778" s="4" t="s">
        <v>8</v>
      </c>
      <c r="D1778" s="4" t="s">
        <v>86</v>
      </c>
      <c r="E1778" s="4" t="s">
        <v>25</v>
      </c>
      <c r="F1778" s="4" t="s">
        <v>4</v>
      </c>
      <c r="G1778" s="4" t="s">
        <v>11</v>
      </c>
      <c r="H1778" s="4" t="s">
        <v>21</v>
      </c>
      <c r="I1778" s="9">
        <v>2</v>
      </c>
      <c r="J1778" s="6">
        <v>142.16</v>
      </c>
      <c r="K1778" s="7">
        <v>0</v>
      </c>
      <c r="L1778" s="6">
        <v>79.36</v>
      </c>
      <c r="M1778" s="6">
        <f t="shared" si="108"/>
        <v>284.32</v>
      </c>
      <c r="N1778" s="6">
        <f t="shared" si="109"/>
        <v>158.72</v>
      </c>
      <c r="O1778" s="6">
        <f t="shared" si="110"/>
        <v>125.6</v>
      </c>
      <c r="P1778" s="8">
        <f t="shared" si="111"/>
        <v>0.44175576814856499</v>
      </c>
      <c r="Q1778" s="5">
        <f>YEAR(SalesDataTable[[#This Row],[Order Date]])</f>
        <v>2026</v>
      </c>
      <c r="R1778" s="8" t="str">
        <f>"Q"&amp;ROUNDUP(MONTH(SalesDataTable[[#This Row],[Order Date]])/3,0)</f>
        <v>Q3</v>
      </c>
      <c r="S1778" s="9">
        <f>MONTH(SalesDataTable[[#This Row],[Order Date]])</f>
        <v>8</v>
      </c>
      <c r="T1778" s="8" t="str">
        <f>TEXT(SalesDataTable[[#This Row],[Order Date]],"mmm")</f>
        <v>Aug</v>
      </c>
    </row>
    <row r="1779" spans="1:20" ht="16">
      <c r="A1779" s="2" t="s">
        <v>1830</v>
      </c>
      <c r="B1779" s="3">
        <v>46263</v>
      </c>
      <c r="C1779" s="4" t="s">
        <v>27</v>
      </c>
      <c r="D1779" s="4" t="s">
        <v>48</v>
      </c>
      <c r="E1779" s="4" t="s">
        <v>3</v>
      </c>
      <c r="F1779" s="4" t="s">
        <v>20</v>
      </c>
      <c r="G1779" s="4" t="s">
        <v>17</v>
      </c>
      <c r="H1779" s="4" t="s">
        <v>46</v>
      </c>
      <c r="I1779" s="9">
        <v>2</v>
      </c>
      <c r="J1779" s="6">
        <v>47.69</v>
      </c>
      <c r="K1779" s="7">
        <v>0.05</v>
      </c>
      <c r="L1779" s="6">
        <v>18.8</v>
      </c>
      <c r="M1779" s="6">
        <f t="shared" si="108"/>
        <v>90.61099999999999</v>
      </c>
      <c r="N1779" s="6">
        <f t="shared" si="109"/>
        <v>37.6</v>
      </c>
      <c r="O1779" s="6">
        <f t="shared" si="110"/>
        <v>53.010999999999989</v>
      </c>
      <c r="P1779" s="8">
        <f t="shared" si="111"/>
        <v>0.58503934400900548</v>
      </c>
      <c r="Q1779" s="5">
        <f>YEAR(SalesDataTable[[#This Row],[Order Date]])</f>
        <v>2026</v>
      </c>
      <c r="R1779" s="8" t="str">
        <f>"Q"&amp;ROUNDUP(MONTH(SalesDataTable[[#This Row],[Order Date]])/3,0)</f>
        <v>Q3</v>
      </c>
      <c r="S1779" s="9">
        <f>MONTH(SalesDataTable[[#This Row],[Order Date]])</f>
        <v>8</v>
      </c>
      <c r="T1779" s="8" t="str">
        <f>TEXT(SalesDataTable[[#This Row],[Order Date]],"mmm")</f>
        <v>Aug</v>
      </c>
    </row>
    <row r="1780" spans="1:20" ht="16">
      <c r="A1780" s="2" t="s">
        <v>1831</v>
      </c>
      <c r="B1780" s="3">
        <v>46263</v>
      </c>
      <c r="C1780" s="4" t="s">
        <v>14</v>
      </c>
      <c r="D1780" s="4" t="s">
        <v>34</v>
      </c>
      <c r="E1780" s="4" t="s">
        <v>25</v>
      </c>
      <c r="F1780" s="4" t="s">
        <v>16</v>
      </c>
      <c r="G1780" s="4" t="s">
        <v>17</v>
      </c>
      <c r="H1780" s="4" t="s">
        <v>83</v>
      </c>
      <c r="I1780" s="9">
        <v>3</v>
      </c>
      <c r="J1780" s="6">
        <v>164.51</v>
      </c>
      <c r="K1780" s="7">
        <v>0</v>
      </c>
      <c r="L1780" s="6">
        <v>86.76</v>
      </c>
      <c r="M1780" s="6">
        <f t="shared" si="108"/>
        <v>493.53</v>
      </c>
      <c r="N1780" s="6">
        <f t="shared" si="109"/>
        <v>260.28000000000003</v>
      </c>
      <c r="O1780" s="6">
        <f t="shared" si="110"/>
        <v>233.24999999999994</v>
      </c>
      <c r="P1780" s="8">
        <f t="shared" si="111"/>
        <v>0.47261564646526039</v>
      </c>
      <c r="Q1780" s="5">
        <f>YEAR(SalesDataTable[[#This Row],[Order Date]])</f>
        <v>2026</v>
      </c>
      <c r="R1780" s="8" t="str">
        <f>"Q"&amp;ROUNDUP(MONTH(SalesDataTable[[#This Row],[Order Date]])/3,0)</f>
        <v>Q3</v>
      </c>
      <c r="S1780" s="9">
        <f>MONTH(SalesDataTable[[#This Row],[Order Date]])</f>
        <v>8</v>
      </c>
      <c r="T1780" s="8" t="str">
        <f>TEXT(SalesDataTable[[#This Row],[Order Date]],"mmm")</f>
        <v>Aug</v>
      </c>
    </row>
    <row r="1781" spans="1:20" ht="16">
      <c r="A1781" s="2" t="s">
        <v>1832</v>
      </c>
      <c r="B1781" s="3">
        <v>46263</v>
      </c>
      <c r="C1781" s="4" t="s">
        <v>14</v>
      </c>
      <c r="D1781" s="4" t="s">
        <v>15</v>
      </c>
      <c r="E1781" s="4" t="s">
        <v>39</v>
      </c>
      <c r="F1781" s="4" t="s">
        <v>20</v>
      </c>
      <c r="G1781" s="4" t="s">
        <v>31</v>
      </c>
      <c r="H1781" s="4" t="s">
        <v>41</v>
      </c>
      <c r="I1781" s="9">
        <v>2</v>
      </c>
      <c r="J1781" s="6">
        <v>194.71</v>
      </c>
      <c r="K1781" s="7">
        <v>0.1</v>
      </c>
      <c r="L1781" s="6">
        <v>105.57</v>
      </c>
      <c r="M1781" s="6">
        <f t="shared" si="108"/>
        <v>350.47800000000001</v>
      </c>
      <c r="N1781" s="6">
        <f t="shared" si="109"/>
        <v>211.14</v>
      </c>
      <c r="O1781" s="6">
        <f t="shared" si="110"/>
        <v>139.33800000000002</v>
      </c>
      <c r="P1781" s="8">
        <f t="shared" si="111"/>
        <v>0.39756561039494637</v>
      </c>
      <c r="Q1781" s="5">
        <f>YEAR(SalesDataTable[[#This Row],[Order Date]])</f>
        <v>2026</v>
      </c>
      <c r="R1781" s="8" t="str">
        <f>"Q"&amp;ROUNDUP(MONTH(SalesDataTable[[#This Row],[Order Date]])/3,0)</f>
        <v>Q3</v>
      </c>
      <c r="S1781" s="9">
        <f>MONTH(SalesDataTable[[#This Row],[Order Date]])</f>
        <v>8</v>
      </c>
      <c r="T1781" s="8" t="str">
        <f>TEXT(SalesDataTable[[#This Row],[Order Date]],"mmm")</f>
        <v>Aug</v>
      </c>
    </row>
    <row r="1782" spans="1:20" ht="16">
      <c r="A1782" s="2" t="s">
        <v>1833</v>
      </c>
      <c r="B1782" s="3">
        <v>46263</v>
      </c>
      <c r="C1782" s="4" t="s">
        <v>27</v>
      </c>
      <c r="D1782" s="4" t="s">
        <v>82</v>
      </c>
      <c r="E1782" s="4" t="s">
        <v>10</v>
      </c>
      <c r="F1782" s="4" t="s">
        <v>20</v>
      </c>
      <c r="G1782" s="4" t="s">
        <v>11</v>
      </c>
      <c r="H1782" s="4" t="s">
        <v>21</v>
      </c>
      <c r="I1782" s="9">
        <v>5</v>
      </c>
      <c r="J1782" s="6">
        <v>145.24</v>
      </c>
      <c r="K1782" s="7">
        <v>0.15</v>
      </c>
      <c r="L1782" s="6">
        <v>77.69</v>
      </c>
      <c r="M1782" s="6">
        <f t="shared" si="108"/>
        <v>617.27</v>
      </c>
      <c r="N1782" s="6">
        <f t="shared" si="109"/>
        <v>388.45</v>
      </c>
      <c r="O1782" s="6">
        <f t="shared" si="110"/>
        <v>228.82</v>
      </c>
      <c r="P1782" s="8">
        <f t="shared" si="111"/>
        <v>0.37069677774717708</v>
      </c>
      <c r="Q1782" s="5">
        <f>YEAR(SalesDataTable[[#This Row],[Order Date]])</f>
        <v>2026</v>
      </c>
      <c r="R1782" s="8" t="str">
        <f>"Q"&amp;ROUNDUP(MONTH(SalesDataTable[[#This Row],[Order Date]])/3,0)</f>
        <v>Q3</v>
      </c>
      <c r="S1782" s="9">
        <f>MONTH(SalesDataTable[[#This Row],[Order Date]])</f>
        <v>8</v>
      </c>
      <c r="T1782" s="8" t="str">
        <f>TEXT(SalesDataTable[[#This Row],[Order Date]],"mmm")</f>
        <v>Aug</v>
      </c>
    </row>
    <row r="1783" spans="1:20" ht="16">
      <c r="A1783" s="2" t="s">
        <v>1834</v>
      </c>
      <c r="B1783" s="3">
        <v>46263</v>
      </c>
      <c r="C1783" s="4" t="s">
        <v>27</v>
      </c>
      <c r="D1783" s="4" t="s">
        <v>48</v>
      </c>
      <c r="E1783" s="4" t="s">
        <v>3</v>
      </c>
      <c r="F1783" s="4" t="s">
        <v>16</v>
      </c>
      <c r="G1783" s="4" t="s">
        <v>17</v>
      </c>
      <c r="H1783" s="4" t="s">
        <v>18</v>
      </c>
      <c r="I1783" s="9">
        <v>2</v>
      </c>
      <c r="J1783" s="6">
        <v>35.6</v>
      </c>
      <c r="K1783" s="7">
        <v>0.15</v>
      </c>
      <c r="L1783" s="6">
        <v>13.67</v>
      </c>
      <c r="M1783" s="6">
        <f t="shared" si="108"/>
        <v>60.52</v>
      </c>
      <c r="N1783" s="6">
        <f t="shared" si="109"/>
        <v>27.34</v>
      </c>
      <c r="O1783" s="6">
        <f t="shared" si="110"/>
        <v>33.180000000000007</v>
      </c>
      <c r="P1783" s="8">
        <f t="shared" si="111"/>
        <v>0.54824851288830145</v>
      </c>
      <c r="Q1783" s="5">
        <f>YEAR(SalesDataTable[[#This Row],[Order Date]])</f>
        <v>2026</v>
      </c>
      <c r="R1783" s="8" t="str">
        <f>"Q"&amp;ROUNDUP(MONTH(SalesDataTable[[#This Row],[Order Date]])/3,0)</f>
        <v>Q3</v>
      </c>
      <c r="S1783" s="9">
        <f>MONTH(SalesDataTable[[#This Row],[Order Date]])</f>
        <v>8</v>
      </c>
      <c r="T1783" s="8" t="str">
        <f>TEXT(SalesDataTable[[#This Row],[Order Date]],"mmm")</f>
        <v>Aug</v>
      </c>
    </row>
    <row r="1784" spans="1:20" ht="16">
      <c r="A1784" s="2" t="s">
        <v>1835</v>
      </c>
      <c r="B1784" s="3">
        <v>46263</v>
      </c>
      <c r="C1784" s="4" t="s">
        <v>1</v>
      </c>
      <c r="D1784" s="4" t="s">
        <v>88</v>
      </c>
      <c r="E1784" s="4" t="s">
        <v>3</v>
      </c>
      <c r="F1784" s="4" t="s">
        <v>16</v>
      </c>
      <c r="G1784" s="4" t="s">
        <v>49</v>
      </c>
      <c r="H1784" s="4" t="s">
        <v>50</v>
      </c>
      <c r="I1784" s="9">
        <v>2</v>
      </c>
      <c r="J1784" s="6">
        <v>41.05</v>
      </c>
      <c r="K1784" s="7">
        <v>0.05</v>
      </c>
      <c r="L1784" s="6">
        <v>14.47</v>
      </c>
      <c r="M1784" s="6">
        <f t="shared" si="108"/>
        <v>77.99499999999999</v>
      </c>
      <c r="N1784" s="6">
        <f t="shared" si="109"/>
        <v>28.94</v>
      </c>
      <c r="O1784" s="6">
        <f t="shared" si="110"/>
        <v>49.054999999999993</v>
      </c>
      <c r="P1784" s="8">
        <f t="shared" si="111"/>
        <v>0.62895057375472785</v>
      </c>
      <c r="Q1784" s="5">
        <f>YEAR(SalesDataTable[[#This Row],[Order Date]])</f>
        <v>2026</v>
      </c>
      <c r="R1784" s="8" t="str">
        <f>"Q"&amp;ROUNDUP(MONTH(SalesDataTable[[#This Row],[Order Date]])/3,0)</f>
        <v>Q3</v>
      </c>
      <c r="S1784" s="9">
        <f>MONTH(SalesDataTable[[#This Row],[Order Date]])</f>
        <v>8</v>
      </c>
      <c r="T1784" s="8" t="str">
        <f>TEXT(SalesDataTable[[#This Row],[Order Date]],"mmm")</f>
        <v>Aug</v>
      </c>
    </row>
    <row r="1785" spans="1:20" ht="16">
      <c r="A1785" s="2" t="s">
        <v>1836</v>
      </c>
      <c r="B1785" s="3">
        <v>46263</v>
      </c>
      <c r="C1785" s="4" t="s">
        <v>14</v>
      </c>
      <c r="D1785" s="4" t="s">
        <v>15</v>
      </c>
      <c r="E1785" s="4" t="s">
        <v>3</v>
      </c>
      <c r="F1785" s="4" t="s">
        <v>16</v>
      </c>
      <c r="G1785" s="4" t="s">
        <v>11</v>
      </c>
      <c r="H1785" s="4" t="s">
        <v>53</v>
      </c>
      <c r="I1785" s="9">
        <v>2</v>
      </c>
      <c r="J1785" s="6">
        <v>153.63999999999999</v>
      </c>
      <c r="K1785" s="7">
        <v>0.05</v>
      </c>
      <c r="L1785" s="6">
        <v>77.709999999999994</v>
      </c>
      <c r="M1785" s="6">
        <f t="shared" si="108"/>
        <v>291.91599999999994</v>
      </c>
      <c r="N1785" s="6">
        <f t="shared" si="109"/>
        <v>155.41999999999999</v>
      </c>
      <c r="O1785" s="6">
        <f t="shared" si="110"/>
        <v>136.49599999999995</v>
      </c>
      <c r="P1785" s="8">
        <f t="shared" si="111"/>
        <v>0.46758656599843784</v>
      </c>
      <c r="Q1785" s="5">
        <f>YEAR(SalesDataTable[[#This Row],[Order Date]])</f>
        <v>2026</v>
      </c>
      <c r="R1785" s="8" t="str">
        <f>"Q"&amp;ROUNDUP(MONTH(SalesDataTable[[#This Row],[Order Date]])/3,0)</f>
        <v>Q3</v>
      </c>
      <c r="S1785" s="9">
        <f>MONTH(SalesDataTable[[#This Row],[Order Date]])</f>
        <v>8</v>
      </c>
      <c r="T1785" s="8" t="str">
        <f>TEXT(SalesDataTable[[#This Row],[Order Date]],"mmm")</f>
        <v>Aug</v>
      </c>
    </row>
    <row r="1786" spans="1:20" ht="16">
      <c r="A1786" s="2" t="s">
        <v>1837</v>
      </c>
      <c r="B1786" s="3">
        <v>46263</v>
      </c>
      <c r="C1786" s="4" t="s">
        <v>14</v>
      </c>
      <c r="D1786" s="4" t="s">
        <v>15</v>
      </c>
      <c r="E1786" s="4" t="s">
        <v>3</v>
      </c>
      <c r="F1786" s="4" t="s">
        <v>4</v>
      </c>
      <c r="G1786" s="4" t="s">
        <v>17</v>
      </c>
      <c r="H1786" s="4" t="s">
        <v>18</v>
      </c>
      <c r="I1786" s="9">
        <v>5</v>
      </c>
      <c r="J1786" s="6">
        <v>36.700000000000003</v>
      </c>
      <c r="K1786" s="7">
        <v>0</v>
      </c>
      <c r="L1786" s="6">
        <v>13.45</v>
      </c>
      <c r="M1786" s="6">
        <f t="shared" si="108"/>
        <v>183.5</v>
      </c>
      <c r="N1786" s="6">
        <f t="shared" si="109"/>
        <v>67.25</v>
      </c>
      <c r="O1786" s="6">
        <f t="shared" si="110"/>
        <v>116.25</v>
      </c>
      <c r="P1786" s="8">
        <f t="shared" si="111"/>
        <v>0.63351498637602177</v>
      </c>
      <c r="Q1786" s="5">
        <f>YEAR(SalesDataTable[[#This Row],[Order Date]])</f>
        <v>2026</v>
      </c>
      <c r="R1786" s="8" t="str">
        <f>"Q"&amp;ROUNDUP(MONTH(SalesDataTable[[#This Row],[Order Date]])/3,0)</f>
        <v>Q3</v>
      </c>
      <c r="S1786" s="9">
        <f>MONTH(SalesDataTable[[#This Row],[Order Date]])</f>
        <v>8</v>
      </c>
      <c r="T1786" s="8" t="str">
        <f>TEXT(SalesDataTable[[#This Row],[Order Date]],"mmm")</f>
        <v>Aug</v>
      </c>
    </row>
    <row r="1787" spans="1:20" ht="16">
      <c r="A1787" s="2" t="s">
        <v>1838</v>
      </c>
      <c r="B1787" s="3">
        <v>46263</v>
      </c>
      <c r="C1787" s="4" t="s">
        <v>1</v>
      </c>
      <c r="D1787" s="4" t="s">
        <v>88</v>
      </c>
      <c r="E1787" s="4" t="s">
        <v>10</v>
      </c>
      <c r="F1787" s="4" t="s">
        <v>20</v>
      </c>
      <c r="G1787" s="4" t="s">
        <v>31</v>
      </c>
      <c r="H1787" s="4" t="s">
        <v>90</v>
      </c>
      <c r="I1787" s="9">
        <v>8</v>
      </c>
      <c r="J1787" s="6">
        <v>124</v>
      </c>
      <c r="K1787" s="7">
        <v>0.1</v>
      </c>
      <c r="L1787" s="6">
        <v>61.85</v>
      </c>
      <c r="M1787" s="6">
        <f t="shared" si="108"/>
        <v>892.80000000000007</v>
      </c>
      <c r="N1787" s="6">
        <f t="shared" si="109"/>
        <v>494.8</v>
      </c>
      <c r="O1787" s="6">
        <f t="shared" si="110"/>
        <v>398.00000000000006</v>
      </c>
      <c r="P1787" s="8">
        <f t="shared" si="111"/>
        <v>0.44578853046594985</v>
      </c>
      <c r="Q1787" s="5">
        <f>YEAR(SalesDataTable[[#This Row],[Order Date]])</f>
        <v>2026</v>
      </c>
      <c r="R1787" s="8" t="str">
        <f>"Q"&amp;ROUNDUP(MONTH(SalesDataTable[[#This Row],[Order Date]])/3,0)</f>
        <v>Q3</v>
      </c>
      <c r="S1787" s="9">
        <f>MONTH(SalesDataTable[[#This Row],[Order Date]])</f>
        <v>8</v>
      </c>
      <c r="T1787" s="8" t="str">
        <f>TEXT(SalesDataTable[[#This Row],[Order Date]],"mmm")</f>
        <v>Aug</v>
      </c>
    </row>
    <row r="1788" spans="1:20" ht="16">
      <c r="A1788" s="2" t="s">
        <v>1839</v>
      </c>
      <c r="B1788" s="3">
        <v>46264</v>
      </c>
      <c r="C1788" s="4" t="s">
        <v>8</v>
      </c>
      <c r="D1788" s="4" t="s">
        <v>9</v>
      </c>
      <c r="E1788" s="4" t="s">
        <v>39</v>
      </c>
      <c r="F1788" s="4" t="s">
        <v>16</v>
      </c>
      <c r="G1788" s="4" t="s">
        <v>5</v>
      </c>
      <c r="H1788" s="4" t="s">
        <v>6</v>
      </c>
      <c r="I1788" s="9">
        <v>1</v>
      </c>
      <c r="J1788" s="6">
        <v>81.23</v>
      </c>
      <c r="K1788" s="7">
        <v>0.1</v>
      </c>
      <c r="L1788" s="6">
        <v>42.65</v>
      </c>
      <c r="M1788" s="6">
        <f t="shared" si="108"/>
        <v>73.106999999999999</v>
      </c>
      <c r="N1788" s="6">
        <f t="shared" si="109"/>
        <v>42.65</v>
      </c>
      <c r="O1788" s="6">
        <f t="shared" si="110"/>
        <v>30.457000000000001</v>
      </c>
      <c r="P1788" s="8">
        <f t="shared" si="111"/>
        <v>0.41660853269864723</v>
      </c>
      <c r="Q1788" s="5">
        <f>YEAR(SalesDataTable[[#This Row],[Order Date]])</f>
        <v>2026</v>
      </c>
      <c r="R1788" s="8" t="str">
        <f>"Q"&amp;ROUNDUP(MONTH(SalesDataTable[[#This Row],[Order Date]])/3,0)</f>
        <v>Q3</v>
      </c>
      <c r="S1788" s="9">
        <f>MONTH(SalesDataTable[[#This Row],[Order Date]])</f>
        <v>8</v>
      </c>
      <c r="T1788" s="8" t="str">
        <f>TEXT(SalesDataTable[[#This Row],[Order Date]],"mmm")</f>
        <v>Aug</v>
      </c>
    </row>
    <row r="1789" spans="1:20" ht="16">
      <c r="A1789" s="2" t="s">
        <v>1840</v>
      </c>
      <c r="B1789" s="3">
        <v>46264</v>
      </c>
      <c r="C1789" s="4" t="s">
        <v>8</v>
      </c>
      <c r="D1789" s="4" t="s">
        <v>69</v>
      </c>
      <c r="E1789" s="4" t="s">
        <v>3</v>
      </c>
      <c r="F1789" s="4" t="s">
        <v>20</v>
      </c>
      <c r="G1789" s="4" t="s">
        <v>5</v>
      </c>
      <c r="H1789" s="4" t="s">
        <v>35</v>
      </c>
      <c r="I1789" s="9">
        <v>2</v>
      </c>
      <c r="J1789" s="6">
        <v>41.06</v>
      </c>
      <c r="K1789" s="7">
        <v>0.05</v>
      </c>
      <c r="L1789" s="6">
        <v>16.559999999999999</v>
      </c>
      <c r="M1789" s="6">
        <f t="shared" si="108"/>
        <v>78.013999999999996</v>
      </c>
      <c r="N1789" s="6">
        <f t="shared" si="109"/>
        <v>33.119999999999997</v>
      </c>
      <c r="O1789" s="6">
        <f t="shared" si="110"/>
        <v>44.893999999999998</v>
      </c>
      <c r="P1789" s="8">
        <f t="shared" si="111"/>
        <v>0.5754608147255621</v>
      </c>
      <c r="Q1789" s="5">
        <f>YEAR(SalesDataTable[[#This Row],[Order Date]])</f>
        <v>2026</v>
      </c>
      <c r="R1789" s="8" t="str">
        <f>"Q"&amp;ROUNDUP(MONTH(SalesDataTable[[#This Row],[Order Date]])/3,0)</f>
        <v>Q3</v>
      </c>
      <c r="S1789" s="9">
        <f>MONTH(SalesDataTable[[#This Row],[Order Date]])</f>
        <v>8</v>
      </c>
      <c r="T1789" s="8" t="str">
        <f>TEXT(SalesDataTable[[#This Row],[Order Date]],"mmm")</f>
        <v>Aug</v>
      </c>
    </row>
    <row r="1790" spans="1:20" ht="16">
      <c r="A1790" s="2" t="s">
        <v>1841</v>
      </c>
      <c r="B1790" s="3">
        <v>46264</v>
      </c>
      <c r="C1790" s="4" t="s">
        <v>27</v>
      </c>
      <c r="D1790" s="4" t="s">
        <v>45</v>
      </c>
      <c r="E1790" s="4" t="s">
        <v>39</v>
      </c>
      <c r="F1790" s="4" t="s">
        <v>4</v>
      </c>
      <c r="G1790" s="4" t="s">
        <v>11</v>
      </c>
      <c r="H1790" s="4" t="s">
        <v>21</v>
      </c>
      <c r="I1790" s="9">
        <v>1</v>
      </c>
      <c r="J1790" s="6">
        <v>143.49</v>
      </c>
      <c r="K1790" s="7">
        <v>0.1</v>
      </c>
      <c r="L1790" s="6">
        <v>80.72</v>
      </c>
      <c r="M1790" s="6">
        <f t="shared" si="108"/>
        <v>129.14100000000002</v>
      </c>
      <c r="N1790" s="6">
        <f t="shared" si="109"/>
        <v>80.72</v>
      </c>
      <c r="O1790" s="6">
        <f t="shared" si="110"/>
        <v>48.421000000000021</v>
      </c>
      <c r="P1790" s="8">
        <f t="shared" si="111"/>
        <v>0.3749467636149636</v>
      </c>
      <c r="Q1790" s="5">
        <f>YEAR(SalesDataTable[[#This Row],[Order Date]])</f>
        <v>2026</v>
      </c>
      <c r="R1790" s="8" t="str">
        <f>"Q"&amp;ROUNDUP(MONTH(SalesDataTable[[#This Row],[Order Date]])/3,0)</f>
        <v>Q3</v>
      </c>
      <c r="S1790" s="9">
        <f>MONTH(SalesDataTable[[#This Row],[Order Date]])</f>
        <v>8</v>
      </c>
      <c r="T1790" s="8" t="str">
        <f>TEXT(SalesDataTable[[#This Row],[Order Date]],"mmm")</f>
        <v>Aug</v>
      </c>
    </row>
    <row r="1791" spans="1:20" ht="16">
      <c r="A1791" s="2" t="s">
        <v>1842</v>
      </c>
      <c r="B1791" s="3">
        <v>46264</v>
      </c>
      <c r="C1791" s="4" t="s">
        <v>14</v>
      </c>
      <c r="D1791" s="4" t="s">
        <v>24</v>
      </c>
      <c r="E1791" s="4" t="s">
        <v>25</v>
      </c>
      <c r="F1791" s="4" t="s">
        <v>16</v>
      </c>
      <c r="G1791" s="4" t="s">
        <v>11</v>
      </c>
      <c r="H1791" s="4" t="s">
        <v>21</v>
      </c>
      <c r="I1791" s="9">
        <v>1</v>
      </c>
      <c r="J1791" s="6">
        <v>143.38</v>
      </c>
      <c r="K1791" s="7">
        <v>0</v>
      </c>
      <c r="L1791" s="6">
        <v>78.37</v>
      </c>
      <c r="M1791" s="6">
        <f t="shared" si="108"/>
        <v>143.38</v>
      </c>
      <c r="N1791" s="6">
        <f t="shared" si="109"/>
        <v>78.37</v>
      </c>
      <c r="O1791" s="6">
        <f t="shared" si="110"/>
        <v>65.009999999999991</v>
      </c>
      <c r="P1791" s="8">
        <f t="shared" si="111"/>
        <v>0.45341051750592826</v>
      </c>
      <c r="Q1791" s="5">
        <f>YEAR(SalesDataTable[[#This Row],[Order Date]])</f>
        <v>2026</v>
      </c>
      <c r="R1791" s="8" t="str">
        <f>"Q"&amp;ROUNDUP(MONTH(SalesDataTable[[#This Row],[Order Date]])/3,0)</f>
        <v>Q3</v>
      </c>
      <c r="S1791" s="9">
        <f>MONTH(SalesDataTable[[#This Row],[Order Date]])</f>
        <v>8</v>
      </c>
      <c r="T1791" s="8" t="str">
        <f>TEXT(SalesDataTable[[#This Row],[Order Date]],"mmm")</f>
        <v>Aug</v>
      </c>
    </row>
    <row r="1792" spans="1:20" ht="16">
      <c r="A1792" s="2" t="s">
        <v>1843</v>
      </c>
      <c r="B1792" s="3">
        <v>46264</v>
      </c>
      <c r="C1792" s="4" t="s">
        <v>8</v>
      </c>
      <c r="D1792" s="4" t="s">
        <v>69</v>
      </c>
      <c r="E1792" s="4" t="s">
        <v>39</v>
      </c>
      <c r="F1792" s="4" t="s">
        <v>20</v>
      </c>
      <c r="G1792" s="4" t="s">
        <v>11</v>
      </c>
      <c r="H1792" s="4" t="s">
        <v>21</v>
      </c>
      <c r="I1792" s="9">
        <v>1</v>
      </c>
      <c r="J1792" s="6">
        <v>144.54</v>
      </c>
      <c r="K1792" s="7">
        <v>0</v>
      </c>
      <c r="L1792" s="6">
        <v>78.77</v>
      </c>
      <c r="M1792" s="6">
        <f t="shared" si="108"/>
        <v>144.54</v>
      </c>
      <c r="N1792" s="6">
        <f t="shared" si="109"/>
        <v>78.77</v>
      </c>
      <c r="O1792" s="6">
        <f t="shared" si="110"/>
        <v>65.77</v>
      </c>
      <c r="P1792" s="8">
        <f t="shared" si="111"/>
        <v>0.45502974955029751</v>
      </c>
      <c r="Q1792" s="5">
        <f>YEAR(SalesDataTable[[#This Row],[Order Date]])</f>
        <v>2026</v>
      </c>
      <c r="R1792" s="8" t="str">
        <f>"Q"&amp;ROUNDUP(MONTH(SalesDataTable[[#This Row],[Order Date]])/3,0)</f>
        <v>Q3</v>
      </c>
      <c r="S1792" s="9">
        <f>MONTH(SalesDataTable[[#This Row],[Order Date]])</f>
        <v>8</v>
      </c>
      <c r="T1792" s="8" t="str">
        <f>TEXT(SalesDataTable[[#This Row],[Order Date]],"mmm")</f>
        <v>Aug</v>
      </c>
    </row>
    <row r="1793" spans="1:20" ht="16">
      <c r="A1793" s="2" t="s">
        <v>1844</v>
      </c>
      <c r="B1793" s="3">
        <v>46264</v>
      </c>
      <c r="C1793" s="4" t="s">
        <v>27</v>
      </c>
      <c r="D1793" s="4" t="s">
        <v>48</v>
      </c>
      <c r="E1793" s="4" t="s">
        <v>39</v>
      </c>
      <c r="F1793" s="4" t="s">
        <v>4</v>
      </c>
      <c r="G1793" s="4" t="s">
        <v>49</v>
      </c>
      <c r="H1793" s="4" t="s">
        <v>50</v>
      </c>
      <c r="I1793" s="9">
        <v>1</v>
      </c>
      <c r="J1793" s="6">
        <v>40.92</v>
      </c>
      <c r="K1793" s="7">
        <v>0.1</v>
      </c>
      <c r="L1793" s="6">
        <v>14.94</v>
      </c>
      <c r="M1793" s="6">
        <f t="shared" si="108"/>
        <v>36.828000000000003</v>
      </c>
      <c r="N1793" s="6">
        <f t="shared" si="109"/>
        <v>14.94</v>
      </c>
      <c r="O1793" s="6">
        <f t="shared" si="110"/>
        <v>21.888000000000005</v>
      </c>
      <c r="P1793" s="8">
        <f t="shared" si="111"/>
        <v>0.59433040078201382</v>
      </c>
      <c r="Q1793" s="5">
        <f>YEAR(SalesDataTable[[#This Row],[Order Date]])</f>
        <v>2026</v>
      </c>
      <c r="R1793" s="8" t="str">
        <f>"Q"&amp;ROUNDUP(MONTH(SalesDataTable[[#This Row],[Order Date]])/3,0)</f>
        <v>Q3</v>
      </c>
      <c r="S1793" s="9">
        <f>MONTH(SalesDataTable[[#This Row],[Order Date]])</f>
        <v>8</v>
      </c>
      <c r="T1793" s="8" t="str">
        <f>TEXT(SalesDataTable[[#This Row],[Order Date]],"mmm")</f>
        <v>Aug</v>
      </c>
    </row>
    <row r="1794" spans="1:20" ht="16">
      <c r="A1794" s="2" t="s">
        <v>1845</v>
      </c>
      <c r="B1794" s="3">
        <v>46265</v>
      </c>
      <c r="C1794" s="4" t="s">
        <v>8</v>
      </c>
      <c r="D1794" s="4" t="s">
        <v>69</v>
      </c>
      <c r="E1794" s="4" t="s">
        <v>10</v>
      </c>
      <c r="F1794" s="4" t="s">
        <v>20</v>
      </c>
      <c r="G1794" s="4" t="s">
        <v>11</v>
      </c>
      <c r="H1794" s="4" t="s">
        <v>53</v>
      </c>
      <c r="I1794" s="9">
        <v>5</v>
      </c>
      <c r="J1794" s="6">
        <v>151.21</v>
      </c>
      <c r="K1794" s="7">
        <v>0.15</v>
      </c>
      <c r="L1794" s="6">
        <v>77.12</v>
      </c>
      <c r="M1794" s="6">
        <f t="shared" ref="M1794:M1857" si="112">I1794*J1794*(1-K1794)</f>
        <v>642.64250000000004</v>
      </c>
      <c r="N1794" s="6">
        <f t="shared" ref="N1794:N1857" si="113">I1794*L1794</f>
        <v>385.6</v>
      </c>
      <c r="O1794" s="6">
        <f t="shared" ref="O1794:O1857" si="114">M1794-N1794</f>
        <v>257.04250000000002</v>
      </c>
      <c r="P1794" s="8">
        <f t="shared" ref="P1794:P1857" si="115">IFERROR(O1794/M1794,0)</f>
        <v>0.39997743691087967</v>
      </c>
      <c r="Q1794" s="5">
        <f>YEAR(SalesDataTable[[#This Row],[Order Date]])</f>
        <v>2026</v>
      </c>
      <c r="R1794" s="8" t="str">
        <f>"Q"&amp;ROUNDUP(MONTH(SalesDataTable[[#This Row],[Order Date]])/3,0)</f>
        <v>Q3</v>
      </c>
      <c r="S1794" s="9">
        <f>MONTH(SalesDataTable[[#This Row],[Order Date]])</f>
        <v>8</v>
      </c>
      <c r="T1794" s="8" t="str">
        <f>TEXT(SalesDataTable[[#This Row],[Order Date]],"mmm")</f>
        <v>Aug</v>
      </c>
    </row>
    <row r="1795" spans="1:20" ht="16">
      <c r="A1795" s="2" t="s">
        <v>1846</v>
      </c>
      <c r="B1795" s="3">
        <v>46265</v>
      </c>
      <c r="C1795" s="4" t="s">
        <v>27</v>
      </c>
      <c r="D1795" s="4" t="s">
        <v>48</v>
      </c>
      <c r="E1795" s="4" t="s">
        <v>39</v>
      </c>
      <c r="F1795" s="4" t="s">
        <v>16</v>
      </c>
      <c r="G1795" s="4" t="s">
        <v>49</v>
      </c>
      <c r="H1795" s="4" t="s">
        <v>50</v>
      </c>
      <c r="I1795" s="9">
        <v>1</v>
      </c>
      <c r="J1795" s="6">
        <v>40.770000000000003</v>
      </c>
      <c r="K1795" s="7">
        <v>0</v>
      </c>
      <c r="L1795" s="6">
        <v>15.13</v>
      </c>
      <c r="M1795" s="6">
        <f t="shared" si="112"/>
        <v>40.770000000000003</v>
      </c>
      <c r="N1795" s="6">
        <f t="shared" si="113"/>
        <v>15.13</v>
      </c>
      <c r="O1795" s="6">
        <f t="shared" si="114"/>
        <v>25.64</v>
      </c>
      <c r="P1795" s="8">
        <f t="shared" si="115"/>
        <v>0.62889379445670834</v>
      </c>
      <c r="Q1795" s="5">
        <f>YEAR(SalesDataTable[[#This Row],[Order Date]])</f>
        <v>2026</v>
      </c>
      <c r="R1795" s="8" t="str">
        <f>"Q"&amp;ROUNDUP(MONTH(SalesDataTable[[#This Row],[Order Date]])/3,0)</f>
        <v>Q3</v>
      </c>
      <c r="S1795" s="9">
        <f>MONTH(SalesDataTable[[#This Row],[Order Date]])</f>
        <v>8</v>
      </c>
      <c r="T1795" s="8" t="str">
        <f>TEXT(SalesDataTable[[#This Row],[Order Date]],"mmm")</f>
        <v>Aug</v>
      </c>
    </row>
    <row r="1796" spans="1:20" ht="16">
      <c r="A1796" s="2" t="s">
        <v>1847</v>
      </c>
      <c r="B1796" s="3">
        <v>46265</v>
      </c>
      <c r="C1796" s="4" t="s">
        <v>1</v>
      </c>
      <c r="D1796" s="4" t="s">
        <v>2</v>
      </c>
      <c r="E1796" s="4" t="s">
        <v>39</v>
      </c>
      <c r="F1796" s="4" t="s">
        <v>16</v>
      </c>
      <c r="G1796" s="4" t="s">
        <v>49</v>
      </c>
      <c r="H1796" s="4" t="s">
        <v>67</v>
      </c>
      <c r="I1796" s="9">
        <v>1</v>
      </c>
      <c r="J1796" s="6">
        <v>35.47</v>
      </c>
      <c r="K1796" s="7">
        <v>0.05</v>
      </c>
      <c r="L1796" s="6">
        <v>14.1</v>
      </c>
      <c r="M1796" s="6">
        <f t="shared" si="112"/>
        <v>33.6965</v>
      </c>
      <c r="N1796" s="6">
        <f t="shared" si="113"/>
        <v>14.1</v>
      </c>
      <c r="O1796" s="6">
        <f t="shared" si="114"/>
        <v>19.596499999999999</v>
      </c>
      <c r="P1796" s="8">
        <f t="shared" si="115"/>
        <v>0.58155891561438122</v>
      </c>
      <c r="Q1796" s="5">
        <f>YEAR(SalesDataTable[[#This Row],[Order Date]])</f>
        <v>2026</v>
      </c>
      <c r="R1796" s="8" t="str">
        <f>"Q"&amp;ROUNDUP(MONTH(SalesDataTable[[#This Row],[Order Date]])/3,0)</f>
        <v>Q3</v>
      </c>
      <c r="S1796" s="9">
        <f>MONTH(SalesDataTable[[#This Row],[Order Date]])</f>
        <v>8</v>
      </c>
      <c r="T1796" s="8" t="str">
        <f>TEXT(SalesDataTable[[#This Row],[Order Date]],"mmm")</f>
        <v>Aug</v>
      </c>
    </row>
    <row r="1797" spans="1:20" ht="16">
      <c r="A1797" s="2" t="s">
        <v>1848</v>
      </c>
      <c r="B1797" s="3">
        <v>46265</v>
      </c>
      <c r="C1797" s="4" t="s">
        <v>27</v>
      </c>
      <c r="D1797" s="4" t="s">
        <v>48</v>
      </c>
      <c r="E1797" s="4" t="s">
        <v>3</v>
      </c>
      <c r="F1797" s="4" t="s">
        <v>4</v>
      </c>
      <c r="G1797" s="4" t="s">
        <v>5</v>
      </c>
      <c r="H1797" s="4" t="s">
        <v>6</v>
      </c>
      <c r="I1797" s="9">
        <v>1</v>
      </c>
      <c r="J1797" s="6">
        <v>81.72</v>
      </c>
      <c r="K1797" s="7">
        <v>0</v>
      </c>
      <c r="L1797" s="6">
        <v>42.38</v>
      </c>
      <c r="M1797" s="6">
        <f t="shared" si="112"/>
        <v>81.72</v>
      </c>
      <c r="N1797" s="6">
        <f t="shared" si="113"/>
        <v>42.38</v>
      </c>
      <c r="O1797" s="6">
        <f t="shared" si="114"/>
        <v>39.339999999999996</v>
      </c>
      <c r="P1797" s="8">
        <f t="shared" si="115"/>
        <v>0.48139990210474787</v>
      </c>
      <c r="Q1797" s="5">
        <f>YEAR(SalesDataTable[[#This Row],[Order Date]])</f>
        <v>2026</v>
      </c>
      <c r="R1797" s="8" t="str">
        <f>"Q"&amp;ROUNDUP(MONTH(SalesDataTable[[#This Row],[Order Date]])/3,0)</f>
        <v>Q3</v>
      </c>
      <c r="S1797" s="9">
        <f>MONTH(SalesDataTable[[#This Row],[Order Date]])</f>
        <v>8</v>
      </c>
      <c r="T1797" s="8" t="str">
        <f>TEXT(SalesDataTable[[#This Row],[Order Date]],"mmm")</f>
        <v>Aug</v>
      </c>
    </row>
    <row r="1798" spans="1:20" ht="16">
      <c r="A1798" s="2" t="s">
        <v>1849</v>
      </c>
      <c r="B1798" s="3">
        <v>46265</v>
      </c>
      <c r="C1798" s="4" t="s">
        <v>27</v>
      </c>
      <c r="D1798" s="4" t="s">
        <v>45</v>
      </c>
      <c r="E1798" s="4" t="s">
        <v>3</v>
      </c>
      <c r="F1798" s="4" t="s">
        <v>16</v>
      </c>
      <c r="G1798" s="4" t="s">
        <v>17</v>
      </c>
      <c r="H1798" s="4" t="s">
        <v>46</v>
      </c>
      <c r="I1798" s="9">
        <v>1</v>
      </c>
      <c r="J1798" s="6">
        <v>45.84</v>
      </c>
      <c r="K1798" s="7">
        <v>0</v>
      </c>
      <c r="L1798" s="6">
        <v>17.84</v>
      </c>
      <c r="M1798" s="6">
        <f t="shared" si="112"/>
        <v>45.84</v>
      </c>
      <c r="N1798" s="6">
        <f t="shared" si="113"/>
        <v>17.84</v>
      </c>
      <c r="O1798" s="6">
        <f t="shared" si="114"/>
        <v>28.000000000000004</v>
      </c>
      <c r="P1798" s="8">
        <f t="shared" si="115"/>
        <v>0.61082024432809778</v>
      </c>
      <c r="Q1798" s="5">
        <f>YEAR(SalesDataTable[[#This Row],[Order Date]])</f>
        <v>2026</v>
      </c>
      <c r="R1798" s="8" t="str">
        <f>"Q"&amp;ROUNDUP(MONTH(SalesDataTable[[#This Row],[Order Date]])/3,0)</f>
        <v>Q3</v>
      </c>
      <c r="S1798" s="9">
        <f>MONTH(SalesDataTable[[#This Row],[Order Date]])</f>
        <v>8</v>
      </c>
      <c r="T1798" s="8" t="str">
        <f>TEXT(SalesDataTable[[#This Row],[Order Date]],"mmm")</f>
        <v>Aug</v>
      </c>
    </row>
    <row r="1799" spans="1:20" ht="16">
      <c r="A1799" s="2" t="s">
        <v>1850</v>
      </c>
      <c r="B1799" s="3">
        <v>46265</v>
      </c>
      <c r="C1799" s="4" t="s">
        <v>8</v>
      </c>
      <c r="D1799" s="4" t="s">
        <v>69</v>
      </c>
      <c r="E1799" s="4" t="s">
        <v>3</v>
      </c>
      <c r="F1799" s="4" t="s">
        <v>16</v>
      </c>
      <c r="G1799" s="4" t="s">
        <v>17</v>
      </c>
      <c r="H1799" s="4" t="s">
        <v>46</v>
      </c>
      <c r="I1799" s="9">
        <v>1</v>
      </c>
      <c r="J1799" s="6">
        <v>46.59</v>
      </c>
      <c r="K1799" s="7">
        <v>0</v>
      </c>
      <c r="L1799" s="6">
        <v>18.47</v>
      </c>
      <c r="M1799" s="6">
        <f t="shared" si="112"/>
        <v>46.59</v>
      </c>
      <c r="N1799" s="6">
        <f t="shared" si="113"/>
        <v>18.47</v>
      </c>
      <c r="O1799" s="6">
        <f t="shared" si="114"/>
        <v>28.120000000000005</v>
      </c>
      <c r="P1799" s="8">
        <f t="shared" si="115"/>
        <v>0.60356299635114841</v>
      </c>
      <c r="Q1799" s="5">
        <f>YEAR(SalesDataTable[[#This Row],[Order Date]])</f>
        <v>2026</v>
      </c>
      <c r="R1799" s="8" t="str">
        <f>"Q"&amp;ROUNDUP(MONTH(SalesDataTable[[#This Row],[Order Date]])/3,0)</f>
        <v>Q3</v>
      </c>
      <c r="S1799" s="9">
        <f>MONTH(SalesDataTable[[#This Row],[Order Date]])</f>
        <v>8</v>
      </c>
      <c r="T1799" s="8" t="str">
        <f>TEXT(SalesDataTable[[#This Row],[Order Date]],"mmm")</f>
        <v>Aug</v>
      </c>
    </row>
    <row r="1800" spans="1:20" ht="16">
      <c r="A1800" s="2" t="s">
        <v>1851</v>
      </c>
      <c r="B1800" s="3">
        <v>46265</v>
      </c>
      <c r="C1800" s="4" t="s">
        <v>1</v>
      </c>
      <c r="D1800" s="4" t="s">
        <v>88</v>
      </c>
      <c r="E1800" s="4" t="s">
        <v>25</v>
      </c>
      <c r="F1800" s="4" t="s">
        <v>20</v>
      </c>
      <c r="G1800" s="4" t="s">
        <v>11</v>
      </c>
      <c r="H1800" s="4" t="s">
        <v>79</v>
      </c>
      <c r="I1800" s="9">
        <v>1</v>
      </c>
      <c r="J1800" s="6">
        <v>69.959999999999994</v>
      </c>
      <c r="K1800" s="7">
        <v>0</v>
      </c>
      <c r="L1800" s="6">
        <v>32.340000000000003</v>
      </c>
      <c r="M1800" s="6">
        <f t="shared" si="112"/>
        <v>69.959999999999994</v>
      </c>
      <c r="N1800" s="6">
        <f t="shared" si="113"/>
        <v>32.340000000000003</v>
      </c>
      <c r="O1800" s="6">
        <f t="shared" si="114"/>
        <v>37.61999999999999</v>
      </c>
      <c r="P1800" s="8">
        <f t="shared" si="115"/>
        <v>0.53773584905660365</v>
      </c>
      <c r="Q1800" s="5">
        <f>YEAR(SalesDataTable[[#This Row],[Order Date]])</f>
        <v>2026</v>
      </c>
      <c r="R1800" s="8" t="str">
        <f>"Q"&amp;ROUNDUP(MONTH(SalesDataTable[[#This Row],[Order Date]])/3,0)</f>
        <v>Q3</v>
      </c>
      <c r="S1800" s="9">
        <f>MONTH(SalesDataTable[[#This Row],[Order Date]])</f>
        <v>8</v>
      </c>
      <c r="T1800" s="8" t="str">
        <f>TEXT(SalesDataTable[[#This Row],[Order Date]],"mmm")</f>
        <v>Aug</v>
      </c>
    </row>
    <row r="1801" spans="1:20" ht="16">
      <c r="A1801" s="2" t="s">
        <v>1852</v>
      </c>
      <c r="B1801" s="3">
        <v>46266</v>
      </c>
      <c r="C1801" s="4" t="s">
        <v>8</v>
      </c>
      <c r="D1801" s="4" t="s">
        <v>38</v>
      </c>
      <c r="E1801" s="4" t="s">
        <v>25</v>
      </c>
      <c r="F1801" s="4" t="s">
        <v>4</v>
      </c>
      <c r="G1801" s="4" t="s">
        <v>5</v>
      </c>
      <c r="H1801" s="4" t="s">
        <v>29</v>
      </c>
      <c r="I1801" s="9">
        <v>5</v>
      </c>
      <c r="J1801" s="6">
        <v>50.76</v>
      </c>
      <c r="K1801" s="7">
        <v>0</v>
      </c>
      <c r="L1801" s="6">
        <v>22.89</v>
      </c>
      <c r="M1801" s="6">
        <f t="shared" si="112"/>
        <v>253.79999999999998</v>
      </c>
      <c r="N1801" s="6">
        <f t="shared" si="113"/>
        <v>114.45</v>
      </c>
      <c r="O1801" s="6">
        <f t="shared" si="114"/>
        <v>139.34999999999997</v>
      </c>
      <c r="P1801" s="8">
        <f t="shared" si="115"/>
        <v>0.54905437352245856</v>
      </c>
      <c r="Q1801" s="5">
        <f>YEAR(SalesDataTable[[#This Row],[Order Date]])</f>
        <v>2026</v>
      </c>
      <c r="R1801" s="8" t="str">
        <f>"Q"&amp;ROUNDUP(MONTH(SalesDataTable[[#This Row],[Order Date]])/3,0)</f>
        <v>Q3</v>
      </c>
      <c r="S1801" s="9">
        <f>MONTH(SalesDataTable[[#This Row],[Order Date]])</f>
        <v>9</v>
      </c>
      <c r="T1801" s="8" t="str">
        <f>TEXT(SalesDataTable[[#This Row],[Order Date]],"mmm")</f>
        <v>Sep</v>
      </c>
    </row>
    <row r="1802" spans="1:20" ht="16">
      <c r="A1802" s="2" t="s">
        <v>1853</v>
      </c>
      <c r="B1802" s="3">
        <v>46266</v>
      </c>
      <c r="C1802" s="4" t="s">
        <v>8</v>
      </c>
      <c r="D1802" s="4" t="s">
        <v>69</v>
      </c>
      <c r="E1802" s="4" t="s">
        <v>39</v>
      </c>
      <c r="F1802" s="4" t="s">
        <v>4</v>
      </c>
      <c r="G1802" s="4" t="s">
        <v>11</v>
      </c>
      <c r="H1802" s="4" t="s">
        <v>12</v>
      </c>
      <c r="I1802" s="9">
        <v>1</v>
      </c>
      <c r="J1802" s="6">
        <v>94.29</v>
      </c>
      <c r="K1802" s="7">
        <v>0.1</v>
      </c>
      <c r="L1802" s="6">
        <v>45.12</v>
      </c>
      <c r="M1802" s="6">
        <f t="shared" si="112"/>
        <v>84.861000000000004</v>
      </c>
      <c r="N1802" s="6">
        <f t="shared" si="113"/>
        <v>45.12</v>
      </c>
      <c r="O1802" s="6">
        <f t="shared" si="114"/>
        <v>39.741000000000007</v>
      </c>
      <c r="P1802" s="8">
        <f t="shared" si="115"/>
        <v>0.46830699614663984</v>
      </c>
      <c r="Q1802" s="5">
        <f>YEAR(SalesDataTable[[#This Row],[Order Date]])</f>
        <v>2026</v>
      </c>
      <c r="R1802" s="8" t="str">
        <f>"Q"&amp;ROUNDUP(MONTH(SalesDataTable[[#This Row],[Order Date]])/3,0)</f>
        <v>Q3</v>
      </c>
      <c r="S1802" s="9">
        <f>MONTH(SalesDataTable[[#This Row],[Order Date]])</f>
        <v>9</v>
      </c>
      <c r="T1802" s="8" t="str">
        <f>TEXT(SalesDataTable[[#This Row],[Order Date]],"mmm")</f>
        <v>Sep</v>
      </c>
    </row>
    <row r="1803" spans="1:20" ht="16">
      <c r="A1803" s="2" t="s">
        <v>1854</v>
      </c>
      <c r="B1803" s="3">
        <v>46266</v>
      </c>
      <c r="C1803" s="4" t="s">
        <v>8</v>
      </c>
      <c r="D1803" s="4" t="s">
        <v>69</v>
      </c>
      <c r="E1803" s="4" t="s">
        <v>10</v>
      </c>
      <c r="F1803" s="4" t="s">
        <v>20</v>
      </c>
      <c r="G1803" s="4" t="s">
        <v>5</v>
      </c>
      <c r="H1803" s="4" t="s">
        <v>6</v>
      </c>
      <c r="I1803" s="9">
        <v>6</v>
      </c>
      <c r="J1803" s="6">
        <v>81.430000000000007</v>
      </c>
      <c r="K1803" s="7">
        <v>0.05</v>
      </c>
      <c r="L1803" s="6">
        <v>42.24</v>
      </c>
      <c r="M1803" s="6">
        <f t="shared" si="112"/>
        <v>464.15100000000001</v>
      </c>
      <c r="N1803" s="6">
        <f t="shared" si="113"/>
        <v>253.44</v>
      </c>
      <c r="O1803" s="6">
        <f t="shared" si="114"/>
        <v>210.71100000000001</v>
      </c>
      <c r="P1803" s="8">
        <f t="shared" si="115"/>
        <v>0.45397079829624415</v>
      </c>
      <c r="Q1803" s="5">
        <f>YEAR(SalesDataTable[[#This Row],[Order Date]])</f>
        <v>2026</v>
      </c>
      <c r="R1803" s="8" t="str">
        <f>"Q"&amp;ROUNDUP(MONTH(SalesDataTable[[#This Row],[Order Date]])/3,0)</f>
        <v>Q3</v>
      </c>
      <c r="S1803" s="9">
        <f>MONTH(SalesDataTable[[#This Row],[Order Date]])</f>
        <v>9</v>
      </c>
      <c r="T1803" s="8" t="str">
        <f>TEXT(SalesDataTable[[#This Row],[Order Date]],"mmm")</f>
        <v>Sep</v>
      </c>
    </row>
    <row r="1804" spans="1:20" ht="16">
      <c r="A1804" s="2" t="s">
        <v>1855</v>
      </c>
      <c r="B1804" s="3">
        <v>46266</v>
      </c>
      <c r="C1804" s="4" t="s">
        <v>14</v>
      </c>
      <c r="D1804" s="4" t="s">
        <v>34</v>
      </c>
      <c r="E1804" s="4" t="s">
        <v>3</v>
      </c>
      <c r="F1804" s="4" t="s">
        <v>4</v>
      </c>
      <c r="G1804" s="4" t="s">
        <v>17</v>
      </c>
      <c r="H1804" s="4" t="s">
        <v>46</v>
      </c>
      <c r="I1804" s="9">
        <v>1</v>
      </c>
      <c r="J1804" s="6">
        <v>45.54</v>
      </c>
      <c r="K1804" s="7">
        <v>0.1</v>
      </c>
      <c r="L1804" s="6">
        <v>18.440000000000001</v>
      </c>
      <c r="M1804" s="6">
        <f t="shared" si="112"/>
        <v>40.985999999999997</v>
      </c>
      <c r="N1804" s="6">
        <f t="shared" si="113"/>
        <v>18.440000000000001</v>
      </c>
      <c r="O1804" s="6">
        <f t="shared" si="114"/>
        <v>22.545999999999996</v>
      </c>
      <c r="P1804" s="8">
        <f t="shared" si="115"/>
        <v>0.5500902747279558</v>
      </c>
      <c r="Q1804" s="5">
        <f>YEAR(SalesDataTable[[#This Row],[Order Date]])</f>
        <v>2026</v>
      </c>
      <c r="R1804" s="8" t="str">
        <f>"Q"&amp;ROUNDUP(MONTH(SalesDataTable[[#This Row],[Order Date]])/3,0)</f>
        <v>Q3</v>
      </c>
      <c r="S1804" s="9">
        <f>MONTH(SalesDataTable[[#This Row],[Order Date]])</f>
        <v>9</v>
      </c>
      <c r="T1804" s="8" t="str">
        <f>TEXT(SalesDataTable[[#This Row],[Order Date]],"mmm")</f>
        <v>Sep</v>
      </c>
    </row>
    <row r="1805" spans="1:20" ht="16">
      <c r="A1805" s="2" t="s">
        <v>1856</v>
      </c>
      <c r="B1805" s="3">
        <v>46266</v>
      </c>
      <c r="C1805" s="4" t="s">
        <v>1</v>
      </c>
      <c r="D1805" s="4" t="s">
        <v>88</v>
      </c>
      <c r="E1805" s="4" t="s">
        <v>39</v>
      </c>
      <c r="F1805" s="4" t="s">
        <v>4</v>
      </c>
      <c r="G1805" s="4" t="s">
        <v>11</v>
      </c>
      <c r="H1805" s="4" t="s">
        <v>53</v>
      </c>
      <c r="I1805" s="9">
        <v>2</v>
      </c>
      <c r="J1805" s="6">
        <v>156.63999999999999</v>
      </c>
      <c r="K1805" s="7">
        <v>0.1</v>
      </c>
      <c r="L1805" s="6">
        <v>80.09</v>
      </c>
      <c r="M1805" s="6">
        <f t="shared" si="112"/>
        <v>281.952</v>
      </c>
      <c r="N1805" s="6">
        <f t="shared" si="113"/>
        <v>160.18</v>
      </c>
      <c r="O1805" s="6">
        <f t="shared" si="114"/>
        <v>121.77199999999999</v>
      </c>
      <c r="P1805" s="8">
        <f t="shared" si="115"/>
        <v>0.43188911587787987</v>
      </c>
      <c r="Q1805" s="5">
        <f>YEAR(SalesDataTable[[#This Row],[Order Date]])</f>
        <v>2026</v>
      </c>
      <c r="R1805" s="8" t="str">
        <f>"Q"&amp;ROUNDUP(MONTH(SalesDataTable[[#This Row],[Order Date]])/3,0)</f>
        <v>Q3</v>
      </c>
      <c r="S1805" s="9">
        <f>MONTH(SalesDataTable[[#This Row],[Order Date]])</f>
        <v>9</v>
      </c>
      <c r="T1805" s="8" t="str">
        <f>TEXT(SalesDataTable[[#This Row],[Order Date]],"mmm")</f>
        <v>Sep</v>
      </c>
    </row>
    <row r="1806" spans="1:20" ht="16">
      <c r="A1806" s="2" t="s">
        <v>1857</v>
      </c>
      <c r="B1806" s="3">
        <v>46266</v>
      </c>
      <c r="C1806" s="4" t="s">
        <v>27</v>
      </c>
      <c r="D1806" s="4" t="s">
        <v>45</v>
      </c>
      <c r="E1806" s="4" t="s">
        <v>39</v>
      </c>
      <c r="F1806" s="4" t="s">
        <v>20</v>
      </c>
      <c r="G1806" s="4" t="s">
        <v>11</v>
      </c>
      <c r="H1806" s="4" t="s">
        <v>79</v>
      </c>
      <c r="I1806" s="9">
        <v>1</v>
      </c>
      <c r="J1806" s="6">
        <v>72.81</v>
      </c>
      <c r="K1806" s="7">
        <v>0</v>
      </c>
      <c r="L1806" s="6">
        <v>32.299999999999997</v>
      </c>
      <c r="M1806" s="6">
        <f t="shared" si="112"/>
        <v>72.81</v>
      </c>
      <c r="N1806" s="6">
        <f t="shared" si="113"/>
        <v>32.299999999999997</v>
      </c>
      <c r="O1806" s="6">
        <f t="shared" si="114"/>
        <v>40.510000000000005</v>
      </c>
      <c r="P1806" s="8">
        <f t="shared" si="115"/>
        <v>0.55637961818431536</v>
      </c>
      <c r="Q1806" s="5">
        <f>YEAR(SalesDataTable[[#This Row],[Order Date]])</f>
        <v>2026</v>
      </c>
      <c r="R1806" s="8" t="str">
        <f>"Q"&amp;ROUNDUP(MONTH(SalesDataTable[[#This Row],[Order Date]])/3,0)</f>
        <v>Q3</v>
      </c>
      <c r="S1806" s="9">
        <f>MONTH(SalesDataTable[[#This Row],[Order Date]])</f>
        <v>9</v>
      </c>
      <c r="T1806" s="8" t="str">
        <f>TEXT(SalesDataTable[[#This Row],[Order Date]],"mmm")</f>
        <v>Sep</v>
      </c>
    </row>
    <row r="1807" spans="1:20" ht="16">
      <c r="A1807" s="2" t="s">
        <v>1858</v>
      </c>
      <c r="B1807" s="3">
        <v>46266</v>
      </c>
      <c r="C1807" s="4" t="s">
        <v>8</v>
      </c>
      <c r="D1807" s="4" t="s">
        <v>66</v>
      </c>
      <c r="E1807" s="4" t="s">
        <v>25</v>
      </c>
      <c r="F1807" s="4" t="s">
        <v>16</v>
      </c>
      <c r="G1807" s="4" t="s">
        <v>31</v>
      </c>
      <c r="H1807" s="4" t="s">
        <v>64</v>
      </c>
      <c r="I1807" s="9">
        <v>6</v>
      </c>
      <c r="J1807" s="6">
        <v>80.319999999999993</v>
      </c>
      <c r="K1807" s="7">
        <v>0</v>
      </c>
      <c r="L1807" s="6">
        <v>38.42</v>
      </c>
      <c r="M1807" s="6">
        <f t="shared" si="112"/>
        <v>481.91999999999996</v>
      </c>
      <c r="N1807" s="6">
        <f t="shared" si="113"/>
        <v>230.52</v>
      </c>
      <c r="O1807" s="6">
        <f t="shared" si="114"/>
        <v>251.39999999999995</v>
      </c>
      <c r="P1807" s="8">
        <f t="shared" si="115"/>
        <v>0.52166334661354574</v>
      </c>
      <c r="Q1807" s="5">
        <f>YEAR(SalesDataTable[[#This Row],[Order Date]])</f>
        <v>2026</v>
      </c>
      <c r="R1807" s="8" t="str">
        <f>"Q"&amp;ROUNDUP(MONTH(SalesDataTable[[#This Row],[Order Date]])/3,0)</f>
        <v>Q3</v>
      </c>
      <c r="S1807" s="9">
        <f>MONTH(SalesDataTable[[#This Row],[Order Date]])</f>
        <v>9</v>
      </c>
      <c r="T1807" s="8" t="str">
        <f>TEXT(SalesDataTable[[#This Row],[Order Date]],"mmm")</f>
        <v>Sep</v>
      </c>
    </row>
    <row r="1808" spans="1:20" ht="16">
      <c r="A1808" s="2" t="s">
        <v>1859</v>
      </c>
      <c r="B1808" s="3">
        <v>46266</v>
      </c>
      <c r="C1808" s="4" t="s">
        <v>27</v>
      </c>
      <c r="D1808" s="4" t="s">
        <v>82</v>
      </c>
      <c r="E1808" s="4" t="s">
        <v>25</v>
      </c>
      <c r="F1808" s="4" t="s">
        <v>4</v>
      </c>
      <c r="G1808" s="4" t="s">
        <v>17</v>
      </c>
      <c r="H1808" s="4" t="s">
        <v>83</v>
      </c>
      <c r="I1808" s="9">
        <v>5</v>
      </c>
      <c r="J1808" s="6">
        <v>166.81</v>
      </c>
      <c r="K1808" s="7">
        <v>0.05</v>
      </c>
      <c r="L1808" s="6">
        <v>89.24</v>
      </c>
      <c r="M1808" s="6">
        <f t="shared" si="112"/>
        <v>792.34749999999997</v>
      </c>
      <c r="N1808" s="6">
        <f t="shared" si="113"/>
        <v>446.2</v>
      </c>
      <c r="O1808" s="6">
        <f t="shared" si="114"/>
        <v>346.14749999999998</v>
      </c>
      <c r="P1808" s="8">
        <f t="shared" si="115"/>
        <v>0.43686324497774021</v>
      </c>
      <c r="Q1808" s="5">
        <f>YEAR(SalesDataTable[[#This Row],[Order Date]])</f>
        <v>2026</v>
      </c>
      <c r="R1808" s="8" t="str">
        <f>"Q"&amp;ROUNDUP(MONTH(SalesDataTable[[#This Row],[Order Date]])/3,0)</f>
        <v>Q3</v>
      </c>
      <c r="S1808" s="9">
        <f>MONTH(SalesDataTable[[#This Row],[Order Date]])</f>
        <v>9</v>
      </c>
      <c r="T1808" s="8" t="str">
        <f>TEXT(SalesDataTable[[#This Row],[Order Date]],"mmm")</f>
        <v>Sep</v>
      </c>
    </row>
    <row r="1809" spans="1:20" ht="16">
      <c r="A1809" s="2" t="s">
        <v>1860</v>
      </c>
      <c r="B1809" s="3">
        <v>46267</v>
      </c>
      <c r="C1809" s="4" t="s">
        <v>27</v>
      </c>
      <c r="D1809" s="4" t="s">
        <v>82</v>
      </c>
      <c r="E1809" s="4" t="s">
        <v>3</v>
      </c>
      <c r="F1809" s="4" t="s">
        <v>16</v>
      </c>
      <c r="G1809" s="4" t="s">
        <v>49</v>
      </c>
      <c r="H1809" s="4" t="s">
        <v>50</v>
      </c>
      <c r="I1809" s="9">
        <v>1</v>
      </c>
      <c r="J1809" s="6">
        <v>40.56</v>
      </c>
      <c r="K1809" s="7">
        <v>0.15</v>
      </c>
      <c r="L1809" s="6">
        <v>14.28</v>
      </c>
      <c r="M1809" s="6">
        <f t="shared" si="112"/>
        <v>34.475999999999999</v>
      </c>
      <c r="N1809" s="6">
        <f t="shared" si="113"/>
        <v>14.28</v>
      </c>
      <c r="O1809" s="6">
        <f t="shared" si="114"/>
        <v>20.195999999999998</v>
      </c>
      <c r="P1809" s="8">
        <f t="shared" si="115"/>
        <v>0.58579881656804733</v>
      </c>
      <c r="Q1809" s="5">
        <f>YEAR(SalesDataTable[[#This Row],[Order Date]])</f>
        <v>2026</v>
      </c>
      <c r="R1809" s="8" t="str">
        <f>"Q"&amp;ROUNDUP(MONTH(SalesDataTable[[#This Row],[Order Date]])/3,0)</f>
        <v>Q3</v>
      </c>
      <c r="S1809" s="9">
        <f>MONTH(SalesDataTable[[#This Row],[Order Date]])</f>
        <v>9</v>
      </c>
      <c r="T1809" s="8" t="str">
        <f>TEXT(SalesDataTable[[#This Row],[Order Date]],"mmm")</f>
        <v>Sep</v>
      </c>
    </row>
    <row r="1810" spans="1:20" ht="16">
      <c r="A1810" s="2" t="s">
        <v>1861</v>
      </c>
      <c r="B1810" s="3">
        <v>46267</v>
      </c>
      <c r="C1810" s="4" t="s">
        <v>14</v>
      </c>
      <c r="D1810" s="4" t="s">
        <v>126</v>
      </c>
      <c r="E1810" s="4" t="s">
        <v>3</v>
      </c>
      <c r="F1810" s="4" t="s">
        <v>4</v>
      </c>
      <c r="G1810" s="4" t="s">
        <v>17</v>
      </c>
      <c r="H1810" s="4" t="s">
        <v>83</v>
      </c>
      <c r="I1810" s="9">
        <v>2</v>
      </c>
      <c r="J1810" s="6">
        <v>162.4</v>
      </c>
      <c r="K1810" s="7">
        <v>0.1</v>
      </c>
      <c r="L1810" s="6">
        <v>88.04</v>
      </c>
      <c r="M1810" s="6">
        <f t="shared" si="112"/>
        <v>292.32</v>
      </c>
      <c r="N1810" s="6">
        <f t="shared" si="113"/>
        <v>176.08</v>
      </c>
      <c r="O1810" s="6">
        <f t="shared" si="114"/>
        <v>116.23999999999998</v>
      </c>
      <c r="P1810" s="8">
        <f t="shared" si="115"/>
        <v>0.39764641488779412</v>
      </c>
      <c r="Q1810" s="5">
        <f>YEAR(SalesDataTable[[#This Row],[Order Date]])</f>
        <v>2026</v>
      </c>
      <c r="R1810" s="8" t="str">
        <f>"Q"&amp;ROUNDUP(MONTH(SalesDataTable[[#This Row],[Order Date]])/3,0)</f>
        <v>Q3</v>
      </c>
      <c r="S1810" s="9">
        <f>MONTH(SalesDataTable[[#This Row],[Order Date]])</f>
        <v>9</v>
      </c>
      <c r="T1810" s="8" t="str">
        <f>TEXT(SalesDataTable[[#This Row],[Order Date]],"mmm")</f>
        <v>Sep</v>
      </c>
    </row>
    <row r="1811" spans="1:20" ht="16">
      <c r="A1811" s="2" t="s">
        <v>1862</v>
      </c>
      <c r="B1811" s="3">
        <v>46267</v>
      </c>
      <c r="C1811" s="4" t="s">
        <v>1</v>
      </c>
      <c r="D1811" s="4" t="s">
        <v>88</v>
      </c>
      <c r="E1811" s="4" t="s">
        <v>25</v>
      </c>
      <c r="F1811" s="4" t="s">
        <v>4</v>
      </c>
      <c r="G1811" s="4" t="s">
        <v>49</v>
      </c>
      <c r="H1811" s="4" t="s">
        <v>55</v>
      </c>
      <c r="I1811" s="9">
        <v>5</v>
      </c>
      <c r="J1811" s="6">
        <v>123.09</v>
      </c>
      <c r="K1811" s="7">
        <v>0</v>
      </c>
      <c r="L1811" s="6">
        <v>70.3</v>
      </c>
      <c r="M1811" s="6">
        <f t="shared" si="112"/>
        <v>615.45000000000005</v>
      </c>
      <c r="N1811" s="6">
        <f t="shared" si="113"/>
        <v>351.5</v>
      </c>
      <c r="O1811" s="6">
        <f t="shared" si="114"/>
        <v>263.95000000000005</v>
      </c>
      <c r="P1811" s="8">
        <f t="shared" si="115"/>
        <v>0.42887318222438869</v>
      </c>
      <c r="Q1811" s="5">
        <f>YEAR(SalesDataTable[[#This Row],[Order Date]])</f>
        <v>2026</v>
      </c>
      <c r="R1811" s="8" t="str">
        <f>"Q"&amp;ROUNDUP(MONTH(SalesDataTable[[#This Row],[Order Date]])/3,0)</f>
        <v>Q3</v>
      </c>
      <c r="S1811" s="9">
        <f>MONTH(SalesDataTable[[#This Row],[Order Date]])</f>
        <v>9</v>
      </c>
      <c r="T1811" s="8" t="str">
        <f>TEXT(SalesDataTable[[#This Row],[Order Date]],"mmm")</f>
        <v>Sep</v>
      </c>
    </row>
    <row r="1812" spans="1:20" ht="16">
      <c r="A1812" s="2" t="s">
        <v>1863</v>
      </c>
      <c r="B1812" s="3">
        <v>46267</v>
      </c>
      <c r="C1812" s="4" t="s">
        <v>8</v>
      </c>
      <c r="D1812" s="4" t="s">
        <v>38</v>
      </c>
      <c r="E1812" s="4" t="s">
        <v>39</v>
      </c>
      <c r="F1812" s="4" t="s">
        <v>16</v>
      </c>
      <c r="G1812" s="4" t="s">
        <v>17</v>
      </c>
      <c r="H1812" s="4" t="s">
        <v>18</v>
      </c>
      <c r="I1812" s="9">
        <v>1</v>
      </c>
      <c r="J1812" s="6">
        <v>36.69</v>
      </c>
      <c r="K1812" s="7">
        <v>0</v>
      </c>
      <c r="L1812" s="6">
        <v>13.92</v>
      </c>
      <c r="M1812" s="6">
        <f t="shared" si="112"/>
        <v>36.69</v>
      </c>
      <c r="N1812" s="6">
        <f t="shared" si="113"/>
        <v>13.92</v>
      </c>
      <c r="O1812" s="6">
        <f t="shared" si="114"/>
        <v>22.769999999999996</v>
      </c>
      <c r="P1812" s="8">
        <f t="shared" si="115"/>
        <v>0.6206050695012264</v>
      </c>
      <c r="Q1812" s="5">
        <f>YEAR(SalesDataTable[[#This Row],[Order Date]])</f>
        <v>2026</v>
      </c>
      <c r="R1812" s="8" t="str">
        <f>"Q"&amp;ROUNDUP(MONTH(SalesDataTable[[#This Row],[Order Date]])/3,0)</f>
        <v>Q3</v>
      </c>
      <c r="S1812" s="9">
        <f>MONTH(SalesDataTable[[#This Row],[Order Date]])</f>
        <v>9</v>
      </c>
      <c r="T1812" s="8" t="str">
        <f>TEXT(SalesDataTable[[#This Row],[Order Date]],"mmm")</f>
        <v>Sep</v>
      </c>
    </row>
    <row r="1813" spans="1:20" ht="16">
      <c r="A1813" s="2" t="s">
        <v>1864</v>
      </c>
      <c r="B1813" s="3">
        <v>46267</v>
      </c>
      <c r="C1813" s="4" t="s">
        <v>14</v>
      </c>
      <c r="D1813" s="4" t="s">
        <v>24</v>
      </c>
      <c r="E1813" s="4" t="s">
        <v>3</v>
      </c>
      <c r="F1813" s="4" t="s">
        <v>20</v>
      </c>
      <c r="G1813" s="4" t="s">
        <v>17</v>
      </c>
      <c r="H1813" s="4" t="s">
        <v>71</v>
      </c>
      <c r="I1813" s="9">
        <v>4</v>
      </c>
      <c r="J1813" s="6">
        <v>130.43</v>
      </c>
      <c r="K1813" s="7">
        <v>0</v>
      </c>
      <c r="L1813" s="6">
        <v>66.849999999999994</v>
      </c>
      <c r="M1813" s="6">
        <f t="shared" si="112"/>
        <v>521.72</v>
      </c>
      <c r="N1813" s="6">
        <f t="shared" si="113"/>
        <v>267.39999999999998</v>
      </c>
      <c r="O1813" s="6">
        <f t="shared" si="114"/>
        <v>254.32000000000005</v>
      </c>
      <c r="P1813" s="8">
        <f t="shared" si="115"/>
        <v>0.48746454036648018</v>
      </c>
      <c r="Q1813" s="5">
        <f>YEAR(SalesDataTable[[#This Row],[Order Date]])</f>
        <v>2026</v>
      </c>
      <c r="R1813" s="8" t="str">
        <f>"Q"&amp;ROUNDUP(MONTH(SalesDataTable[[#This Row],[Order Date]])/3,0)</f>
        <v>Q3</v>
      </c>
      <c r="S1813" s="9">
        <f>MONTH(SalesDataTable[[#This Row],[Order Date]])</f>
        <v>9</v>
      </c>
      <c r="T1813" s="8" t="str">
        <f>TEXT(SalesDataTable[[#This Row],[Order Date]],"mmm")</f>
        <v>Sep</v>
      </c>
    </row>
    <row r="1814" spans="1:20" ht="16">
      <c r="A1814" s="2" t="s">
        <v>1865</v>
      </c>
      <c r="B1814" s="3">
        <v>46268</v>
      </c>
      <c r="C1814" s="4" t="s">
        <v>8</v>
      </c>
      <c r="D1814" s="4" t="s">
        <v>66</v>
      </c>
      <c r="E1814" s="4" t="s">
        <v>3</v>
      </c>
      <c r="F1814" s="4" t="s">
        <v>4</v>
      </c>
      <c r="G1814" s="4" t="s">
        <v>11</v>
      </c>
      <c r="H1814" s="4" t="s">
        <v>21</v>
      </c>
      <c r="I1814" s="9">
        <v>1</v>
      </c>
      <c r="J1814" s="6">
        <v>146.13999999999999</v>
      </c>
      <c r="K1814" s="7">
        <v>0</v>
      </c>
      <c r="L1814" s="6">
        <v>81.040000000000006</v>
      </c>
      <c r="M1814" s="6">
        <f t="shared" si="112"/>
        <v>146.13999999999999</v>
      </c>
      <c r="N1814" s="6">
        <f t="shared" si="113"/>
        <v>81.040000000000006</v>
      </c>
      <c r="O1814" s="6">
        <f t="shared" si="114"/>
        <v>65.09999999999998</v>
      </c>
      <c r="P1814" s="8">
        <f t="shared" si="115"/>
        <v>0.44546325441357593</v>
      </c>
      <c r="Q1814" s="5">
        <f>YEAR(SalesDataTable[[#This Row],[Order Date]])</f>
        <v>2026</v>
      </c>
      <c r="R1814" s="8" t="str">
        <f>"Q"&amp;ROUNDUP(MONTH(SalesDataTable[[#This Row],[Order Date]])/3,0)</f>
        <v>Q3</v>
      </c>
      <c r="S1814" s="9">
        <f>MONTH(SalesDataTable[[#This Row],[Order Date]])</f>
        <v>9</v>
      </c>
      <c r="T1814" s="8" t="str">
        <f>TEXT(SalesDataTable[[#This Row],[Order Date]],"mmm")</f>
        <v>Sep</v>
      </c>
    </row>
    <row r="1815" spans="1:20" ht="16">
      <c r="A1815" s="2" t="s">
        <v>1866</v>
      </c>
      <c r="B1815" s="3">
        <v>46268</v>
      </c>
      <c r="C1815" s="4" t="s">
        <v>8</v>
      </c>
      <c r="D1815" s="4" t="s">
        <v>86</v>
      </c>
      <c r="E1815" s="4" t="s">
        <v>25</v>
      </c>
      <c r="F1815" s="4" t="s">
        <v>16</v>
      </c>
      <c r="G1815" s="4" t="s">
        <v>31</v>
      </c>
      <c r="H1815" s="4" t="s">
        <v>32</v>
      </c>
      <c r="I1815" s="9">
        <v>4</v>
      </c>
      <c r="J1815" s="6">
        <v>332.93</v>
      </c>
      <c r="K1815" s="7">
        <v>0</v>
      </c>
      <c r="L1815" s="6">
        <v>193.56</v>
      </c>
      <c r="M1815" s="6">
        <f t="shared" si="112"/>
        <v>1331.72</v>
      </c>
      <c r="N1815" s="6">
        <f t="shared" si="113"/>
        <v>774.24</v>
      </c>
      <c r="O1815" s="6">
        <f t="shared" si="114"/>
        <v>557.48</v>
      </c>
      <c r="P1815" s="8">
        <f t="shared" si="115"/>
        <v>0.41861652599645571</v>
      </c>
      <c r="Q1815" s="5">
        <f>YEAR(SalesDataTable[[#This Row],[Order Date]])</f>
        <v>2026</v>
      </c>
      <c r="R1815" s="8" t="str">
        <f>"Q"&amp;ROUNDUP(MONTH(SalesDataTable[[#This Row],[Order Date]])/3,0)</f>
        <v>Q3</v>
      </c>
      <c r="S1815" s="9">
        <f>MONTH(SalesDataTable[[#This Row],[Order Date]])</f>
        <v>9</v>
      </c>
      <c r="T1815" s="8" t="str">
        <f>TEXT(SalesDataTable[[#This Row],[Order Date]],"mmm")</f>
        <v>Sep</v>
      </c>
    </row>
    <row r="1816" spans="1:20" ht="16">
      <c r="A1816" s="2" t="s">
        <v>1867</v>
      </c>
      <c r="B1816" s="3">
        <v>46268</v>
      </c>
      <c r="C1816" s="4" t="s">
        <v>8</v>
      </c>
      <c r="D1816" s="4" t="s">
        <v>86</v>
      </c>
      <c r="E1816" s="4" t="s">
        <v>25</v>
      </c>
      <c r="F1816" s="4" t="s">
        <v>20</v>
      </c>
      <c r="G1816" s="4" t="s">
        <v>31</v>
      </c>
      <c r="H1816" s="4" t="s">
        <v>90</v>
      </c>
      <c r="I1816" s="9">
        <v>4</v>
      </c>
      <c r="J1816" s="6">
        <v>122.43</v>
      </c>
      <c r="K1816" s="7">
        <v>0</v>
      </c>
      <c r="L1816" s="6">
        <v>61.5</v>
      </c>
      <c r="M1816" s="6">
        <f t="shared" si="112"/>
        <v>489.72</v>
      </c>
      <c r="N1816" s="6">
        <f t="shared" si="113"/>
        <v>246</v>
      </c>
      <c r="O1816" s="6">
        <f t="shared" si="114"/>
        <v>243.72000000000003</v>
      </c>
      <c r="P1816" s="8">
        <f t="shared" si="115"/>
        <v>0.49767213918157316</v>
      </c>
      <c r="Q1816" s="5">
        <f>YEAR(SalesDataTable[[#This Row],[Order Date]])</f>
        <v>2026</v>
      </c>
      <c r="R1816" s="8" t="str">
        <f>"Q"&amp;ROUNDUP(MONTH(SalesDataTable[[#This Row],[Order Date]])/3,0)</f>
        <v>Q3</v>
      </c>
      <c r="S1816" s="9">
        <f>MONTH(SalesDataTable[[#This Row],[Order Date]])</f>
        <v>9</v>
      </c>
      <c r="T1816" s="8" t="str">
        <f>TEXT(SalesDataTable[[#This Row],[Order Date]],"mmm")</f>
        <v>Sep</v>
      </c>
    </row>
    <row r="1817" spans="1:20" ht="16">
      <c r="A1817" s="2" t="s">
        <v>1868</v>
      </c>
      <c r="B1817" s="3">
        <v>46268</v>
      </c>
      <c r="C1817" s="4" t="s">
        <v>14</v>
      </c>
      <c r="D1817" s="4" t="s">
        <v>15</v>
      </c>
      <c r="E1817" s="4" t="s">
        <v>39</v>
      </c>
      <c r="F1817" s="4" t="s">
        <v>4</v>
      </c>
      <c r="G1817" s="4" t="s">
        <v>5</v>
      </c>
      <c r="H1817" s="4" t="s">
        <v>6</v>
      </c>
      <c r="I1817" s="9">
        <v>3</v>
      </c>
      <c r="J1817" s="6">
        <v>81.12</v>
      </c>
      <c r="K1817" s="7">
        <v>0.1</v>
      </c>
      <c r="L1817" s="6">
        <v>41.78</v>
      </c>
      <c r="M1817" s="6">
        <f t="shared" si="112"/>
        <v>219.02400000000003</v>
      </c>
      <c r="N1817" s="6">
        <f t="shared" si="113"/>
        <v>125.34</v>
      </c>
      <c r="O1817" s="6">
        <f t="shared" si="114"/>
        <v>93.684000000000026</v>
      </c>
      <c r="P1817" s="8">
        <f t="shared" si="115"/>
        <v>0.42773394696471628</v>
      </c>
      <c r="Q1817" s="5">
        <f>YEAR(SalesDataTable[[#This Row],[Order Date]])</f>
        <v>2026</v>
      </c>
      <c r="R1817" s="8" t="str">
        <f>"Q"&amp;ROUNDUP(MONTH(SalesDataTable[[#This Row],[Order Date]])/3,0)</f>
        <v>Q3</v>
      </c>
      <c r="S1817" s="9">
        <f>MONTH(SalesDataTable[[#This Row],[Order Date]])</f>
        <v>9</v>
      </c>
      <c r="T1817" s="8" t="str">
        <f>TEXT(SalesDataTable[[#This Row],[Order Date]],"mmm")</f>
        <v>Sep</v>
      </c>
    </row>
    <row r="1818" spans="1:20" ht="16">
      <c r="A1818" s="2" t="s">
        <v>1869</v>
      </c>
      <c r="B1818" s="3">
        <v>46268</v>
      </c>
      <c r="C1818" s="4" t="s">
        <v>8</v>
      </c>
      <c r="D1818" s="4" t="s">
        <v>86</v>
      </c>
      <c r="E1818" s="4" t="s">
        <v>3</v>
      </c>
      <c r="F1818" s="4" t="s">
        <v>4</v>
      </c>
      <c r="G1818" s="4" t="s">
        <v>17</v>
      </c>
      <c r="H1818" s="4" t="s">
        <v>83</v>
      </c>
      <c r="I1818" s="9">
        <v>1</v>
      </c>
      <c r="J1818" s="6">
        <v>168.54</v>
      </c>
      <c r="K1818" s="7">
        <v>0.05</v>
      </c>
      <c r="L1818" s="6">
        <v>87.82</v>
      </c>
      <c r="M1818" s="6">
        <f t="shared" si="112"/>
        <v>160.11299999999997</v>
      </c>
      <c r="N1818" s="6">
        <f t="shared" si="113"/>
        <v>87.82</v>
      </c>
      <c r="O1818" s="6">
        <f t="shared" si="114"/>
        <v>72.292999999999978</v>
      </c>
      <c r="P1818" s="8">
        <f t="shared" si="115"/>
        <v>0.45151236938911887</v>
      </c>
      <c r="Q1818" s="5">
        <f>YEAR(SalesDataTable[[#This Row],[Order Date]])</f>
        <v>2026</v>
      </c>
      <c r="R1818" s="8" t="str">
        <f>"Q"&amp;ROUNDUP(MONTH(SalesDataTable[[#This Row],[Order Date]])/3,0)</f>
        <v>Q3</v>
      </c>
      <c r="S1818" s="9">
        <f>MONTH(SalesDataTable[[#This Row],[Order Date]])</f>
        <v>9</v>
      </c>
      <c r="T1818" s="8" t="str">
        <f>TEXT(SalesDataTable[[#This Row],[Order Date]],"mmm")</f>
        <v>Sep</v>
      </c>
    </row>
    <row r="1819" spans="1:20" ht="16">
      <c r="A1819" s="2" t="s">
        <v>1870</v>
      </c>
      <c r="B1819" s="3">
        <v>46268</v>
      </c>
      <c r="C1819" s="4" t="s">
        <v>1</v>
      </c>
      <c r="D1819" s="4" t="s">
        <v>2</v>
      </c>
      <c r="E1819" s="4" t="s">
        <v>25</v>
      </c>
      <c r="F1819" s="4" t="s">
        <v>16</v>
      </c>
      <c r="G1819" s="4" t="s">
        <v>5</v>
      </c>
      <c r="H1819" s="4" t="s">
        <v>35</v>
      </c>
      <c r="I1819" s="9">
        <v>4</v>
      </c>
      <c r="J1819" s="6">
        <v>39.61</v>
      </c>
      <c r="K1819" s="7">
        <v>0.1</v>
      </c>
      <c r="L1819" s="6">
        <v>16.829999999999998</v>
      </c>
      <c r="M1819" s="6">
        <f t="shared" si="112"/>
        <v>142.596</v>
      </c>
      <c r="N1819" s="6">
        <f t="shared" si="113"/>
        <v>67.319999999999993</v>
      </c>
      <c r="O1819" s="6">
        <f t="shared" si="114"/>
        <v>75.27600000000001</v>
      </c>
      <c r="P1819" s="8">
        <f t="shared" si="115"/>
        <v>0.52789699570815452</v>
      </c>
      <c r="Q1819" s="5">
        <f>YEAR(SalesDataTable[[#This Row],[Order Date]])</f>
        <v>2026</v>
      </c>
      <c r="R1819" s="8" t="str">
        <f>"Q"&amp;ROUNDUP(MONTH(SalesDataTable[[#This Row],[Order Date]])/3,0)</f>
        <v>Q3</v>
      </c>
      <c r="S1819" s="9">
        <f>MONTH(SalesDataTable[[#This Row],[Order Date]])</f>
        <v>9</v>
      </c>
      <c r="T1819" s="8" t="str">
        <f>TEXT(SalesDataTable[[#This Row],[Order Date]],"mmm")</f>
        <v>Sep</v>
      </c>
    </row>
    <row r="1820" spans="1:20" ht="16">
      <c r="A1820" s="2" t="s">
        <v>1871</v>
      </c>
      <c r="B1820" s="3">
        <v>46269</v>
      </c>
      <c r="C1820" s="4" t="s">
        <v>27</v>
      </c>
      <c r="D1820" s="4" t="s">
        <v>48</v>
      </c>
      <c r="E1820" s="4" t="s">
        <v>3</v>
      </c>
      <c r="F1820" s="4" t="s">
        <v>4</v>
      </c>
      <c r="G1820" s="4" t="s">
        <v>49</v>
      </c>
      <c r="H1820" s="4" t="s">
        <v>50</v>
      </c>
      <c r="I1820" s="9">
        <v>1</v>
      </c>
      <c r="J1820" s="6">
        <v>39.85</v>
      </c>
      <c r="K1820" s="7">
        <v>0.1</v>
      </c>
      <c r="L1820" s="6">
        <v>14.96</v>
      </c>
      <c r="M1820" s="6">
        <f t="shared" si="112"/>
        <v>35.865000000000002</v>
      </c>
      <c r="N1820" s="6">
        <f t="shared" si="113"/>
        <v>14.96</v>
      </c>
      <c r="O1820" s="6">
        <f t="shared" si="114"/>
        <v>20.905000000000001</v>
      </c>
      <c r="P1820" s="8">
        <f t="shared" si="115"/>
        <v>0.58288024536456151</v>
      </c>
      <c r="Q1820" s="5">
        <f>YEAR(SalesDataTable[[#This Row],[Order Date]])</f>
        <v>2026</v>
      </c>
      <c r="R1820" s="8" t="str">
        <f>"Q"&amp;ROUNDUP(MONTH(SalesDataTable[[#This Row],[Order Date]])/3,0)</f>
        <v>Q3</v>
      </c>
      <c r="S1820" s="9">
        <f>MONTH(SalesDataTable[[#This Row],[Order Date]])</f>
        <v>9</v>
      </c>
      <c r="T1820" s="8" t="str">
        <f>TEXT(SalesDataTable[[#This Row],[Order Date]],"mmm")</f>
        <v>Sep</v>
      </c>
    </row>
    <row r="1821" spans="1:20" ht="16">
      <c r="A1821" s="2" t="s">
        <v>1872</v>
      </c>
      <c r="B1821" s="3">
        <v>46269</v>
      </c>
      <c r="C1821" s="4" t="s">
        <v>27</v>
      </c>
      <c r="D1821" s="4" t="s">
        <v>48</v>
      </c>
      <c r="E1821" s="4" t="s">
        <v>3</v>
      </c>
      <c r="F1821" s="4" t="s">
        <v>16</v>
      </c>
      <c r="G1821" s="4" t="s">
        <v>49</v>
      </c>
      <c r="H1821" s="4" t="s">
        <v>50</v>
      </c>
      <c r="I1821" s="9">
        <v>1</v>
      </c>
      <c r="J1821" s="6">
        <v>40.51</v>
      </c>
      <c r="K1821" s="7">
        <v>0.05</v>
      </c>
      <c r="L1821" s="6">
        <v>14.7</v>
      </c>
      <c r="M1821" s="6">
        <f t="shared" si="112"/>
        <v>38.484499999999997</v>
      </c>
      <c r="N1821" s="6">
        <f t="shared" si="113"/>
        <v>14.7</v>
      </c>
      <c r="O1821" s="6">
        <f t="shared" si="114"/>
        <v>23.784499999999998</v>
      </c>
      <c r="P1821" s="8">
        <f t="shared" si="115"/>
        <v>0.6180280372617547</v>
      </c>
      <c r="Q1821" s="5">
        <f>YEAR(SalesDataTable[[#This Row],[Order Date]])</f>
        <v>2026</v>
      </c>
      <c r="R1821" s="8" t="str">
        <f>"Q"&amp;ROUNDUP(MONTH(SalesDataTable[[#This Row],[Order Date]])/3,0)</f>
        <v>Q3</v>
      </c>
      <c r="S1821" s="9">
        <f>MONTH(SalesDataTable[[#This Row],[Order Date]])</f>
        <v>9</v>
      </c>
      <c r="T1821" s="8" t="str">
        <f>TEXT(SalesDataTable[[#This Row],[Order Date]],"mmm")</f>
        <v>Sep</v>
      </c>
    </row>
    <row r="1822" spans="1:20" ht="16">
      <c r="A1822" s="2" t="s">
        <v>1873</v>
      </c>
      <c r="B1822" s="3">
        <v>46270</v>
      </c>
      <c r="C1822" s="4" t="s">
        <v>8</v>
      </c>
      <c r="D1822" s="4" t="s">
        <v>69</v>
      </c>
      <c r="E1822" s="4" t="s">
        <v>3</v>
      </c>
      <c r="F1822" s="4" t="s">
        <v>4</v>
      </c>
      <c r="G1822" s="4" t="s">
        <v>31</v>
      </c>
      <c r="H1822" s="4" t="s">
        <v>90</v>
      </c>
      <c r="I1822" s="9">
        <v>1</v>
      </c>
      <c r="J1822" s="6">
        <v>121.59</v>
      </c>
      <c r="K1822" s="7">
        <v>0</v>
      </c>
      <c r="L1822" s="6">
        <v>62.44</v>
      </c>
      <c r="M1822" s="6">
        <f t="shared" si="112"/>
        <v>121.59</v>
      </c>
      <c r="N1822" s="6">
        <f t="shared" si="113"/>
        <v>62.44</v>
      </c>
      <c r="O1822" s="6">
        <f t="shared" si="114"/>
        <v>59.150000000000006</v>
      </c>
      <c r="P1822" s="8">
        <f t="shared" si="115"/>
        <v>0.4864709268854347</v>
      </c>
      <c r="Q1822" s="5">
        <f>YEAR(SalesDataTable[[#This Row],[Order Date]])</f>
        <v>2026</v>
      </c>
      <c r="R1822" s="8" t="str">
        <f>"Q"&amp;ROUNDUP(MONTH(SalesDataTable[[#This Row],[Order Date]])/3,0)</f>
        <v>Q3</v>
      </c>
      <c r="S1822" s="9">
        <f>MONTH(SalesDataTable[[#This Row],[Order Date]])</f>
        <v>9</v>
      </c>
      <c r="T1822" s="8" t="str">
        <f>TEXT(SalesDataTable[[#This Row],[Order Date]],"mmm")</f>
        <v>Sep</v>
      </c>
    </row>
    <row r="1823" spans="1:20" ht="16">
      <c r="A1823" s="2" t="s">
        <v>1874</v>
      </c>
      <c r="B1823" s="3">
        <v>46270</v>
      </c>
      <c r="C1823" s="4" t="s">
        <v>27</v>
      </c>
      <c r="D1823" s="4" t="s">
        <v>48</v>
      </c>
      <c r="E1823" s="4" t="s">
        <v>10</v>
      </c>
      <c r="F1823" s="4" t="s">
        <v>20</v>
      </c>
      <c r="G1823" s="4" t="s">
        <v>11</v>
      </c>
      <c r="H1823" s="4" t="s">
        <v>53</v>
      </c>
      <c r="I1823" s="9">
        <v>4</v>
      </c>
      <c r="J1823" s="6">
        <v>152.99</v>
      </c>
      <c r="K1823" s="7">
        <v>0.15</v>
      </c>
      <c r="L1823" s="6">
        <v>77.12</v>
      </c>
      <c r="M1823" s="6">
        <f t="shared" si="112"/>
        <v>520.16600000000005</v>
      </c>
      <c r="N1823" s="6">
        <f t="shared" si="113"/>
        <v>308.48</v>
      </c>
      <c r="O1823" s="6">
        <f t="shared" si="114"/>
        <v>211.68600000000004</v>
      </c>
      <c r="P1823" s="8">
        <f t="shared" si="115"/>
        <v>0.40695854784818697</v>
      </c>
      <c r="Q1823" s="5">
        <f>YEAR(SalesDataTable[[#This Row],[Order Date]])</f>
        <v>2026</v>
      </c>
      <c r="R1823" s="8" t="str">
        <f>"Q"&amp;ROUNDUP(MONTH(SalesDataTable[[#This Row],[Order Date]])/3,0)</f>
        <v>Q3</v>
      </c>
      <c r="S1823" s="9">
        <f>MONTH(SalesDataTable[[#This Row],[Order Date]])</f>
        <v>9</v>
      </c>
      <c r="T1823" s="8" t="str">
        <f>TEXT(SalesDataTable[[#This Row],[Order Date]],"mmm")</f>
        <v>Sep</v>
      </c>
    </row>
    <row r="1824" spans="1:20" ht="16">
      <c r="A1824" s="2" t="s">
        <v>1875</v>
      </c>
      <c r="B1824" s="3">
        <v>46270</v>
      </c>
      <c r="C1824" s="4" t="s">
        <v>14</v>
      </c>
      <c r="D1824" s="4" t="s">
        <v>61</v>
      </c>
      <c r="E1824" s="4" t="s">
        <v>3</v>
      </c>
      <c r="F1824" s="4" t="s">
        <v>20</v>
      </c>
      <c r="G1824" s="4" t="s">
        <v>17</v>
      </c>
      <c r="H1824" s="4" t="s">
        <v>18</v>
      </c>
      <c r="I1824" s="9">
        <v>3</v>
      </c>
      <c r="J1824" s="6">
        <v>36.19</v>
      </c>
      <c r="K1824" s="7">
        <v>0.1</v>
      </c>
      <c r="L1824" s="6">
        <v>13.97</v>
      </c>
      <c r="M1824" s="6">
        <f t="shared" si="112"/>
        <v>97.712999999999994</v>
      </c>
      <c r="N1824" s="6">
        <f t="shared" si="113"/>
        <v>41.910000000000004</v>
      </c>
      <c r="O1824" s="6">
        <f t="shared" si="114"/>
        <v>55.80299999999999</v>
      </c>
      <c r="P1824" s="8">
        <f t="shared" si="115"/>
        <v>0.57109084768659235</v>
      </c>
      <c r="Q1824" s="5">
        <f>YEAR(SalesDataTable[[#This Row],[Order Date]])</f>
        <v>2026</v>
      </c>
      <c r="R1824" s="8" t="str">
        <f>"Q"&amp;ROUNDUP(MONTH(SalesDataTable[[#This Row],[Order Date]])/3,0)</f>
        <v>Q3</v>
      </c>
      <c r="S1824" s="9">
        <f>MONTH(SalesDataTable[[#This Row],[Order Date]])</f>
        <v>9</v>
      </c>
      <c r="T1824" s="8" t="str">
        <f>TEXT(SalesDataTable[[#This Row],[Order Date]],"mmm")</f>
        <v>Sep</v>
      </c>
    </row>
    <row r="1825" spans="1:20" ht="16">
      <c r="A1825" s="2" t="s">
        <v>1876</v>
      </c>
      <c r="B1825" s="3">
        <v>46270</v>
      </c>
      <c r="C1825" s="4" t="s">
        <v>14</v>
      </c>
      <c r="D1825" s="4" t="s">
        <v>126</v>
      </c>
      <c r="E1825" s="4" t="s">
        <v>25</v>
      </c>
      <c r="F1825" s="4" t="s">
        <v>16</v>
      </c>
      <c r="G1825" s="4" t="s">
        <v>11</v>
      </c>
      <c r="H1825" s="4" t="s">
        <v>21</v>
      </c>
      <c r="I1825" s="9">
        <v>2</v>
      </c>
      <c r="J1825" s="6">
        <v>142.44</v>
      </c>
      <c r="K1825" s="7">
        <v>0</v>
      </c>
      <c r="L1825" s="6">
        <v>77.33</v>
      </c>
      <c r="M1825" s="6">
        <f t="shared" si="112"/>
        <v>284.88</v>
      </c>
      <c r="N1825" s="6">
        <f t="shared" si="113"/>
        <v>154.66</v>
      </c>
      <c r="O1825" s="6">
        <f t="shared" si="114"/>
        <v>130.22</v>
      </c>
      <c r="P1825" s="8">
        <f t="shared" si="115"/>
        <v>0.45710474585790506</v>
      </c>
      <c r="Q1825" s="5">
        <f>YEAR(SalesDataTable[[#This Row],[Order Date]])</f>
        <v>2026</v>
      </c>
      <c r="R1825" s="8" t="str">
        <f>"Q"&amp;ROUNDUP(MONTH(SalesDataTable[[#This Row],[Order Date]])/3,0)</f>
        <v>Q3</v>
      </c>
      <c r="S1825" s="9">
        <f>MONTH(SalesDataTable[[#This Row],[Order Date]])</f>
        <v>9</v>
      </c>
      <c r="T1825" s="8" t="str">
        <f>TEXT(SalesDataTable[[#This Row],[Order Date]],"mmm")</f>
        <v>Sep</v>
      </c>
    </row>
    <row r="1826" spans="1:20" ht="16">
      <c r="A1826" s="2" t="s">
        <v>1877</v>
      </c>
      <c r="B1826" s="3">
        <v>46270</v>
      </c>
      <c r="C1826" s="4" t="s">
        <v>8</v>
      </c>
      <c r="D1826" s="4" t="s">
        <v>38</v>
      </c>
      <c r="E1826" s="4" t="s">
        <v>3</v>
      </c>
      <c r="F1826" s="4" t="s">
        <v>16</v>
      </c>
      <c r="G1826" s="4" t="s">
        <v>17</v>
      </c>
      <c r="H1826" s="4" t="s">
        <v>71</v>
      </c>
      <c r="I1826" s="9">
        <v>2</v>
      </c>
      <c r="J1826" s="6">
        <v>133.81</v>
      </c>
      <c r="K1826" s="7">
        <v>0</v>
      </c>
      <c r="L1826" s="6">
        <v>66.78</v>
      </c>
      <c r="M1826" s="6">
        <f t="shared" si="112"/>
        <v>267.62</v>
      </c>
      <c r="N1826" s="6">
        <f t="shared" si="113"/>
        <v>133.56</v>
      </c>
      <c r="O1826" s="6">
        <f t="shared" si="114"/>
        <v>134.06</v>
      </c>
      <c r="P1826" s="8">
        <f t="shared" si="115"/>
        <v>0.5009341603766535</v>
      </c>
      <c r="Q1826" s="5">
        <f>YEAR(SalesDataTable[[#This Row],[Order Date]])</f>
        <v>2026</v>
      </c>
      <c r="R1826" s="8" t="str">
        <f>"Q"&amp;ROUNDUP(MONTH(SalesDataTable[[#This Row],[Order Date]])/3,0)</f>
        <v>Q3</v>
      </c>
      <c r="S1826" s="9">
        <f>MONTH(SalesDataTable[[#This Row],[Order Date]])</f>
        <v>9</v>
      </c>
      <c r="T1826" s="8" t="str">
        <f>TEXT(SalesDataTable[[#This Row],[Order Date]],"mmm")</f>
        <v>Sep</v>
      </c>
    </row>
    <row r="1827" spans="1:20" ht="16">
      <c r="A1827" s="2" t="s">
        <v>1878</v>
      </c>
      <c r="B1827" s="3">
        <v>46270</v>
      </c>
      <c r="C1827" s="4" t="s">
        <v>8</v>
      </c>
      <c r="D1827" s="4" t="s">
        <v>69</v>
      </c>
      <c r="E1827" s="4" t="s">
        <v>25</v>
      </c>
      <c r="F1827" s="4" t="s">
        <v>16</v>
      </c>
      <c r="G1827" s="4" t="s">
        <v>49</v>
      </c>
      <c r="H1827" s="4" t="s">
        <v>50</v>
      </c>
      <c r="I1827" s="9">
        <v>2</v>
      </c>
      <c r="J1827" s="6">
        <v>40.49</v>
      </c>
      <c r="K1827" s="7">
        <v>0.15</v>
      </c>
      <c r="L1827" s="6">
        <v>14.32</v>
      </c>
      <c r="M1827" s="6">
        <f t="shared" si="112"/>
        <v>68.832999999999998</v>
      </c>
      <c r="N1827" s="6">
        <f t="shared" si="113"/>
        <v>28.64</v>
      </c>
      <c r="O1827" s="6">
        <f t="shared" si="114"/>
        <v>40.192999999999998</v>
      </c>
      <c r="P1827" s="8">
        <f t="shared" si="115"/>
        <v>0.58392050324698908</v>
      </c>
      <c r="Q1827" s="5">
        <f>YEAR(SalesDataTable[[#This Row],[Order Date]])</f>
        <v>2026</v>
      </c>
      <c r="R1827" s="8" t="str">
        <f>"Q"&amp;ROUNDUP(MONTH(SalesDataTable[[#This Row],[Order Date]])/3,0)</f>
        <v>Q3</v>
      </c>
      <c r="S1827" s="9">
        <f>MONTH(SalesDataTable[[#This Row],[Order Date]])</f>
        <v>9</v>
      </c>
      <c r="T1827" s="8" t="str">
        <f>TEXT(SalesDataTable[[#This Row],[Order Date]],"mmm")</f>
        <v>Sep</v>
      </c>
    </row>
    <row r="1828" spans="1:20" ht="16">
      <c r="A1828" s="2" t="s">
        <v>1879</v>
      </c>
      <c r="B1828" s="3">
        <v>46270</v>
      </c>
      <c r="C1828" s="4" t="s">
        <v>14</v>
      </c>
      <c r="D1828" s="4" t="s">
        <v>15</v>
      </c>
      <c r="E1828" s="4" t="s">
        <v>3</v>
      </c>
      <c r="F1828" s="4" t="s">
        <v>20</v>
      </c>
      <c r="G1828" s="4" t="s">
        <v>31</v>
      </c>
      <c r="H1828" s="4" t="s">
        <v>41</v>
      </c>
      <c r="I1828" s="9">
        <v>4</v>
      </c>
      <c r="J1828" s="6">
        <v>198.1</v>
      </c>
      <c r="K1828" s="7">
        <v>0</v>
      </c>
      <c r="L1828" s="6">
        <v>101.61</v>
      </c>
      <c r="M1828" s="6">
        <f t="shared" si="112"/>
        <v>792.4</v>
      </c>
      <c r="N1828" s="6">
        <f t="shared" si="113"/>
        <v>406.44</v>
      </c>
      <c r="O1828" s="6">
        <f t="shared" si="114"/>
        <v>385.96</v>
      </c>
      <c r="P1828" s="8">
        <f t="shared" si="115"/>
        <v>0.48707723372034323</v>
      </c>
      <c r="Q1828" s="5">
        <f>YEAR(SalesDataTable[[#This Row],[Order Date]])</f>
        <v>2026</v>
      </c>
      <c r="R1828" s="8" t="str">
        <f>"Q"&amp;ROUNDUP(MONTH(SalesDataTable[[#This Row],[Order Date]])/3,0)</f>
        <v>Q3</v>
      </c>
      <c r="S1828" s="9">
        <f>MONTH(SalesDataTable[[#This Row],[Order Date]])</f>
        <v>9</v>
      </c>
      <c r="T1828" s="8" t="str">
        <f>TEXT(SalesDataTable[[#This Row],[Order Date]],"mmm")</f>
        <v>Sep</v>
      </c>
    </row>
    <row r="1829" spans="1:20" ht="16">
      <c r="A1829" s="2" t="s">
        <v>1880</v>
      </c>
      <c r="B1829" s="3">
        <v>46270</v>
      </c>
      <c r="C1829" s="4" t="s">
        <v>8</v>
      </c>
      <c r="D1829" s="4" t="s">
        <v>69</v>
      </c>
      <c r="E1829" s="4" t="s">
        <v>25</v>
      </c>
      <c r="F1829" s="4" t="s">
        <v>16</v>
      </c>
      <c r="G1829" s="4" t="s">
        <v>5</v>
      </c>
      <c r="H1829" s="4" t="s">
        <v>6</v>
      </c>
      <c r="I1829" s="9">
        <v>1</v>
      </c>
      <c r="J1829" s="6">
        <v>83.73</v>
      </c>
      <c r="K1829" s="7">
        <v>0.15</v>
      </c>
      <c r="L1829" s="6">
        <v>43.34</v>
      </c>
      <c r="M1829" s="6">
        <f t="shared" si="112"/>
        <v>71.170500000000004</v>
      </c>
      <c r="N1829" s="6">
        <f t="shared" si="113"/>
        <v>43.34</v>
      </c>
      <c r="O1829" s="6">
        <f t="shared" si="114"/>
        <v>27.830500000000001</v>
      </c>
      <c r="P1829" s="8">
        <f t="shared" si="115"/>
        <v>0.39103982689457006</v>
      </c>
      <c r="Q1829" s="5">
        <f>YEAR(SalesDataTable[[#This Row],[Order Date]])</f>
        <v>2026</v>
      </c>
      <c r="R1829" s="8" t="str">
        <f>"Q"&amp;ROUNDUP(MONTH(SalesDataTable[[#This Row],[Order Date]])/3,0)</f>
        <v>Q3</v>
      </c>
      <c r="S1829" s="9">
        <f>MONTH(SalesDataTable[[#This Row],[Order Date]])</f>
        <v>9</v>
      </c>
      <c r="T1829" s="8" t="str">
        <f>TEXT(SalesDataTable[[#This Row],[Order Date]],"mmm")</f>
        <v>Sep</v>
      </c>
    </row>
    <row r="1830" spans="1:20" ht="16">
      <c r="A1830" s="2" t="s">
        <v>1881</v>
      </c>
      <c r="B1830" s="3">
        <v>46271</v>
      </c>
      <c r="C1830" s="4" t="s">
        <v>8</v>
      </c>
      <c r="D1830" s="4" t="s">
        <v>86</v>
      </c>
      <c r="E1830" s="4" t="s">
        <v>25</v>
      </c>
      <c r="F1830" s="4" t="s">
        <v>16</v>
      </c>
      <c r="G1830" s="4" t="s">
        <v>31</v>
      </c>
      <c r="H1830" s="4" t="s">
        <v>41</v>
      </c>
      <c r="I1830" s="9">
        <v>2</v>
      </c>
      <c r="J1830" s="6">
        <v>194.92</v>
      </c>
      <c r="K1830" s="7">
        <v>0</v>
      </c>
      <c r="L1830" s="6">
        <v>102.66</v>
      </c>
      <c r="M1830" s="6">
        <f t="shared" si="112"/>
        <v>389.84</v>
      </c>
      <c r="N1830" s="6">
        <f t="shared" si="113"/>
        <v>205.32</v>
      </c>
      <c r="O1830" s="6">
        <f t="shared" si="114"/>
        <v>184.51999999999998</v>
      </c>
      <c r="P1830" s="8">
        <f t="shared" si="115"/>
        <v>0.47332238867227577</v>
      </c>
      <c r="Q1830" s="5">
        <f>YEAR(SalesDataTable[[#This Row],[Order Date]])</f>
        <v>2026</v>
      </c>
      <c r="R1830" s="8" t="str">
        <f>"Q"&amp;ROUNDUP(MONTH(SalesDataTable[[#This Row],[Order Date]])/3,0)</f>
        <v>Q3</v>
      </c>
      <c r="S1830" s="9">
        <f>MONTH(SalesDataTable[[#This Row],[Order Date]])</f>
        <v>9</v>
      </c>
      <c r="T1830" s="8" t="str">
        <f>TEXT(SalesDataTable[[#This Row],[Order Date]],"mmm")</f>
        <v>Sep</v>
      </c>
    </row>
    <row r="1831" spans="1:20" ht="16">
      <c r="A1831" s="2" t="s">
        <v>1882</v>
      </c>
      <c r="B1831" s="3">
        <v>46271</v>
      </c>
      <c r="C1831" s="4" t="s">
        <v>8</v>
      </c>
      <c r="D1831" s="4" t="s">
        <v>69</v>
      </c>
      <c r="E1831" s="4" t="s">
        <v>25</v>
      </c>
      <c r="F1831" s="4" t="s">
        <v>16</v>
      </c>
      <c r="G1831" s="4" t="s">
        <v>17</v>
      </c>
      <c r="H1831" s="4" t="s">
        <v>83</v>
      </c>
      <c r="I1831" s="9">
        <v>1</v>
      </c>
      <c r="J1831" s="6">
        <v>161.03</v>
      </c>
      <c r="K1831" s="7">
        <v>0</v>
      </c>
      <c r="L1831" s="6">
        <v>89.86</v>
      </c>
      <c r="M1831" s="6">
        <f t="shared" si="112"/>
        <v>161.03</v>
      </c>
      <c r="N1831" s="6">
        <f t="shared" si="113"/>
        <v>89.86</v>
      </c>
      <c r="O1831" s="6">
        <f t="shared" si="114"/>
        <v>71.17</v>
      </c>
      <c r="P1831" s="8">
        <f t="shared" si="115"/>
        <v>0.44196733527914056</v>
      </c>
      <c r="Q1831" s="5">
        <f>YEAR(SalesDataTable[[#This Row],[Order Date]])</f>
        <v>2026</v>
      </c>
      <c r="R1831" s="8" t="str">
        <f>"Q"&amp;ROUNDUP(MONTH(SalesDataTable[[#This Row],[Order Date]])/3,0)</f>
        <v>Q3</v>
      </c>
      <c r="S1831" s="9">
        <f>MONTH(SalesDataTable[[#This Row],[Order Date]])</f>
        <v>9</v>
      </c>
      <c r="T1831" s="8" t="str">
        <f>TEXT(SalesDataTable[[#This Row],[Order Date]],"mmm")</f>
        <v>Sep</v>
      </c>
    </row>
    <row r="1832" spans="1:20" ht="16">
      <c r="A1832" s="2" t="s">
        <v>1883</v>
      </c>
      <c r="B1832" s="3">
        <v>46271</v>
      </c>
      <c r="C1832" s="4" t="s">
        <v>27</v>
      </c>
      <c r="D1832" s="4" t="s">
        <v>28</v>
      </c>
      <c r="E1832" s="4" t="s">
        <v>39</v>
      </c>
      <c r="F1832" s="4" t="s">
        <v>16</v>
      </c>
      <c r="G1832" s="4" t="s">
        <v>49</v>
      </c>
      <c r="H1832" s="4" t="s">
        <v>67</v>
      </c>
      <c r="I1832" s="9">
        <v>1</v>
      </c>
      <c r="J1832" s="6">
        <v>35.68</v>
      </c>
      <c r="K1832" s="7">
        <v>0.05</v>
      </c>
      <c r="L1832" s="6">
        <v>13.76</v>
      </c>
      <c r="M1832" s="6">
        <f t="shared" si="112"/>
        <v>33.896000000000001</v>
      </c>
      <c r="N1832" s="6">
        <f t="shared" si="113"/>
        <v>13.76</v>
      </c>
      <c r="O1832" s="6">
        <f t="shared" si="114"/>
        <v>20.136000000000003</v>
      </c>
      <c r="P1832" s="8">
        <f t="shared" si="115"/>
        <v>0.59405239556289835</v>
      </c>
      <c r="Q1832" s="5">
        <f>YEAR(SalesDataTable[[#This Row],[Order Date]])</f>
        <v>2026</v>
      </c>
      <c r="R1832" s="8" t="str">
        <f>"Q"&amp;ROUNDUP(MONTH(SalesDataTable[[#This Row],[Order Date]])/3,0)</f>
        <v>Q3</v>
      </c>
      <c r="S1832" s="9">
        <f>MONTH(SalesDataTable[[#This Row],[Order Date]])</f>
        <v>9</v>
      </c>
      <c r="T1832" s="8" t="str">
        <f>TEXT(SalesDataTable[[#This Row],[Order Date]],"mmm")</f>
        <v>Sep</v>
      </c>
    </row>
    <row r="1833" spans="1:20" ht="16">
      <c r="A1833" s="2" t="s">
        <v>1884</v>
      </c>
      <c r="B1833" s="3">
        <v>46271</v>
      </c>
      <c r="C1833" s="4" t="s">
        <v>8</v>
      </c>
      <c r="D1833" s="4" t="s">
        <v>38</v>
      </c>
      <c r="E1833" s="4" t="s">
        <v>3</v>
      </c>
      <c r="F1833" s="4" t="s">
        <v>16</v>
      </c>
      <c r="G1833" s="4" t="s">
        <v>5</v>
      </c>
      <c r="H1833" s="4" t="s">
        <v>35</v>
      </c>
      <c r="I1833" s="9">
        <v>1</v>
      </c>
      <c r="J1833" s="6">
        <v>39.68</v>
      </c>
      <c r="K1833" s="7">
        <v>0.05</v>
      </c>
      <c r="L1833" s="6">
        <v>16.63</v>
      </c>
      <c r="M1833" s="6">
        <f t="shared" si="112"/>
        <v>37.695999999999998</v>
      </c>
      <c r="N1833" s="6">
        <f t="shared" si="113"/>
        <v>16.63</v>
      </c>
      <c r="O1833" s="6">
        <f t="shared" si="114"/>
        <v>21.065999999999999</v>
      </c>
      <c r="P1833" s="8">
        <f t="shared" si="115"/>
        <v>0.55883913412563668</v>
      </c>
      <c r="Q1833" s="5">
        <f>YEAR(SalesDataTable[[#This Row],[Order Date]])</f>
        <v>2026</v>
      </c>
      <c r="R1833" s="8" t="str">
        <f>"Q"&amp;ROUNDUP(MONTH(SalesDataTable[[#This Row],[Order Date]])/3,0)</f>
        <v>Q3</v>
      </c>
      <c r="S1833" s="9">
        <f>MONTH(SalesDataTable[[#This Row],[Order Date]])</f>
        <v>9</v>
      </c>
      <c r="T1833" s="8" t="str">
        <f>TEXT(SalesDataTable[[#This Row],[Order Date]],"mmm")</f>
        <v>Sep</v>
      </c>
    </row>
    <row r="1834" spans="1:20" ht="16">
      <c r="A1834" s="2" t="s">
        <v>1885</v>
      </c>
      <c r="B1834" s="3">
        <v>46271</v>
      </c>
      <c r="C1834" s="4" t="s">
        <v>14</v>
      </c>
      <c r="D1834" s="4" t="s">
        <v>61</v>
      </c>
      <c r="E1834" s="4" t="s">
        <v>3</v>
      </c>
      <c r="F1834" s="4" t="s">
        <v>16</v>
      </c>
      <c r="G1834" s="4" t="s">
        <v>11</v>
      </c>
      <c r="H1834" s="4" t="s">
        <v>21</v>
      </c>
      <c r="I1834" s="9">
        <v>3</v>
      </c>
      <c r="J1834" s="6">
        <v>146.22</v>
      </c>
      <c r="K1834" s="7">
        <v>0</v>
      </c>
      <c r="L1834" s="6">
        <v>80.13</v>
      </c>
      <c r="M1834" s="6">
        <f t="shared" si="112"/>
        <v>438.65999999999997</v>
      </c>
      <c r="N1834" s="6">
        <f t="shared" si="113"/>
        <v>240.39</v>
      </c>
      <c r="O1834" s="6">
        <f t="shared" si="114"/>
        <v>198.26999999999998</v>
      </c>
      <c r="P1834" s="8">
        <f t="shared" si="115"/>
        <v>0.4519901518260156</v>
      </c>
      <c r="Q1834" s="5">
        <f>YEAR(SalesDataTable[[#This Row],[Order Date]])</f>
        <v>2026</v>
      </c>
      <c r="R1834" s="8" t="str">
        <f>"Q"&amp;ROUNDUP(MONTH(SalesDataTable[[#This Row],[Order Date]])/3,0)</f>
        <v>Q3</v>
      </c>
      <c r="S1834" s="9">
        <f>MONTH(SalesDataTable[[#This Row],[Order Date]])</f>
        <v>9</v>
      </c>
      <c r="T1834" s="8" t="str">
        <f>TEXT(SalesDataTable[[#This Row],[Order Date]],"mmm")</f>
        <v>Sep</v>
      </c>
    </row>
    <row r="1835" spans="1:20" ht="16">
      <c r="A1835" s="2" t="s">
        <v>1886</v>
      </c>
      <c r="B1835" s="3">
        <v>46271</v>
      </c>
      <c r="C1835" s="4" t="s">
        <v>27</v>
      </c>
      <c r="D1835" s="4" t="s">
        <v>45</v>
      </c>
      <c r="E1835" s="4" t="s">
        <v>25</v>
      </c>
      <c r="F1835" s="4" t="s">
        <v>4</v>
      </c>
      <c r="G1835" s="4" t="s">
        <v>11</v>
      </c>
      <c r="H1835" s="4" t="s">
        <v>79</v>
      </c>
      <c r="I1835" s="9">
        <v>1</v>
      </c>
      <c r="J1835" s="6">
        <v>71.680000000000007</v>
      </c>
      <c r="K1835" s="7">
        <v>0</v>
      </c>
      <c r="L1835" s="6">
        <v>31.87</v>
      </c>
      <c r="M1835" s="6">
        <f t="shared" si="112"/>
        <v>71.680000000000007</v>
      </c>
      <c r="N1835" s="6">
        <f t="shared" si="113"/>
        <v>31.87</v>
      </c>
      <c r="O1835" s="6">
        <f t="shared" si="114"/>
        <v>39.81</v>
      </c>
      <c r="P1835" s="8">
        <f t="shared" si="115"/>
        <v>0.5553850446428571</v>
      </c>
      <c r="Q1835" s="5">
        <f>YEAR(SalesDataTable[[#This Row],[Order Date]])</f>
        <v>2026</v>
      </c>
      <c r="R1835" s="8" t="str">
        <f>"Q"&amp;ROUNDUP(MONTH(SalesDataTable[[#This Row],[Order Date]])/3,0)</f>
        <v>Q3</v>
      </c>
      <c r="S1835" s="9">
        <f>MONTH(SalesDataTable[[#This Row],[Order Date]])</f>
        <v>9</v>
      </c>
      <c r="T1835" s="8" t="str">
        <f>TEXT(SalesDataTable[[#This Row],[Order Date]],"mmm")</f>
        <v>Sep</v>
      </c>
    </row>
    <row r="1836" spans="1:20" ht="16">
      <c r="A1836" s="2" t="s">
        <v>1887</v>
      </c>
      <c r="B1836" s="3">
        <v>46271</v>
      </c>
      <c r="C1836" s="4" t="s">
        <v>14</v>
      </c>
      <c r="D1836" s="4" t="s">
        <v>61</v>
      </c>
      <c r="E1836" s="4" t="s">
        <v>39</v>
      </c>
      <c r="F1836" s="4" t="s">
        <v>16</v>
      </c>
      <c r="G1836" s="4" t="s">
        <v>49</v>
      </c>
      <c r="H1836" s="4" t="s">
        <v>74</v>
      </c>
      <c r="I1836" s="9">
        <v>2</v>
      </c>
      <c r="J1836" s="6">
        <v>51.77</v>
      </c>
      <c r="K1836" s="7">
        <v>0</v>
      </c>
      <c r="L1836" s="6">
        <v>21.46</v>
      </c>
      <c r="M1836" s="6">
        <f t="shared" si="112"/>
        <v>103.54</v>
      </c>
      <c r="N1836" s="6">
        <f t="shared" si="113"/>
        <v>42.92</v>
      </c>
      <c r="O1836" s="6">
        <f t="shared" si="114"/>
        <v>60.620000000000005</v>
      </c>
      <c r="P1836" s="8">
        <f t="shared" si="115"/>
        <v>0.58547421286459345</v>
      </c>
      <c r="Q1836" s="5">
        <f>YEAR(SalesDataTable[[#This Row],[Order Date]])</f>
        <v>2026</v>
      </c>
      <c r="R1836" s="8" t="str">
        <f>"Q"&amp;ROUNDUP(MONTH(SalesDataTable[[#This Row],[Order Date]])/3,0)</f>
        <v>Q3</v>
      </c>
      <c r="S1836" s="9">
        <f>MONTH(SalesDataTable[[#This Row],[Order Date]])</f>
        <v>9</v>
      </c>
      <c r="T1836" s="8" t="str">
        <f>TEXT(SalesDataTable[[#This Row],[Order Date]],"mmm")</f>
        <v>Sep</v>
      </c>
    </row>
    <row r="1837" spans="1:20" ht="16">
      <c r="A1837" s="2" t="s">
        <v>1888</v>
      </c>
      <c r="B1837" s="3">
        <v>46271</v>
      </c>
      <c r="C1837" s="4" t="s">
        <v>14</v>
      </c>
      <c r="D1837" s="4" t="s">
        <v>34</v>
      </c>
      <c r="E1837" s="4" t="s">
        <v>10</v>
      </c>
      <c r="F1837" s="4" t="s">
        <v>4</v>
      </c>
      <c r="G1837" s="4" t="s">
        <v>49</v>
      </c>
      <c r="H1837" s="4" t="s">
        <v>50</v>
      </c>
      <c r="I1837" s="9">
        <v>4</v>
      </c>
      <c r="J1837" s="6">
        <v>39.4</v>
      </c>
      <c r="K1837" s="7">
        <v>0.15</v>
      </c>
      <c r="L1837" s="6">
        <v>14.95</v>
      </c>
      <c r="M1837" s="6">
        <f t="shared" si="112"/>
        <v>133.95999999999998</v>
      </c>
      <c r="N1837" s="6">
        <f t="shared" si="113"/>
        <v>59.8</v>
      </c>
      <c r="O1837" s="6">
        <f t="shared" si="114"/>
        <v>74.159999999999982</v>
      </c>
      <c r="P1837" s="8">
        <f t="shared" si="115"/>
        <v>0.55359808898178553</v>
      </c>
      <c r="Q1837" s="5">
        <f>YEAR(SalesDataTable[[#This Row],[Order Date]])</f>
        <v>2026</v>
      </c>
      <c r="R1837" s="8" t="str">
        <f>"Q"&amp;ROUNDUP(MONTH(SalesDataTable[[#This Row],[Order Date]])/3,0)</f>
        <v>Q3</v>
      </c>
      <c r="S1837" s="9">
        <f>MONTH(SalesDataTable[[#This Row],[Order Date]])</f>
        <v>9</v>
      </c>
      <c r="T1837" s="8" t="str">
        <f>TEXT(SalesDataTable[[#This Row],[Order Date]],"mmm")</f>
        <v>Sep</v>
      </c>
    </row>
    <row r="1838" spans="1:20" ht="16">
      <c r="A1838" s="2" t="s">
        <v>1889</v>
      </c>
      <c r="B1838" s="3">
        <v>46271</v>
      </c>
      <c r="C1838" s="4" t="s">
        <v>27</v>
      </c>
      <c r="D1838" s="4" t="s">
        <v>48</v>
      </c>
      <c r="E1838" s="4" t="s">
        <v>3</v>
      </c>
      <c r="F1838" s="4" t="s">
        <v>16</v>
      </c>
      <c r="G1838" s="4" t="s">
        <v>17</v>
      </c>
      <c r="H1838" s="4" t="s">
        <v>46</v>
      </c>
      <c r="I1838" s="9">
        <v>1</v>
      </c>
      <c r="J1838" s="6">
        <v>47.17</v>
      </c>
      <c r="K1838" s="7">
        <v>0</v>
      </c>
      <c r="L1838" s="6">
        <v>18.64</v>
      </c>
      <c r="M1838" s="6">
        <f t="shared" si="112"/>
        <v>47.17</v>
      </c>
      <c r="N1838" s="6">
        <f t="shared" si="113"/>
        <v>18.64</v>
      </c>
      <c r="O1838" s="6">
        <f t="shared" si="114"/>
        <v>28.53</v>
      </c>
      <c r="P1838" s="8">
        <f t="shared" si="115"/>
        <v>0.60483358066567738</v>
      </c>
      <c r="Q1838" s="5">
        <f>YEAR(SalesDataTable[[#This Row],[Order Date]])</f>
        <v>2026</v>
      </c>
      <c r="R1838" s="8" t="str">
        <f>"Q"&amp;ROUNDUP(MONTH(SalesDataTable[[#This Row],[Order Date]])/3,0)</f>
        <v>Q3</v>
      </c>
      <c r="S1838" s="9">
        <f>MONTH(SalesDataTable[[#This Row],[Order Date]])</f>
        <v>9</v>
      </c>
      <c r="T1838" s="8" t="str">
        <f>TEXT(SalesDataTable[[#This Row],[Order Date]],"mmm")</f>
        <v>Sep</v>
      </c>
    </row>
    <row r="1839" spans="1:20" ht="16">
      <c r="A1839" s="2" t="s">
        <v>1890</v>
      </c>
      <c r="B1839" s="3">
        <v>46271</v>
      </c>
      <c r="C1839" s="4" t="s">
        <v>27</v>
      </c>
      <c r="D1839" s="4" t="s">
        <v>28</v>
      </c>
      <c r="E1839" s="4" t="s">
        <v>39</v>
      </c>
      <c r="F1839" s="4" t="s">
        <v>4</v>
      </c>
      <c r="G1839" s="4" t="s">
        <v>49</v>
      </c>
      <c r="H1839" s="4" t="s">
        <v>74</v>
      </c>
      <c r="I1839" s="9">
        <v>2</v>
      </c>
      <c r="J1839" s="6">
        <v>50.41</v>
      </c>
      <c r="K1839" s="7">
        <v>0.1</v>
      </c>
      <c r="L1839" s="6">
        <v>22.05</v>
      </c>
      <c r="M1839" s="6">
        <f t="shared" si="112"/>
        <v>90.738</v>
      </c>
      <c r="N1839" s="6">
        <f t="shared" si="113"/>
        <v>44.1</v>
      </c>
      <c r="O1839" s="6">
        <f t="shared" si="114"/>
        <v>46.637999999999998</v>
      </c>
      <c r="P1839" s="8">
        <f t="shared" si="115"/>
        <v>0.51398532037294187</v>
      </c>
      <c r="Q1839" s="5">
        <f>YEAR(SalesDataTable[[#This Row],[Order Date]])</f>
        <v>2026</v>
      </c>
      <c r="R1839" s="8" t="str">
        <f>"Q"&amp;ROUNDUP(MONTH(SalesDataTable[[#This Row],[Order Date]])/3,0)</f>
        <v>Q3</v>
      </c>
      <c r="S1839" s="9">
        <f>MONTH(SalesDataTable[[#This Row],[Order Date]])</f>
        <v>9</v>
      </c>
      <c r="T1839" s="8" t="str">
        <f>TEXT(SalesDataTable[[#This Row],[Order Date]],"mmm")</f>
        <v>Sep</v>
      </c>
    </row>
    <row r="1840" spans="1:20" ht="16">
      <c r="A1840" s="2" t="s">
        <v>1891</v>
      </c>
      <c r="B1840" s="3">
        <v>46271</v>
      </c>
      <c r="C1840" s="4" t="s">
        <v>27</v>
      </c>
      <c r="D1840" s="4" t="s">
        <v>82</v>
      </c>
      <c r="E1840" s="4" t="s">
        <v>3</v>
      </c>
      <c r="F1840" s="4" t="s">
        <v>20</v>
      </c>
      <c r="G1840" s="4" t="s">
        <v>5</v>
      </c>
      <c r="H1840" s="4" t="s">
        <v>6</v>
      </c>
      <c r="I1840" s="9">
        <v>4</v>
      </c>
      <c r="J1840" s="6">
        <v>80.38</v>
      </c>
      <c r="K1840" s="7">
        <v>0.1</v>
      </c>
      <c r="L1840" s="6">
        <v>42.55</v>
      </c>
      <c r="M1840" s="6">
        <f t="shared" si="112"/>
        <v>289.36799999999999</v>
      </c>
      <c r="N1840" s="6">
        <f t="shared" si="113"/>
        <v>170.2</v>
      </c>
      <c r="O1840" s="6">
        <f t="shared" si="114"/>
        <v>119.16800000000001</v>
      </c>
      <c r="P1840" s="8">
        <f t="shared" si="115"/>
        <v>0.41182162505874875</v>
      </c>
      <c r="Q1840" s="5">
        <f>YEAR(SalesDataTable[[#This Row],[Order Date]])</f>
        <v>2026</v>
      </c>
      <c r="R1840" s="8" t="str">
        <f>"Q"&amp;ROUNDUP(MONTH(SalesDataTable[[#This Row],[Order Date]])/3,0)</f>
        <v>Q3</v>
      </c>
      <c r="S1840" s="9">
        <f>MONTH(SalesDataTable[[#This Row],[Order Date]])</f>
        <v>9</v>
      </c>
      <c r="T1840" s="8" t="str">
        <f>TEXT(SalesDataTable[[#This Row],[Order Date]],"mmm")</f>
        <v>Sep</v>
      </c>
    </row>
    <row r="1841" spans="1:20" ht="16">
      <c r="A1841" s="2" t="s">
        <v>1892</v>
      </c>
      <c r="B1841" s="3">
        <v>46272</v>
      </c>
      <c r="C1841" s="4" t="s">
        <v>1</v>
      </c>
      <c r="D1841" s="4" t="s">
        <v>2</v>
      </c>
      <c r="E1841" s="4" t="s">
        <v>3</v>
      </c>
      <c r="F1841" s="4" t="s">
        <v>20</v>
      </c>
      <c r="G1841" s="4" t="s">
        <v>49</v>
      </c>
      <c r="H1841" s="4" t="s">
        <v>50</v>
      </c>
      <c r="I1841" s="9">
        <v>2</v>
      </c>
      <c r="J1841" s="6">
        <v>40.78</v>
      </c>
      <c r="K1841" s="7">
        <v>0</v>
      </c>
      <c r="L1841" s="6">
        <v>15.04</v>
      </c>
      <c r="M1841" s="6">
        <f t="shared" si="112"/>
        <v>81.56</v>
      </c>
      <c r="N1841" s="6">
        <f t="shared" si="113"/>
        <v>30.08</v>
      </c>
      <c r="O1841" s="6">
        <f t="shared" si="114"/>
        <v>51.480000000000004</v>
      </c>
      <c r="P1841" s="8">
        <f t="shared" si="115"/>
        <v>0.63119176066699367</v>
      </c>
      <c r="Q1841" s="5">
        <f>YEAR(SalesDataTable[[#This Row],[Order Date]])</f>
        <v>2026</v>
      </c>
      <c r="R1841" s="8" t="str">
        <f>"Q"&amp;ROUNDUP(MONTH(SalesDataTable[[#This Row],[Order Date]])/3,0)</f>
        <v>Q3</v>
      </c>
      <c r="S1841" s="9">
        <f>MONTH(SalesDataTable[[#This Row],[Order Date]])</f>
        <v>9</v>
      </c>
      <c r="T1841" s="8" t="str">
        <f>TEXT(SalesDataTable[[#This Row],[Order Date]],"mmm")</f>
        <v>Sep</v>
      </c>
    </row>
    <row r="1842" spans="1:20" ht="16">
      <c r="A1842" s="2" t="s">
        <v>1893</v>
      </c>
      <c r="B1842" s="3">
        <v>46272</v>
      </c>
      <c r="C1842" s="4" t="s">
        <v>8</v>
      </c>
      <c r="D1842" s="4" t="s">
        <v>69</v>
      </c>
      <c r="E1842" s="4" t="s">
        <v>3</v>
      </c>
      <c r="F1842" s="4" t="s">
        <v>4</v>
      </c>
      <c r="G1842" s="4" t="s">
        <v>11</v>
      </c>
      <c r="H1842" s="4" t="s">
        <v>21</v>
      </c>
      <c r="I1842" s="9">
        <v>1</v>
      </c>
      <c r="J1842" s="6">
        <v>141.69</v>
      </c>
      <c r="K1842" s="7">
        <v>0</v>
      </c>
      <c r="L1842" s="6">
        <v>80.34</v>
      </c>
      <c r="M1842" s="6">
        <f t="shared" si="112"/>
        <v>141.69</v>
      </c>
      <c r="N1842" s="6">
        <f t="shared" si="113"/>
        <v>80.34</v>
      </c>
      <c r="O1842" s="6">
        <f t="shared" si="114"/>
        <v>61.349999999999994</v>
      </c>
      <c r="P1842" s="8">
        <f t="shared" si="115"/>
        <v>0.43298750793986868</v>
      </c>
      <c r="Q1842" s="5">
        <f>YEAR(SalesDataTable[[#This Row],[Order Date]])</f>
        <v>2026</v>
      </c>
      <c r="R1842" s="8" t="str">
        <f>"Q"&amp;ROUNDUP(MONTH(SalesDataTable[[#This Row],[Order Date]])/3,0)</f>
        <v>Q3</v>
      </c>
      <c r="S1842" s="9">
        <f>MONTH(SalesDataTable[[#This Row],[Order Date]])</f>
        <v>9</v>
      </c>
      <c r="T1842" s="8" t="str">
        <f>TEXT(SalesDataTable[[#This Row],[Order Date]],"mmm")</f>
        <v>Sep</v>
      </c>
    </row>
    <row r="1843" spans="1:20" ht="16">
      <c r="A1843" s="2" t="s">
        <v>1894</v>
      </c>
      <c r="B1843" s="3">
        <v>46272</v>
      </c>
      <c r="C1843" s="4" t="s">
        <v>27</v>
      </c>
      <c r="D1843" s="4" t="s">
        <v>48</v>
      </c>
      <c r="E1843" s="4" t="s">
        <v>3</v>
      </c>
      <c r="F1843" s="4" t="s">
        <v>16</v>
      </c>
      <c r="G1843" s="4" t="s">
        <v>31</v>
      </c>
      <c r="H1843" s="4" t="s">
        <v>64</v>
      </c>
      <c r="I1843" s="9">
        <v>1</v>
      </c>
      <c r="J1843" s="6">
        <v>83.28</v>
      </c>
      <c r="K1843" s="7">
        <v>0.1</v>
      </c>
      <c r="L1843" s="6">
        <v>39.75</v>
      </c>
      <c r="M1843" s="6">
        <f t="shared" si="112"/>
        <v>74.951999999999998</v>
      </c>
      <c r="N1843" s="6">
        <f t="shared" si="113"/>
        <v>39.75</v>
      </c>
      <c r="O1843" s="6">
        <f t="shared" si="114"/>
        <v>35.201999999999998</v>
      </c>
      <c r="P1843" s="8">
        <f t="shared" si="115"/>
        <v>0.46966058277297468</v>
      </c>
      <c r="Q1843" s="5">
        <f>YEAR(SalesDataTable[[#This Row],[Order Date]])</f>
        <v>2026</v>
      </c>
      <c r="R1843" s="8" t="str">
        <f>"Q"&amp;ROUNDUP(MONTH(SalesDataTable[[#This Row],[Order Date]])/3,0)</f>
        <v>Q3</v>
      </c>
      <c r="S1843" s="9">
        <f>MONTH(SalesDataTable[[#This Row],[Order Date]])</f>
        <v>9</v>
      </c>
      <c r="T1843" s="8" t="str">
        <f>TEXT(SalesDataTable[[#This Row],[Order Date]],"mmm")</f>
        <v>Sep</v>
      </c>
    </row>
    <row r="1844" spans="1:20" ht="16">
      <c r="A1844" s="2" t="s">
        <v>1895</v>
      </c>
      <c r="B1844" s="3">
        <v>46272</v>
      </c>
      <c r="C1844" s="4" t="s">
        <v>27</v>
      </c>
      <c r="D1844" s="4" t="s">
        <v>45</v>
      </c>
      <c r="E1844" s="4" t="s">
        <v>39</v>
      </c>
      <c r="F1844" s="4" t="s">
        <v>4</v>
      </c>
      <c r="G1844" s="4" t="s">
        <v>31</v>
      </c>
      <c r="H1844" s="4" t="s">
        <v>64</v>
      </c>
      <c r="I1844" s="9">
        <v>2</v>
      </c>
      <c r="J1844" s="6">
        <v>82.43</v>
      </c>
      <c r="K1844" s="7">
        <v>0</v>
      </c>
      <c r="L1844" s="6">
        <v>40.51</v>
      </c>
      <c r="M1844" s="6">
        <f t="shared" si="112"/>
        <v>164.86</v>
      </c>
      <c r="N1844" s="6">
        <f t="shared" si="113"/>
        <v>81.02</v>
      </c>
      <c r="O1844" s="6">
        <f t="shared" si="114"/>
        <v>83.840000000000018</v>
      </c>
      <c r="P1844" s="8">
        <f t="shared" si="115"/>
        <v>0.50855271139148372</v>
      </c>
      <c r="Q1844" s="5">
        <f>YEAR(SalesDataTable[[#This Row],[Order Date]])</f>
        <v>2026</v>
      </c>
      <c r="R1844" s="8" t="str">
        <f>"Q"&amp;ROUNDUP(MONTH(SalesDataTable[[#This Row],[Order Date]])/3,0)</f>
        <v>Q3</v>
      </c>
      <c r="S1844" s="9">
        <f>MONTH(SalesDataTable[[#This Row],[Order Date]])</f>
        <v>9</v>
      </c>
      <c r="T1844" s="8" t="str">
        <f>TEXT(SalesDataTable[[#This Row],[Order Date]],"mmm")</f>
        <v>Sep</v>
      </c>
    </row>
    <row r="1845" spans="1:20" ht="16">
      <c r="A1845" s="2" t="s">
        <v>1896</v>
      </c>
      <c r="B1845" s="3">
        <v>46272</v>
      </c>
      <c r="C1845" s="4" t="s">
        <v>1</v>
      </c>
      <c r="D1845" s="4" t="s">
        <v>88</v>
      </c>
      <c r="E1845" s="4" t="s">
        <v>39</v>
      </c>
      <c r="F1845" s="4" t="s">
        <v>16</v>
      </c>
      <c r="G1845" s="4" t="s">
        <v>49</v>
      </c>
      <c r="H1845" s="4" t="s">
        <v>67</v>
      </c>
      <c r="I1845" s="9">
        <v>4</v>
      </c>
      <c r="J1845" s="6">
        <v>36.380000000000003</v>
      </c>
      <c r="K1845" s="7">
        <v>0</v>
      </c>
      <c r="L1845" s="6">
        <v>14.16</v>
      </c>
      <c r="M1845" s="6">
        <f t="shared" si="112"/>
        <v>145.52000000000001</v>
      </c>
      <c r="N1845" s="6">
        <f t="shared" si="113"/>
        <v>56.64</v>
      </c>
      <c r="O1845" s="6">
        <f t="shared" si="114"/>
        <v>88.88000000000001</v>
      </c>
      <c r="P1845" s="8">
        <f t="shared" si="115"/>
        <v>0.61077515118196812</v>
      </c>
      <c r="Q1845" s="5">
        <f>YEAR(SalesDataTable[[#This Row],[Order Date]])</f>
        <v>2026</v>
      </c>
      <c r="R1845" s="8" t="str">
        <f>"Q"&amp;ROUNDUP(MONTH(SalesDataTable[[#This Row],[Order Date]])/3,0)</f>
        <v>Q3</v>
      </c>
      <c r="S1845" s="9">
        <f>MONTH(SalesDataTable[[#This Row],[Order Date]])</f>
        <v>9</v>
      </c>
      <c r="T1845" s="8" t="str">
        <f>TEXT(SalesDataTable[[#This Row],[Order Date]],"mmm")</f>
        <v>Sep</v>
      </c>
    </row>
    <row r="1846" spans="1:20" ht="16">
      <c r="A1846" s="2" t="s">
        <v>1897</v>
      </c>
      <c r="B1846" s="3">
        <v>46272</v>
      </c>
      <c r="C1846" s="4" t="s">
        <v>8</v>
      </c>
      <c r="D1846" s="4" t="s">
        <v>66</v>
      </c>
      <c r="E1846" s="4" t="s">
        <v>3</v>
      </c>
      <c r="F1846" s="4" t="s">
        <v>16</v>
      </c>
      <c r="G1846" s="4" t="s">
        <v>5</v>
      </c>
      <c r="H1846" s="4" t="s">
        <v>6</v>
      </c>
      <c r="I1846" s="9">
        <v>1</v>
      </c>
      <c r="J1846" s="6">
        <v>82.86</v>
      </c>
      <c r="K1846" s="7">
        <v>0</v>
      </c>
      <c r="L1846" s="6">
        <v>43.33</v>
      </c>
      <c r="M1846" s="6">
        <f t="shared" si="112"/>
        <v>82.86</v>
      </c>
      <c r="N1846" s="6">
        <f t="shared" si="113"/>
        <v>43.33</v>
      </c>
      <c r="O1846" s="6">
        <f t="shared" si="114"/>
        <v>39.53</v>
      </c>
      <c r="P1846" s="8">
        <f t="shared" si="115"/>
        <v>0.47706975621530295</v>
      </c>
      <c r="Q1846" s="5">
        <f>YEAR(SalesDataTable[[#This Row],[Order Date]])</f>
        <v>2026</v>
      </c>
      <c r="R1846" s="8" t="str">
        <f>"Q"&amp;ROUNDUP(MONTH(SalesDataTable[[#This Row],[Order Date]])/3,0)</f>
        <v>Q3</v>
      </c>
      <c r="S1846" s="9">
        <f>MONTH(SalesDataTable[[#This Row],[Order Date]])</f>
        <v>9</v>
      </c>
      <c r="T1846" s="8" t="str">
        <f>TEXT(SalesDataTable[[#This Row],[Order Date]],"mmm")</f>
        <v>Sep</v>
      </c>
    </row>
    <row r="1847" spans="1:20" ht="16">
      <c r="A1847" s="2" t="s">
        <v>1898</v>
      </c>
      <c r="B1847" s="3">
        <v>46272</v>
      </c>
      <c r="C1847" s="4" t="s">
        <v>1</v>
      </c>
      <c r="D1847" s="4" t="s">
        <v>52</v>
      </c>
      <c r="E1847" s="4" t="s">
        <v>3</v>
      </c>
      <c r="F1847" s="4" t="s">
        <v>16</v>
      </c>
      <c r="G1847" s="4" t="s">
        <v>17</v>
      </c>
      <c r="H1847" s="4" t="s">
        <v>46</v>
      </c>
      <c r="I1847" s="9">
        <v>1</v>
      </c>
      <c r="J1847" s="6">
        <v>46.44</v>
      </c>
      <c r="K1847" s="7">
        <v>0.05</v>
      </c>
      <c r="L1847" s="6">
        <v>17.88</v>
      </c>
      <c r="M1847" s="6">
        <f t="shared" si="112"/>
        <v>44.117999999999995</v>
      </c>
      <c r="N1847" s="6">
        <f t="shared" si="113"/>
        <v>17.88</v>
      </c>
      <c r="O1847" s="6">
        <f t="shared" si="114"/>
        <v>26.237999999999996</v>
      </c>
      <c r="P1847" s="8">
        <f t="shared" si="115"/>
        <v>0.59472324221406225</v>
      </c>
      <c r="Q1847" s="5">
        <f>YEAR(SalesDataTable[[#This Row],[Order Date]])</f>
        <v>2026</v>
      </c>
      <c r="R1847" s="8" t="str">
        <f>"Q"&amp;ROUNDUP(MONTH(SalesDataTable[[#This Row],[Order Date]])/3,0)</f>
        <v>Q3</v>
      </c>
      <c r="S1847" s="9">
        <f>MONTH(SalesDataTable[[#This Row],[Order Date]])</f>
        <v>9</v>
      </c>
      <c r="T1847" s="8" t="str">
        <f>TEXT(SalesDataTable[[#This Row],[Order Date]],"mmm")</f>
        <v>Sep</v>
      </c>
    </row>
    <row r="1848" spans="1:20" ht="16">
      <c r="A1848" s="2" t="s">
        <v>1899</v>
      </c>
      <c r="B1848" s="3">
        <v>46272</v>
      </c>
      <c r="C1848" s="4" t="s">
        <v>1</v>
      </c>
      <c r="D1848" s="4" t="s">
        <v>2</v>
      </c>
      <c r="E1848" s="4" t="s">
        <v>10</v>
      </c>
      <c r="F1848" s="4" t="s">
        <v>20</v>
      </c>
      <c r="G1848" s="4" t="s">
        <v>17</v>
      </c>
      <c r="H1848" s="4" t="s">
        <v>71</v>
      </c>
      <c r="I1848" s="9">
        <v>4</v>
      </c>
      <c r="J1848" s="6">
        <v>133.26</v>
      </c>
      <c r="K1848" s="7">
        <v>0.1</v>
      </c>
      <c r="L1848" s="6">
        <v>68.77</v>
      </c>
      <c r="M1848" s="6">
        <f t="shared" si="112"/>
        <v>479.73599999999999</v>
      </c>
      <c r="N1848" s="6">
        <f t="shared" si="113"/>
        <v>275.08</v>
      </c>
      <c r="O1848" s="6">
        <f t="shared" si="114"/>
        <v>204.65600000000001</v>
      </c>
      <c r="P1848" s="8">
        <f t="shared" si="115"/>
        <v>0.42660129738022579</v>
      </c>
      <c r="Q1848" s="5">
        <f>YEAR(SalesDataTable[[#This Row],[Order Date]])</f>
        <v>2026</v>
      </c>
      <c r="R1848" s="8" t="str">
        <f>"Q"&amp;ROUNDUP(MONTH(SalesDataTable[[#This Row],[Order Date]])/3,0)</f>
        <v>Q3</v>
      </c>
      <c r="S1848" s="9">
        <f>MONTH(SalesDataTable[[#This Row],[Order Date]])</f>
        <v>9</v>
      </c>
      <c r="T1848" s="8" t="str">
        <f>TEXT(SalesDataTable[[#This Row],[Order Date]],"mmm")</f>
        <v>Sep</v>
      </c>
    </row>
    <row r="1849" spans="1:20" ht="16">
      <c r="A1849" s="2" t="s">
        <v>1900</v>
      </c>
      <c r="B1849" s="3">
        <v>46272</v>
      </c>
      <c r="C1849" s="4" t="s">
        <v>8</v>
      </c>
      <c r="D1849" s="4" t="s">
        <v>69</v>
      </c>
      <c r="E1849" s="4" t="s">
        <v>39</v>
      </c>
      <c r="F1849" s="4" t="s">
        <v>16</v>
      </c>
      <c r="G1849" s="4" t="s">
        <v>11</v>
      </c>
      <c r="H1849" s="4" t="s">
        <v>21</v>
      </c>
      <c r="I1849" s="9">
        <v>1</v>
      </c>
      <c r="J1849" s="6">
        <v>147.36000000000001</v>
      </c>
      <c r="K1849" s="7">
        <v>0</v>
      </c>
      <c r="L1849" s="6">
        <v>81.599999999999994</v>
      </c>
      <c r="M1849" s="6">
        <f t="shared" si="112"/>
        <v>147.36000000000001</v>
      </c>
      <c r="N1849" s="6">
        <f t="shared" si="113"/>
        <v>81.599999999999994</v>
      </c>
      <c r="O1849" s="6">
        <f t="shared" si="114"/>
        <v>65.760000000000019</v>
      </c>
      <c r="P1849" s="8">
        <f t="shared" si="115"/>
        <v>0.44625407166123787</v>
      </c>
      <c r="Q1849" s="5">
        <f>YEAR(SalesDataTable[[#This Row],[Order Date]])</f>
        <v>2026</v>
      </c>
      <c r="R1849" s="8" t="str">
        <f>"Q"&amp;ROUNDUP(MONTH(SalesDataTable[[#This Row],[Order Date]])/3,0)</f>
        <v>Q3</v>
      </c>
      <c r="S1849" s="9">
        <f>MONTH(SalesDataTable[[#This Row],[Order Date]])</f>
        <v>9</v>
      </c>
      <c r="T1849" s="8" t="str">
        <f>TEXT(SalesDataTable[[#This Row],[Order Date]],"mmm")</f>
        <v>Sep</v>
      </c>
    </row>
    <row r="1850" spans="1:20" ht="16">
      <c r="A1850" s="2" t="s">
        <v>1901</v>
      </c>
      <c r="B1850" s="3">
        <v>46272</v>
      </c>
      <c r="C1850" s="4" t="s">
        <v>1</v>
      </c>
      <c r="D1850" s="4" t="s">
        <v>2</v>
      </c>
      <c r="E1850" s="4" t="s">
        <v>3</v>
      </c>
      <c r="F1850" s="4" t="s">
        <v>16</v>
      </c>
      <c r="G1850" s="4" t="s">
        <v>17</v>
      </c>
      <c r="H1850" s="4" t="s">
        <v>83</v>
      </c>
      <c r="I1850" s="9">
        <v>2</v>
      </c>
      <c r="J1850" s="6">
        <v>166.13</v>
      </c>
      <c r="K1850" s="7">
        <v>0.15</v>
      </c>
      <c r="L1850" s="6">
        <v>86.71</v>
      </c>
      <c r="M1850" s="6">
        <f t="shared" si="112"/>
        <v>282.42099999999999</v>
      </c>
      <c r="N1850" s="6">
        <f t="shared" si="113"/>
        <v>173.42</v>
      </c>
      <c r="O1850" s="6">
        <f t="shared" si="114"/>
        <v>109.001</v>
      </c>
      <c r="P1850" s="8">
        <f t="shared" si="115"/>
        <v>0.38595217777714835</v>
      </c>
      <c r="Q1850" s="5">
        <f>YEAR(SalesDataTable[[#This Row],[Order Date]])</f>
        <v>2026</v>
      </c>
      <c r="R1850" s="8" t="str">
        <f>"Q"&amp;ROUNDUP(MONTH(SalesDataTable[[#This Row],[Order Date]])/3,0)</f>
        <v>Q3</v>
      </c>
      <c r="S1850" s="9">
        <f>MONTH(SalesDataTable[[#This Row],[Order Date]])</f>
        <v>9</v>
      </c>
      <c r="T1850" s="8" t="str">
        <f>TEXT(SalesDataTable[[#This Row],[Order Date]],"mmm")</f>
        <v>Sep</v>
      </c>
    </row>
    <row r="1851" spans="1:20" ht="16">
      <c r="A1851" s="2" t="s">
        <v>1902</v>
      </c>
      <c r="B1851" s="3">
        <v>46272</v>
      </c>
      <c r="C1851" s="4" t="s">
        <v>14</v>
      </c>
      <c r="D1851" s="4" t="s">
        <v>24</v>
      </c>
      <c r="E1851" s="4" t="s">
        <v>3</v>
      </c>
      <c r="F1851" s="4" t="s">
        <v>16</v>
      </c>
      <c r="G1851" s="4" t="s">
        <v>49</v>
      </c>
      <c r="H1851" s="4" t="s">
        <v>74</v>
      </c>
      <c r="I1851" s="9">
        <v>1</v>
      </c>
      <c r="J1851" s="6">
        <v>51.74</v>
      </c>
      <c r="K1851" s="7">
        <v>0</v>
      </c>
      <c r="L1851" s="6">
        <v>22.45</v>
      </c>
      <c r="M1851" s="6">
        <f t="shared" si="112"/>
        <v>51.74</v>
      </c>
      <c r="N1851" s="6">
        <f t="shared" si="113"/>
        <v>22.45</v>
      </c>
      <c r="O1851" s="6">
        <f t="shared" si="114"/>
        <v>29.290000000000003</v>
      </c>
      <c r="P1851" s="8">
        <f t="shared" si="115"/>
        <v>0.56609972941631237</v>
      </c>
      <c r="Q1851" s="5">
        <f>YEAR(SalesDataTable[[#This Row],[Order Date]])</f>
        <v>2026</v>
      </c>
      <c r="R1851" s="8" t="str">
        <f>"Q"&amp;ROUNDUP(MONTH(SalesDataTable[[#This Row],[Order Date]])/3,0)</f>
        <v>Q3</v>
      </c>
      <c r="S1851" s="9">
        <f>MONTH(SalesDataTable[[#This Row],[Order Date]])</f>
        <v>9</v>
      </c>
      <c r="T1851" s="8" t="str">
        <f>TEXT(SalesDataTable[[#This Row],[Order Date]],"mmm")</f>
        <v>Sep</v>
      </c>
    </row>
    <row r="1852" spans="1:20" ht="16">
      <c r="A1852" s="2" t="s">
        <v>1903</v>
      </c>
      <c r="B1852" s="3">
        <v>46273</v>
      </c>
      <c r="C1852" s="4" t="s">
        <v>1</v>
      </c>
      <c r="D1852" s="4" t="s">
        <v>2</v>
      </c>
      <c r="E1852" s="4" t="s">
        <v>25</v>
      </c>
      <c r="F1852" s="4" t="s">
        <v>4</v>
      </c>
      <c r="G1852" s="4" t="s">
        <v>11</v>
      </c>
      <c r="H1852" s="4" t="s">
        <v>79</v>
      </c>
      <c r="I1852" s="9">
        <v>1</v>
      </c>
      <c r="J1852" s="6">
        <v>71.7</v>
      </c>
      <c r="K1852" s="7">
        <v>0</v>
      </c>
      <c r="L1852" s="6">
        <v>32</v>
      </c>
      <c r="M1852" s="6">
        <f t="shared" si="112"/>
        <v>71.7</v>
      </c>
      <c r="N1852" s="6">
        <f t="shared" si="113"/>
        <v>32</v>
      </c>
      <c r="O1852" s="6">
        <f t="shared" si="114"/>
        <v>39.700000000000003</v>
      </c>
      <c r="P1852" s="8">
        <f t="shared" si="115"/>
        <v>0.55369595536959559</v>
      </c>
      <c r="Q1852" s="5">
        <f>YEAR(SalesDataTable[[#This Row],[Order Date]])</f>
        <v>2026</v>
      </c>
      <c r="R1852" s="8" t="str">
        <f>"Q"&amp;ROUNDUP(MONTH(SalesDataTable[[#This Row],[Order Date]])/3,0)</f>
        <v>Q3</v>
      </c>
      <c r="S1852" s="9">
        <f>MONTH(SalesDataTable[[#This Row],[Order Date]])</f>
        <v>9</v>
      </c>
      <c r="T1852" s="8" t="str">
        <f>TEXT(SalesDataTable[[#This Row],[Order Date]],"mmm")</f>
        <v>Sep</v>
      </c>
    </row>
    <row r="1853" spans="1:20" ht="16">
      <c r="A1853" s="2" t="s">
        <v>1904</v>
      </c>
      <c r="B1853" s="3">
        <v>46273</v>
      </c>
      <c r="C1853" s="4" t="s">
        <v>14</v>
      </c>
      <c r="D1853" s="4" t="s">
        <v>15</v>
      </c>
      <c r="E1853" s="4" t="s">
        <v>3</v>
      </c>
      <c r="F1853" s="4" t="s">
        <v>4</v>
      </c>
      <c r="G1853" s="4" t="s">
        <v>5</v>
      </c>
      <c r="H1853" s="4" t="s">
        <v>35</v>
      </c>
      <c r="I1853" s="9">
        <v>2</v>
      </c>
      <c r="J1853" s="6">
        <v>39.409999999999997</v>
      </c>
      <c r="K1853" s="7">
        <v>0.05</v>
      </c>
      <c r="L1853" s="6">
        <v>17.12</v>
      </c>
      <c r="M1853" s="6">
        <f t="shared" si="112"/>
        <v>74.878999999999991</v>
      </c>
      <c r="N1853" s="6">
        <f t="shared" si="113"/>
        <v>34.24</v>
      </c>
      <c r="O1853" s="6">
        <f t="shared" si="114"/>
        <v>40.638999999999989</v>
      </c>
      <c r="P1853" s="8">
        <f t="shared" si="115"/>
        <v>0.54272893601677363</v>
      </c>
      <c r="Q1853" s="5">
        <f>YEAR(SalesDataTable[[#This Row],[Order Date]])</f>
        <v>2026</v>
      </c>
      <c r="R1853" s="8" t="str">
        <f>"Q"&amp;ROUNDUP(MONTH(SalesDataTable[[#This Row],[Order Date]])/3,0)</f>
        <v>Q3</v>
      </c>
      <c r="S1853" s="9">
        <f>MONTH(SalesDataTable[[#This Row],[Order Date]])</f>
        <v>9</v>
      </c>
      <c r="T1853" s="8" t="str">
        <f>TEXT(SalesDataTable[[#This Row],[Order Date]],"mmm")</f>
        <v>Sep</v>
      </c>
    </row>
    <row r="1854" spans="1:20" ht="16">
      <c r="A1854" s="2" t="s">
        <v>1905</v>
      </c>
      <c r="B1854" s="3">
        <v>46273</v>
      </c>
      <c r="C1854" s="4" t="s">
        <v>1</v>
      </c>
      <c r="D1854" s="4" t="s">
        <v>52</v>
      </c>
      <c r="E1854" s="4" t="s">
        <v>3</v>
      </c>
      <c r="F1854" s="4" t="s">
        <v>16</v>
      </c>
      <c r="G1854" s="4" t="s">
        <v>31</v>
      </c>
      <c r="H1854" s="4" t="s">
        <v>32</v>
      </c>
      <c r="I1854" s="9">
        <v>2</v>
      </c>
      <c r="J1854" s="6">
        <v>345.33</v>
      </c>
      <c r="K1854" s="7">
        <v>0</v>
      </c>
      <c r="L1854" s="6">
        <v>198.22</v>
      </c>
      <c r="M1854" s="6">
        <f t="shared" si="112"/>
        <v>690.66</v>
      </c>
      <c r="N1854" s="6">
        <f t="shared" si="113"/>
        <v>396.44</v>
      </c>
      <c r="O1854" s="6">
        <f t="shared" si="114"/>
        <v>294.21999999999997</v>
      </c>
      <c r="P1854" s="8">
        <f t="shared" si="115"/>
        <v>0.42599832044710856</v>
      </c>
      <c r="Q1854" s="5">
        <f>YEAR(SalesDataTable[[#This Row],[Order Date]])</f>
        <v>2026</v>
      </c>
      <c r="R1854" s="8" t="str">
        <f>"Q"&amp;ROUNDUP(MONTH(SalesDataTable[[#This Row],[Order Date]])/3,0)</f>
        <v>Q3</v>
      </c>
      <c r="S1854" s="9">
        <f>MONTH(SalesDataTable[[#This Row],[Order Date]])</f>
        <v>9</v>
      </c>
      <c r="T1854" s="8" t="str">
        <f>TEXT(SalesDataTable[[#This Row],[Order Date]],"mmm")</f>
        <v>Sep</v>
      </c>
    </row>
    <row r="1855" spans="1:20" ht="16">
      <c r="A1855" s="2" t="s">
        <v>1906</v>
      </c>
      <c r="B1855" s="3">
        <v>46274</v>
      </c>
      <c r="C1855" s="4" t="s">
        <v>27</v>
      </c>
      <c r="D1855" s="4" t="s">
        <v>82</v>
      </c>
      <c r="E1855" s="4" t="s">
        <v>3</v>
      </c>
      <c r="F1855" s="4" t="s">
        <v>4</v>
      </c>
      <c r="G1855" s="4" t="s">
        <v>11</v>
      </c>
      <c r="H1855" s="4" t="s">
        <v>21</v>
      </c>
      <c r="I1855" s="9">
        <v>1</v>
      </c>
      <c r="J1855" s="6">
        <v>145.33000000000001</v>
      </c>
      <c r="K1855" s="7">
        <v>0.1</v>
      </c>
      <c r="L1855" s="6">
        <v>80.97</v>
      </c>
      <c r="M1855" s="6">
        <f t="shared" si="112"/>
        <v>130.79700000000003</v>
      </c>
      <c r="N1855" s="6">
        <f t="shared" si="113"/>
        <v>80.97</v>
      </c>
      <c r="O1855" s="6">
        <f t="shared" si="114"/>
        <v>49.827000000000027</v>
      </c>
      <c r="P1855" s="8">
        <f t="shared" si="115"/>
        <v>0.3809491043372556</v>
      </c>
      <c r="Q1855" s="5">
        <f>YEAR(SalesDataTable[[#This Row],[Order Date]])</f>
        <v>2026</v>
      </c>
      <c r="R1855" s="8" t="str">
        <f>"Q"&amp;ROUNDUP(MONTH(SalesDataTable[[#This Row],[Order Date]])/3,0)</f>
        <v>Q3</v>
      </c>
      <c r="S1855" s="9">
        <f>MONTH(SalesDataTable[[#This Row],[Order Date]])</f>
        <v>9</v>
      </c>
      <c r="T1855" s="8" t="str">
        <f>TEXT(SalesDataTable[[#This Row],[Order Date]],"mmm")</f>
        <v>Sep</v>
      </c>
    </row>
    <row r="1856" spans="1:20" ht="16">
      <c r="A1856" s="2" t="s">
        <v>1907</v>
      </c>
      <c r="B1856" s="3">
        <v>46274</v>
      </c>
      <c r="C1856" s="4" t="s">
        <v>1</v>
      </c>
      <c r="D1856" s="4" t="s">
        <v>2</v>
      </c>
      <c r="E1856" s="4" t="s">
        <v>3</v>
      </c>
      <c r="F1856" s="4" t="s">
        <v>4</v>
      </c>
      <c r="G1856" s="4" t="s">
        <v>5</v>
      </c>
      <c r="H1856" s="4" t="s">
        <v>29</v>
      </c>
      <c r="I1856" s="9">
        <v>3</v>
      </c>
      <c r="J1856" s="6">
        <v>50.03</v>
      </c>
      <c r="K1856" s="7">
        <v>0.1</v>
      </c>
      <c r="L1856" s="6">
        <v>22.89</v>
      </c>
      <c r="M1856" s="6">
        <f t="shared" si="112"/>
        <v>135.08100000000002</v>
      </c>
      <c r="N1856" s="6">
        <f t="shared" si="113"/>
        <v>68.67</v>
      </c>
      <c r="O1856" s="6">
        <f t="shared" si="114"/>
        <v>66.411000000000016</v>
      </c>
      <c r="P1856" s="8">
        <f t="shared" si="115"/>
        <v>0.49163835032313952</v>
      </c>
      <c r="Q1856" s="5">
        <f>YEAR(SalesDataTable[[#This Row],[Order Date]])</f>
        <v>2026</v>
      </c>
      <c r="R1856" s="8" t="str">
        <f>"Q"&amp;ROUNDUP(MONTH(SalesDataTable[[#This Row],[Order Date]])/3,0)</f>
        <v>Q3</v>
      </c>
      <c r="S1856" s="9">
        <f>MONTH(SalesDataTable[[#This Row],[Order Date]])</f>
        <v>9</v>
      </c>
      <c r="T1856" s="8" t="str">
        <f>TEXT(SalesDataTable[[#This Row],[Order Date]],"mmm")</f>
        <v>Sep</v>
      </c>
    </row>
    <row r="1857" spans="1:20" ht="16">
      <c r="A1857" s="2" t="s">
        <v>1908</v>
      </c>
      <c r="B1857" s="3">
        <v>46274</v>
      </c>
      <c r="C1857" s="4" t="s">
        <v>8</v>
      </c>
      <c r="D1857" s="4" t="s">
        <v>9</v>
      </c>
      <c r="E1857" s="4" t="s">
        <v>39</v>
      </c>
      <c r="F1857" s="4" t="s">
        <v>4</v>
      </c>
      <c r="G1857" s="4" t="s">
        <v>17</v>
      </c>
      <c r="H1857" s="4" t="s">
        <v>18</v>
      </c>
      <c r="I1857" s="9">
        <v>1</v>
      </c>
      <c r="J1857" s="6">
        <v>35.68</v>
      </c>
      <c r="K1857" s="7">
        <v>0.05</v>
      </c>
      <c r="L1857" s="6">
        <v>13.37</v>
      </c>
      <c r="M1857" s="6">
        <f t="shared" si="112"/>
        <v>33.896000000000001</v>
      </c>
      <c r="N1857" s="6">
        <f t="shared" si="113"/>
        <v>13.37</v>
      </c>
      <c r="O1857" s="6">
        <f t="shared" si="114"/>
        <v>20.526000000000003</v>
      </c>
      <c r="P1857" s="8">
        <f t="shared" si="115"/>
        <v>0.60555817795610112</v>
      </c>
      <c r="Q1857" s="5">
        <f>YEAR(SalesDataTable[[#This Row],[Order Date]])</f>
        <v>2026</v>
      </c>
      <c r="R1857" s="8" t="str">
        <f>"Q"&amp;ROUNDUP(MONTH(SalesDataTable[[#This Row],[Order Date]])/3,0)</f>
        <v>Q3</v>
      </c>
      <c r="S1857" s="9">
        <f>MONTH(SalesDataTable[[#This Row],[Order Date]])</f>
        <v>9</v>
      </c>
      <c r="T1857" s="8" t="str">
        <f>TEXT(SalesDataTable[[#This Row],[Order Date]],"mmm")</f>
        <v>Sep</v>
      </c>
    </row>
    <row r="1858" spans="1:20" ht="16">
      <c r="A1858" s="2" t="s">
        <v>1909</v>
      </c>
      <c r="B1858" s="3">
        <v>46274</v>
      </c>
      <c r="C1858" s="4" t="s">
        <v>27</v>
      </c>
      <c r="D1858" s="4" t="s">
        <v>48</v>
      </c>
      <c r="E1858" s="4" t="s">
        <v>3</v>
      </c>
      <c r="F1858" s="4" t="s">
        <v>4</v>
      </c>
      <c r="G1858" s="4" t="s">
        <v>31</v>
      </c>
      <c r="H1858" s="4" t="s">
        <v>32</v>
      </c>
      <c r="I1858" s="9">
        <v>1</v>
      </c>
      <c r="J1858" s="6">
        <v>341.87</v>
      </c>
      <c r="K1858" s="7">
        <v>0.1</v>
      </c>
      <c r="L1858" s="6">
        <v>190.66</v>
      </c>
      <c r="M1858" s="6">
        <f t="shared" ref="M1858:M1921" si="116">I1858*J1858*(1-K1858)</f>
        <v>307.68299999999999</v>
      </c>
      <c r="N1858" s="6">
        <f t="shared" ref="N1858:N1921" si="117">I1858*L1858</f>
        <v>190.66</v>
      </c>
      <c r="O1858" s="6">
        <f t="shared" ref="O1858:O1921" si="118">M1858-N1858</f>
        <v>117.023</v>
      </c>
      <c r="P1858" s="8">
        <f t="shared" ref="P1858:P1921" si="119">IFERROR(O1858/M1858,0)</f>
        <v>0.38033625517171893</v>
      </c>
      <c r="Q1858" s="5">
        <f>YEAR(SalesDataTable[[#This Row],[Order Date]])</f>
        <v>2026</v>
      </c>
      <c r="R1858" s="8" t="str">
        <f>"Q"&amp;ROUNDUP(MONTH(SalesDataTable[[#This Row],[Order Date]])/3,0)</f>
        <v>Q3</v>
      </c>
      <c r="S1858" s="9">
        <f>MONTH(SalesDataTable[[#This Row],[Order Date]])</f>
        <v>9</v>
      </c>
      <c r="T1858" s="8" t="str">
        <f>TEXT(SalesDataTable[[#This Row],[Order Date]],"mmm")</f>
        <v>Sep</v>
      </c>
    </row>
    <row r="1859" spans="1:20" ht="16">
      <c r="A1859" s="2" t="s">
        <v>1910</v>
      </c>
      <c r="B1859" s="3">
        <v>46274</v>
      </c>
      <c r="C1859" s="4" t="s">
        <v>8</v>
      </c>
      <c r="D1859" s="4" t="s">
        <v>38</v>
      </c>
      <c r="E1859" s="4" t="s">
        <v>3</v>
      </c>
      <c r="F1859" s="4" t="s">
        <v>4</v>
      </c>
      <c r="G1859" s="4" t="s">
        <v>17</v>
      </c>
      <c r="H1859" s="4" t="s">
        <v>83</v>
      </c>
      <c r="I1859" s="9">
        <v>1</v>
      </c>
      <c r="J1859" s="6">
        <v>164.6</v>
      </c>
      <c r="K1859" s="7">
        <v>0</v>
      </c>
      <c r="L1859" s="6">
        <v>87.21</v>
      </c>
      <c r="M1859" s="6">
        <f t="shared" si="116"/>
        <v>164.6</v>
      </c>
      <c r="N1859" s="6">
        <f t="shared" si="117"/>
        <v>87.21</v>
      </c>
      <c r="O1859" s="6">
        <f t="shared" si="118"/>
        <v>77.39</v>
      </c>
      <c r="P1859" s="8">
        <f t="shared" si="119"/>
        <v>0.47017010935601461</v>
      </c>
      <c r="Q1859" s="5">
        <f>YEAR(SalesDataTable[[#This Row],[Order Date]])</f>
        <v>2026</v>
      </c>
      <c r="R1859" s="8" t="str">
        <f>"Q"&amp;ROUNDUP(MONTH(SalesDataTable[[#This Row],[Order Date]])/3,0)</f>
        <v>Q3</v>
      </c>
      <c r="S1859" s="9">
        <f>MONTH(SalesDataTable[[#This Row],[Order Date]])</f>
        <v>9</v>
      </c>
      <c r="T1859" s="8" t="str">
        <f>TEXT(SalesDataTable[[#This Row],[Order Date]],"mmm")</f>
        <v>Sep</v>
      </c>
    </row>
    <row r="1860" spans="1:20" ht="16">
      <c r="A1860" s="2" t="s">
        <v>1911</v>
      </c>
      <c r="B1860" s="3">
        <v>46274</v>
      </c>
      <c r="C1860" s="4" t="s">
        <v>27</v>
      </c>
      <c r="D1860" s="4" t="s">
        <v>48</v>
      </c>
      <c r="E1860" s="4" t="s">
        <v>3</v>
      </c>
      <c r="F1860" s="4" t="s">
        <v>4</v>
      </c>
      <c r="G1860" s="4" t="s">
        <v>49</v>
      </c>
      <c r="H1860" s="4" t="s">
        <v>50</v>
      </c>
      <c r="I1860" s="9">
        <v>2</v>
      </c>
      <c r="J1860" s="6">
        <v>41.24</v>
      </c>
      <c r="K1860" s="7">
        <v>0</v>
      </c>
      <c r="L1860" s="6">
        <v>14.46</v>
      </c>
      <c r="M1860" s="6">
        <f t="shared" si="116"/>
        <v>82.48</v>
      </c>
      <c r="N1860" s="6">
        <f t="shared" si="117"/>
        <v>28.92</v>
      </c>
      <c r="O1860" s="6">
        <f t="shared" si="118"/>
        <v>53.56</v>
      </c>
      <c r="P1860" s="8">
        <f t="shared" si="119"/>
        <v>0.64936954413191073</v>
      </c>
      <c r="Q1860" s="5">
        <f>YEAR(SalesDataTable[[#This Row],[Order Date]])</f>
        <v>2026</v>
      </c>
      <c r="R1860" s="8" t="str">
        <f>"Q"&amp;ROUNDUP(MONTH(SalesDataTable[[#This Row],[Order Date]])/3,0)</f>
        <v>Q3</v>
      </c>
      <c r="S1860" s="9">
        <f>MONTH(SalesDataTable[[#This Row],[Order Date]])</f>
        <v>9</v>
      </c>
      <c r="T1860" s="8" t="str">
        <f>TEXT(SalesDataTable[[#This Row],[Order Date]],"mmm")</f>
        <v>Sep</v>
      </c>
    </row>
    <row r="1861" spans="1:20" ht="16">
      <c r="A1861" s="2" t="s">
        <v>1912</v>
      </c>
      <c r="B1861" s="3">
        <v>46275</v>
      </c>
      <c r="C1861" s="4" t="s">
        <v>14</v>
      </c>
      <c r="D1861" s="4" t="s">
        <v>61</v>
      </c>
      <c r="E1861" s="4" t="s">
        <v>25</v>
      </c>
      <c r="F1861" s="4" t="s">
        <v>16</v>
      </c>
      <c r="G1861" s="4" t="s">
        <v>5</v>
      </c>
      <c r="H1861" s="4" t="s">
        <v>35</v>
      </c>
      <c r="I1861" s="9">
        <v>1</v>
      </c>
      <c r="J1861" s="6">
        <v>40.1</v>
      </c>
      <c r="K1861" s="7">
        <v>0</v>
      </c>
      <c r="L1861" s="6">
        <v>16.920000000000002</v>
      </c>
      <c r="M1861" s="6">
        <f t="shared" si="116"/>
        <v>40.1</v>
      </c>
      <c r="N1861" s="6">
        <f t="shared" si="117"/>
        <v>16.920000000000002</v>
      </c>
      <c r="O1861" s="6">
        <f t="shared" si="118"/>
        <v>23.18</v>
      </c>
      <c r="P1861" s="8">
        <f t="shared" si="119"/>
        <v>0.57805486284289276</v>
      </c>
      <c r="Q1861" s="5">
        <f>YEAR(SalesDataTable[[#This Row],[Order Date]])</f>
        <v>2026</v>
      </c>
      <c r="R1861" s="8" t="str">
        <f>"Q"&amp;ROUNDUP(MONTH(SalesDataTable[[#This Row],[Order Date]])/3,0)</f>
        <v>Q3</v>
      </c>
      <c r="S1861" s="9">
        <f>MONTH(SalesDataTable[[#This Row],[Order Date]])</f>
        <v>9</v>
      </c>
      <c r="T1861" s="8" t="str">
        <f>TEXT(SalesDataTable[[#This Row],[Order Date]],"mmm")</f>
        <v>Sep</v>
      </c>
    </row>
    <row r="1862" spans="1:20" ht="16">
      <c r="A1862" s="2" t="s">
        <v>1913</v>
      </c>
      <c r="B1862" s="3">
        <v>46275</v>
      </c>
      <c r="C1862" s="4" t="s">
        <v>8</v>
      </c>
      <c r="D1862" s="4" t="s">
        <v>38</v>
      </c>
      <c r="E1862" s="4" t="s">
        <v>3</v>
      </c>
      <c r="F1862" s="4" t="s">
        <v>16</v>
      </c>
      <c r="G1862" s="4" t="s">
        <v>31</v>
      </c>
      <c r="H1862" s="4" t="s">
        <v>64</v>
      </c>
      <c r="I1862" s="9">
        <v>2</v>
      </c>
      <c r="J1862" s="6">
        <v>80.239999999999995</v>
      </c>
      <c r="K1862" s="7">
        <v>0</v>
      </c>
      <c r="L1862" s="6">
        <v>40.5</v>
      </c>
      <c r="M1862" s="6">
        <f t="shared" si="116"/>
        <v>160.47999999999999</v>
      </c>
      <c r="N1862" s="6">
        <f t="shared" si="117"/>
        <v>81</v>
      </c>
      <c r="O1862" s="6">
        <f t="shared" si="118"/>
        <v>79.47999999999999</v>
      </c>
      <c r="P1862" s="8">
        <f t="shared" si="119"/>
        <v>0.49526420737786636</v>
      </c>
      <c r="Q1862" s="5">
        <f>YEAR(SalesDataTable[[#This Row],[Order Date]])</f>
        <v>2026</v>
      </c>
      <c r="R1862" s="8" t="str">
        <f>"Q"&amp;ROUNDUP(MONTH(SalesDataTable[[#This Row],[Order Date]])/3,0)</f>
        <v>Q3</v>
      </c>
      <c r="S1862" s="9">
        <f>MONTH(SalesDataTable[[#This Row],[Order Date]])</f>
        <v>9</v>
      </c>
      <c r="T1862" s="8" t="str">
        <f>TEXT(SalesDataTable[[#This Row],[Order Date]],"mmm")</f>
        <v>Sep</v>
      </c>
    </row>
    <row r="1863" spans="1:20" ht="16">
      <c r="A1863" s="2" t="s">
        <v>1914</v>
      </c>
      <c r="B1863" s="3">
        <v>46275</v>
      </c>
      <c r="C1863" s="4" t="s">
        <v>14</v>
      </c>
      <c r="D1863" s="4" t="s">
        <v>24</v>
      </c>
      <c r="E1863" s="4" t="s">
        <v>3</v>
      </c>
      <c r="F1863" s="4" t="s">
        <v>16</v>
      </c>
      <c r="G1863" s="4" t="s">
        <v>11</v>
      </c>
      <c r="H1863" s="4" t="s">
        <v>53</v>
      </c>
      <c r="I1863" s="9">
        <v>4</v>
      </c>
      <c r="J1863" s="6">
        <v>151.01</v>
      </c>
      <c r="K1863" s="7">
        <v>0</v>
      </c>
      <c r="L1863" s="6">
        <v>80.569999999999993</v>
      </c>
      <c r="M1863" s="6">
        <f t="shared" si="116"/>
        <v>604.04</v>
      </c>
      <c r="N1863" s="6">
        <f t="shared" si="117"/>
        <v>322.27999999999997</v>
      </c>
      <c r="O1863" s="6">
        <f t="shared" si="118"/>
        <v>281.76</v>
      </c>
      <c r="P1863" s="8">
        <f t="shared" si="119"/>
        <v>0.46645917488908023</v>
      </c>
      <c r="Q1863" s="5">
        <f>YEAR(SalesDataTable[[#This Row],[Order Date]])</f>
        <v>2026</v>
      </c>
      <c r="R1863" s="8" t="str">
        <f>"Q"&amp;ROUNDUP(MONTH(SalesDataTable[[#This Row],[Order Date]])/3,0)</f>
        <v>Q3</v>
      </c>
      <c r="S1863" s="9">
        <f>MONTH(SalesDataTable[[#This Row],[Order Date]])</f>
        <v>9</v>
      </c>
      <c r="T1863" s="8" t="str">
        <f>TEXT(SalesDataTable[[#This Row],[Order Date]],"mmm")</f>
        <v>Sep</v>
      </c>
    </row>
    <row r="1864" spans="1:20" ht="16">
      <c r="A1864" s="2" t="s">
        <v>1915</v>
      </c>
      <c r="B1864" s="3">
        <v>46275</v>
      </c>
      <c r="C1864" s="4" t="s">
        <v>1</v>
      </c>
      <c r="D1864" s="4" t="s">
        <v>88</v>
      </c>
      <c r="E1864" s="4" t="s">
        <v>39</v>
      </c>
      <c r="F1864" s="4" t="s">
        <v>4</v>
      </c>
      <c r="G1864" s="4" t="s">
        <v>5</v>
      </c>
      <c r="H1864" s="4" t="s">
        <v>29</v>
      </c>
      <c r="I1864" s="9">
        <v>1</v>
      </c>
      <c r="J1864" s="6">
        <v>51.32</v>
      </c>
      <c r="K1864" s="7">
        <v>0.1</v>
      </c>
      <c r="L1864" s="6">
        <v>22.67</v>
      </c>
      <c r="M1864" s="6">
        <f t="shared" si="116"/>
        <v>46.188000000000002</v>
      </c>
      <c r="N1864" s="6">
        <f t="shared" si="117"/>
        <v>22.67</v>
      </c>
      <c r="O1864" s="6">
        <f t="shared" si="118"/>
        <v>23.518000000000001</v>
      </c>
      <c r="P1864" s="8">
        <f t="shared" si="119"/>
        <v>0.50917987356023209</v>
      </c>
      <c r="Q1864" s="5">
        <f>YEAR(SalesDataTable[[#This Row],[Order Date]])</f>
        <v>2026</v>
      </c>
      <c r="R1864" s="8" t="str">
        <f>"Q"&amp;ROUNDUP(MONTH(SalesDataTable[[#This Row],[Order Date]])/3,0)</f>
        <v>Q3</v>
      </c>
      <c r="S1864" s="9">
        <f>MONTH(SalesDataTable[[#This Row],[Order Date]])</f>
        <v>9</v>
      </c>
      <c r="T1864" s="8" t="str">
        <f>TEXT(SalesDataTable[[#This Row],[Order Date]],"mmm")</f>
        <v>Sep</v>
      </c>
    </row>
    <row r="1865" spans="1:20" ht="16">
      <c r="A1865" s="2" t="s">
        <v>1916</v>
      </c>
      <c r="B1865" s="3">
        <v>46275</v>
      </c>
      <c r="C1865" s="4" t="s">
        <v>27</v>
      </c>
      <c r="D1865" s="4" t="s">
        <v>45</v>
      </c>
      <c r="E1865" s="4" t="s">
        <v>25</v>
      </c>
      <c r="F1865" s="4" t="s">
        <v>4</v>
      </c>
      <c r="G1865" s="4" t="s">
        <v>11</v>
      </c>
      <c r="H1865" s="4" t="s">
        <v>79</v>
      </c>
      <c r="I1865" s="9">
        <v>2</v>
      </c>
      <c r="J1865" s="6">
        <v>72.61</v>
      </c>
      <c r="K1865" s="7">
        <v>0</v>
      </c>
      <c r="L1865" s="6">
        <v>32.68</v>
      </c>
      <c r="M1865" s="6">
        <f t="shared" si="116"/>
        <v>145.22</v>
      </c>
      <c r="N1865" s="6">
        <f t="shared" si="117"/>
        <v>65.36</v>
      </c>
      <c r="O1865" s="6">
        <f t="shared" si="118"/>
        <v>79.86</v>
      </c>
      <c r="P1865" s="8">
        <f t="shared" si="119"/>
        <v>0.54992425285773305</v>
      </c>
      <c r="Q1865" s="5">
        <f>YEAR(SalesDataTable[[#This Row],[Order Date]])</f>
        <v>2026</v>
      </c>
      <c r="R1865" s="8" t="str">
        <f>"Q"&amp;ROUNDUP(MONTH(SalesDataTable[[#This Row],[Order Date]])/3,0)</f>
        <v>Q3</v>
      </c>
      <c r="S1865" s="9">
        <f>MONTH(SalesDataTable[[#This Row],[Order Date]])</f>
        <v>9</v>
      </c>
      <c r="T1865" s="8" t="str">
        <f>TEXT(SalesDataTable[[#This Row],[Order Date]],"mmm")</f>
        <v>Sep</v>
      </c>
    </row>
    <row r="1866" spans="1:20" ht="16">
      <c r="A1866" s="2" t="s">
        <v>1917</v>
      </c>
      <c r="B1866" s="3">
        <v>46276</v>
      </c>
      <c r="C1866" s="4" t="s">
        <v>27</v>
      </c>
      <c r="D1866" s="4" t="s">
        <v>82</v>
      </c>
      <c r="E1866" s="4" t="s">
        <v>39</v>
      </c>
      <c r="F1866" s="4" t="s">
        <v>20</v>
      </c>
      <c r="G1866" s="4" t="s">
        <v>49</v>
      </c>
      <c r="H1866" s="4" t="s">
        <v>50</v>
      </c>
      <c r="I1866" s="9">
        <v>5</v>
      </c>
      <c r="J1866" s="6">
        <v>40.94</v>
      </c>
      <c r="K1866" s="7">
        <v>0</v>
      </c>
      <c r="L1866" s="6">
        <v>14.78</v>
      </c>
      <c r="M1866" s="6">
        <f t="shared" si="116"/>
        <v>204.7</v>
      </c>
      <c r="N1866" s="6">
        <f t="shared" si="117"/>
        <v>73.899999999999991</v>
      </c>
      <c r="O1866" s="6">
        <f t="shared" si="118"/>
        <v>130.80000000000001</v>
      </c>
      <c r="P1866" s="8">
        <f t="shared" si="119"/>
        <v>0.6389838788470934</v>
      </c>
      <c r="Q1866" s="5">
        <f>YEAR(SalesDataTable[[#This Row],[Order Date]])</f>
        <v>2026</v>
      </c>
      <c r="R1866" s="8" t="str">
        <f>"Q"&amp;ROUNDUP(MONTH(SalesDataTable[[#This Row],[Order Date]])/3,0)</f>
        <v>Q3</v>
      </c>
      <c r="S1866" s="9">
        <f>MONTH(SalesDataTable[[#This Row],[Order Date]])</f>
        <v>9</v>
      </c>
      <c r="T1866" s="8" t="str">
        <f>TEXT(SalesDataTable[[#This Row],[Order Date]],"mmm")</f>
        <v>Sep</v>
      </c>
    </row>
    <row r="1867" spans="1:20" ht="16">
      <c r="A1867" s="2" t="s">
        <v>1918</v>
      </c>
      <c r="B1867" s="3">
        <v>46276</v>
      </c>
      <c r="C1867" s="4" t="s">
        <v>14</v>
      </c>
      <c r="D1867" s="4" t="s">
        <v>126</v>
      </c>
      <c r="E1867" s="4" t="s">
        <v>39</v>
      </c>
      <c r="F1867" s="4" t="s">
        <v>16</v>
      </c>
      <c r="G1867" s="4" t="s">
        <v>5</v>
      </c>
      <c r="H1867" s="4" t="s">
        <v>6</v>
      </c>
      <c r="I1867" s="9">
        <v>4</v>
      </c>
      <c r="J1867" s="6">
        <v>81.69</v>
      </c>
      <c r="K1867" s="7">
        <v>0</v>
      </c>
      <c r="L1867" s="6">
        <v>42.23</v>
      </c>
      <c r="M1867" s="6">
        <f t="shared" si="116"/>
        <v>326.76</v>
      </c>
      <c r="N1867" s="6">
        <f t="shared" si="117"/>
        <v>168.92</v>
      </c>
      <c r="O1867" s="6">
        <f t="shared" si="118"/>
        <v>157.84</v>
      </c>
      <c r="P1867" s="8">
        <f t="shared" si="119"/>
        <v>0.48304566042355246</v>
      </c>
      <c r="Q1867" s="5">
        <f>YEAR(SalesDataTable[[#This Row],[Order Date]])</f>
        <v>2026</v>
      </c>
      <c r="R1867" s="8" t="str">
        <f>"Q"&amp;ROUNDUP(MONTH(SalesDataTable[[#This Row],[Order Date]])/3,0)</f>
        <v>Q3</v>
      </c>
      <c r="S1867" s="9">
        <f>MONTH(SalesDataTable[[#This Row],[Order Date]])</f>
        <v>9</v>
      </c>
      <c r="T1867" s="8" t="str">
        <f>TEXT(SalesDataTable[[#This Row],[Order Date]],"mmm")</f>
        <v>Sep</v>
      </c>
    </row>
    <row r="1868" spans="1:20" ht="16">
      <c r="A1868" s="2" t="s">
        <v>1919</v>
      </c>
      <c r="B1868" s="3">
        <v>46276</v>
      </c>
      <c r="C1868" s="4" t="s">
        <v>1</v>
      </c>
      <c r="D1868" s="4" t="s">
        <v>88</v>
      </c>
      <c r="E1868" s="4" t="s">
        <v>25</v>
      </c>
      <c r="F1868" s="4" t="s">
        <v>16</v>
      </c>
      <c r="G1868" s="4" t="s">
        <v>5</v>
      </c>
      <c r="H1868" s="4" t="s">
        <v>29</v>
      </c>
      <c r="I1868" s="9">
        <v>1</v>
      </c>
      <c r="J1868" s="6">
        <v>51.25</v>
      </c>
      <c r="K1868" s="7">
        <v>0.05</v>
      </c>
      <c r="L1868" s="6">
        <v>21.99</v>
      </c>
      <c r="M1868" s="6">
        <f t="shared" si="116"/>
        <v>48.6875</v>
      </c>
      <c r="N1868" s="6">
        <f t="shared" si="117"/>
        <v>21.99</v>
      </c>
      <c r="O1868" s="6">
        <f t="shared" si="118"/>
        <v>26.697500000000002</v>
      </c>
      <c r="P1868" s="8">
        <f t="shared" si="119"/>
        <v>0.54834403080872918</v>
      </c>
      <c r="Q1868" s="5">
        <f>YEAR(SalesDataTable[[#This Row],[Order Date]])</f>
        <v>2026</v>
      </c>
      <c r="R1868" s="8" t="str">
        <f>"Q"&amp;ROUNDUP(MONTH(SalesDataTable[[#This Row],[Order Date]])/3,0)</f>
        <v>Q3</v>
      </c>
      <c r="S1868" s="9">
        <f>MONTH(SalesDataTable[[#This Row],[Order Date]])</f>
        <v>9</v>
      </c>
      <c r="T1868" s="8" t="str">
        <f>TEXT(SalesDataTable[[#This Row],[Order Date]],"mmm")</f>
        <v>Sep</v>
      </c>
    </row>
    <row r="1869" spans="1:20" ht="16">
      <c r="A1869" s="2" t="s">
        <v>1920</v>
      </c>
      <c r="B1869" s="3">
        <v>46276</v>
      </c>
      <c r="C1869" s="4" t="s">
        <v>14</v>
      </c>
      <c r="D1869" s="4" t="s">
        <v>126</v>
      </c>
      <c r="E1869" s="4" t="s">
        <v>3</v>
      </c>
      <c r="F1869" s="4" t="s">
        <v>4</v>
      </c>
      <c r="G1869" s="4" t="s">
        <v>49</v>
      </c>
      <c r="H1869" s="4" t="s">
        <v>74</v>
      </c>
      <c r="I1869" s="9">
        <v>1</v>
      </c>
      <c r="J1869" s="6">
        <v>50.78</v>
      </c>
      <c r="K1869" s="7">
        <v>0.05</v>
      </c>
      <c r="L1869" s="6">
        <v>22.52</v>
      </c>
      <c r="M1869" s="6">
        <f t="shared" si="116"/>
        <v>48.241</v>
      </c>
      <c r="N1869" s="6">
        <f t="shared" si="117"/>
        <v>22.52</v>
      </c>
      <c r="O1869" s="6">
        <f t="shared" si="118"/>
        <v>25.721</v>
      </c>
      <c r="P1869" s="8">
        <f t="shared" si="119"/>
        <v>0.5331771729441761</v>
      </c>
      <c r="Q1869" s="5">
        <f>YEAR(SalesDataTable[[#This Row],[Order Date]])</f>
        <v>2026</v>
      </c>
      <c r="R1869" s="8" t="str">
        <f>"Q"&amp;ROUNDUP(MONTH(SalesDataTable[[#This Row],[Order Date]])/3,0)</f>
        <v>Q3</v>
      </c>
      <c r="S1869" s="9">
        <f>MONTH(SalesDataTable[[#This Row],[Order Date]])</f>
        <v>9</v>
      </c>
      <c r="T1869" s="8" t="str">
        <f>TEXT(SalesDataTable[[#This Row],[Order Date]],"mmm")</f>
        <v>Sep</v>
      </c>
    </row>
    <row r="1870" spans="1:20" ht="16">
      <c r="A1870" s="2" t="s">
        <v>1921</v>
      </c>
      <c r="B1870" s="3">
        <v>46276</v>
      </c>
      <c r="C1870" s="4" t="s">
        <v>8</v>
      </c>
      <c r="D1870" s="4" t="s">
        <v>9</v>
      </c>
      <c r="E1870" s="4" t="s">
        <v>3</v>
      </c>
      <c r="F1870" s="4" t="s">
        <v>16</v>
      </c>
      <c r="G1870" s="4" t="s">
        <v>17</v>
      </c>
      <c r="H1870" s="4" t="s">
        <v>71</v>
      </c>
      <c r="I1870" s="9">
        <v>1</v>
      </c>
      <c r="J1870" s="6">
        <v>133.31</v>
      </c>
      <c r="K1870" s="7">
        <v>0.05</v>
      </c>
      <c r="L1870" s="6">
        <v>67.790000000000006</v>
      </c>
      <c r="M1870" s="6">
        <f t="shared" si="116"/>
        <v>126.64449999999999</v>
      </c>
      <c r="N1870" s="6">
        <f t="shared" si="117"/>
        <v>67.790000000000006</v>
      </c>
      <c r="O1870" s="6">
        <f t="shared" si="118"/>
        <v>58.854499999999987</v>
      </c>
      <c r="P1870" s="8">
        <f t="shared" si="119"/>
        <v>0.46472211584395684</v>
      </c>
      <c r="Q1870" s="5">
        <f>YEAR(SalesDataTable[[#This Row],[Order Date]])</f>
        <v>2026</v>
      </c>
      <c r="R1870" s="8" t="str">
        <f>"Q"&amp;ROUNDUP(MONTH(SalesDataTable[[#This Row],[Order Date]])/3,0)</f>
        <v>Q3</v>
      </c>
      <c r="S1870" s="9">
        <f>MONTH(SalesDataTable[[#This Row],[Order Date]])</f>
        <v>9</v>
      </c>
      <c r="T1870" s="8" t="str">
        <f>TEXT(SalesDataTable[[#This Row],[Order Date]],"mmm")</f>
        <v>Sep</v>
      </c>
    </row>
    <row r="1871" spans="1:20" ht="16">
      <c r="A1871" s="2" t="s">
        <v>1922</v>
      </c>
      <c r="B1871" s="3">
        <v>46276</v>
      </c>
      <c r="C1871" s="4" t="s">
        <v>14</v>
      </c>
      <c r="D1871" s="4" t="s">
        <v>15</v>
      </c>
      <c r="E1871" s="4" t="s">
        <v>3</v>
      </c>
      <c r="F1871" s="4" t="s">
        <v>4</v>
      </c>
      <c r="G1871" s="4" t="s">
        <v>17</v>
      </c>
      <c r="H1871" s="4" t="s">
        <v>83</v>
      </c>
      <c r="I1871" s="9">
        <v>1</v>
      </c>
      <c r="J1871" s="6">
        <v>162.06</v>
      </c>
      <c r="K1871" s="7">
        <v>0</v>
      </c>
      <c r="L1871" s="6">
        <v>86.95</v>
      </c>
      <c r="M1871" s="6">
        <f t="shared" si="116"/>
        <v>162.06</v>
      </c>
      <c r="N1871" s="6">
        <f t="shared" si="117"/>
        <v>86.95</v>
      </c>
      <c r="O1871" s="6">
        <f t="shared" si="118"/>
        <v>75.11</v>
      </c>
      <c r="P1871" s="8">
        <f t="shared" si="119"/>
        <v>0.4634703196347032</v>
      </c>
      <c r="Q1871" s="5">
        <f>YEAR(SalesDataTable[[#This Row],[Order Date]])</f>
        <v>2026</v>
      </c>
      <c r="R1871" s="8" t="str">
        <f>"Q"&amp;ROUNDUP(MONTH(SalesDataTable[[#This Row],[Order Date]])/3,0)</f>
        <v>Q3</v>
      </c>
      <c r="S1871" s="9">
        <f>MONTH(SalesDataTable[[#This Row],[Order Date]])</f>
        <v>9</v>
      </c>
      <c r="T1871" s="8" t="str">
        <f>TEXT(SalesDataTable[[#This Row],[Order Date]],"mmm")</f>
        <v>Sep</v>
      </c>
    </row>
    <row r="1872" spans="1:20" ht="16">
      <c r="A1872" s="2" t="s">
        <v>1923</v>
      </c>
      <c r="B1872" s="3">
        <v>46276</v>
      </c>
      <c r="C1872" s="4" t="s">
        <v>14</v>
      </c>
      <c r="D1872" s="4" t="s">
        <v>34</v>
      </c>
      <c r="E1872" s="4" t="s">
        <v>25</v>
      </c>
      <c r="F1872" s="4" t="s">
        <v>4</v>
      </c>
      <c r="G1872" s="4" t="s">
        <v>17</v>
      </c>
      <c r="H1872" s="4" t="s">
        <v>18</v>
      </c>
      <c r="I1872" s="9">
        <v>2</v>
      </c>
      <c r="J1872" s="6">
        <v>37.03</v>
      </c>
      <c r="K1872" s="7">
        <v>0.1</v>
      </c>
      <c r="L1872" s="6">
        <v>13.46</v>
      </c>
      <c r="M1872" s="6">
        <f t="shared" si="116"/>
        <v>66.654000000000011</v>
      </c>
      <c r="N1872" s="6">
        <f t="shared" si="117"/>
        <v>26.92</v>
      </c>
      <c r="O1872" s="6">
        <f t="shared" si="118"/>
        <v>39.734000000000009</v>
      </c>
      <c r="P1872" s="8">
        <f t="shared" si="119"/>
        <v>0.59612326342004984</v>
      </c>
      <c r="Q1872" s="5">
        <f>YEAR(SalesDataTable[[#This Row],[Order Date]])</f>
        <v>2026</v>
      </c>
      <c r="R1872" s="8" t="str">
        <f>"Q"&amp;ROUNDUP(MONTH(SalesDataTable[[#This Row],[Order Date]])/3,0)</f>
        <v>Q3</v>
      </c>
      <c r="S1872" s="9">
        <f>MONTH(SalesDataTable[[#This Row],[Order Date]])</f>
        <v>9</v>
      </c>
      <c r="T1872" s="8" t="str">
        <f>TEXT(SalesDataTable[[#This Row],[Order Date]],"mmm")</f>
        <v>Sep</v>
      </c>
    </row>
    <row r="1873" spans="1:20" ht="16">
      <c r="A1873" s="2" t="s">
        <v>1924</v>
      </c>
      <c r="B1873" s="3">
        <v>46276</v>
      </c>
      <c r="C1873" s="4" t="s">
        <v>8</v>
      </c>
      <c r="D1873" s="4" t="s">
        <v>66</v>
      </c>
      <c r="E1873" s="4" t="s">
        <v>3</v>
      </c>
      <c r="F1873" s="4" t="s">
        <v>16</v>
      </c>
      <c r="G1873" s="4" t="s">
        <v>31</v>
      </c>
      <c r="H1873" s="4" t="s">
        <v>32</v>
      </c>
      <c r="I1873" s="9">
        <v>1</v>
      </c>
      <c r="J1873" s="6">
        <v>338.01</v>
      </c>
      <c r="K1873" s="7">
        <v>0</v>
      </c>
      <c r="L1873" s="6">
        <v>190.89</v>
      </c>
      <c r="M1873" s="6">
        <f t="shared" si="116"/>
        <v>338.01</v>
      </c>
      <c r="N1873" s="6">
        <f t="shared" si="117"/>
        <v>190.89</v>
      </c>
      <c r="O1873" s="6">
        <f t="shared" si="118"/>
        <v>147.12</v>
      </c>
      <c r="P1873" s="8">
        <f t="shared" si="119"/>
        <v>0.43525339486997427</v>
      </c>
      <c r="Q1873" s="5">
        <f>YEAR(SalesDataTable[[#This Row],[Order Date]])</f>
        <v>2026</v>
      </c>
      <c r="R1873" s="8" t="str">
        <f>"Q"&amp;ROUNDUP(MONTH(SalesDataTable[[#This Row],[Order Date]])/3,0)</f>
        <v>Q3</v>
      </c>
      <c r="S1873" s="9">
        <f>MONTH(SalesDataTable[[#This Row],[Order Date]])</f>
        <v>9</v>
      </c>
      <c r="T1873" s="8" t="str">
        <f>TEXT(SalesDataTable[[#This Row],[Order Date]],"mmm")</f>
        <v>Sep</v>
      </c>
    </row>
    <row r="1874" spans="1:20" ht="16">
      <c r="A1874" s="2" t="s">
        <v>1925</v>
      </c>
      <c r="B1874" s="3">
        <v>46277</v>
      </c>
      <c r="C1874" s="4" t="s">
        <v>27</v>
      </c>
      <c r="D1874" s="4" t="s">
        <v>82</v>
      </c>
      <c r="E1874" s="4" t="s">
        <v>3</v>
      </c>
      <c r="F1874" s="4" t="s">
        <v>16</v>
      </c>
      <c r="G1874" s="4" t="s">
        <v>49</v>
      </c>
      <c r="H1874" s="4" t="s">
        <v>50</v>
      </c>
      <c r="I1874" s="9">
        <v>5</v>
      </c>
      <c r="J1874" s="6">
        <v>40.78</v>
      </c>
      <c r="K1874" s="7">
        <v>0.05</v>
      </c>
      <c r="L1874" s="6">
        <v>14.94</v>
      </c>
      <c r="M1874" s="6">
        <f t="shared" si="116"/>
        <v>193.70499999999998</v>
      </c>
      <c r="N1874" s="6">
        <f t="shared" si="117"/>
        <v>74.7</v>
      </c>
      <c r="O1874" s="6">
        <f t="shared" si="118"/>
        <v>119.00499999999998</v>
      </c>
      <c r="P1874" s="8">
        <f t="shared" si="119"/>
        <v>0.61436204537828132</v>
      </c>
      <c r="Q1874" s="5">
        <f>YEAR(SalesDataTable[[#This Row],[Order Date]])</f>
        <v>2026</v>
      </c>
      <c r="R1874" s="8" t="str">
        <f>"Q"&amp;ROUNDUP(MONTH(SalesDataTable[[#This Row],[Order Date]])/3,0)</f>
        <v>Q3</v>
      </c>
      <c r="S1874" s="9">
        <f>MONTH(SalesDataTable[[#This Row],[Order Date]])</f>
        <v>9</v>
      </c>
      <c r="T1874" s="8" t="str">
        <f>TEXT(SalesDataTable[[#This Row],[Order Date]],"mmm")</f>
        <v>Sep</v>
      </c>
    </row>
    <row r="1875" spans="1:20" ht="16">
      <c r="A1875" s="2" t="s">
        <v>1926</v>
      </c>
      <c r="B1875" s="3">
        <v>46277</v>
      </c>
      <c r="C1875" s="4" t="s">
        <v>14</v>
      </c>
      <c r="D1875" s="4" t="s">
        <v>126</v>
      </c>
      <c r="E1875" s="4" t="s">
        <v>3</v>
      </c>
      <c r="F1875" s="4" t="s">
        <v>4</v>
      </c>
      <c r="G1875" s="4" t="s">
        <v>5</v>
      </c>
      <c r="H1875" s="4" t="s">
        <v>29</v>
      </c>
      <c r="I1875" s="9">
        <v>4</v>
      </c>
      <c r="J1875" s="6">
        <v>51.47</v>
      </c>
      <c r="K1875" s="7">
        <v>0</v>
      </c>
      <c r="L1875" s="6">
        <v>21.9</v>
      </c>
      <c r="M1875" s="6">
        <f t="shared" si="116"/>
        <v>205.88</v>
      </c>
      <c r="N1875" s="6">
        <f t="shared" si="117"/>
        <v>87.6</v>
      </c>
      <c r="O1875" s="6">
        <f t="shared" si="118"/>
        <v>118.28</v>
      </c>
      <c r="P1875" s="8">
        <f t="shared" si="119"/>
        <v>0.57450942296483387</v>
      </c>
      <c r="Q1875" s="5">
        <f>YEAR(SalesDataTable[[#This Row],[Order Date]])</f>
        <v>2026</v>
      </c>
      <c r="R1875" s="8" t="str">
        <f>"Q"&amp;ROUNDUP(MONTH(SalesDataTable[[#This Row],[Order Date]])/3,0)</f>
        <v>Q3</v>
      </c>
      <c r="S1875" s="9">
        <f>MONTH(SalesDataTable[[#This Row],[Order Date]])</f>
        <v>9</v>
      </c>
      <c r="T1875" s="8" t="str">
        <f>TEXT(SalesDataTable[[#This Row],[Order Date]],"mmm")</f>
        <v>Sep</v>
      </c>
    </row>
    <row r="1876" spans="1:20" ht="16">
      <c r="A1876" s="2" t="s">
        <v>1927</v>
      </c>
      <c r="B1876" s="3">
        <v>46277</v>
      </c>
      <c r="C1876" s="4" t="s">
        <v>1</v>
      </c>
      <c r="D1876" s="4" t="s">
        <v>88</v>
      </c>
      <c r="E1876" s="4" t="s">
        <v>10</v>
      </c>
      <c r="F1876" s="4" t="s">
        <v>20</v>
      </c>
      <c r="G1876" s="4" t="s">
        <v>11</v>
      </c>
      <c r="H1876" s="4" t="s">
        <v>21</v>
      </c>
      <c r="I1876" s="9">
        <v>10</v>
      </c>
      <c r="J1876" s="6">
        <v>144.4</v>
      </c>
      <c r="K1876" s="7">
        <v>0.1</v>
      </c>
      <c r="L1876" s="6">
        <v>81.069999999999993</v>
      </c>
      <c r="M1876" s="6">
        <f t="shared" si="116"/>
        <v>1299.6000000000001</v>
      </c>
      <c r="N1876" s="6">
        <f t="shared" si="117"/>
        <v>810.69999999999993</v>
      </c>
      <c r="O1876" s="6">
        <f t="shared" si="118"/>
        <v>488.9000000000002</v>
      </c>
      <c r="P1876" s="8">
        <f t="shared" si="119"/>
        <v>0.37619267466912909</v>
      </c>
      <c r="Q1876" s="5">
        <f>YEAR(SalesDataTable[[#This Row],[Order Date]])</f>
        <v>2026</v>
      </c>
      <c r="R1876" s="8" t="str">
        <f>"Q"&amp;ROUNDUP(MONTH(SalesDataTable[[#This Row],[Order Date]])/3,0)</f>
        <v>Q3</v>
      </c>
      <c r="S1876" s="9">
        <f>MONTH(SalesDataTable[[#This Row],[Order Date]])</f>
        <v>9</v>
      </c>
      <c r="T1876" s="8" t="str">
        <f>TEXT(SalesDataTable[[#This Row],[Order Date]],"mmm")</f>
        <v>Sep</v>
      </c>
    </row>
    <row r="1877" spans="1:20" ht="16">
      <c r="A1877" s="2" t="s">
        <v>1928</v>
      </c>
      <c r="B1877" s="3">
        <v>46277</v>
      </c>
      <c r="C1877" s="4" t="s">
        <v>8</v>
      </c>
      <c r="D1877" s="4" t="s">
        <v>38</v>
      </c>
      <c r="E1877" s="4" t="s">
        <v>25</v>
      </c>
      <c r="F1877" s="4" t="s">
        <v>16</v>
      </c>
      <c r="G1877" s="4" t="s">
        <v>49</v>
      </c>
      <c r="H1877" s="4" t="s">
        <v>74</v>
      </c>
      <c r="I1877" s="9">
        <v>1</v>
      </c>
      <c r="J1877" s="6">
        <v>51.34</v>
      </c>
      <c r="K1877" s="7">
        <v>0.1</v>
      </c>
      <c r="L1877" s="6">
        <v>22.63</v>
      </c>
      <c r="M1877" s="6">
        <f t="shared" si="116"/>
        <v>46.206000000000003</v>
      </c>
      <c r="N1877" s="6">
        <f t="shared" si="117"/>
        <v>22.63</v>
      </c>
      <c r="O1877" s="6">
        <f t="shared" si="118"/>
        <v>23.576000000000004</v>
      </c>
      <c r="P1877" s="8">
        <f t="shared" si="119"/>
        <v>0.51023676578799293</v>
      </c>
      <c r="Q1877" s="5">
        <f>YEAR(SalesDataTable[[#This Row],[Order Date]])</f>
        <v>2026</v>
      </c>
      <c r="R1877" s="8" t="str">
        <f>"Q"&amp;ROUNDUP(MONTH(SalesDataTable[[#This Row],[Order Date]])/3,0)</f>
        <v>Q3</v>
      </c>
      <c r="S1877" s="9">
        <f>MONTH(SalesDataTable[[#This Row],[Order Date]])</f>
        <v>9</v>
      </c>
      <c r="T1877" s="8" t="str">
        <f>TEXT(SalesDataTable[[#This Row],[Order Date]],"mmm")</f>
        <v>Sep</v>
      </c>
    </row>
    <row r="1878" spans="1:20" ht="16">
      <c r="A1878" s="2" t="s">
        <v>1929</v>
      </c>
      <c r="B1878" s="3">
        <v>46277</v>
      </c>
      <c r="C1878" s="4" t="s">
        <v>8</v>
      </c>
      <c r="D1878" s="4" t="s">
        <v>9</v>
      </c>
      <c r="E1878" s="4" t="s">
        <v>10</v>
      </c>
      <c r="F1878" s="4" t="s">
        <v>4</v>
      </c>
      <c r="G1878" s="4" t="s">
        <v>17</v>
      </c>
      <c r="H1878" s="4" t="s">
        <v>46</v>
      </c>
      <c r="I1878" s="9">
        <v>6</v>
      </c>
      <c r="J1878" s="6">
        <v>47.72</v>
      </c>
      <c r="K1878" s="7">
        <v>0.1</v>
      </c>
      <c r="L1878" s="6">
        <v>18.41</v>
      </c>
      <c r="M1878" s="6">
        <f t="shared" si="116"/>
        <v>257.68799999999999</v>
      </c>
      <c r="N1878" s="6">
        <f t="shared" si="117"/>
        <v>110.46000000000001</v>
      </c>
      <c r="O1878" s="6">
        <f t="shared" si="118"/>
        <v>147.22799999999998</v>
      </c>
      <c r="P1878" s="8">
        <f t="shared" si="119"/>
        <v>0.57134208810654741</v>
      </c>
      <c r="Q1878" s="5">
        <f>YEAR(SalesDataTable[[#This Row],[Order Date]])</f>
        <v>2026</v>
      </c>
      <c r="R1878" s="8" t="str">
        <f>"Q"&amp;ROUNDUP(MONTH(SalesDataTable[[#This Row],[Order Date]])/3,0)</f>
        <v>Q3</v>
      </c>
      <c r="S1878" s="9">
        <f>MONTH(SalesDataTable[[#This Row],[Order Date]])</f>
        <v>9</v>
      </c>
      <c r="T1878" s="8" t="str">
        <f>TEXT(SalesDataTable[[#This Row],[Order Date]],"mmm")</f>
        <v>Sep</v>
      </c>
    </row>
    <row r="1879" spans="1:20" ht="16">
      <c r="A1879" s="2" t="s">
        <v>1930</v>
      </c>
      <c r="B1879" s="3">
        <v>46277</v>
      </c>
      <c r="C1879" s="4" t="s">
        <v>8</v>
      </c>
      <c r="D1879" s="4" t="s">
        <v>66</v>
      </c>
      <c r="E1879" s="4" t="s">
        <v>3</v>
      </c>
      <c r="F1879" s="4" t="s">
        <v>20</v>
      </c>
      <c r="G1879" s="4" t="s">
        <v>31</v>
      </c>
      <c r="H1879" s="4" t="s">
        <v>64</v>
      </c>
      <c r="I1879" s="9">
        <v>1</v>
      </c>
      <c r="J1879" s="6">
        <v>81.489999999999995</v>
      </c>
      <c r="K1879" s="7">
        <v>0.1</v>
      </c>
      <c r="L1879" s="6">
        <v>38.83</v>
      </c>
      <c r="M1879" s="6">
        <f t="shared" si="116"/>
        <v>73.340999999999994</v>
      </c>
      <c r="N1879" s="6">
        <f t="shared" si="117"/>
        <v>38.83</v>
      </c>
      <c r="O1879" s="6">
        <f t="shared" si="118"/>
        <v>34.510999999999996</v>
      </c>
      <c r="P1879" s="8">
        <f t="shared" si="119"/>
        <v>0.47055535103148305</v>
      </c>
      <c r="Q1879" s="5">
        <f>YEAR(SalesDataTable[[#This Row],[Order Date]])</f>
        <v>2026</v>
      </c>
      <c r="R1879" s="8" t="str">
        <f>"Q"&amp;ROUNDUP(MONTH(SalesDataTable[[#This Row],[Order Date]])/3,0)</f>
        <v>Q3</v>
      </c>
      <c r="S1879" s="9">
        <f>MONTH(SalesDataTable[[#This Row],[Order Date]])</f>
        <v>9</v>
      </c>
      <c r="T1879" s="8" t="str">
        <f>TEXT(SalesDataTable[[#This Row],[Order Date]],"mmm")</f>
        <v>Sep</v>
      </c>
    </row>
    <row r="1880" spans="1:20" ht="16">
      <c r="A1880" s="2" t="s">
        <v>1931</v>
      </c>
      <c r="B1880" s="3">
        <v>46277</v>
      </c>
      <c r="C1880" s="4" t="s">
        <v>8</v>
      </c>
      <c r="D1880" s="4" t="s">
        <v>38</v>
      </c>
      <c r="E1880" s="4" t="s">
        <v>25</v>
      </c>
      <c r="F1880" s="4" t="s">
        <v>4</v>
      </c>
      <c r="G1880" s="4" t="s">
        <v>5</v>
      </c>
      <c r="H1880" s="4" t="s">
        <v>35</v>
      </c>
      <c r="I1880" s="9">
        <v>2</v>
      </c>
      <c r="J1880" s="6">
        <v>39.700000000000003</v>
      </c>
      <c r="K1880" s="7">
        <v>0</v>
      </c>
      <c r="L1880" s="6">
        <v>16.32</v>
      </c>
      <c r="M1880" s="6">
        <f t="shared" si="116"/>
        <v>79.400000000000006</v>
      </c>
      <c r="N1880" s="6">
        <f t="shared" si="117"/>
        <v>32.64</v>
      </c>
      <c r="O1880" s="6">
        <f t="shared" si="118"/>
        <v>46.760000000000005</v>
      </c>
      <c r="P1880" s="8">
        <f t="shared" si="119"/>
        <v>0.58891687657430736</v>
      </c>
      <c r="Q1880" s="5">
        <f>YEAR(SalesDataTable[[#This Row],[Order Date]])</f>
        <v>2026</v>
      </c>
      <c r="R1880" s="8" t="str">
        <f>"Q"&amp;ROUNDUP(MONTH(SalesDataTable[[#This Row],[Order Date]])/3,0)</f>
        <v>Q3</v>
      </c>
      <c r="S1880" s="9">
        <f>MONTH(SalesDataTable[[#This Row],[Order Date]])</f>
        <v>9</v>
      </c>
      <c r="T1880" s="8" t="str">
        <f>TEXT(SalesDataTable[[#This Row],[Order Date]],"mmm")</f>
        <v>Sep</v>
      </c>
    </row>
    <row r="1881" spans="1:20" ht="16">
      <c r="A1881" s="2" t="s">
        <v>1932</v>
      </c>
      <c r="B1881" s="3">
        <v>46277</v>
      </c>
      <c r="C1881" s="4" t="s">
        <v>8</v>
      </c>
      <c r="D1881" s="4" t="s">
        <v>69</v>
      </c>
      <c r="E1881" s="4" t="s">
        <v>10</v>
      </c>
      <c r="F1881" s="4" t="s">
        <v>16</v>
      </c>
      <c r="G1881" s="4" t="s">
        <v>31</v>
      </c>
      <c r="H1881" s="4" t="s">
        <v>32</v>
      </c>
      <c r="I1881" s="9">
        <v>4</v>
      </c>
      <c r="J1881" s="6">
        <v>344.67</v>
      </c>
      <c r="K1881" s="7">
        <v>0.1</v>
      </c>
      <c r="L1881" s="6">
        <v>195.35</v>
      </c>
      <c r="M1881" s="6">
        <f t="shared" si="116"/>
        <v>1240.8120000000001</v>
      </c>
      <c r="N1881" s="6">
        <f t="shared" si="117"/>
        <v>781.4</v>
      </c>
      <c r="O1881" s="6">
        <f t="shared" si="118"/>
        <v>459.41200000000015</v>
      </c>
      <c r="P1881" s="8">
        <f t="shared" si="119"/>
        <v>0.37025109363868186</v>
      </c>
      <c r="Q1881" s="5">
        <f>YEAR(SalesDataTable[[#This Row],[Order Date]])</f>
        <v>2026</v>
      </c>
      <c r="R1881" s="8" t="str">
        <f>"Q"&amp;ROUNDUP(MONTH(SalesDataTable[[#This Row],[Order Date]])/3,0)</f>
        <v>Q3</v>
      </c>
      <c r="S1881" s="9">
        <f>MONTH(SalesDataTable[[#This Row],[Order Date]])</f>
        <v>9</v>
      </c>
      <c r="T1881" s="8" t="str">
        <f>TEXT(SalesDataTable[[#This Row],[Order Date]],"mmm")</f>
        <v>Sep</v>
      </c>
    </row>
    <row r="1882" spans="1:20" ht="16">
      <c r="A1882" s="2" t="s">
        <v>1933</v>
      </c>
      <c r="B1882" s="3">
        <v>46277</v>
      </c>
      <c r="C1882" s="4" t="s">
        <v>1</v>
      </c>
      <c r="D1882" s="4" t="s">
        <v>2</v>
      </c>
      <c r="E1882" s="4" t="s">
        <v>3</v>
      </c>
      <c r="F1882" s="4" t="s">
        <v>4</v>
      </c>
      <c r="G1882" s="4" t="s">
        <v>5</v>
      </c>
      <c r="H1882" s="4" t="s">
        <v>6</v>
      </c>
      <c r="I1882" s="9">
        <v>1</v>
      </c>
      <c r="J1882" s="6">
        <v>80.39</v>
      </c>
      <c r="K1882" s="7">
        <v>0</v>
      </c>
      <c r="L1882" s="6">
        <v>42.85</v>
      </c>
      <c r="M1882" s="6">
        <f t="shared" si="116"/>
        <v>80.39</v>
      </c>
      <c r="N1882" s="6">
        <f t="shared" si="117"/>
        <v>42.85</v>
      </c>
      <c r="O1882" s="6">
        <f t="shared" si="118"/>
        <v>37.54</v>
      </c>
      <c r="P1882" s="8">
        <f t="shared" si="119"/>
        <v>0.46697350416718497</v>
      </c>
      <c r="Q1882" s="5">
        <f>YEAR(SalesDataTable[[#This Row],[Order Date]])</f>
        <v>2026</v>
      </c>
      <c r="R1882" s="8" t="str">
        <f>"Q"&amp;ROUNDUP(MONTH(SalesDataTable[[#This Row],[Order Date]])/3,0)</f>
        <v>Q3</v>
      </c>
      <c r="S1882" s="9">
        <f>MONTH(SalesDataTable[[#This Row],[Order Date]])</f>
        <v>9</v>
      </c>
      <c r="T1882" s="8" t="str">
        <f>TEXT(SalesDataTable[[#This Row],[Order Date]],"mmm")</f>
        <v>Sep</v>
      </c>
    </row>
    <row r="1883" spans="1:20" ht="16">
      <c r="A1883" s="2" t="s">
        <v>1934</v>
      </c>
      <c r="B1883" s="3">
        <v>46278</v>
      </c>
      <c r="C1883" s="4" t="s">
        <v>14</v>
      </c>
      <c r="D1883" s="4" t="s">
        <v>24</v>
      </c>
      <c r="E1883" s="4" t="s">
        <v>25</v>
      </c>
      <c r="F1883" s="4" t="s">
        <v>4</v>
      </c>
      <c r="G1883" s="4" t="s">
        <v>11</v>
      </c>
      <c r="H1883" s="4" t="s">
        <v>21</v>
      </c>
      <c r="I1883" s="9">
        <v>1</v>
      </c>
      <c r="J1883" s="6">
        <v>143.66999999999999</v>
      </c>
      <c r="K1883" s="7">
        <v>0.1</v>
      </c>
      <c r="L1883" s="6">
        <v>79.89</v>
      </c>
      <c r="M1883" s="6">
        <f t="shared" si="116"/>
        <v>129.303</v>
      </c>
      <c r="N1883" s="6">
        <f t="shared" si="117"/>
        <v>79.89</v>
      </c>
      <c r="O1883" s="6">
        <f t="shared" si="118"/>
        <v>49.412999999999997</v>
      </c>
      <c r="P1883" s="8">
        <f t="shared" si="119"/>
        <v>0.38214890605786406</v>
      </c>
      <c r="Q1883" s="5">
        <f>YEAR(SalesDataTable[[#This Row],[Order Date]])</f>
        <v>2026</v>
      </c>
      <c r="R1883" s="8" t="str">
        <f>"Q"&amp;ROUNDUP(MONTH(SalesDataTable[[#This Row],[Order Date]])/3,0)</f>
        <v>Q3</v>
      </c>
      <c r="S1883" s="9">
        <f>MONTH(SalesDataTable[[#This Row],[Order Date]])</f>
        <v>9</v>
      </c>
      <c r="T1883" s="8" t="str">
        <f>TEXT(SalesDataTable[[#This Row],[Order Date]],"mmm")</f>
        <v>Sep</v>
      </c>
    </row>
    <row r="1884" spans="1:20" ht="16">
      <c r="A1884" s="2" t="s">
        <v>1935</v>
      </c>
      <c r="B1884" s="3">
        <v>46278</v>
      </c>
      <c r="C1884" s="4" t="s">
        <v>8</v>
      </c>
      <c r="D1884" s="4" t="s">
        <v>69</v>
      </c>
      <c r="E1884" s="4" t="s">
        <v>25</v>
      </c>
      <c r="F1884" s="4" t="s">
        <v>4</v>
      </c>
      <c r="G1884" s="4" t="s">
        <v>17</v>
      </c>
      <c r="H1884" s="4" t="s">
        <v>18</v>
      </c>
      <c r="I1884" s="9">
        <v>1</v>
      </c>
      <c r="J1884" s="6">
        <v>35.86</v>
      </c>
      <c r="K1884" s="7">
        <v>0</v>
      </c>
      <c r="L1884" s="6">
        <v>13.33</v>
      </c>
      <c r="M1884" s="6">
        <f t="shared" si="116"/>
        <v>35.86</v>
      </c>
      <c r="N1884" s="6">
        <f t="shared" si="117"/>
        <v>13.33</v>
      </c>
      <c r="O1884" s="6">
        <f t="shared" si="118"/>
        <v>22.53</v>
      </c>
      <c r="P1884" s="8">
        <f t="shared" si="119"/>
        <v>0.62827663134411604</v>
      </c>
      <c r="Q1884" s="5">
        <f>YEAR(SalesDataTable[[#This Row],[Order Date]])</f>
        <v>2026</v>
      </c>
      <c r="R1884" s="8" t="str">
        <f>"Q"&amp;ROUNDUP(MONTH(SalesDataTable[[#This Row],[Order Date]])/3,0)</f>
        <v>Q3</v>
      </c>
      <c r="S1884" s="9">
        <f>MONTH(SalesDataTable[[#This Row],[Order Date]])</f>
        <v>9</v>
      </c>
      <c r="T1884" s="8" t="str">
        <f>TEXT(SalesDataTable[[#This Row],[Order Date]],"mmm")</f>
        <v>Sep</v>
      </c>
    </row>
    <row r="1885" spans="1:20" ht="16">
      <c r="A1885" s="2" t="s">
        <v>1936</v>
      </c>
      <c r="B1885" s="3">
        <v>46278</v>
      </c>
      <c r="C1885" s="4" t="s">
        <v>8</v>
      </c>
      <c r="D1885" s="4" t="s">
        <v>86</v>
      </c>
      <c r="E1885" s="4" t="s">
        <v>25</v>
      </c>
      <c r="F1885" s="4" t="s">
        <v>4</v>
      </c>
      <c r="G1885" s="4" t="s">
        <v>17</v>
      </c>
      <c r="H1885" s="4" t="s">
        <v>71</v>
      </c>
      <c r="I1885" s="9">
        <v>3</v>
      </c>
      <c r="J1885" s="6">
        <v>130.28</v>
      </c>
      <c r="K1885" s="7">
        <v>0.1</v>
      </c>
      <c r="L1885" s="6">
        <v>65.33</v>
      </c>
      <c r="M1885" s="6">
        <f t="shared" si="116"/>
        <v>351.75600000000003</v>
      </c>
      <c r="N1885" s="6">
        <f t="shared" si="117"/>
        <v>195.99</v>
      </c>
      <c r="O1885" s="6">
        <f t="shared" si="118"/>
        <v>155.76600000000002</v>
      </c>
      <c r="P1885" s="8">
        <f t="shared" si="119"/>
        <v>0.44282400300208102</v>
      </c>
      <c r="Q1885" s="5">
        <f>YEAR(SalesDataTable[[#This Row],[Order Date]])</f>
        <v>2026</v>
      </c>
      <c r="R1885" s="8" t="str">
        <f>"Q"&amp;ROUNDUP(MONTH(SalesDataTable[[#This Row],[Order Date]])/3,0)</f>
        <v>Q3</v>
      </c>
      <c r="S1885" s="9">
        <f>MONTH(SalesDataTable[[#This Row],[Order Date]])</f>
        <v>9</v>
      </c>
      <c r="T1885" s="8" t="str">
        <f>TEXT(SalesDataTable[[#This Row],[Order Date]],"mmm")</f>
        <v>Sep</v>
      </c>
    </row>
    <row r="1886" spans="1:20" ht="16">
      <c r="A1886" s="2" t="s">
        <v>1937</v>
      </c>
      <c r="B1886" s="3">
        <v>46278</v>
      </c>
      <c r="C1886" s="4" t="s">
        <v>8</v>
      </c>
      <c r="D1886" s="4" t="s">
        <v>38</v>
      </c>
      <c r="E1886" s="4" t="s">
        <v>39</v>
      </c>
      <c r="F1886" s="4" t="s">
        <v>4</v>
      </c>
      <c r="G1886" s="4" t="s">
        <v>11</v>
      </c>
      <c r="H1886" s="4" t="s">
        <v>53</v>
      </c>
      <c r="I1886" s="9">
        <v>1</v>
      </c>
      <c r="J1886" s="6">
        <v>157.88999999999999</v>
      </c>
      <c r="K1886" s="7">
        <v>0.1</v>
      </c>
      <c r="L1886" s="6">
        <v>78.209999999999994</v>
      </c>
      <c r="M1886" s="6">
        <f t="shared" si="116"/>
        <v>142.101</v>
      </c>
      <c r="N1886" s="6">
        <f t="shared" si="117"/>
        <v>78.209999999999994</v>
      </c>
      <c r="O1886" s="6">
        <f t="shared" si="118"/>
        <v>63.891000000000005</v>
      </c>
      <c r="P1886" s="8">
        <f t="shared" si="119"/>
        <v>0.44961682183798851</v>
      </c>
      <c r="Q1886" s="5">
        <f>YEAR(SalesDataTable[[#This Row],[Order Date]])</f>
        <v>2026</v>
      </c>
      <c r="R1886" s="8" t="str">
        <f>"Q"&amp;ROUNDUP(MONTH(SalesDataTable[[#This Row],[Order Date]])/3,0)</f>
        <v>Q3</v>
      </c>
      <c r="S1886" s="9">
        <f>MONTH(SalesDataTable[[#This Row],[Order Date]])</f>
        <v>9</v>
      </c>
      <c r="T1886" s="8" t="str">
        <f>TEXT(SalesDataTable[[#This Row],[Order Date]],"mmm")</f>
        <v>Sep</v>
      </c>
    </row>
    <row r="1887" spans="1:20" ht="16">
      <c r="A1887" s="2" t="s">
        <v>1938</v>
      </c>
      <c r="B1887" s="3">
        <v>46278</v>
      </c>
      <c r="C1887" s="4" t="s">
        <v>27</v>
      </c>
      <c r="D1887" s="4" t="s">
        <v>48</v>
      </c>
      <c r="E1887" s="4" t="s">
        <v>3</v>
      </c>
      <c r="F1887" s="4" t="s">
        <v>16</v>
      </c>
      <c r="G1887" s="4" t="s">
        <v>49</v>
      </c>
      <c r="H1887" s="4" t="s">
        <v>50</v>
      </c>
      <c r="I1887" s="9">
        <v>2</v>
      </c>
      <c r="J1887" s="6">
        <v>40.83</v>
      </c>
      <c r="K1887" s="7">
        <v>0</v>
      </c>
      <c r="L1887" s="6">
        <v>14.56</v>
      </c>
      <c r="M1887" s="6">
        <f t="shared" si="116"/>
        <v>81.66</v>
      </c>
      <c r="N1887" s="6">
        <f t="shared" si="117"/>
        <v>29.12</v>
      </c>
      <c r="O1887" s="6">
        <f t="shared" si="118"/>
        <v>52.539999999999992</v>
      </c>
      <c r="P1887" s="8">
        <f t="shared" si="119"/>
        <v>0.64339946118050451</v>
      </c>
      <c r="Q1887" s="5">
        <f>YEAR(SalesDataTable[[#This Row],[Order Date]])</f>
        <v>2026</v>
      </c>
      <c r="R1887" s="8" t="str">
        <f>"Q"&amp;ROUNDUP(MONTH(SalesDataTable[[#This Row],[Order Date]])/3,0)</f>
        <v>Q3</v>
      </c>
      <c r="S1887" s="9">
        <f>MONTH(SalesDataTable[[#This Row],[Order Date]])</f>
        <v>9</v>
      </c>
      <c r="T1887" s="8" t="str">
        <f>TEXT(SalesDataTable[[#This Row],[Order Date]],"mmm")</f>
        <v>Sep</v>
      </c>
    </row>
    <row r="1888" spans="1:20" ht="16">
      <c r="A1888" s="2" t="s">
        <v>1939</v>
      </c>
      <c r="B1888" s="3">
        <v>46278</v>
      </c>
      <c r="C1888" s="4" t="s">
        <v>14</v>
      </c>
      <c r="D1888" s="4" t="s">
        <v>126</v>
      </c>
      <c r="E1888" s="4" t="s">
        <v>25</v>
      </c>
      <c r="F1888" s="4" t="s">
        <v>16</v>
      </c>
      <c r="G1888" s="4" t="s">
        <v>49</v>
      </c>
      <c r="H1888" s="4" t="s">
        <v>67</v>
      </c>
      <c r="I1888" s="9">
        <v>2</v>
      </c>
      <c r="J1888" s="6">
        <v>37.119999999999997</v>
      </c>
      <c r="K1888" s="7">
        <v>0</v>
      </c>
      <c r="L1888" s="6">
        <v>14.26</v>
      </c>
      <c r="M1888" s="6">
        <f t="shared" si="116"/>
        <v>74.239999999999995</v>
      </c>
      <c r="N1888" s="6">
        <f t="shared" si="117"/>
        <v>28.52</v>
      </c>
      <c r="O1888" s="6">
        <f t="shared" si="118"/>
        <v>45.72</v>
      </c>
      <c r="P1888" s="8">
        <f t="shared" si="119"/>
        <v>0.61584051724137934</v>
      </c>
      <c r="Q1888" s="5">
        <f>YEAR(SalesDataTable[[#This Row],[Order Date]])</f>
        <v>2026</v>
      </c>
      <c r="R1888" s="8" t="str">
        <f>"Q"&amp;ROUNDUP(MONTH(SalesDataTable[[#This Row],[Order Date]])/3,0)</f>
        <v>Q3</v>
      </c>
      <c r="S1888" s="9">
        <f>MONTH(SalesDataTable[[#This Row],[Order Date]])</f>
        <v>9</v>
      </c>
      <c r="T1888" s="8" t="str">
        <f>TEXT(SalesDataTable[[#This Row],[Order Date]],"mmm")</f>
        <v>Sep</v>
      </c>
    </row>
    <row r="1889" spans="1:20" ht="16">
      <c r="A1889" s="2" t="s">
        <v>1940</v>
      </c>
      <c r="B1889" s="3">
        <v>46278</v>
      </c>
      <c r="C1889" s="4" t="s">
        <v>27</v>
      </c>
      <c r="D1889" s="4" t="s">
        <v>48</v>
      </c>
      <c r="E1889" s="4" t="s">
        <v>3</v>
      </c>
      <c r="F1889" s="4" t="s">
        <v>4</v>
      </c>
      <c r="G1889" s="4" t="s">
        <v>31</v>
      </c>
      <c r="H1889" s="4" t="s">
        <v>90</v>
      </c>
      <c r="I1889" s="9">
        <v>2</v>
      </c>
      <c r="J1889" s="6">
        <v>124.04</v>
      </c>
      <c r="K1889" s="7">
        <v>0.05</v>
      </c>
      <c r="L1889" s="6">
        <v>59.29</v>
      </c>
      <c r="M1889" s="6">
        <f t="shared" si="116"/>
        <v>235.67599999999999</v>
      </c>
      <c r="N1889" s="6">
        <f t="shared" si="117"/>
        <v>118.58</v>
      </c>
      <c r="O1889" s="6">
        <f t="shared" si="118"/>
        <v>117.09599999999999</v>
      </c>
      <c r="P1889" s="8">
        <f t="shared" si="119"/>
        <v>0.49685160983723414</v>
      </c>
      <c r="Q1889" s="5">
        <f>YEAR(SalesDataTable[[#This Row],[Order Date]])</f>
        <v>2026</v>
      </c>
      <c r="R1889" s="8" t="str">
        <f>"Q"&amp;ROUNDUP(MONTH(SalesDataTable[[#This Row],[Order Date]])/3,0)</f>
        <v>Q3</v>
      </c>
      <c r="S1889" s="9">
        <f>MONTH(SalesDataTable[[#This Row],[Order Date]])</f>
        <v>9</v>
      </c>
      <c r="T1889" s="8" t="str">
        <f>TEXT(SalesDataTable[[#This Row],[Order Date]],"mmm")</f>
        <v>Sep</v>
      </c>
    </row>
    <row r="1890" spans="1:20" ht="16">
      <c r="A1890" s="2" t="s">
        <v>1941</v>
      </c>
      <c r="B1890" s="3">
        <v>46278</v>
      </c>
      <c r="C1890" s="4" t="s">
        <v>8</v>
      </c>
      <c r="D1890" s="4" t="s">
        <v>69</v>
      </c>
      <c r="E1890" s="4" t="s">
        <v>3</v>
      </c>
      <c r="F1890" s="4" t="s">
        <v>4</v>
      </c>
      <c r="G1890" s="4" t="s">
        <v>11</v>
      </c>
      <c r="H1890" s="4" t="s">
        <v>21</v>
      </c>
      <c r="I1890" s="9">
        <v>1</v>
      </c>
      <c r="J1890" s="6">
        <v>142.36000000000001</v>
      </c>
      <c r="K1890" s="7">
        <v>0</v>
      </c>
      <c r="L1890" s="6">
        <v>78.3</v>
      </c>
      <c r="M1890" s="6">
        <f t="shared" si="116"/>
        <v>142.36000000000001</v>
      </c>
      <c r="N1890" s="6">
        <f t="shared" si="117"/>
        <v>78.3</v>
      </c>
      <c r="O1890" s="6">
        <f t="shared" si="118"/>
        <v>64.060000000000016</v>
      </c>
      <c r="P1890" s="8">
        <f t="shared" si="119"/>
        <v>0.44998595110986239</v>
      </c>
      <c r="Q1890" s="5">
        <f>YEAR(SalesDataTable[[#This Row],[Order Date]])</f>
        <v>2026</v>
      </c>
      <c r="R1890" s="8" t="str">
        <f>"Q"&amp;ROUNDUP(MONTH(SalesDataTable[[#This Row],[Order Date]])/3,0)</f>
        <v>Q3</v>
      </c>
      <c r="S1890" s="9">
        <f>MONTH(SalesDataTable[[#This Row],[Order Date]])</f>
        <v>9</v>
      </c>
      <c r="T1890" s="8" t="str">
        <f>TEXT(SalesDataTable[[#This Row],[Order Date]],"mmm")</f>
        <v>Sep</v>
      </c>
    </row>
    <row r="1891" spans="1:20" ht="16">
      <c r="A1891" s="2" t="s">
        <v>1942</v>
      </c>
      <c r="B1891" s="3">
        <v>46278</v>
      </c>
      <c r="C1891" s="4" t="s">
        <v>8</v>
      </c>
      <c r="D1891" s="4" t="s">
        <v>69</v>
      </c>
      <c r="E1891" s="4" t="s">
        <v>10</v>
      </c>
      <c r="F1891" s="4" t="s">
        <v>20</v>
      </c>
      <c r="G1891" s="4" t="s">
        <v>5</v>
      </c>
      <c r="H1891" s="4" t="s">
        <v>43</v>
      </c>
      <c r="I1891" s="9">
        <v>6</v>
      </c>
      <c r="J1891" s="6">
        <v>104.11</v>
      </c>
      <c r="K1891" s="7">
        <v>0.1</v>
      </c>
      <c r="L1891" s="6">
        <v>49</v>
      </c>
      <c r="M1891" s="6">
        <f t="shared" si="116"/>
        <v>562.19399999999996</v>
      </c>
      <c r="N1891" s="6">
        <f t="shared" si="117"/>
        <v>294</v>
      </c>
      <c r="O1891" s="6">
        <f t="shared" si="118"/>
        <v>268.19399999999996</v>
      </c>
      <c r="P1891" s="8">
        <f t="shared" si="119"/>
        <v>0.47704884790659446</v>
      </c>
      <c r="Q1891" s="5">
        <f>YEAR(SalesDataTable[[#This Row],[Order Date]])</f>
        <v>2026</v>
      </c>
      <c r="R1891" s="8" t="str">
        <f>"Q"&amp;ROUNDUP(MONTH(SalesDataTable[[#This Row],[Order Date]])/3,0)</f>
        <v>Q3</v>
      </c>
      <c r="S1891" s="9">
        <f>MONTH(SalesDataTable[[#This Row],[Order Date]])</f>
        <v>9</v>
      </c>
      <c r="T1891" s="8" t="str">
        <f>TEXT(SalesDataTable[[#This Row],[Order Date]],"mmm")</f>
        <v>Sep</v>
      </c>
    </row>
    <row r="1892" spans="1:20" ht="16">
      <c r="A1892" s="2" t="s">
        <v>1943</v>
      </c>
      <c r="B1892" s="3">
        <v>46278</v>
      </c>
      <c r="C1892" s="4" t="s">
        <v>27</v>
      </c>
      <c r="D1892" s="4" t="s">
        <v>48</v>
      </c>
      <c r="E1892" s="4" t="s">
        <v>3</v>
      </c>
      <c r="F1892" s="4" t="s">
        <v>20</v>
      </c>
      <c r="G1892" s="4" t="s">
        <v>31</v>
      </c>
      <c r="H1892" s="4" t="s">
        <v>32</v>
      </c>
      <c r="I1892" s="9">
        <v>1</v>
      </c>
      <c r="J1892" s="6">
        <v>335.02</v>
      </c>
      <c r="K1892" s="7">
        <v>0.05</v>
      </c>
      <c r="L1892" s="6">
        <v>198.44</v>
      </c>
      <c r="M1892" s="6">
        <f t="shared" si="116"/>
        <v>318.26899999999995</v>
      </c>
      <c r="N1892" s="6">
        <f t="shared" si="117"/>
        <v>198.44</v>
      </c>
      <c r="O1892" s="6">
        <f t="shared" si="118"/>
        <v>119.82899999999995</v>
      </c>
      <c r="P1892" s="8">
        <f t="shared" si="119"/>
        <v>0.3765022669502841</v>
      </c>
      <c r="Q1892" s="5">
        <f>YEAR(SalesDataTable[[#This Row],[Order Date]])</f>
        <v>2026</v>
      </c>
      <c r="R1892" s="8" t="str">
        <f>"Q"&amp;ROUNDUP(MONTH(SalesDataTable[[#This Row],[Order Date]])/3,0)</f>
        <v>Q3</v>
      </c>
      <c r="S1892" s="9">
        <f>MONTH(SalesDataTable[[#This Row],[Order Date]])</f>
        <v>9</v>
      </c>
      <c r="T1892" s="8" t="str">
        <f>TEXT(SalesDataTable[[#This Row],[Order Date]],"mmm")</f>
        <v>Sep</v>
      </c>
    </row>
    <row r="1893" spans="1:20" ht="16">
      <c r="A1893" s="2" t="s">
        <v>1944</v>
      </c>
      <c r="B1893" s="3">
        <v>46279</v>
      </c>
      <c r="C1893" s="4" t="s">
        <v>8</v>
      </c>
      <c r="D1893" s="4" t="s">
        <v>69</v>
      </c>
      <c r="E1893" s="4" t="s">
        <v>3</v>
      </c>
      <c r="F1893" s="4" t="s">
        <v>4</v>
      </c>
      <c r="G1893" s="4" t="s">
        <v>5</v>
      </c>
      <c r="H1893" s="4" t="s">
        <v>29</v>
      </c>
      <c r="I1893" s="9">
        <v>2</v>
      </c>
      <c r="J1893" s="6">
        <v>49.69</v>
      </c>
      <c r="K1893" s="7">
        <v>0.05</v>
      </c>
      <c r="L1893" s="6">
        <v>22.55</v>
      </c>
      <c r="M1893" s="6">
        <f t="shared" si="116"/>
        <v>94.410999999999987</v>
      </c>
      <c r="N1893" s="6">
        <f t="shared" si="117"/>
        <v>45.1</v>
      </c>
      <c r="O1893" s="6">
        <f t="shared" si="118"/>
        <v>49.310999999999986</v>
      </c>
      <c r="P1893" s="8">
        <f t="shared" si="119"/>
        <v>0.52230142674052804</v>
      </c>
      <c r="Q1893" s="5">
        <f>YEAR(SalesDataTable[[#This Row],[Order Date]])</f>
        <v>2026</v>
      </c>
      <c r="R1893" s="8" t="str">
        <f>"Q"&amp;ROUNDUP(MONTH(SalesDataTable[[#This Row],[Order Date]])/3,0)</f>
        <v>Q3</v>
      </c>
      <c r="S1893" s="9">
        <f>MONTH(SalesDataTable[[#This Row],[Order Date]])</f>
        <v>9</v>
      </c>
      <c r="T1893" s="8" t="str">
        <f>TEXT(SalesDataTable[[#This Row],[Order Date]],"mmm")</f>
        <v>Sep</v>
      </c>
    </row>
    <row r="1894" spans="1:20" ht="16">
      <c r="A1894" s="2" t="s">
        <v>1945</v>
      </c>
      <c r="B1894" s="3">
        <v>46279</v>
      </c>
      <c r="C1894" s="4" t="s">
        <v>14</v>
      </c>
      <c r="D1894" s="4" t="s">
        <v>34</v>
      </c>
      <c r="E1894" s="4" t="s">
        <v>3</v>
      </c>
      <c r="F1894" s="4" t="s">
        <v>4</v>
      </c>
      <c r="G1894" s="4" t="s">
        <v>5</v>
      </c>
      <c r="H1894" s="4" t="s">
        <v>29</v>
      </c>
      <c r="I1894" s="9">
        <v>4</v>
      </c>
      <c r="J1894" s="6">
        <v>50.5</v>
      </c>
      <c r="K1894" s="7">
        <v>0</v>
      </c>
      <c r="L1894" s="6">
        <v>23.02</v>
      </c>
      <c r="M1894" s="6">
        <f t="shared" si="116"/>
        <v>202</v>
      </c>
      <c r="N1894" s="6">
        <f t="shared" si="117"/>
        <v>92.08</v>
      </c>
      <c r="O1894" s="6">
        <f t="shared" si="118"/>
        <v>109.92</v>
      </c>
      <c r="P1894" s="8">
        <f t="shared" si="119"/>
        <v>0.5441584158415842</v>
      </c>
      <c r="Q1894" s="5">
        <f>YEAR(SalesDataTable[[#This Row],[Order Date]])</f>
        <v>2026</v>
      </c>
      <c r="R1894" s="8" t="str">
        <f>"Q"&amp;ROUNDUP(MONTH(SalesDataTable[[#This Row],[Order Date]])/3,0)</f>
        <v>Q3</v>
      </c>
      <c r="S1894" s="9">
        <f>MONTH(SalesDataTable[[#This Row],[Order Date]])</f>
        <v>9</v>
      </c>
      <c r="T1894" s="8" t="str">
        <f>TEXT(SalesDataTable[[#This Row],[Order Date]],"mmm")</f>
        <v>Sep</v>
      </c>
    </row>
    <row r="1895" spans="1:20" ht="16">
      <c r="A1895" s="2" t="s">
        <v>1946</v>
      </c>
      <c r="B1895" s="3">
        <v>46279</v>
      </c>
      <c r="C1895" s="4" t="s">
        <v>27</v>
      </c>
      <c r="D1895" s="4" t="s">
        <v>28</v>
      </c>
      <c r="E1895" s="4" t="s">
        <v>25</v>
      </c>
      <c r="F1895" s="4" t="s">
        <v>4</v>
      </c>
      <c r="G1895" s="4" t="s">
        <v>17</v>
      </c>
      <c r="H1895" s="4" t="s">
        <v>46</v>
      </c>
      <c r="I1895" s="9">
        <v>1</v>
      </c>
      <c r="J1895" s="6">
        <v>47.55</v>
      </c>
      <c r="K1895" s="7">
        <v>0.05</v>
      </c>
      <c r="L1895" s="6">
        <v>18.350000000000001</v>
      </c>
      <c r="M1895" s="6">
        <f t="shared" si="116"/>
        <v>45.172499999999992</v>
      </c>
      <c r="N1895" s="6">
        <f t="shared" si="117"/>
        <v>18.350000000000001</v>
      </c>
      <c r="O1895" s="6">
        <f t="shared" si="118"/>
        <v>26.822499999999991</v>
      </c>
      <c r="P1895" s="8">
        <f t="shared" si="119"/>
        <v>0.5937794011843488</v>
      </c>
      <c r="Q1895" s="5">
        <f>YEAR(SalesDataTable[[#This Row],[Order Date]])</f>
        <v>2026</v>
      </c>
      <c r="R1895" s="8" t="str">
        <f>"Q"&amp;ROUNDUP(MONTH(SalesDataTable[[#This Row],[Order Date]])/3,0)</f>
        <v>Q3</v>
      </c>
      <c r="S1895" s="9">
        <f>MONTH(SalesDataTable[[#This Row],[Order Date]])</f>
        <v>9</v>
      </c>
      <c r="T1895" s="8" t="str">
        <f>TEXT(SalesDataTable[[#This Row],[Order Date]],"mmm")</f>
        <v>Sep</v>
      </c>
    </row>
    <row r="1896" spans="1:20" ht="16">
      <c r="A1896" s="2" t="s">
        <v>1947</v>
      </c>
      <c r="B1896" s="3">
        <v>46279</v>
      </c>
      <c r="C1896" s="4" t="s">
        <v>27</v>
      </c>
      <c r="D1896" s="4" t="s">
        <v>45</v>
      </c>
      <c r="E1896" s="4" t="s">
        <v>3</v>
      </c>
      <c r="F1896" s="4" t="s">
        <v>16</v>
      </c>
      <c r="G1896" s="4" t="s">
        <v>17</v>
      </c>
      <c r="H1896" s="4" t="s">
        <v>46</v>
      </c>
      <c r="I1896" s="9">
        <v>6</v>
      </c>
      <c r="J1896" s="6">
        <v>46.16</v>
      </c>
      <c r="K1896" s="7">
        <v>0.1</v>
      </c>
      <c r="L1896" s="6">
        <v>18.39</v>
      </c>
      <c r="M1896" s="6">
        <f t="shared" si="116"/>
        <v>249.26399999999998</v>
      </c>
      <c r="N1896" s="6">
        <f t="shared" si="117"/>
        <v>110.34</v>
      </c>
      <c r="O1896" s="6">
        <f t="shared" si="118"/>
        <v>138.92399999999998</v>
      </c>
      <c r="P1896" s="8">
        <f t="shared" si="119"/>
        <v>0.55733679953783932</v>
      </c>
      <c r="Q1896" s="5">
        <f>YEAR(SalesDataTable[[#This Row],[Order Date]])</f>
        <v>2026</v>
      </c>
      <c r="R1896" s="8" t="str">
        <f>"Q"&amp;ROUNDUP(MONTH(SalesDataTable[[#This Row],[Order Date]])/3,0)</f>
        <v>Q3</v>
      </c>
      <c r="S1896" s="9">
        <f>MONTH(SalesDataTable[[#This Row],[Order Date]])</f>
        <v>9</v>
      </c>
      <c r="T1896" s="8" t="str">
        <f>TEXT(SalesDataTable[[#This Row],[Order Date]],"mmm")</f>
        <v>Sep</v>
      </c>
    </row>
    <row r="1897" spans="1:20" ht="16">
      <c r="A1897" s="2" t="s">
        <v>1948</v>
      </c>
      <c r="B1897" s="3">
        <v>46280</v>
      </c>
      <c r="C1897" s="4" t="s">
        <v>1</v>
      </c>
      <c r="D1897" s="4" t="s">
        <v>88</v>
      </c>
      <c r="E1897" s="4" t="s">
        <v>25</v>
      </c>
      <c r="F1897" s="4" t="s">
        <v>4</v>
      </c>
      <c r="G1897" s="4" t="s">
        <v>17</v>
      </c>
      <c r="H1897" s="4" t="s">
        <v>71</v>
      </c>
      <c r="I1897" s="9">
        <v>2</v>
      </c>
      <c r="J1897" s="6">
        <v>135.79</v>
      </c>
      <c r="K1897" s="7">
        <v>0.05</v>
      </c>
      <c r="L1897" s="6">
        <v>66.53</v>
      </c>
      <c r="M1897" s="6">
        <f t="shared" si="116"/>
        <v>258.00099999999998</v>
      </c>
      <c r="N1897" s="6">
        <f t="shared" si="117"/>
        <v>133.06</v>
      </c>
      <c r="O1897" s="6">
        <f t="shared" si="118"/>
        <v>124.94099999999997</v>
      </c>
      <c r="P1897" s="8">
        <f t="shared" si="119"/>
        <v>0.48426556486215167</v>
      </c>
      <c r="Q1897" s="5">
        <f>YEAR(SalesDataTable[[#This Row],[Order Date]])</f>
        <v>2026</v>
      </c>
      <c r="R1897" s="8" t="str">
        <f>"Q"&amp;ROUNDUP(MONTH(SalesDataTable[[#This Row],[Order Date]])/3,0)</f>
        <v>Q3</v>
      </c>
      <c r="S1897" s="9">
        <f>MONTH(SalesDataTable[[#This Row],[Order Date]])</f>
        <v>9</v>
      </c>
      <c r="T1897" s="8" t="str">
        <f>TEXT(SalesDataTable[[#This Row],[Order Date]],"mmm")</f>
        <v>Sep</v>
      </c>
    </row>
    <row r="1898" spans="1:20" ht="16">
      <c r="A1898" s="2" t="s">
        <v>1949</v>
      </c>
      <c r="B1898" s="3">
        <v>46280</v>
      </c>
      <c r="C1898" s="4" t="s">
        <v>1</v>
      </c>
      <c r="D1898" s="4" t="s">
        <v>88</v>
      </c>
      <c r="E1898" s="4" t="s">
        <v>3</v>
      </c>
      <c r="F1898" s="4" t="s">
        <v>4</v>
      </c>
      <c r="G1898" s="4" t="s">
        <v>11</v>
      </c>
      <c r="H1898" s="4" t="s">
        <v>21</v>
      </c>
      <c r="I1898" s="9">
        <v>2</v>
      </c>
      <c r="J1898" s="6">
        <v>141.91999999999999</v>
      </c>
      <c r="K1898" s="7">
        <v>0</v>
      </c>
      <c r="L1898" s="6">
        <v>79.900000000000006</v>
      </c>
      <c r="M1898" s="6">
        <f t="shared" si="116"/>
        <v>283.83999999999997</v>
      </c>
      <c r="N1898" s="6">
        <f t="shared" si="117"/>
        <v>159.80000000000001</v>
      </c>
      <c r="O1898" s="6">
        <f t="shared" si="118"/>
        <v>124.03999999999996</v>
      </c>
      <c r="P1898" s="8">
        <f t="shared" si="119"/>
        <v>0.43700676437429531</v>
      </c>
      <c r="Q1898" s="5">
        <f>YEAR(SalesDataTable[[#This Row],[Order Date]])</f>
        <v>2026</v>
      </c>
      <c r="R1898" s="8" t="str">
        <f>"Q"&amp;ROUNDUP(MONTH(SalesDataTable[[#This Row],[Order Date]])/3,0)</f>
        <v>Q3</v>
      </c>
      <c r="S1898" s="9">
        <f>MONTH(SalesDataTable[[#This Row],[Order Date]])</f>
        <v>9</v>
      </c>
      <c r="T1898" s="8" t="str">
        <f>TEXT(SalesDataTable[[#This Row],[Order Date]],"mmm")</f>
        <v>Sep</v>
      </c>
    </row>
    <row r="1899" spans="1:20" ht="16">
      <c r="A1899" s="2" t="s">
        <v>1950</v>
      </c>
      <c r="B1899" s="3">
        <v>46280</v>
      </c>
      <c r="C1899" s="4" t="s">
        <v>27</v>
      </c>
      <c r="D1899" s="4" t="s">
        <v>28</v>
      </c>
      <c r="E1899" s="4" t="s">
        <v>39</v>
      </c>
      <c r="F1899" s="4" t="s">
        <v>20</v>
      </c>
      <c r="G1899" s="4" t="s">
        <v>11</v>
      </c>
      <c r="H1899" s="4" t="s">
        <v>21</v>
      </c>
      <c r="I1899" s="9">
        <v>1</v>
      </c>
      <c r="J1899" s="6">
        <v>146.41</v>
      </c>
      <c r="K1899" s="7">
        <v>0.15</v>
      </c>
      <c r="L1899" s="6">
        <v>80.87</v>
      </c>
      <c r="M1899" s="6">
        <f t="shared" si="116"/>
        <v>124.4485</v>
      </c>
      <c r="N1899" s="6">
        <f t="shared" si="117"/>
        <v>80.87</v>
      </c>
      <c r="O1899" s="6">
        <f t="shared" si="118"/>
        <v>43.578499999999991</v>
      </c>
      <c r="P1899" s="8">
        <f t="shared" si="119"/>
        <v>0.35017296311325563</v>
      </c>
      <c r="Q1899" s="5">
        <f>YEAR(SalesDataTable[[#This Row],[Order Date]])</f>
        <v>2026</v>
      </c>
      <c r="R1899" s="8" t="str">
        <f>"Q"&amp;ROUNDUP(MONTH(SalesDataTable[[#This Row],[Order Date]])/3,0)</f>
        <v>Q3</v>
      </c>
      <c r="S1899" s="9">
        <f>MONTH(SalesDataTable[[#This Row],[Order Date]])</f>
        <v>9</v>
      </c>
      <c r="T1899" s="8" t="str">
        <f>TEXT(SalesDataTable[[#This Row],[Order Date]],"mmm")</f>
        <v>Sep</v>
      </c>
    </row>
    <row r="1900" spans="1:20" ht="16">
      <c r="A1900" s="2" t="s">
        <v>1951</v>
      </c>
      <c r="B1900" s="3">
        <v>46280</v>
      </c>
      <c r="C1900" s="4" t="s">
        <v>8</v>
      </c>
      <c r="D1900" s="4" t="s">
        <v>9</v>
      </c>
      <c r="E1900" s="4" t="s">
        <v>39</v>
      </c>
      <c r="F1900" s="4" t="s">
        <v>16</v>
      </c>
      <c r="G1900" s="4" t="s">
        <v>5</v>
      </c>
      <c r="H1900" s="4" t="s">
        <v>35</v>
      </c>
      <c r="I1900" s="9">
        <v>5</v>
      </c>
      <c r="J1900" s="6">
        <v>40.17</v>
      </c>
      <c r="K1900" s="7">
        <v>0</v>
      </c>
      <c r="L1900" s="6">
        <v>16.27</v>
      </c>
      <c r="M1900" s="6">
        <f t="shared" si="116"/>
        <v>200.85000000000002</v>
      </c>
      <c r="N1900" s="6">
        <f t="shared" si="117"/>
        <v>81.349999999999994</v>
      </c>
      <c r="O1900" s="6">
        <f t="shared" si="118"/>
        <v>119.50000000000003</v>
      </c>
      <c r="P1900" s="8">
        <f t="shared" si="119"/>
        <v>0.59497137167040082</v>
      </c>
      <c r="Q1900" s="5">
        <f>YEAR(SalesDataTable[[#This Row],[Order Date]])</f>
        <v>2026</v>
      </c>
      <c r="R1900" s="8" t="str">
        <f>"Q"&amp;ROUNDUP(MONTH(SalesDataTable[[#This Row],[Order Date]])/3,0)</f>
        <v>Q3</v>
      </c>
      <c r="S1900" s="9">
        <f>MONTH(SalesDataTable[[#This Row],[Order Date]])</f>
        <v>9</v>
      </c>
      <c r="T1900" s="8" t="str">
        <f>TEXT(SalesDataTable[[#This Row],[Order Date]],"mmm")</f>
        <v>Sep</v>
      </c>
    </row>
    <row r="1901" spans="1:20" ht="16">
      <c r="A1901" s="2" t="s">
        <v>1952</v>
      </c>
      <c r="B1901" s="3">
        <v>46280</v>
      </c>
      <c r="C1901" s="4" t="s">
        <v>14</v>
      </c>
      <c r="D1901" s="4" t="s">
        <v>15</v>
      </c>
      <c r="E1901" s="4" t="s">
        <v>3</v>
      </c>
      <c r="F1901" s="4" t="s">
        <v>4</v>
      </c>
      <c r="G1901" s="4" t="s">
        <v>11</v>
      </c>
      <c r="H1901" s="4" t="s">
        <v>12</v>
      </c>
      <c r="I1901" s="9">
        <v>2</v>
      </c>
      <c r="J1901" s="6">
        <v>91.6</v>
      </c>
      <c r="K1901" s="7">
        <v>0</v>
      </c>
      <c r="L1901" s="6">
        <v>46.54</v>
      </c>
      <c r="M1901" s="6">
        <f t="shared" si="116"/>
        <v>183.2</v>
      </c>
      <c r="N1901" s="6">
        <f t="shared" si="117"/>
        <v>93.08</v>
      </c>
      <c r="O1901" s="6">
        <f t="shared" si="118"/>
        <v>90.11999999999999</v>
      </c>
      <c r="P1901" s="8">
        <f t="shared" si="119"/>
        <v>0.49192139737991264</v>
      </c>
      <c r="Q1901" s="5">
        <f>YEAR(SalesDataTable[[#This Row],[Order Date]])</f>
        <v>2026</v>
      </c>
      <c r="R1901" s="8" t="str">
        <f>"Q"&amp;ROUNDUP(MONTH(SalesDataTable[[#This Row],[Order Date]])/3,0)</f>
        <v>Q3</v>
      </c>
      <c r="S1901" s="9">
        <f>MONTH(SalesDataTable[[#This Row],[Order Date]])</f>
        <v>9</v>
      </c>
      <c r="T1901" s="8" t="str">
        <f>TEXT(SalesDataTable[[#This Row],[Order Date]],"mmm")</f>
        <v>Sep</v>
      </c>
    </row>
    <row r="1902" spans="1:20" ht="16">
      <c r="A1902" s="2" t="s">
        <v>1953</v>
      </c>
      <c r="B1902" s="3">
        <v>46280</v>
      </c>
      <c r="C1902" s="4" t="s">
        <v>14</v>
      </c>
      <c r="D1902" s="4" t="s">
        <v>15</v>
      </c>
      <c r="E1902" s="4" t="s">
        <v>3</v>
      </c>
      <c r="F1902" s="4" t="s">
        <v>16</v>
      </c>
      <c r="G1902" s="4" t="s">
        <v>49</v>
      </c>
      <c r="H1902" s="4" t="s">
        <v>55</v>
      </c>
      <c r="I1902" s="9">
        <v>4</v>
      </c>
      <c r="J1902" s="6">
        <v>121.47</v>
      </c>
      <c r="K1902" s="7">
        <v>0.05</v>
      </c>
      <c r="L1902" s="6">
        <v>67.650000000000006</v>
      </c>
      <c r="M1902" s="6">
        <f t="shared" si="116"/>
        <v>461.58599999999996</v>
      </c>
      <c r="N1902" s="6">
        <f t="shared" si="117"/>
        <v>270.60000000000002</v>
      </c>
      <c r="O1902" s="6">
        <f t="shared" si="118"/>
        <v>190.98599999999993</v>
      </c>
      <c r="P1902" s="8">
        <f t="shared" si="119"/>
        <v>0.41376038268058379</v>
      </c>
      <c r="Q1902" s="5">
        <f>YEAR(SalesDataTable[[#This Row],[Order Date]])</f>
        <v>2026</v>
      </c>
      <c r="R1902" s="8" t="str">
        <f>"Q"&amp;ROUNDUP(MONTH(SalesDataTable[[#This Row],[Order Date]])/3,0)</f>
        <v>Q3</v>
      </c>
      <c r="S1902" s="9">
        <f>MONTH(SalesDataTable[[#This Row],[Order Date]])</f>
        <v>9</v>
      </c>
      <c r="T1902" s="8" t="str">
        <f>TEXT(SalesDataTable[[#This Row],[Order Date]],"mmm")</f>
        <v>Sep</v>
      </c>
    </row>
    <row r="1903" spans="1:20" ht="16">
      <c r="A1903" s="2" t="s">
        <v>1954</v>
      </c>
      <c r="B1903" s="3">
        <v>46280</v>
      </c>
      <c r="C1903" s="4" t="s">
        <v>8</v>
      </c>
      <c r="D1903" s="4" t="s">
        <v>69</v>
      </c>
      <c r="E1903" s="4" t="s">
        <v>39</v>
      </c>
      <c r="F1903" s="4" t="s">
        <v>16</v>
      </c>
      <c r="G1903" s="4" t="s">
        <v>31</v>
      </c>
      <c r="H1903" s="4" t="s">
        <v>90</v>
      </c>
      <c r="I1903" s="9">
        <v>2</v>
      </c>
      <c r="J1903" s="6">
        <v>122.69</v>
      </c>
      <c r="K1903" s="7">
        <v>0</v>
      </c>
      <c r="L1903" s="6">
        <v>61.4</v>
      </c>
      <c r="M1903" s="6">
        <f t="shared" si="116"/>
        <v>245.38</v>
      </c>
      <c r="N1903" s="6">
        <f t="shared" si="117"/>
        <v>122.8</v>
      </c>
      <c r="O1903" s="6">
        <f t="shared" si="118"/>
        <v>122.58</v>
      </c>
      <c r="P1903" s="8">
        <f t="shared" si="119"/>
        <v>0.49955171570625151</v>
      </c>
      <c r="Q1903" s="5">
        <f>YEAR(SalesDataTable[[#This Row],[Order Date]])</f>
        <v>2026</v>
      </c>
      <c r="R1903" s="8" t="str">
        <f>"Q"&amp;ROUNDUP(MONTH(SalesDataTable[[#This Row],[Order Date]])/3,0)</f>
        <v>Q3</v>
      </c>
      <c r="S1903" s="9">
        <f>MONTH(SalesDataTable[[#This Row],[Order Date]])</f>
        <v>9</v>
      </c>
      <c r="T1903" s="8" t="str">
        <f>TEXT(SalesDataTable[[#This Row],[Order Date]],"mmm")</f>
        <v>Sep</v>
      </c>
    </row>
    <row r="1904" spans="1:20" ht="16">
      <c r="A1904" s="2" t="s">
        <v>1955</v>
      </c>
      <c r="B1904" s="3">
        <v>46280</v>
      </c>
      <c r="C1904" s="4" t="s">
        <v>8</v>
      </c>
      <c r="D1904" s="4" t="s">
        <v>69</v>
      </c>
      <c r="E1904" s="4" t="s">
        <v>39</v>
      </c>
      <c r="F1904" s="4" t="s">
        <v>16</v>
      </c>
      <c r="G1904" s="4" t="s">
        <v>17</v>
      </c>
      <c r="H1904" s="4" t="s">
        <v>46</v>
      </c>
      <c r="I1904" s="9">
        <v>1</v>
      </c>
      <c r="J1904" s="6">
        <v>45.59</v>
      </c>
      <c r="K1904" s="7">
        <v>0</v>
      </c>
      <c r="L1904" s="6">
        <v>18.28</v>
      </c>
      <c r="M1904" s="6">
        <f t="shared" si="116"/>
        <v>45.59</v>
      </c>
      <c r="N1904" s="6">
        <f t="shared" si="117"/>
        <v>18.28</v>
      </c>
      <c r="O1904" s="6">
        <f t="shared" si="118"/>
        <v>27.310000000000002</v>
      </c>
      <c r="P1904" s="8">
        <f t="shared" si="119"/>
        <v>0.59903487606931349</v>
      </c>
      <c r="Q1904" s="5">
        <f>YEAR(SalesDataTable[[#This Row],[Order Date]])</f>
        <v>2026</v>
      </c>
      <c r="R1904" s="8" t="str">
        <f>"Q"&amp;ROUNDUP(MONTH(SalesDataTable[[#This Row],[Order Date]])/3,0)</f>
        <v>Q3</v>
      </c>
      <c r="S1904" s="9">
        <f>MONTH(SalesDataTable[[#This Row],[Order Date]])</f>
        <v>9</v>
      </c>
      <c r="T1904" s="8" t="str">
        <f>TEXT(SalesDataTable[[#This Row],[Order Date]],"mmm")</f>
        <v>Sep</v>
      </c>
    </row>
    <row r="1905" spans="1:20" ht="16">
      <c r="A1905" s="2" t="s">
        <v>1956</v>
      </c>
      <c r="B1905" s="3">
        <v>46280</v>
      </c>
      <c r="C1905" s="4" t="s">
        <v>27</v>
      </c>
      <c r="D1905" s="4" t="s">
        <v>28</v>
      </c>
      <c r="E1905" s="4" t="s">
        <v>3</v>
      </c>
      <c r="F1905" s="4" t="s">
        <v>4</v>
      </c>
      <c r="G1905" s="4" t="s">
        <v>5</v>
      </c>
      <c r="H1905" s="4" t="s">
        <v>6</v>
      </c>
      <c r="I1905" s="9">
        <v>1</v>
      </c>
      <c r="J1905" s="6">
        <v>83.8</v>
      </c>
      <c r="K1905" s="7">
        <v>0</v>
      </c>
      <c r="L1905" s="6">
        <v>42.23</v>
      </c>
      <c r="M1905" s="6">
        <f t="shared" si="116"/>
        <v>83.8</v>
      </c>
      <c r="N1905" s="6">
        <f t="shared" si="117"/>
        <v>42.23</v>
      </c>
      <c r="O1905" s="6">
        <f t="shared" si="118"/>
        <v>41.57</v>
      </c>
      <c r="P1905" s="8">
        <f t="shared" si="119"/>
        <v>0.49606205250596663</v>
      </c>
      <c r="Q1905" s="5">
        <f>YEAR(SalesDataTable[[#This Row],[Order Date]])</f>
        <v>2026</v>
      </c>
      <c r="R1905" s="8" t="str">
        <f>"Q"&amp;ROUNDUP(MONTH(SalesDataTable[[#This Row],[Order Date]])/3,0)</f>
        <v>Q3</v>
      </c>
      <c r="S1905" s="9">
        <f>MONTH(SalesDataTable[[#This Row],[Order Date]])</f>
        <v>9</v>
      </c>
      <c r="T1905" s="8" t="str">
        <f>TEXT(SalesDataTable[[#This Row],[Order Date]],"mmm")</f>
        <v>Sep</v>
      </c>
    </row>
    <row r="1906" spans="1:20" ht="16">
      <c r="A1906" s="2" t="s">
        <v>1957</v>
      </c>
      <c r="B1906" s="3">
        <v>46281</v>
      </c>
      <c r="C1906" s="4" t="s">
        <v>14</v>
      </c>
      <c r="D1906" s="4" t="s">
        <v>24</v>
      </c>
      <c r="E1906" s="4" t="s">
        <v>3</v>
      </c>
      <c r="F1906" s="4" t="s">
        <v>16</v>
      </c>
      <c r="G1906" s="4" t="s">
        <v>17</v>
      </c>
      <c r="H1906" s="4" t="s">
        <v>71</v>
      </c>
      <c r="I1906" s="9">
        <v>1</v>
      </c>
      <c r="J1906" s="6">
        <v>132.58000000000001</v>
      </c>
      <c r="K1906" s="7">
        <v>0.15</v>
      </c>
      <c r="L1906" s="6">
        <v>67.62</v>
      </c>
      <c r="M1906" s="6">
        <f t="shared" si="116"/>
        <v>112.69300000000001</v>
      </c>
      <c r="N1906" s="6">
        <f t="shared" si="117"/>
        <v>67.62</v>
      </c>
      <c r="O1906" s="6">
        <f t="shared" si="118"/>
        <v>45.073000000000008</v>
      </c>
      <c r="P1906" s="8">
        <f t="shared" si="119"/>
        <v>0.39996273060438536</v>
      </c>
      <c r="Q1906" s="5">
        <f>YEAR(SalesDataTable[[#This Row],[Order Date]])</f>
        <v>2026</v>
      </c>
      <c r="R1906" s="8" t="str">
        <f>"Q"&amp;ROUNDUP(MONTH(SalesDataTable[[#This Row],[Order Date]])/3,0)</f>
        <v>Q3</v>
      </c>
      <c r="S1906" s="9">
        <f>MONTH(SalesDataTable[[#This Row],[Order Date]])</f>
        <v>9</v>
      </c>
      <c r="T1906" s="8" t="str">
        <f>TEXT(SalesDataTable[[#This Row],[Order Date]],"mmm")</f>
        <v>Sep</v>
      </c>
    </row>
    <row r="1907" spans="1:20" ht="16">
      <c r="A1907" s="2" t="s">
        <v>1958</v>
      </c>
      <c r="B1907" s="3">
        <v>46281</v>
      </c>
      <c r="C1907" s="4" t="s">
        <v>27</v>
      </c>
      <c r="D1907" s="4" t="s">
        <v>48</v>
      </c>
      <c r="E1907" s="4" t="s">
        <v>3</v>
      </c>
      <c r="F1907" s="4" t="s">
        <v>16</v>
      </c>
      <c r="G1907" s="4" t="s">
        <v>31</v>
      </c>
      <c r="H1907" s="4" t="s">
        <v>90</v>
      </c>
      <c r="I1907" s="9">
        <v>2</v>
      </c>
      <c r="J1907" s="6">
        <v>122.12</v>
      </c>
      <c r="K1907" s="7">
        <v>0.05</v>
      </c>
      <c r="L1907" s="6">
        <v>61.76</v>
      </c>
      <c r="M1907" s="6">
        <f t="shared" si="116"/>
        <v>232.02799999999999</v>
      </c>
      <c r="N1907" s="6">
        <f t="shared" si="117"/>
        <v>123.52</v>
      </c>
      <c r="O1907" s="6">
        <f t="shared" si="118"/>
        <v>108.508</v>
      </c>
      <c r="P1907" s="8">
        <f t="shared" si="119"/>
        <v>0.46765045597945076</v>
      </c>
      <c r="Q1907" s="5">
        <f>YEAR(SalesDataTable[[#This Row],[Order Date]])</f>
        <v>2026</v>
      </c>
      <c r="R1907" s="8" t="str">
        <f>"Q"&amp;ROUNDUP(MONTH(SalesDataTable[[#This Row],[Order Date]])/3,0)</f>
        <v>Q3</v>
      </c>
      <c r="S1907" s="9">
        <f>MONTH(SalesDataTable[[#This Row],[Order Date]])</f>
        <v>9</v>
      </c>
      <c r="T1907" s="8" t="str">
        <f>TEXT(SalesDataTable[[#This Row],[Order Date]],"mmm")</f>
        <v>Sep</v>
      </c>
    </row>
    <row r="1908" spans="1:20" ht="16">
      <c r="A1908" s="2" t="s">
        <v>1959</v>
      </c>
      <c r="B1908" s="3">
        <v>46281</v>
      </c>
      <c r="C1908" s="4" t="s">
        <v>1</v>
      </c>
      <c r="D1908" s="4" t="s">
        <v>2</v>
      </c>
      <c r="E1908" s="4" t="s">
        <v>10</v>
      </c>
      <c r="F1908" s="4" t="s">
        <v>20</v>
      </c>
      <c r="G1908" s="4" t="s">
        <v>11</v>
      </c>
      <c r="H1908" s="4" t="s">
        <v>21</v>
      </c>
      <c r="I1908" s="9">
        <v>3</v>
      </c>
      <c r="J1908" s="6">
        <v>140.47</v>
      </c>
      <c r="K1908" s="7">
        <v>0.15</v>
      </c>
      <c r="L1908" s="6">
        <v>81.739999999999995</v>
      </c>
      <c r="M1908" s="6">
        <f t="shared" si="116"/>
        <v>358.19849999999997</v>
      </c>
      <c r="N1908" s="6">
        <f t="shared" si="117"/>
        <v>245.21999999999997</v>
      </c>
      <c r="O1908" s="6">
        <f t="shared" si="118"/>
        <v>112.9785</v>
      </c>
      <c r="P1908" s="8">
        <f t="shared" si="119"/>
        <v>0.31540751845694498</v>
      </c>
      <c r="Q1908" s="5">
        <f>YEAR(SalesDataTable[[#This Row],[Order Date]])</f>
        <v>2026</v>
      </c>
      <c r="R1908" s="8" t="str">
        <f>"Q"&amp;ROUNDUP(MONTH(SalesDataTable[[#This Row],[Order Date]])/3,0)</f>
        <v>Q3</v>
      </c>
      <c r="S1908" s="9">
        <f>MONTH(SalesDataTable[[#This Row],[Order Date]])</f>
        <v>9</v>
      </c>
      <c r="T1908" s="8" t="str">
        <f>TEXT(SalesDataTable[[#This Row],[Order Date]],"mmm")</f>
        <v>Sep</v>
      </c>
    </row>
    <row r="1909" spans="1:20" ht="16">
      <c r="A1909" s="2" t="s">
        <v>1960</v>
      </c>
      <c r="B1909" s="3">
        <v>46281</v>
      </c>
      <c r="C1909" s="4" t="s">
        <v>27</v>
      </c>
      <c r="D1909" s="4" t="s">
        <v>82</v>
      </c>
      <c r="E1909" s="4" t="s">
        <v>3</v>
      </c>
      <c r="F1909" s="4" t="s">
        <v>16</v>
      </c>
      <c r="G1909" s="4" t="s">
        <v>11</v>
      </c>
      <c r="H1909" s="4" t="s">
        <v>21</v>
      </c>
      <c r="I1909" s="9">
        <v>2</v>
      </c>
      <c r="J1909" s="6">
        <v>145.35</v>
      </c>
      <c r="K1909" s="7">
        <v>0.05</v>
      </c>
      <c r="L1909" s="6">
        <v>78.39</v>
      </c>
      <c r="M1909" s="6">
        <f t="shared" si="116"/>
        <v>276.16499999999996</v>
      </c>
      <c r="N1909" s="6">
        <f t="shared" si="117"/>
        <v>156.78</v>
      </c>
      <c r="O1909" s="6">
        <f t="shared" si="118"/>
        <v>119.38499999999996</v>
      </c>
      <c r="P1909" s="8">
        <f t="shared" si="119"/>
        <v>0.4322959100537721</v>
      </c>
      <c r="Q1909" s="5">
        <f>YEAR(SalesDataTable[[#This Row],[Order Date]])</f>
        <v>2026</v>
      </c>
      <c r="R1909" s="8" t="str">
        <f>"Q"&amp;ROUNDUP(MONTH(SalesDataTable[[#This Row],[Order Date]])/3,0)</f>
        <v>Q3</v>
      </c>
      <c r="S1909" s="9">
        <f>MONTH(SalesDataTable[[#This Row],[Order Date]])</f>
        <v>9</v>
      </c>
      <c r="T1909" s="8" t="str">
        <f>TEXT(SalesDataTable[[#This Row],[Order Date]],"mmm")</f>
        <v>Sep</v>
      </c>
    </row>
    <row r="1910" spans="1:20" ht="16">
      <c r="A1910" s="2" t="s">
        <v>1961</v>
      </c>
      <c r="B1910" s="3">
        <v>46282</v>
      </c>
      <c r="C1910" s="4" t="s">
        <v>27</v>
      </c>
      <c r="D1910" s="4" t="s">
        <v>48</v>
      </c>
      <c r="E1910" s="4" t="s">
        <v>39</v>
      </c>
      <c r="F1910" s="4" t="s">
        <v>4</v>
      </c>
      <c r="G1910" s="4" t="s">
        <v>31</v>
      </c>
      <c r="H1910" s="4" t="s">
        <v>90</v>
      </c>
      <c r="I1910" s="9">
        <v>2</v>
      </c>
      <c r="J1910" s="6">
        <v>121.25</v>
      </c>
      <c r="K1910" s="7">
        <v>0</v>
      </c>
      <c r="L1910" s="6">
        <v>61.5</v>
      </c>
      <c r="M1910" s="6">
        <f t="shared" si="116"/>
        <v>242.5</v>
      </c>
      <c r="N1910" s="6">
        <f t="shared" si="117"/>
        <v>123</v>
      </c>
      <c r="O1910" s="6">
        <f t="shared" si="118"/>
        <v>119.5</v>
      </c>
      <c r="P1910" s="8">
        <f t="shared" si="119"/>
        <v>0.4927835051546392</v>
      </c>
      <c r="Q1910" s="5">
        <f>YEAR(SalesDataTable[[#This Row],[Order Date]])</f>
        <v>2026</v>
      </c>
      <c r="R1910" s="8" t="str">
        <f>"Q"&amp;ROUNDUP(MONTH(SalesDataTable[[#This Row],[Order Date]])/3,0)</f>
        <v>Q3</v>
      </c>
      <c r="S1910" s="9">
        <f>MONTH(SalesDataTable[[#This Row],[Order Date]])</f>
        <v>9</v>
      </c>
      <c r="T1910" s="8" t="str">
        <f>TEXT(SalesDataTable[[#This Row],[Order Date]],"mmm")</f>
        <v>Sep</v>
      </c>
    </row>
    <row r="1911" spans="1:20" ht="16">
      <c r="A1911" s="2" t="s">
        <v>1962</v>
      </c>
      <c r="B1911" s="3">
        <v>46282</v>
      </c>
      <c r="C1911" s="4" t="s">
        <v>27</v>
      </c>
      <c r="D1911" s="4" t="s">
        <v>28</v>
      </c>
      <c r="E1911" s="4" t="s">
        <v>3</v>
      </c>
      <c r="F1911" s="4" t="s">
        <v>16</v>
      </c>
      <c r="G1911" s="4" t="s">
        <v>17</v>
      </c>
      <c r="H1911" s="4" t="s">
        <v>18</v>
      </c>
      <c r="I1911" s="9">
        <v>1</v>
      </c>
      <c r="J1911" s="6">
        <v>35.94</v>
      </c>
      <c r="K1911" s="7">
        <v>0.1</v>
      </c>
      <c r="L1911" s="6">
        <v>13.19</v>
      </c>
      <c r="M1911" s="6">
        <f t="shared" si="116"/>
        <v>32.345999999999997</v>
      </c>
      <c r="N1911" s="6">
        <f t="shared" si="117"/>
        <v>13.19</v>
      </c>
      <c r="O1911" s="6">
        <f t="shared" si="118"/>
        <v>19.155999999999999</v>
      </c>
      <c r="P1911" s="8">
        <f t="shared" si="119"/>
        <v>0.59222160390774747</v>
      </c>
      <c r="Q1911" s="5">
        <f>YEAR(SalesDataTable[[#This Row],[Order Date]])</f>
        <v>2026</v>
      </c>
      <c r="R1911" s="8" t="str">
        <f>"Q"&amp;ROUNDUP(MONTH(SalesDataTable[[#This Row],[Order Date]])/3,0)</f>
        <v>Q3</v>
      </c>
      <c r="S1911" s="9">
        <f>MONTH(SalesDataTable[[#This Row],[Order Date]])</f>
        <v>9</v>
      </c>
      <c r="T1911" s="8" t="str">
        <f>TEXT(SalesDataTable[[#This Row],[Order Date]],"mmm")</f>
        <v>Sep</v>
      </c>
    </row>
    <row r="1912" spans="1:20" ht="16">
      <c r="A1912" s="2" t="s">
        <v>1963</v>
      </c>
      <c r="B1912" s="3">
        <v>46282</v>
      </c>
      <c r="C1912" s="4" t="s">
        <v>8</v>
      </c>
      <c r="D1912" s="4" t="s">
        <v>86</v>
      </c>
      <c r="E1912" s="4" t="s">
        <v>3</v>
      </c>
      <c r="F1912" s="4" t="s">
        <v>16</v>
      </c>
      <c r="G1912" s="4" t="s">
        <v>5</v>
      </c>
      <c r="H1912" s="4" t="s">
        <v>43</v>
      </c>
      <c r="I1912" s="9">
        <v>1</v>
      </c>
      <c r="J1912" s="6">
        <v>101.18</v>
      </c>
      <c r="K1912" s="7">
        <v>0.1</v>
      </c>
      <c r="L1912" s="6">
        <v>49.38</v>
      </c>
      <c r="M1912" s="6">
        <f t="shared" si="116"/>
        <v>91.062000000000012</v>
      </c>
      <c r="N1912" s="6">
        <f t="shared" si="117"/>
        <v>49.38</v>
      </c>
      <c r="O1912" s="6">
        <f t="shared" si="118"/>
        <v>41.682000000000009</v>
      </c>
      <c r="P1912" s="8">
        <f t="shared" si="119"/>
        <v>0.45773209461685449</v>
      </c>
      <c r="Q1912" s="5">
        <f>YEAR(SalesDataTable[[#This Row],[Order Date]])</f>
        <v>2026</v>
      </c>
      <c r="R1912" s="8" t="str">
        <f>"Q"&amp;ROUNDUP(MONTH(SalesDataTable[[#This Row],[Order Date]])/3,0)</f>
        <v>Q3</v>
      </c>
      <c r="S1912" s="9">
        <f>MONTH(SalesDataTable[[#This Row],[Order Date]])</f>
        <v>9</v>
      </c>
      <c r="T1912" s="8" t="str">
        <f>TEXT(SalesDataTable[[#This Row],[Order Date]],"mmm")</f>
        <v>Sep</v>
      </c>
    </row>
    <row r="1913" spans="1:20" ht="16">
      <c r="A1913" s="2" t="s">
        <v>1964</v>
      </c>
      <c r="B1913" s="3">
        <v>46282</v>
      </c>
      <c r="C1913" s="4" t="s">
        <v>27</v>
      </c>
      <c r="D1913" s="4" t="s">
        <v>45</v>
      </c>
      <c r="E1913" s="4" t="s">
        <v>25</v>
      </c>
      <c r="F1913" s="4" t="s">
        <v>16</v>
      </c>
      <c r="G1913" s="4" t="s">
        <v>5</v>
      </c>
      <c r="H1913" s="4" t="s">
        <v>6</v>
      </c>
      <c r="I1913" s="9">
        <v>2</v>
      </c>
      <c r="J1913" s="6">
        <v>82.47</v>
      </c>
      <c r="K1913" s="7">
        <v>0</v>
      </c>
      <c r="L1913" s="6">
        <v>42.49</v>
      </c>
      <c r="M1913" s="6">
        <f t="shared" si="116"/>
        <v>164.94</v>
      </c>
      <c r="N1913" s="6">
        <f t="shared" si="117"/>
        <v>84.98</v>
      </c>
      <c r="O1913" s="6">
        <f t="shared" si="118"/>
        <v>79.959999999999994</v>
      </c>
      <c r="P1913" s="8">
        <f t="shared" si="119"/>
        <v>0.48478234509518608</v>
      </c>
      <c r="Q1913" s="5">
        <f>YEAR(SalesDataTable[[#This Row],[Order Date]])</f>
        <v>2026</v>
      </c>
      <c r="R1913" s="8" t="str">
        <f>"Q"&amp;ROUNDUP(MONTH(SalesDataTable[[#This Row],[Order Date]])/3,0)</f>
        <v>Q3</v>
      </c>
      <c r="S1913" s="9">
        <f>MONTH(SalesDataTable[[#This Row],[Order Date]])</f>
        <v>9</v>
      </c>
      <c r="T1913" s="8" t="str">
        <f>TEXT(SalesDataTable[[#This Row],[Order Date]],"mmm")</f>
        <v>Sep</v>
      </c>
    </row>
    <row r="1914" spans="1:20" ht="16">
      <c r="A1914" s="2" t="s">
        <v>1965</v>
      </c>
      <c r="B1914" s="3">
        <v>46282</v>
      </c>
      <c r="C1914" s="4" t="s">
        <v>14</v>
      </c>
      <c r="D1914" s="4" t="s">
        <v>126</v>
      </c>
      <c r="E1914" s="4" t="s">
        <v>39</v>
      </c>
      <c r="F1914" s="4" t="s">
        <v>16</v>
      </c>
      <c r="G1914" s="4" t="s">
        <v>49</v>
      </c>
      <c r="H1914" s="4" t="s">
        <v>74</v>
      </c>
      <c r="I1914" s="9">
        <v>1</v>
      </c>
      <c r="J1914" s="6">
        <v>50.47</v>
      </c>
      <c r="K1914" s="7">
        <v>0.05</v>
      </c>
      <c r="L1914" s="6">
        <v>22.27</v>
      </c>
      <c r="M1914" s="6">
        <f t="shared" si="116"/>
        <v>47.946499999999993</v>
      </c>
      <c r="N1914" s="6">
        <f t="shared" si="117"/>
        <v>22.27</v>
      </c>
      <c r="O1914" s="6">
        <f t="shared" si="118"/>
        <v>25.676499999999994</v>
      </c>
      <c r="P1914" s="8">
        <f t="shared" si="119"/>
        <v>0.53552396942425406</v>
      </c>
      <c r="Q1914" s="5">
        <f>YEAR(SalesDataTable[[#This Row],[Order Date]])</f>
        <v>2026</v>
      </c>
      <c r="R1914" s="8" t="str">
        <f>"Q"&amp;ROUNDUP(MONTH(SalesDataTable[[#This Row],[Order Date]])/3,0)</f>
        <v>Q3</v>
      </c>
      <c r="S1914" s="9">
        <f>MONTH(SalesDataTable[[#This Row],[Order Date]])</f>
        <v>9</v>
      </c>
      <c r="T1914" s="8" t="str">
        <f>TEXT(SalesDataTable[[#This Row],[Order Date]],"mmm")</f>
        <v>Sep</v>
      </c>
    </row>
    <row r="1915" spans="1:20" ht="16">
      <c r="A1915" s="2" t="s">
        <v>1966</v>
      </c>
      <c r="B1915" s="3">
        <v>46282</v>
      </c>
      <c r="C1915" s="4" t="s">
        <v>27</v>
      </c>
      <c r="D1915" s="4" t="s">
        <v>48</v>
      </c>
      <c r="E1915" s="4" t="s">
        <v>10</v>
      </c>
      <c r="F1915" s="4" t="s">
        <v>20</v>
      </c>
      <c r="G1915" s="4" t="s">
        <v>31</v>
      </c>
      <c r="H1915" s="4" t="s">
        <v>64</v>
      </c>
      <c r="I1915" s="9">
        <v>5</v>
      </c>
      <c r="J1915" s="6">
        <v>82.63</v>
      </c>
      <c r="K1915" s="7">
        <v>0.15</v>
      </c>
      <c r="L1915" s="6">
        <v>38.630000000000003</v>
      </c>
      <c r="M1915" s="6">
        <f t="shared" si="116"/>
        <v>351.17749999999995</v>
      </c>
      <c r="N1915" s="6">
        <f t="shared" si="117"/>
        <v>193.15</v>
      </c>
      <c r="O1915" s="6">
        <f t="shared" si="118"/>
        <v>158.02749999999995</v>
      </c>
      <c r="P1915" s="8">
        <f t="shared" si="119"/>
        <v>0.44999323703824978</v>
      </c>
      <c r="Q1915" s="5">
        <f>YEAR(SalesDataTable[[#This Row],[Order Date]])</f>
        <v>2026</v>
      </c>
      <c r="R1915" s="8" t="str">
        <f>"Q"&amp;ROUNDUP(MONTH(SalesDataTable[[#This Row],[Order Date]])/3,0)</f>
        <v>Q3</v>
      </c>
      <c r="S1915" s="9">
        <f>MONTH(SalesDataTable[[#This Row],[Order Date]])</f>
        <v>9</v>
      </c>
      <c r="T1915" s="8" t="str">
        <f>TEXT(SalesDataTable[[#This Row],[Order Date]],"mmm")</f>
        <v>Sep</v>
      </c>
    </row>
    <row r="1916" spans="1:20" ht="16">
      <c r="A1916" s="2" t="s">
        <v>1967</v>
      </c>
      <c r="B1916" s="3">
        <v>46283</v>
      </c>
      <c r="C1916" s="4" t="s">
        <v>27</v>
      </c>
      <c r="D1916" s="4" t="s">
        <v>48</v>
      </c>
      <c r="E1916" s="4" t="s">
        <v>25</v>
      </c>
      <c r="F1916" s="4" t="s">
        <v>20</v>
      </c>
      <c r="G1916" s="4" t="s">
        <v>17</v>
      </c>
      <c r="H1916" s="4" t="s">
        <v>83</v>
      </c>
      <c r="I1916" s="9">
        <v>4</v>
      </c>
      <c r="J1916" s="6">
        <v>168.48</v>
      </c>
      <c r="K1916" s="7">
        <v>0.1</v>
      </c>
      <c r="L1916" s="6">
        <v>89.85</v>
      </c>
      <c r="M1916" s="6">
        <f t="shared" si="116"/>
        <v>606.52800000000002</v>
      </c>
      <c r="N1916" s="6">
        <f t="shared" si="117"/>
        <v>359.4</v>
      </c>
      <c r="O1916" s="6">
        <f t="shared" si="118"/>
        <v>247.12800000000004</v>
      </c>
      <c r="P1916" s="8">
        <f t="shared" si="119"/>
        <v>0.4074469768914214</v>
      </c>
      <c r="Q1916" s="5">
        <f>YEAR(SalesDataTable[[#This Row],[Order Date]])</f>
        <v>2026</v>
      </c>
      <c r="R1916" s="8" t="str">
        <f>"Q"&amp;ROUNDUP(MONTH(SalesDataTable[[#This Row],[Order Date]])/3,0)</f>
        <v>Q3</v>
      </c>
      <c r="S1916" s="9">
        <f>MONTH(SalesDataTable[[#This Row],[Order Date]])</f>
        <v>9</v>
      </c>
      <c r="T1916" s="8" t="str">
        <f>TEXT(SalesDataTable[[#This Row],[Order Date]],"mmm")</f>
        <v>Sep</v>
      </c>
    </row>
    <row r="1917" spans="1:20" ht="16">
      <c r="A1917" s="2" t="s">
        <v>1968</v>
      </c>
      <c r="B1917" s="3">
        <v>46283</v>
      </c>
      <c r="C1917" s="4" t="s">
        <v>8</v>
      </c>
      <c r="D1917" s="4" t="s">
        <v>66</v>
      </c>
      <c r="E1917" s="4" t="s">
        <v>39</v>
      </c>
      <c r="F1917" s="4" t="s">
        <v>4</v>
      </c>
      <c r="G1917" s="4" t="s">
        <v>31</v>
      </c>
      <c r="H1917" s="4" t="s">
        <v>90</v>
      </c>
      <c r="I1917" s="9">
        <v>2</v>
      </c>
      <c r="J1917" s="6">
        <v>121.82</v>
      </c>
      <c r="K1917" s="7">
        <v>0</v>
      </c>
      <c r="L1917" s="6">
        <v>61.92</v>
      </c>
      <c r="M1917" s="6">
        <f t="shared" si="116"/>
        <v>243.64</v>
      </c>
      <c r="N1917" s="6">
        <f t="shared" si="117"/>
        <v>123.84</v>
      </c>
      <c r="O1917" s="6">
        <f t="shared" si="118"/>
        <v>119.79999999999998</v>
      </c>
      <c r="P1917" s="8">
        <f t="shared" si="119"/>
        <v>0.49170907896897059</v>
      </c>
      <c r="Q1917" s="5">
        <f>YEAR(SalesDataTable[[#This Row],[Order Date]])</f>
        <v>2026</v>
      </c>
      <c r="R1917" s="8" t="str">
        <f>"Q"&amp;ROUNDUP(MONTH(SalesDataTable[[#This Row],[Order Date]])/3,0)</f>
        <v>Q3</v>
      </c>
      <c r="S1917" s="9">
        <f>MONTH(SalesDataTable[[#This Row],[Order Date]])</f>
        <v>9</v>
      </c>
      <c r="T1917" s="8" t="str">
        <f>TEXT(SalesDataTable[[#This Row],[Order Date]],"mmm")</f>
        <v>Sep</v>
      </c>
    </row>
    <row r="1918" spans="1:20" ht="16">
      <c r="A1918" s="2" t="s">
        <v>1969</v>
      </c>
      <c r="B1918" s="3">
        <v>46283</v>
      </c>
      <c r="C1918" s="4" t="s">
        <v>1</v>
      </c>
      <c r="D1918" s="4" t="s">
        <v>88</v>
      </c>
      <c r="E1918" s="4" t="s">
        <v>25</v>
      </c>
      <c r="F1918" s="4" t="s">
        <v>4</v>
      </c>
      <c r="G1918" s="4" t="s">
        <v>5</v>
      </c>
      <c r="H1918" s="4" t="s">
        <v>29</v>
      </c>
      <c r="I1918" s="9">
        <v>1</v>
      </c>
      <c r="J1918" s="6">
        <v>50.02</v>
      </c>
      <c r="K1918" s="7">
        <v>0.1</v>
      </c>
      <c r="L1918" s="6">
        <v>22.47</v>
      </c>
      <c r="M1918" s="6">
        <f t="shared" si="116"/>
        <v>45.018000000000001</v>
      </c>
      <c r="N1918" s="6">
        <f t="shared" si="117"/>
        <v>22.47</v>
      </c>
      <c r="O1918" s="6">
        <f t="shared" si="118"/>
        <v>22.548000000000002</v>
      </c>
      <c r="P1918" s="8">
        <f t="shared" si="119"/>
        <v>0.50086632013861121</v>
      </c>
      <c r="Q1918" s="5">
        <f>YEAR(SalesDataTable[[#This Row],[Order Date]])</f>
        <v>2026</v>
      </c>
      <c r="R1918" s="8" t="str">
        <f>"Q"&amp;ROUNDUP(MONTH(SalesDataTable[[#This Row],[Order Date]])/3,0)</f>
        <v>Q3</v>
      </c>
      <c r="S1918" s="9">
        <f>MONTH(SalesDataTable[[#This Row],[Order Date]])</f>
        <v>9</v>
      </c>
      <c r="T1918" s="8" t="str">
        <f>TEXT(SalesDataTable[[#This Row],[Order Date]],"mmm")</f>
        <v>Sep</v>
      </c>
    </row>
    <row r="1919" spans="1:20" ht="16">
      <c r="A1919" s="2" t="s">
        <v>1970</v>
      </c>
      <c r="B1919" s="3">
        <v>46283</v>
      </c>
      <c r="C1919" s="4" t="s">
        <v>14</v>
      </c>
      <c r="D1919" s="4" t="s">
        <v>34</v>
      </c>
      <c r="E1919" s="4" t="s">
        <v>3</v>
      </c>
      <c r="F1919" s="4" t="s">
        <v>16</v>
      </c>
      <c r="G1919" s="4" t="s">
        <v>49</v>
      </c>
      <c r="H1919" s="4" t="s">
        <v>74</v>
      </c>
      <c r="I1919" s="9">
        <v>1</v>
      </c>
      <c r="J1919" s="6">
        <v>50.17</v>
      </c>
      <c r="K1919" s="7">
        <v>0.1</v>
      </c>
      <c r="L1919" s="6">
        <v>21.99</v>
      </c>
      <c r="M1919" s="6">
        <f t="shared" si="116"/>
        <v>45.153000000000006</v>
      </c>
      <c r="N1919" s="6">
        <f t="shared" si="117"/>
        <v>21.99</v>
      </c>
      <c r="O1919" s="6">
        <f t="shared" si="118"/>
        <v>23.163000000000007</v>
      </c>
      <c r="P1919" s="8">
        <f t="shared" si="119"/>
        <v>0.51298917015480705</v>
      </c>
      <c r="Q1919" s="5">
        <f>YEAR(SalesDataTable[[#This Row],[Order Date]])</f>
        <v>2026</v>
      </c>
      <c r="R1919" s="8" t="str">
        <f>"Q"&amp;ROUNDUP(MONTH(SalesDataTable[[#This Row],[Order Date]])/3,0)</f>
        <v>Q3</v>
      </c>
      <c r="S1919" s="9">
        <f>MONTH(SalesDataTable[[#This Row],[Order Date]])</f>
        <v>9</v>
      </c>
      <c r="T1919" s="8" t="str">
        <f>TEXT(SalesDataTable[[#This Row],[Order Date]],"mmm")</f>
        <v>Sep</v>
      </c>
    </row>
    <row r="1920" spans="1:20" ht="16">
      <c r="A1920" s="2" t="s">
        <v>1971</v>
      </c>
      <c r="B1920" s="3">
        <v>46283</v>
      </c>
      <c r="C1920" s="4" t="s">
        <v>1</v>
      </c>
      <c r="D1920" s="4" t="s">
        <v>88</v>
      </c>
      <c r="E1920" s="4" t="s">
        <v>10</v>
      </c>
      <c r="F1920" s="4" t="s">
        <v>20</v>
      </c>
      <c r="G1920" s="4" t="s">
        <v>31</v>
      </c>
      <c r="H1920" s="4" t="s">
        <v>90</v>
      </c>
      <c r="I1920" s="9">
        <v>5</v>
      </c>
      <c r="J1920" s="6">
        <v>124.51</v>
      </c>
      <c r="K1920" s="7">
        <v>0.1</v>
      </c>
      <c r="L1920" s="6">
        <v>60.29</v>
      </c>
      <c r="M1920" s="6">
        <f t="shared" si="116"/>
        <v>560.29500000000007</v>
      </c>
      <c r="N1920" s="6">
        <f t="shared" si="117"/>
        <v>301.45</v>
      </c>
      <c r="O1920" s="6">
        <f t="shared" si="118"/>
        <v>258.84500000000008</v>
      </c>
      <c r="P1920" s="8">
        <f t="shared" si="119"/>
        <v>0.46197984990049895</v>
      </c>
      <c r="Q1920" s="5">
        <f>YEAR(SalesDataTable[[#This Row],[Order Date]])</f>
        <v>2026</v>
      </c>
      <c r="R1920" s="8" t="str">
        <f>"Q"&amp;ROUNDUP(MONTH(SalesDataTable[[#This Row],[Order Date]])/3,0)</f>
        <v>Q3</v>
      </c>
      <c r="S1920" s="9">
        <f>MONTH(SalesDataTable[[#This Row],[Order Date]])</f>
        <v>9</v>
      </c>
      <c r="T1920" s="8" t="str">
        <f>TEXT(SalesDataTable[[#This Row],[Order Date]],"mmm")</f>
        <v>Sep</v>
      </c>
    </row>
    <row r="1921" spans="1:20" ht="16">
      <c r="A1921" s="2" t="s">
        <v>1972</v>
      </c>
      <c r="B1921" s="3">
        <v>46283</v>
      </c>
      <c r="C1921" s="4" t="s">
        <v>8</v>
      </c>
      <c r="D1921" s="4" t="s">
        <v>69</v>
      </c>
      <c r="E1921" s="4" t="s">
        <v>39</v>
      </c>
      <c r="F1921" s="4" t="s">
        <v>4</v>
      </c>
      <c r="G1921" s="4" t="s">
        <v>11</v>
      </c>
      <c r="H1921" s="4" t="s">
        <v>53</v>
      </c>
      <c r="I1921" s="9">
        <v>1</v>
      </c>
      <c r="J1921" s="6">
        <v>153.68</v>
      </c>
      <c r="K1921" s="7">
        <v>0.05</v>
      </c>
      <c r="L1921" s="6">
        <v>77.42</v>
      </c>
      <c r="M1921" s="6">
        <f t="shared" si="116"/>
        <v>145.99600000000001</v>
      </c>
      <c r="N1921" s="6">
        <f t="shared" si="117"/>
        <v>77.42</v>
      </c>
      <c r="O1921" s="6">
        <f t="shared" si="118"/>
        <v>68.576000000000008</v>
      </c>
      <c r="P1921" s="8">
        <f t="shared" si="119"/>
        <v>0.46971149894517661</v>
      </c>
      <c r="Q1921" s="5">
        <f>YEAR(SalesDataTable[[#This Row],[Order Date]])</f>
        <v>2026</v>
      </c>
      <c r="R1921" s="8" t="str">
        <f>"Q"&amp;ROUNDUP(MONTH(SalesDataTable[[#This Row],[Order Date]])/3,0)</f>
        <v>Q3</v>
      </c>
      <c r="S1921" s="9">
        <f>MONTH(SalesDataTable[[#This Row],[Order Date]])</f>
        <v>9</v>
      </c>
      <c r="T1921" s="8" t="str">
        <f>TEXT(SalesDataTable[[#This Row],[Order Date]],"mmm")</f>
        <v>Sep</v>
      </c>
    </row>
    <row r="1922" spans="1:20" ht="16">
      <c r="A1922" s="2" t="s">
        <v>1973</v>
      </c>
      <c r="B1922" s="3">
        <v>46283</v>
      </c>
      <c r="C1922" s="4" t="s">
        <v>8</v>
      </c>
      <c r="D1922" s="4" t="s">
        <v>69</v>
      </c>
      <c r="E1922" s="4" t="s">
        <v>39</v>
      </c>
      <c r="F1922" s="4" t="s">
        <v>16</v>
      </c>
      <c r="G1922" s="4" t="s">
        <v>31</v>
      </c>
      <c r="H1922" s="4" t="s">
        <v>90</v>
      </c>
      <c r="I1922" s="9">
        <v>2</v>
      </c>
      <c r="J1922" s="6">
        <v>121.37</v>
      </c>
      <c r="K1922" s="7">
        <v>0.05</v>
      </c>
      <c r="L1922" s="6">
        <v>60.13</v>
      </c>
      <c r="M1922" s="6">
        <f t="shared" ref="M1922:M1985" si="120">I1922*J1922*(1-K1922)</f>
        <v>230.60300000000001</v>
      </c>
      <c r="N1922" s="6">
        <f t="shared" ref="N1922:N1985" si="121">I1922*L1922</f>
        <v>120.26</v>
      </c>
      <c r="O1922" s="6">
        <f t="shared" ref="O1922:O1985" si="122">M1922-N1922</f>
        <v>110.343</v>
      </c>
      <c r="P1922" s="8">
        <f t="shared" ref="P1922:P1985" si="123">IFERROR(O1922/M1922,0)</f>
        <v>0.47849767782726155</v>
      </c>
      <c r="Q1922" s="5">
        <f>YEAR(SalesDataTable[[#This Row],[Order Date]])</f>
        <v>2026</v>
      </c>
      <c r="R1922" s="8" t="str">
        <f>"Q"&amp;ROUNDUP(MONTH(SalesDataTable[[#This Row],[Order Date]])/3,0)</f>
        <v>Q3</v>
      </c>
      <c r="S1922" s="9">
        <f>MONTH(SalesDataTable[[#This Row],[Order Date]])</f>
        <v>9</v>
      </c>
      <c r="T1922" s="8" t="str">
        <f>TEXT(SalesDataTable[[#This Row],[Order Date]],"mmm")</f>
        <v>Sep</v>
      </c>
    </row>
    <row r="1923" spans="1:20" ht="16">
      <c r="A1923" s="2" t="s">
        <v>1974</v>
      </c>
      <c r="B1923" s="3">
        <v>46283</v>
      </c>
      <c r="C1923" s="4" t="s">
        <v>1</v>
      </c>
      <c r="D1923" s="4" t="s">
        <v>88</v>
      </c>
      <c r="E1923" s="4" t="s">
        <v>3</v>
      </c>
      <c r="F1923" s="4" t="s">
        <v>20</v>
      </c>
      <c r="G1923" s="4" t="s">
        <v>11</v>
      </c>
      <c r="H1923" s="4" t="s">
        <v>21</v>
      </c>
      <c r="I1923" s="9">
        <v>2</v>
      </c>
      <c r="J1923" s="6">
        <v>145.1</v>
      </c>
      <c r="K1923" s="7">
        <v>0.1</v>
      </c>
      <c r="L1923" s="6">
        <v>77.62</v>
      </c>
      <c r="M1923" s="6">
        <f t="shared" si="120"/>
        <v>261.18</v>
      </c>
      <c r="N1923" s="6">
        <f t="shared" si="121"/>
        <v>155.24</v>
      </c>
      <c r="O1923" s="6">
        <f t="shared" si="122"/>
        <v>105.94</v>
      </c>
      <c r="P1923" s="8">
        <f t="shared" si="123"/>
        <v>0.40562064476606169</v>
      </c>
      <c r="Q1923" s="5">
        <f>YEAR(SalesDataTable[[#This Row],[Order Date]])</f>
        <v>2026</v>
      </c>
      <c r="R1923" s="8" t="str">
        <f>"Q"&amp;ROUNDUP(MONTH(SalesDataTable[[#This Row],[Order Date]])/3,0)</f>
        <v>Q3</v>
      </c>
      <c r="S1923" s="9">
        <f>MONTH(SalesDataTable[[#This Row],[Order Date]])</f>
        <v>9</v>
      </c>
      <c r="T1923" s="8" t="str">
        <f>TEXT(SalesDataTable[[#This Row],[Order Date]],"mmm")</f>
        <v>Sep</v>
      </c>
    </row>
    <row r="1924" spans="1:20" ht="16">
      <c r="A1924" s="2" t="s">
        <v>1975</v>
      </c>
      <c r="B1924" s="3">
        <v>46283</v>
      </c>
      <c r="C1924" s="4" t="s">
        <v>27</v>
      </c>
      <c r="D1924" s="4" t="s">
        <v>48</v>
      </c>
      <c r="E1924" s="4" t="s">
        <v>3</v>
      </c>
      <c r="F1924" s="4" t="s">
        <v>4</v>
      </c>
      <c r="G1924" s="4" t="s">
        <v>49</v>
      </c>
      <c r="H1924" s="4" t="s">
        <v>67</v>
      </c>
      <c r="I1924" s="9">
        <v>1</v>
      </c>
      <c r="J1924" s="6">
        <v>36.729999999999997</v>
      </c>
      <c r="K1924" s="7">
        <v>0.05</v>
      </c>
      <c r="L1924" s="6">
        <v>14.11</v>
      </c>
      <c r="M1924" s="6">
        <f t="shared" si="120"/>
        <v>34.893499999999996</v>
      </c>
      <c r="N1924" s="6">
        <f t="shared" si="121"/>
        <v>14.11</v>
      </c>
      <c r="O1924" s="6">
        <f t="shared" si="122"/>
        <v>20.783499999999997</v>
      </c>
      <c r="P1924" s="8">
        <f t="shared" si="123"/>
        <v>0.59562669265049362</v>
      </c>
      <c r="Q1924" s="5">
        <f>YEAR(SalesDataTable[[#This Row],[Order Date]])</f>
        <v>2026</v>
      </c>
      <c r="R1924" s="8" t="str">
        <f>"Q"&amp;ROUNDUP(MONTH(SalesDataTable[[#This Row],[Order Date]])/3,0)</f>
        <v>Q3</v>
      </c>
      <c r="S1924" s="9">
        <f>MONTH(SalesDataTable[[#This Row],[Order Date]])</f>
        <v>9</v>
      </c>
      <c r="T1924" s="8" t="str">
        <f>TEXT(SalesDataTable[[#This Row],[Order Date]],"mmm")</f>
        <v>Sep</v>
      </c>
    </row>
    <row r="1925" spans="1:20" ht="16">
      <c r="A1925" s="2" t="s">
        <v>1976</v>
      </c>
      <c r="B1925" s="3">
        <v>46283</v>
      </c>
      <c r="C1925" s="4" t="s">
        <v>14</v>
      </c>
      <c r="D1925" s="4" t="s">
        <v>15</v>
      </c>
      <c r="E1925" s="4" t="s">
        <v>3</v>
      </c>
      <c r="F1925" s="4" t="s">
        <v>20</v>
      </c>
      <c r="G1925" s="4" t="s">
        <v>17</v>
      </c>
      <c r="H1925" s="4" t="s">
        <v>71</v>
      </c>
      <c r="I1925" s="9">
        <v>4</v>
      </c>
      <c r="J1925" s="6">
        <v>134.15</v>
      </c>
      <c r="K1925" s="7">
        <v>0.05</v>
      </c>
      <c r="L1925" s="6">
        <v>65.58</v>
      </c>
      <c r="M1925" s="6">
        <f t="shared" si="120"/>
        <v>509.77</v>
      </c>
      <c r="N1925" s="6">
        <f t="shared" si="121"/>
        <v>262.32</v>
      </c>
      <c r="O1925" s="6">
        <f t="shared" si="122"/>
        <v>247.45</v>
      </c>
      <c r="P1925" s="8">
        <f t="shared" si="123"/>
        <v>0.48541499107440611</v>
      </c>
      <c r="Q1925" s="5">
        <f>YEAR(SalesDataTable[[#This Row],[Order Date]])</f>
        <v>2026</v>
      </c>
      <c r="R1925" s="8" t="str">
        <f>"Q"&amp;ROUNDUP(MONTH(SalesDataTable[[#This Row],[Order Date]])/3,0)</f>
        <v>Q3</v>
      </c>
      <c r="S1925" s="9">
        <f>MONTH(SalesDataTable[[#This Row],[Order Date]])</f>
        <v>9</v>
      </c>
      <c r="T1925" s="8" t="str">
        <f>TEXT(SalesDataTable[[#This Row],[Order Date]],"mmm")</f>
        <v>Sep</v>
      </c>
    </row>
    <row r="1926" spans="1:20" ht="16">
      <c r="A1926" s="2" t="s">
        <v>1977</v>
      </c>
      <c r="B1926" s="3">
        <v>46283</v>
      </c>
      <c r="C1926" s="4" t="s">
        <v>1</v>
      </c>
      <c r="D1926" s="4" t="s">
        <v>2</v>
      </c>
      <c r="E1926" s="4" t="s">
        <v>10</v>
      </c>
      <c r="F1926" s="4" t="s">
        <v>20</v>
      </c>
      <c r="G1926" s="4" t="s">
        <v>11</v>
      </c>
      <c r="H1926" s="4" t="s">
        <v>12</v>
      </c>
      <c r="I1926" s="9">
        <v>8</v>
      </c>
      <c r="J1926" s="6">
        <v>94.21</v>
      </c>
      <c r="K1926" s="7">
        <v>0.1</v>
      </c>
      <c r="L1926" s="6">
        <v>45.05</v>
      </c>
      <c r="M1926" s="6">
        <f t="shared" si="120"/>
        <v>678.31200000000001</v>
      </c>
      <c r="N1926" s="6">
        <f t="shared" si="121"/>
        <v>360.4</v>
      </c>
      <c r="O1926" s="6">
        <f t="shared" si="122"/>
        <v>317.91200000000003</v>
      </c>
      <c r="P1926" s="8">
        <f t="shared" si="123"/>
        <v>0.46868107891353833</v>
      </c>
      <c r="Q1926" s="5">
        <f>YEAR(SalesDataTable[[#This Row],[Order Date]])</f>
        <v>2026</v>
      </c>
      <c r="R1926" s="8" t="str">
        <f>"Q"&amp;ROUNDUP(MONTH(SalesDataTable[[#This Row],[Order Date]])/3,0)</f>
        <v>Q3</v>
      </c>
      <c r="S1926" s="9">
        <f>MONTH(SalesDataTable[[#This Row],[Order Date]])</f>
        <v>9</v>
      </c>
      <c r="T1926" s="8" t="str">
        <f>TEXT(SalesDataTable[[#This Row],[Order Date]],"mmm")</f>
        <v>Sep</v>
      </c>
    </row>
    <row r="1927" spans="1:20" ht="16">
      <c r="A1927" s="2" t="s">
        <v>1978</v>
      </c>
      <c r="B1927" s="3">
        <v>46284</v>
      </c>
      <c r="C1927" s="4" t="s">
        <v>1</v>
      </c>
      <c r="D1927" s="4" t="s">
        <v>88</v>
      </c>
      <c r="E1927" s="4" t="s">
        <v>25</v>
      </c>
      <c r="F1927" s="4" t="s">
        <v>4</v>
      </c>
      <c r="G1927" s="4" t="s">
        <v>31</v>
      </c>
      <c r="H1927" s="4" t="s">
        <v>41</v>
      </c>
      <c r="I1927" s="9">
        <v>1</v>
      </c>
      <c r="J1927" s="6">
        <v>198.29</v>
      </c>
      <c r="K1927" s="7">
        <v>0.05</v>
      </c>
      <c r="L1927" s="6">
        <v>106.24</v>
      </c>
      <c r="M1927" s="6">
        <f t="shared" si="120"/>
        <v>188.37549999999999</v>
      </c>
      <c r="N1927" s="6">
        <f t="shared" si="121"/>
        <v>106.24</v>
      </c>
      <c r="O1927" s="6">
        <f t="shared" si="122"/>
        <v>82.135499999999993</v>
      </c>
      <c r="P1927" s="8">
        <f t="shared" si="123"/>
        <v>0.436020076920831</v>
      </c>
      <c r="Q1927" s="5">
        <f>YEAR(SalesDataTable[[#This Row],[Order Date]])</f>
        <v>2026</v>
      </c>
      <c r="R1927" s="8" t="str">
        <f>"Q"&amp;ROUNDUP(MONTH(SalesDataTable[[#This Row],[Order Date]])/3,0)</f>
        <v>Q3</v>
      </c>
      <c r="S1927" s="9">
        <f>MONTH(SalesDataTable[[#This Row],[Order Date]])</f>
        <v>9</v>
      </c>
      <c r="T1927" s="8" t="str">
        <f>TEXT(SalesDataTable[[#This Row],[Order Date]],"mmm")</f>
        <v>Sep</v>
      </c>
    </row>
    <row r="1928" spans="1:20" ht="16">
      <c r="A1928" s="2" t="s">
        <v>1979</v>
      </c>
      <c r="B1928" s="3">
        <v>46284</v>
      </c>
      <c r="C1928" s="4" t="s">
        <v>8</v>
      </c>
      <c r="D1928" s="4" t="s">
        <v>86</v>
      </c>
      <c r="E1928" s="4" t="s">
        <v>39</v>
      </c>
      <c r="F1928" s="4" t="s">
        <v>4</v>
      </c>
      <c r="G1928" s="4" t="s">
        <v>17</v>
      </c>
      <c r="H1928" s="4" t="s">
        <v>83</v>
      </c>
      <c r="I1928" s="9">
        <v>3</v>
      </c>
      <c r="J1928" s="6">
        <v>166.21</v>
      </c>
      <c r="K1928" s="7">
        <v>0.05</v>
      </c>
      <c r="L1928" s="6">
        <v>85.03</v>
      </c>
      <c r="M1928" s="6">
        <f t="shared" si="120"/>
        <v>473.69849999999997</v>
      </c>
      <c r="N1928" s="6">
        <f t="shared" si="121"/>
        <v>255.09</v>
      </c>
      <c r="O1928" s="6">
        <f t="shared" si="122"/>
        <v>218.60849999999996</v>
      </c>
      <c r="P1928" s="8">
        <f t="shared" si="123"/>
        <v>0.4614929116304991</v>
      </c>
      <c r="Q1928" s="5">
        <f>YEAR(SalesDataTable[[#This Row],[Order Date]])</f>
        <v>2026</v>
      </c>
      <c r="R1928" s="8" t="str">
        <f>"Q"&amp;ROUNDUP(MONTH(SalesDataTable[[#This Row],[Order Date]])/3,0)</f>
        <v>Q3</v>
      </c>
      <c r="S1928" s="9">
        <f>MONTH(SalesDataTable[[#This Row],[Order Date]])</f>
        <v>9</v>
      </c>
      <c r="T1928" s="8" t="str">
        <f>TEXT(SalesDataTable[[#This Row],[Order Date]],"mmm")</f>
        <v>Sep</v>
      </c>
    </row>
    <row r="1929" spans="1:20" ht="16">
      <c r="A1929" s="2" t="s">
        <v>1980</v>
      </c>
      <c r="B1929" s="3">
        <v>46284</v>
      </c>
      <c r="C1929" s="4" t="s">
        <v>8</v>
      </c>
      <c r="D1929" s="4" t="s">
        <v>38</v>
      </c>
      <c r="E1929" s="4" t="s">
        <v>39</v>
      </c>
      <c r="F1929" s="4" t="s">
        <v>16</v>
      </c>
      <c r="G1929" s="4" t="s">
        <v>5</v>
      </c>
      <c r="H1929" s="4" t="s">
        <v>35</v>
      </c>
      <c r="I1929" s="9">
        <v>1</v>
      </c>
      <c r="J1929" s="6">
        <v>40.700000000000003</v>
      </c>
      <c r="K1929" s="7">
        <v>0.05</v>
      </c>
      <c r="L1929" s="6">
        <v>16.43</v>
      </c>
      <c r="M1929" s="6">
        <f t="shared" si="120"/>
        <v>38.664999999999999</v>
      </c>
      <c r="N1929" s="6">
        <f t="shared" si="121"/>
        <v>16.43</v>
      </c>
      <c r="O1929" s="6">
        <f t="shared" si="122"/>
        <v>22.234999999999999</v>
      </c>
      <c r="P1929" s="8">
        <f t="shared" si="123"/>
        <v>0.57506789085736454</v>
      </c>
      <c r="Q1929" s="5">
        <f>YEAR(SalesDataTable[[#This Row],[Order Date]])</f>
        <v>2026</v>
      </c>
      <c r="R1929" s="8" t="str">
        <f>"Q"&amp;ROUNDUP(MONTH(SalesDataTable[[#This Row],[Order Date]])/3,0)</f>
        <v>Q3</v>
      </c>
      <c r="S1929" s="9">
        <f>MONTH(SalesDataTable[[#This Row],[Order Date]])</f>
        <v>9</v>
      </c>
      <c r="T1929" s="8" t="str">
        <f>TEXT(SalesDataTable[[#This Row],[Order Date]],"mmm")</f>
        <v>Sep</v>
      </c>
    </row>
    <row r="1930" spans="1:20" ht="16">
      <c r="A1930" s="2" t="s">
        <v>1981</v>
      </c>
      <c r="B1930" s="3">
        <v>46284</v>
      </c>
      <c r="C1930" s="4" t="s">
        <v>1</v>
      </c>
      <c r="D1930" s="4" t="s">
        <v>88</v>
      </c>
      <c r="E1930" s="4" t="s">
        <v>3</v>
      </c>
      <c r="F1930" s="4" t="s">
        <v>16</v>
      </c>
      <c r="G1930" s="4" t="s">
        <v>11</v>
      </c>
      <c r="H1930" s="4" t="s">
        <v>53</v>
      </c>
      <c r="I1930" s="9">
        <v>3</v>
      </c>
      <c r="J1930" s="6">
        <v>153.5</v>
      </c>
      <c r="K1930" s="7">
        <v>0</v>
      </c>
      <c r="L1930" s="6">
        <v>80.819999999999993</v>
      </c>
      <c r="M1930" s="6">
        <f t="shared" si="120"/>
        <v>460.5</v>
      </c>
      <c r="N1930" s="6">
        <f t="shared" si="121"/>
        <v>242.45999999999998</v>
      </c>
      <c r="O1930" s="6">
        <f t="shared" si="122"/>
        <v>218.04000000000002</v>
      </c>
      <c r="P1930" s="8">
        <f t="shared" si="123"/>
        <v>0.47348534201954401</v>
      </c>
      <c r="Q1930" s="5">
        <f>YEAR(SalesDataTable[[#This Row],[Order Date]])</f>
        <v>2026</v>
      </c>
      <c r="R1930" s="8" t="str">
        <f>"Q"&amp;ROUNDUP(MONTH(SalesDataTable[[#This Row],[Order Date]])/3,0)</f>
        <v>Q3</v>
      </c>
      <c r="S1930" s="9">
        <f>MONTH(SalesDataTable[[#This Row],[Order Date]])</f>
        <v>9</v>
      </c>
      <c r="T1930" s="8" t="str">
        <f>TEXT(SalesDataTable[[#This Row],[Order Date]],"mmm")</f>
        <v>Sep</v>
      </c>
    </row>
    <row r="1931" spans="1:20" ht="16">
      <c r="A1931" s="2" t="s">
        <v>1982</v>
      </c>
      <c r="B1931" s="3">
        <v>46284</v>
      </c>
      <c r="C1931" s="4" t="s">
        <v>8</v>
      </c>
      <c r="D1931" s="4" t="s">
        <v>69</v>
      </c>
      <c r="E1931" s="4" t="s">
        <v>39</v>
      </c>
      <c r="F1931" s="4" t="s">
        <v>16</v>
      </c>
      <c r="G1931" s="4" t="s">
        <v>11</v>
      </c>
      <c r="H1931" s="4" t="s">
        <v>79</v>
      </c>
      <c r="I1931" s="9">
        <v>1</v>
      </c>
      <c r="J1931" s="6">
        <v>70.430000000000007</v>
      </c>
      <c r="K1931" s="7">
        <v>0</v>
      </c>
      <c r="L1931" s="6">
        <v>31.51</v>
      </c>
      <c r="M1931" s="6">
        <f t="shared" si="120"/>
        <v>70.430000000000007</v>
      </c>
      <c r="N1931" s="6">
        <f t="shared" si="121"/>
        <v>31.51</v>
      </c>
      <c r="O1931" s="6">
        <f t="shared" si="122"/>
        <v>38.92</v>
      </c>
      <c r="P1931" s="8">
        <f t="shared" si="123"/>
        <v>0.55260542382507449</v>
      </c>
      <c r="Q1931" s="5">
        <f>YEAR(SalesDataTable[[#This Row],[Order Date]])</f>
        <v>2026</v>
      </c>
      <c r="R1931" s="8" t="str">
        <f>"Q"&amp;ROUNDUP(MONTH(SalesDataTable[[#This Row],[Order Date]])/3,0)</f>
        <v>Q3</v>
      </c>
      <c r="S1931" s="9">
        <f>MONTH(SalesDataTable[[#This Row],[Order Date]])</f>
        <v>9</v>
      </c>
      <c r="T1931" s="8" t="str">
        <f>TEXT(SalesDataTable[[#This Row],[Order Date]],"mmm")</f>
        <v>Sep</v>
      </c>
    </row>
    <row r="1932" spans="1:20" ht="16">
      <c r="A1932" s="2" t="s">
        <v>1983</v>
      </c>
      <c r="B1932" s="3">
        <v>46284</v>
      </c>
      <c r="C1932" s="4" t="s">
        <v>1</v>
      </c>
      <c r="D1932" s="4" t="s">
        <v>88</v>
      </c>
      <c r="E1932" s="4" t="s">
        <v>25</v>
      </c>
      <c r="F1932" s="4" t="s">
        <v>20</v>
      </c>
      <c r="G1932" s="4" t="s">
        <v>5</v>
      </c>
      <c r="H1932" s="4" t="s">
        <v>29</v>
      </c>
      <c r="I1932" s="9">
        <v>4</v>
      </c>
      <c r="J1932" s="6">
        <v>49.93</v>
      </c>
      <c r="K1932" s="7">
        <v>0</v>
      </c>
      <c r="L1932" s="6">
        <v>22.99</v>
      </c>
      <c r="M1932" s="6">
        <f t="shared" si="120"/>
        <v>199.72</v>
      </c>
      <c r="N1932" s="6">
        <f t="shared" si="121"/>
        <v>91.96</v>
      </c>
      <c r="O1932" s="6">
        <f t="shared" si="122"/>
        <v>107.76</v>
      </c>
      <c r="P1932" s="8">
        <f t="shared" si="123"/>
        <v>0.53955537752853999</v>
      </c>
      <c r="Q1932" s="5">
        <f>YEAR(SalesDataTable[[#This Row],[Order Date]])</f>
        <v>2026</v>
      </c>
      <c r="R1932" s="8" t="str">
        <f>"Q"&amp;ROUNDUP(MONTH(SalesDataTable[[#This Row],[Order Date]])/3,0)</f>
        <v>Q3</v>
      </c>
      <c r="S1932" s="9">
        <f>MONTH(SalesDataTable[[#This Row],[Order Date]])</f>
        <v>9</v>
      </c>
      <c r="T1932" s="8" t="str">
        <f>TEXT(SalesDataTable[[#This Row],[Order Date]],"mmm")</f>
        <v>Sep</v>
      </c>
    </row>
    <row r="1933" spans="1:20" ht="16">
      <c r="A1933" s="2" t="s">
        <v>1984</v>
      </c>
      <c r="B1933" s="3">
        <v>46284</v>
      </c>
      <c r="C1933" s="4" t="s">
        <v>8</v>
      </c>
      <c r="D1933" s="4" t="s">
        <v>69</v>
      </c>
      <c r="E1933" s="4" t="s">
        <v>25</v>
      </c>
      <c r="F1933" s="4" t="s">
        <v>4</v>
      </c>
      <c r="G1933" s="4" t="s">
        <v>5</v>
      </c>
      <c r="H1933" s="4" t="s">
        <v>29</v>
      </c>
      <c r="I1933" s="9">
        <v>1</v>
      </c>
      <c r="J1933" s="6">
        <v>50.18</v>
      </c>
      <c r="K1933" s="7">
        <v>0</v>
      </c>
      <c r="L1933" s="6">
        <v>22.92</v>
      </c>
      <c r="M1933" s="6">
        <f t="shared" si="120"/>
        <v>50.18</v>
      </c>
      <c r="N1933" s="6">
        <f t="shared" si="121"/>
        <v>22.92</v>
      </c>
      <c r="O1933" s="6">
        <f t="shared" si="122"/>
        <v>27.259999999999998</v>
      </c>
      <c r="P1933" s="8">
        <f t="shared" si="123"/>
        <v>0.54324432044639293</v>
      </c>
      <c r="Q1933" s="5">
        <f>YEAR(SalesDataTable[[#This Row],[Order Date]])</f>
        <v>2026</v>
      </c>
      <c r="R1933" s="8" t="str">
        <f>"Q"&amp;ROUNDUP(MONTH(SalesDataTable[[#This Row],[Order Date]])/3,0)</f>
        <v>Q3</v>
      </c>
      <c r="S1933" s="9">
        <f>MONTH(SalesDataTable[[#This Row],[Order Date]])</f>
        <v>9</v>
      </c>
      <c r="T1933" s="8" t="str">
        <f>TEXT(SalesDataTable[[#This Row],[Order Date]],"mmm")</f>
        <v>Sep</v>
      </c>
    </row>
    <row r="1934" spans="1:20" ht="16">
      <c r="A1934" s="2" t="s">
        <v>1985</v>
      </c>
      <c r="B1934" s="3">
        <v>46284</v>
      </c>
      <c r="C1934" s="4" t="s">
        <v>27</v>
      </c>
      <c r="D1934" s="4" t="s">
        <v>82</v>
      </c>
      <c r="E1934" s="4" t="s">
        <v>25</v>
      </c>
      <c r="F1934" s="4" t="s">
        <v>16</v>
      </c>
      <c r="G1934" s="4" t="s">
        <v>17</v>
      </c>
      <c r="H1934" s="4" t="s">
        <v>83</v>
      </c>
      <c r="I1934" s="9">
        <v>2</v>
      </c>
      <c r="J1934" s="6">
        <v>164.01</v>
      </c>
      <c r="K1934" s="7">
        <v>0.15</v>
      </c>
      <c r="L1934" s="6">
        <v>87.14</v>
      </c>
      <c r="M1934" s="6">
        <f t="shared" si="120"/>
        <v>278.81699999999995</v>
      </c>
      <c r="N1934" s="6">
        <f t="shared" si="121"/>
        <v>174.28</v>
      </c>
      <c r="O1934" s="6">
        <f t="shared" si="122"/>
        <v>104.53699999999995</v>
      </c>
      <c r="P1934" s="8">
        <f t="shared" si="123"/>
        <v>0.37493050997607741</v>
      </c>
      <c r="Q1934" s="5">
        <f>YEAR(SalesDataTable[[#This Row],[Order Date]])</f>
        <v>2026</v>
      </c>
      <c r="R1934" s="8" t="str">
        <f>"Q"&amp;ROUNDUP(MONTH(SalesDataTable[[#This Row],[Order Date]])/3,0)</f>
        <v>Q3</v>
      </c>
      <c r="S1934" s="9">
        <f>MONTH(SalesDataTable[[#This Row],[Order Date]])</f>
        <v>9</v>
      </c>
      <c r="T1934" s="8" t="str">
        <f>TEXT(SalesDataTable[[#This Row],[Order Date]],"mmm")</f>
        <v>Sep</v>
      </c>
    </row>
    <row r="1935" spans="1:20" ht="16">
      <c r="A1935" s="2" t="s">
        <v>1986</v>
      </c>
      <c r="B1935" s="3">
        <v>46284</v>
      </c>
      <c r="C1935" s="4" t="s">
        <v>8</v>
      </c>
      <c r="D1935" s="4" t="s">
        <v>86</v>
      </c>
      <c r="E1935" s="4" t="s">
        <v>39</v>
      </c>
      <c r="F1935" s="4" t="s">
        <v>4</v>
      </c>
      <c r="G1935" s="4" t="s">
        <v>5</v>
      </c>
      <c r="H1935" s="4" t="s">
        <v>6</v>
      </c>
      <c r="I1935" s="9">
        <v>2</v>
      </c>
      <c r="J1935" s="6">
        <v>83.77</v>
      </c>
      <c r="K1935" s="7">
        <v>0</v>
      </c>
      <c r="L1935" s="6">
        <v>43.32</v>
      </c>
      <c r="M1935" s="6">
        <f t="shared" si="120"/>
        <v>167.54</v>
      </c>
      <c r="N1935" s="6">
        <f t="shared" si="121"/>
        <v>86.64</v>
      </c>
      <c r="O1935" s="6">
        <f t="shared" si="122"/>
        <v>80.899999999999991</v>
      </c>
      <c r="P1935" s="8">
        <f t="shared" si="123"/>
        <v>0.4828697624447893</v>
      </c>
      <c r="Q1935" s="5">
        <f>YEAR(SalesDataTable[[#This Row],[Order Date]])</f>
        <v>2026</v>
      </c>
      <c r="R1935" s="8" t="str">
        <f>"Q"&amp;ROUNDUP(MONTH(SalesDataTable[[#This Row],[Order Date]])/3,0)</f>
        <v>Q3</v>
      </c>
      <c r="S1935" s="9">
        <f>MONTH(SalesDataTable[[#This Row],[Order Date]])</f>
        <v>9</v>
      </c>
      <c r="T1935" s="8" t="str">
        <f>TEXT(SalesDataTable[[#This Row],[Order Date]],"mmm")</f>
        <v>Sep</v>
      </c>
    </row>
    <row r="1936" spans="1:20" ht="16">
      <c r="A1936" s="2" t="s">
        <v>1987</v>
      </c>
      <c r="B1936" s="3">
        <v>46284</v>
      </c>
      <c r="C1936" s="4" t="s">
        <v>27</v>
      </c>
      <c r="D1936" s="4" t="s">
        <v>48</v>
      </c>
      <c r="E1936" s="4" t="s">
        <v>3</v>
      </c>
      <c r="F1936" s="4" t="s">
        <v>16</v>
      </c>
      <c r="G1936" s="4" t="s">
        <v>31</v>
      </c>
      <c r="H1936" s="4" t="s">
        <v>64</v>
      </c>
      <c r="I1936" s="9">
        <v>1</v>
      </c>
      <c r="J1936" s="6">
        <v>81.84</v>
      </c>
      <c r="K1936" s="7">
        <v>0</v>
      </c>
      <c r="L1936" s="6">
        <v>38.5</v>
      </c>
      <c r="M1936" s="6">
        <f t="shared" si="120"/>
        <v>81.84</v>
      </c>
      <c r="N1936" s="6">
        <f t="shared" si="121"/>
        <v>38.5</v>
      </c>
      <c r="O1936" s="6">
        <f t="shared" si="122"/>
        <v>43.34</v>
      </c>
      <c r="P1936" s="8">
        <f t="shared" si="123"/>
        <v>0.52956989247311825</v>
      </c>
      <c r="Q1936" s="5">
        <f>YEAR(SalesDataTable[[#This Row],[Order Date]])</f>
        <v>2026</v>
      </c>
      <c r="R1936" s="8" t="str">
        <f>"Q"&amp;ROUNDUP(MONTH(SalesDataTable[[#This Row],[Order Date]])/3,0)</f>
        <v>Q3</v>
      </c>
      <c r="S1936" s="9">
        <f>MONTH(SalesDataTable[[#This Row],[Order Date]])</f>
        <v>9</v>
      </c>
      <c r="T1936" s="8" t="str">
        <f>TEXT(SalesDataTable[[#This Row],[Order Date]],"mmm")</f>
        <v>Sep</v>
      </c>
    </row>
    <row r="1937" spans="1:20" ht="16">
      <c r="A1937" s="2" t="s">
        <v>1988</v>
      </c>
      <c r="B1937" s="3">
        <v>46284</v>
      </c>
      <c r="C1937" s="4" t="s">
        <v>14</v>
      </c>
      <c r="D1937" s="4" t="s">
        <v>34</v>
      </c>
      <c r="E1937" s="4" t="s">
        <v>39</v>
      </c>
      <c r="F1937" s="4" t="s">
        <v>4</v>
      </c>
      <c r="G1937" s="4" t="s">
        <v>49</v>
      </c>
      <c r="H1937" s="4" t="s">
        <v>50</v>
      </c>
      <c r="I1937" s="9">
        <v>1</v>
      </c>
      <c r="J1937" s="6">
        <v>40.32</v>
      </c>
      <c r="K1937" s="7">
        <v>0.15</v>
      </c>
      <c r="L1937" s="6">
        <v>14.39</v>
      </c>
      <c r="M1937" s="6">
        <f t="shared" si="120"/>
        <v>34.271999999999998</v>
      </c>
      <c r="N1937" s="6">
        <f t="shared" si="121"/>
        <v>14.39</v>
      </c>
      <c r="O1937" s="6">
        <f t="shared" si="122"/>
        <v>19.881999999999998</v>
      </c>
      <c r="P1937" s="8">
        <f t="shared" si="123"/>
        <v>0.58012371615312786</v>
      </c>
      <c r="Q1937" s="5">
        <f>YEAR(SalesDataTable[[#This Row],[Order Date]])</f>
        <v>2026</v>
      </c>
      <c r="R1937" s="8" t="str">
        <f>"Q"&amp;ROUNDUP(MONTH(SalesDataTable[[#This Row],[Order Date]])/3,0)</f>
        <v>Q3</v>
      </c>
      <c r="S1937" s="9">
        <f>MONTH(SalesDataTable[[#This Row],[Order Date]])</f>
        <v>9</v>
      </c>
      <c r="T1937" s="8" t="str">
        <f>TEXT(SalesDataTable[[#This Row],[Order Date]],"mmm")</f>
        <v>Sep</v>
      </c>
    </row>
    <row r="1938" spans="1:20" ht="16">
      <c r="A1938" s="2" t="s">
        <v>1989</v>
      </c>
      <c r="B1938" s="3">
        <v>46284</v>
      </c>
      <c r="C1938" s="4" t="s">
        <v>14</v>
      </c>
      <c r="D1938" s="4" t="s">
        <v>126</v>
      </c>
      <c r="E1938" s="4" t="s">
        <v>10</v>
      </c>
      <c r="F1938" s="4" t="s">
        <v>20</v>
      </c>
      <c r="G1938" s="4" t="s">
        <v>11</v>
      </c>
      <c r="H1938" s="4" t="s">
        <v>53</v>
      </c>
      <c r="I1938" s="9">
        <v>4</v>
      </c>
      <c r="J1938" s="6">
        <v>155.84</v>
      </c>
      <c r="K1938" s="7">
        <v>0.05</v>
      </c>
      <c r="L1938" s="6">
        <v>80.790000000000006</v>
      </c>
      <c r="M1938" s="6">
        <f t="shared" si="120"/>
        <v>592.19200000000001</v>
      </c>
      <c r="N1938" s="6">
        <f t="shared" si="121"/>
        <v>323.16000000000003</v>
      </c>
      <c r="O1938" s="6">
        <f t="shared" si="122"/>
        <v>269.03199999999998</v>
      </c>
      <c r="P1938" s="8">
        <f t="shared" si="123"/>
        <v>0.45429860585755966</v>
      </c>
      <c r="Q1938" s="5">
        <f>YEAR(SalesDataTable[[#This Row],[Order Date]])</f>
        <v>2026</v>
      </c>
      <c r="R1938" s="8" t="str">
        <f>"Q"&amp;ROUNDUP(MONTH(SalesDataTable[[#This Row],[Order Date]])/3,0)</f>
        <v>Q3</v>
      </c>
      <c r="S1938" s="9">
        <f>MONTH(SalesDataTable[[#This Row],[Order Date]])</f>
        <v>9</v>
      </c>
      <c r="T1938" s="8" t="str">
        <f>TEXT(SalesDataTable[[#This Row],[Order Date]],"mmm")</f>
        <v>Sep</v>
      </c>
    </row>
    <row r="1939" spans="1:20" ht="16">
      <c r="A1939" s="2" t="s">
        <v>1990</v>
      </c>
      <c r="B1939" s="3">
        <v>46285</v>
      </c>
      <c r="C1939" s="4" t="s">
        <v>8</v>
      </c>
      <c r="D1939" s="4" t="s">
        <v>38</v>
      </c>
      <c r="E1939" s="4" t="s">
        <v>3</v>
      </c>
      <c r="F1939" s="4" t="s">
        <v>20</v>
      </c>
      <c r="G1939" s="4" t="s">
        <v>49</v>
      </c>
      <c r="H1939" s="4" t="s">
        <v>74</v>
      </c>
      <c r="I1939" s="9">
        <v>1</v>
      </c>
      <c r="J1939" s="6">
        <v>51.83</v>
      </c>
      <c r="K1939" s="7">
        <v>0</v>
      </c>
      <c r="L1939" s="6">
        <v>21.9</v>
      </c>
      <c r="M1939" s="6">
        <f t="shared" si="120"/>
        <v>51.83</v>
      </c>
      <c r="N1939" s="6">
        <f t="shared" si="121"/>
        <v>21.9</v>
      </c>
      <c r="O1939" s="6">
        <f t="shared" si="122"/>
        <v>29.93</v>
      </c>
      <c r="P1939" s="8">
        <f t="shared" si="123"/>
        <v>0.57746478873239437</v>
      </c>
      <c r="Q1939" s="5">
        <f>YEAR(SalesDataTable[[#This Row],[Order Date]])</f>
        <v>2026</v>
      </c>
      <c r="R1939" s="8" t="str">
        <f>"Q"&amp;ROUNDUP(MONTH(SalesDataTable[[#This Row],[Order Date]])/3,0)</f>
        <v>Q3</v>
      </c>
      <c r="S1939" s="9">
        <f>MONTH(SalesDataTable[[#This Row],[Order Date]])</f>
        <v>9</v>
      </c>
      <c r="T1939" s="8" t="str">
        <f>TEXT(SalesDataTable[[#This Row],[Order Date]],"mmm")</f>
        <v>Sep</v>
      </c>
    </row>
    <row r="1940" spans="1:20" ht="16">
      <c r="A1940" s="2" t="s">
        <v>1991</v>
      </c>
      <c r="B1940" s="3">
        <v>46285</v>
      </c>
      <c r="C1940" s="4" t="s">
        <v>14</v>
      </c>
      <c r="D1940" s="4" t="s">
        <v>24</v>
      </c>
      <c r="E1940" s="4" t="s">
        <v>25</v>
      </c>
      <c r="F1940" s="4" t="s">
        <v>4</v>
      </c>
      <c r="G1940" s="4" t="s">
        <v>31</v>
      </c>
      <c r="H1940" s="4" t="s">
        <v>41</v>
      </c>
      <c r="I1940" s="9">
        <v>1</v>
      </c>
      <c r="J1940" s="6">
        <v>190.77</v>
      </c>
      <c r="K1940" s="7">
        <v>0.05</v>
      </c>
      <c r="L1940" s="6">
        <v>104.69</v>
      </c>
      <c r="M1940" s="6">
        <f t="shared" si="120"/>
        <v>181.23150000000001</v>
      </c>
      <c r="N1940" s="6">
        <f t="shared" si="121"/>
        <v>104.69</v>
      </c>
      <c r="O1940" s="6">
        <f t="shared" si="122"/>
        <v>76.541500000000013</v>
      </c>
      <c r="P1940" s="8">
        <f t="shared" si="123"/>
        <v>0.42234103894742364</v>
      </c>
      <c r="Q1940" s="5">
        <f>YEAR(SalesDataTable[[#This Row],[Order Date]])</f>
        <v>2026</v>
      </c>
      <c r="R1940" s="8" t="str">
        <f>"Q"&amp;ROUNDUP(MONTH(SalesDataTable[[#This Row],[Order Date]])/3,0)</f>
        <v>Q3</v>
      </c>
      <c r="S1940" s="9">
        <f>MONTH(SalesDataTable[[#This Row],[Order Date]])</f>
        <v>9</v>
      </c>
      <c r="T1940" s="8" t="str">
        <f>TEXT(SalesDataTable[[#This Row],[Order Date]],"mmm")</f>
        <v>Sep</v>
      </c>
    </row>
    <row r="1941" spans="1:20" ht="16">
      <c r="A1941" s="2" t="s">
        <v>1992</v>
      </c>
      <c r="B1941" s="3">
        <v>46285</v>
      </c>
      <c r="C1941" s="4" t="s">
        <v>8</v>
      </c>
      <c r="D1941" s="4" t="s">
        <v>69</v>
      </c>
      <c r="E1941" s="4" t="s">
        <v>25</v>
      </c>
      <c r="F1941" s="4" t="s">
        <v>16</v>
      </c>
      <c r="G1941" s="4" t="s">
        <v>5</v>
      </c>
      <c r="H1941" s="4" t="s">
        <v>35</v>
      </c>
      <c r="I1941" s="9">
        <v>2</v>
      </c>
      <c r="J1941" s="6">
        <v>40.049999999999997</v>
      </c>
      <c r="K1941" s="7">
        <v>0.05</v>
      </c>
      <c r="L1941" s="6">
        <v>16.97</v>
      </c>
      <c r="M1941" s="6">
        <f t="shared" si="120"/>
        <v>76.094999999999985</v>
      </c>
      <c r="N1941" s="6">
        <f t="shared" si="121"/>
        <v>33.94</v>
      </c>
      <c r="O1941" s="6">
        <f t="shared" si="122"/>
        <v>42.154999999999987</v>
      </c>
      <c r="P1941" s="8">
        <f t="shared" si="123"/>
        <v>0.55397857940731976</v>
      </c>
      <c r="Q1941" s="5">
        <f>YEAR(SalesDataTable[[#This Row],[Order Date]])</f>
        <v>2026</v>
      </c>
      <c r="R1941" s="8" t="str">
        <f>"Q"&amp;ROUNDUP(MONTH(SalesDataTable[[#This Row],[Order Date]])/3,0)</f>
        <v>Q3</v>
      </c>
      <c r="S1941" s="9">
        <f>MONTH(SalesDataTable[[#This Row],[Order Date]])</f>
        <v>9</v>
      </c>
      <c r="T1941" s="8" t="str">
        <f>TEXT(SalesDataTable[[#This Row],[Order Date]],"mmm")</f>
        <v>Sep</v>
      </c>
    </row>
    <row r="1942" spans="1:20" ht="16">
      <c r="A1942" s="2" t="s">
        <v>1993</v>
      </c>
      <c r="B1942" s="3">
        <v>46285</v>
      </c>
      <c r="C1942" s="4" t="s">
        <v>8</v>
      </c>
      <c r="D1942" s="4" t="s">
        <v>69</v>
      </c>
      <c r="E1942" s="4" t="s">
        <v>3</v>
      </c>
      <c r="F1942" s="4" t="s">
        <v>16</v>
      </c>
      <c r="G1942" s="4" t="s">
        <v>5</v>
      </c>
      <c r="H1942" s="4" t="s">
        <v>6</v>
      </c>
      <c r="I1942" s="9">
        <v>1</v>
      </c>
      <c r="J1942" s="6">
        <v>82.08</v>
      </c>
      <c r="K1942" s="7">
        <v>0.05</v>
      </c>
      <c r="L1942" s="6">
        <v>43.18</v>
      </c>
      <c r="M1942" s="6">
        <f t="shared" si="120"/>
        <v>77.975999999999999</v>
      </c>
      <c r="N1942" s="6">
        <f t="shared" si="121"/>
        <v>43.18</v>
      </c>
      <c r="O1942" s="6">
        <f t="shared" si="122"/>
        <v>34.795999999999999</v>
      </c>
      <c r="P1942" s="8">
        <f t="shared" si="123"/>
        <v>0.44623986867754178</v>
      </c>
      <c r="Q1942" s="5">
        <f>YEAR(SalesDataTable[[#This Row],[Order Date]])</f>
        <v>2026</v>
      </c>
      <c r="R1942" s="8" t="str">
        <f>"Q"&amp;ROUNDUP(MONTH(SalesDataTable[[#This Row],[Order Date]])/3,0)</f>
        <v>Q3</v>
      </c>
      <c r="S1942" s="9">
        <f>MONTH(SalesDataTable[[#This Row],[Order Date]])</f>
        <v>9</v>
      </c>
      <c r="T1942" s="8" t="str">
        <f>TEXT(SalesDataTable[[#This Row],[Order Date]],"mmm")</f>
        <v>Sep</v>
      </c>
    </row>
    <row r="1943" spans="1:20" ht="16">
      <c r="A1943" s="2" t="s">
        <v>1994</v>
      </c>
      <c r="B1943" s="3">
        <v>46285</v>
      </c>
      <c r="C1943" s="4" t="s">
        <v>1</v>
      </c>
      <c r="D1943" s="4" t="s">
        <v>88</v>
      </c>
      <c r="E1943" s="4" t="s">
        <v>3</v>
      </c>
      <c r="F1943" s="4" t="s">
        <v>4</v>
      </c>
      <c r="G1943" s="4" t="s">
        <v>5</v>
      </c>
      <c r="H1943" s="4" t="s">
        <v>29</v>
      </c>
      <c r="I1943" s="9">
        <v>1</v>
      </c>
      <c r="J1943" s="6">
        <v>50.3</v>
      </c>
      <c r="K1943" s="7">
        <v>0.05</v>
      </c>
      <c r="L1943" s="6">
        <v>22.14</v>
      </c>
      <c r="M1943" s="6">
        <f t="shared" si="120"/>
        <v>47.784999999999997</v>
      </c>
      <c r="N1943" s="6">
        <f t="shared" si="121"/>
        <v>22.14</v>
      </c>
      <c r="O1943" s="6">
        <f t="shared" si="122"/>
        <v>25.644999999999996</v>
      </c>
      <c r="P1943" s="8">
        <f t="shared" si="123"/>
        <v>0.53667468870984614</v>
      </c>
      <c r="Q1943" s="5">
        <f>YEAR(SalesDataTable[[#This Row],[Order Date]])</f>
        <v>2026</v>
      </c>
      <c r="R1943" s="8" t="str">
        <f>"Q"&amp;ROUNDUP(MONTH(SalesDataTable[[#This Row],[Order Date]])/3,0)</f>
        <v>Q3</v>
      </c>
      <c r="S1943" s="9">
        <f>MONTH(SalesDataTable[[#This Row],[Order Date]])</f>
        <v>9</v>
      </c>
      <c r="T1943" s="8" t="str">
        <f>TEXT(SalesDataTable[[#This Row],[Order Date]],"mmm")</f>
        <v>Sep</v>
      </c>
    </row>
    <row r="1944" spans="1:20" ht="16">
      <c r="A1944" s="2" t="s">
        <v>1995</v>
      </c>
      <c r="B1944" s="3">
        <v>46285</v>
      </c>
      <c r="C1944" s="4" t="s">
        <v>14</v>
      </c>
      <c r="D1944" s="4" t="s">
        <v>126</v>
      </c>
      <c r="E1944" s="4" t="s">
        <v>3</v>
      </c>
      <c r="F1944" s="4" t="s">
        <v>16</v>
      </c>
      <c r="G1944" s="4" t="s">
        <v>17</v>
      </c>
      <c r="H1944" s="4" t="s">
        <v>46</v>
      </c>
      <c r="I1944" s="9">
        <v>1</v>
      </c>
      <c r="J1944" s="6">
        <v>47.68</v>
      </c>
      <c r="K1944" s="7">
        <v>0.1</v>
      </c>
      <c r="L1944" s="6">
        <v>18.03</v>
      </c>
      <c r="M1944" s="6">
        <f t="shared" si="120"/>
        <v>42.911999999999999</v>
      </c>
      <c r="N1944" s="6">
        <f t="shared" si="121"/>
        <v>18.03</v>
      </c>
      <c r="O1944" s="6">
        <f t="shared" si="122"/>
        <v>24.881999999999998</v>
      </c>
      <c r="P1944" s="8">
        <f t="shared" si="123"/>
        <v>0.57983780760626391</v>
      </c>
      <c r="Q1944" s="5">
        <f>YEAR(SalesDataTable[[#This Row],[Order Date]])</f>
        <v>2026</v>
      </c>
      <c r="R1944" s="8" t="str">
        <f>"Q"&amp;ROUNDUP(MONTH(SalesDataTable[[#This Row],[Order Date]])/3,0)</f>
        <v>Q3</v>
      </c>
      <c r="S1944" s="9">
        <f>MONTH(SalesDataTable[[#This Row],[Order Date]])</f>
        <v>9</v>
      </c>
      <c r="T1944" s="8" t="str">
        <f>TEXT(SalesDataTable[[#This Row],[Order Date]],"mmm")</f>
        <v>Sep</v>
      </c>
    </row>
    <row r="1945" spans="1:20" ht="16">
      <c r="A1945" s="2" t="s">
        <v>1996</v>
      </c>
      <c r="B1945" s="3">
        <v>46285</v>
      </c>
      <c r="C1945" s="4" t="s">
        <v>14</v>
      </c>
      <c r="D1945" s="4" t="s">
        <v>15</v>
      </c>
      <c r="E1945" s="4" t="s">
        <v>25</v>
      </c>
      <c r="F1945" s="4" t="s">
        <v>4</v>
      </c>
      <c r="G1945" s="4" t="s">
        <v>5</v>
      </c>
      <c r="H1945" s="4" t="s">
        <v>29</v>
      </c>
      <c r="I1945" s="9">
        <v>2</v>
      </c>
      <c r="J1945" s="6">
        <v>51.48</v>
      </c>
      <c r="K1945" s="7">
        <v>0.05</v>
      </c>
      <c r="L1945" s="6">
        <v>22.38</v>
      </c>
      <c r="M1945" s="6">
        <f t="shared" si="120"/>
        <v>97.811999999999983</v>
      </c>
      <c r="N1945" s="6">
        <f t="shared" si="121"/>
        <v>44.76</v>
      </c>
      <c r="O1945" s="6">
        <f t="shared" si="122"/>
        <v>53.051999999999985</v>
      </c>
      <c r="P1945" s="8">
        <f t="shared" si="123"/>
        <v>0.54238743712427917</v>
      </c>
      <c r="Q1945" s="5">
        <f>YEAR(SalesDataTable[[#This Row],[Order Date]])</f>
        <v>2026</v>
      </c>
      <c r="R1945" s="8" t="str">
        <f>"Q"&amp;ROUNDUP(MONTH(SalesDataTable[[#This Row],[Order Date]])/3,0)</f>
        <v>Q3</v>
      </c>
      <c r="S1945" s="9">
        <f>MONTH(SalesDataTable[[#This Row],[Order Date]])</f>
        <v>9</v>
      </c>
      <c r="T1945" s="8" t="str">
        <f>TEXT(SalesDataTable[[#This Row],[Order Date]],"mmm")</f>
        <v>Sep</v>
      </c>
    </row>
    <row r="1946" spans="1:20" ht="16">
      <c r="A1946" s="2" t="s">
        <v>1997</v>
      </c>
      <c r="B1946" s="3">
        <v>46285</v>
      </c>
      <c r="C1946" s="4" t="s">
        <v>14</v>
      </c>
      <c r="D1946" s="4" t="s">
        <v>24</v>
      </c>
      <c r="E1946" s="4" t="s">
        <v>3</v>
      </c>
      <c r="F1946" s="4" t="s">
        <v>20</v>
      </c>
      <c r="G1946" s="4" t="s">
        <v>49</v>
      </c>
      <c r="H1946" s="4" t="s">
        <v>55</v>
      </c>
      <c r="I1946" s="9">
        <v>2</v>
      </c>
      <c r="J1946" s="6">
        <v>123.73</v>
      </c>
      <c r="K1946" s="7">
        <v>0</v>
      </c>
      <c r="L1946" s="6">
        <v>68.459999999999994</v>
      </c>
      <c r="M1946" s="6">
        <f t="shared" si="120"/>
        <v>247.46</v>
      </c>
      <c r="N1946" s="6">
        <f t="shared" si="121"/>
        <v>136.91999999999999</v>
      </c>
      <c r="O1946" s="6">
        <f t="shared" si="122"/>
        <v>110.54000000000002</v>
      </c>
      <c r="P1946" s="8">
        <f t="shared" si="123"/>
        <v>0.44669845631617239</v>
      </c>
      <c r="Q1946" s="5">
        <f>YEAR(SalesDataTable[[#This Row],[Order Date]])</f>
        <v>2026</v>
      </c>
      <c r="R1946" s="8" t="str">
        <f>"Q"&amp;ROUNDUP(MONTH(SalesDataTable[[#This Row],[Order Date]])/3,0)</f>
        <v>Q3</v>
      </c>
      <c r="S1946" s="9">
        <f>MONTH(SalesDataTable[[#This Row],[Order Date]])</f>
        <v>9</v>
      </c>
      <c r="T1946" s="8" t="str">
        <f>TEXT(SalesDataTable[[#This Row],[Order Date]],"mmm")</f>
        <v>Sep</v>
      </c>
    </row>
    <row r="1947" spans="1:20" ht="16">
      <c r="A1947" s="2" t="s">
        <v>1998</v>
      </c>
      <c r="B1947" s="3">
        <v>46286</v>
      </c>
      <c r="C1947" s="4" t="s">
        <v>14</v>
      </c>
      <c r="D1947" s="4" t="s">
        <v>34</v>
      </c>
      <c r="E1947" s="4" t="s">
        <v>3</v>
      </c>
      <c r="F1947" s="4" t="s">
        <v>20</v>
      </c>
      <c r="G1947" s="4" t="s">
        <v>11</v>
      </c>
      <c r="H1947" s="4" t="s">
        <v>21</v>
      </c>
      <c r="I1947" s="9">
        <v>2</v>
      </c>
      <c r="J1947" s="6">
        <v>146.81</v>
      </c>
      <c r="K1947" s="7">
        <v>0</v>
      </c>
      <c r="L1947" s="6">
        <v>79.72</v>
      </c>
      <c r="M1947" s="6">
        <f t="shared" si="120"/>
        <v>293.62</v>
      </c>
      <c r="N1947" s="6">
        <f t="shared" si="121"/>
        <v>159.44</v>
      </c>
      <c r="O1947" s="6">
        <f t="shared" si="122"/>
        <v>134.18</v>
      </c>
      <c r="P1947" s="8">
        <f t="shared" si="123"/>
        <v>0.45698521899053202</v>
      </c>
      <c r="Q1947" s="5">
        <f>YEAR(SalesDataTable[[#This Row],[Order Date]])</f>
        <v>2026</v>
      </c>
      <c r="R1947" s="8" t="str">
        <f>"Q"&amp;ROUNDUP(MONTH(SalesDataTable[[#This Row],[Order Date]])/3,0)</f>
        <v>Q3</v>
      </c>
      <c r="S1947" s="9">
        <f>MONTH(SalesDataTable[[#This Row],[Order Date]])</f>
        <v>9</v>
      </c>
      <c r="T1947" s="8" t="str">
        <f>TEXT(SalesDataTable[[#This Row],[Order Date]],"mmm")</f>
        <v>Sep</v>
      </c>
    </row>
    <row r="1948" spans="1:20" ht="16">
      <c r="A1948" s="2" t="s">
        <v>1999</v>
      </c>
      <c r="B1948" s="3">
        <v>46286</v>
      </c>
      <c r="C1948" s="4" t="s">
        <v>8</v>
      </c>
      <c r="D1948" s="4" t="s">
        <v>69</v>
      </c>
      <c r="E1948" s="4" t="s">
        <v>25</v>
      </c>
      <c r="F1948" s="4" t="s">
        <v>4</v>
      </c>
      <c r="G1948" s="4" t="s">
        <v>17</v>
      </c>
      <c r="H1948" s="4" t="s">
        <v>83</v>
      </c>
      <c r="I1948" s="9">
        <v>2</v>
      </c>
      <c r="J1948" s="6">
        <v>167.16</v>
      </c>
      <c r="K1948" s="7">
        <v>0</v>
      </c>
      <c r="L1948" s="6">
        <v>88.51</v>
      </c>
      <c r="M1948" s="6">
        <f t="shared" si="120"/>
        <v>334.32</v>
      </c>
      <c r="N1948" s="6">
        <f t="shared" si="121"/>
        <v>177.02</v>
      </c>
      <c r="O1948" s="6">
        <f t="shared" si="122"/>
        <v>157.29999999999998</v>
      </c>
      <c r="P1948" s="8">
        <f t="shared" si="123"/>
        <v>0.4705072983967456</v>
      </c>
      <c r="Q1948" s="5">
        <f>YEAR(SalesDataTable[[#This Row],[Order Date]])</f>
        <v>2026</v>
      </c>
      <c r="R1948" s="8" t="str">
        <f>"Q"&amp;ROUNDUP(MONTH(SalesDataTable[[#This Row],[Order Date]])/3,0)</f>
        <v>Q3</v>
      </c>
      <c r="S1948" s="9">
        <f>MONTH(SalesDataTable[[#This Row],[Order Date]])</f>
        <v>9</v>
      </c>
      <c r="T1948" s="8" t="str">
        <f>TEXT(SalesDataTable[[#This Row],[Order Date]],"mmm")</f>
        <v>Sep</v>
      </c>
    </row>
    <row r="1949" spans="1:20" ht="16">
      <c r="A1949" s="2" t="s">
        <v>2000</v>
      </c>
      <c r="B1949" s="3">
        <v>46286</v>
      </c>
      <c r="C1949" s="4" t="s">
        <v>14</v>
      </c>
      <c r="D1949" s="4" t="s">
        <v>15</v>
      </c>
      <c r="E1949" s="4" t="s">
        <v>3</v>
      </c>
      <c r="F1949" s="4" t="s">
        <v>16</v>
      </c>
      <c r="G1949" s="4" t="s">
        <v>5</v>
      </c>
      <c r="H1949" s="4" t="s">
        <v>6</v>
      </c>
      <c r="I1949" s="9">
        <v>1</v>
      </c>
      <c r="J1949" s="6">
        <v>83.69</v>
      </c>
      <c r="K1949" s="7">
        <v>0</v>
      </c>
      <c r="L1949" s="6">
        <v>42.76</v>
      </c>
      <c r="M1949" s="6">
        <f t="shared" si="120"/>
        <v>83.69</v>
      </c>
      <c r="N1949" s="6">
        <f t="shared" si="121"/>
        <v>42.76</v>
      </c>
      <c r="O1949" s="6">
        <f t="shared" si="122"/>
        <v>40.93</v>
      </c>
      <c r="P1949" s="8">
        <f t="shared" si="123"/>
        <v>0.48906679412116144</v>
      </c>
      <c r="Q1949" s="5">
        <f>YEAR(SalesDataTable[[#This Row],[Order Date]])</f>
        <v>2026</v>
      </c>
      <c r="R1949" s="8" t="str">
        <f>"Q"&amp;ROUNDUP(MONTH(SalesDataTable[[#This Row],[Order Date]])/3,0)</f>
        <v>Q3</v>
      </c>
      <c r="S1949" s="9">
        <f>MONTH(SalesDataTable[[#This Row],[Order Date]])</f>
        <v>9</v>
      </c>
      <c r="T1949" s="8" t="str">
        <f>TEXT(SalesDataTable[[#This Row],[Order Date]],"mmm")</f>
        <v>Sep</v>
      </c>
    </row>
    <row r="1950" spans="1:20" ht="16">
      <c r="A1950" s="2" t="s">
        <v>2001</v>
      </c>
      <c r="B1950" s="3">
        <v>46286</v>
      </c>
      <c r="C1950" s="4" t="s">
        <v>1</v>
      </c>
      <c r="D1950" s="4" t="s">
        <v>2</v>
      </c>
      <c r="E1950" s="4" t="s">
        <v>3</v>
      </c>
      <c r="F1950" s="4" t="s">
        <v>16</v>
      </c>
      <c r="G1950" s="4" t="s">
        <v>5</v>
      </c>
      <c r="H1950" s="4" t="s">
        <v>35</v>
      </c>
      <c r="I1950" s="9">
        <v>1</v>
      </c>
      <c r="J1950" s="6">
        <v>40.4</v>
      </c>
      <c r="K1950" s="7">
        <v>0.15</v>
      </c>
      <c r="L1950" s="6">
        <v>16.47</v>
      </c>
      <c r="M1950" s="6">
        <f t="shared" si="120"/>
        <v>34.339999999999996</v>
      </c>
      <c r="N1950" s="6">
        <f t="shared" si="121"/>
        <v>16.47</v>
      </c>
      <c r="O1950" s="6">
        <f t="shared" si="122"/>
        <v>17.869999999999997</v>
      </c>
      <c r="P1950" s="8">
        <f t="shared" si="123"/>
        <v>0.52038439138031445</v>
      </c>
      <c r="Q1950" s="5">
        <f>YEAR(SalesDataTable[[#This Row],[Order Date]])</f>
        <v>2026</v>
      </c>
      <c r="R1950" s="8" t="str">
        <f>"Q"&amp;ROUNDUP(MONTH(SalesDataTable[[#This Row],[Order Date]])/3,0)</f>
        <v>Q3</v>
      </c>
      <c r="S1950" s="9">
        <f>MONTH(SalesDataTable[[#This Row],[Order Date]])</f>
        <v>9</v>
      </c>
      <c r="T1950" s="8" t="str">
        <f>TEXT(SalesDataTable[[#This Row],[Order Date]],"mmm")</f>
        <v>Sep</v>
      </c>
    </row>
    <row r="1951" spans="1:20" ht="16">
      <c r="A1951" s="2" t="s">
        <v>2002</v>
      </c>
      <c r="B1951" s="3">
        <v>46286</v>
      </c>
      <c r="C1951" s="4" t="s">
        <v>8</v>
      </c>
      <c r="D1951" s="4" t="s">
        <v>66</v>
      </c>
      <c r="E1951" s="4" t="s">
        <v>3</v>
      </c>
      <c r="F1951" s="4" t="s">
        <v>4</v>
      </c>
      <c r="G1951" s="4" t="s">
        <v>11</v>
      </c>
      <c r="H1951" s="4" t="s">
        <v>21</v>
      </c>
      <c r="I1951" s="9">
        <v>3</v>
      </c>
      <c r="J1951" s="6">
        <v>143.31</v>
      </c>
      <c r="K1951" s="7">
        <v>0</v>
      </c>
      <c r="L1951" s="6">
        <v>81.36</v>
      </c>
      <c r="M1951" s="6">
        <f t="shared" si="120"/>
        <v>429.93</v>
      </c>
      <c r="N1951" s="6">
        <f t="shared" si="121"/>
        <v>244.07999999999998</v>
      </c>
      <c r="O1951" s="6">
        <f t="shared" si="122"/>
        <v>185.85000000000002</v>
      </c>
      <c r="P1951" s="8">
        <f t="shared" si="123"/>
        <v>0.43227967343521045</v>
      </c>
      <c r="Q1951" s="5">
        <f>YEAR(SalesDataTable[[#This Row],[Order Date]])</f>
        <v>2026</v>
      </c>
      <c r="R1951" s="8" t="str">
        <f>"Q"&amp;ROUNDUP(MONTH(SalesDataTable[[#This Row],[Order Date]])/3,0)</f>
        <v>Q3</v>
      </c>
      <c r="S1951" s="9">
        <f>MONTH(SalesDataTable[[#This Row],[Order Date]])</f>
        <v>9</v>
      </c>
      <c r="T1951" s="8" t="str">
        <f>TEXT(SalesDataTable[[#This Row],[Order Date]],"mmm")</f>
        <v>Sep</v>
      </c>
    </row>
    <row r="1952" spans="1:20" ht="16">
      <c r="A1952" s="2" t="s">
        <v>2003</v>
      </c>
      <c r="B1952" s="3">
        <v>46286</v>
      </c>
      <c r="C1952" s="4" t="s">
        <v>8</v>
      </c>
      <c r="D1952" s="4" t="s">
        <v>66</v>
      </c>
      <c r="E1952" s="4" t="s">
        <v>10</v>
      </c>
      <c r="F1952" s="4" t="s">
        <v>4</v>
      </c>
      <c r="G1952" s="4" t="s">
        <v>49</v>
      </c>
      <c r="H1952" s="4" t="s">
        <v>74</v>
      </c>
      <c r="I1952" s="9">
        <v>15</v>
      </c>
      <c r="J1952" s="6">
        <v>51.1</v>
      </c>
      <c r="K1952" s="7">
        <v>0.1</v>
      </c>
      <c r="L1952" s="6">
        <v>21.9</v>
      </c>
      <c r="M1952" s="6">
        <f t="shared" si="120"/>
        <v>689.85</v>
      </c>
      <c r="N1952" s="6">
        <f t="shared" si="121"/>
        <v>328.5</v>
      </c>
      <c r="O1952" s="6">
        <f t="shared" si="122"/>
        <v>361.35</v>
      </c>
      <c r="P1952" s="8">
        <f t="shared" si="123"/>
        <v>0.52380952380952384</v>
      </c>
      <c r="Q1952" s="5">
        <f>YEAR(SalesDataTable[[#This Row],[Order Date]])</f>
        <v>2026</v>
      </c>
      <c r="R1952" s="8" t="str">
        <f>"Q"&amp;ROUNDUP(MONTH(SalesDataTable[[#This Row],[Order Date]])/3,0)</f>
        <v>Q3</v>
      </c>
      <c r="S1952" s="9">
        <f>MONTH(SalesDataTable[[#This Row],[Order Date]])</f>
        <v>9</v>
      </c>
      <c r="T1952" s="8" t="str">
        <f>TEXT(SalesDataTable[[#This Row],[Order Date]],"mmm")</f>
        <v>Sep</v>
      </c>
    </row>
    <row r="1953" spans="1:20" ht="16">
      <c r="A1953" s="2" t="s">
        <v>2004</v>
      </c>
      <c r="B1953" s="3">
        <v>46286</v>
      </c>
      <c r="C1953" s="4" t="s">
        <v>27</v>
      </c>
      <c r="D1953" s="4" t="s">
        <v>82</v>
      </c>
      <c r="E1953" s="4" t="s">
        <v>39</v>
      </c>
      <c r="F1953" s="4" t="s">
        <v>16</v>
      </c>
      <c r="G1953" s="4" t="s">
        <v>11</v>
      </c>
      <c r="H1953" s="4" t="s">
        <v>21</v>
      </c>
      <c r="I1953" s="9">
        <v>1</v>
      </c>
      <c r="J1953" s="6">
        <v>146.33000000000001</v>
      </c>
      <c r="K1953" s="7">
        <v>0</v>
      </c>
      <c r="L1953" s="6">
        <v>80.05</v>
      </c>
      <c r="M1953" s="6">
        <f t="shared" si="120"/>
        <v>146.33000000000001</v>
      </c>
      <c r="N1953" s="6">
        <f t="shared" si="121"/>
        <v>80.05</v>
      </c>
      <c r="O1953" s="6">
        <f t="shared" si="122"/>
        <v>66.280000000000015</v>
      </c>
      <c r="P1953" s="8">
        <f t="shared" si="123"/>
        <v>0.45294881432378875</v>
      </c>
      <c r="Q1953" s="5">
        <f>YEAR(SalesDataTable[[#This Row],[Order Date]])</f>
        <v>2026</v>
      </c>
      <c r="R1953" s="8" t="str">
        <f>"Q"&amp;ROUNDUP(MONTH(SalesDataTable[[#This Row],[Order Date]])/3,0)</f>
        <v>Q3</v>
      </c>
      <c r="S1953" s="9">
        <f>MONTH(SalesDataTable[[#This Row],[Order Date]])</f>
        <v>9</v>
      </c>
      <c r="T1953" s="8" t="str">
        <f>TEXT(SalesDataTable[[#This Row],[Order Date]],"mmm")</f>
        <v>Sep</v>
      </c>
    </row>
    <row r="1954" spans="1:20" ht="16">
      <c r="A1954" s="2" t="s">
        <v>2005</v>
      </c>
      <c r="B1954" s="3">
        <v>46287</v>
      </c>
      <c r="C1954" s="4" t="s">
        <v>27</v>
      </c>
      <c r="D1954" s="4" t="s">
        <v>48</v>
      </c>
      <c r="E1954" s="4" t="s">
        <v>3</v>
      </c>
      <c r="F1954" s="4" t="s">
        <v>4</v>
      </c>
      <c r="G1954" s="4" t="s">
        <v>17</v>
      </c>
      <c r="H1954" s="4" t="s">
        <v>71</v>
      </c>
      <c r="I1954" s="9">
        <v>1</v>
      </c>
      <c r="J1954" s="6">
        <v>130.69999999999999</v>
      </c>
      <c r="K1954" s="7">
        <v>0.05</v>
      </c>
      <c r="L1954" s="6">
        <v>68.23</v>
      </c>
      <c r="M1954" s="6">
        <f t="shared" si="120"/>
        <v>124.16499999999998</v>
      </c>
      <c r="N1954" s="6">
        <f t="shared" si="121"/>
        <v>68.23</v>
      </c>
      <c r="O1954" s="6">
        <f t="shared" si="122"/>
        <v>55.934999999999974</v>
      </c>
      <c r="P1954" s="8">
        <f t="shared" si="123"/>
        <v>0.45048926831232622</v>
      </c>
      <c r="Q1954" s="5">
        <f>YEAR(SalesDataTable[[#This Row],[Order Date]])</f>
        <v>2026</v>
      </c>
      <c r="R1954" s="8" t="str">
        <f>"Q"&amp;ROUNDUP(MONTH(SalesDataTable[[#This Row],[Order Date]])/3,0)</f>
        <v>Q3</v>
      </c>
      <c r="S1954" s="9">
        <f>MONTH(SalesDataTable[[#This Row],[Order Date]])</f>
        <v>9</v>
      </c>
      <c r="T1954" s="8" t="str">
        <f>TEXT(SalesDataTable[[#This Row],[Order Date]],"mmm")</f>
        <v>Sep</v>
      </c>
    </row>
    <row r="1955" spans="1:20" ht="16">
      <c r="A1955" s="2" t="s">
        <v>2006</v>
      </c>
      <c r="B1955" s="3">
        <v>46287</v>
      </c>
      <c r="C1955" s="4" t="s">
        <v>8</v>
      </c>
      <c r="D1955" s="4" t="s">
        <v>69</v>
      </c>
      <c r="E1955" s="4" t="s">
        <v>10</v>
      </c>
      <c r="F1955" s="4" t="s">
        <v>20</v>
      </c>
      <c r="G1955" s="4" t="s">
        <v>49</v>
      </c>
      <c r="H1955" s="4" t="s">
        <v>50</v>
      </c>
      <c r="I1955" s="9">
        <v>8</v>
      </c>
      <c r="J1955" s="6">
        <v>39.630000000000003</v>
      </c>
      <c r="K1955" s="7">
        <v>0.15</v>
      </c>
      <c r="L1955" s="6">
        <v>14.61</v>
      </c>
      <c r="M1955" s="6">
        <f t="shared" si="120"/>
        <v>269.48400000000004</v>
      </c>
      <c r="N1955" s="6">
        <f t="shared" si="121"/>
        <v>116.88</v>
      </c>
      <c r="O1955" s="6">
        <f t="shared" si="122"/>
        <v>152.60400000000004</v>
      </c>
      <c r="P1955" s="8">
        <f t="shared" si="123"/>
        <v>0.56628222825844954</v>
      </c>
      <c r="Q1955" s="5">
        <f>YEAR(SalesDataTable[[#This Row],[Order Date]])</f>
        <v>2026</v>
      </c>
      <c r="R1955" s="8" t="str">
        <f>"Q"&amp;ROUNDUP(MONTH(SalesDataTable[[#This Row],[Order Date]])/3,0)</f>
        <v>Q3</v>
      </c>
      <c r="S1955" s="9">
        <f>MONTH(SalesDataTable[[#This Row],[Order Date]])</f>
        <v>9</v>
      </c>
      <c r="T1955" s="8" t="str">
        <f>TEXT(SalesDataTable[[#This Row],[Order Date]],"mmm")</f>
        <v>Sep</v>
      </c>
    </row>
    <row r="1956" spans="1:20" ht="16">
      <c r="A1956" s="2" t="s">
        <v>2007</v>
      </c>
      <c r="B1956" s="3">
        <v>46287</v>
      </c>
      <c r="C1956" s="4" t="s">
        <v>8</v>
      </c>
      <c r="D1956" s="4" t="s">
        <v>38</v>
      </c>
      <c r="E1956" s="4" t="s">
        <v>3</v>
      </c>
      <c r="F1956" s="4" t="s">
        <v>4</v>
      </c>
      <c r="G1956" s="4" t="s">
        <v>17</v>
      </c>
      <c r="H1956" s="4" t="s">
        <v>71</v>
      </c>
      <c r="I1956" s="9">
        <v>1</v>
      </c>
      <c r="J1956" s="6">
        <v>132.36000000000001</v>
      </c>
      <c r="K1956" s="7">
        <v>0.05</v>
      </c>
      <c r="L1956" s="6">
        <v>66.63</v>
      </c>
      <c r="M1956" s="6">
        <f t="shared" si="120"/>
        <v>125.742</v>
      </c>
      <c r="N1956" s="6">
        <f t="shared" si="121"/>
        <v>66.63</v>
      </c>
      <c r="O1956" s="6">
        <f t="shared" si="122"/>
        <v>59.112000000000009</v>
      </c>
      <c r="P1956" s="8">
        <f t="shared" si="123"/>
        <v>0.47010545402490822</v>
      </c>
      <c r="Q1956" s="5">
        <f>YEAR(SalesDataTable[[#This Row],[Order Date]])</f>
        <v>2026</v>
      </c>
      <c r="R1956" s="8" t="str">
        <f>"Q"&amp;ROUNDUP(MONTH(SalesDataTable[[#This Row],[Order Date]])/3,0)</f>
        <v>Q3</v>
      </c>
      <c r="S1956" s="9">
        <f>MONTH(SalesDataTable[[#This Row],[Order Date]])</f>
        <v>9</v>
      </c>
      <c r="T1956" s="8" t="str">
        <f>TEXT(SalesDataTable[[#This Row],[Order Date]],"mmm")</f>
        <v>Sep</v>
      </c>
    </row>
    <row r="1957" spans="1:20" ht="16">
      <c r="A1957" s="2" t="s">
        <v>2008</v>
      </c>
      <c r="B1957" s="3">
        <v>46287</v>
      </c>
      <c r="C1957" s="4" t="s">
        <v>27</v>
      </c>
      <c r="D1957" s="4" t="s">
        <v>45</v>
      </c>
      <c r="E1957" s="4" t="s">
        <v>3</v>
      </c>
      <c r="F1957" s="4" t="s">
        <v>20</v>
      </c>
      <c r="G1957" s="4" t="s">
        <v>11</v>
      </c>
      <c r="H1957" s="4" t="s">
        <v>53</v>
      </c>
      <c r="I1957" s="9">
        <v>1</v>
      </c>
      <c r="J1957" s="6">
        <v>156.81</v>
      </c>
      <c r="K1957" s="7">
        <v>0</v>
      </c>
      <c r="L1957" s="6">
        <v>78.2</v>
      </c>
      <c r="M1957" s="6">
        <f t="shared" si="120"/>
        <v>156.81</v>
      </c>
      <c r="N1957" s="6">
        <f t="shared" si="121"/>
        <v>78.2</v>
      </c>
      <c r="O1957" s="6">
        <f t="shared" si="122"/>
        <v>78.61</v>
      </c>
      <c r="P1957" s="8">
        <f t="shared" si="123"/>
        <v>0.50130731458452904</v>
      </c>
      <c r="Q1957" s="5">
        <f>YEAR(SalesDataTable[[#This Row],[Order Date]])</f>
        <v>2026</v>
      </c>
      <c r="R1957" s="8" t="str">
        <f>"Q"&amp;ROUNDUP(MONTH(SalesDataTable[[#This Row],[Order Date]])/3,0)</f>
        <v>Q3</v>
      </c>
      <c r="S1957" s="9">
        <f>MONTH(SalesDataTable[[#This Row],[Order Date]])</f>
        <v>9</v>
      </c>
      <c r="T1957" s="8" t="str">
        <f>TEXT(SalesDataTable[[#This Row],[Order Date]],"mmm")</f>
        <v>Sep</v>
      </c>
    </row>
    <row r="1958" spans="1:20" ht="16">
      <c r="A1958" s="2" t="s">
        <v>2009</v>
      </c>
      <c r="B1958" s="3">
        <v>46287</v>
      </c>
      <c r="C1958" s="4" t="s">
        <v>27</v>
      </c>
      <c r="D1958" s="4" t="s">
        <v>48</v>
      </c>
      <c r="E1958" s="4" t="s">
        <v>39</v>
      </c>
      <c r="F1958" s="4" t="s">
        <v>16</v>
      </c>
      <c r="G1958" s="4" t="s">
        <v>17</v>
      </c>
      <c r="H1958" s="4" t="s">
        <v>71</v>
      </c>
      <c r="I1958" s="9">
        <v>3</v>
      </c>
      <c r="J1958" s="6">
        <v>134.52000000000001</v>
      </c>
      <c r="K1958" s="7">
        <v>0.05</v>
      </c>
      <c r="L1958" s="6">
        <v>65.19</v>
      </c>
      <c r="M1958" s="6">
        <f t="shared" si="120"/>
        <v>383.38200000000006</v>
      </c>
      <c r="N1958" s="6">
        <f t="shared" si="121"/>
        <v>195.57</v>
      </c>
      <c r="O1958" s="6">
        <f t="shared" si="122"/>
        <v>187.81200000000007</v>
      </c>
      <c r="P1958" s="8">
        <f t="shared" si="123"/>
        <v>0.48988215409174152</v>
      </c>
      <c r="Q1958" s="5">
        <f>YEAR(SalesDataTable[[#This Row],[Order Date]])</f>
        <v>2026</v>
      </c>
      <c r="R1958" s="8" t="str">
        <f>"Q"&amp;ROUNDUP(MONTH(SalesDataTable[[#This Row],[Order Date]])/3,0)</f>
        <v>Q3</v>
      </c>
      <c r="S1958" s="9">
        <f>MONTH(SalesDataTable[[#This Row],[Order Date]])</f>
        <v>9</v>
      </c>
      <c r="T1958" s="8" t="str">
        <f>TEXT(SalesDataTable[[#This Row],[Order Date]],"mmm")</f>
        <v>Sep</v>
      </c>
    </row>
    <row r="1959" spans="1:20" ht="16">
      <c r="A1959" s="2" t="s">
        <v>2010</v>
      </c>
      <c r="B1959" s="3">
        <v>46287</v>
      </c>
      <c r="C1959" s="4" t="s">
        <v>27</v>
      </c>
      <c r="D1959" s="4" t="s">
        <v>48</v>
      </c>
      <c r="E1959" s="4" t="s">
        <v>3</v>
      </c>
      <c r="F1959" s="4" t="s">
        <v>4</v>
      </c>
      <c r="G1959" s="4" t="s">
        <v>31</v>
      </c>
      <c r="H1959" s="4" t="s">
        <v>90</v>
      </c>
      <c r="I1959" s="9">
        <v>1</v>
      </c>
      <c r="J1959" s="6">
        <v>124.51</v>
      </c>
      <c r="K1959" s="7">
        <v>0</v>
      </c>
      <c r="L1959" s="6">
        <v>59.97</v>
      </c>
      <c r="M1959" s="6">
        <f t="shared" si="120"/>
        <v>124.51</v>
      </c>
      <c r="N1959" s="6">
        <f t="shared" si="121"/>
        <v>59.97</v>
      </c>
      <c r="O1959" s="6">
        <f t="shared" si="122"/>
        <v>64.540000000000006</v>
      </c>
      <c r="P1959" s="8">
        <f t="shared" si="123"/>
        <v>0.51835193960324477</v>
      </c>
      <c r="Q1959" s="5">
        <f>YEAR(SalesDataTable[[#This Row],[Order Date]])</f>
        <v>2026</v>
      </c>
      <c r="R1959" s="8" t="str">
        <f>"Q"&amp;ROUNDUP(MONTH(SalesDataTable[[#This Row],[Order Date]])/3,0)</f>
        <v>Q3</v>
      </c>
      <c r="S1959" s="9">
        <f>MONTH(SalesDataTable[[#This Row],[Order Date]])</f>
        <v>9</v>
      </c>
      <c r="T1959" s="8" t="str">
        <f>TEXT(SalesDataTable[[#This Row],[Order Date]],"mmm")</f>
        <v>Sep</v>
      </c>
    </row>
    <row r="1960" spans="1:20" ht="16">
      <c r="A1960" s="2" t="s">
        <v>2011</v>
      </c>
      <c r="B1960" s="3">
        <v>46287</v>
      </c>
      <c r="C1960" s="4" t="s">
        <v>14</v>
      </c>
      <c r="D1960" s="4" t="s">
        <v>24</v>
      </c>
      <c r="E1960" s="4" t="s">
        <v>3</v>
      </c>
      <c r="F1960" s="4" t="s">
        <v>4</v>
      </c>
      <c r="G1960" s="4" t="s">
        <v>11</v>
      </c>
      <c r="H1960" s="4" t="s">
        <v>21</v>
      </c>
      <c r="I1960" s="9">
        <v>1</v>
      </c>
      <c r="J1960" s="6">
        <v>141</v>
      </c>
      <c r="K1960" s="7">
        <v>0</v>
      </c>
      <c r="L1960" s="6">
        <v>79.010000000000005</v>
      </c>
      <c r="M1960" s="6">
        <f t="shared" si="120"/>
        <v>141</v>
      </c>
      <c r="N1960" s="6">
        <f t="shared" si="121"/>
        <v>79.010000000000005</v>
      </c>
      <c r="O1960" s="6">
        <f t="shared" si="122"/>
        <v>61.989999999999995</v>
      </c>
      <c r="P1960" s="8">
        <f t="shared" si="123"/>
        <v>0.43964539007092196</v>
      </c>
      <c r="Q1960" s="5">
        <f>YEAR(SalesDataTable[[#This Row],[Order Date]])</f>
        <v>2026</v>
      </c>
      <c r="R1960" s="8" t="str">
        <f>"Q"&amp;ROUNDUP(MONTH(SalesDataTable[[#This Row],[Order Date]])/3,0)</f>
        <v>Q3</v>
      </c>
      <c r="S1960" s="9">
        <f>MONTH(SalesDataTable[[#This Row],[Order Date]])</f>
        <v>9</v>
      </c>
      <c r="T1960" s="8" t="str">
        <f>TEXT(SalesDataTable[[#This Row],[Order Date]],"mmm")</f>
        <v>Sep</v>
      </c>
    </row>
    <row r="1961" spans="1:20" ht="16">
      <c r="A1961" s="2" t="s">
        <v>2012</v>
      </c>
      <c r="B1961" s="3">
        <v>46287</v>
      </c>
      <c r="C1961" s="4" t="s">
        <v>27</v>
      </c>
      <c r="D1961" s="4" t="s">
        <v>28</v>
      </c>
      <c r="E1961" s="4" t="s">
        <v>10</v>
      </c>
      <c r="F1961" s="4" t="s">
        <v>4</v>
      </c>
      <c r="G1961" s="4" t="s">
        <v>31</v>
      </c>
      <c r="H1961" s="4" t="s">
        <v>90</v>
      </c>
      <c r="I1961" s="9">
        <v>6</v>
      </c>
      <c r="J1961" s="6">
        <v>121.7</v>
      </c>
      <c r="K1961" s="7">
        <v>0.15</v>
      </c>
      <c r="L1961" s="6">
        <v>61.26</v>
      </c>
      <c r="M1961" s="6">
        <f t="shared" si="120"/>
        <v>620.67000000000007</v>
      </c>
      <c r="N1961" s="6">
        <f t="shared" si="121"/>
        <v>367.56</v>
      </c>
      <c r="O1961" s="6">
        <f t="shared" si="122"/>
        <v>253.11000000000007</v>
      </c>
      <c r="P1961" s="8">
        <f t="shared" si="123"/>
        <v>0.40780124703948967</v>
      </c>
      <c r="Q1961" s="5">
        <f>YEAR(SalesDataTable[[#This Row],[Order Date]])</f>
        <v>2026</v>
      </c>
      <c r="R1961" s="8" t="str">
        <f>"Q"&amp;ROUNDUP(MONTH(SalesDataTable[[#This Row],[Order Date]])/3,0)</f>
        <v>Q3</v>
      </c>
      <c r="S1961" s="9">
        <f>MONTH(SalesDataTable[[#This Row],[Order Date]])</f>
        <v>9</v>
      </c>
      <c r="T1961" s="8" t="str">
        <f>TEXT(SalesDataTable[[#This Row],[Order Date]],"mmm")</f>
        <v>Sep</v>
      </c>
    </row>
    <row r="1962" spans="1:20" ht="16">
      <c r="A1962" s="2" t="s">
        <v>2013</v>
      </c>
      <c r="B1962" s="3">
        <v>46287</v>
      </c>
      <c r="C1962" s="4" t="s">
        <v>27</v>
      </c>
      <c r="D1962" s="4" t="s">
        <v>45</v>
      </c>
      <c r="E1962" s="4" t="s">
        <v>10</v>
      </c>
      <c r="F1962" s="4" t="s">
        <v>20</v>
      </c>
      <c r="G1962" s="4" t="s">
        <v>5</v>
      </c>
      <c r="H1962" s="4" t="s">
        <v>43</v>
      </c>
      <c r="I1962" s="9">
        <v>4</v>
      </c>
      <c r="J1962" s="6">
        <v>103.86</v>
      </c>
      <c r="K1962" s="7">
        <v>0.1</v>
      </c>
      <c r="L1962" s="6">
        <v>50.12</v>
      </c>
      <c r="M1962" s="6">
        <f t="shared" si="120"/>
        <v>373.89600000000002</v>
      </c>
      <c r="N1962" s="6">
        <f t="shared" si="121"/>
        <v>200.48</v>
      </c>
      <c r="O1962" s="6">
        <f t="shared" si="122"/>
        <v>173.41600000000003</v>
      </c>
      <c r="P1962" s="8">
        <f t="shared" si="123"/>
        <v>0.46380811776536796</v>
      </c>
      <c r="Q1962" s="5">
        <f>YEAR(SalesDataTable[[#This Row],[Order Date]])</f>
        <v>2026</v>
      </c>
      <c r="R1962" s="8" t="str">
        <f>"Q"&amp;ROUNDUP(MONTH(SalesDataTable[[#This Row],[Order Date]])/3,0)</f>
        <v>Q3</v>
      </c>
      <c r="S1962" s="9">
        <f>MONTH(SalesDataTable[[#This Row],[Order Date]])</f>
        <v>9</v>
      </c>
      <c r="T1962" s="8" t="str">
        <f>TEXT(SalesDataTable[[#This Row],[Order Date]],"mmm")</f>
        <v>Sep</v>
      </c>
    </row>
    <row r="1963" spans="1:20" ht="16">
      <c r="A1963" s="2" t="s">
        <v>2014</v>
      </c>
      <c r="B1963" s="3">
        <v>46288</v>
      </c>
      <c r="C1963" s="4" t="s">
        <v>14</v>
      </c>
      <c r="D1963" s="4" t="s">
        <v>34</v>
      </c>
      <c r="E1963" s="4" t="s">
        <v>39</v>
      </c>
      <c r="F1963" s="4" t="s">
        <v>4</v>
      </c>
      <c r="G1963" s="4" t="s">
        <v>11</v>
      </c>
      <c r="H1963" s="4" t="s">
        <v>12</v>
      </c>
      <c r="I1963" s="9">
        <v>2</v>
      </c>
      <c r="J1963" s="6">
        <v>93.82</v>
      </c>
      <c r="K1963" s="7">
        <v>0.05</v>
      </c>
      <c r="L1963" s="6">
        <v>45.57</v>
      </c>
      <c r="M1963" s="6">
        <f t="shared" si="120"/>
        <v>178.25799999999998</v>
      </c>
      <c r="N1963" s="6">
        <f t="shared" si="121"/>
        <v>91.14</v>
      </c>
      <c r="O1963" s="6">
        <f t="shared" si="122"/>
        <v>87.117999999999981</v>
      </c>
      <c r="P1963" s="8">
        <f t="shared" si="123"/>
        <v>0.48871859888476249</v>
      </c>
      <c r="Q1963" s="5">
        <f>YEAR(SalesDataTable[[#This Row],[Order Date]])</f>
        <v>2026</v>
      </c>
      <c r="R1963" s="8" t="str">
        <f>"Q"&amp;ROUNDUP(MONTH(SalesDataTable[[#This Row],[Order Date]])/3,0)</f>
        <v>Q3</v>
      </c>
      <c r="S1963" s="9">
        <f>MONTH(SalesDataTable[[#This Row],[Order Date]])</f>
        <v>9</v>
      </c>
      <c r="T1963" s="8" t="str">
        <f>TEXT(SalesDataTable[[#This Row],[Order Date]],"mmm")</f>
        <v>Sep</v>
      </c>
    </row>
    <row r="1964" spans="1:20" ht="16">
      <c r="A1964" s="2" t="s">
        <v>2015</v>
      </c>
      <c r="B1964" s="3">
        <v>46288</v>
      </c>
      <c r="C1964" s="4" t="s">
        <v>27</v>
      </c>
      <c r="D1964" s="4" t="s">
        <v>48</v>
      </c>
      <c r="E1964" s="4" t="s">
        <v>10</v>
      </c>
      <c r="F1964" s="4" t="s">
        <v>20</v>
      </c>
      <c r="G1964" s="4" t="s">
        <v>11</v>
      </c>
      <c r="H1964" s="4" t="s">
        <v>53</v>
      </c>
      <c r="I1964" s="9">
        <v>8</v>
      </c>
      <c r="J1964" s="6">
        <v>155.13999999999999</v>
      </c>
      <c r="K1964" s="7">
        <v>0.1</v>
      </c>
      <c r="L1964" s="6">
        <v>76.87</v>
      </c>
      <c r="M1964" s="6">
        <f t="shared" si="120"/>
        <v>1117.008</v>
      </c>
      <c r="N1964" s="6">
        <f t="shared" si="121"/>
        <v>614.96</v>
      </c>
      <c r="O1964" s="6">
        <f t="shared" si="122"/>
        <v>502.048</v>
      </c>
      <c r="P1964" s="8">
        <f t="shared" si="123"/>
        <v>0.44945783736553363</v>
      </c>
      <c r="Q1964" s="5">
        <f>YEAR(SalesDataTable[[#This Row],[Order Date]])</f>
        <v>2026</v>
      </c>
      <c r="R1964" s="8" t="str">
        <f>"Q"&amp;ROUNDUP(MONTH(SalesDataTable[[#This Row],[Order Date]])/3,0)</f>
        <v>Q3</v>
      </c>
      <c r="S1964" s="9">
        <f>MONTH(SalesDataTable[[#This Row],[Order Date]])</f>
        <v>9</v>
      </c>
      <c r="T1964" s="8" t="str">
        <f>TEXT(SalesDataTable[[#This Row],[Order Date]],"mmm")</f>
        <v>Sep</v>
      </c>
    </row>
    <row r="1965" spans="1:20" ht="16">
      <c r="A1965" s="2" t="s">
        <v>2016</v>
      </c>
      <c r="B1965" s="3">
        <v>46288</v>
      </c>
      <c r="C1965" s="4" t="s">
        <v>27</v>
      </c>
      <c r="D1965" s="4" t="s">
        <v>48</v>
      </c>
      <c r="E1965" s="4" t="s">
        <v>3</v>
      </c>
      <c r="F1965" s="4" t="s">
        <v>4</v>
      </c>
      <c r="G1965" s="4" t="s">
        <v>11</v>
      </c>
      <c r="H1965" s="4" t="s">
        <v>12</v>
      </c>
      <c r="I1965" s="9">
        <v>3</v>
      </c>
      <c r="J1965" s="6">
        <v>92.14</v>
      </c>
      <c r="K1965" s="7">
        <v>0.05</v>
      </c>
      <c r="L1965" s="6">
        <v>45.25</v>
      </c>
      <c r="M1965" s="6">
        <f t="shared" si="120"/>
        <v>262.59899999999999</v>
      </c>
      <c r="N1965" s="6">
        <f t="shared" si="121"/>
        <v>135.75</v>
      </c>
      <c r="O1965" s="6">
        <f t="shared" si="122"/>
        <v>126.84899999999999</v>
      </c>
      <c r="P1965" s="8">
        <f t="shared" si="123"/>
        <v>0.48305210606285626</v>
      </c>
      <c r="Q1965" s="5">
        <f>YEAR(SalesDataTable[[#This Row],[Order Date]])</f>
        <v>2026</v>
      </c>
      <c r="R1965" s="8" t="str">
        <f>"Q"&amp;ROUNDUP(MONTH(SalesDataTable[[#This Row],[Order Date]])/3,0)</f>
        <v>Q3</v>
      </c>
      <c r="S1965" s="9">
        <f>MONTH(SalesDataTable[[#This Row],[Order Date]])</f>
        <v>9</v>
      </c>
      <c r="T1965" s="8" t="str">
        <f>TEXT(SalesDataTable[[#This Row],[Order Date]],"mmm")</f>
        <v>Sep</v>
      </c>
    </row>
    <row r="1966" spans="1:20" ht="16">
      <c r="A1966" s="2" t="s">
        <v>2017</v>
      </c>
      <c r="B1966" s="3">
        <v>46289</v>
      </c>
      <c r="C1966" s="4" t="s">
        <v>8</v>
      </c>
      <c r="D1966" s="4" t="s">
        <v>69</v>
      </c>
      <c r="E1966" s="4" t="s">
        <v>25</v>
      </c>
      <c r="F1966" s="4" t="s">
        <v>4</v>
      </c>
      <c r="G1966" s="4" t="s">
        <v>5</v>
      </c>
      <c r="H1966" s="4" t="s">
        <v>35</v>
      </c>
      <c r="I1966" s="9">
        <v>6</v>
      </c>
      <c r="J1966" s="6">
        <v>39.880000000000003</v>
      </c>
      <c r="K1966" s="7">
        <v>0.05</v>
      </c>
      <c r="L1966" s="6">
        <v>16.79</v>
      </c>
      <c r="M1966" s="6">
        <f t="shared" si="120"/>
        <v>227.31600000000003</v>
      </c>
      <c r="N1966" s="6">
        <f t="shared" si="121"/>
        <v>100.74</v>
      </c>
      <c r="O1966" s="6">
        <f t="shared" si="122"/>
        <v>126.57600000000004</v>
      </c>
      <c r="P1966" s="8">
        <f t="shared" si="123"/>
        <v>0.5568283798764716</v>
      </c>
      <c r="Q1966" s="5">
        <f>YEAR(SalesDataTable[[#This Row],[Order Date]])</f>
        <v>2026</v>
      </c>
      <c r="R1966" s="8" t="str">
        <f>"Q"&amp;ROUNDUP(MONTH(SalesDataTable[[#This Row],[Order Date]])/3,0)</f>
        <v>Q3</v>
      </c>
      <c r="S1966" s="9">
        <f>MONTH(SalesDataTable[[#This Row],[Order Date]])</f>
        <v>9</v>
      </c>
      <c r="T1966" s="8" t="str">
        <f>TEXT(SalesDataTable[[#This Row],[Order Date]],"mmm")</f>
        <v>Sep</v>
      </c>
    </row>
    <row r="1967" spans="1:20" ht="16">
      <c r="A1967" s="2" t="s">
        <v>2018</v>
      </c>
      <c r="B1967" s="3">
        <v>46289</v>
      </c>
      <c r="C1967" s="4" t="s">
        <v>14</v>
      </c>
      <c r="D1967" s="4" t="s">
        <v>126</v>
      </c>
      <c r="E1967" s="4" t="s">
        <v>3</v>
      </c>
      <c r="F1967" s="4" t="s">
        <v>4</v>
      </c>
      <c r="G1967" s="4" t="s">
        <v>17</v>
      </c>
      <c r="H1967" s="4" t="s">
        <v>18</v>
      </c>
      <c r="I1967" s="9">
        <v>4</v>
      </c>
      <c r="J1967" s="6">
        <v>35.700000000000003</v>
      </c>
      <c r="K1967" s="7">
        <v>0</v>
      </c>
      <c r="L1967" s="6">
        <v>13.91</v>
      </c>
      <c r="M1967" s="6">
        <f t="shared" si="120"/>
        <v>142.80000000000001</v>
      </c>
      <c r="N1967" s="6">
        <f t="shared" si="121"/>
        <v>55.64</v>
      </c>
      <c r="O1967" s="6">
        <f t="shared" si="122"/>
        <v>87.160000000000011</v>
      </c>
      <c r="P1967" s="8">
        <f t="shared" si="123"/>
        <v>0.61036414565826336</v>
      </c>
      <c r="Q1967" s="5">
        <f>YEAR(SalesDataTable[[#This Row],[Order Date]])</f>
        <v>2026</v>
      </c>
      <c r="R1967" s="8" t="str">
        <f>"Q"&amp;ROUNDUP(MONTH(SalesDataTable[[#This Row],[Order Date]])/3,0)</f>
        <v>Q3</v>
      </c>
      <c r="S1967" s="9">
        <f>MONTH(SalesDataTable[[#This Row],[Order Date]])</f>
        <v>9</v>
      </c>
      <c r="T1967" s="8" t="str">
        <f>TEXT(SalesDataTable[[#This Row],[Order Date]],"mmm")</f>
        <v>Sep</v>
      </c>
    </row>
    <row r="1968" spans="1:20" ht="16">
      <c r="A1968" s="2" t="s">
        <v>2019</v>
      </c>
      <c r="B1968" s="3">
        <v>46289</v>
      </c>
      <c r="C1968" s="4" t="s">
        <v>27</v>
      </c>
      <c r="D1968" s="4" t="s">
        <v>48</v>
      </c>
      <c r="E1968" s="4" t="s">
        <v>25</v>
      </c>
      <c r="F1968" s="4" t="s">
        <v>16</v>
      </c>
      <c r="G1968" s="4" t="s">
        <v>5</v>
      </c>
      <c r="H1968" s="4" t="s">
        <v>43</v>
      </c>
      <c r="I1968" s="9">
        <v>6</v>
      </c>
      <c r="J1968" s="6">
        <v>104.16</v>
      </c>
      <c r="K1968" s="7">
        <v>0</v>
      </c>
      <c r="L1968" s="6">
        <v>51.76</v>
      </c>
      <c r="M1968" s="6">
        <f t="shared" si="120"/>
        <v>624.96</v>
      </c>
      <c r="N1968" s="6">
        <f t="shared" si="121"/>
        <v>310.56</v>
      </c>
      <c r="O1968" s="6">
        <f t="shared" si="122"/>
        <v>314.40000000000003</v>
      </c>
      <c r="P1968" s="8">
        <f t="shared" si="123"/>
        <v>0.50307219662058378</v>
      </c>
      <c r="Q1968" s="5">
        <f>YEAR(SalesDataTable[[#This Row],[Order Date]])</f>
        <v>2026</v>
      </c>
      <c r="R1968" s="8" t="str">
        <f>"Q"&amp;ROUNDUP(MONTH(SalesDataTable[[#This Row],[Order Date]])/3,0)</f>
        <v>Q3</v>
      </c>
      <c r="S1968" s="9">
        <f>MONTH(SalesDataTable[[#This Row],[Order Date]])</f>
        <v>9</v>
      </c>
      <c r="T1968" s="8" t="str">
        <f>TEXT(SalesDataTable[[#This Row],[Order Date]],"mmm")</f>
        <v>Sep</v>
      </c>
    </row>
    <row r="1969" spans="1:20" ht="16">
      <c r="A1969" s="2" t="s">
        <v>2020</v>
      </c>
      <c r="B1969" s="3">
        <v>46289</v>
      </c>
      <c r="C1969" s="4" t="s">
        <v>14</v>
      </c>
      <c r="D1969" s="4" t="s">
        <v>126</v>
      </c>
      <c r="E1969" s="4" t="s">
        <v>3</v>
      </c>
      <c r="F1969" s="4" t="s">
        <v>16</v>
      </c>
      <c r="G1969" s="4" t="s">
        <v>11</v>
      </c>
      <c r="H1969" s="4" t="s">
        <v>21</v>
      </c>
      <c r="I1969" s="9">
        <v>5</v>
      </c>
      <c r="J1969" s="6">
        <v>147.21</v>
      </c>
      <c r="K1969" s="7">
        <v>0.05</v>
      </c>
      <c r="L1969" s="6">
        <v>79.14</v>
      </c>
      <c r="M1969" s="6">
        <f t="shared" si="120"/>
        <v>699.24750000000006</v>
      </c>
      <c r="N1969" s="6">
        <f t="shared" si="121"/>
        <v>395.7</v>
      </c>
      <c r="O1969" s="6">
        <f t="shared" si="122"/>
        <v>303.54750000000007</v>
      </c>
      <c r="P1969" s="8">
        <f t="shared" si="123"/>
        <v>0.43410594961011667</v>
      </c>
      <c r="Q1969" s="5">
        <f>YEAR(SalesDataTable[[#This Row],[Order Date]])</f>
        <v>2026</v>
      </c>
      <c r="R1969" s="8" t="str">
        <f>"Q"&amp;ROUNDUP(MONTH(SalesDataTable[[#This Row],[Order Date]])/3,0)</f>
        <v>Q3</v>
      </c>
      <c r="S1969" s="9">
        <f>MONTH(SalesDataTable[[#This Row],[Order Date]])</f>
        <v>9</v>
      </c>
      <c r="T1969" s="8" t="str">
        <f>TEXT(SalesDataTable[[#This Row],[Order Date]],"mmm")</f>
        <v>Sep</v>
      </c>
    </row>
    <row r="1970" spans="1:20" ht="16">
      <c r="A1970" s="2" t="s">
        <v>2021</v>
      </c>
      <c r="B1970" s="3">
        <v>46289</v>
      </c>
      <c r="C1970" s="4" t="s">
        <v>1</v>
      </c>
      <c r="D1970" s="4" t="s">
        <v>2</v>
      </c>
      <c r="E1970" s="4" t="s">
        <v>3</v>
      </c>
      <c r="F1970" s="4" t="s">
        <v>16</v>
      </c>
      <c r="G1970" s="4" t="s">
        <v>31</v>
      </c>
      <c r="H1970" s="4" t="s">
        <v>41</v>
      </c>
      <c r="I1970" s="9">
        <v>3</v>
      </c>
      <c r="J1970" s="6">
        <v>195.68</v>
      </c>
      <c r="K1970" s="7">
        <v>0.05</v>
      </c>
      <c r="L1970" s="6">
        <v>102.16</v>
      </c>
      <c r="M1970" s="6">
        <f t="shared" si="120"/>
        <v>557.68799999999999</v>
      </c>
      <c r="N1970" s="6">
        <f t="shared" si="121"/>
        <v>306.48</v>
      </c>
      <c r="O1970" s="6">
        <f t="shared" si="122"/>
        <v>251.20799999999997</v>
      </c>
      <c r="P1970" s="8">
        <f t="shared" si="123"/>
        <v>0.45044541033696256</v>
      </c>
      <c r="Q1970" s="5">
        <f>YEAR(SalesDataTable[[#This Row],[Order Date]])</f>
        <v>2026</v>
      </c>
      <c r="R1970" s="8" t="str">
        <f>"Q"&amp;ROUNDUP(MONTH(SalesDataTable[[#This Row],[Order Date]])/3,0)</f>
        <v>Q3</v>
      </c>
      <c r="S1970" s="9">
        <f>MONTH(SalesDataTable[[#This Row],[Order Date]])</f>
        <v>9</v>
      </c>
      <c r="T1970" s="8" t="str">
        <f>TEXT(SalesDataTable[[#This Row],[Order Date]],"mmm")</f>
        <v>Sep</v>
      </c>
    </row>
    <row r="1971" spans="1:20" ht="16">
      <c r="A1971" s="2" t="s">
        <v>2022</v>
      </c>
      <c r="B1971" s="3">
        <v>46289</v>
      </c>
      <c r="C1971" s="4" t="s">
        <v>8</v>
      </c>
      <c r="D1971" s="4" t="s">
        <v>66</v>
      </c>
      <c r="E1971" s="4" t="s">
        <v>10</v>
      </c>
      <c r="F1971" s="4" t="s">
        <v>20</v>
      </c>
      <c r="G1971" s="4" t="s">
        <v>11</v>
      </c>
      <c r="H1971" s="4" t="s">
        <v>12</v>
      </c>
      <c r="I1971" s="9">
        <v>5</v>
      </c>
      <c r="J1971" s="6">
        <v>90.05</v>
      </c>
      <c r="K1971" s="7">
        <v>0.15</v>
      </c>
      <c r="L1971" s="6">
        <v>44.12</v>
      </c>
      <c r="M1971" s="6">
        <f t="shared" si="120"/>
        <v>382.71249999999998</v>
      </c>
      <c r="N1971" s="6">
        <f t="shared" si="121"/>
        <v>220.6</v>
      </c>
      <c r="O1971" s="6">
        <f t="shared" si="122"/>
        <v>162.11249999999998</v>
      </c>
      <c r="P1971" s="8">
        <f t="shared" si="123"/>
        <v>0.42358820263252439</v>
      </c>
      <c r="Q1971" s="5">
        <f>YEAR(SalesDataTable[[#This Row],[Order Date]])</f>
        <v>2026</v>
      </c>
      <c r="R1971" s="8" t="str">
        <f>"Q"&amp;ROUNDUP(MONTH(SalesDataTable[[#This Row],[Order Date]])/3,0)</f>
        <v>Q3</v>
      </c>
      <c r="S1971" s="9">
        <f>MONTH(SalesDataTable[[#This Row],[Order Date]])</f>
        <v>9</v>
      </c>
      <c r="T1971" s="8" t="str">
        <f>TEXT(SalesDataTable[[#This Row],[Order Date]],"mmm")</f>
        <v>Sep</v>
      </c>
    </row>
    <row r="1972" spans="1:20" ht="16">
      <c r="A1972" s="2" t="s">
        <v>2023</v>
      </c>
      <c r="B1972" s="3">
        <v>46289</v>
      </c>
      <c r="C1972" s="4" t="s">
        <v>27</v>
      </c>
      <c r="D1972" s="4" t="s">
        <v>82</v>
      </c>
      <c r="E1972" s="4" t="s">
        <v>39</v>
      </c>
      <c r="F1972" s="4" t="s">
        <v>4</v>
      </c>
      <c r="G1972" s="4" t="s">
        <v>31</v>
      </c>
      <c r="H1972" s="4" t="s">
        <v>32</v>
      </c>
      <c r="I1972" s="9">
        <v>1</v>
      </c>
      <c r="J1972" s="6">
        <v>345.48</v>
      </c>
      <c r="K1972" s="7">
        <v>0</v>
      </c>
      <c r="L1972" s="6">
        <v>196.31</v>
      </c>
      <c r="M1972" s="6">
        <f t="shared" si="120"/>
        <v>345.48</v>
      </c>
      <c r="N1972" s="6">
        <f t="shared" si="121"/>
        <v>196.31</v>
      </c>
      <c r="O1972" s="6">
        <f t="shared" si="122"/>
        <v>149.17000000000002</v>
      </c>
      <c r="P1972" s="8">
        <f t="shared" si="123"/>
        <v>0.43177607965728843</v>
      </c>
      <c r="Q1972" s="5">
        <f>YEAR(SalesDataTable[[#This Row],[Order Date]])</f>
        <v>2026</v>
      </c>
      <c r="R1972" s="8" t="str">
        <f>"Q"&amp;ROUNDUP(MONTH(SalesDataTable[[#This Row],[Order Date]])/3,0)</f>
        <v>Q3</v>
      </c>
      <c r="S1972" s="9">
        <f>MONTH(SalesDataTable[[#This Row],[Order Date]])</f>
        <v>9</v>
      </c>
      <c r="T1972" s="8" t="str">
        <f>TEXT(SalesDataTable[[#This Row],[Order Date]],"mmm")</f>
        <v>Sep</v>
      </c>
    </row>
    <row r="1973" spans="1:20" ht="16">
      <c r="A1973" s="2" t="s">
        <v>2024</v>
      </c>
      <c r="B1973" s="3">
        <v>46289</v>
      </c>
      <c r="C1973" s="4" t="s">
        <v>27</v>
      </c>
      <c r="D1973" s="4" t="s">
        <v>28</v>
      </c>
      <c r="E1973" s="4" t="s">
        <v>3</v>
      </c>
      <c r="F1973" s="4" t="s">
        <v>16</v>
      </c>
      <c r="G1973" s="4" t="s">
        <v>17</v>
      </c>
      <c r="H1973" s="4" t="s">
        <v>46</v>
      </c>
      <c r="I1973" s="9">
        <v>1</v>
      </c>
      <c r="J1973" s="6">
        <v>46.23</v>
      </c>
      <c r="K1973" s="7">
        <v>0.1</v>
      </c>
      <c r="L1973" s="6">
        <v>18.34</v>
      </c>
      <c r="M1973" s="6">
        <f t="shared" si="120"/>
        <v>41.606999999999999</v>
      </c>
      <c r="N1973" s="6">
        <f t="shared" si="121"/>
        <v>18.34</v>
      </c>
      <c r="O1973" s="6">
        <f t="shared" si="122"/>
        <v>23.266999999999999</v>
      </c>
      <c r="P1973" s="8">
        <f t="shared" si="123"/>
        <v>0.55920878698295962</v>
      </c>
      <c r="Q1973" s="5">
        <f>YEAR(SalesDataTable[[#This Row],[Order Date]])</f>
        <v>2026</v>
      </c>
      <c r="R1973" s="8" t="str">
        <f>"Q"&amp;ROUNDUP(MONTH(SalesDataTable[[#This Row],[Order Date]])/3,0)</f>
        <v>Q3</v>
      </c>
      <c r="S1973" s="9">
        <f>MONTH(SalesDataTable[[#This Row],[Order Date]])</f>
        <v>9</v>
      </c>
      <c r="T1973" s="8" t="str">
        <f>TEXT(SalesDataTable[[#This Row],[Order Date]],"mmm")</f>
        <v>Sep</v>
      </c>
    </row>
    <row r="1974" spans="1:20" ht="16">
      <c r="A1974" s="2" t="s">
        <v>2025</v>
      </c>
      <c r="B1974" s="3">
        <v>46289</v>
      </c>
      <c r="C1974" s="4" t="s">
        <v>1</v>
      </c>
      <c r="D1974" s="4" t="s">
        <v>2</v>
      </c>
      <c r="E1974" s="4" t="s">
        <v>39</v>
      </c>
      <c r="F1974" s="4" t="s">
        <v>4</v>
      </c>
      <c r="G1974" s="4" t="s">
        <v>31</v>
      </c>
      <c r="H1974" s="4" t="s">
        <v>64</v>
      </c>
      <c r="I1974" s="9">
        <v>3</v>
      </c>
      <c r="J1974" s="6">
        <v>82.38</v>
      </c>
      <c r="K1974" s="7">
        <v>0.15</v>
      </c>
      <c r="L1974" s="6">
        <v>39.020000000000003</v>
      </c>
      <c r="M1974" s="6">
        <f t="shared" si="120"/>
        <v>210.06899999999999</v>
      </c>
      <c r="N1974" s="6">
        <f t="shared" si="121"/>
        <v>117.06</v>
      </c>
      <c r="O1974" s="6">
        <f t="shared" si="122"/>
        <v>93.008999999999986</v>
      </c>
      <c r="P1974" s="8">
        <f t="shared" si="123"/>
        <v>0.44275452351370259</v>
      </c>
      <c r="Q1974" s="5">
        <f>YEAR(SalesDataTable[[#This Row],[Order Date]])</f>
        <v>2026</v>
      </c>
      <c r="R1974" s="8" t="str">
        <f>"Q"&amp;ROUNDUP(MONTH(SalesDataTable[[#This Row],[Order Date]])/3,0)</f>
        <v>Q3</v>
      </c>
      <c r="S1974" s="9">
        <f>MONTH(SalesDataTable[[#This Row],[Order Date]])</f>
        <v>9</v>
      </c>
      <c r="T1974" s="8" t="str">
        <f>TEXT(SalesDataTable[[#This Row],[Order Date]],"mmm")</f>
        <v>Sep</v>
      </c>
    </row>
    <row r="1975" spans="1:20" ht="16">
      <c r="A1975" s="2" t="s">
        <v>2026</v>
      </c>
      <c r="B1975" s="3">
        <v>46290</v>
      </c>
      <c r="C1975" s="4" t="s">
        <v>27</v>
      </c>
      <c r="D1975" s="4" t="s">
        <v>45</v>
      </c>
      <c r="E1975" s="4" t="s">
        <v>3</v>
      </c>
      <c r="F1975" s="4" t="s">
        <v>16</v>
      </c>
      <c r="G1975" s="4" t="s">
        <v>31</v>
      </c>
      <c r="H1975" s="4" t="s">
        <v>32</v>
      </c>
      <c r="I1975" s="9">
        <v>1</v>
      </c>
      <c r="J1975" s="6">
        <v>344.79</v>
      </c>
      <c r="K1975" s="7">
        <v>0</v>
      </c>
      <c r="L1975" s="6">
        <v>189.63</v>
      </c>
      <c r="M1975" s="6">
        <f t="shared" si="120"/>
        <v>344.79</v>
      </c>
      <c r="N1975" s="6">
        <f t="shared" si="121"/>
        <v>189.63</v>
      </c>
      <c r="O1975" s="6">
        <f t="shared" si="122"/>
        <v>155.16000000000003</v>
      </c>
      <c r="P1975" s="8">
        <f t="shared" si="123"/>
        <v>0.45001305142260511</v>
      </c>
      <c r="Q1975" s="5">
        <f>YEAR(SalesDataTable[[#This Row],[Order Date]])</f>
        <v>2026</v>
      </c>
      <c r="R1975" s="8" t="str">
        <f>"Q"&amp;ROUNDUP(MONTH(SalesDataTable[[#This Row],[Order Date]])/3,0)</f>
        <v>Q3</v>
      </c>
      <c r="S1975" s="9">
        <f>MONTH(SalesDataTable[[#This Row],[Order Date]])</f>
        <v>9</v>
      </c>
      <c r="T1975" s="8" t="str">
        <f>TEXT(SalesDataTable[[#This Row],[Order Date]],"mmm")</f>
        <v>Sep</v>
      </c>
    </row>
    <row r="1976" spans="1:20" ht="16">
      <c r="A1976" s="2" t="s">
        <v>2027</v>
      </c>
      <c r="B1976" s="3">
        <v>46291</v>
      </c>
      <c r="C1976" s="4" t="s">
        <v>1</v>
      </c>
      <c r="D1976" s="4" t="s">
        <v>2</v>
      </c>
      <c r="E1976" s="4" t="s">
        <v>39</v>
      </c>
      <c r="F1976" s="4" t="s">
        <v>4</v>
      </c>
      <c r="G1976" s="4" t="s">
        <v>11</v>
      </c>
      <c r="H1976" s="4" t="s">
        <v>79</v>
      </c>
      <c r="I1976" s="9">
        <v>1</v>
      </c>
      <c r="J1976" s="6">
        <v>73.06</v>
      </c>
      <c r="K1976" s="7">
        <v>0.05</v>
      </c>
      <c r="L1976" s="6">
        <v>31.42</v>
      </c>
      <c r="M1976" s="6">
        <f t="shared" si="120"/>
        <v>69.406999999999996</v>
      </c>
      <c r="N1976" s="6">
        <f t="shared" si="121"/>
        <v>31.42</v>
      </c>
      <c r="O1976" s="6">
        <f t="shared" si="122"/>
        <v>37.986999999999995</v>
      </c>
      <c r="P1976" s="8">
        <f t="shared" si="123"/>
        <v>0.54730790842422228</v>
      </c>
      <c r="Q1976" s="5">
        <f>YEAR(SalesDataTable[[#This Row],[Order Date]])</f>
        <v>2026</v>
      </c>
      <c r="R1976" s="8" t="str">
        <f>"Q"&amp;ROUNDUP(MONTH(SalesDataTable[[#This Row],[Order Date]])/3,0)</f>
        <v>Q3</v>
      </c>
      <c r="S1976" s="9">
        <f>MONTH(SalesDataTable[[#This Row],[Order Date]])</f>
        <v>9</v>
      </c>
      <c r="T1976" s="8" t="str">
        <f>TEXT(SalesDataTable[[#This Row],[Order Date]],"mmm")</f>
        <v>Sep</v>
      </c>
    </row>
    <row r="1977" spans="1:20" ht="16">
      <c r="A1977" s="2" t="s">
        <v>2028</v>
      </c>
      <c r="B1977" s="3">
        <v>46291</v>
      </c>
      <c r="C1977" s="4" t="s">
        <v>27</v>
      </c>
      <c r="D1977" s="4" t="s">
        <v>48</v>
      </c>
      <c r="E1977" s="4" t="s">
        <v>3</v>
      </c>
      <c r="F1977" s="4" t="s">
        <v>4</v>
      </c>
      <c r="G1977" s="4" t="s">
        <v>31</v>
      </c>
      <c r="H1977" s="4" t="s">
        <v>64</v>
      </c>
      <c r="I1977" s="9">
        <v>1</v>
      </c>
      <c r="J1977" s="6">
        <v>81.58</v>
      </c>
      <c r="K1977" s="7">
        <v>0.1</v>
      </c>
      <c r="L1977" s="6">
        <v>38.89</v>
      </c>
      <c r="M1977" s="6">
        <f t="shared" si="120"/>
        <v>73.421999999999997</v>
      </c>
      <c r="N1977" s="6">
        <f t="shared" si="121"/>
        <v>38.89</v>
      </c>
      <c r="O1977" s="6">
        <f t="shared" si="122"/>
        <v>34.531999999999996</v>
      </c>
      <c r="P1977" s="8">
        <f t="shared" si="123"/>
        <v>0.47032224673803491</v>
      </c>
      <c r="Q1977" s="5">
        <f>YEAR(SalesDataTable[[#This Row],[Order Date]])</f>
        <v>2026</v>
      </c>
      <c r="R1977" s="8" t="str">
        <f>"Q"&amp;ROUNDUP(MONTH(SalesDataTable[[#This Row],[Order Date]])/3,0)</f>
        <v>Q3</v>
      </c>
      <c r="S1977" s="9">
        <f>MONTH(SalesDataTable[[#This Row],[Order Date]])</f>
        <v>9</v>
      </c>
      <c r="T1977" s="8" t="str">
        <f>TEXT(SalesDataTable[[#This Row],[Order Date]],"mmm")</f>
        <v>Sep</v>
      </c>
    </row>
    <row r="1978" spans="1:20" ht="16">
      <c r="A1978" s="2" t="s">
        <v>2029</v>
      </c>
      <c r="B1978" s="3">
        <v>46291</v>
      </c>
      <c r="C1978" s="4" t="s">
        <v>8</v>
      </c>
      <c r="D1978" s="4" t="s">
        <v>69</v>
      </c>
      <c r="E1978" s="4" t="s">
        <v>10</v>
      </c>
      <c r="F1978" s="4" t="s">
        <v>4</v>
      </c>
      <c r="G1978" s="4" t="s">
        <v>49</v>
      </c>
      <c r="H1978" s="4" t="s">
        <v>74</v>
      </c>
      <c r="I1978" s="9">
        <v>6</v>
      </c>
      <c r="J1978" s="6">
        <v>49.87</v>
      </c>
      <c r="K1978" s="7">
        <v>0.1</v>
      </c>
      <c r="L1978" s="6">
        <v>21.75</v>
      </c>
      <c r="M1978" s="6">
        <f t="shared" si="120"/>
        <v>269.298</v>
      </c>
      <c r="N1978" s="6">
        <f t="shared" si="121"/>
        <v>130.5</v>
      </c>
      <c r="O1978" s="6">
        <f t="shared" si="122"/>
        <v>138.798</v>
      </c>
      <c r="P1978" s="8">
        <f t="shared" si="123"/>
        <v>0.51540672414945521</v>
      </c>
      <c r="Q1978" s="5">
        <f>YEAR(SalesDataTable[[#This Row],[Order Date]])</f>
        <v>2026</v>
      </c>
      <c r="R1978" s="8" t="str">
        <f>"Q"&amp;ROUNDUP(MONTH(SalesDataTable[[#This Row],[Order Date]])/3,0)</f>
        <v>Q3</v>
      </c>
      <c r="S1978" s="9">
        <f>MONTH(SalesDataTable[[#This Row],[Order Date]])</f>
        <v>9</v>
      </c>
      <c r="T1978" s="8" t="str">
        <f>TEXT(SalesDataTable[[#This Row],[Order Date]],"mmm")</f>
        <v>Sep</v>
      </c>
    </row>
    <row r="1979" spans="1:20" ht="16">
      <c r="A1979" s="2" t="s">
        <v>2030</v>
      </c>
      <c r="B1979" s="3">
        <v>46291</v>
      </c>
      <c r="C1979" s="4" t="s">
        <v>14</v>
      </c>
      <c r="D1979" s="4" t="s">
        <v>24</v>
      </c>
      <c r="E1979" s="4" t="s">
        <v>3</v>
      </c>
      <c r="F1979" s="4" t="s">
        <v>16</v>
      </c>
      <c r="G1979" s="4" t="s">
        <v>5</v>
      </c>
      <c r="H1979" s="4" t="s">
        <v>35</v>
      </c>
      <c r="I1979" s="9">
        <v>2</v>
      </c>
      <c r="J1979" s="6">
        <v>39.81</v>
      </c>
      <c r="K1979" s="7">
        <v>0.05</v>
      </c>
      <c r="L1979" s="6">
        <v>16.87</v>
      </c>
      <c r="M1979" s="6">
        <f t="shared" si="120"/>
        <v>75.638999999999996</v>
      </c>
      <c r="N1979" s="6">
        <f t="shared" si="121"/>
        <v>33.74</v>
      </c>
      <c r="O1979" s="6">
        <f t="shared" si="122"/>
        <v>41.898999999999994</v>
      </c>
      <c r="P1979" s="8">
        <f t="shared" si="123"/>
        <v>0.55393381721069812</v>
      </c>
      <c r="Q1979" s="5">
        <f>YEAR(SalesDataTable[[#This Row],[Order Date]])</f>
        <v>2026</v>
      </c>
      <c r="R1979" s="8" t="str">
        <f>"Q"&amp;ROUNDUP(MONTH(SalesDataTable[[#This Row],[Order Date]])/3,0)</f>
        <v>Q3</v>
      </c>
      <c r="S1979" s="9">
        <f>MONTH(SalesDataTable[[#This Row],[Order Date]])</f>
        <v>9</v>
      </c>
      <c r="T1979" s="8" t="str">
        <f>TEXT(SalesDataTable[[#This Row],[Order Date]],"mmm")</f>
        <v>Sep</v>
      </c>
    </row>
    <row r="1980" spans="1:20" ht="16">
      <c r="A1980" s="2" t="s">
        <v>2031</v>
      </c>
      <c r="B1980" s="3">
        <v>46291</v>
      </c>
      <c r="C1980" s="4" t="s">
        <v>14</v>
      </c>
      <c r="D1980" s="4" t="s">
        <v>15</v>
      </c>
      <c r="E1980" s="4" t="s">
        <v>3</v>
      </c>
      <c r="F1980" s="4" t="s">
        <v>4</v>
      </c>
      <c r="G1980" s="4" t="s">
        <v>31</v>
      </c>
      <c r="H1980" s="4" t="s">
        <v>41</v>
      </c>
      <c r="I1980" s="9">
        <v>3</v>
      </c>
      <c r="J1980" s="6">
        <v>191.46</v>
      </c>
      <c r="K1980" s="7">
        <v>0</v>
      </c>
      <c r="L1980" s="6">
        <v>104.06</v>
      </c>
      <c r="M1980" s="6">
        <f t="shared" si="120"/>
        <v>574.38</v>
      </c>
      <c r="N1980" s="6">
        <f t="shared" si="121"/>
        <v>312.18</v>
      </c>
      <c r="O1980" s="6">
        <f t="shared" si="122"/>
        <v>262.2</v>
      </c>
      <c r="P1980" s="8">
        <f t="shared" si="123"/>
        <v>0.45649221769560222</v>
      </c>
      <c r="Q1980" s="5">
        <f>YEAR(SalesDataTable[[#This Row],[Order Date]])</f>
        <v>2026</v>
      </c>
      <c r="R1980" s="8" t="str">
        <f>"Q"&amp;ROUNDUP(MONTH(SalesDataTable[[#This Row],[Order Date]])/3,0)</f>
        <v>Q3</v>
      </c>
      <c r="S1980" s="9">
        <f>MONTH(SalesDataTable[[#This Row],[Order Date]])</f>
        <v>9</v>
      </c>
      <c r="T1980" s="8" t="str">
        <f>TEXT(SalesDataTable[[#This Row],[Order Date]],"mmm")</f>
        <v>Sep</v>
      </c>
    </row>
    <row r="1981" spans="1:20" ht="16">
      <c r="A1981" s="2" t="s">
        <v>2032</v>
      </c>
      <c r="B1981" s="3">
        <v>46291</v>
      </c>
      <c r="C1981" s="4" t="s">
        <v>14</v>
      </c>
      <c r="D1981" s="4" t="s">
        <v>34</v>
      </c>
      <c r="E1981" s="4" t="s">
        <v>3</v>
      </c>
      <c r="F1981" s="4" t="s">
        <v>4</v>
      </c>
      <c r="G1981" s="4" t="s">
        <v>17</v>
      </c>
      <c r="H1981" s="4" t="s">
        <v>46</v>
      </c>
      <c r="I1981" s="9">
        <v>3</v>
      </c>
      <c r="J1981" s="6">
        <v>46.48</v>
      </c>
      <c r="K1981" s="7">
        <v>0.05</v>
      </c>
      <c r="L1981" s="6">
        <v>18.82</v>
      </c>
      <c r="M1981" s="6">
        <f t="shared" si="120"/>
        <v>132.46799999999999</v>
      </c>
      <c r="N1981" s="6">
        <f t="shared" si="121"/>
        <v>56.46</v>
      </c>
      <c r="O1981" s="6">
        <f t="shared" si="122"/>
        <v>76.007999999999981</v>
      </c>
      <c r="P1981" s="8">
        <f t="shared" si="123"/>
        <v>0.57378385723344494</v>
      </c>
      <c r="Q1981" s="5">
        <f>YEAR(SalesDataTable[[#This Row],[Order Date]])</f>
        <v>2026</v>
      </c>
      <c r="R1981" s="8" t="str">
        <f>"Q"&amp;ROUNDUP(MONTH(SalesDataTable[[#This Row],[Order Date]])/3,0)</f>
        <v>Q3</v>
      </c>
      <c r="S1981" s="9">
        <f>MONTH(SalesDataTable[[#This Row],[Order Date]])</f>
        <v>9</v>
      </c>
      <c r="T1981" s="8" t="str">
        <f>TEXT(SalesDataTable[[#This Row],[Order Date]],"mmm")</f>
        <v>Sep</v>
      </c>
    </row>
    <row r="1982" spans="1:20" ht="16">
      <c r="A1982" s="2" t="s">
        <v>2033</v>
      </c>
      <c r="B1982" s="3">
        <v>46291</v>
      </c>
      <c r="C1982" s="4" t="s">
        <v>8</v>
      </c>
      <c r="D1982" s="4" t="s">
        <v>69</v>
      </c>
      <c r="E1982" s="4" t="s">
        <v>25</v>
      </c>
      <c r="F1982" s="4" t="s">
        <v>4</v>
      </c>
      <c r="G1982" s="4" t="s">
        <v>17</v>
      </c>
      <c r="H1982" s="4" t="s">
        <v>18</v>
      </c>
      <c r="I1982" s="9">
        <v>2</v>
      </c>
      <c r="J1982" s="6">
        <v>35.44</v>
      </c>
      <c r="K1982" s="7">
        <v>0.1</v>
      </c>
      <c r="L1982" s="6">
        <v>13.2</v>
      </c>
      <c r="M1982" s="6">
        <f t="shared" si="120"/>
        <v>63.791999999999994</v>
      </c>
      <c r="N1982" s="6">
        <f t="shared" si="121"/>
        <v>26.4</v>
      </c>
      <c r="O1982" s="6">
        <f t="shared" si="122"/>
        <v>37.391999999999996</v>
      </c>
      <c r="P1982" s="8">
        <f t="shared" si="123"/>
        <v>0.58615500376222718</v>
      </c>
      <c r="Q1982" s="5">
        <f>YEAR(SalesDataTable[[#This Row],[Order Date]])</f>
        <v>2026</v>
      </c>
      <c r="R1982" s="8" t="str">
        <f>"Q"&amp;ROUNDUP(MONTH(SalesDataTable[[#This Row],[Order Date]])/3,0)</f>
        <v>Q3</v>
      </c>
      <c r="S1982" s="9">
        <f>MONTH(SalesDataTable[[#This Row],[Order Date]])</f>
        <v>9</v>
      </c>
      <c r="T1982" s="8" t="str">
        <f>TEXT(SalesDataTable[[#This Row],[Order Date]],"mmm")</f>
        <v>Sep</v>
      </c>
    </row>
    <row r="1983" spans="1:20" ht="16">
      <c r="A1983" s="2" t="s">
        <v>2034</v>
      </c>
      <c r="B1983" s="3">
        <v>46291</v>
      </c>
      <c r="C1983" s="4" t="s">
        <v>14</v>
      </c>
      <c r="D1983" s="4" t="s">
        <v>15</v>
      </c>
      <c r="E1983" s="4" t="s">
        <v>3</v>
      </c>
      <c r="F1983" s="4" t="s">
        <v>16</v>
      </c>
      <c r="G1983" s="4" t="s">
        <v>49</v>
      </c>
      <c r="H1983" s="4" t="s">
        <v>67</v>
      </c>
      <c r="I1983" s="9">
        <v>4</v>
      </c>
      <c r="J1983" s="6">
        <v>36.159999999999997</v>
      </c>
      <c r="K1983" s="7">
        <v>0.05</v>
      </c>
      <c r="L1983" s="6">
        <v>13.68</v>
      </c>
      <c r="M1983" s="6">
        <f t="shared" si="120"/>
        <v>137.40799999999999</v>
      </c>
      <c r="N1983" s="6">
        <f t="shared" si="121"/>
        <v>54.72</v>
      </c>
      <c r="O1983" s="6">
        <f t="shared" si="122"/>
        <v>82.687999999999988</v>
      </c>
      <c r="P1983" s="8">
        <f t="shared" si="123"/>
        <v>0.60176991150442471</v>
      </c>
      <c r="Q1983" s="5">
        <f>YEAR(SalesDataTable[[#This Row],[Order Date]])</f>
        <v>2026</v>
      </c>
      <c r="R1983" s="8" t="str">
        <f>"Q"&amp;ROUNDUP(MONTH(SalesDataTable[[#This Row],[Order Date]])/3,0)</f>
        <v>Q3</v>
      </c>
      <c r="S1983" s="9">
        <f>MONTH(SalesDataTable[[#This Row],[Order Date]])</f>
        <v>9</v>
      </c>
      <c r="T1983" s="8" t="str">
        <f>TEXT(SalesDataTable[[#This Row],[Order Date]],"mmm")</f>
        <v>Sep</v>
      </c>
    </row>
    <row r="1984" spans="1:20" ht="16">
      <c r="A1984" s="2" t="s">
        <v>2035</v>
      </c>
      <c r="B1984" s="3">
        <v>46291</v>
      </c>
      <c r="C1984" s="4" t="s">
        <v>27</v>
      </c>
      <c r="D1984" s="4" t="s">
        <v>48</v>
      </c>
      <c r="E1984" s="4" t="s">
        <v>3</v>
      </c>
      <c r="F1984" s="4" t="s">
        <v>4</v>
      </c>
      <c r="G1984" s="4" t="s">
        <v>49</v>
      </c>
      <c r="H1984" s="4" t="s">
        <v>67</v>
      </c>
      <c r="I1984" s="9">
        <v>2</v>
      </c>
      <c r="J1984" s="6">
        <v>35.93</v>
      </c>
      <c r="K1984" s="7">
        <v>0</v>
      </c>
      <c r="L1984" s="6">
        <v>13.91</v>
      </c>
      <c r="M1984" s="6">
        <f t="shared" si="120"/>
        <v>71.86</v>
      </c>
      <c r="N1984" s="6">
        <f t="shared" si="121"/>
        <v>27.82</v>
      </c>
      <c r="O1984" s="6">
        <f t="shared" si="122"/>
        <v>44.04</v>
      </c>
      <c r="P1984" s="8">
        <f t="shared" si="123"/>
        <v>0.6128583356526579</v>
      </c>
      <c r="Q1984" s="5">
        <f>YEAR(SalesDataTable[[#This Row],[Order Date]])</f>
        <v>2026</v>
      </c>
      <c r="R1984" s="8" t="str">
        <f>"Q"&amp;ROUNDUP(MONTH(SalesDataTable[[#This Row],[Order Date]])/3,0)</f>
        <v>Q3</v>
      </c>
      <c r="S1984" s="9">
        <f>MONTH(SalesDataTable[[#This Row],[Order Date]])</f>
        <v>9</v>
      </c>
      <c r="T1984" s="8" t="str">
        <f>TEXT(SalesDataTable[[#This Row],[Order Date]],"mmm")</f>
        <v>Sep</v>
      </c>
    </row>
    <row r="1985" spans="1:20" ht="16">
      <c r="A1985" s="2" t="s">
        <v>2036</v>
      </c>
      <c r="B1985" s="3">
        <v>46291</v>
      </c>
      <c r="C1985" s="4" t="s">
        <v>27</v>
      </c>
      <c r="D1985" s="4" t="s">
        <v>48</v>
      </c>
      <c r="E1985" s="4" t="s">
        <v>3</v>
      </c>
      <c r="F1985" s="4" t="s">
        <v>20</v>
      </c>
      <c r="G1985" s="4" t="s">
        <v>31</v>
      </c>
      <c r="H1985" s="4" t="s">
        <v>41</v>
      </c>
      <c r="I1985" s="9">
        <v>1</v>
      </c>
      <c r="J1985" s="6">
        <v>199.7</v>
      </c>
      <c r="K1985" s="7">
        <v>0</v>
      </c>
      <c r="L1985" s="6">
        <v>103.77</v>
      </c>
      <c r="M1985" s="6">
        <f t="shared" si="120"/>
        <v>199.7</v>
      </c>
      <c r="N1985" s="6">
        <f t="shared" si="121"/>
        <v>103.77</v>
      </c>
      <c r="O1985" s="6">
        <f t="shared" si="122"/>
        <v>95.929999999999993</v>
      </c>
      <c r="P1985" s="8">
        <f t="shared" si="123"/>
        <v>0.4803705558337506</v>
      </c>
      <c r="Q1985" s="5">
        <f>YEAR(SalesDataTable[[#This Row],[Order Date]])</f>
        <v>2026</v>
      </c>
      <c r="R1985" s="8" t="str">
        <f>"Q"&amp;ROUNDUP(MONTH(SalesDataTable[[#This Row],[Order Date]])/3,0)</f>
        <v>Q3</v>
      </c>
      <c r="S1985" s="9">
        <f>MONTH(SalesDataTable[[#This Row],[Order Date]])</f>
        <v>9</v>
      </c>
      <c r="T1985" s="8" t="str">
        <f>TEXT(SalesDataTable[[#This Row],[Order Date]],"mmm")</f>
        <v>Sep</v>
      </c>
    </row>
    <row r="1986" spans="1:20" ht="16">
      <c r="A1986" s="2" t="s">
        <v>2037</v>
      </c>
      <c r="B1986" s="3">
        <v>46292</v>
      </c>
      <c r="C1986" s="4" t="s">
        <v>27</v>
      </c>
      <c r="D1986" s="4" t="s">
        <v>28</v>
      </c>
      <c r="E1986" s="4" t="s">
        <v>3</v>
      </c>
      <c r="F1986" s="4" t="s">
        <v>16</v>
      </c>
      <c r="G1986" s="4" t="s">
        <v>11</v>
      </c>
      <c r="H1986" s="4" t="s">
        <v>53</v>
      </c>
      <c r="I1986" s="9">
        <v>4</v>
      </c>
      <c r="J1986" s="6">
        <v>154.28</v>
      </c>
      <c r="K1986" s="7">
        <v>0.05</v>
      </c>
      <c r="L1986" s="6">
        <v>78.180000000000007</v>
      </c>
      <c r="M1986" s="6">
        <f t="shared" ref="M1986:M2049" si="124">I1986*J1986*(1-K1986)</f>
        <v>586.26400000000001</v>
      </c>
      <c r="N1986" s="6">
        <f t="shared" ref="N1986:N2049" si="125">I1986*L1986</f>
        <v>312.72000000000003</v>
      </c>
      <c r="O1986" s="6">
        <f t="shared" ref="O1986:O2049" si="126">M1986-N1986</f>
        <v>273.54399999999998</v>
      </c>
      <c r="P1986" s="8">
        <f t="shared" ref="P1986:P2049" si="127">IFERROR(O1986/M1986,0)</f>
        <v>0.46658843115047144</v>
      </c>
      <c r="Q1986" s="5">
        <f>YEAR(SalesDataTable[[#This Row],[Order Date]])</f>
        <v>2026</v>
      </c>
      <c r="R1986" s="8" t="str">
        <f>"Q"&amp;ROUNDUP(MONTH(SalesDataTable[[#This Row],[Order Date]])/3,0)</f>
        <v>Q3</v>
      </c>
      <c r="S1986" s="9">
        <f>MONTH(SalesDataTable[[#This Row],[Order Date]])</f>
        <v>9</v>
      </c>
      <c r="T1986" s="8" t="str">
        <f>TEXT(SalesDataTable[[#This Row],[Order Date]],"mmm")</f>
        <v>Sep</v>
      </c>
    </row>
    <row r="1987" spans="1:20" ht="16">
      <c r="A1987" s="2" t="s">
        <v>2038</v>
      </c>
      <c r="B1987" s="3">
        <v>46292</v>
      </c>
      <c r="C1987" s="4" t="s">
        <v>1</v>
      </c>
      <c r="D1987" s="4" t="s">
        <v>88</v>
      </c>
      <c r="E1987" s="4" t="s">
        <v>3</v>
      </c>
      <c r="F1987" s="4" t="s">
        <v>4</v>
      </c>
      <c r="G1987" s="4" t="s">
        <v>17</v>
      </c>
      <c r="H1987" s="4" t="s">
        <v>83</v>
      </c>
      <c r="I1987" s="9">
        <v>1</v>
      </c>
      <c r="J1987" s="6">
        <v>165.44</v>
      </c>
      <c r="K1987" s="7">
        <v>0</v>
      </c>
      <c r="L1987" s="6">
        <v>88.25</v>
      </c>
      <c r="M1987" s="6">
        <f t="shared" si="124"/>
        <v>165.44</v>
      </c>
      <c r="N1987" s="6">
        <f t="shared" si="125"/>
        <v>88.25</v>
      </c>
      <c r="O1987" s="6">
        <f t="shared" si="126"/>
        <v>77.19</v>
      </c>
      <c r="P1987" s="8">
        <f t="shared" si="127"/>
        <v>0.46657398452611215</v>
      </c>
      <c r="Q1987" s="5">
        <f>YEAR(SalesDataTable[[#This Row],[Order Date]])</f>
        <v>2026</v>
      </c>
      <c r="R1987" s="8" t="str">
        <f>"Q"&amp;ROUNDUP(MONTH(SalesDataTable[[#This Row],[Order Date]])/3,0)</f>
        <v>Q3</v>
      </c>
      <c r="S1987" s="9">
        <f>MONTH(SalesDataTable[[#This Row],[Order Date]])</f>
        <v>9</v>
      </c>
      <c r="T1987" s="8" t="str">
        <f>TEXT(SalesDataTable[[#This Row],[Order Date]],"mmm")</f>
        <v>Sep</v>
      </c>
    </row>
    <row r="1988" spans="1:20" ht="16">
      <c r="A1988" s="2" t="s">
        <v>2039</v>
      </c>
      <c r="B1988" s="3">
        <v>46292</v>
      </c>
      <c r="C1988" s="4" t="s">
        <v>27</v>
      </c>
      <c r="D1988" s="4" t="s">
        <v>45</v>
      </c>
      <c r="E1988" s="4" t="s">
        <v>3</v>
      </c>
      <c r="F1988" s="4" t="s">
        <v>4</v>
      </c>
      <c r="G1988" s="4" t="s">
        <v>17</v>
      </c>
      <c r="H1988" s="4" t="s">
        <v>71</v>
      </c>
      <c r="I1988" s="9">
        <v>2</v>
      </c>
      <c r="J1988" s="6">
        <v>130.29</v>
      </c>
      <c r="K1988" s="7">
        <v>0.1</v>
      </c>
      <c r="L1988" s="6">
        <v>67.97</v>
      </c>
      <c r="M1988" s="6">
        <f t="shared" si="124"/>
        <v>234.52199999999999</v>
      </c>
      <c r="N1988" s="6">
        <f t="shared" si="125"/>
        <v>135.94</v>
      </c>
      <c r="O1988" s="6">
        <f t="shared" si="126"/>
        <v>98.581999999999994</v>
      </c>
      <c r="P1988" s="8">
        <f t="shared" si="127"/>
        <v>0.42035288800197845</v>
      </c>
      <c r="Q1988" s="5">
        <f>YEAR(SalesDataTable[[#This Row],[Order Date]])</f>
        <v>2026</v>
      </c>
      <c r="R1988" s="8" t="str">
        <f>"Q"&amp;ROUNDUP(MONTH(SalesDataTable[[#This Row],[Order Date]])/3,0)</f>
        <v>Q3</v>
      </c>
      <c r="S1988" s="9">
        <f>MONTH(SalesDataTable[[#This Row],[Order Date]])</f>
        <v>9</v>
      </c>
      <c r="T1988" s="8" t="str">
        <f>TEXT(SalesDataTable[[#This Row],[Order Date]],"mmm")</f>
        <v>Sep</v>
      </c>
    </row>
    <row r="1989" spans="1:20" ht="16">
      <c r="A1989" s="2" t="s">
        <v>2040</v>
      </c>
      <c r="B1989" s="3">
        <v>46292</v>
      </c>
      <c r="C1989" s="4" t="s">
        <v>8</v>
      </c>
      <c r="D1989" s="4" t="s">
        <v>69</v>
      </c>
      <c r="E1989" s="4" t="s">
        <v>3</v>
      </c>
      <c r="F1989" s="4" t="s">
        <v>4</v>
      </c>
      <c r="G1989" s="4" t="s">
        <v>49</v>
      </c>
      <c r="H1989" s="4" t="s">
        <v>67</v>
      </c>
      <c r="I1989" s="9">
        <v>3</v>
      </c>
      <c r="J1989" s="6">
        <v>36.909999999999997</v>
      </c>
      <c r="K1989" s="7">
        <v>0.05</v>
      </c>
      <c r="L1989" s="6">
        <v>13.7</v>
      </c>
      <c r="M1989" s="6">
        <f t="shared" si="124"/>
        <v>105.19349999999999</v>
      </c>
      <c r="N1989" s="6">
        <f t="shared" si="125"/>
        <v>41.099999999999994</v>
      </c>
      <c r="O1989" s="6">
        <f t="shared" si="126"/>
        <v>64.093499999999992</v>
      </c>
      <c r="P1989" s="8">
        <f t="shared" si="127"/>
        <v>0.60929144861612172</v>
      </c>
      <c r="Q1989" s="5">
        <f>YEAR(SalesDataTable[[#This Row],[Order Date]])</f>
        <v>2026</v>
      </c>
      <c r="R1989" s="8" t="str">
        <f>"Q"&amp;ROUNDUP(MONTH(SalesDataTable[[#This Row],[Order Date]])/3,0)</f>
        <v>Q3</v>
      </c>
      <c r="S1989" s="9">
        <f>MONTH(SalesDataTable[[#This Row],[Order Date]])</f>
        <v>9</v>
      </c>
      <c r="T1989" s="8" t="str">
        <f>TEXT(SalesDataTable[[#This Row],[Order Date]],"mmm")</f>
        <v>Sep</v>
      </c>
    </row>
    <row r="1990" spans="1:20" ht="16">
      <c r="A1990" s="2" t="s">
        <v>2041</v>
      </c>
      <c r="B1990" s="3">
        <v>46292</v>
      </c>
      <c r="C1990" s="4" t="s">
        <v>14</v>
      </c>
      <c r="D1990" s="4" t="s">
        <v>34</v>
      </c>
      <c r="E1990" s="4" t="s">
        <v>39</v>
      </c>
      <c r="F1990" s="4" t="s">
        <v>20</v>
      </c>
      <c r="G1990" s="4" t="s">
        <v>5</v>
      </c>
      <c r="H1990" s="4" t="s">
        <v>29</v>
      </c>
      <c r="I1990" s="9">
        <v>1</v>
      </c>
      <c r="J1990" s="6">
        <v>50.02</v>
      </c>
      <c r="K1990" s="7">
        <v>0</v>
      </c>
      <c r="L1990" s="6">
        <v>22.65</v>
      </c>
      <c r="M1990" s="6">
        <f t="shared" si="124"/>
        <v>50.02</v>
      </c>
      <c r="N1990" s="6">
        <f t="shared" si="125"/>
        <v>22.65</v>
      </c>
      <c r="O1990" s="6">
        <f t="shared" si="126"/>
        <v>27.370000000000005</v>
      </c>
      <c r="P1990" s="8">
        <f t="shared" si="127"/>
        <v>0.54718112754898052</v>
      </c>
      <c r="Q1990" s="5">
        <f>YEAR(SalesDataTable[[#This Row],[Order Date]])</f>
        <v>2026</v>
      </c>
      <c r="R1990" s="8" t="str">
        <f>"Q"&amp;ROUNDUP(MONTH(SalesDataTable[[#This Row],[Order Date]])/3,0)</f>
        <v>Q3</v>
      </c>
      <c r="S1990" s="9">
        <f>MONTH(SalesDataTable[[#This Row],[Order Date]])</f>
        <v>9</v>
      </c>
      <c r="T1990" s="8" t="str">
        <f>TEXT(SalesDataTable[[#This Row],[Order Date]],"mmm")</f>
        <v>Sep</v>
      </c>
    </row>
    <row r="1991" spans="1:20" ht="16">
      <c r="A1991" s="2" t="s">
        <v>2042</v>
      </c>
      <c r="B1991" s="3">
        <v>46292</v>
      </c>
      <c r="C1991" s="4" t="s">
        <v>8</v>
      </c>
      <c r="D1991" s="4" t="s">
        <v>69</v>
      </c>
      <c r="E1991" s="4" t="s">
        <v>3</v>
      </c>
      <c r="F1991" s="4" t="s">
        <v>4</v>
      </c>
      <c r="G1991" s="4" t="s">
        <v>31</v>
      </c>
      <c r="H1991" s="4" t="s">
        <v>64</v>
      </c>
      <c r="I1991" s="9">
        <v>1</v>
      </c>
      <c r="J1991" s="6">
        <v>83.32</v>
      </c>
      <c r="K1991" s="7">
        <v>0.05</v>
      </c>
      <c r="L1991" s="6">
        <v>38.93</v>
      </c>
      <c r="M1991" s="6">
        <f t="shared" si="124"/>
        <v>79.153999999999996</v>
      </c>
      <c r="N1991" s="6">
        <f t="shared" si="125"/>
        <v>38.93</v>
      </c>
      <c r="O1991" s="6">
        <f t="shared" si="126"/>
        <v>40.223999999999997</v>
      </c>
      <c r="P1991" s="8">
        <f t="shared" si="127"/>
        <v>0.50817393940925282</v>
      </c>
      <c r="Q1991" s="5">
        <f>YEAR(SalesDataTable[[#This Row],[Order Date]])</f>
        <v>2026</v>
      </c>
      <c r="R1991" s="8" t="str">
        <f>"Q"&amp;ROUNDUP(MONTH(SalesDataTable[[#This Row],[Order Date]])/3,0)</f>
        <v>Q3</v>
      </c>
      <c r="S1991" s="9">
        <f>MONTH(SalesDataTable[[#This Row],[Order Date]])</f>
        <v>9</v>
      </c>
      <c r="T1991" s="8" t="str">
        <f>TEXT(SalesDataTable[[#This Row],[Order Date]],"mmm")</f>
        <v>Sep</v>
      </c>
    </row>
    <row r="1992" spans="1:20" ht="16">
      <c r="A1992" s="2" t="s">
        <v>2043</v>
      </c>
      <c r="B1992" s="3">
        <v>46293</v>
      </c>
      <c r="C1992" s="4" t="s">
        <v>1</v>
      </c>
      <c r="D1992" s="4" t="s">
        <v>88</v>
      </c>
      <c r="E1992" s="4" t="s">
        <v>10</v>
      </c>
      <c r="F1992" s="4" t="s">
        <v>20</v>
      </c>
      <c r="G1992" s="4" t="s">
        <v>11</v>
      </c>
      <c r="H1992" s="4" t="s">
        <v>79</v>
      </c>
      <c r="I1992" s="9">
        <v>10</v>
      </c>
      <c r="J1992" s="6">
        <v>71.040000000000006</v>
      </c>
      <c r="K1992" s="7">
        <v>0.2</v>
      </c>
      <c r="L1992" s="6">
        <v>31.7</v>
      </c>
      <c r="M1992" s="6">
        <f t="shared" si="124"/>
        <v>568.32000000000005</v>
      </c>
      <c r="N1992" s="6">
        <f t="shared" si="125"/>
        <v>317</v>
      </c>
      <c r="O1992" s="6">
        <f t="shared" si="126"/>
        <v>251.32000000000005</v>
      </c>
      <c r="P1992" s="8">
        <f t="shared" si="127"/>
        <v>0.4422156531531532</v>
      </c>
      <c r="Q1992" s="5">
        <f>YEAR(SalesDataTable[[#This Row],[Order Date]])</f>
        <v>2026</v>
      </c>
      <c r="R1992" s="8" t="str">
        <f>"Q"&amp;ROUNDUP(MONTH(SalesDataTable[[#This Row],[Order Date]])/3,0)</f>
        <v>Q3</v>
      </c>
      <c r="S1992" s="9">
        <f>MONTH(SalesDataTable[[#This Row],[Order Date]])</f>
        <v>9</v>
      </c>
      <c r="T1992" s="8" t="str">
        <f>TEXT(SalesDataTable[[#This Row],[Order Date]],"mmm")</f>
        <v>Sep</v>
      </c>
    </row>
    <row r="1993" spans="1:20" ht="16">
      <c r="A1993" s="2" t="s">
        <v>2044</v>
      </c>
      <c r="B1993" s="3">
        <v>46293</v>
      </c>
      <c r="C1993" s="4" t="s">
        <v>27</v>
      </c>
      <c r="D1993" s="4" t="s">
        <v>45</v>
      </c>
      <c r="E1993" s="4" t="s">
        <v>25</v>
      </c>
      <c r="F1993" s="4" t="s">
        <v>4</v>
      </c>
      <c r="G1993" s="4" t="s">
        <v>5</v>
      </c>
      <c r="H1993" s="4" t="s">
        <v>35</v>
      </c>
      <c r="I1993" s="9">
        <v>2</v>
      </c>
      <c r="J1993" s="6">
        <v>40.83</v>
      </c>
      <c r="K1993" s="7">
        <v>0</v>
      </c>
      <c r="L1993" s="6">
        <v>16.850000000000001</v>
      </c>
      <c r="M1993" s="6">
        <f t="shared" si="124"/>
        <v>81.66</v>
      </c>
      <c r="N1993" s="6">
        <f t="shared" si="125"/>
        <v>33.700000000000003</v>
      </c>
      <c r="O1993" s="6">
        <f t="shared" si="126"/>
        <v>47.959999999999994</v>
      </c>
      <c r="P1993" s="8">
        <f t="shared" si="127"/>
        <v>0.58731325006122947</v>
      </c>
      <c r="Q1993" s="5">
        <f>YEAR(SalesDataTable[[#This Row],[Order Date]])</f>
        <v>2026</v>
      </c>
      <c r="R1993" s="8" t="str">
        <f>"Q"&amp;ROUNDUP(MONTH(SalesDataTable[[#This Row],[Order Date]])/3,0)</f>
        <v>Q3</v>
      </c>
      <c r="S1993" s="9">
        <f>MONTH(SalesDataTable[[#This Row],[Order Date]])</f>
        <v>9</v>
      </c>
      <c r="T1993" s="8" t="str">
        <f>TEXT(SalesDataTable[[#This Row],[Order Date]],"mmm")</f>
        <v>Sep</v>
      </c>
    </row>
    <row r="1994" spans="1:20" ht="16">
      <c r="A1994" s="2" t="s">
        <v>2045</v>
      </c>
      <c r="B1994" s="3">
        <v>46293</v>
      </c>
      <c r="C1994" s="4" t="s">
        <v>8</v>
      </c>
      <c r="D1994" s="4" t="s">
        <v>86</v>
      </c>
      <c r="E1994" s="4" t="s">
        <v>39</v>
      </c>
      <c r="F1994" s="4" t="s">
        <v>4</v>
      </c>
      <c r="G1994" s="4" t="s">
        <v>31</v>
      </c>
      <c r="H1994" s="4" t="s">
        <v>90</v>
      </c>
      <c r="I1994" s="9">
        <v>1</v>
      </c>
      <c r="J1994" s="6">
        <v>121.64</v>
      </c>
      <c r="K1994" s="7">
        <v>0.15</v>
      </c>
      <c r="L1994" s="6">
        <v>61.56</v>
      </c>
      <c r="M1994" s="6">
        <f t="shared" si="124"/>
        <v>103.39399999999999</v>
      </c>
      <c r="N1994" s="6">
        <f t="shared" si="125"/>
        <v>61.56</v>
      </c>
      <c r="O1994" s="6">
        <f t="shared" si="126"/>
        <v>41.833999999999989</v>
      </c>
      <c r="P1994" s="8">
        <f t="shared" si="127"/>
        <v>0.40460761746329565</v>
      </c>
      <c r="Q1994" s="5">
        <f>YEAR(SalesDataTable[[#This Row],[Order Date]])</f>
        <v>2026</v>
      </c>
      <c r="R1994" s="8" t="str">
        <f>"Q"&amp;ROUNDUP(MONTH(SalesDataTable[[#This Row],[Order Date]])/3,0)</f>
        <v>Q3</v>
      </c>
      <c r="S1994" s="9">
        <f>MONTH(SalesDataTable[[#This Row],[Order Date]])</f>
        <v>9</v>
      </c>
      <c r="T1994" s="8" t="str">
        <f>TEXT(SalesDataTable[[#This Row],[Order Date]],"mmm")</f>
        <v>Sep</v>
      </c>
    </row>
    <row r="1995" spans="1:20" ht="16">
      <c r="A1995" s="2" t="s">
        <v>2046</v>
      </c>
      <c r="B1995" s="3">
        <v>46293</v>
      </c>
      <c r="C1995" s="4" t="s">
        <v>8</v>
      </c>
      <c r="D1995" s="4" t="s">
        <v>9</v>
      </c>
      <c r="E1995" s="4" t="s">
        <v>25</v>
      </c>
      <c r="F1995" s="4" t="s">
        <v>16</v>
      </c>
      <c r="G1995" s="4" t="s">
        <v>17</v>
      </c>
      <c r="H1995" s="4" t="s">
        <v>83</v>
      </c>
      <c r="I1995" s="9">
        <v>1</v>
      </c>
      <c r="J1995" s="6">
        <v>164.7</v>
      </c>
      <c r="K1995" s="7">
        <v>0</v>
      </c>
      <c r="L1995" s="6">
        <v>86.02</v>
      </c>
      <c r="M1995" s="6">
        <f t="shared" si="124"/>
        <v>164.7</v>
      </c>
      <c r="N1995" s="6">
        <f t="shared" si="125"/>
        <v>86.02</v>
      </c>
      <c r="O1995" s="6">
        <f t="shared" si="126"/>
        <v>78.679999999999993</v>
      </c>
      <c r="P1995" s="8">
        <f t="shared" si="127"/>
        <v>0.47771706132361869</v>
      </c>
      <c r="Q1995" s="5">
        <f>YEAR(SalesDataTable[[#This Row],[Order Date]])</f>
        <v>2026</v>
      </c>
      <c r="R1995" s="8" t="str">
        <f>"Q"&amp;ROUNDUP(MONTH(SalesDataTable[[#This Row],[Order Date]])/3,0)</f>
        <v>Q3</v>
      </c>
      <c r="S1995" s="9">
        <f>MONTH(SalesDataTable[[#This Row],[Order Date]])</f>
        <v>9</v>
      </c>
      <c r="T1995" s="8" t="str">
        <f>TEXT(SalesDataTable[[#This Row],[Order Date]],"mmm")</f>
        <v>Sep</v>
      </c>
    </row>
    <row r="1996" spans="1:20" ht="16">
      <c r="A1996" s="2" t="s">
        <v>2047</v>
      </c>
      <c r="B1996" s="3">
        <v>46293</v>
      </c>
      <c r="C1996" s="4" t="s">
        <v>27</v>
      </c>
      <c r="D1996" s="4" t="s">
        <v>45</v>
      </c>
      <c r="E1996" s="4" t="s">
        <v>39</v>
      </c>
      <c r="F1996" s="4" t="s">
        <v>16</v>
      </c>
      <c r="G1996" s="4" t="s">
        <v>31</v>
      </c>
      <c r="H1996" s="4" t="s">
        <v>41</v>
      </c>
      <c r="I1996" s="9">
        <v>1</v>
      </c>
      <c r="J1996" s="6">
        <v>199.09</v>
      </c>
      <c r="K1996" s="7">
        <v>0.05</v>
      </c>
      <c r="L1996" s="6">
        <v>106.57</v>
      </c>
      <c r="M1996" s="6">
        <f t="shared" si="124"/>
        <v>189.13550000000001</v>
      </c>
      <c r="N1996" s="6">
        <f t="shared" si="125"/>
        <v>106.57</v>
      </c>
      <c r="O1996" s="6">
        <f t="shared" si="126"/>
        <v>82.565500000000014</v>
      </c>
      <c r="P1996" s="8">
        <f t="shared" si="127"/>
        <v>0.43654152710622812</v>
      </c>
      <c r="Q1996" s="5">
        <f>YEAR(SalesDataTable[[#This Row],[Order Date]])</f>
        <v>2026</v>
      </c>
      <c r="R1996" s="8" t="str">
        <f>"Q"&amp;ROUNDUP(MONTH(SalesDataTable[[#This Row],[Order Date]])/3,0)</f>
        <v>Q3</v>
      </c>
      <c r="S1996" s="9">
        <f>MONTH(SalesDataTable[[#This Row],[Order Date]])</f>
        <v>9</v>
      </c>
      <c r="T1996" s="8" t="str">
        <f>TEXT(SalesDataTable[[#This Row],[Order Date]],"mmm")</f>
        <v>Sep</v>
      </c>
    </row>
    <row r="1997" spans="1:20" ht="16">
      <c r="A1997" s="2" t="s">
        <v>2048</v>
      </c>
      <c r="B1997" s="3">
        <v>46293</v>
      </c>
      <c r="C1997" s="4" t="s">
        <v>1</v>
      </c>
      <c r="D1997" s="4" t="s">
        <v>2</v>
      </c>
      <c r="E1997" s="4" t="s">
        <v>39</v>
      </c>
      <c r="F1997" s="4" t="s">
        <v>4</v>
      </c>
      <c r="G1997" s="4" t="s">
        <v>5</v>
      </c>
      <c r="H1997" s="4" t="s">
        <v>6</v>
      </c>
      <c r="I1997" s="9">
        <v>1</v>
      </c>
      <c r="J1997" s="6">
        <v>81.48</v>
      </c>
      <c r="K1997" s="7">
        <v>0</v>
      </c>
      <c r="L1997" s="6">
        <v>41.47</v>
      </c>
      <c r="M1997" s="6">
        <f t="shared" si="124"/>
        <v>81.48</v>
      </c>
      <c r="N1997" s="6">
        <f t="shared" si="125"/>
        <v>41.47</v>
      </c>
      <c r="O1997" s="6">
        <f t="shared" si="126"/>
        <v>40.010000000000005</v>
      </c>
      <c r="P1997" s="8">
        <f t="shared" si="127"/>
        <v>0.4910407461953854</v>
      </c>
      <c r="Q1997" s="5">
        <f>YEAR(SalesDataTable[[#This Row],[Order Date]])</f>
        <v>2026</v>
      </c>
      <c r="R1997" s="8" t="str">
        <f>"Q"&amp;ROUNDUP(MONTH(SalesDataTable[[#This Row],[Order Date]])/3,0)</f>
        <v>Q3</v>
      </c>
      <c r="S1997" s="9">
        <f>MONTH(SalesDataTable[[#This Row],[Order Date]])</f>
        <v>9</v>
      </c>
      <c r="T1997" s="8" t="str">
        <f>TEXT(SalesDataTable[[#This Row],[Order Date]],"mmm")</f>
        <v>Sep</v>
      </c>
    </row>
    <row r="1998" spans="1:20" ht="16">
      <c r="A1998" s="2" t="s">
        <v>2049</v>
      </c>
      <c r="B1998" s="3">
        <v>46293</v>
      </c>
      <c r="C1998" s="4" t="s">
        <v>1</v>
      </c>
      <c r="D1998" s="4" t="s">
        <v>2</v>
      </c>
      <c r="E1998" s="4" t="s">
        <v>3</v>
      </c>
      <c r="F1998" s="4" t="s">
        <v>16</v>
      </c>
      <c r="G1998" s="4" t="s">
        <v>49</v>
      </c>
      <c r="H1998" s="4" t="s">
        <v>50</v>
      </c>
      <c r="I1998" s="9">
        <v>3</v>
      </c>
      <c r="J1998" s="6">
        <v>39.450000000000003</v>
      </c>
      <c r="K1998" s="7">
        <v>0.05</v>
      </c>
      <c r="L1998" s="6">
        <v>15.1</v>
      </c>
      <c r="M1998" s="6">
        <f t="shared" si="124"/>
        <v>112.4325</v>
      </c>
      <c r="N1998" s="6">
        <f t="shared" si="125"/>
        <v>45.3</v>
      </c>
      <c r="O1998" s="6">
        <f t="shared" si="126"/>
        <v>67.132500000000007</v>
      </c>
      <c r="P1998" s="8">
        <f t="shared" si="127"/>
        <v>0.59709158828630515</v>
      </c>
      <c r="Q1998" s="5">
        <f>YEAR(SalesDataTable[[#This Row],[Order Date]])</f>
        <v>2026</v>
      </c>
      <c r="R1998" s="8" t="str">
        <f>"Q"&amp;ROUNDUP(MONTH(SalesDataTable[[#This Row],[Order Date]])/3,0)</f>
        <v>Q3</v>
      </c>
      <c r="S1998" s="9">
        <f>MONTH(SalesDataTable[[#This Row],[Order Date]])</f>
        <v>9</v>
      </c>
      <c r="T1998" s="8" t="str">
        <f>TEXT(SalesDataTable[[#This Row],[Order Date]],"mmm")</f>
        <v>Sep</v>
      </c>
    </row>
    <row r="1999" spans="1:20" ht="16">
      <c r="A1999" s="2" t="s">
        <v>2050</v>
      </c>
      <c r="B1999" s="3">
        <v>46293</v>
      </c>
      <c r="C1999" s="4" t="s">
        <v>27</v>
      </c>
      <c r="D1999" s="4" t="s">
        <v>48</v>
      </c>
      <c r="E1999" s="4" t="s">
        <v>3</v>
      </c>
      <c r="F1999" s="4" t="s">
        <v>4</v>
      </c>
      <c r="G1999" s="4" t="s">
        <v>11</v>
      </c>
      <c r="H1999" s="4" t="s">
        <v>12</v>
      </c>
      <c r="I1999" s="9">
        <v>3</v>
      </c>
      <c r="J1999" s="6">
        <v>93.22</v>
      </c>
      <c r="K1999" s="7">
        <v>0</v>
      </c>
      <c r="L1999" s="6">
        <v>46.75</v>
      </c>
      <c r="M1999" s="6">
        <f t="shared" si="124"/>
        <v>279.65999999999997</v>
      </c>
      <c r="N1999" s="6">
        <f t="shared" si="125"/>
        <v>140.25</v>
      </c>
      <c r="O1999" s="6">
        <f t="shared" si="126"/>
        <v>139.40999999999997</v>
      </c>
      <c r="P1999" s="8">
        <f t="shared" si="127"/>
        <v>0.49849817635700489</v>
      </c>
      <c r="Q1999" s="5">
        <f>YEAR(SalesDataTable[[#This Row],[Order Date]])</f>
        <v>2026</v>
      </c>
      <c r="R1999" s="8" t="str">
        <f>"Q"&amp;ROUNDUP(MONTH(SalesDataTable[[#This Row],[Order Date]])/3,0)</f>
        <v>Q3</v>
      </c>
      <c r="S1999" s="9">
        <f>MONTH(SalesDataTable[[#This Row],[Order Date]])</f>
        <v>9</v>
      </c>
      <c r="T1999" s="8" t="str">
        <f>TEXT(SalesDataTable[[#This Row],[Order Date]],"mmm")</f>
        <v>Sep</v>
      </c>
    </row>
    <row r="2000" spans="1:20" ht="16">
      <c r="A2000" s="2" t="s">
        <v>2051</v>
      </c>
      <c r="B2000" s="3">
        <v>46293</v>
      </c>
      <c r="C2000" s="4" t="s">
        <v>8</v>
      </c>
      <c r="D2000" s="4" t="s">
        <v>69</v>
      </c>
      <c r="E2000" s="4" t="s">
        <v>3</v>
      </c>
      <c r="F2000" s="4" t="s">
        <v>16</v>
      </c>
      <c r="G2000" s="4" t="s">
        <v>11</v>
      </c>
      <c r="H2000" s="4" t="s">
        <v>21</v>
      </c>
      <c r="I2000" s="9">
        <v>3</v>
      </c>
      <c r="J2000" s="6">
        <v>142.19</v>
      </c>
      <c r="K2000" s="7">
        <v>0.05</v>
      </c>
      <c r="L2000" s="6">
        <v>78.37</v>
      </c>
      <c r="M2000" s="6">
        <f t="shared" si="124"/>
        <v>405.24149999999997</v>
      </c>
      <c r="N2000" s="6">
        <f t="shared" si="125"/>
        <v>235.11</v>
      </c>
      <c r="O2000" s="6">
        <f t="shared" si="126"/>
        <v>170.13149999999996</v>
      </c>
      <c r="P2000" s="8">
        <f t="shared" si="127"/>
        <v>0.41982743623246871</v>
      </c>
      <c r="Q2000" s="5">
        <f>YEAR(SalesDataTable[[#This Row],[Order Date]])</f>
        <v>2026</v>
      </c>
      <c r="R2000" s="8" t="str">
        <f>"Q"&amp;ROUNDUP(MONTH(SalesDataTable[[#This Row],[Order Date]])/3,0)</f>
        <v>Q3</v>
      </c>
      <c r="S2000" s="9">
        <f>MONTH(SalesDataTable[[#This Row],[Order Date]])</f>
        <v>9</v>
      </c>
      <c r="T2000" s="8" t="str">
        <f>TEXT(SalesDataTable[[#This Row],[Order Date]],"mmm")</f>
        <v>Sep</v>
      </c>
    </row>
    <row r="2001" spans="1:20" ht="16">
      <c r="A2001" s="2" t="s">
        <v>2052</v>
      </c>
      <c r="B2001" s="3">
        <v>46293</v>
      </c>
      <c r="C2001" s="4" t="s">
        <v>1</v>
      </c>
      <c r="D2001" s="4" t="s">
        <v>2</v>
      </c>
      <c r="E2001" s="4" t="s">
        <v>3</v>
      </c>
      <c r="F2001" s="4" t="s">
        <v>4</v>
      </c>
      <c r="G2001" s="4" t="s">
        <v>11</v>
      </c>
      <c r="H2001" s="4" t="s">
        <v>53</v>
      </c>
      <c r="I2001" s="9">
        <v>2</v>
      </c>
      <c r="J2001" s="6">
        <v>151.69999999999999</v>
      </c>
      <c r="K2001" s="7">
        <v>0</v>
      </c>
      <c r="L2001" s="6">
        <v>77.19</v>
      </c>
      <c r="M2001" s="6">
        <f t="shared" si="124"/>
        <v>303.39999999999998</v>
      </c>
      <c r="N2001" s="6">
        <f t="shared" si="125"/>
        <v>154.38</v>
      </c>
      <c r="O2001" s="6">
        <f t="shared" si="126"/>
        <v>149.01999999999998</v>
      </c>
      <c r="P2001" s="8">
        <f t="shared" si="127"/>
        <v>0.49116677653263019</v>
      </c>
      <c r="Q2001" s="5">
        <f>YEAR(SalesDataTable[[#This Row],[Order Date]])</f>
        <v>2026</v>
      </c>
      <c r="R2001" s="8" t="str">
        <f>"Q"&amp;ROUNDUP(MONTH(SalesDataTable[[#This Row],[Order Date]])/3,0)</f>
        <v>Q3</v>
      </c>
      <c r="S2001" s="9">
        <f>MONTH(SalesDataTable[[#This Row],[Order Date]])</f>
        <v>9</v>
      </c>
      <c r="T2001" s="8" t="str">
        <f>TEXT(SalesDataTable[[#This Row],[Order Date]],"mmm")</f>
        <v>Sep</v>
      </c>
    </row>
    <row r="2002" spans="1:20" ht="16">
      <c r="A2002" s="2" t="s">
        <v>2053</v>
      </c>
      <c r="B2002" s="3">
        <v>46293</v>
      </c>
      <c r="C2002" s="4" t="s">
        <v>14</v>
      </c>
      <c r="D2002" s="4" t="s">
        <v>15</v>
      </c>
      <c r="E2002" s="4" t="s">
        <v>25</v>
      </c>
      <c r="F2002" s="4" t="s">
        <v>16</v>
      </c>
      <c r="G2002" s="4" t="s">
        <v>17</v>
      </c>
      <c r="H2002" s="4" t="s">
        <v>71</v>
      </c>
      <c r="I2002" s="9">
        <v>1</v>
      </c>
      <c r="J2002" s="6">
        <v>133.85</v>
      </c>
      <c r="K2002" s="7">
        <v>0.05</v>
      </c>
      <c r="L2002" s="6">
        <v>66.41</v>
      </c>
      <c r="M2002" s="6">
        <f t="shared" si="124"/>
        <v>127.15749999999998</v>
      </c>
      <c r="N2002" s="6">
        <f t="shared" si="125"/>
        <v>66.41</v>
      </c>
      <c r="O2002" s="6">
        <f t="shared" si="126"/>
        <v>60.747499999999988</v>
      </c>
      <c r="P2002" s="8">
        <f t="shared" si="127"/>
        <v>0.47773430588050247</v>
      </c>
      <c r="Q2002" s="5">
        <f>YEAR(SalesDataTable[[#This Row],[Order Date]])</f>
        <v>2026</v>
      </c>
      <c r="R2002" s="8" t="str">
        <f>"Q"&amp;ROUNDUP(MONTH(SalesDataTable[[#This Row],[Order Date]])/3,0)</f>
        <v>Q3</v>
      </c>
      <c r="S2002" s="9">
        <f>MONTH(SalesDataTable[[#This Row],[Order Date]])</f>
        <v>9</v>
      </c>
      <c r="T2002" s="8" t="str">
        <f>TEXT(SalesDataTable[[#This Row],[Order Date]],"mmm")</f>
        <v>Sep</v>
      </c>
    </row>
    <row r="2003" spans="1:20" ht="16">
      <c r="A2003" s="2" t="s">
        <v>2054</v>
      </c>
      <c r="B2003" s="3">
        <v>46293</v>
      </c>
      <c r="C2003" s="4" t="s">
        <v>27</v>
      </c>
      <c r="D2003" s="4" t="s">
        <v>82</v>
      </c>
      <c r="E2003" s="4" t="s">
        <v>39</v>
      </c>
      <c r="F2003" s="4" t="s">
        <v>20</v>
      </c>
      <c r="G2003" s="4" t="s">
        <v>31</v>
      </c>
      <c r="H2003" s="4" t="s">
        <v>90</v>
      </c>
      <c r="I2003" s="9">
        <v>6</v>
      </c>
      <c r="J2003" s="6">
        <v>125.62</v>
      </c>
      <c r="K2003" s="7">
        <v>0</v>
      </c>
      <c r="L2003" s="6">
        <v>61.34</v>
      </c>
      <c r="M2003" s="6">
        <f t="shared" si="124"/>
        <v>753.72</v>
      </c>
      <c r="N2003" s="6">
        <f t="shared" si="125"/>
        <v>368.04</v>
      </c>
      <c r="O2003" s="6">
        <f t="shared" si="126"/>
        <v>385.68</v>
      </c>
      <c r="P2003" s="8">
        <f t="shared" si="127"/>
        <v>0.51170195828689702</v>
      </c>
      <c r="Q2003" s="5">
        <f>YEAR(SalesDataTable[[#This Row],[Order Date]])</f>
        <v>2026</v>
      </c>
      <c r="R2003" s="8" t="str">
        <f>"Q"&amp;ROUNDUP(MONTH(SalesDataTable[[#This Row],[Order Date]])/3,0)</f>
        <v>Q3</v>
      </c>
      <c r="S2003" s="9">
        <f>MONTH(SalesDataTable[[#This Row],[Order Date]])</f>
        <v>9</v>
      </c>
      <c r="T2003" s="8" t="str">
        <f>TEXT(SalesDataTable[[#This Row],[Order Date]],"mmm")</f>
        <v>Sep</v>
      </c>
    </row>
    <row r="2004" spans="1:20" ht="16">
      <c r="A2004" s="2" t="s">
        <v>2055</v>
      </c>
      <c r="B2004" s="3">
        <v>46293</v>
      </c>
      <c r="C2004" s="4" t="s">
        <v>8</v>
      </c>
      <c r="D2004" s="4" t="s">
        <v>69</v>
      </c>
      <c r="E2004" s="4" t="s">
        <v>3</v>
      </c>
      <c r="F2004" s="4" t="s">
        <v>16</v>
      </c>
      <c r="G2004" s="4" t="s">
        <v>31</v>
      </c>
      <c r="H2004" s="4" t="s">
        <v>41</v>
      </c>
      <c r="I2004" s="9">
        <v>3</v>
      </c>
      <c r="J2004" s="6">
        <v>196.87</v>
      </c>
      <c r="K2004" s="7">
        <v>0.1</v>
      </c>
      <c r="L2004" s="6">
        <v>105.93</v>
      </c>
      <c r="M2004" s="6">
        <f t="shared" si="124"/>
        <v>531.54899999999998</v>
      </c>
      <c r="N2004" s="6">
        <f t="shared" si="125"/>
        <v>317.79000000000002</v>
      </c>
      <c r="O2004" s="6">
        <f t="shared" si="126"/>
        <v>213.75899999999996</v>
      </c>
      <c r="P2004" s="8">
        <f t="shared" si="127"/>
        <v>0.40214354650276823</v>
      </c>
      <c r="Q2004" s="5">
        <f>YEAR(SalesDataTable[[#This Row],[Order Date]])</f>
        <v>2026</v>
      </c>
      <c r="R2004" s="8" t="str">
        <f>"Q"&amp;ROUNDUP(MONTH(SalesDataTable[[#This Row],[Order Date]])/3,0)</f>
        <v>Q3</v>
      </c>
      <c r="S2004" s="9">
        <f>MONTH(SalesDataTable[[#This Row],[Order Date]])</f>
        <v>9</v>
      </c>
      <c r="T2004" s="8" t="str">
        <f>TEXT(SalesDataTable[[#This Row],[Order Date]],"mmm")</f>
        <v>Sep</v>
      </c>
    </row>
    <row r="2005" spans="1:20" ht="16">
      <c r="A2005" s="2" t="s">
        <v>2056</v>
      </c>
      <c r="B2005" s="3">
        <v>46294</v>
      </c>
      <c r="C2005" s="4" t="s">
        <v>8</v>
      </c>
      <c r="D2005" s="4" t="s">
        <v>9</v>
      </c>
      <c r="E2005" s="4" t="s">
        <v>3</v>
      </c>
      <c r="F2005" s="4" t="s">
        <v>4</v>
      </c>
      <c r="G2005" s="4" t="s">
        <v>17</v>
      </c>
      <c r="H2005" s="4" t="s">
        <v>18</v>
      </c>
      <c r="I2005" s="9">
        <v>4</v>
      </c>
      <c r="J2005" s="6">
        <v>36.869999999999997</v>
      </c>
      <c r="K2005" s="7">
        <v>0</v>
      </c>
      <c r="L2005" s="6">
        <v>13.43</v>
      </c>
      <c r="M2005" s="6">
        <f t="shared" si="124"/>
        <v>147.47999999999999</v>
      </c>
      <c r="N2005" s="6">
        <f t="shared" si="125"/>
        <v>53.72</v>
      </c>
      <c r="O2005" s="6">
        <f t="shared" si="126"/>
        <v>93.759999999999991</v>
      </c>
      <c r="P2005" s="8">
        <f t="shared" si="127"/>
        <v>0.63574721996202876</v>
      </c>
      <c r="Q2005" s="5">
        <f>YEAR(SalesDataTable[[#This Row],[Order Date]])</f>
        <v>2026</v>
      </c>
      <c r="R2005" s="8" t="str">
        <f>"Q"&amp;ROUNDUP(MONTH(SalesDataTable[[#This Row],[Order Date]])/3,0)</f>
        <v>Q3</v>
      </c>
      <c r="S2005" s="9">
        <f>MONTH(SalesDataTable[[#This Row],[Order Date]])</f>
        <v>9</v>
      </c>
      <c r="T2005" s="8" t="str">
        <f>TEXT(SalesDataTable[[#This Row],[Order Date]],"mmm")</f>
        <v>Sep</v>
      </c>
    </row>
    <row r="2006" spans="1:20" ht="16">
      <c r="A2006" s="2" t="s">
        <v>2057</v>
      </c>
      <c r="B2006" s="3">
        <v>46294</v>
      </c>
      <c r="C2006" s="4" t="s">
        <v>8</v>
      </c>
      <c r="D2006" s="4" t="s">
        <v>69</v>
      </c>
      <c r="E2006" s="4" t="s">
        <v>3</v>
      </c>
      <c r="F2006" s="4" t="s">
        <v>16</v>
      </c>
      <c r="G2006" s="4" t="s">
        <v>17</v>
      </c>
      <c r="H2006" s="4" t="s">
        <v>46</v>
      </c>
      <c r="I2006" s="9">
        <v>1</v>
      </c>
      <c r="J2006" s="6">
        <v>47.37</v>
      </c>
      <c r="K2006" s="7">
        <v>0</v>
      </c>
      <c r="L2006" s="6">
        <v>18.2</v>
      </c>
      <c r="M2006" s="6">
        <f t="shared" si="124"/>
        <v>47.37</v>
      </c>
      <c r="N2006" s="6">
        <f t="shared" si="125"/>
        <v>18.2</v>
      </c>
      <c r="O2006" s="6">
        <f t="shared" si="126"/>
        <v>29.169999999999998</v>
      </c>
      <c r="P2006" s="8">
        <f t="shared" si="127"/>
        <v>0.61579058475828585</v>
      </c>
      <c r="Q2006" s="5">
        <f>YEAR(SalesDataTable[[#This Row],[Order Date]])</f>
        <v>2026</v>
      </c>
      <c r="R2006" s="8" t="str">
        <f>"Q"&amp;ROUNDUP(MONTH(SalesDataTable[[#This Row],[Order Date]])/3,0)</f>
        <v>Q3</v>
      </c>
      <c r="S2006" s="9">
        <f>MONTH(SalesDataTable[[#This Row],[Order Date]])</f>
        <v>9</v>
      </c>
      <c r="T2006" s="8" t="str">
        <f>TEXT(SalesDataTable[[#This Row],[Order Date]],"mmm")</f>
        <v>Sep</v>
      </c>
    </row>
    <row r="2007" spans="1:20" ht="16">
      <c r="A2007" s="2" t="s">
        <v>2058</v>
      </c>
      <c r="B2007" s="3">
        <v>46294</v>
      </c>
      <c r="C2007" s="4" t="s">
        <v>27</v>
      </c>
      <c r="D2007" s="4" t="s">
        <v>48</v>
      </c>
      <c r="E2007" s="4" t="s">
        <v>39</v>
      </c>
      <c r="F2007" s="4" t="s">
        <v>20</v>
      </c>
      <c r="G2007" s="4" t="s">
        <v>11</v>
      </c>
      <c r="H2007" s="4" t="s">
        <v>21</v>
      </c>
      <c r="I2007" s="9">
        <v>1</v>
      </c>
      <c r="J2007" s="6">
        <v>145.62</v>
      </c>
      <c r="K2007" s="7">
        <v>0.05</v>
      </c>
      <c r="L2007" s="6">
        <v>80.25</v>
      </c>
      <c r="M2007" s="6">
        <f t="shared" si="124"/>
        <v>138.339</v>
      </c>
      <c r="N2007" s="6">
        <f t="shared" si="125"/>
        <v>80.25</v>
      </c>
      <c r="O2007" s="6">
        <f t="shared" si="126"/>
        <v>58.088999999999999</v>
      </c>
      <c r="P2007" s="8">
        <f t="shared" si="127"/>
        <v>0.41990328107041397</v>
      </c>
      <c r="Q2007" s="5">
        <f>YEAR(SalesDataTable[[#This Row],[Order Date]])</f>
        <v>2026</v>
      </c>
      <c r="R2007" s="8" t="str">
        <f>"Q"&amp;ROUNDUP(MONTH(SalesDataTable[[#This Row],[Order Date]])/3,0)</f>
        <v>Q3</v>
      </c>
      <c r="S2007" s="9">
        <f>MONTH(SalesDataTable[[#This Row],[Order Date]])</f>
        <v>9</v>
      </c>
      <c r="T2007" s="8" t="str">
        <f>TEXT(SalesDataTable[[#This Row],[Order Date]],"mmm")</f>
        <v>Sep</v>
      </c>
    </row>
    <row r="2008" spans="1:20" ht="16">
      <c r="A2008" s="2" t="s">
        <v>2059</v>
      </c>
      <c r="B2008" s="3">
        <v>46294</v>
      </c>
      <c r="C2008" s="4" t="s">
        <v>27</v>
      </c>
      <c r="D2008" s="4" t="s">
        <v>48</v>
      </c>
      <c r="E2008" s="4" t="s">
        <v>25</v>
      </c>
      <c r="F2008" s="4" t="s">
        <v>16</v>
      </c>
      <c r="G2008" s="4" t="s">
        <v>49</v>
      </c>
      <c r="H2008" s="4" t="s">
        <v>67</v>
      </c>
      <c r="I2008" s="9">
        <v>2</v>
      </c>
      <c r="J2008" s="6">
        <v>36.1</v>
      </c>
      <c r="K2008" s="7">
        <v>0.05</v>
      </c>
      <c r="L2008" s="6">
        <v>13.71</v>
      </c>
      <c r="M2008" s="6">
        <f t="shared" si="124"/>
        <v>68.59</v>
      </c>
      <c r="N2008" s="6">
        <f t="shared" si="125"/>
        <v>27.42</v>
      </c>
      <c r="O2008" s="6">
        <f t="shared" si="126"/>
        <v>41.17</v>
      </c>
      <c r="P2008" s="8">
        <f t="shared" si="127"/>
        <v>0.60023327015599937</v>
      </c>
      <c r="Q2008" s="5">
        <f>YEAR(SalesDataTable[[#This Row],[Order Date]])</f>
        <v>2026</v>
      </c>
      <c r="R2008" s="8" t="str">
        <f>"Q"&amp;ROUNDUP(MONTH(SalesDataTable[[#This Row],[Order Date]])/3,0)</f>
        <v>Q3</v>
      </c>
      <c r="S2008" s="9">
        <f>MONTH(SalesDataTable[[#This Row],[Order Date]])</f>
        <v>9</v>
      </c>
      <c r="T2008" s="8" t="str">
        <f>TEXT(SalesDataTable[[#This Row],[Order Date]],"mmm")</f>
        <v>Sep</v>
      </c>
    </row>
    <row r="2009" spans="1:20" ht="16">
      <c r="A2009" s="2" t="s">
        <v>2060</v>
      </c>
      <c r="B2009" s="3">
        <v>46294</v>
      </c>
      <c r="C2009" s="4" t="s">
        <v>1</v>
      </c>
      <c r="D2009" s="4" t="s">
        <v>52</v>
      </c>
      <c r="E2009" s="4" t="s">
        <v>25</v>
      </c>
      <c r="F2009" s="4" t="s">
        <v>4</v>
      </c>
      <c r="G2009" s="4" t="s">
        <v>11</v>
      </c>
      <c r="H2009" s="4" t="s">
        <v>79</v>
      </c>
      <c r="I2009" s="9">
        <v>2</v>
      </c>
      <c r="J2009" s="6">
        <v>73</v>
      </c>
      <c r="K2009" s="7">
        <v>0.05</v>
      </c>
      <c r="L2009" s="6">
        <v>31.41</v>
      </c>
      <c r="M2009" s="6">
        <f t="shared" si="124"/>
        <v>138.69999999999999</v>
      </c>
      <c r="N2009" s="6">
        <f t="shared" si="125"/>
        <v>62.82</v>
      </c>
      <c r="O2009" s="6">
        <f t="shared" si="126"/>
        <v>75.88</v>
      </c>
      <c r="P2009" s="8">
        <f t="shared" si="127"/>
        <v>0.54708002883922136</v>
      </c>
      <c r="Q2009" s="5">
        <f>YEAR(SalesDataTable[[#This Row],[Order Date]])</f>
        <v>2026</v>
      </c>
      <c r="R2009" s="8" t="str">
        <f>"Q"&amp;ROUNDUP(MONTH(SalesDataTable[[#This Row],[Order Date]])/3,0)</f>
        <v>Q3</v>
      </c>
      <c r="S2009" s="9">
        <f>MONTH(SalesDataTable[[#This Row],[Order Date]])</f>
        <v>9</v>
      </c>
      <c r="T2009" s="8" t="str">
        <f>TEXT(SalesDataTable[[#This Row],[Order Date]],"mmm")</f>
        <v>Sep</v>
      </c>
    </row>
    <row r="2010" spans="1:20" ht="16">
      <c r="A2010" s="2" t="s">
        <v>2061</v>
      </c>
      <c r="B2010" s="3">
        <v>46294</v>
      </c>
      <c r="C2010" s="4" t="s">
        <v>8</v>
      </c>
      <c r="D2010" s="4" t="s">
        <v>66</v>
      </c>
      <c r="E2010" s="4" t="s">
        <v>3</v>
      </c>
      <c r="F2010" s="4" t="s">
        <v>16</v>
      </c>
      <c r="G2010" s="4" t="s">
        <v>17</v>
      </c>
      <c r="H2010" s="4" t="s">
        <v>18</v>
      </c>
      <c r="I2010" s="9">
        <v>2</v>
      </c>
      <c r="J2010" s="6">
        <v>36.93</v>
      </c>
      <c r="K2010" s="7">
        <v>0.1</v>
      </c>
      <c r="L2010" s="6">
        <v>13.4</v>
      </c>
      <c r="M2010" s="6">
        <f t="shared" si="124"/>
        <v>66.474000000000004</v>
      </c>
      <c r="N2010" s="6">
        <f t="shared" si="125"/>
        <v>26.8</v>
      </c>
      <c r="O2010" s="6">
        <f t="shared" si="126"/>
        <v>39.674000000000007</v>
      </c>
      <c r="P2010" s="8">
        <f t="shared" si="127"/>
        <v>0.59683485272437353</v>
      </c>
      <c r="Q2010" s="5">
        <f>YEAR(SalesDataTable[[#This Row],[Order Date]])</f>
        <v>2026</v>
      </c>
      <c r="R2010" s="8" t="str">
        <f>"Q"&amp;ROUNDUP(MONTH(SalesDataTable[[#This Row],[Order Date]])/3,0)</f>
        <v>Q3</v>
      </c>
      <c r="S2010" s="9">
        <f>MONTH(SalesDataTable[[#This Row],[Order Date]])</f>
        <v>9</v>
      </c>
      <c r="T2010" s="8" t="str">
        <f>TEXT(SalesDataTable[[#This Row],[Order Date]],"mmm")</f>
        <v>Sep</v>
      </c>
    </row>
    <row r="2011" spans="1:20" ht="16">
      <c r="A2011" s="2" t="s">
        <v>2062</v>
      </c>
      <c r="B2011" s="3">
        <v>46294</v>
      </c>
      <c r="C2011" s="4" t="s">
        <v>8</v>
      </c>
      <c r="D2011" s="4" t="s">
        <v>86</v>
      </c>
      <c r="E2011" s="4" t="s">
        <v>3</v>
      </c>
      <c r="F2011" s="4" t="s">
        <v>16</v>
      </c>
      <c r="G2011" s="4" t="s">
        <v>49</v>
      </c>
      <c r="H2011" s="4" t="s">
        <v>74</v>
      </c>
      <c r="I2011" s="9">
        <v>2</v>
      </c>
      <c r="J2011" s="6">
        <v>51.52</v>
      </c>
      <c r="K2011" s="7">
        <v>0</v>
      </c>
      <c r="L2011" s="6">
        <v>21.47</v>
      </c>
      <c r="M2011" s="6">
        <f t="shared" si="124"/>
        <v>103.04</v>
      </c>
      <c r="N2011" s="6">
        <f t="shared" si="125"/>
        <v>42.94</v>
      </c>
      <c r="O2011" s="6">
        <f t="shared" si="126"/>
        <v>60.100000000000009</v>
      </c>
      <c r="P2011" s="8">
        <f t="shared" si="127"/>
        <v>0.58326863354037273</v>
      </c>
      <c r="Q2011" s="5">
        <f>YEAR(SalesDataTable[[#This Row],[Order Date]])</f>
        <v>2026</v>
      </c>
      <c r="R2011" s="8" t="str">
        <f>"Q"&amp;ROUNDUP(MONTH(SalesDataTable[[#This Row],[Order Date]])/3,0)</f>
        <v>Q3</v>
      </c>
      <c r="S2011" s="9">
        <f>MONTH(SalesDataTable[[#This Row],[Order Date]])</f>
        <v>9</v>
      </c>
      <c r="T2011" s="8" t="str">
        <f>TEXT(SalesDataTable[[#This Row],[Order Date]],"mmm")</f>
        <v>Sep</v>
      </c>
    </row>
    <row r="2012" spans="1:20" ht="16">
      <c r="A2012" s="2" t="s">
        <v>2063</v>
      </c>
      <c r="B2012" s="3">
        <v>46294</v>
      </c>
      <c r="C2012" s="4" t="s">
        <v>8</v>
      </c>
      <c r="D2012" s="4" t="s">
        <v>38</v>
      </c>
      <c r="E2012" s="4" t="s">
        <v>3</v>
      </c>
      <c r="F2012" s="4" t="s">
        <v>16</v>
      </c>
      <c r="G2012" s="4" t="s">
        <v>49</v>
      </c>
      <c r="H2012" s="4" t="s">
        <v>74</v>
      </c>
      <c r="I2012" s="9">
        <v>1</v>
      </c>
      <c r="J2012" s="6">
        <v>50.42</v>
      </c>
      <c r="K2012" s="7">
        <v>0</v>
      </c>
      <c r="L2012" s="6">
        <v>21.68</v>
      </c>
      <c r="M2012" s="6">
        <f t="shared" si="124"/>
        <v>50.42</v>
      </c>
      <c r="N2012" s="6">
        <f t="shared" si="125"/>
        <v>21.68</v>
      </c>
      <c r="O2012" s="6">
        <f t="shared" si="126"/>
        <v>28.740000000000002</v>
      </c>
      <c r="P2012" s="8">
        <f t="shared" si="127"/>
        <v>0.57001190003966684</v>
      </c>
      <c r="Q2012" s="5">
        <f>YEAR(SalesDataTable[[#This Row],[Order Date]])</f>
        <v>2026</v>
      </c>
      <c r="R2012" s="8" t="str">
        <f>"Q"&amp;ROUNDUP(MONTH(SalesDataTable[[#This Row],[Order Date]])/3,0)</f>
        <v>Q3</v>
      </c>
      <c r="S2012" s="9">
        <f>MONTH(SalesDataTable[[#This Row],[Order Date]])</f>
        <v>9</v>
      </c>
      <c r="T2012" s="8" t="str">
        <f>TEXT(SalesDataTable[[#This Row],[Order Date]],"mmm")</f>
        <v>Sep</v>
      </c>
    </row>
    <row r="2013" spans="1:20" ht="16">
      <c r="A2013" s="2" t="s">
        <v>2064</v>
      </c>
      <c r="B2013" s="3">
        <v>46294</v>
      </c>
      <c r="C2013" s="4" t="s">
        <v>8</v>
      </c>
      <c r="D2013" s="4" t="s">
        <v>86</v>
      </c>
      <c r="E2013" s="4" t="s">
        <v>10</v>
      </c>
      <c r="F2013" s="4" t="s">
        <v>4</v>
      </c>
      <c r="G2013" s="4" t="s">
        <v>11</v>
      </c>
      <c r="H2013" s="4" t="s">
        <v>53</v>
      </c>
      <c r="I2013" s="9">
        <v>10</v>
      </c>
      <c r="J2013" s="6">
        <v>157.79</v>
      </c>
      <c r="K2013" s="7">
        <v>0.1</v>
      </c>
      <c r="L2013" s="6">
        <v>77.900000000000006</v>
      </c>
      <c r="M2013" s="6">
        <f t="shared" si="124"/>
        <v>1420.11</v>
      </c>
      <c r="N2013" s="6">
        <f t="shared" si="125"/>
        <v>779</v>
      </c>
      <c r="O2013" s="6">
        <f t="shared" si="126"/>
        <v>641.1099999999999</v>
      </c>
      <c r="P2013" s="8">
        <f t="shared" si="127"/>
        <v>0.4514509439409623</v>
      </c>
      <c r="Q2013" s="5">
        <f>YEAR(SalesDataTable[[#This Row],[Order Date]])</f>
        <v>2026</v>
      </c>
      <c r="R2013" s="8" t="str">
        <f>"Q"&amp;ROUNDUP(MONTH(SalesDataTable[[#This Row],[Order Date]])/3,0)</f>
        <v>Q3</v>
      </c>
      <c r="S2013" s="9">
        <f>MONTH(SalesDataTable[[#This Row],[Order Date]])</f>
        <v>9</v>
      </c>
      <c r="T2013" s="8" t="str">
        <f>TEXT(SalesDataTable[[#This Row],[Order Date]],"mmm")</f>
        <v>Sep</v>
      </c>
    </row>
    <row r="2014" spans="1:20" ht="16">
      <c r="A2014" s="2" t="s">
        <v>2065</v>
      </c>
      <c r="B2014" s="3">
        <v>46294</v>
      </c>
      <c r="C2014" s="4" t="s">
        <v>8</v>
      </c>
      <c r="D2014" s="4" t="s">
        <v>66</v>
      </c>
      <c r="E2014" s="4" t="s">
        <v>3</v>
      </c>
      <c r="F2014" s="4" t="s">
        <v>4</v>
      </c>
      <c r="G2014" s="4" t="s">
        <v>5</v>
      </c>
      <c r="H2014" s="4" t="s">
        <v>35</v>
      </c>
      <c r="I2014" s="9">
        <v>1</v>
      </c>
      <c r="J2014" s="6">
        <v>40.409999999999997</v>
      </c>
      <c r="K2014" s="7">
        <v>0.15</v>
      </c>
      <c r="L2014" s="6">
        <v>16.3</v>
      </c>
      <c r="M2014" s="6">
        <f t="shared" si="124"/>
        <v>34.348499999999994</v>
      </c>
      <c r="N2014" s="6">
        <f t="shared" si="125"/>
        <v>16.3</v>
      </c>
      <c r="O2014" s="6">
        <f t="shared" si="126"/>
        <v>18.048499999999994</v>
      </c>
      <c r="P2014" s="8">
        <f t="shared" si="127"/>
        <v>0.52545234871974023</v>
      </c>
      <c r="Q2014" s="5">
        <f>YEAR(SalesDataTable[[#This Row],[Order Date]])</f>
        <v>2026</v>
      </c>
      <c r="R2014" s="8" t="str">
        <f>"Q"&amp;ROUNDUP(MONTH(SalesDataTable[[#This Row],[Order Date]])/3,0)</f>
        <v>Q3</v>
      </c>
      <c r="S2014" s="9">
        <f>MONTH(SalesDataTable[[#This Row],[Order Date]])</f>
        <v>9</v>
      </c>
      <c r="T2014" s="8" t="str">
        <f>TEXT(SalesDataTable[[#This Row],[Order Date]],"mmm")</f>
        <v>Sep</v>
      </c>
    </row>
    <row r="2015" spans="1:20" ht="16">
      <c r="A2015" s="2" t="s">
        <v>2066</v>
      </c>
      <c r="B2015" s="3">
        <v>46294</v>
      </c>
      <c r="C2015" s="4" t="s">
        <v>27</v>
      </c>
      <c r="D2015" s="4" t="s">
        <v>48</v>
      </c>
      <c r="E2015" s="4" t="s">
        <v>3</v>
      </c>
      <c r="F2015" s="4" t="s">
        <v>16</v>
      </c>
      <c r="G2015" s="4" t="s">
        <v>5</v>
      </c>
      <c r="H2015" s="4" t="s">
        <v>29</v>
      </c>
      <c r="I2015" s="9">
        <v>2</v>
      </c>
      <c r="J2015" s="6">
        <v>50.17</v>
      </c>
      <c r="K2015" s="7">
        <v>0.05</v>
      </c>
      <c r="L2015" s="6">
        <v>22.83</v>
      </c>
      <c r="M2015" s="6">
        <f t="shared" si="124"/>
        <v>95.322999999999993</v>
      </c>
      <c r="N2015" s="6">
        <f t="shared" si="125"/>
        <v>45.66</v>
      </c>
      <c r="O2015" s="6">
        <f t="shared" si="126"/>
        <v>49.662999999999997</v>
      </c>
      <c r="P2015" s="8">
        <f t="shared" si="127"/>
        <v>0.52099703114673268</v>
      </c>
      <c r="Q2015" s="5">
        <f>YEAR(SalesDataTable[[#This Row],[Order Date]])</f>
        <v>2026</v>
      </c>
      <c r="R2015" s="8" t="str">
        <f>"Q"&amp;ROUNDUP(MONTH(SalesDataTable[[#This Row],[Order Date]])/3,0)</f>
        <v>Q3</v>
      </c>
      <c r="S2015" s="9">
        <f>MONTH(SalesDataTable[[#This Row],[Order Date]])</f>
        <v>9</v>
      </c>
      <c r="T2015" s="8" t="str">
        <f>TEXT(SalesDataTable[[#This Row],[Order Date]],"mmm")</f>
        <v>Sep</v>
      </c>
    </row>
    <row r="2016" spans="1:20" ht="16">
      <c r="A2016" s="2" t="s">
        <v>2067</v>
      </c>
      <c r="B2016" s="3">
        <v>46294</v>
      </c>
      <c r="C2016" s="4" t="s">
        <v>8</v>
      </c>
      <c r="D2016" s="4" t="s">
        <v>86</v>
      </c>
      <c r="E2016" s="4" t="s">
        <v>3</v>
      </c>
      <c r="F2016" s="4" t="s">
        <v>16</v>
      </c>
      <c r="G2016" s="4" t="s">
        <v>11</v>
      </c>
      <c r="H2016" s="4" t="s">
        <v>53</v>
      </c>
      <c r="I2016" s="9">
        <v>1</v>
      </c>
      <c r="J2016" s="6">
        <v>155.55000000000001</v>
      </c>
      <c r="K2016" s="7">
        <v>0.1</v>
      </c>
      <c r="L2016" s="6">
        <v>79.2</v>
      </c>
      <c r="M2016" s="6">
        <f t="shared" si="124"/>
        <v>139.995</v>
      </c>
      <c r="N2016" s="6">
        <f t="shared" si="125"/>
        <v>79.2</v>
      </c>
      <c r="O2016" s="6">
        <f t="shared" si="126"/>
        <v>60.795000000000002</v>
      </c>
      <c r="P2016" s="8">
        <f t="shared" si="127"/>
        <v>0.43426550948248149</v>
      </c>
      <c r="Q2016" s="5">
        <f>YEAR(SalesDataTable[[#This Row],[Order Date]])</f>
        <v>2026</v>
      </c>
      <c r="R2016" s="8" t="str">
        <f>"Q"&amp;ROUNDUP(MONTH(SalesDataTable[[#This Row],[Order Date]])/3,0)</f>
        <v>Q3</v>
      </c>
      <c r="S2016" s="9">
        <f>MONTH(SalesDataTable[[#This Row],[Order Date]])</f>
        <v>9</v>
      </c>
      <c r="T2016" s="8" t="str">
        <f>TEXT(SalesDataTable[[#This Row],[Order Date]],"mmm")</f>
        <v>Sep</v>
      </c>
    </row>
    <row r="2017" spans="1:20" ht="16">
      <c r="A2017" s="2" t="s">
        <v>2068</v>
      </c>
      <c r="B2017" s="3">
        <v>46295</v>
      </c>
      <c r="C2017" s="4" t="s">
        <v>14</v>
      </c>
      <c r="D2017" s="4" t="s">
        <v>61</v>
      </c>
      <c r="E2017" s="4" t="s">
        <v>25</v>
      </c>
      <c r="F2017" s="4" t="s">
        <v>20</v>
      </c>
      <c r="G2017" s="4" t="s">
        <v>5</v>
      </c>
      <c r="H2017" s="4" t="s">
        <v>29</v>
      </c>
      <c r="I2017" s="9">
        <v>1</v>
      </c>
      <c r="J2017" s="6">
        <v>51.81</v>
      </c>
      <c r="K2017" s="7">
        <v>0.1</v>
      </c>
      <c r="L2017" s="6">
        <v>22.65</v>
      </c>
      <c r="M2017" s="6">
        <f t="shared" si="124"/>
        <v>46.629000000000005</v>
      </c>
      <c r="N2017" s="6">
        <f t="shared" si="125"/>
        <v>22.65</v>
      </c>
      <c r="O2017" s="6">
        <f t="shared" si="126"/>
        <v>23.979000000000006</v>
      </c>
      <c r="P2017" s="8">
        <f t="shared" si="127"/>
        <v>0.51425078813613856</v>
      </c>
      <c r="Q2017" s="5">
        <f>YEAR(SalesDataTable[[#This Row],[Order Date]])</f>
        <v>2026</v>
      </c>
      <c r="R2017" s="8" t="str">
        <f>"Q"&amp;ROUNDUP(MONTH(SalesDataTable[[#This Row],[Order Date]])/3,0)</f>
        <v>Q3</v>
      </c>
      <c r="S2017" s="9">
        <f>MONTH(SalesDataTable[[#This Row],[Order Date]])</f>
        <v>9</v>
      </c>
      <c r="T2017" s="8" t="str">
        <f>TEXT(SalesDataTable[[#This Row],[Order Date]],"mmm")</f>
        <v>Sep</v>
      </c>
    </row>
    <row r="2018" spans="1:20" ht="16">
      <c r="A2018" s="2" t="s">
        <v>2069</v>
      </c>
      <c r="B2018" s="3">
        <v>46295</v>
      </c>
      <c r="C2018" s="4" t="s">
        <v>1</v>
      </c>
      <c r="D2018" s="4" t="s">
        <v>52</v>
      </c>
      <c r="E2018" s="4" t="s">
        <v>25</v>
      </c>
      <c r="F2018" s="4" t="s">
        <v>4</v>
      </c>
      <c r="G2018" s="4" t="s">
        <v>49</v>
      </c>
      <c r="H2018" s="4" t="s">
        <v>50</v>
      </c>
      <c r="I2018" s="9">
        <v>1</v>
      </c>
      <c r="J2018" s="6">
        <v>40.61</v>
      </c>
      <c r="K2018" s="7">
        <v>0.1</v>
      </c>
      <c r="L2018" s="6">
        <v>14.28</v>
      </c>
      <c r="M2018" s="6">
        <f t="shared" si="124"/>
        <v>36.548999999999999</v>
      </c>
      <c r="N2018" s="6">
        <f t="shared" si="125"/>
        <v>14.28</v>
      </c>
      <c r="O2018" s="6">
        <f t="shared" si="126"/>
        <v>22.268999999999998</v>
      </c>
      <c r="P2018" s="8">
        <f t="shared" si="127"/>
        <v>0.60929163588607071</v>
      </c>
      <c r="Q2018" s="5">
        <f>YEAR(SalesDataTable[[#This Row],[Order Date]])</f>
        <v>2026</v>
      </c>
      <c r="R2018" s="8" t="str">
        <f>"Q"&amp;ROUNDUP(MONTH(SalesDataTable[[#This Row],[Order Date]])/3,0)</f>
        <v>Q3</v>
      </c>
      <c r="S2018" s="9">
        <f>MONTH(SalesDataTable[[#This Row],[Order Date]])</f>
        <v>9</v>
      </c>
      <c r="T2018" s="8" t="str">
        <f>TEXT(SalesDataTable[[#This Row],[Order Date]],"mmm")</f>
        <v>Sep</v>
      </c>
    </row>
    <row r="2019" spans="1:20" ht="16">
      <c r="A2019" s="2" t="s">
        <v>2070</v>
      </c>
      <c r="B2019" s="3">
        <v>46295</v>
      </c>
      <c r="C2019" s="4" t="s">
        <v>14</v>
      </c>
      <c r="D2019" s="4" t="s">
        <v>15</v>
      </c>
      <c r="E2019" s="4" t="s">
        <v>25</v>
      </c>
      <c r="F2019" s="4" t="s">
        <v>20</v>
      </c>
      <c r="G2019" s="4" t="s">
        <v>11</v>
      </c>
      <c r="H2019" s="4" t="s">
        <v>21</v>
      </c>
      <c r="I2019" s="9">
        <v>1</v>
      </c>
      <c r="J2019" s="6">
        <v>140.78</v>
      </c>
      <c r="K2019" s="7">
        <v>0.05</v>
      </c>
      <c r="L2019" s="6">
        <v>80.8</v>
      </c>
      <c r="M2019" s="6">
        <f t="shared" si="124"/>
        <v>133.74099999999999</v>
      </c>
      <c r="N2019" s="6">
        <f t="shared" si="125"/>
        <v>80.8</v>
      </c>
      <c r="O2019" s="6">
        <f t="shared" si="126"/>
        <v>52.940999999999988</v>
      </c>
      <c r="P2019" s="8">
        <f t="shared" si="127"/>
        <v>0.39584719719457756</v>
      </c>
      <c r="Q2019" s="5">
        <f>YEAR(SalesDataTable[[#This Row],[Order Date]])</f>
        <v>2026</v>
      </c>
      <c r="R2019" s="8" t="str">
        <f>"Q"&amp;ROUNDUP(MONTH(SalesDataTable[[#This Row],[Order Date]])/3,0)</f>
        <v>Q3</v>
      </c>
      <c r="S2019" s="9">
        <f>MONTH(SalesDataTable[[#This Row],[Order Date]])</f>
        <v>9</v>
      </c>
      <c r="T2019" s="8" t="str">
        <f>TEXT(SalesDataTable[[#This Row],[Order Date]],"mmm")</f>
        <v>Sep</v>
      </c>
    </row>
    <row r="2020" spans="1:20" ht="16">
      <c r="A2020" s="2" t="s">
        <v>2071</v>
      </c>
      <c r="B2020" s="3">
        <v>46295</v>
      </c>
      <c r="C2020" s="4" t="s">
        <v>8</v>
      </c>
      <c r="D2020" s="4" t="s">
        <v>38</v>
      </c>
      <c r="E2020" s="4" t="s">
        <v>25</v>
      </c>
      <c r="F2020" s="4" t="s">
        <v>20</v>
      </c>
      <c r="G2020" s="4" t="s">
        <v>17</v>
      </c>
      <c r="H2020" s="4" t="s">
        <v>83</v>
      </c>
      <c r="I2020" s="9">
        <v>1</v>
      </c>
      <c r="J2020" s="6">
        <v>163.13999999999999</v>
      </c>
      <c r="K2020" s="7">
        <v>0</v>
      </c>
      <c r="L2020" s="6">
        <v>87.53</v>
      </c>
      <c r="M2020" s="6">
        <f t="shared" si="124"/>
        <v>163.13999999999999</v>
      </c>
      <c r="N2020" s="6">
        <f t="shared" si="125"/>
        <v>87.53</v>
      </c>
      <c r="O2020" s="6">
        <f t="shared" si="126"/>
        <v>75.609999999999985</v>
      </c>
      <c r="P2020" s="8">
        <f t="shared" si="127"/>
        <v>0.4634669608924849</v>
      </c>
      <c r="Q2020" s="5">
        <f>YEAR(SalesDataTable[[#This Row],[Order Date]])</f>
        <v>2026</v>
      </c>
      <c r="R2020" s="8" t="str">
        <f>"Q"&amp;ROUNDUP(MONTH(SalesDataTable[[#This Row],[Order Date]])/3,0)</f>
        <v>Q3</v>
      </c>
      <c r="S2020" s="9">
        <f>MONTH(SalesDataTable[[#This Row],[Order Date]])</f>
        <v>9</v>
      </c>
      <c r="T2020" s="8" t="str">
        <f>TEXT(SalesDataTable[[#This Row],[Order Date]],"mmm")</f>
        <v>Sep</v>
      </c>
    </row>
    <row r="2021" spans="1:20" ht="16">
      <c r="A2021" s="2" t="s">
        <v>2072</v>
      </c>
      <c r="B2021" s="3">
        <v>46295</v>
      </c>
      <c r="C2021" s="4" t="s">
        <v>27</v>
      </c>
      <c r="D2021" s="4" t="s">
        <v>28</v>
      </c>
      <c r="E2021" s="4" t="s">
        <v>25</v>
      </c>
      <c r="F2021" s="4" t="s">
        <v>4</v>
      </c>
      <c r="G2021" s="4" t="s">
        <v>11</v>
      </c>
      <c r="H2021" s="4" t="s">
        <v>79</v>
      </c>
      <c r="I2021" s="9">
        <v>1</v>
      </c>
      <c r="J2021" s="6">
        <v>70.91</v>
      </c>
      <c r="K2021" s="7">
        <v>0</v>
      </c>
      <c r="L2021" s="6">
        <v>31.73</v>
      </c>
      <c r="M2021" s="6">
        <f t="shared" si="124"/>
        <v>70.91</v>
      </c>
      <c r="N2021" s="6">
        <f t="shared" si="125"/>
        <v>31.73</v>
      </c>
      <c r="O2021" s="6">
        <f t="shared" si="126"/>
        <v>39.179999999999993</v>
      </c>
      <c r="P2021" s="8">
        <f t="shared" si="127"/>
        <v>0.55253137780284856</v>
      </c>
      <c r="Q2021" s="5">
        <f>YEAR(SalesDataTable[[#This Row],[Order Date]])</f>
        <v>2026</v>
      </c>
      <c r="R2021" s="8" t="str">
        <f>"Q"&amp;ROUNDUP(MONTH(SalesDataTable[[#This Row],[Order Date]])/3,0)</f>
        <v>Q3</v>
      </c>
      <c r="S2021" s="9">
        <f>MONTH(SalesDataTable[[#This Row],[Order Date]])</f>
        <v>9</v>
      </c>
      <c r="T2021" s="8" t="str">
        <f>TEXT(SalesDataTable[[#This Row],[Order Date]],"mmm")</f>
        <v>Sep</v>
      </c>
    </row>
    <row r="2022" spans="1:20" ht="16">
      <c r="A2022" s="2" t="s">
        <v>2073</v>
      </c>
      <c r="B2022" s="3">
        <v>46295</v>
      </c>
      <c r="C2022" s="4" t="s">
        <v>27</v>
      </c>
      <c r="D2022" s="4" t="s">
        <v>82</v>
      </c>
      <c r="E2022" s="4" t="s">
        <v>39</v>
      </c>
      <c r="F2022" s="4" t="s">
        <v>4</v>
      </c>
      <c r="G2022" s="4" t="s">
        <v>5</v>
      </c>
      <c r="H2022" s="4" t="s">
        <v>6</v>
      </c>
      <c r="I2022" s="9">
        <v>2</v>
      </c>
      <c r="J2022" s="6">
        <v>81.99</v>
      </c>
      <c r="K2022" s="7">
        <v>0</v>
      </c>
      <c r="L2022" s="6">
        <v>43.95</v>
      </c>
      <c r="M2022" s="6">
        <f t="shared" si="124"/>
        <v>163.98</v>
      </c>
      <c r="N2022" s="6">
        <f t="shared" si="125"/>
        <v>87.9</v>
      </c>
      <c r="O2022" s="6">
        <f t="shared" si="126"/>
        <v>76.079999999999984</v>
      </c>
      <c r="P2022" s="8">
        <f t="shared" si="127"/>
        <v>0.46395901939260881</v>
      </c>
      <c r="Q2022" s="5">
        <f>YEAR(SalesDataTable[[#This Row],[Order Date]])</f>
        <v>2026</v>
      </c>
      <c r="R2022" s="8" t="str">
        <f>"Q"&amp;ROUNDUP(MONTH(SalesDataTable[[#This Row],[Order Date]])/3,0)</f>
        <v>Q3</v>
      </c>
      <c r="S2022" s="9">
        <f>MONTH(SalesDataTable[[#This Row],[Order Date]])</f>
        <v>9</v>
      </c>
      <c r="T2022" s="8" t="str">
        <f>TEXT(SalesDataTable[[#This Row],[Order Date]],"mmm")</f>
        <v>Sep</v>
      </c>
    </row>
    <row r="2023" spans="1:20" ht="16">
      <c r="A2023" s="2" t="s">
        <v>2074</v>
      </c>
      <c r="B2023" s="3">
        <v>46295</v>
      </c>
      <c r="C2023" s="4" t="s">
        <v>27</v>
      </c>
      <c r="D2023" s="4" t="s">
        <v>28</v>
      </c>
      <c r="E2023" s="4" t="s">
        <v>39</v>
      </c>
      <c r="F2023" s="4" t="s">
        <v>16</v>
      </c>
      <c r="G2023" s="4" t="s">
        <v>5</v>
      </c>
      <c r="H2023" s="4" t="s">
        <v>6</v>
      </c>
      <c r="I2023" s="9">
        <v>2</v>
      </c>
      <c r="J2023" s="6">
        <v>81.13</v>
      </c>
      <c r="K2023" s="7">
        <v>0</v>
      </c>
      <c r="L2023" s="6">
        <v>43.7</v>
      </c>
      <c r="M2023" s="6">
        <f t="shared" si="124"/>
        <v>162.26</v>
      </c>
      <c r="N2023" s="6">
        <f t="shared" si="125"/>
        <v>87.4</v>
      </c>
      <c r="O2023" s="6">
        <f t="shared" si="126"/>
        <v>74.859999999999985</v>
      </c>
      <c r="P2023" s="8">
        <f t="shared" si="127"/>
        <v>0.46135831381733017</v>
      </c>
      <c r="Q2023" s="5">
        <f>YEAR(SalesDataTable[[#This Row],[Order Date]])</f>
        <v>2026</v>
      </c>
      <c r="R2023" s="8" t="str">
        <f>"Q"&amp;ROUNDUP(MONTH(SalesDataTable[[#This Row],[Order Date]])/3,0)</f>
        <v>Q3</v>
      </c>
      <c r="S2023" s="9">
        <f>MONTH(SalesDataTable[[#This Row],[Order Date]])</f>
        <v>9</v>
      </c>
      <c r="T2023" s="8" t="str">
        <f>TEXT(SalesDataTable[[#This Row],[Order Date]],"mmm")</f>
        <v>Sep</v>
      </c>
    </row>
    <row r="2024" spans="1:20" ht="16">
      <c r="A2024" s="2" t="s">
        <v>2075</v>
      </c>
      <c r="B2024" s="3">
        <v>46295</v>
      </c>
      <c r="C2024" s="4" t="s">
        <v>8</v>
      </c>
      <c r="D2024" s="4" t="s">
        <v>69</v>
      </c>
      <c r="E2024" s="4" t="s">
        <v>10</v>
      </c>
      <c r="F2024" s="4" t="s">
        <v>4</v>
      </c>
      <c r="G2024" s="4" t="s">
        <v>11</v>
      </c>
      <c r="H2024" s="4" t="s">
        <v>21</v>
      </c>
      <c r="I2024" s="9">
        <v>5</v>
      </c>
      <c r="J2024" s="6">
        <v>141.08000000000001</v>
      </c>
      <c r="K2024" s="7">
        <v>0.05</v>
      </c>
      <c r="L2024" s="6">
        <v>78.23</v>
      </c>
      <c r="M2024" s="6">
        <f t="shared" si="124"/>
        <v>670.13000000000011</v>
      </c>
      <c r="N2024" s="6">
        <f t="shared" si="125"/>
        <v>391.15000000000003</v>
      </c>
      <c r="O2024" s="6">
        <f t="shared" si="126"/>
        <v>278.98000000000008</v>
      </c>
      <c r="P2024" s="8">
        <f t="shared" si="127"/>
        <v>0.4163072836613792</v>
      </c>
      <c r="Q2024" s="5">
        <f>YEAR(SalesDataTable[[#This Row],[Order Date]])</f>
        <v>2026</v>
      </c>
      <c r="R2024" s="8" t="str">
        <f>"Q"&amp;ROUNDUP(MONTH(SalesDataTable[[#This Row],[Order Date]])/3,0)</f>
        <v>Q3</v>
      </c>
      <c r="S2024" s="9">
        <f>MONTH(SalesDataTable[[#This Row],[Order Date]])</f>
        <v>9</v>
      </c>
      <c r="T2024" s="8" t="str">
        <f>TEXT(SalesDataTable[[#This Row],[Order Date]],"mmm")</f>
        <v>Sep</v>
      </c>
    </row>
    <row r="2025" spans="1:20" ht="16">
      <c r="A2025" s="2" t="s">
        <v>2076</v>
      </c>
      <c r="B2025" s="3">
        <v>46295</v>
      </c>
      <c r="C2025" s="4" t="s">
        <v>1</v>
      </c>
      <c r="D2025" s="4" t="s">
        <v>88</v>
      </c>
      <c r="E2025" s="4" t="s">
        <v>3</v>
      </c>
      <c r="F2025" s="4" t="s">
        <v>4</v>
      </c>
      <c r="G2025" s="4" t="s">
        <v>17</v>
      </c>
      <c r="H2025" s="4" t="s">
        <v>18</v>
      </c>
      <c r="I2025" s="9">
        <v>5</v>
      </c>
      <c r="J2025" s="6">
        <v>36.18</v>
      </c>
      <c r="K2025" s="7">
        <v>0</v>
      </c>
      <c r="L2025" s="6">
        <v>13.66</v>
      </c>
      <c r="M2025" s="6">
        <f t="shared" si="124"/>
        <v>180.9</v>
      </c>
      <c r="N2025" s="6">
        <f t="shared" si="125"/>
        <v>68.3</v>
      </c>
      <c r="O2025" s="6">
        <f t="shared" si="126"/>
        <v>112.60000000000001</v>
      </c>
      <c r="P2025" s="8">
        <f t="shared" si="127"/>
        <v>0.62244333886124936</v>
      </c>
      <c r="Q2025" s="5">
        <f>YEAR(SalesDataTable[[#This Row],[Order Date]])</f>
        <v>2026</v>
      </c>
      <c r="R2025" s="8" t="str">
        <f>"Q"&amp;ROUNDUP(MONTH(SalesDataTable[[#This Row],[Order Date]])/3,0)</f>
        <v>Q3</v>
      </c>
      <c r="S2025" s="9">
        <f>MONTH(SalesDataTable[[#This Row],[Order Date]])</f>
        <v>9</v>
      </c>
      <c r="T2025" s="8" t="str">
        <f>TEXT(SalesDataTable[[#This Row],[Order Date]],"mmm")</f>
        <v>Sep</v>
      </c>
    </row>
    <row r="2026" spans="1:20" ht="16">
      <c r="A2026" s="2" t="s">
        <v>2077</v>
      </c>
      <c r="B2026" s="3">
        <v>46295</v>
      </c>
      <c r="C2026" s="4" t="s">
        <v>27</v>
      </c>
      <c r="D2026" s="4" t="s">
        <v>82</v>
      </c>
      <c r="E2026" s="4" t="s">
        <v>39</v>
      </c>
      <c r="F2026" s="4" t="s">
        <v>16</v>
      </c>
      <c r="G2026" s="4" t="s">
        <v>5</v>
      </c>
      <c r="H2026" s="4" t="s">
        <v>6</v>
      </c>
      <c r="I2026" s="9">
        <v>1</v>
      </c>
      <c r="J2026" s="6">
        <v>81.06</v>
      </c>
      <c r="K2026" s="7">
        <v>0.05</v>
      </c>
      <c r="L2026" s="6">
        <v>43.54</v>
      </c>
      <c r="M2026" s="6">
        <f t="shared" si="124"/>
        <v>77.007000000000005</v>
      </c>
      <c r="N2026" s="6">
        <f t="shared" si="125"/>
        <v>43.54</v>
      </c>
      <c r="O2026" s="6">
        <f t="shared" si="126"/>
        <v>33.467000000000006</v>
      </c>
      <c r="P2026" s="8">
        <f t="shared" si="127"/>
        <v>0.434596854831379</v>
      </c>
      <c r="Q2026" s="5">
        <f>YEAR(SalesDataTable[[#This Row],[Order Date]])</f>
        <v>2026</v>
      </c>
      <c r="R2026" s="8" t="str">
        <f>"Q"&amp;ROUNDUP(MONTH(SalesDataTable[[#This Row],[Order Date]])/3,0)</f>
        <v>Q3</v>
      </c>
      <c r="S2026" s="9">
        <f>MONTH(SalesDataTable[[#This Row],[Order Date]])</f>
        <v>9</v>
      </c>
      <c r="T2026" s="8" t="str">
        <f>TEXT(SalesDataTable[[#This Row],[Order Date]],"mmm")</f>
        <v>Sep</v>
      </c>
    </row>
    <row r="2027" spans="1:20" ht="16">
      <c r="A2027" s="2" t="s">
        <v>2078</v>
      </c>
      <c r="B2027" s="3">
        <v>46295</v>
      </c>
      <c r="C2027" s="4" t="s">
        <v>14</v>
      </c>
      <c r="D2027" s="4" t="s">
        <v>24</v>
      </c>
      <c r="E2027" s="4" t="s">
        <v>3</v>
      </c>
      <c r="F2027" s="4" t="s">
        <v>20</v>
      </c>
      <c r="G2027" s="4" t="s">
        <v>49</v>
      </c>
      <c r="H2027" s="4" t="s">
        <v>74</v>
      </c>
      <c r="I2027" s="9">
        <v>1</v>
      </c>
      <c r="J2027" s="6">
        <v>49.51</v>
      </c>
      <c r="K2027" s="7">
        <v>0.15</v>
      </c>
      <c r="L2027" s="6">
        <v>21.4</v>
      </c>
      <c r="M2027" s="6">
        <f t="shared" si="124"/>
        <v>42.083499999999994</v>
      </c>
      <c r="N2027" s="6">
        <f t="shared" si="125"/>
        <v>21.4</v>
      </c>
      <c r="O2027" s="6">
        <f t="shared" si="126"/>
        <v>20.683499999999995</v>
      </c>
      <c r="P2027" s="8">
        <f t="shared" si="127"/>
        <v>0.49148716242707946</v>
      </c>
      <c r="Q2027" s="5">
        <f>YEAR(SalesDataTable[[#This Row],[Order Date]])</f>
        <v>2026</v>
      </c>
      <c r="R2027" s="8" t="str">
        <f>"Q"&amp;ROUNDUP(MONTH(SalesDataTable[[#This Row],[Order Date]])/3,0)</f>
        <v>Q3</v>
      </c>
      <c r="S2027" s="9">
        <f>MONTH(SalesDataTable[[#This Row],[Order Date]])</f>
        <v>9</v>
      </c>
      <c r="T2027" s="8" t="str">
        <f>TEXT(SalesDataTable[[#This Row],[Order Date]],"mmm")</f>
        <v>Sep</v>
      </c>
    </row>
    <row r="2028" spans="1:20" ht="16">
      <c r="A2028" s="2" t="s">
        <v>2079</v>
      </c>
      <c r="B2028" s="3">
        <v>46295</v>
      </c>
      <c r="C2028" s="4" t="s">
        <v>8</v>
      </c>
      <c r="D2028" s="4" t="s">
        <v>86</v>
      </c>
      <c r="E2028" s="4" t="s">
        <v>3</v>
      </c>
      <c r="F2028" s="4" t="s">
        <v>16</v>
      </c>
      <c r="G2028" s="4" t="s">
        <v>31</v>
      </c>
      <c r="H2028" s="4" t="s">
        <v>41</v>
      </c>
      <c r="I2028" s="9">
        <v>1</v>
      </c>
      <c r="J2028" s="6">
        <v>196.74</v>
      </c>
      <c r="K2028" s="7">
        <v>0.15</v>
      </c>
      <c r="L2028" s="6">
        <v>102.01</v>
      </c>
      <c r="M2028" s="6">
        <f t="shared" si="124"/>
        <v>167.22900000000001</v>
      </c>
      <c r="N2028" s="6">
        <f t="shared" si="125"/>
        <v>102.01</v>
      </c>
      <c r="O2028" s="6">
        <f t="shared" si="126"/>
        <v>65.219000000000008</v>
      </c>
      <c r="P2028" s="8">
        <f t="shared" si="127"/>
        <v>0.38999814625453721</v>
      </c>
      <c r="Q2028" s="5">
        <f>YEAR(SalesDataTable[[#This Row],[Order Date]])</f>
        <v>2026</v>
      </c>
      <c r="R2028" s="8" t="str">
        <f>"Q"&amp;ROUNDUP(MONTH(SalesDataTable[[#This Row],[Order Date]])/3,0)</f>
        <v>Q3</v>
      </c>
      <c r="S2028" s="9">
        <f>MONTH(SalesDataTable[[#This Row],[Order Date]])</f>
        <v>9</v>
      </c>
      <c r="T2028" s="8" t="str">
        <f>TEXT(SalesDataTable[[#This Row],[Order Date]],"mmm")</f>
        <v>Sep</v>
      </c>
    </row>
    <row r="2029" spans="1:20" ht="16">
      <c r="A2029" s="2" t="s">
        <v>2080</v>
      </c>
      <c r="B2029" s="3">
        <v>46295</v>
      </c>
      <c r="C2029" s="4" t="s">
        <v>27</v>
      </c>
      <c r="D2029" s="4" t="s">
        <v>82</v>
      </c>
      <c r="E2029" s="4" t="s">
        <v>3</v>
      </c>
      <c r="F2029" s="4" t="s">
        <v>16</v>
      </c>
      <c r="G2029" s="4" t="s">
        <v>11</v>
      </c>
      <c r="H2029" s="4" t="s">
        <v>12</v>
      </c>
      <c r="I2029" s="9">
        <v>2</v>
      </c>
      <c r="J2029" s="6">
        <v>91.78</v>
      </c>
      <c r="K2029" s="7">
        <v>0.1</v>
      </c>
      <c r="L2029" s="6">
        <v>45.51</v>
      </c>
      <c r="M2029" s="6">
        <f t="shared" si="124"/>
        <v>165.20400000000001</v>
      </c>
      <c r="N2029" s="6">
        <f t="shared" si="125"/>
        <v>91.02</v>
      </c>
      <c r="O2029" s="6">
        <f t="shared" si="126"/>
        <v>74.184000000000012</v>
      </c>
      <c r="P2029" s="8">
        <f t="shared" si="127"/>
        <v>0.44904481731677204</v>
      </c>
      <c r="Q2029" s="5">
        <f>YEAR(SalesDataTable[[#This Row],[Order Date]])</f>
        <v>2026</v>
      </c>
      <c r="R2029" s="8" t="str">
        <f>"Q"&amp;ROUNDUP(MONTH(SalesDataTable[[#This Row],[Order Date]])/3,0)</f>
        <v>Q3</v>
      </c>
      <c r="S2029" s="9">
        <f>MONTH(SalesDataTable[[#This Row],[Order Date]])</f>
        <v>9</v>
      </c>
      <c r="T2029" s="8" t="str">
        <f>TEXT(SalesDataTable[[#This Row],[Order Date]],"mmm")</f>
        <v>Sep</v>
      </c>
    </row>
    <row r="2030" spans="1:20" ht="16">
      <c r="A2030" s="2" t="s">
        <v>2081</v>
      </c>
      <c r="B2030" s="3">
        <v>46296</v>
      </c>
      <c r="C2030" s="4" t="s">
        <v>14</v>
      </c>
      <c r="D2030" s="4" t="s">
        <v>61</v>
      </c>
      <c r="E2030" s="4" t="s">
        <v>3</v>
      </c>
      <c r="F2030" s="4" t="s">
        <v>16</v>
      </c>
      <c r="G2030" s="4" t="s">
        <v>11</v>
      </c>
      <c r="H2030" s="4" t="s">
        <v>21</v>
      </c>
      <c r="I2030" s="9">
        <v>5</v>
      </c>
      <c r="J2030" s="6">
        <v>146.69</v>
      </c>
      <c r="K2030" s="7">
        <v>0</v>
      </c>
      <c r="L2030" s="6">
        <v>79</v>
      </c>
      <c r="M2030" s="6">
        <f t="shared" si="124"/>
        <v>733.45</v>
      </c>
      <c r="N2030" s="6">
        <f t="shared" si="125"/>
        <v>395</v>
      </c>
      <c r="O2030" s="6">
        <f t="shared" si="126"/>
        <v>338.45000000000005</v>
      </c>
      <c r="P2030" s="8">
        <f t="shared" si="127"/>
        <v>0.46144931488172342</v>
      </c>
      <c r="Q2030" s="5">
        <f>YEAR(SalesDataTable[[#This Row],[Order Date]])</f>
        <v>2026</v>
      </c>
      <c r="R2030" s="8" t="str">
        <f>"Q"&amp;ROUNDUP(MONTH(SalesDataTable[[#This Row],[Order Date]])/3,0)</f>
        <v>Q4</v>
      </c>
      <c r="S2030" s="9">
        <f>MONTH(SalesDataTable[[#This Row],[Order Date]])</f>
        <v>10</v>
      </c>
      <c r="T2030" s="8" t="str">
        <f>TEXT(SalesDataTable[[#This Row],[Order Date]],"mmm")</f>
        <v>Oct</v>
      </c>
    </row>
    <row r="2031" spans="1:20" ht="16">
      <c r="A2031" s="2" t="s">
        <v>2082</v>
      </c>
      <c r="B2031" s="3">
        <v>46296</v>
      </c>
      <c r="C2031" s="4" t="s">
        <v>1</v>
      </c>
      <c r="D2031" s="4" t="s">
        <v>52</v>
      </c>
      <c r="E2031" s="4" t="s">
        <v>25</v>
      </c>
      <c r="F2031" s="4" t="s">
        <v>16</v>
      </c>
      <c r="G2031" s="4" t="s">
        <v>31</v>
      </c>
      <c r="H2031" s="4" t="s">
        <v>64</v>
      </c>
      <c r="I2031" s="9">
        <v>1</v>
      </c>
      <c r="J2031" s="6">
        <v>79.81</v>
      </c>
      <c r="K2031" s="7">
        <v>0</v>
      </c>
      <c r="L2031" s="6">
        <v>39.08</v>
      </c>
      <c r="M2031" s="6">
        <f t="shared" si="124"/>
        <v>79.81</v>
      </c>
      <c r="N2031" s="6">
        <f t="shared" si="125"/>
        <v>39.08</v>
      </c>
      <c r="O2031" s="6">
        <f t="shared" si="126"/>
        <v>40.730000000000004</v>
      </c>
      <c r="P2031" s="8">
        <f t="shared" si="127"/>
        <v>0.5103370504949255</v>
      </c>
      <c r="Q2031" s="5">
        <f>YEAR(SalesDataTable[[#This Row],[Order Date]])</f>
        <v>2026</v>
      </c>
      <c r="R2031" s="8" t="str">
        <f>"Q"&amp;ROUNDUP(MONTH(SalesDataTable[[#This Row],[Order Date]])/3,0)</f>
        <v>Q4</v>
      </c>
      <c r="S2031" s="9">
        <f>MONTH(SalesDataTable[[#This Row],[Order Date]])</f>
        <v>10</v>
      </c>
      <c r="T2031" s="8" t="str">
        <f>TEXT(SalesDataTable[[#This Row],[Order Date]],"mmm")</f>
        <v>Oct</v>
      </c>
    </row>
    <row r="2032" spans="1:20" ht="16">
      <c r="A2032" s="2" t="s">
        <v>2083</v>
      </c>
      <c r="B2032" s="3">
        <v>46296</v>
      </c>
      <c r="C2032" s="4" t="s">
        <v>27</v>
      </c>
      <c r="D2032" s="4" t="s">
        <v>48</v>
      </c>
      <c r="E2032" s="4" t="s">
        <v>3</v>
      </c>
      <c r="F2032" s="4" t="s">
        <v>16</v>
      </c>
      <c r="G2032" s="4" t="s">
        <v>31</v>
      </c>
      <c r="H2032" s="4" t="s">
        <v>90</v>
      </c>
      <c r="I2032" s="9">
        <v>5</v>
      </c>
      <c r="J2032" s="6">
        <v>121.63</v>
      </c>
      <c r="K2032" s="7">
        <v>0.05</v>
      </c>
      <c r="L2032" s="6">
        <v>61.7</v>
      </c>
      <c r="M2032" s="6">
        <f t="shared" si="124"/>
        <v>577.74249999999995</v>
      </c>
      <c r="N2032" s="6">
        <f t="shared" si="125"/>
        <v>308.5</v>
      </c>
      <c r="O2032" s="6">
        <f t="shared" si="126"/>
        <v>269.24249999999995</v>
      </c>
      <c r="P2032" s="8">
        <f t="shared" si="127"/>
        <v>0.46602508903187834</v>
      </c>
      <c r="Q2032" s="5">
        <f>YEAR(SalesDataTable[[#This Row],[Order Date]])</f>
        <v>2026</v>
      </c>
      <c r="R2032" s="8" t="str">
        <f>"Q"&amp;ROUNDUP(MONTH(SalesDataTable[[#This Row],[Order Date]])/3,0)</f>
        <v>Q4</v>
      </c>
      <c r="S2032" s="9">
        <f>MONTH(SalesDataTable[[#This Row],[Order Date]])</f>
        <v>10</v>
      </c>
      <c r="T2032" s="8" t="str">
        <f>TEXT(SalesDataTable[[#This Row],[Order Date]],"mmm")</f>
        <v>Oct</v>
      </c>
    </row>
    <row r="2033" spans="1:20" ht="16">
      <c r="A2033" s="2" t="s">
        <v>2084</v>
      </c>
      <c r="B2033" s="3">
        <v>46296</v>
      </c>
      <c r="C2033" s="4" t="s">
        <v>27</v>
      </c>
      <c r="D2033" s="4" t="s">
        <v>82</v>
      </c>
      <c r="E2033" s="4" t="s">
        <v>10</v>
      </c>
      <c r="F2033" s="4" t="s">
        <v>20</v>
      </c>
      <c r="G2033" s="4" t="s">
        <v>5</v>
      </c>
      <c r="H2033" s="4" t="s">
        <v>29</v>
      </c>
      <c r="I2033" s="9">
        <v>10</v>
      </c>
      <c r="J2033" s="6">
        <v>50.42</v>
      </c>
      <c r="K2033" s="7">
        <v>0.05</v>
      </c>
      <c r="L2033" s="6">
        <v>22.5</v>
      </c>
      <c r="M2033" s="6">
        <f t="shared" si="124"/>
        <v>478.99</v>
      </c>
      <c r="N2033" s="6">
        <f t="shared" si="125"/>
        <v>225</v>
      </c>
      <c r="O2033" s="6">
        <f t="shared" si="126"/>
        <v>253.99</v>
      </c>
      <c r="P2033" s="8">
        <f t="shared" si="127"/>
        <v>0.53026159210004387</v>
      </c>
      <c r="Q2033" s="5">
        <f>YEAR(SalesDataTable[[#This Row],[Order Date]])</f>
        <v>2026</v>
      </c>
      <c r="R2033" s="8" t="str">
        <f>"Q"&amp;ROUNDUP(MONTH(SalesDataTable[[#This Row],[Order Date]])/3,0)</f>
        <v>Q4</v>
      </c>
      <c r="S2033" s="9">
        <f>MONTH(SalesDataTable[[#This Row],[Order Date]])</f>
        <v>10</v>
      </c>
      <c r="T2033" s="8" t="str">
        <f>TEXT(SalesDataTable[[#This Row],[Order Date]],"mmm")</f>
        <v>Oct</v>
      </c>
    </row>
    <row r="2034" spans="1:20" ht="16">
      <c r="A2034" s="2" t="s">
        <v>2085</v>
      </c>
      <c r="B2034" s="3">
        <v>46296</v>
      </c>
      <c r="C2034" s="4" t="s">
        <v>14</v>
      </c>
      <c r="D2034" s="4" t="s">
        <v>34</v>
      </c>
      <c r="E2034" s="4" t="s">
        <v>3</v>
      </c>
      <c r="F2034" s="4" t="s">
        <v>16</v>
      </c>
      <c r="G2034" s="4" t="s">
        <v>31</v>
      </c>
      <c r="H2034" s="4" t="s">
        <v>64</v>
      </c>
      <c r="I2034" s="9">
        <v>3</v>
      </c>
      <c r="J2034" s="6">
        <v>80.67</v>
      </c>
      <c r="K2034" s="7">
        <v>0</v>
      </c>
      <c r="L2034" s="6">
        <v>39.94</v>
      </c>
      <c r="M2034" s="6">
        <f t="shared" si="124"/>
        <v>242.01</v>
      </c>
      <c r="N2034" s="6">
        <f t="shared" si="125"/>
        <v>119.82</v>
      </c>
      <c r="O2034" s="6">
        <f t="shared" si="126"/>
        <v>122.19</v>
      </c>
      <c r="P2034" s="8">
        <f t="shared" si="127"/>
        <v>0.50489649188050079</v>
      </c>
      <c r="Q2034" s="5">
        <f>YEAR(SalesDataTable[[#This Row],[Order Date]])</f>
        <v>2026</v>
      </c>
      <c r="R2034" s="8" t="str">
        <f>"Q"&amp;ROUNDUP(MONTH(SalesDataTable[[#This Row],[Order Date]])/3,0)</f>
        <v>Q4</v>
      </c>
      <c r="S2034" s="9">
        <f>MONTH(SalesDataTable[[#This Row],[Order Date]])</f>
        <v>10</v>
      </c>
      <c r="T2034" s="8" t="str">
        <f>TEXT(SalesDataTable[[#This Row],[Order Date]],"mmm")</f>
        <v>Oct</v>
      </c>
    </row>
    <row r="2035" spans="1:20" ht="16">
      <c r="A2035" s="2" t="s">
        <v>2086</v>
      </c>
      <c r="B2035" s="3">
        <v>46296</v>
      </c>
      <c r="C2035" s="4" t="s">
        <v>27</v>
      </c>
      <c r="D2035" s="4" t="s">
        <v>82</v>
      </c>
      <c r="E2035" s="4" t="s">
        <v>3</v>
      </c>
      <c r="F2035" s="4" t="s">
        <v>20</v>
      </c>
      <c r="G2035" s="4" t="s">
        <v>11</v>
      </c>
      <c r="H2035" s="4" t="s">
        <v>53</v>
      </c>
      <c r="I2035" s="9">
        <v>2</v>
      </c>
      <c r="J2035" s="6">
        <v>152.12</v>
      </c>
      <c r="K2035" s="7">
        <v>0</v>
      </c>
      <c r="L2035" s="6">
        <v>79.53</v>
      </c>
      <c r="M2035" s="6">
        <f t="shared" si="124"/>
        <v>304.24</v>
      </c>
      <c r="N2035" s="6">
        <f t="shared" si="125"/>
        <v>159.06</v>
      </c>
      <c r="O2035" s="6">
        <f t="shared" si="126"/>
        <v>145.18</v>
      </c>
      <c r="P2035" s="8">
        <f t="shared" si="127"/>
        <v>0.47718906126742044</v>
      </c>
      <c r="Q2035" s="5">
        <f>YEAR(SalesDataTable[[#This Row],[Order Date]])</f>
        <v>2026</v>
      </c>
      <c r="R2035" s="8" t="str">
        <f>"Q"&amp;ROUNDUP(MONTH(SalesDataTable[[#This Row],[Order Date]])/3,0)</f>
        <v>Q4</v>
      </c>
      <c r="S2035" s="9">
        <f>MONTH(SalesDataTable[[#This Row],[Order Date]])</f>
        <v>10</v>
      </c>
      <c r="T2035" s="8" t="str">
        <f>TEXT(SalesDataTable[[#This Row],[Order Date]],"mmm")</f>
        <v>Oct</v>
      </c>
    </row>
    <row r="2036" spans="1:20" ht="16">
      <c r="A2036" s="2" t="s">
        <v>2087</v>
      </c>
      <c r="B2036" s="3">
        <v>46296</v>
      </c>
      <c r="C2036" s="4" t="s">
        <v>14</v>
      </c>
      <c r="D2036" s="4" t="s">
        <v>34</v>
      </c>
      <c r="E2036" s="4" t="s">
        <v>10</v>
      </c>
      <c r="F2036" s="4" t="s">
        <v>16</v>
      </c>
      <c r="G2036" s="4" t="s">
        <v>31</v>
      </c>
      <c r="H2036" s="4" t="s">
        <v>64</v>
      </c>
      <c r="I2036" s="9">
        <v>4</v>
      </c>
      <c r="J2036" s="6">
        <v>82.54</v>
      </c>
      <c r="K2036" s="7">
        <v>0.15</v>
      </c>
      <c r="L2036" s="6">
        <v>39.74</v>
      </c>
      <c r="M2036" s="6">
        <f t="shared" si="124"/>
        <v>280.63600000000002</v>
      </c>
      <c r="N2036" s="6">
        <f t="shared" si="125"/>
        <v>158.96</v>
      </c>
      <c r="O2036" s="6">
        <f t="shared" si="126"/>
        <v>121.67600000000002</v>
      </c>
      <c r="P2036" s="8">
        <f t="shared" si="127"/>
        <v>0.43357231431462823</v>
      </c>
      <c r="Q2036" s="5">
        <f>YEAR(SalesDataTable[[#This Row],[Order Date]])</f>
        <v>2026</v>
      </c>
      <c r="R2036" s="8" t="str">
        <f>"Q"&amp;ROUNDUP(MONTH(SalesDataTable[[#This Row],[Order Date]])/3,0)</f>
        <v>Q4</v>
      </c>
      <c r="S2036" s="9">
        <f>MONTH(SalesDataTable[[#This Row],[Order Date]])</f>
        <v>10</v>
      </c>
      <c r="T2036" s="8" t="str">
        <f>TEXT(SalesDataTable[[#This Row],[Order Date]],"mmm")</f>
        <v>Oct</v>
      </c>
    </row>
    <row r="2037" spans="1:20" ht="16">
      <c r="A2037" s="2" t="s">
        <v>2088</v>
      </c>
      <c r="B2037" s="3">
        <v>46297</v>
      </c>
      <c r="C2037" s="4" t="s">
        <v>27</v>
      </c>
      <c r="D2037" s="4" t="s">
        <v>82</v>
      </c>
      <c r="E2037" s="4" t="s">
        <v>25</v>
      </c>
      <c r="F2037" s="4" t="s">
        <v>4</v>
      </c>
      <c r="G2037" s="4" t="s">
        <v>5</v>
      </c>
      <c r="H2037" s="4" t="s">
        <v>29</v>
      </c>
      <c r="I2037" s="9">
        <v>2</v>
      </c>
      <c r="J2037" s="6">
        <v>50.43</v>
      </c>
      <c r="K2037" s="7">
        <v>0</v>
      </c>
      <c r="L2037" s="6">
        <v>23.04</v>
      </c>
      <c r="M2037" s="6">
        <f t="shared" si="124"/>
        <v>100.86</v>
      </c>
      <c r="N2037" s="6">
        <f t="shared" si="125"/>
        <v>46.08</v>
      </c>
      <c r="O2037" s="6">
        <f t="shared" si="126"/>
        <v>54.78</v>
      </c>
      <c r="P2037" s="8">
        <f t="shared" si="127"/>
        <v>0.54312908982748365</v>
      </c>
      <c r="Q2037" s="5">
        <f>YEAR(SalesDataTable[[#This Row],[Order Date]])</f>
        <v>2026</v>
      </c>
      <c r="R2037" s="8" t="str">
        <f>"Q"&amp;ROUNDUP(MONTH(SalesDataTable[[#This Row],[Order Date]])/3,0)</f>
        <v>Q4</v>
      </c>
      <c r="S2037" s="9">
        <f>MONTH(SalesDataTable[[#This Row],[Order Date]])</f>
        <v>10</v>
      </c>
      <c r="T2037" s="8" t="str">
        <f>TEXT(SalesDataTable[[#This Row],[Order Date]],"mmm")</f>
        <v>Oct</v>
      </c>
    </row>
    <row r="2038" spans="1:20" ht="16">
      <c r="A2038" s="2" t="s">
        <v>2089</v>
      </c>
      <c r="B2038" s="3">
        <v>46297</v>
      </c>
      <c r="C2038" s="4" t="s">
        <v>14</v>
      </c>
      <c r="D2038" s="4" t="s">
        <v>61</v>
      </c>
      <c r="E2038" s="4" t="s">
        <v>3</v>
      </c>
      <c r="F2038" s="4" t="s">
        <v>16</v>
      </c>
      <c r="G2038" s="4" t="s">
        <v>31</v>
      </c>
      <c r="H2038" s="4" t="s">
        <v>41</v>
      </c>
      <c r="I2038" s="9">
        <v>2</v>
      </c>
      <c r="J2038" s="6">
        <v>198.57</v>
      </c>
      <c r="K2038" s="7">
        <v>0.15</v>
      </c>
      <c r="L2038" s="6">
        <v>101.08</v>
      </c>
      <c r="M2038" s="6">
        <f t="shared" si="124"/>
        <v>337.56899999999996</v>
      </c>
      <c r="N2038" s="6">
        <f t="shared" si="125"/>
        <v>202.16</v>
      </c>
      <c r="O2038" s="6">
        <f t="shared" si="126"/>
        <v>135.40899999999996</v>
      </c>
      <c r="P2038" s="8">
        <f t="shared" si="127"/>
        <v>0.4011298430839324</v>
      </c>
      <c r="Q2038" s="5">
        <f>YEAR(SalesDataTable[[#This Row],[Order Date]])</f>
        <v>2026</v>
      </c>
      <c r="R2038" s="8" t="str">
        <f>"Q"&amp;ROUNDUP(MONTH(SalesDataTable[[#This Row],[Order Date]])/3,0)</f>
        <v>Q4</v>
      </c>
      <c r="S2038" s="9">
        <f>MONTH(SalesDataTable[[#This Row],[Order Date]])</f>
        <v>10</v>
      </c>
      <c r="T2038" s="8" t="str">
        <f>TEXT(SalesDataTable[[#This Row],[Order Date]],"mmm")</f>
        <v>Oct</v>
      </c>
    </row>
    <row r="2039" spans="1:20" ht="16">
      <c r="A2039" s="2" t="s">
        <v>2090</v>
      </c>
      <c r="B2039" s="3">
        <v>46298</v>
      </c>
      <c r="C2039" s="4" t="s">
        <v>27</v>
      </c>
      <c r="D2039" s="4" t="s">
        <v>48</v>
      </c>
      <c r="E2039" s="4" t="s">
        <v>3</v>
      </c>
      <c r="F2039" s="4" t="s">
        <v>16</v>
      </c>
      <c r="G2039" s="4" t="s">
        <v>49</v>
      </c>
      <c r="H2039" s="4" t="s">
        <v>50</v>
      </c>
      <c r="I2039" s="9">
        <v>2</v>
      </c>
      <c r="J2039" s="6">
        <v>41.06</v>
      </c>
      <c r="K2039" s="7">
        <v>0.05</v>
      </c>
      <c r="L2039" s="6">
        <v>14.54</v>
      </c>
      <c r="M2039" s="6">
        <f t="shared" si="124"/>
        <v>78.013999999999996</v>
      </c>
      <c r="N2039" s="6">
        <f t="shared" si="125"/>
        <v>29.08</v>
      </c>
      <c r="O2039" s="6">
        <f t="shared" si="126"/>
        <v>48.933999999999997</v>
      </c>
      <c r="P2039" s="8">
        <f t="shared" si="127"/>
        <v>0.62724639167328944</v>
      </c>
      <c r="Q2039" s="5">
        <f>YEAR(SalesDataTable[[#This Row],[Order Date]])</f>
        <v>2026</v>
      </c>
      <c r="R2039" s="8" t="str">
        <f>"Q"&amp;ROUNDUP(MONTH(SalesDataTable[[#This Row],[Order Date]])/3,0)</f>
        <v>Q4</v>
      </c>
      <c r="S2039" s="9">
        <f>MONTH(SalesDataTable[[#This Row],[Order Date]])</f>
        <v>10</v>
      </c>
      <c r="T2039" s="8" t="str">
        <f>TEXT(SalesDataTable[[#This Row],[Order Date]],"mmm")</f>
        <v>Oct</v>
      </c>
    </row>
    <row r="2040" spans="1:20" ht="16">
      <c r="A2040" s="2" t="s">
        <v>2091</v>
      </c>
      <c r="B2040" s="3">
        <v>46298</v>
      </c>
      <c r="C2040" s="4" t="s">
        <v>8</v>
      </c>
      <c r="D2040" s="4" t="s">
        <v>69</v>
      </c>
      <c r="E2040" s="4" t="s">
        <v>10</v>
      </c>
      <c r="F2040" s="4" t="s">
        <v>20</v>
      </c>
      <c r="G2040" s="4" t="s">
        <v>17</v>
      </c>
      <c r="H2040" s="4" t="s">
        <v>83</v>
      </c>
      <c r="I2040" s="9">
        <v>4</v>
      </c>
      <c r="J2040" s="6">
        <v>162.19</v>
      </c>
      <c r="K2040" s="7">
        <v>0.15</v>
      </c>
      <c r="L2040" s="6">
        <v>89.81</v>
      </c>
      <c r="M2040" s="6">
        <f t="shared" si="124"/>
        <v>551.44600000000003</v>
      </c>
      <c r="N2040" s="6">
        <f t="shared" si="125"/>
        <v>359.24</v>
      </c>
      <c r="O2040" s="6">
        <f t="shared" si="126"/>
        <v>192.20600000000002</v>
      </c>
      <c r="P2040" s="8">
        <f t="shared" si="127"/>
        <v>0.34854908730863948</v>
      </c>
      <c r="Q2040" s="5">
        <f>YEAR(SalesDataTable[[#This Row],[Order Date]])</f>
        <v>2026</v>
      </c>
      <c r="R2040" s="8" t="str">
        <f>"Q"&amp;ROUNDUP(MONTH(SalesDataTable[[#This Row],[Order Date]])/3,0)</f>
        <v>Q4</v>
      </c>
      <c r="S2040" s="9">
        <f>MONTH(SalesDataTable[[#This Row],[Order Date]])</f>
        <v>10</v>
      </c>
      <c r="T2040" s="8" t="str">
        <f>TEXT(SalesDataTable[[#This Row],[Order Date]],"mmm")</f>
        <v>Oct</v>
      </c>
    </row>
    <row r="2041" spans="1:20" ht="16">
      <c r="A2041" s="2" t="s">
        <v>2092</v>
      </c>
      <c r="B2041" s="3">
        <v>46298</v>
      </c>
      <c r="C2041" s="4" t="s">
        <v>27</v>
      </c>
      <c r="D2041" s="4" t="s">
        <v>28</v>
      </c>
      <c r="E2041" s="4" t="s">
        <v>25</v>
      </c>
      <c r="F2041" s="4" t="s">
        <v>16</v>
      </c>
      <c r="G2041" s="4" t="s">
        <v>31</v>
      </c>
      <c r="H2041" s="4" t="s">
        <v>41</v>
      </c>
      <c r="I2041" s="9">
        <v>2</v>
      </c>
      <c r="J2041" s="6">
        <v>192.99</v>
      </c>
      <c r="K2041" s="7">
        <v>0</v>
      </c>
      <c r="L2041" s="6">
        <v>101.73</v>
      </c>
      <c r="M2041" s="6">
        <f t="shared" si="124"/>
        <v>385.98</v>
      </c>
      <c r="N2041" s="6">
        <f t="shared" si="125"/>
        <v>203.46</v>
      </c>
      <c r="O2041" s="6">
        <f t="shared" si="126"/>
        <v>182.52</v>
      </c>
      <c r="P2041" s="8">
        <f t="shared" si="127"/>
        <v>0.47287424218871443</v>
      </c>
      <c r="Q2041" s="5">
        <f>YEAR(SalesDataTable[[#This Row],[Order Date]])</f>
        <v>2026</v>
      </c>
      <c r="R2041" s="8" t="str">
        <f>"Q"&amp;ROUNDUP(MONTH(SalesDataTable[[#This Row],[Order Date]])/3,0)</f>
        <v>Q4</v>
      </c>
      <c r="S2041" s="9">
        <f>MONTH(SalesDataTable[[#This Row],[Order Date]])</f>
        <v>10</v>
      </c>
      <c r="T2041" s="8" t="str">
        <f>TEXT(SalesDataTable[[#This Row],[Order Date]],"mmm")</f>
        <v>Oct</v>
      </c>
    </row>
    <row r="2042" spans="1:20" ht="16">
      <c r="A2042" s="2" t="s">
        <v>2093</v>
      </c>
      <c r="B2042" s="3">
        <v>46298</v>
      </c>
      <c r="C2042" s="4" t="s">
        <v>1</v>
      </c>
      <c r="D2042" s="4" t="s">
        <v>88</v>
      </c>
      <c r="E2042" s="4" t="s">
        <v>3</v>
      </c>
      <c r="F2042" s="4" t="s">
        <v>16</v>
      </c>
      <c r="G2042" s="4" t="s">
        <v>11</v>
      </c>
      <c r="H2042" s="4" t="s">
        <v>21</v>
      </c>
      <c r="I2042" s="9">
        <v>3</v>
      </c>
      <c r="J2042" s="6">
        <v>142.33000000000001</v>
      </c>
      <c r="K2042" s="7">
        <v>0.1</v>
      </c>
      <c r="L2042" s="6">
        <v>79.19</v>
      </c>
      <c r="M2042" s="6">
        <f t="shared" si="124"/>
        <v>384.291</v>
      </c>
      <c r="N2042" s="6">
        <f t="shared" si="125"/>
        <v>237.57</v>
      </c>
      <c r="O2042" s="6">
        <f t="shared" si="126"/>
        <v>146.721</v>
      </c>
      <c r="P2042" s="8">
        <f t="shared" si="127"/>
        <v>0.3817966072585619</v>
      </c>
      <c r="Q2042" s="5">
        <f>YEAR(SalesDataTable[[#This Row],[Order Date]])</f>
        <v>2026</v>
      </c>
      <c r="R2042" s="8" t="str">
        <f>"Q"&amp;ROUNDUP(MONTH(SalesDataTable[[#This Row],[Order Date]])/3,0)</f>
        <v>Q4</v>
      </c>
      <c r="S2042" s="9">
        <f>MONTH(SalesDataTable[[#This Row],[Order Date]])</f>
        <v>10</v>
      </c>
      <c r="T2042" s="8" t="str">
        <f>TEXT(SalesDataTable[[#This Row],[Order Date]],"mmm")</f>
        <v>Oct</v>
      </c>
    </row>
    <row r="2043" spans="1:20" ht="16">
      <c r="A2043" s="2" t="s">
        <v>2094</v>
      </c>
      <c r="B2043" s="3">
        <v>46298</v>
      </c>
      <c r="C2043" s="4" t="s">
        <v>8</v>
      </c>
      <c r="D2043" s="4" t="s">
        <v>66</v>
      </c>
      <c r="E2043" s="4" t="s">
        <v>25</v>
      </c>
      <c r="F2043" s="4" t="s">
        <v>20</v>
      </c>
      <c r="G2043" s="4" t="s">
        <v>11</v>
      </c>
      <c r="H2043" s="4" t="s">
        <v>21</v>
      </c>
      <c r="I2043" s="9">
        <v>4</v>
      </c>
      <c r="J2043" s="6">
        <v>143.63</v>
      </c>
      <c r="K2043" s="7">
        <v>0</v>
      </c>
      <c r="L2043" s="6">
        <v>80.510000000000005</v>
      </c>
      <c r="M2043" s="6">
        <f t="shared" si="124"/>
        <v>574.52</v>
      </c>
      <c r="N2043" s="6">
        <f t="shared" si="125"/>
        <v>322.04000000000002</v>
      </c>
      <c r="O2043" s="6">
        <f t="shared" si="126"/>
        <v>252.47999999999996</v>
      </c>
      <c r="P2043" s="8">
        <f t="shared" si="127"/>
        <v>0.43946250783262542</v>
      </c>
      <c r="Q2043" s="5">
        <f>YEAR(SalesDataTable[[#This Row],[Order Date]])</f>
        <v>2026</v>
      </c>
      <c r="R2043" s="8" t="str">
        <f>"Q"&amp;ROUNDUP(MONTH(SalesDataTable[[#This Row],[Order Date]])/3,0)</f>
        <v>Q4</v>
      </c>
      <c r="S2043" s="9">
        <f>MONTH(SalesDataTable[[#This Row],[Order Date]])</f>
        <v>10</v>
      </c>
      <c r="T2043" s="8" t="str">
        <f>TEXT(SalesDataTable[[#This Row],[Order Date]],"mmm")</f>
        <v>Oct</v>
      </c>
    </row>
    <row r="2044" spans="1:20" ht="16">
      <c r="A2044" s="2" t="s">
        <v>2095</v>
      </c>
      <c r="B2044" s="3">
        <v>46298</v>
      </c>
      <c r="C2044" s="4" t="s">
        <v>8</v>
      </c>
      <c r="D2044" s="4" t="s">
        <v>38</v>
      </c>
      <c r="E2044" s="4" t="s">
        <v>25</v>
      </c>
      <c r="F2044" s="4" t="s">
        <v>4</v>
      </c>
      <c r="G2044" s="4" t="s">
        <v>31</v>
      </c>
      <c r="H2044" s="4" t="s">
        <v>32</v>
      </c>
      <c r="I2044" s="9">
        <v>4</v>
      </c>
      <c r="J2044" s="6">
        <v>341.95</v>
      </c>
      <c r="K2044" s="7">
        <v>0.05</v>
      </c>
      <c r="L2044" s="6">
        <v>199.9</v>
      </c>
      <c r="M2044" s="6">
        <f t="shared" si="124"/>
        <v>1299.4099999999999</v>
      </c>
      <c r="N2044" s="6">
        <f t="shared" si="125"/>
        <v>799.6</v>
      </c>
      <c r="O2044" s="6">
        <f t="shared" si="126"/>
        <v>499.80999999999983</v>
      </c>
      <c r="P2044" s="8">
        <f t="shared" si="127"/>
        <v>0.38464379987840625</v>
      </c>
      <c r="Q2044" s="5">
        <f>YEAR(SalesDataTable[[#This Row],[Order Date]])</f>
        <v>2026</v>
      </c>
      <c r="R2044" s="8" t="str">
        <f>"Q"&amp;ROUNDUP(MONTH(SalesDataTable[[#This Row],[Order Date]])/3,0)</f>
        <v>Q4</v>
      </c>
      <c r="S2044" s="9">
        <f>MONTH(SalesDataTable[[#This Row],[Order Date]])</f>
        <v>10</v>
      </c>
      <c r="T2044" s="8" t="str">
        <f>TEXT(SalesDataTable[[#This Row],[Order Date]],"mmm")</f>
        <v>Oct</v>
      </c>
    </row>
    <row r="2045" spans="1:20" ht="16">
      <c r="A2045" s="2" t="s">
        <v>2096</v>
      </c>
      <c r="B2045" s="3">
        <v>46298</v>
      </c>
      <c r="C2045" s="4" t="s">
        <v>8</v>
      </c>
      <c r="D2045" s="4" t="s">
        <v>38</v>
      </c>
      <c r="E2045" s="4" t="s">
        <v>3</v>
      </c>
      <c r="F2045" s="4" t="s">
        <v>4</v>
      </c>
      <c r="G2045" s="4" t="s">
        <v>49</v>
      </c>
      <c r="H2045" s="4" t="s">
        <v>55</v>
      </c>
      <c r="I2045" s="9">
        <v>1</v>
      </c>
      <c r="J2045" s="6">
        <v>123.81</v>
      </c>
      <c r="K2045" s="7">
        <v>0</v>
      </c>
      <c r="L2045" s="6">
        <v>68.72</v>
      </c>
      <c r="M2045" s="6">
        <f t="shared" si="124"/>
        <v>123.81</v>
      </c>
      <c r="N2045" s="6">
        <f t="shared" si="125"/>
        <v>68.72</v>
      </c>
      <c r="O2045" s="6">
        <f t="shared" si="126"/>
        <v>55.09</v>
      </c>
      <c r="P2045" s="8">
        <f t="shared" si="127"/>
        <v>0.44495598093853489</v>
      </c>
      <c r="Q2045" s="5">
        <f>YEAR(SalesDataTable[[#This Row],[Order Date]])</f>
        <v>2026</v>
      </c>
      <c r="R2045" s="8" t="str">
        <f>"Q"&amp;ROUNDUP(MONTH(SalesDataTable[[#This Row],[Order Date]])/3,0)</f>
        <v>Q4</v>
      </c>
      <c r="S2045" s="9">
        <f>MONTH(SalesDataTable[[#This Row],[Order Date]])</f>
        <v>10</v>
      </c>
      <c r="T2045" s="8" t="str">
        <f>TEXT(SalesDataTable[[#This Row],[Order Date]],"mmm")</f>
        <v>Oct</v>
      </c>
    </row>
    <row r="2046" spans="1:20" ht="16">
      <c r="A2046" s="2" t="s">
        <v>2097</v>
      </c>
      <c r="B2046" s="3">
        <v>46299</v>
      </c>
      <c r="C2046" s="4" t="s">
        <v>14</v>
      </c>
      <c r="D2046" s="4" t="s">
        <v>24</v>
      </c>
      <c r="E2046" s="4" t="s">
        <v>3</v>
      </c>
      <c r="F2046" s="4" t="s">
        <v>16</v>
      </c>
      <c r="G2046" s="4" t="s">
        <v>11</v>
      </c>
      <c r="H2046" s="4" t="s">
        <v>21</v>
      </c>
      <c r="I2046" s="9">
        <v>1</v>
      </c>
      <c r="J2046" s="6">
        <v>146.1</v>
      </c>
      <c r="K2046" s="7">
        <v>0</v>
      </c>
      <c r="L2046" s="6">
        <v>79.739999999999995</v>
      </c>
      <c r="M2046" s="6">
        <f t="shared" si="124"/>
        <v>146.1</v>
      </c>
      <c r="N2046" s="6">
        <f t="shared" si="125"/>
        <v>79.739999999999995</v>
      </c>
      <c r="O2046" s="6">
        <f t="shared" si="126"/>
        <v>66.36</v>
      </c>
      <c r="P2046" s="8">
        <f t="shared" si="127"/>
        <v>0.45420944558521564</v>
      </c>
      <c r="Q2046" s="5">
        <f>YEAR(SalesDataTable[[#This Row],[Order Date]])</f>
        <v>2026</v>
      </c>
      <c r="R2046" s="8" t="str">
        <f>"Q"&amp;ROUNDUP(MONTH(SalesDataTable[[#This Row],[Order Date]])/3,0)</f>
        <v>Q4</v>
      </c>
      <c r="S2046" s="9">
        <f>MONTH(SalesDataTable[[#This Row],[Order Date]])</f>
        <v>10</v>
      </c>
      <c r="T2046" s="8" t="str">
        <f>TEXT(SalesDataTable[[#This Row],[Order Date]],"mmm")</f>
        <v>Oct</v>
      </c>
    </row>
    <row r="2047" spans="1:20" ht="16">
      <c r="A2047" s="2" t="s">
        <v>2098</v>
      </c>
      <c r="B2047" s="3">
        <v>46299</v>
      </c>
      <c r="C2047" s="4" t="s">
        <v>8</v>
      </c>
      <c r="D2047" s="4" t="s">
        <v>66</v>
      </c>
      <c r="E2047" s="4" t="s">
        <v>39</v>
      </c>
      <c r="F2047" s="4" t="s">
        <v>4</v>
      </c>
      <c r="G2047" s="4" t="s">
        <v>17</v>
      </c>
      <c r="H2047" s="4" t="s">
        <v>83</v>
      </c>
      <c r="I2047" s="9">
        <v>1</v>
      </c>
      <c r="J2047" s="6">
        <v>161.07</v>
      </c>
      <c r="K2047" s="7">
        <v>0.05</v>
      </c>
      <c r="L2047" s="6">
        <v>89.81</v>
      </c>
      <c r="M2047" s="6">
        <f t="shared" si="124"/>
        <v>153.01649999999998</v>
      </c>
      <c r="N2047" s="6">
        <f t="shared" si="125"/>
        <v>89.81</v>
      </c>
      <c r="O2047" s="6">
        <f t="shared" si="126"/>
        <v>63.206499999999977</v>
      </c>
      <c r="P2047" s="8">
        <f t="shared" si="127"/>
        <v>0.41306983233834249</v>
      </c>
      <c r="Q2047" s="5">
        <f>YEAR(SalesDataTable[[#This Row],[Order Date]])</f>
        <v>2026</v>
      </c>
      <c r="R2047" s="8" t="str">
        <f>"Q"&amp;ROUNDUP(MONTH(SalesDataTable[[#This Row],[Order Date]])/3,0)</f>
        <v>Q4</v>
      </c>
      <c r="S2047" s="9">
        <f>MONTH(SalesDataTable[[#This Row],[Order Date]])</f>
        <v>10</v>
      </c>
      <c r="T2047" s="8" t="str">
        <f>TEXT(SalesDataTable[[#This Row],[Order Date]],"mmm")</f>
        <v>Oct</v>
      </c>
    </row>
    <row r="2048" spans="1:20" ht="16">
      <c r="A2048" s="2" t="s">
        <v>2099</v>
      </c>
      <c r="B2048" s="3">
        <v>46299</v>
      </c>
      <c r="C2048" s="4" t="s">
        <v>27</v>
      </c>
      <c r="D2048" s="4" t="s">
        <v>82</v>
      </c>
      <c r="E2048" s="4" t="s">
        <v>3</v>
      </c>
      <c r="F2048" s="4" t="s">
        <v>16</v>
      </c>
      <c r="G2048" s="4" t="s">
        <v>11</v>
      </c>
      <c r="H2048" s="4" t="s">
        <v>12</v>
      </c>
      <c r="I2048" s="9">
        <v>5</v>
      </c>
      <c r="J2048" s="6">
        <v>90.12</v>
      </c>
      <c r="K2048" s="7">
        <v>0</v>
      </c>
      <c r="L2048" s="6">
        <v>46.67</v>
      </c>
      <c r="M2048" s="6">
        <f t="shared" si="124"/>
        <v>450.6</v>
      </c>
      <c r="N2048" s="6">
        <f t="shared" si="125"/>
        <v>233.35000000000002</v>
      </c>
      <c r="O2048" s="6">
        <f t="shared" si="126"/>
        <v>217.25</v>
      </c>
      <c r="P2048" s="8">
        <f t="shared" si="127"/>
        <v>0.48213493120284062</v>
      </c>
      <c r="Q2048" s="5">
        <f>YEAR(SalesDataTable[[#This Row],[Order Date]])</f>
        <v>2026</v>
      </c>
      <c r="R2048" s="8" t="str">
        <f>"Q"&amp;ROUNDUP(MONTH(SalesDataTable[[#This Row],[Order Date]])/3,0)</f>
        <v>Q4</v>
      </c>
      <c r="S2048" s="9">
        <f>MONTH(SalesDataTable[[#This Row],[Order Date]])</f>
        <v>10</v>
      </c>
      <c r="T2048" s="8" t="str">
        <f>TEXT(SalesDataTable[[#This Row],[Order Date]],"mmm")</f>
        <v>Oct</v>
      </c>
    </row>
    <row r="2049" spans="1:20" ht="16">
      <c r="A2049" s="2" t="s">
        <v>2100</v>
      </c>
      <c r="B2049" s="3">
        <v>46299</v>
      </c>
      <c r="C2049" s="4" t="s">
        <v>27</v>
      </c>
      <c r="D2049" s="4" t="s">
        <v>82</v>
      </c>
      <c r="E2049" s="4" t="s">
        <v>39</v>
      </c>
      <c r="F2049" s="4" t="s">
        <v>4</v>
      </c>
      <c r="G2049" s="4" t="s">
        <v>11</v>
      </c>
      <c r="H2049" s="4" t="s">
        <v>79</v>
      </c>
      <c r="I2049" s="9">
        <v>1</v>
      </c>
      <c r="J2049" s="6">
        <v>70.400000000000006</v>
      </c>
      <c r="K2049" s="7">
        <v>0</v>
      </c>
      <c r="L2049" s="6">
        <v>32.43</v>
      </c>
      <c r="M2049" s="6">
        <f t="shared" si="124"/>
        <v>70.400000000000006</v>
      </c>
      <c r="N2049" s="6">
        <f t="shared" si="125"/>
        <v>32.43</v>
      </c>
      <c r="O2049" s="6">
        <f t="shared" si="126"/>
        <v>37.970000000000006</v>
      </c>
      <c r="P2049" s="8">
        <f t="shared" si="127"/>
        <v>0.53934659090909098</v>
      </c>
      <c r="Q2049" s="5">
        <f>YEAR(SalesDataTable[[#This Row],[Order Date]])</f>
        <v>2026</v>
      </c>
      <c r="R2049" s="8" t="str">
        <f>"Q"&amp;ROUNDUP(MONTH(SalesDataTable[[#This Row],[Order Date]])/3,0)</f>
        <v>Q4</v>
      </c>
      <c r="S2049" s="9">
        <f>MONTH(SalesDataTable[[#This Row],[Order Date]])</f>
        <v>10</v>
      </c>
      <c r="T2049" s="8" t="str">
        <f>TEXT(SalesDataTable[[#This Row],[Order Date]],"mmm")</f>
        <v>Oct</v>
      </c>
    </row>
    <row r="2050" spans="1:20" ht="16">
      <c r="A2050" s="2" t="s">
        <v>2101</v>
      </c>
      <c r="B2050" s="3">
        <v>46299</v>
      </c>
      <c r="C2050" s="4" t="s">
        <v>8</v>
      </c>
      <c r="D2050" s="4" t="s">
        <v>69</v>
      </c>
      <c r="E2050" s="4" t="s">
        <v>10</v>
      </c>
      <c r="F2050" s="4" t="s">
        <v>20</v>
      </c>
      <c r="G2050" s="4" t="s">
        <v>31</v>
      </c>
      <c r="H2050" s="4" t="s">
        <v>41</v>
      </c>
      <c r="I2050" s="9">
        <v>6</v>
      </c>
      <c r="J2050" s="6">
        <v>191.08</v>
      </c>
      <c r="K2050" s="7">
        <v>0.1</v>
      </c>
      <c r="L2050" s="6">
        <v>102.93</v>
      </c>
      <c r="M2050" s="6">
        <f t="shared" ref="M2050:M2113" si="128">I2050*J2050*(1-K2050)</f>
        <v>1031.8320000000001</v>
      </c>
      <c r="N2050" s="6">
        <f t="shared" ref="N2050:N2113" si="129">I2050*L2050</f>
        <v>617.58000000000004</v>
      </c>
      <c r="O2050" s="6">
        <f t="shared" ref="O2050:O2113" si="130">M2050-N2050</f>
        <v>414.25200000000007</v>
      </c>
      <c r="P2050" s="8">
        <f t="shared" ref="P2050:P2113" si="131">IFERROR(O2050/M2050,0)</f>
        <v>0.40147233270532412</v>
      </c>
      <c r="Q2050" s="5">
        <f>YEAR(SalesDataTable[[#This Row],[Order Date]])</f>
        <v>2026</v>
      </c>
      <c r="R2050" s="8" t="str">
        <f>"Q"&amp;ROUNDUP(MONTH(SalesDataTable[[#This Row],[Order Date]])/3,0)</f>
        <v>Q4</v>
      </c>
      <c r="S2050" s="9">
        <f>MONTH(SalesDataTable[[#This Row],[Order Date]])</f>
        <v>10</v>
      </c>
      <c r="T2050" s="8" t="str">
        <f>TEXT(SalesDataTable[[#This Row],[Order Date]],"mmm")</f>
        <v>Oct</v>
      </c>
    </row>
    <row r="2051" spans="1:20" ht="16">
      <c r="A2051" s="2" t="s">
        <v>2102</v>
      </c>
      <c r="B2051" s="3">
        <v>46299</v>
      </c>
      <c r="C2051" s="4" t="s">
        <v>14</v>
      </c>
      <c r="D2051" s="4" t="s">
        <v>126</v>
      </c>
      <c r="E2051" s="4" t="s">
        <v>3</v>
      </c>
      <c r="F2051" s="4" t="s">
        <v>4</v>
      </c>
      <c r="G2051" s="4" t="s">
        <v>49</v>
      </c>
      <c r="H2051" s="4" t="s">
        <v>67</v>
      </c>
      <c r="I2051" s="9">
        <v>1</v>
      </c>
      <c r="J2051" s="6">
        <v>36.590000000000003</v>
      </c>
      <c r="K2051" s="7">
        <v>0</v>
      </c>
      <c r="L2051" s="6">
        <v>13.62</v>
      </c>
      <c r="M2051" s="6">
        <f t="shared" si="128"/>
        <v>36.590000000000003</v>
      </c>
      <c r="N2051" s="6">
        <f t="shared" si="129"/>
        <v>13.62</v>
      </c>
      <c r="O2051" s="6">
        <f t="shared" si="130"/>
        <v>22.970000000000006</v>
      </c>
      <c r="P2051" s="8">
        <f t="shared" si="131"/>
        <v>0.62776714949439749</v>
      </c>
      <c r="Q2051" s="5">
        <f>YEAR(SalesDataTable[[#This Row],[Order Date]])</f>
        <v>2026</v>
      </c>
      <c r="R2051" s="8" t="str">
        <f>"Q"&amp;ROUNDUP(MONTH(SalesDataTable[[#This Row],[Order Date]])/3,0)</f>
        <v>Q4</v>
      </c>
      <c r="S2051" s="9">
        <f>MONTH(SalesDataTable[[#This Row],[Order Date]])</f>
        <v>10</v>
      </c>
      <c r="T2051" s="8" t="str">
        <f>TEXT(SalesDataTable[[#This Row],[Order Date]],"mmm")</f>
        <v>Oct</v>
      </c>
    </row>
    <row r="2052" spans="1:20" ht="16">
      <c r="A2052" s="2" t="s">
        <v>2103</v>
      </c>
      <c r="B2052" s="3">
        <v>46300</v>
      </c>
      <c r="C2052" s="4" t="s">
        <v>8</v>
      </c>
      <c r="D2052" s="4" t="s">
        <v>66</v>
      </c>
      <c r="E2052" s="4" t="s">
        <v>25</v>
      </c>
      <c r="F2052" s="4" t="s">
        <v>4</v>
      </c>
      <c r="G2052" s="4" t="s">
        <v>31</v>
      </c>
      <c r="H2052" s="4" t="s">
        <v>90</v>
      </c>
      <c r="I2052" s="9">
        <v>2</v>
      </c>
      <c r="J2052" s="6">
        <v>125.38</v>
      </c>
      <c r="K2052" s="7">
        <v>0.05</v>
      </c>
      <c r="L2052" s="6">
        <v>59.12</v>
      </c>
      <c r="M2052" s="6">
        <f t="shared" si="128"/>
        <v>238.22199999999998</v>
      </c>
      <c r="N2052" s="6">
        <f t="shared" si="129"/>
        <v>118.24</v>
      </c>
      <c r="O2052" s="6">
        <f t="shared" si="130"/>
        <v>119.98199999999999</v>
      </c>
      <c r="P2052" s="8">
        <f t="shared" si="131"/>
        <v>0.5036562534106841</v>
      </c>
      <c r="Q2052" s="5">
        <f>YEAR(SalesDataTable[[#This Row],[Order Date]])</f>
        <v>2026</v>
      </c>
      <c r="R2052" s="8" t="str">
        <f>"Q"&amp;ROUNDUP(MONTH(SalesDataTable[[#This Row],[Order Date]])/3,0)</f>
        <v>Q4</v>
      </c>
      <c r="S2052" s="9">
        <f>MONTH(SalesDataTable[[#This Row],[Order Date]])</f>
        <v>10</v>
      </c>
      <c r="T2052" s="8" t="str">
        <f>TEXT(SalesDataTable[[#This Row],[Order Date]],"mmm")</f>
        <v>Oct</v>
      </c>
    </row>
    <row r="2053" spans="1:20" ht="16">
      <c r="A2053" s="2" t="s">
        <v>2104</v>
      </c>
      <c r="B2053" s="3">
        <v>46300</v>
      </c>
      <c r="C2053" s="4" t="s">
        <v>1</v>
      </c>
      <c r="D2053" s="4" t="s">
        <v>2</v>
      </c>
      <c r="E2053" s="4" t="s">
        <v>3</v>
      </c>
      <c r="F2053" s="4" t="s">
        <v>16</v>
      </c>
      <c r="G2053" s="4" t="s">
        <v>17</v>
      </c>
      <c r="H2053" s="4" t="s">
        <v>18</v>
      </c>
      <c r="I2053" s="9">
        <v>1</v>
      </c>
      <c r="J2053" s="6">
        <v>35.71</v>
      </c>
      <c r="K2053" s="7">
        <v>0</v>
      </c>
      <c r="L2053" s="6">
        <v>13.3</v>
      </c>
      <c r="M2053" s="6">
        <f t="shared" si="128"/>
        <v>35.71</v>
      </c>
      <c r="N2053" s="6">
        <f t="shared" si="129"/>
        <v>13.3</v>
      </c>
      <c r="O2053" s="6">
        <f t="shared" si="130"/>
        <v>22.41</v>
      </c>
      <c r="P2053" s="8">
        <f t="shared" si="131"/>
        <v>0.62755530663679637</v>
      </c>
      <c r="Q2053" s="5">
        <f>YEAR(SalesDataTable[[#This Row],[Order Date]])</f>
        <v>2026</v>
      </c>
      <c r="R2053" s="8" t="str">
        <f>"Q"&amp;ROUNDUP(MONTH(SalesDataTable[[#This Row],[Order Date]])/3,0)</f>
        <v>Q4</v>
      </c>
      <c r="S2053" s="9">
        <f>MONTH(SalesDataTable[[#This Row],[Order Date]])</f>
        <v>10</v>
      </c>
      <c r="T2053" s="8" t="str">
        <f>TEXT(SalesDataTable[[#This Row],[Order Date]],"mmm")</f>
        <v>Oct</v>
      </c>
    </row>
    <row r="2054" spans="1:20" ht="16">
      <c r="A2054" s="2" t="s">
        <v>2105</v>
      </c>
      <c r="B2054" s="3">
        <v>46300</v>
      </c>
      <c r="C2054" s="4" t="s">
        <v>8</v>
      </c>
      <c r="D2054" s="4" t="s">
        <v>38</v>
      </c>
      <c r="E2054" s="4" t="s">
        <v>3</v>
      </c>
      <c r="F2054" s="4" t="s">
        <v>4</v>
      </c>
      <c r="G2054" s="4" t="s">
        <v>17</v>
      </c>
      <c r="H2054" s="4" t="s">
        <v>46</v>
      </c>
      <c r="I2054" s="9">
        <v>2</v>
      </c>
      <c r="J2054" s="6">
        <v>46.72</v>
      </c>
      <c r="K2054" s="7">
        <v>0</v>
      </c>
      <c r="L2054" s="6">
        <v>18.39</v>
      </c>
      <c r="M2054" s="6">
        <f t="shared" si="128"/>
        <v>93.44</v>
      </c>
      <c r="N2054" s="6">
        <f t="shared" si="129"/>
        <v>36.78</v>
      </c>
      <c r="O2054" s="6">
        <f t="shared" si="130"/>
        <v>56.66</v>
      </c>
      <c r="P2054" s="8">
        <f t="shared" si="131"/>
        <v>0.60637842465753422</v>
      </c>
      <c r="Q2054" s="5">
        <f>YEAR(SalesDataTable[[#This Row],[Order Date]])</f>
        <v>2026</v>
      </c>
      <c r="R2054" s="8" t="str">
        <f>"Q"&amp;ROUNDUP(MONTH(SalesDataTable[[#This Row],[Order Date]])/3,0)</f>
        <v>Q4</v>
      </c>
      <c r="S2054" s="9">
        <f>MONTH(SalesDataTable[[#This Row],[Order Date]])</f>
        <v>10</v>
      </c>
      <c r="T2054" s="8" t="str">
        <f>TEXT(SalesDataTable[[#This Row],[Order Date]],"mmm")</f>
        <v>Oct</v>
      </c>
    </row>
    <row r="2055" spans="1:20" ht="16">
      <c r="A2055" s="2" t="s">
        <v>2106</v>
      </c>
      <c r="B2055" s="3">
        <v>46300</v>
      </c>
      <c r="C2055" s="4" t="s">
        <v>1</v>
      </c>
      <c r="D2055" s="4" t="s">
        <v>88</v>
      </c>
      <c r="E2055" s="4" t="s">
        <v>39</v>
      </c>
      <c r="F2055" s="4" t="s">
        <v>4</v>
      </c>
      <c r="G2055" s="4" t="s">
        <v>11</v>
      </c>
      <c r="H2055" s="4" t="s">
        <v>21</v>
      </c>
      <c r="I2055" s="9">
        <v>1</v>
      </c>
      <c r="J2055" s="6">
        <v>143.16999999999999</v>
      </c>
      <c r="K2055" s="7">
        <v>0.05</v>
      </c>
      <c r="L2055" s="6">
        <v>81.290000000000006</v>
      </c>
      <c r="M2055" s="6">
        <f t="shared" si="128"/>
        <v>136.01149999999998</v>
      </c>
      <c r="N2055" s="6">
        <f t="shared" si="129"/>
        <v>81.290000000000006</v>
      </c>
      <c r="O2055" s="6">
        <f t="shared" si="130"/>
        <v>54.721499999999978</v>
      </c>
      <c r="P2055" s="8">
        <f t="shared" si="131"/>
        <v>0.40232995004098904</v>
      </c>
      <c r="Q2055" s="5">
        <f>YEAR(SalesDataTable[[#This Row],[Order Date]])</f>
        <v>2026</v>
      </c>
      <c r="R2055" s="8" t="str">
        <f>"Q"&amp;ROUNDUP(MONTH(SalesDataTable[[#This Row],[Order Date]])/3,0)</f>
        <v>Q4</v>
      </c>
      <c r="S2055" s="9">
        <f>MONTH(SalesDataTable[[#This Row],[Order Date]])</f>
        <v>10</v>
      </c>
      <c r="T2055" s="8" t="str">
        <f>TEXT(SalesDataTable[[#This Row],[Order Date]],"mmm")</f>
        <v>Oct</v>
      </c>
    </row>
    <row r="2056" spans="1:20" ht="16">
      <c r="A2056" s="2" t="s">
        <v>2107</v>
      </c>
      <c r="B2056" s="3">
        <v>46300</v>
      </c>
      <c r="C2056" s="4" t="s">
        <v>1</v>
      </c>
      <c r="D2056" s="4" t="s">
        <v>2</v>
      </c>
      <c r="E2056" s="4" t="s">
        <v>25</v>
      </c>
      <c r="F2056" s="4" t="s">
        <v>4</v>
      </c>
      <c r="G2056" s="4" t="s">
        <v>31</v>
      </c>
      <c r="H2056" s="4" t="s">
        <v>90</v>
      </c>
      <c r="I2056" s="9">
        <v>1</v>
      </c>
      <c r="J2056" s="6">
        <v>125.88</v>
      </c>
      <c r="K2056" s="7">
        <v>0</v>
      </c>
      <c r="L2056" s="6">
        <v>62.46</v>
      </c>
      <c r="M2056" s="6">
        <f t="shared" si="128"/>
        <v>125.88</v>
      </c>
      <c r="N2056" s="6">
        <f t="shared" si="129"/>
        <v>62.46</v>
      </c>
      <c r="O2056" s="6">
        <f t="shared" si="130"/>
        <v>63.419999999999995</v>
      </c>
      <c r="P2056" s="8">
        <f t="shared" si="131"/>
        <v>0.50381315538608196</v>
      </c>
      <c r="Q2056" s="5">
        <f>YEAR(SalesDataTable[[#This Row],[Order Date]])</f>
        <v>2026</v>
      </c>
      <c r="R2056" s="8" t="str">
        <f>"Q"&amp;ROUNDUP(MONTH(SalesDataTable[[#This Row],[Order Date]])/3,0)</f>
        <v>Q4</v>
      </c>
      <c r="S2056" s="9">
        <f>MONTH(SalesDataTable[[#This Row],[Order Date]])</f>
        <v>10</v>
      </c>
      <c r="T2056" s="8" t="str">
        <f>TEXT(SalesDataTable[[#This Row],[Order Date]],"mmm")</f>
        <v>Oct</v>
      </c>
    </row>
    <row r="2057" spans="1:20" ht="16">
      <c r="A2057" s="2" t="s">
        <v>2108</v>
      </c>
      <c r="B2057" s="3">
        <v>46301</v>
      </c>
      <c r="C2057" s="4" t="s">
        <v>27</v>
      </c>
      <c r="D2057" s="4" t="s">
        <v>28</v>
      </c>
      <c r="E2057" s="4" t="s">
        <v>3</v>
      </c>
      <c r="F2057" s="4" t="s">
        <v>16</v>
      </c>
      <c r="G2057" s="4" t="s">
        <v>49</v>
      </c>
      <c r="H2057" s="4" t="s">
        <v>55</v>
      </c>
      <c r="I2057" s="9">
        <v>2</v>
      </c>
      <c r="J2057" s="6">
        <v>121.81</v>
      </c>
      <c r="K2057" s="7">
        <v>0.05</v>
      </c>
      <c r="L2057" s="6">
        <v>67.72</v>
      </c>
      <c r="M2057" s="6">
        <f t="shared" si="128"/>
        <v>231.43899999999999</v>
      </c>
      <c r="N2057" s="6">
        <f t="shared" si="129"/>
        <v>135.44</v>
      </c>
      <c r="O2057" s="6">
        <f t="shared" si="130"/>
        <v>95.998999999999995</v>
      </c>
      <c r="P2057" s="8">
        <f t="shared" si="131"/>
        <v>0.41479180259161158</v>
      </c>
      <c r="Q2057" s="5">
        <f>YEAR(SalesDataTable[[#This Row],[Order Date]])</f>
        <v>2026</v>
      </c>
      <c r="R2057" s="8" t="str">
        <f>"Q"&amp;ROUNDUP(MONTH(SalesDataTable[[#This Row],[Order Date]])/3,0)</f>
        <v>Q4</v>
      </c>
      <c r="S2057" s="9">
        <f>MONTH(SalesDataTable[[#This Row],[Order Date]])</f>
        <v>10</v>
      </c>
      <c r="T2057" s="8" t="str">
        <f>TEXT(SalesDataTable[[#This Row],[Order Date]],"mmm")</f>
        <v>Oct</v>
      </c>
    </row>
    <row r="2058" spans="1:20" ht="16">
      <c r="A2058" s="2" t="s">
        <v>2109</v>
      </c>
      <c r="B2058" s="3">
        <v>46301</v>
      </c>
      <c r="C2058" s="4" t="s">
        <v>14</v>
      </c>
      <c r="D2058" s="4" t="s">
        <v>34</v>
      </c>
      <c r="E2058" s="4" t="s">
        <v>3</v>
      </c>
      <c r="F2058" s="4" t="s">
        <v>20</v>
      </c>
      <c r="G2058" s="4" t="s">
        <v>11</v>
      </c>
      <c r="H2058" s="4" t="s">
        <v>53</v>
      </c>
      <c r="I2058" s="9">
        <v>6</v>
      </c>
      <c r="J2058" s="6">
        <v>154.93</v>
      </c>
      <c r="K2058" s="7">
        <v>0.05</v>
      </c>
      <c r="L2058" s="6">
        <v>79.430000000000007</v>
      </c>
      <c r="M2058" s="6">
        <f t="shared" si="128"/>
        <v>883.101</v>
      </c>
      <c r="N2058" s="6">
        <f t="shared" si="129"/>
        <v>476.58000000000004</v>
      </c>
      <c r="O2058" s="6">
        <f t="shared" si="130"/>
        <v>406.52099999999996</v>
      </c>
      <c r="P2058" s="8">
        <f t="shared" si="131"/>
        <v>0.46033352923391546</v>
      </c>
      <c r="Q2058" s="5">
        <f>YEAR(SalesDataTable[[#This Row],[Order Date]])</f>
        <v>2026</v>
      </c>
      <c r="R2058" s="8" t="str">
        <f>"Q"&amp;ROUNDUP(MONTH(SalesDataTable[[#This Row],[Order Date]])/3,0)</f>
        <v>Q4</v>
      </c>
      <c r="S2058" s="9">
        <f>MONTH(SalesDataTable[[#This Row],[Order Date]])</f>
        <v>10</v>
      </c>
      <c r="T2058" s="8" t="str">
        <f>TEXT(SalesDataTable[[#This Row],[Order Date]],"mmm")</f>
        <v>Oct</v>
      </c>
    </row>
    <row r="2059" spans="1:20" ht="16">
      <c r="A2059" s="2" t="s">
        <v>2110</v>
      </c>
      <c r="B2059" s="3">
        <v>46302</v>
      </c>
      <c r="C2059" s="4" t="s">
        <v>27</v>
      </c>
      <c r="D2059" s="4" t="s">
        <v>48</v>
      </c>
      <c r="E2059" s="4" t="s">
        <v>25</v>
      </c>
      <c r="F2059" s="4" t="s">
        <v>16</v>
      </c>
      <c r="G2059" s="4" t="s">
        <v>5</v>
      </c>
      <c r="H2059" s="4" t="s">
        <v>43</v>
      </c>
      <c r="I2059" s="9">
        <v>2</v>
      </c>
      <c r="J2059" s="6">
        <v>101.1</v>
      </c>
      <c r="K2059" s="7">
        <v>0.15</v>
      </c>
      <c r="L2059" s="6">
        <v>51.61</v>
      </c>
      <c r="M2059" s="6">
        <f t="shared" si="128"/>
        <v>171.86999999999998</v>
      </c>
      <c r="N2059" s="6">
        <f t="shared" si="129"/>
        <v>103.22</v>
      </c>
      <c r="O2059" s="6">
        <f t="shared" si="130"/>
        <v>68.649999999999977</v>
      </c>
      <c r="P2059" s="8">
        <f t="shared" si="131"/>
        <v>0.39942980159422814</v>
      </c>
      <c r="Q2059" s="5">
        <f>YEAR(SalesDataTable[[#This Row],[Order Date]])</f>
        <v>2026</v>
      </c>
      <c r="R2059" s="8" t="str">
        <f>"Q"&amp;ROUNDUP(MONTH(SalesDataTable[[#This Row],[Order Date]])/3,0)</f>
        <v>Q4</v>
      </c>
      <c r="S2059" s="9">
        <f>MONTH(SalesDataTable[[#This Row],[Order Date]])</f>
        <v>10</v>
      </c>
      <c r="T2059" s="8" t="str">
        <f>TEXT(SalesDataTable[[#This Row],[Order Date]],"mmm")</f>
        <v>Oct</v>
      </c>
    </row>
    <row r="2060" spans="1:20" ht="16">
      <c r="A2060" s="2" t="s">
        <v>2111</v>
      </c>
      <c r="B2060" s="3">
        <v>46302</v>
      </c>
      <c r="C2060" s="4" t="s">
        <v>1</v>
      </c>
      <c r="D2060" s="4" t="s">
        <v>2</v>
      </c>
      <c r="E2060" s="4" t="s">
        <v>3</v>
      </c>
      <c r="F2060" s="4" t="s">
        <v>16</v>
      </c>
      <c r="G2060" s="4" t="s">
        <v>5</v>
      </c>
      <c r="H2060" s="4" t="s">
        <v>43</v>
      </c>
      <c r="I2060" s="9">
        <v>2</v>
      </c>
      <c r="J2060" s="6">
        <v>105</v>
      </c>
      <c r="K2060" s="7">
        <v>0</v>
      </c>
      <c r="L2060" s="6">
        <v>50.3</v>
      </c>
      <c r="M2060" s="6">
        <f t="shared" si="128"/>
        <v>210</v>
      </c>
      <c r="N2060" s="6">
        <f t="shared" si="129"/>
        <v>100.6</v>
      </c>
      <c r="O2060" s="6">
        <f t="shared" si="130"/>
        <v>109.4</v>
      </c>
      <c r="P2060" s="8">
        <f t="shared" si="131"/>
        <v>0.52095238095238094</v>
      </c>
      <c r="Q2060" s="5">
        <f>YEAR(SalesDataTable[[#This Row],[Order Date]])</f>
        <v>2026</v>
      </c>
      <c r="R2060" s="8" t="str">
        <f>"Q"&amp;ROUNDUP(MONTH(SalesDataTable[[#This Row],[Order Date]])/3,0)</f>
        <v>Q4</v>
      </c>
      <c r="S2060" s="9">
        <f>MONTH(SalesDataTable[[#This Row],[Order Date]])</f>
        <v>10</v>
      </c>
      <c r="T2060" s="8" t="str">
        <f>TEXT(SalesDataTable[[#This Row],[Order Date]],"mmm")</f>
        <v>Oct</v>
      </c>
    </row>
    <row r="2061" spans="1:20" ht="16">
      <c r="A2061" s="2" t="s">
        <v>2112</v>
      </c>
      <c r="B2061" s="3">
        <v>46302</v>
      </c>
      <c r="C2061" s="4" t="s">
        <v>14</v>
      </c>
      <c r="D2061" s="4" t="s">
        <v>15</v>
      </c>
      <c r="E2061" s="4" t="s">
        <v>10</v>
      </c>
      <c r="F2061" s="4" t="s">
        <v>20</v>
      </c>
      <c r="G2061" s="4" t="s">
        <v>11</v>
      </c>
      <c r="H2061" s="4" t="s">
        <v>53</v>
      </c>
      <c r="I2061" s="9">
        <v>4</v>
      </c>
      <c r="J2061" s="6">
        <v>157.12</v>
      </c>
      <c r="K2061" s="7">
        <v>0.15</v>
      </c>
      <c r="L2061" s="6">
        <v>77.98</v>
      </c>
      <c r="M2061" s="6">
        <f t="shared" si="128"/>
        <v>534.20799999999997</v>
      </c>
      <c r="N2061" s="6">
        <f t="shared" si="129"/>
        <v>311.92</v>
      </c>
      <c r="O2061" s="6">
        <f t="shared" si="130"/>
        <v>222.28799999999995</v>
      </c>
      <c r="P2061" s="8">
        <f t="shared" si="131"/>
        <v>0.41610758356295668</v>
      </c>
      <c r="Q2061" s="5">
        <f>YEAR(SalesDataTable[[#This Row],[Order Date]])</f>
        <v>2026</v>
      </c>
      <c r="R2061" s="8" t="str">
        <f>"Q"&amp;ROUNDUP(MONTH(SalesDataTable[[#This Row],[Order Date]])/3,0)</f>
        <v>Q4</v>
      </c>
      <c r="S2061" s="9">
        <f>MONTH(SalesDataTable[[#This Row],[Order Date]])</f>
        <v>10</v>
      </c>
      <c r="T2061" s="8" t="str">
        <f>TEXT(SalesDataTable[[#This Row],[Order Date]],"mmm")</f>
        <v>Oct</v>
      </c>
    </row>
    <row r="2062" spans="1:20" ht="16">
      <c r="A2062" s="2" t="s">
        <v>2113</v>
      </c>
      <c r="B2062" s="3">
        <v>46302</v>
      </c>
      <c r="C2062" s="4" t="s">
        <v>27</v>
      </c>
      <c r="D2062" s="4" t="s">
        <v>48</v>
      </c>
      <c r="E2062" s="4" t="s">
        <v>3</v>
      </c>
      <c r="F2062" s="4" t="s">
        <v>4</v>
      </c>
      <c r="G2062" s="4" t="s">
        <v>11</v>
      </c>
      <c r="H2062" s="4" t="s">
        <v>79</v>
      </c>
      <c r="I2062" s="9">
        <v>3</v>
      </c>
      <c r="J2062" s="6">
        <v>70.239999999999995</v>
      </c>
      <c r="K2062" s="7">
        <v>0.05</v>
      </c>
      <c r="L2062" s="6">
        <v>31.96</v>
      </c>
      <c r="M2062" s="6">
        <f t="shared" si="128"/>
        <v>200.18399999999997</v>
      </c>
      <c r="N2062" s="6">
        <f t="shared" si="129"/>
        <v>95.88</v>
      </c>
      <c r="O2062" s="6">
        <f t="shared" si="130"/>
        <v>104.30399999999997</v>
      </c>
      <c r="P2062" s="8">
        <f t="shared" si="131"/>
        <v>0.5210406426087999</v>
      </c>
      <c r="Q2062" s="5">
        <f>YEAR(SalesDataTable[[#This Row],[Order Date]])</f>
        <v>2026</v>
      </c>
      <c r="R2062" s="8" t="str">
        <f>"Q"&amp;ROUNDUP(MONTH(SalesDataTable[[#This Row],[Order Date]])/3,0)</f>
        <v>Q4</v>
      </c>
      <c r="S2062" s="9">
        <f>MONTH(SalesDataTable[[#This Row],[Order Date]])</f>
        <v>10</v>
      </c>
      <c r="T2062" s="8" t="str">
        <f>TEXT(SalesDataTable[[#This Row],[Order Date]],"mmm")</f>
        <v>Oct</v>
      </c>
    </row>
    <row r="2063" spans="1:20" ht="16">
      <c r="A2063" s="2" t="s">
        <v>2114</v>
      </c>
      <c r="B2063" s="3">
        <v>46302</v>
      </c>
      <c r="C2063" s="4" t="s">
        <v>14</v>
      </c>
      <c r="D2063" s="4" t="s">
        <v>126</v>
      </c>
      <c r="E2063" s="4" t="s">
        <v>3</v>
      </c>
      <c r="F2063" s="4" t="s">
        <v>4</v>
      </c>
      <c r="G2063" s="4" t="s">
        <v>5</v>
      </c>
      <c r="H2063" s="4" t="s">
        <v>43</v>
      </c>
      <c r="I2063" s="9">
        <v>1</v>
      </c>
      <c r="J2063" s="6">
        <v>103.48</v>
      </c>
      <c r="K2063" s="7">
        <v>0.1</v>
      </c>
      <c r="L2063" s="6">
        <v>51.33</v>
      </c>
      <c r="M2063" s="6">
        <f t="shared" si="128"/>
        <v>93.132000000000005</v>
      </c>
      <c r="N2063" s="6">
        <f t="shared" si="129"/>
        <v>51.33</v>
      </c>
      <c r="O2063" s="6">
        <f t="shared" si="130"/>
        <v>41.802000000000007</v>
      </c>
      <c r="P2063" s="8">
        <f t="shared" si="131"/>
        <v>0.4488467980930293</v>
      </c>
      <c r="Q2063" s="5">
        <f>YEAR(SalesDataTable[[#This Row],[Order Date]])</f>
        <v>2026</v>
      </c>
      <c r="R2063" s="8" t="str">
        <f>"Q"&amp;ROUNDUP(MONTH(SalesDataTable[[#This Row],[Order Date]])/3,0)</f>
        <v>Q4</v>
      </c>
      <c r="S2063" s="9">
        <f>MONTH(SalesDataTable[[#This Row],[Order Date]])</f>
        <v>10</v>
      </c>
      <c r="T2063" s="8" t="str">
        <f>TEXT(SalesDataTable[[#This Row],[Order Date]],"mmm")</f>
        <v>Oct</v>
      </c>
    </row>
    <row r="2064" spans="1:20" ht="16">
      <c r="A2064" s="2" t="s">
        <v>2115</v>
      </c>
      <c r="B2064" s="3">
        <v>46302</v>
      </c>
      <c r="C2064" s="4" t="s">
        <v>8</v>
      </c>
      <c r="D2064" s="4" t="s">
        <v>69</v>
      </c>
      <c r="E2064" s="4" t="s">
        <v>25</v>
      </c>
      <c r="F2064" s="4" t="s">
        <v>4</v>
      </c>
      <c r="G2064" s="4" t="s">
        <v>5</v>
      </c>
      <c r="H2064" s="4" t="s">
        <v>35</v>
      </c>
      <c r="I2064" s="9">
        <v>3</v>
      </c>
      <c r="J2064" s="6">
        <v>40.770000000000003</v>
      </c>
      <c r="K2064" s="7">
        <v>0.05</v>
      </c>
      <c r="L2064" s="6">
        <v>16.68</v>
      </c>
      <c r="M2064" s="6">
        <f t="shared" si="128"/>
        <v>116.19449999999999</v>
      </c>
      <c r="N2064" s="6">
        <f t="shared" si="129"/>
        <v>50.04</v>
      </c>
      <c r="O2064" s="6">
        <f t="shared" si="130"/>
        <v>66.154499999999985</v>
      </c>
      <c r="P2064" s="8">
        <f t="shared" si="131"/>
        <v>0.56934278300608021</v>
      </c>
      <c r="Q2064" s="5">
        <f>YEAR(SalesDataTable[[#This Row],[Order Date]])</f>
        <v>2026</v>
      </c>
      <c r="R2064" s="8" t="str">
        <f>"Q"&amp;ROUNDUP(MONTH(SalesDataTable[[#This Row],[Order Date]])/3,0)</f>
        <v>Q4</v>
      </c>
      <c r="S2064" s="9">
        <f>MONTH(SalesDataTable[[#This Row],[Order Date]])</f>
        <v>10</v>
      </c>
      <c r="T2064" s="8" t="str">
        <f>TEXT(SalesDataTable[[#This Row],[Order Date]],"mmm")</f>
        <v>Oct</v>
      </c>
    </row>
    <row r="2065" spans="1:20" ht="16">
      <c r="A2065" s="2" t="s">
        <v>2116</v>
      </c>
      <c r="B2065" s="3">
        <v>46302</v>
      </c>
      <c r="C2065" s="4" t="s">
        <v>1</v>
      </c>
      <c r="D2065" s="4" t="s">
        <v>52</v>
      </c>
      <c r="E2065" s="4" t="s">
        <v>25</v>
      </c>
      <c r="F2065" s="4" t="s">
        <v>16</v>
      </c>
      <c r="G2065" s="4" t="s">
        <v>11</v>
      </c>
      <c r="H2065" s="4" t="s">
        <v>21</v>
      </c>
      <c r="I2065" s="9">
        <v>2</v>
      </c>
      <c r="J2065" s="6">
        <v>143.41999999999999</v>
      </c>
      <c r="K2065" s="7">
        <v>0</v>
      </c>
      <c r="L2065" s="6">
        <v>81.44</v>
      </c>
      <c r="M2065" s="6">
        <f t="shared" si="128"/>
        <v>286.83999999999997</v>
      </c>
      <c r="N2065" s="6">
        <f t="shared" si="129"/>
        <v>162.88</v>
      </c>
      <c r="O2065" s="6">
        <f t="shared" si="130"/>
        <v>123.95999999999998</v>
      </c>
      <c r="P2065" s="8">
        <f t="shared" si="131"/>
        <v>0.43215730023706594</v>
      </c>
      <c r="Q2065" s="5">
        <f>YEAR(SalesDataTable[[#This Row],[Order Date]])</f>
        <v>2026</v>
      </c>
      <c r="R2065" s="8" t="str">
        <f>"Q"&amp;ROUNDUP(MONTH(SalesDataTable[[#This Row],[Order Date]])/3,0)</f>
        <v>Q4</v>
      </c>
      <c r="S2065" s="9">
        <f>MONTH(SalesDataTable[[#This Row],[Order Date]])</f>
        <v>10</v>
      </c>
      <c r="T2065" s="8" t="str">
        <f>TEXT(SalesDataTable[[#This Row],[Order Date]],"mmm")</f>
        <v>Oct</v>
      </c>
    </row>
    <row r="2066" spans="1:20" ht="16">
      <c r="A2066" s="2" t="s">
        <v>2117</v>
      </c>
      <c r="B2066" s="3">
        <v>46302</v>
      </c>
      <c r="C2066" s="4" t="s">
        <v>27</v>
      </c>
      <c r="D2066" s="4" t="s">
        <v>45</v>
      </c>
      <c r="E2066" s="4" t="s">
        <v>39</v>
      </c>
      <c r="F2066" s="4" t="s">
        <v>4</v>
      </c>
      <c r="G2066" s="4" t="s">
        <v>5</v>
      </c>
      <c r="H2066" s="4" t="s">
        <v>29</v>
      </c>
      <c r="I2066" s="9">
        <v>1</v>
      </c>
      <c r="J2066" s="6">
        <v>49.56</v>
      </c>
      <c r="K2066" s="7">
        <v>0.05</v>
      </c>
      <c r="L2066" s="6">
        <v>22.88</v>
      </c>
      <c r="M2066" s="6">
        <f t="shared" si="128"/>
        <v>47.082000000000001</v>
      </c>
      <c r="N2066" s="6">
        <f t="shared" si="129"/>
        <v>22.88</v>
      </c>
      <c r="O2066" s="6">
        <f t="shared" si="130"/>
        <v>24.202000000000002</v>
      </c>
      <c r="P2066" s="8">
        <f t="shared" si="131"/>
        <v>0.51403933562720361</v>
      </c>
      <c r="Q2066" s="5">
        <f>YEAR(SalesDataTable[[#This Row],[Order Date]])</f>
        <v>2026</v>
      </c>
      <c r="R2066" s="8" t="str">
        <f>"Q"&amp;ROUNDUP(MONTH(SalesDataTable[[#This Row],[Order Date]])/3,0)</f>
        <v>Q4</v>
      </c>
      <c r="S2066" s="9">
        <f>MONTH(SalesDataTable[[#This Row],[Order Date]])</f>
        <v>10</v>
      </c>
      <c r="T2066" s="8" t="str">
        <f>TEXT(SalesDataTable[[#This Row],[Order Date]],"mmm")</f>
        <v>Oct</v>
      </c>
    </row>
    <row r="2067" spans="1:20" ht="16">
      <c r="A2067" s="2" t="s">
        <v>2118</v>
      </c>
      <c r="B2067" s="3">
        <v>46302</v>
      </c>
      <c r="C2067" s="4" t="s">
        <v>8</v>
      </c>
      <c r="D2067" s="4" t="s">
        <v>69</v>
      </c>
      <c r="E2067" s="4" t="s">
        <v>3</v>
      </c>
      <c r="F2067" s="4" t="s">
        <v>4</v>
      </c>
      <c r="G2067" s="4" t="s">
        <v>17</v>
      </c>
      <c r="H2067" s="4" t="s">
        <v>71</v>
      </c>
      <c r="I2067" s="9">
        <v>4</v>
      </c>
      <c r="J2067" s="6">
        <v>131.05000000000001</v>
      </c>
      <c r="K2067" s="7">
        <v>0</v>
      </c>
      <c r="L2067" s="6">
        <v>67.37</v>
      </c>
      <c r="M2067" s="6">
        <f t="shared" si="128"/>
        <v>524.20000000000005</v>
      </c>
      <c r="N2067" s="6">
        <f t="shared" si="129"/>
        <v>269.48</v>
      </c>
      <c r="O2067" s="6">
        <f t="shared" si="130"/>
        <v>254.72000000000003</v>
      </c>
      <c r="P2067" s="8">
        <f t="shared" si="131"/>
        <v>0.48592140404425793</v>
      </c>
      <c r="Q2067" s="5">
        <f>YEAR(SalesDataTable[[#This Row],[Order Date]])</f>
        <v>2026</v>
      </c>
      <c r="R2067" s="8" t="str">
        <f>"Q"&amp;ROUNDUP(MONTH(SalesDataTable[[#This Row],[Order Date]])/3,0)</f>
        <v>Q4</v>
      </c>
      <c r="S2067" s="9">
        <f>MONTH(SalesDataTable[[#This Row],[Order Date]])</f>
        <v>10</v>
      </c>
      <c r="T2067" s="8" t="str">
        <f>TEXT(SalesDataTable[[#This Row],[Order Date]],"mmm")</f>
        <v>Oct</v>
      </c>
    </row>
    <row r="2068" spans="1:20" ht="16">
      <c r="A2068" s="2" t="s">
        <v>2119</v>
      </c>
      <c r="B2068" s="3">
        <v>46303</v>
      </c>
      <c r="C2068" s="4" t="s">
        <v>1</v>
      </c>
      <c r="D2068" s="4" t="s">
        <v>52</v>
      </c>
      <c r="E2068" s="4" t="s">
        <v>3</v>
      </c>
      <c r="F2068" s="4" t="s">
        <v>20</v>
      </c>
      <c r="G2068" s="4" t="s">
        <v>5</v>
      </c>
      <c r="H2068" s="4" t="s">
        <v>29</v>
      </c>
      <c r="I2068" s="9">
        <v>1</v>
      </c>
      <c r="J2068" s="6">
        <v>51.35</v>
      </c>
      <c r="K2068" s="7">
        <v>0</v>
      </c>
      <c r="L2068" s="6">
        <v>22.98</v>
      </c>
      <c r="M2068" s="6">
        <f t="shared" si="128"/>
        <v>51.35</v>
      </c>
      <c r="N2068" s="6">
        <f t="shared" si="129"/>
        <v>22.98</v>
      </c>
      <c r="O2068" s="6">
        <f t="shared" si="130"/>
        <v>28.37</v>
      </c>
      <c r="P2068" s="8">
        <f t="shared" si="131"/>
        <v>0.55248296007789677</v>
      </c>
      <c r="Q2068" s="5">
        <f>YEAR(SalesDataTable[[#This Row],[Order Date]])</f>
        <v>2026</v>
      </c>
      <c r="R2068" s="8" t="str">
        <f>"Q"&amp;ROUNDUP(MONTH(SalesDataTable[[#This Row],[Order Date]])/3,0)</f>
        <v>Q4</v>
      </c>
      <c r="S2068" s="9">
        <f>MONTH(SalesDataTable[[#This Row],[Order Date]])</f>
        <v>10</v>
      </c>
      <c r="T2068" s="8" t="str">
        <f>TEXT(SalesDataTable[[#This Row],[Order Date]],"mmm")</f>
        <v>Oct</v>
      </c>
    </row>
    <row r="2069" spans="1:20" ht="16">
      <c r="A2069" s="2" t="s">
        <v>2120</v>
      </c>
      <c r="B2069" s="3">
        <v>46303</v>
      </c>
      <c r="C2069" s="4" t="s">
        <v>27</v>
      </c>
      <c r="D2069" s="4" t="s">
        <v>48</v>
      </c>
      <c r="E2069" s="4" t="s">
        <v>3</v>
      </c>
      <c r="F2069" s="4" t="s">
        <v>4</v>
      </c>
      <c r="G2069" s="4" t="s">
        <v>49</v>
      </c>
      <c r="H2069" s="4" t="s">
        <v>50</v>
      </c>
      <c r="I2069" s="9">
        <v>1</v>
      </c>
      <c r="J2069" s="6">
        <v>39.659999999999997</v>
      </c>
      <c r="K2069" s="7">
        <v>0</v>
      </c>
      <c r="L2069" s="6">
        <v>14.39</v>
      </c>
      <c r="M2069" s="6">
        <f t="shared" si="128"/>
        <v>39.659999999999997</v>
      </c>
      <c r="N2069" s="6">
        <f t="shared" si="129"/>
        <v>14.39</v>
      </c>
      <c r="O2069" s="6">
        <f t="shared" si="130"/>
        <v>25.269999999999996</v>
      </c>
      <c r="P2069" s="8">
        <f t="shared" si="131"/>
        <v>0.63716591023701463</v>
      </c>
      <c r="Q2069" s="5">
        <f>YEAR(SalesDataTable[[#This Row],[Order Date]])</f>
        <v>2026</v>
      </c>
      <c r="R2069" s="8" t="str">
        <f>"Q"&amp;ROUNDUP(MONTH(SalesDataTable[[#This Row],[Order Date]])/3,0)</f>
        <v>Q4</v>
      </c>
      <c r="S2069" s="9">
        <f>MONTH(SalesDataTable[[#This Row],[Order Date]])</f>
        <v>10</v>
      </c>
      <c r="T2069" s="8" t="str">
        <f>TEXT(SalesDataTable[[#This Row],[Order Date]],"mmm")</f>
        <v>Oct</v>
      </c>
    </row>
    <row r="2070" spans="1:20" ht="16">
      <c r="A2070" s="2" t="s">
        <v>2121</v>
      </c>
      <c r="B2070" s="3">
        <v>46303</v>
      </c>
      <c r="C2070" s="4" t="s">
        <v>27</v>
      </c>
      <c r="D2070" s="4" t="s">
        <v>82</v>
      </c>
      <c r="E2070" s="4" t="s">
        <v>25</v>
      </c>
      <c r="F2070" s="4" t="s">
        <v>16</v>
      </c>
      <c r="G2070" s="4" t="s">
        <v>49</v>
      </c>
      <c r="H2070" s="4" t="s">
        <v>50</v>
      </c>
      <c r="I2070" s="9">
        <v>1</v>
      </c>
      <c r="J2070" s="6">
        <v>39.79</v>
      </c>
      <c r="K2070" s="7">
        <v>0</v>
      </c>
      <c r="L2070" s="6">
        <v>14.76</v>
      </c>
      <c r="M2070" s="6">
        <f t="shared" si="128"/>
        <v>39.79</v>
      </c>
      <c r="N2070" s="6">
        <f t="shared" si="129"/>
        <v>14.76</v>
      </c>
      <c r="O2070" s="6">
        <f t="shared" si="130"/>
        <v>25.03</v>
      </c>
      <c r="P2070" s="8">
        <f t="shared" si="131"/>
        <v>0.62905252576024129</v>
      </c>
      <c r="Q2070" s="5">
        <f>YEAR(SalesDataTable[[#This Row],[Order Date]])</f>
        <v>2026</v>
      </c>
      <c r="R2070" s="8" t="str">
        <f>"Q"&amp;ROUNDUP(MONTH(SalesDataTable[[#This Row],[Order Date]])/3,0)</f>
        <v>Q4</v>
      </c>
      <c r="S2070" s="9">
        <f>MONTH(SalesDataTable[[#This Row],[Order Date]])</f>
        <v>10</v>
      </c>
      <c r="T2070" s="8" t="str">
        <f>TEXT(SalesDataTable[[#This Row],[Order Date]],"mmm")</f>
        <v>Oct</v>
      </c>
    </row>
    <row r="2071" spans="1:20" ht="16">
      <c r="A2071" s="2" t="s">
        <v>2122</v>
      </c>
      <c r="B2071" s="3">
        <v>46303</v>
      </c>
      <c r="C2071" s="4" t="s">
        <v>14</v>
      </c>
      <c r="D2071" s="4" t="s">
        <v>61</v>
      </c>
      <c r="E2071" s="4" t="s">
        <v>10</v>
      </c>
      <c r="F2071" s="4" t="s">
        <v>16</v>
      </c>
      <c r="G2071" s="4" t="s">
        <v>5</v>
      </c>
      <c r="H2071" s="4" t="s">
        <v>35</v>
      </c>
      <c r="I2071" s="9">
        <v>6</v>
      </c>
      <c r="J2071" s="6">
        <v>41.27</v>
      </c>
      <c r="K2071" s="7">
        <v>0.1</v>
      </c>
      <c r="L2071" s="6">
        <v>16.61</v>
      </c>
      <c r="M2071" s="6">
        <f t="shared" si="128"/>
        <v>222.858</v>
      </c>
      <c r="N2071" s="6">
        <f t="shared" si="129"/>
        <v>99.66</v>
      </c>
      <c r="O2071" s="6">
        <f t="shared" si="130"/>
        <v>123.19800000000001</v>
      </c>
      <c r="P2071" s="8">
        <f t="shared" si="131"/>
        <v>0.55280941227149127</v>
      </c>
      <c r="Q2071" s="5">
        <f>YEAR(SalesDataTable[[#This Row],[Order Date]])</f>
        <v>2026</v>
      </c>
      <c r="R2071" s="8" t="str">
        <f>"Q"&amp;ROUNDUP(MONTH(SalesDataTable[[#This Row],[Order Date]])/3,0)</f>
        <v>Q4</v>
      </c>
      <c r="S2071" s="9">
        <f>MONTH(SalesDataTable[[#This Row],[Order Date]])</f>
        <v>10</v>
      </c>
      <c r="T2071" s="8" t="str">
        <f>TEXT(SalesDataTable[[#This Row],[Order Date]],"mmm")</f>
        <v>Oct</v>
      </c>
    </row>
    <row r="2072" spans="1:20" ht="16">
      <c r="A2072" s="2" t="s">
        <v>2123</v>
      </c>
      <c r="B2072" s="3">
        <v>46303</v>
      </c>
      <c r="C2072" s="4" t="s">
        <v>27</v>
      </c>
      <c r="D2072" s="4" t="s">
        <v>28</v>
      </c>
      <c r="E2072" s="4" t="s">
        <v>3</v>
      </c>
      <c r="F2072" s="4" t="s">
        <v>4</v>
      </c>
      <c r="G2072" s="4" t="s">
        <v>11</v>
      </c>
      <c r="H2072" s="4" t="s">
        <v>12</v>
      </c>
      <c r="I2072" s="9">
        <v>1</v>
      </c>
      <c r="J2072" s="6">
        <v>93.39</v>
      </c>
      <c r="K2072" s="7">
        <v>0</v>
      </c>
      <c r="L2072" s="6">
        <v>45.98</v>
      </c>
      <c r="M2072" s="6">
        <f t="shared" si="128"/>
        <v>93.39</v>
      </c>
      <c r="N2072" s="6">
        <f t="shared" si="129"/>
        <v>45.98</v>
      </c>
      <c r="O2072" s="6">
        <f t="shared" si="130"/>
        <v>47.410000000000004</v>
      </c>
      <c r="P2072" s="8">
        <f t="shared" si="131"/>
        <v>0.50765606595995294</v>
      </c>
      <c r="Q2072" s="5">
        <f>YEAR(SalesDataTable[[#This Row],[Order Date]])</f>
        <v>2026</v>
      </c>
      <c r="R2072" s="8" t="str">
        <f>"Q"&amp;ROUNDUP(MONTH(SalesDataTable[[#This Row],[Order Date]])/3,0)</f>
        <v>Q4</v>
      </c>
      <c r="S2072" s="9">
        <f>MONTH(SalesDataTable[[#This Row],[Order Date]])</f>
        <v>10</v>
      </c>
      <c r="T2072" s="8" t="str">
        <f>TEXT(SalesDataTable[[#This Row],[Order Date]],"mmm")</f>
        <v>Oct</v>
      </c>
    </row>
    <row r="2073" spans="1:20" ht="16">
      <c r="A2073" s="2" t="s">
        <v>2124</v>
      </c>
      <c r="B2073" s="3">
        <v>46304</v>
      </c>
      <c r="C2073" s="4" t="s">
        <v>14</v>
      </c>
      <c r="D2073" s="4" t="s">
        <v>24</v>
      </c>
      <c r="E2073" s="4" t="s">
        <v>3</v>
      </c>
      <c r="F2073" s="4" t="s">
        <v>20</v>
      </c>
      <c r="G2073" s="4" t="s">
        <v>31</v>
      </c>
      <c r="H2073" s="4" t="s">
        <v>32</v>
      </c>
      <c r="I2073" s="9">
        <v>1</v>
      </c>
      <c r="J2073" s="6">
        <v>336.56</v>
      </c>
      <c r="K2073" s="7">
        <v>0</v>
      </c>
      <c r="L2073" s="6">
        <v>189.74</v>
      </c>
      <c r="M2073" s="6">
        <f t="shared" si="128"/>
        <v>336.56</v>
      </c>
      <c r="N2073" s="6">
        <f t="shared" si="129"/>
        <v>189.74</v>
      </c>
      <c r="O2073" s="6">
        <f t="shared" si="130"/>
        <v>146.82</v>
      </c>
      <c r="P2073" s="8">
        <f t="shared" si="131"/>
        <v>0.43623722367482765</v>
      </c>
      <c r="Q2073" s="5">
        <f>YEAR(SalesDataTable[[#This Row],[Order Date]])</f>
        <v>2026</v>
      </c>
      <c r="R2073" s="8" t="str">
        <f>"Q"&amp;ROUNDUP(MONTH(SalesDataTable[[#This Row],[Order Date]])/3,0)</f>
        <v>Q4</v>
      </c>
      <c r="S2073" s="9">
        <f>MONTH(SalesDataTable[[#This Row],[Order Date]])</f>
        <v>10</v>
      </c>
      <c r="T2073" s="8" t="str">
        <f>TEXT(SalesDataTable[[#This Row],[Order Date]],"mmm")</f>
        <v>Oct</v>
      </c>
    </row>
    <row r="2074" spans="1:20" ht="16">
      <c r="A2074" s="2" t="s">
        <v>2125</v>
      </c>
      <c r="B2074" s="3">
        <v>46304</v>
      </c>
      <c r="C2074" s="4" t="s">
        <v>14</v>
      </c>
      <c r="D2074" s="4" t="s">
        <v>15</v>
      </c>
      <c r="E2074" s="4" t="s">
        <v>3</v>
      </c>
      <c r="F2074" s="4" t="s">
        <v>16</v>
      </c>
      <c r="G2074" s="4" t="s">
        <v>17</v>
      </c>
      <c r="H2074" s="4" t="s">
        <v>71</v>
      </c>
      <c r="I2074" s="9">
        <v>2</v>
      </c>
      <c r="J2074" s="6">
        <v>132.47999999999999</v>
      </c>
      <c r="K2074" s="7">
        <v>0.1</v>
      </c>
      <c r="L2074" s="6">
        <v>67.48</v>
      </c>
      <c r="M2074" s="6">
        <f t="shared" si="128"/>
        <v>238.464</v>
      </c>
      <c r="N2074" s="6">
        <f t="shared" si="129"/>
        <v>134.96</v>
      </c>
      <c r="O2074" s="6">
        <f t="shared" si="130"/>
        <v>103.50399999999999</v>
      </c>
      <c r="P2074" s="8">
        <f t="shared" si="131"/>
        <v>0.43404455179817497</v>
      </c>
      <c r="Q2074" s="5">
        <f>YEAR(SalesDataTable[[#This Row],[Order Date]])</f>
        <v>2026</v>
      </c>
      <c r="R2074" s="8" t="str">
        <f>"Q"&amp;ROUNDUP(MONTH(SalesDataTable[[#This Row],[Order Date]])/3,0)</f>
        <v>Q4</v>
      </c>
      <c r="S2074" s="9">
        <f>MONTH(SalesDataTable[[#This Row],[Order Date]])</f>
        <v>10</v>
      </c>
      <c r="T2074" s="8" t="str">
        <f>TEXT(SalesDataTable[[#This Row],[Order Date]],"mmm")</f>
        <v>Oct</v>
      </c>
    </row>
    <row r="2075" spans="1:20" ht="16">
      <c r="A2075" s="2" t="s">
        <v>2126</v>
      </c>
      <c r="B2075" s="3">
        <v>46304</v>
      </c>
      <c r="C2075" s="4" t="s">
        <v>8</v>
      </c>
      <c r="D2075" s="4" t="s">
        <v>86</v>
      </c>
      <c r="E2075" s="4" t="s">
        <v>25</v>
      </c>
      <c r="F2075" s="4" t="s">
        <v>4</v>
      </c>
      <c r="G2075" s="4" t="s">
        <v>11</v>
      </c>
      <c r="H2075" s="4" t="s">
        <v>12</v>
      </c>
      <c r="I2075" s="9">
        <v>1</v>
      </c>
      <c r="J2075" s="6">
        <v>92.59</v>
      </c>
      <c r="K2075" s="7">
        <v>0</v>
      </c>
      <c r="L2075" s="6">
        <v>44.46</v>
      </c>
      <c r="M2075" s="6">
        <f t="shared" si="128"/>
        <v>92.59</v>
      </c>
      <c r="N2075" s="6">
        <f t="shared" si="129"/>
        <v>44.46</v>
      </c>
      <c r="O2075" s="6">
        <f t="shared" si="130"/>
        <v>48.13</v>
      </c>
      <c r="P2075" s="8">
        <f t="shared" si="131"/>
        <v>0.51981855491953777</v>
      </c>
      <c r="Q2075" s="5">
        <f>YEAR(SalesDataTable[[#This Row],[Order Date]])</f>
        <v>2026</v>
      </c>
      <c r="R2075" s="8" t="str">
        <f>"Q"&amp;ROUNDUP(MONTH(SalesDataTable[[#This Row],[Order Date]])/3,0)</f>
        <v>Q4</v>
      </c>
      <c r="S2075" s="9">
        <f>MONTH(SalesDataTable[[#This Row],[Order Date]])</f>
        <v>10</v>
      </c>
      <c r="T2075" s="8" t="str">
        <f>TEXT(SalesDataTable[[#This Row],[Order Date]],"mmm")</f>
        <v>Oct</v>
      </c>
    </row>
    <row r="2076" spans="1:20" ht="16">
      <c r="A2076" s="2" t="s">
        <v>2127</v>
      </c>
      <c r="B2076" s="3">
        <v>46304</v>
      </c>
      <c r="C2076" s="4" t="s">
        <v>27</v>
      </c>
      <c r="D2076" s="4" t="s">
        <v>48</v>
      </c>
      <c r="E2076" s="4" t="s">
        <v>25</v>
      </c>
      <c r="F2076" s="4" t="s">
        <v>20</v>
      </c>
      <c r="G2076" s="4" t="s">
        <v>49</v>
      </c>
      <c r="H2076" s="4" t="s">
        <v>67</v>
      </c>
      <c r="I2076" s="9">
        <v>1</v>
      </c>
      <c r="J2076" s="6">
        <v>35.450000000000003</v>
      </c>
      <c r="K2076" s="7">
        <v>0.05</v>
      </c>
      <c r="L2076" s="6">
        <v>14.23</v>
      </c>
      <c r="M2076" s="6">
        <f t="shared" si="128"/>
        <v>33.677500000000002</v>
      </c>
      <c r="N2076" s="6">
        <f t="shared" si="129"/>
        <v>14.23</v>
      </c>
      <c r="O2076" s="6">
        <f t="shared" si="130"/>
        <v>19.447500000000002</v>
      </c>
      <c r="P2076" s="8">
        <f t="shared" si="131"/>
        <v>0.57746269764679681</v>
      </c>
      <c r="Q2076" s="5">
        <f>YEAR(SalesDataTable[[#This Row],[Order Date]])</f>
        <v>2026</v>
      </c>
      <c r="R2076" s="8" t="str">
        <f>"Q"&amp;ROUNDUP(MONTH(SalesDataTable[[#This Row],[Order Date]])/3,0)</f>
        <v>Q4</v>
      </c>
      <c r="S2076" s="9">
        <f>MONTH(SalesDataTable[[#This Row],[Order Date]])</f>
        <v>10</v>
      </c>
      <c r="T2076" s="8" t="str">
        <f>TEXT(SalesDataTable[[#This Row],[Order Date]],"mmm")</f>
        <v>Oct</v>
      </c>
    </row>
    <row r="2077" spans="1:20" ht="16">
      <c r="A2077" s="2" t="s">
        <v>2128</v>
      </c>
      <c r="B2077" s="3">
        <v>46304</v>
      </c>
      <c r="C2077" s="4" t="s">
        <v>14</v>
      </c>
      <c r="D2077" s="4" t="s">
        <v>15</v>
      </c>
      <c r="E2077" s="4" t="s">
        <v>3</v>
      </c>
      <c r="F2077" s="4" t="s">
        <v>16</v>
      </c>
      <c r="G2077" s="4" t="s">
        <v>11</v>
      </c>
      <c r="H2077" s="4" t="s">
        <v>12</v>
      </c>
      <c r="I2077" s="9">
        <v>2</v>
      </c>
      <c r="J2077" s="6">
        <v>93.83</v>
      </c>
      <c r="K2077" s="7">
        <v>0.1</v>
      </c>
      <c r="L2077" s="6">
        <v>44.27</v>
      </c>
      <c r="M2077" s="6">
        <f t="shared" si="128"/>
        <v>168.89400000000001</v>
      </c>
      <c r="N2077" s="6">
        <f t="shared" si="129"/>
        <v>88.54</v>
      </c>
      <c r="O2077" s="6">
        <f t="shared" si="130"/>
        <v>80.353999999999999</v>
      </c>
      <c r="P2077" s="8">
        <f t="shared" si="131"/>
        <v>0.47576586498040191</v>
      </c>
      <c r="Q2077" s="5">
        <f>YEAR(SalesDataTable[[#This Row],[Order Date]])</f>
        <v>2026</v>
      </c>
      <c r="R2077" s="8" t="str">
        <f>"Q"&amp;ROUNDUP(MONTH(SalesDataTable[[#This Row],[Order Date]])/3,0)</f>
        <v>Q4</v>
      </c>
      <c r="S2077" s="9">
        <f>MONTH(SalesDataTable[[#This Row],[Order Date]])</f>
        <v>10</v>
      </c>
      <c r="T2077" s="8" t="str">
        <f>TEXT(SalesDataTable[[#This Row],[Order Date]],"mmm")</f>
        <v>Oct</v>
      </c>
    </row>
    <row r="2078" spans="1:20" ht="16">
      <c r="A2078" s="2" t="s">
        <v>2129</v>
      </c>
      <c r="B2078" s="3">
        <v>46304</v>
      </c>
      <c r="C2078" s="4" t="s">
        <v>8</v>
      </c>
      <c r="D2078" s="4" t="s">
        <v>69</v>
      </c>
      <c r="E2078" s="4" t="s">
        <v>3</v>
      </c>
      <c r="F2078" s="4" t="s">
        <v>16</v>
      </c>
      <c r="G2078" s="4" t="s">
        <v>49</v>
      </c>
      <c r="H2078" s="4" t="s">
        <v>67</v>
      </c>
      <c r="I2078" s="9">
        <v>1</v>
      </c>
      <c r="J2078" s="6">
        <v>36.32</v>
      </c>
      <c r="K2078" s="7">
        <v>0</v>
      </c>
      <c r="L2078" s="6">
        <v>13.6</v>
      </c>
      <c r="M2078" s="6">
        <f t="shared" si="128"/>
        <v>36.32</v>
      </c>
      <c r="N2078" s="6">
        <f t="shared" si="129"/>
        <v>13.6</v>
      </c>
      <c r="O2078" s="6">
        <f t="shared" si="130"/>
        <v>22.72</v>
      </c>
      <c r="P2078" s="8">
        <f t="shared" si="131"/>
        <v>0.62555066079295152</v>
      </c>
      <c r="Q2078" s="5">
        <f>YEAR(SalesDataTable[[#This Row],[Order Date]])</f>
        <v>2026</v>
      </c>
      <c r="R2078" s="8" t="str">
        <f>"Q"&amp;ROUNDUP(MONTH(SalesDataTable[[#This Row],[Order Date]])/3,0)</f>
        <v>Q4</v>
      </c>
      <c r="S2078" s="9">
        <f>MONTH(SalesDataTable[[#This Row],[Order Date]])</f>
        <v>10</v>
      </c>
      <c r="T2078" s="8" t="str">
        <f>TEXT(SalesDataTable[[#This Row],[Order Date]],"mmm")</f>
        <v>Oct</v>
      </c>
    </row>
    <row r="2079" spans="1:20" ht="16">
      <c r="A2079" s="2" t="s">
        <v>2130</v>
      </c>
      <c r="B2079" s="3">
        <v>46304</v>
      </c>
      <c r="C2079" s="4" t="s">
        <v>1</v>
      </c>
      <c r="D2079" s="4" t="s">
        <v>88</v>
      </c>
      <c r="E2079" s="4" t="s">
        <v>3</v>
      </c>
      <c r="F2079" s="4" t="s">
        <v>4</v>
      </c>
      <c r="G2079" s="4" t="s">
        <v>49</v>
      </c>
      <c r="H2079" s="4" t="s">
        <v>55</v>
      </c>
      <c r="I2079" s="9">
        <v>2</v>
      </c>
      <c r="J2079" s="6">
        <v>125.56</v>
      </c>
      <c r="K2079" s="7">
        <v>0.1</v>
      </c>
      <c r="L2079" s="6">
        <v>67.260000000000005</v>
      </c>
      <c r="M2079" s="6">
        <f t="shared" si="128"/>
        <v>226.00800000000001</v>
      </c>
      <c r="N2079" s="6">
        <f t="shared" si="129"/>
        <v>134.52000000000001</v>
      </c>
      <c r="O2079" s="6">
        <f t="shared" si="130"/>
        <v>91.488</v>
      </c>
      <c r="P2079" s="8">
        <f t="shared" si="131"/>
        <v>0.40479983009450993</v>
      </c>
      <c r="Q2079" s="5">
        <f>YEAR(SalesDataTable[[#This Row],[Order Date]])</f>
        <v>2026</v>
      </c>
      <c r="R2079" s="8" t="str">
        <f>"Q"&amp;ROUNDUP(MONTH(SalesDataTable[[#This Row],[Order Date]])/3,0)</f>
        <v>Q4</v>
      </c>
      <c r="S2079" s="9">
        <f>MONTH(SalesDataTable[[#This Row],[Order Date]])</f>
        <v>10</v>
      </c>
      <c r="T2079" s="8" t="str">
        <f>TEXT(SalesDataTable[[#This Row],[Order Date]],"mmm")</f>
        <v>Oct</v>
      </c>
    </row>
    <row r="2080" spans="1:20" ht="16">
      <c r="A2080" s="2" t="s">
        <v>2131</v>
      </c>
      <c r="B2080" s="3">
        <v>46304</v>
      </c>
      <c r="C2080" s="4" t="s">
        <v>1</v>
      </c>
      <c r="D2080" s="4" t="s">
        <v>88</v>
      </c>
      <c r="E2080" s="4" t="s">
        <v>39</v>
      </c>
      <c r="F2080" s="4" t="s">
        <v>16</v>
      </c>
      <c r="G2080" s="4" t="s">
        <v>31</v>
      </c>
      <c r="H2080" s="4" t="s">
        <v>90</v>
      </c>
      <c r="I2080" s="9">
        <v>2</v>
      </c>
      <c r="J2080" s="6">
        <v>124.91</v>
      </c>
      <c r="K2080" s="7">
        <v>0</v>
      </c>
      <c r="L2080" s="6">
        <v>60.33</v>
      </c>
      <c r="M2080" s="6">
        <f t="shared" si="128"/>
        <v>249.82</v>
      </c>
      <c r="N2080" s="6">
        <f t="shared" si="129"/>
        <v>120.66</v>
      </c>
      <c r="O2080" s="6">
        <f t="shared" si="130"/>
        <v>129.16</v>
      </c>
      <c r="P2080" s="8">
        <f t="shared" si="131"/>
        <v>0.51701224881914976</v>
      </c>
      <c r="Q2080" s="5">
        <f>YEAR(SalesDataTable[[#This Row],[Order Date]])</f>
        <v>2026</v>
      </c>
      <c r="R2080" s="8" t="str">
        <f>"Q"&amp;ROUNDUP(MONTH(SalesDataTable[[#This Row],[Order Date]])/3,0)</f>
        <v>Q4</v>
      </c>
      <c r="S2080" s="9">
        <f>MONTH(SalesDataTable[[#This Row],[Order Date]])</f>
        <v>10</v>
      </c>
      <c r="T2080" s="8" t="str">
        <f>TEXT(SalesDataTable[[#This Row],[Order Date]],"mmm")</f>
        <v>Oct</v>
      </c>
    </row>
    <row r="2081" spans="1:20" ht="16">
      <c r="A2081" s="2" t="s">
        <v>2132</v>
      </c>
      <c r="B2081" s="3">
        <v>46304</v>
      </c>
      <c r="C2081" s="4" t="s">
        <v>8</v>
      </c>
      <c r="D2081" s="4" t="s">
        <v>69</v>
      </c>
      <c r="E2081" s="4" t="s">
        <v>3</v>
      </c>
      <c r="F2081" s="4" t="s">
        <v>16</v>
      </c>
      <c r="G2081" s="4" t="s">
        <v>31</v>
      </c>
      <c r="H2081" s="4" t="s">
        <v>41</v>
      </c>
      <c r="I2081" s="9">
        <v>1</v>
      </c>
      <c r="J2081" s="6">
        <v>199.32</v>
      </c>
      <c r="K2081" s="7">
        <v>0</v>
      </c>
      <c r="L2081" s="6">
        <v>103.83</v>
      </c>
      <c r="M2081" s="6">
        <f t="shared" si="128"/>
        <v>199.32</v>
      </c>
      <c r="N2081" s="6">
        <f t="shared" si="129"/>
        <v>103.83</v>
      </c>
      <c r="O2081" s="6">
        <f t="shared" si="130"/>
        <v>95.49</v>
      </c>
      <c r="P2081" s="8">
        <f t="shared" si="131"/>
        <v>0.4790788681517158</v>
      </c>
      <c r="Q2081" s="5">
        <f>YEAR(SalesDataTable[[#This Row],[Order Date]])</f>
        <v>2026</v>
      </c>
      <c r="R2081" s="8" t="str">
        <f>"Q"&amp;ROUNDUP(MONTH(SalesDataTable[[#This Row],[Order Date]])/3,0)</f>
        <v>Q4</v>
      </c>
      <c r="S2081" s="9">
        <f>MONTH(SalesDataTable[[#This Row],[Order Date]])</f>
        <v>10</v>
      </c>
      <c r="T2081" s="8" t="str">
        <f>TEXT(SalesDataTable[[#This Row],[Order Date]],"mmm")</f>
        <v>Oct</v>
      </c>
    </row>
    <row r="2082" spans="1:20" ht="16">
      <c r="A2082" s="2" t="s">
        <v>2133</v>
      </c>
      <c r="B2082" s="3">
        <v>46305</v>
      </c>
      <c r="C2082" s="4" t="s">
        <v>8</v>
      </c>
      <c r="D2082" s="4" t="s">
        <v>66</v>
      </c>
      <c r="E2082" s="4" t="s">
        <v>3</v>
      </c>
      <c r="F2082" s="4" t="s">
        <v>4</v>
      </c>
      <c r="G2082" s="4" t="s">
        <v>31</v>
      </c>
      <c r="H2082" s="4" t="s">
        <v>32</v>
      </c>
      <c r="I2082" s="9">
        <v>4</v>
      </c>
      <c r="J2082" s="6">
        <v>337.38</v>
      </c>
      <c r="K2082" s="7">
        <v>0.05</v>
      </c>
      <c r="L2082" s="6">
        <v>194.94</v>
      </c>
      <c r="M2082" s="6">
        <f t="shared" si="128"/>
        <v>1282.0439999999999</v>
      </c>
      <c r="N2082" s="6">
        <f t="shared" si="129"/>
        <v>779.76</v>
      </c>
      <c r="O2082" s="6">
        <f t="shared" si="130"/>
        <v>502.28399999999988</v>
      </c>
      <c r="P2082" s="8">
        <f t="shared" si="131"/>
        <v>0.39178374533167343</v>
      </c>
      <c r="Q2082" s="5">
        <f>YEAR(SalesDataTable[[#This Row],[Order Date]])</f>
        <v>2026</v>
      </c>
      <c r="R2082" s="8" t="str">
        <f>"Q"&amp;ROUNDUP(MONTH(SalesDataTable[[#This Row],[Order Date]])/3,0)</f>
        <v>Q4</v>
      </c>
      <c r="S2082" s="9">
        <f>MONTH(SalesDataTable[[#This Row],[Order Date]])</f>
        <v>10</v>
      </c>
      <c r="T2082" s="8" t="str">
        <f>TEXT(SalesDataTable[[#This Row],[Order Date]],"mmm")</f>
        <v>Oct</v>
      </c>
    </row>
    <row r="2083" spans="1:20" ht="16">
      <c r="A2083" s="2" t="s">
        <v>2134</v>
      </c>
      <c r="B2083" s="3">
        <v>46305</v>
      </c>
      <c r="C2083" s="4" t="s">
        <v>14</v>
      </c>
      <c r="D2083" s="4" t="s">
        <v>15</v>
      </c>
      <c r="E2083" s="4" t="s">
        <v>3</v>
      </c>
      <c r="F2083" s="4" t="s">
        <v>20</v>
      </c>
      <c r="G2083" s="4" t="s">
        <v>31</v>
      </c>
      <c r="H2083" s="4" t="s">
        <v>64</v>
      </c>
      <c r="I2083" s="9">
        <v>3</v>
      </c>
      <c r="J2083" s="6">
        <v>82.18</v>
      </c>
      <c r="K2083" s="7">
        <v>0.1</v>
      </c>
      <c r="L2083" s="6">
        <v>39.82</v>
      </c>
      <c r="M2083" s="6">
        <f t="shared" si="128"/>
        <v>221.88600000000002</v>
      </c>
      <c r="N2083" s="6">
        <f t="shared" si="129"/>
        <v>119.46000000000001</v>
      </c>
      <c r="O2083" s="6">
        <f t="shared" si="130"/>
        <v>102.42600000000002</v>
      </c>
      <c r="P2083" s="8">
        <f t="shared" si="131"/>
        <v>0.46161542413671885</v>
      </c>
      <c r="Q2083" s="5">
        <f>YEAR(SalesDataTable[[#This Row],[Order Date]])</f>
        <v>2026</v>
      </c>
      <c r="R2083" s="8" t="str">
        <f>"Q"&amp;ROUNDUP(MONTH(SalesDataTable[[#This Row],[Order Date]])/3,0)</f>
        <v>Q4</v>
      </c>
      <c r="S2083" s="9">
        <f>MONTH(SalesDataTable[[#This Row],[Order Date]])</f>
        <v>10</v>
      </c>
      <c r="T2083" s="8" t="str">
        <f>TEXT(SalesDataTable[[#This Row],[Order Date]],"mmm")</f>
        <v>Oct</v>
      </c>
    </row>
    <row r="2084" spans="1:20" ht="16">
      <c r="A2084" s="2" t="s">
        <v>2135</v>
      </c>
      <c r="B2084" s="3">
        <v>46305</v>
      </c>
      <c r="C2084" s="4" t="s">
        <v>1</v>
      </c>
      <c r="D2084" s="4" t="s">
        <v>88</v>
      </c>
      <c r="E2084" s="4" t="s">
        <v>10</v>
      </c>
      <c r="F2084" s="4" t="s">
        <v>16</v>
      </c>
      <c r="G2084" s="4" t="s">
        <v>11</v>
      </c>
      <c r="H2084" s="4" t="s">
        <v>79</v>
      </c>
      <c r="I2084" s="9">
        <v>15</v>
      </c>
      <c r="J2084" s="6">
        <v>70.25</v>
      </c>
      <c r="K2084" s="7">
        <v>0.1</v>
      </c>
      <c r="L2084" s="6">
        <v>32.19</v>
      </c>
      <c r="M2084" s="6">
        <f t="shared" si="128"/>
        <v>948.375</v>
      </c>
      <c r="N2084" s="6">
        <f t="shared" si="129"/>
        <v>482.84999999999997</v>
      </c>
      <c r="O2084" s="6">
        <f t="shared" si="130"/>
        <v>465.52500000000003</v>
      </c>
      <c r="P2084" s="8">
        <f t="shared" si="131"/>
        <v>0.49086595492289448</v>
      </c>
      <c r="Q2084" s="5">
        <f>YEAR(SalesDataTable[[#This Row],[Order Date]])</f>
        <v>2026</v>
      </c>
      <c r="R2084" s="8" t="str">
        <f>"Q"&amp;ROUNDUP(MONTH(SalesDataTable[[#This Row],[Order Date]])/3,0)</f>
        <v>Q4</v>
      </c>
      <c r="S2084" s="9">
        <f>MONTH(SalesDataTable[[#This Row],[Order Date]])</f>
        <v>10</v>
      </c>
      <c r="T2084" s="8" t="str">
        <f>TEXT(SalesDataTable[[#This Row],[Order Date]],"mmm")</f>
        <v>Oct</v>
      </c>
    </row>
    <row r="2085" spans="1:20" ht="16">
      <c r="A2085" s="2" t="s">
        <v>2136</v>
      </c>
      <c r="B2085" s="3">
        <v>46305</v>
      </c>
      <c r="C2085" s="4" t="s">
        <v>27</v>
      </c>
      <c r="D2085" s="4" t="s">
        <v>45</v>
      </c>
      <c r="E2085" s="4" t="s">
        <v>25</v>
      </c>
      <c r="F2085" s="4" t="s">
        <v>16</v>
      </c>
      <c r="G2085" s="4" t="s">
        <v>17</v>
      </c>
      <c r="H2085" s="4" t="s">
        <v>18</v>
      </c>
      <c r="I2085" s="9">
        <v>2</v>
      </c>
      <c r="J2085" s="6">
        <v>35.36</v>
      </c>
      <c r="K2085" s="7">
        <v>0</v>
      </c>
      <c r="L2085" s="6">
        <v>13.49</v>
      </c>
      <c r="M2085" s="6">
        <f t="shared" si="128"/>
        <v>70.72</v>
      </c>
      <c r="N2085" s="6">
        <f t="shared" si="129"/>
        <v>26.98</v>
      </c>
      <c r="O2085" s="6">
        <f t="shared" si="130"/>
        <v>43.739999999999995</v>
      </c>
      <c r="P2085" s="8">
        <f t="shared" si="131"/>
        <v>0.61849547511312208</v>
      </c>
      <c r="Q2085" s="5">
        <f>YEAR(SalesDataTable[[#This Row],[Order Date]])</f>
        <v>2026</v>
      </c>
      <c r="R2085" s="8" t="str">
        <f>"Q"&amp;ROUNDUP(MONTH(SalesDataTable[[#This Row],[Order Date]])/3,0)</f>
        <v>Q4</v>
      </c>
      <c r="S2085" s="9">
        <f>MONTH(SalesDataTable[[#This Row],[Order Date]])</f>
        <v>10</v>
      </c>
      <c r="T2085" s="8" t="str">
        <f>TEXT(SalesDataTable[[#This Row],[Order Date]],"mmm")</f>
        <v>Oct</v>
      </c>
    </row>
    <row r="2086" spans="1:20" ht="16">
      <c r="A2086" s="2" t="s">
        <v>2137</v>
      </c>
      <c r="B2086" s="3">
        <v>46305</v>
      </c>
      <c r="C2086" s="4" t="s">
        <v>14</v>
      </c>
      <c r="D2086" s="4" t="s">
        <v>34</v>
      </c>
      <c r="E2086" s="4" t="s">
        <v>25</v>
      </c>
      <c r="F2086" s="4" t="s">
        <v>16</v>
      </c>
      <c r="G2086" s="4" t="s">
        <v>17</v>
      </c>
      <c r="H2086" s="4" t="s">
        <v>46</v>
      </c>
      <c r="I2086" s="9">
        <v>1</v>
      </c>
      <c r="J2086" s="6">
        <v>46.01</v>
      </c>
      <c r="K2086" s="7">
        <v>0</v>
      </c>
      <c r="L2086" s="6">
        <v>18.239999999999998</v>
      </c>
      <c r="M2086" s="6">
        <f t="shared" si="128"/>
        <v>46.01</v>
      </c>
      <c r="N2086" s="6">
        <f t="shared" si="129"/>
        <v>18.239999999999998</v>
      </c>
      <c r="O2086" s="6">
        <f t="shared" si="130"/>
        <v>27.77</v>
      </c>
      <c r="P2086" s="8">
        <f t="shared" si="131"/>
        <v>0.6035644425124973</v>
      </c>
      <c r="Q2086" s="5">
        <f>YEAR(SalesDataTable[[#This Row],[Order Date]])</f>
        <v>2026</v>
      </c>
      <c r="R2086" s="8" t="str">
        <f>"Q"&amp;ROUNDUP(MONTH(SalesDataTable[[#This Row],[Order Date]])/3,0)</f>
        <v>Q4</v>
      </c>
      <c r="S2086" s="9">
        <f>MONTH(SalesDataTable[[#This Row],[Order Date]])</f>
        <v>10</v>
      </c>
      <c r="T2086" s="8" t="str">
        <f>TEXT(SalesDataTable[[#This Row],[Order Date]],"mmm")</f>
        <v>Oct</v>
      </c>
    </row>
    <row r="2087" spans="1:20" ht="16">
      <c r="A2087" s="2" t="s">
        <v>2138</v>
      </c>
      <c r="B2087" s="3">
        <v>46306</v>
      </c>
      <c r="C2087" s="4" t="s">
        <v>1</v>
      </c>
      <c r="D2087" s="4" t="s">
        <v>52</v>
      </c>
      <c r="E2087" s="4" t="s">
        <v>3</v>
      </c>
      <c r="F2087" s="4" t="s">
        <v>4</v>
      </c>
      <c r="G2087" s="4" t="s">
        <v>11</v>
      </c>
      <c r="H2087" s="4" t="s">
        <v>12</v>
      </c>
      <c r="I2087" s="9">
        <v>1</v>
      </c>
      <c r="J2087" s="6">
        <v>89.88</v>
      </c>
      <c r="K2087" s="7">
        <v>0</v>
      </c>
      <c r="L2087" s="6">
        <v>46.15</v>
      </c>
      <c r="M2087" s="6">
        <f t="shared" si="128"/>
        <v>89.88</v>
      </c>
      <c r="N2087" s="6">
        <f t="shared" si="129"/>
        <v>46.15</v>
      </c>
      <c r="O2087" s="6">
        <f t="shared" si="130"/>
        <v>43.73</v>
      </c>
      <c r="P2087" s="8">
        <f t="shared" si="131"/>
        <v>0.48653760569648419</v>
      </c>
      <c r="Q2087" s="5">
        <f>YEAR(SalesDataTable[[#This Row],[Order Date]])</f>
        <v>2026</v>
      </c>
      <c r="R2087" s="8" t="str">
        <f>"Q"&amp;ROUNDUP(MONTH(SalesDataTable[[#This Row],[Order Date]])/3,0)</f>
        <v>Q4</v>
      </c>
      <c r="S2087" s="9">
        <f>MONTH(SalesDataTable[[#This Row],[Order Date]])</f>
        <v>10</v>
      </c>
      <c r="T2087" s="8" t="str">
        <f>TEXT(SalesDataTable[[#This Row],[Order Date]],"mmm")</f>
        <v>Oct</v>
      </c>
    </row>
    <row r="2088" spans="1:20" ht="16">
      <c r="A2088" s="2" t="s">
        <v>2139</v>
      </c>
      <c r="B2088" s="3">
        <v>46306</v>
      </c>
      <c r="C2088" s="4" t="s">
        <v>8</v>
      </c>
      <c r="D2088" s="4" t="s">
        <v>69</v>
      </c>
      <c r="E2088" s="4" t="s">
        <v>3</v>
      </c>
      <c r="F2088" s="4" t="s">
        <v>16</v>
      </c>
      <c r="G2088" s="4" t="s">
        <v>49</v>
      </c>
      <c r="H2088" s="4" t="s">
        <v>50</v>
      </c>
      <c r="I2088" s="9">
        <v>1</v>
      </c>
      <c r="J2088" s="6">
        <v>41.33</v>
      </c>
      <c r="K2088" s="7">
        <v>0</v>
      </c>
      <c r="L2088" s="6">
        <v>14.47</v>
      </c>
      <c r="M2088" s="6">
        <f t="shared" si="128"/>
        <v>41.33</v>
      </c>
      <c r="N2088" s="6">
        <f t="shared" si="129"/>
        <v>14.47</v>
      </c>
      <c r="O2088" s="6">
        <f t="shared" si="130"/>
        <v>26.86</v>
      </c>
      <c r="P2088" s="8">
        <f t="shared" si="131"/>
        <v>0.6498911202516332</v>
      </c>
      <c r="Q2088" s="5">
        <f>YEAR(SalesDataTable[[#This Row],[Order Date]])</f>
        <v>2026</v>
      </c>
      <c r="R2088" s="8" t="str">
        <f>"Q"&amp;ROUNDUP(MONTH(SalesDataTable[[#This Row],[Order Date]])/3,0)</f>
        <v>Q4</v>
      </c>
      <c r="S2088" s="9">
        <f>MONTH(SalesDataTable[[#This Row],[Order Date]])</f>
        <v>10</v>
      </c>
      <c r="T2088" s="8" t="str">
        <f>TEXT(SalesDataTable[[#This Row],[Order Date]],"mmm")</f>
        <v>Oct</v>
      </c>
    </row>
    <row r="2089" spans="1:20" ht="16">
      <c r="A2089" s="2" t="s">
        <v>2140</v>
      </c>
      <c r="B2089" s="3">
        <v>46306</v>
      </c>
      <c r="C2089" s="4" t="s">
        <v>14</v>
      </c>
      <c r="D2089" s="4" t="s">
        <v>34</v>
      </c>
      <c r="E2089" s="4" t="s">
        <v>10</v>
      </c>
      <c r="F2089" s="4" t="s">
        <v>20</v>
      </c>
      <c r="G2089" s="4" t="s">
        <v>5</v>
      </c>
      <c r="H2089" s="4" t="s">
        <v>35</v>
      </c>
      <c r="I2089" s="9">
        <v>15</v>
      </c>
      <c r="J2089" s="6">
        <v>40.78</v>
      </c>
      <c r="K2089" s="7">
        <v>0.15</v>
      </c>
      <c r="L2089" s="6">
        <v>17.07</v>
      </c>
      <c r="M2089" s="6">
        <f t="shared" si="128"/>
        <v>519.94500000000005</v>
      </c>
      <c r="N2089" s="6">
        <f t="shared" si="129"/>
        <v>256.05</v>
      </c>
      <c r="O2089" s="6">
        <f t="shared" si="130"/>
        <v>263.89500000000004</v>
      </c>
      <c r="P2089" s="8">
        <f t="shared" si="131"/>
        <v>0.5075440671609498</v>
      </c>
      <c r="Q2089" s="5">
        <f>YEAR(SalesDataTable[[#This Row],[Order Date]])</f>
        <v>2026</v>
      </c>
      <c r="R2089" s="8" t="str">
        <f>"Q"&amp;ROUNDUP(MONTH(SalesDataTable[[#This Row],[Order Date]])/3,0)</f>
        <v>Q4</v>
      </c>
      <c r="S2089" s="9">
        <f>MONTH(SalesDataTable[[#This Row],[Order Date]])</f>
        <v>10</v>
      </c>
      <c r="T2089" s="8" t="str">
        <f>TEXT(SalesDataTable[[#This Row],[Order Date]],"mmm")</f>
        <v>Oct</v>
      </c>
    </row>
    <row r="2090" spans="1:20" ht="16">
      <c r="A2090" s="2" t="s">
        <v>2141</v>
      </c>
      <c r="B2090" s="3">
        <v>46307</v>
      </c>
      <c r="C2090" s="4" t="s">
        <v>27</v>
      </c>
      <c r="D2090" s="4" t="s">
        <v>45</v>
      </c>
      <c r="E2090" s="4" t="s">
        <v>3</v>
      </c>
      <c r="F2090" s="4" t="s">
        <v>20</v>
      </c>
      <c r="G2090" s="4" t="s">
        <v>17</v>
      </c>
      <c r="H2090" s="4" t="s">
        <v>83</v>
      </c>
      <c r="I2090" s="9">
        <v>1</v>
      </c>
      <c r="J2090" s="6">
        <v>163.87</v>
      </c>
      <c r="K2090" s="7">
        <v>0</v>
      </c>
      <c r="L2090" s="6">
        <v>85.76</v>
      </c>
      <c r="M2090" s="6">
        <f t="shared" si="128"/>
        <v>163.87</v>
      </c>
      <c r="N2090" s="6">
        <f t="shared" si="129"/>
        <v>85.76</v>
      </c>
      <c r="O2090" s="6">
        <f t="shared" si="130"/>
        <v>78.11</v>
      </c>
      <c r="P2090" s="8">
        <f t="shared" si="131"/>
        <v>0.47665832672240188</v>
      </c>
      <c r="Q2090" s="5">
        <f>YEAR(SalesDataTable[[#This Row],[Order Date]])</f>
        <v>2026</v>
      </c>
      <c r="R2090" s="8" t="str">
        <f>"Q"&amp;ROUNDUP(MONTH(SalesDataTable[[#This Row],[Order Date]])/3,0)</f>
        <v>Q4</v>
      </c>
      <c r="S2090" s="9">
        <f>MONTH(SalesDataTable[[#This Row],[Order Date]])</f>
        <v>10</v>
      </c>
      <c r="T2090" s="8" t="str">
        <f>TEXT(SalesDataTable[[#This Row],[Order Date]],"mmm")</f>
        <v>Oct</v>
      </c>
    </row>
    <row r="2091" spans="1:20" ht="16">
      <c r="A2091" s="2" t="s">
        <v>2142</v>
      </c>
      <c r="B2091" s="3">
        <v>46307</v>
      </c>
      <c r="C2091" s="4" t="s">
        <v>14</v>
      </c>
      <c r="D2091" s="4" t="s">
        <v>24</v>
      </c>
      <c r="E2091" s="4" t="s">
        <v>3</v>
      </c>
      <c r="F2091" s="4" t="s">
        <v>16</v>
      </c>
      <c r="G2091" s="4" t="s">
        <v>49</v>
      </c>
      <c r="H2091" s="4" t="s">
        <v>67</v>
      </c>
      <c r="I2091" s="9">
        <v>1</v>
      </c>
      <c r="J2091" s="6">
        <v>35.39</v>
      </c>
      <c r="K2091" s="7">
        <v>0.05</v>
      </c>
      <c r="L2091" s="6">
        <v>13.68</v>
      </c>
      <c r="M2091" s="6">
        <f t="shared" si="128"/>
        <v>33.6205</v>
      </c>
      <c r="N2091" s="6">
        <f t="shared" si="129"/>
        <v>13.68</v>
      </c>
      <c r="O2091" s="6">
        <f t="shared" si="130"/>
        <v>19.9405</v>
      </c>
      <c r="P2091" s="8">
        <f t="shared" si="131"/>
        <v>0.59310539700480358</v>
      </c>
      <c r="Q2091" s="5">
        <f>YEAR(SalesDataTable[[#This Row],[Order Date]])</f>
        <v>2026</v>
      </c>
      <c r="R2091" s="8" t="str">
        <f>"Q"&amp;ROUNDUP(MONTH(SalesDataTable[[#This Row],[Order Date]])/3,0)</f>
        <v>Q4</v>
      </c>
      <c r="S2091" s="9">
        <f>MONTH(SalesDataTable[[#This Row],[Order Date]])</f>
        <v>10</v>
      </c>
      <c r="T2091" s="8" t="str">
        <f>TEXT(SalesDataTable[[#This Row],[Order Date]],"mmm")</f>
        <v>Oct</v>
      </c>
    </row>
    <row r="2092" spans="1:20" ht="16">
      <c r="A2092" s="2" t="s">
        <v>2143</v>
      </c>
      <c r="B2092" s="3">
        <v>46307</v>
      </c>
      <c r="C2092" s="4" t="s">
        <v>14</v>
      </c>
      <c r="D2092" s="4" t="s">
        <v>24</v>
      </c>
      <c r="E2092" s="4" t="s">
        <v>3</v>
      </c>
      <c r="F2092" s="4" t="s">
        <v>20</v>
      </c>
      <c r="G2092" s="4" t="s">
        <v>31</v>
      </c>
      <c r="H2092" s="4" t="s">
        <v>64</v>
      </c>
      <c r="I2092" s="9">
        <v>2</v>
      </c>
      <c r="J2092" s="6">
        <v>80.2</v>
      </c>
      <c r="K2092" s="7">
        <v>0</v>
      </c>
      <c r="L2092" s="6">
        <v>39.590000000000003</v>
      </c>
      <c r="M2092" s="6">
        <f t="shared" si="128"/>
        <v>160.4</v>
      </c>
      <c r="N2092" s="6">
        <f t="shared" si="129"/>
        <v>79.180000000000007</v>
      </c>
      <c r="O2092" s="6">
        <f t="shared" si="130"/>
        <v>81.22</v>
      </c>
      <c r="P2092" s="8">
        <f t="shared" si="131"/>
        <v>0.50635910224438896</v>
      </c>
      <c r="Q2092" s="5">
        <f>YEAR(SalesDataTable[[#This Row],[Order Date]])</f>
        <v>2026</v>
      </c>
      <c r="R2092" s="8" t="str">
        <f>"Q"&amp;ROUNDUP(MONTH(SalesDataTable[[#This Row],[Order Date]])/3,0)</f>
        <v>Q4</v>
      </c>
      <c r="S2092" s="9">
        <f>MONTH(SalesDataTable[[#This Row],[Order Date]])</f>
        <v>10</v>
      </c>
      <c r="T2092" s="8" t="str">
        <f>TEXT(SalesDataTable[[#This Row],[Order Date]],"mmm")</f>
        <v>Oct</v>
      </c>
    </row>
    <row r="2093" spans="1:20" ht="16">
      <c r="A2093" s="2" t="s">
        <v>2144</v>
      </c>
      <c r="B2093" s="3">
        <v>46307</v>
      </c>
      <c r="C2093" s="4" t="s">
        <v>14</v>
      </c>
      <c r="D2093" s="4" t="s">
        <v>15</v>
      </c>
      <c r="E2093" s="4" t="s">
        <v>3</v>
      </c>
      <c r="F2093" s="4" t="s">
        <v>20</v>
      </c>
      <c r="G2093" s="4" t="s">
        <v>5</v>
      </c>
      <c r="H2093" s="4" t="s">
        <v>35</v>
      </c>
      <c r="I2093" s="9">
        <v>3</v>
      </c>
      <c r="J2093" s="6">
        <v>41.09</v>
      </c>
      <c r="K2093" s="7">
        <v>0</v>
      </c>
      <c r="L2093" s="6">
        <v>17.18</v>
      </c>
      <c r="M2093" s="6">
        <f t="shared" si="128"/>
        <v>123.27000000000001</v>
      </c>
      <c r="N2093" s="6">
        <f t="shared" si="129"/>
        <v>51.54</v>
      </c>
      <c r="O2093" s="6">
        <f t="shared" si="130"/>
        <v>71.730000000000018</v>
      </c>
      <c r="P2093" s="8">
        <f t="shared" si="131"/>
        <v>0.58189340472134354</v>
      </c>
      <c r="Q2093" s="5">
        <f>YEAR(SalesDataTable[[#This Row],[Order Date]])</f>
        <v>2026</v>
      </c>
      <c r="R2093" s="8" t="str">
        <f>"Q"&amp;ROUNDUP(MONTH(SalesDataTable[[#This Row],[Order Date]])/3,0)</f>
        <v>Q4</v>
      </c>
      <c r="S2093" s="9">
        <f>MONTH(SalesDataTable[[#This Row],[Order Date]])</f>
        <v>10</v>
      </c>
      <c r="T2093" s="8" t="str">
        <f>TEXT(SalesDataTable[[#This Row],[Order Date]],"mmm")</f>
        <v>Oct</v>
      </c>
    </row>
    <row r="2094" spans="1:20" ht="16">
      <c r="A2094" s="2" t="s">
        <v>2145</v>
      </c>
      <c r="B2094" s="3">
        <v>46308</v>
      </c>
      <c r="C2094" s="4" t="s">
        <v>8</v>
      </c>
      <c r="D2094" s="4" t="s">
        <v>69</v>
      </c>
      <c r="E2094" s="4" t="s">
        <v>10</v>
      </c>
      <c r="F2094" s="4" t="s">
        <v>20</v>
      </c>
      <c r="G2094" s="4" t="s">
        <v>17</v>
      </c>
      <c r="H2094" s="4" t="s">
        <v>18</v>
      </c>
      <c r="I2094" s="9">
        <v>5</v>
      </c>
      <c r="J2094" s="6">
        <v>36.97</v>
      </c>
      <c r="K2094" s="7">
        <v>0.15</v>
      </c>
      <c r="L2094" s="6">
        <v>13.93</v>
      </c>
      <c r="M2094" s="6">
        <f t="shared" si="128"/>
        <v>157.1225</v>
      </c>
      <c r="N2094" s="6">
        <f t="shared" si="129"/>
        <v>69.650000000000006</v>
      </c>
      <c r="O2094" s="6">
        <f t="shared" si="130"/>
        <v>87.472499999999997</v>
      </c>
      <c r="P2094" s="8">
        <f t="shared" si="131"/>
        <v>0.55671530175500006</v>
      </c>
      <c r="Q2094" s="5">
        <f>YEAR(SalesDataTable[[#This Row],[Order Date]])</f>
        <v>2026</v>
      </c>
      <c r="R2094" s="8" t="str">
        <f>"Q"&amp;ROUNDUP(MONTH(SalesDataTable[[#This Row],[Order Date]])/3,0)</f>
        <v>Q4</v>
      </c>
      <c r="S2094" s="9">
        <f>MONTH(SalesDataTable[[#This Row],[Order Date]])</f>
        <v>10</v>
      </c>
      <c r="T2094" s="8" t="str">
        <f>TEXT(SalesDataTable[[#This Row],[Order Date]],"mmm")</f>
        <v>Oct</v>
      </c>
    </row>
    <row r="2095" spans="1:20" ht="16">
      <c r="A2095" s="2" t="s">
        <v>2146</v>
      </c>
      <c r="B2095" s="3">
        <v>46308</v>
      </c>
      <c r="C2095" s="4" t="s">
        <v>14</v>
      </c>
      <c r="D2095" s="4" t="s">
        <v>34</v>
      </c>
      <c r="E2095" s="4" t="s">
        <v>25</v>
      </c>
      <c r="F2095" s="4" t="s">
        <v>16</v>
      </c>
      <c r="G2095" s="4" t="s">
        <v>17</v>
      </c>
      <c r="H2095" s="4" t="s">
        <v>18</v>
      </c>
      <c r="I2095" s="9">
        <v>4</v>
      </c>
      <c r="J2095" s="6">
        <v>35.880000000000003</v>
      </c>
      <c r="K2095" s="7">
        <v>0.05</v>
      </c>
      <c r="L2095" s="6">
        <v>13.45</v>
      </c>
      <c r="M2095" s="6">
        <f t="shared" si="128"/>
        <v>136.34399999999999</v>
      </c>
      <c r="N2095" s="6">
        <f t="shared" si="129"/>
        <v>53.8</v>
      </c>
      <c r="O2095" s="6">
        <f t="shared" si="130"/>
        <v>82.543999999999997</v>
      </c>
      <c r="P2095" s="8">
        <f t="shared" si="131"/>
        <v>0.60540984568444522</v>
      </c>
      <c r="Q2095" s="5">
        <f>YEAR(SalesDataTable[[#This Row],[Order Date]])</f>
        <v>2026</v>
      </c>
      <c r="R2095" s="8" t="str">
        <f>"Q"&amp;ROUNDUP(MONTH(SalesDataTable[[#This Row],[Order Date]])/3,0)</f>
        <v>Q4</v>
      </c>
      <c r="S2095" s="9">
        <f>MONTH(SalesDataTable[[#This Row],[Order Date]])</f>
        <v>10</v>
      </c>
      <c r="T2095" s="8" t="str">
        <f>TEXT(SalesDataTable[[#This Row],[Order Date]],"mmm")</f>
        <v>Oct</v>
      </c>
    </row>
    <row r="2096" spans="1:20" ht="16">
      <c r="A2096" s="2" t="s">
        <v>2147</v>
      </c>
      <c r="B2096" s="3">
        <v>46308</v>
      </c>
      <c r="C2096" s="4" t="s">
        <v>8</v>
      </c>
      <c r="D2096" s="4" t="s">
        <v>66</v>
      </c>
      <c r="E2096" s="4" t="s">
        <v>3</v>
      </c>
      <c r="F2096" s="4" t="s">
        <v>4</v>
      </c>
      <c r="G2096" s="4" t="s">
        <v>5</v>
      </c>
      <c r="H2096" s="4" t="s">
        <v>35</v>
      </c>
      <c r="I2096" s="9">
        <v>3</v>
      </c>
      <c r="J2096" s="6">
        <v>40.42</v>
      </c>
      <c r="K2096" s="7">
        <v>0</v>
      </c>
      <c r="L2096" s="6">
        <v>16.79</v>
      </c>
      <c r="M2096" s="6">
        <f t="shared" si="128"/>
        <v>121.26</v>
      </c>
      <c r="N2096" s="6">
        <f t="shared" si="129"/>
        <v>50.37</v>
      </c>
      <c r="O2096" s="6">
        <f t="shared" si="130"/>
        <v>70.890000000000015</v>
      </c>
      <c r="P2096" s="8">
        <f t="shared" si="131"/>
        <v>0.58461157842652167</v>
      </c>
      <c r="Q2096" s="5">
        <f>YEAR(SalesDataTable[[#This Row],[Order Date]])</f>
        <v>2026</v>
      </c>
      <c r="R2096" s="8" t="str">
        <f>"Q"&amp;ROUNDUP(MONTH(SalesDataTable[[#This Row],[Order Date]])/3,0)</f>
        <v>Q4</v>
      </c>
      <c r="S2096" s="9">
        <f>MONTH(SalesDataTable[[#This Row],[Order Date]])</f>
        <v>10</v>
      </c>
      <c r="T2096" s="8" t="str">
        <f>TEXT(SalesDataTable[[#This Row],[Order Date]],"mmm")</f>
        <v>Oct</v>
      </c>
    </row>
    <row r="2097" spans="1:20" ht="16">
      <c r="A2097" s="2" t="s">
        <v>2148</v>
      </c>
      <c r="B2097" s="3">
        <v>46308</v>
      </c>
      <c r="C2097" s="4" t="s">
        <v>27</v>
      </c>
      <c r="D2097" s="4" t="s">
        <v>48</v>
      </c>
      <c r="E2097" s="4" t="s">
        <v>25</v>
      </c>
      <c r="F2097" s="4" t="s">
        <v>4</v>
      </c>
      <c r="G2097" s="4" t="s">
        <v>5</v>
      </c>
      <c r="H2097" s="4" t="s">
        <v>29</v>
      </c>
      <c r="I2097" s="9">
        <v>1</v>
      </c>
      <c r="J2097" s="6">
        <v>50.34</v>
      </c>
      <c r="K2097" s="7">
        <v>0.15</v>
      </c>
      <c r="L2097" s="6">
        <v>22.56</v>
      </c>
      <c r="M2097" s="6">
        <f t="shared" si="128"/>
        <v>42.789000000000001</v>
      </c>
      <c r="N2097" s="6">
        <f t="shared" si="129"/>
        <v>22.56</v>
      </c>
      <c r="O2097" s="6">
        <f t="shared" si="130"/>
        <v>20.229000000000003</v>
      </c>
      <c r="P2097" s="8">
        <f t="shared" si="131"/>
        <v>0.47276169108883132</v>
      </c>
      <c r="Q2097" s="5">
        <f>YEAR(SalesDataTable[[#This Row],[Order Date]])</f>
        <v>2026</v>
      </c>
      <c r="R2097" s="8" t="str">
        <f>"Q"&amp;ROUNDUP(MONTH(SalesDataTable[[#This Row],[Order Date]])/3,0)</f>
        <v>Q4</v>
      </c>
      <c r="S2097" s="9">
        <f>MONTH(SalesDataTable[[#This Row],[Order Date]])</f>
        <v>10</v>
      </c>
      <c r="T2097" s="8" t="str">
        <f>TEXT(SalesDataTable[[#This Row],[Order Date]],"mmm")</f>
        <v>Oct</v>
      </c>
    </row>
    <row r="2098" spans="1:20" ht="16">
      <c r="A2098" s="2" t="s">
        <v>2149</v>
      </c>
      <c r="B2098" s="3">
        <v>46308</v>
      </c>
      <c r="C2098" s="4" t="s">
        <v>1</v>
      </c>
      <c r="D2098" s="4" t="s">
        <v>88</v>
      </c>
      <c r="E2098" s="4" t="s">
        <v>25</v>
      </c>
      <c r="F2098" s="4" t="s">
        <v>16</v>
      </c>
      <c r="G2098" s="4" t="s">
        <v>17</v>
      </c>
      <c r="H2098" s="4" t="s">
        <v>18</v>
      </c>
      <c r="I2098" s="9">
        <v>3</v>
      </c>
      <c r="J2098" s="6">
        <v>36.049999999999997</v>
      </c>
      <c r="K2098" s="7">
        <v>0.1</v>
      </c>
      <c r="L2098" s="6">
        <v>13.87</v>
      </c>
      <c r="M2098" s="6">
        <f t="shared" si="128"/>
        <v>97.334999999999994</v>
      </c>
      <c r="N2098" s="6">
        <f t="shared" si="129"/>
        <v>41.61</v>
      </c>
      <c r="O2098" s="6">
        <f t="shared" si="130"/>
        <v>55.724999999999994</v>
      </c>
      <c r="P2098" s="8">
        <f t="shared" si="131"/>
        <v>0.57250732008013561</v>
      </c>
      <c r="Q2098" s="5">
        <f>YEAR(SalesDataTable[[#This Row],[Order Date]])</f>
        <v>2026</v>
      </c>
      <c r="R2098" s="8" t="str">
        <f>"Q"&amp;ROUNDUP(MONTH(SalesDataTable[[#This Row],[Order Date]])/3,0)</f>
        <v>Q4</v>
      </c>
      <c r="S2098" s="9">
        <f>MONTH(SalesDataTable[[#This Row],[Order Date]])</f>
        <v>10</v>
      </c>
      <c r="T2098" s="8" t="str">
        <f>TEXT(SalesDataTable[[#This Row],[Order Date]],"mmm")</f>
        <v>Oct</v>
      </c>
    </row>
    <row r="2099" spans="1:20" ht="16">
      <c r="A2099" s="2" t="s">
        <v>2150</v>
      </c>
      <c r="B2099" s="3">
        <v>46308</v>
      </c>
      <c r="C2099" s="4" t="s">
        <v>14</v>
      </c>
      <c r="D2099" s="4" t="s">
        <v>15</v>
      </c>
      <c r="E2099" s="4" t="s">
        <v>10</v>
      </c>
      <c r="F2099" s="4" t="s">
        <v>4</v>
      </c>
      <c r="G2099" s="4" t="s">
        <v>5</v>
      </c>
      <c r="H2099" s="4" t="s">
        <v>35</v>
      </c>
      <c r="I2099" s="9">
        <v>15</v>
      </c>
      <c r="J2099" s="6">
        <v>40</v>
      </c>
      <c r="K2099" s="7">
        <v>0.1</v>
      </c>
      <c r="L2099" s="6">
        <v>16.420000000000002</v>
      </c>
      <c r="M2099" s="6">
        <f t="shared" si="128"/>
        <v>540</v>
      </c>
      <c r="N2099" s="6">
        <f t="shared" si="129"/>
        <v>246.3</v>
      </c>
      <c r="O2099" s="6">
        <f t="shared" si="130"/>
        <v>293.7</v>
      </c>
      <c r="P2099" s="8">
        <f t="shared" si="131"/>
        <v>0.54388888888888887</v>
      </c>
      <c r="Q2099" s="5">
        <f>YEAR(SalesDataTable[[#This Row],[Order Date]])</f>
        <v>2026</v>
      </c>
      <c r="R2099" s="8" t="str">
        <f>"Q"&amp;ROUNDUP(MONTH(SalesDataTable[[#This Row],[Order Date]])/3,0)</f>
        <v>Q4</v>
      </c>
      <c r="S2099" s="9">
        <f>MONTH(SalesDataTable[[#This Row],[Order Date]])</f>
        <v>10</v>
      </c>
      <c r="T2099" s="8" t="str">
        <f>TEXT(SalesDataTable[[#This Row],[Order Date]],"mmm")</f>
        <v>Oct</v>
      </c>
    </row>
    <row r="2100" spans="1:20" ht="16">
      <c r="A2100" s="2" t="s">
        <v>2151</v>
      </c>
      <c r="B2100" s="3">
        <v>46308</v>
      </c>
      <c r="C2100" s="4" t="s">
        <v>27</v>
      </c>
      <c r="D2100" s="4" t="s">
        <v>45</v>
      </c>
      <c r="E2100" s="4" t="s">
        <v>25</v>
      </c>
      <c r="F2100" s="4" t="s">
        <v>4</v>
      </c>
      <c r="G2100" s="4" t="s">
        <v>11</v>
      </c>
      <c r="H2100" s="4" t="s">
        <v>53</v>
      </c>
      <c r="I2100" s="9">
        <v>1</v>
      </c>
      <c r="J2100" s="6">
        <v>151.68</v>
      </c>
      <c r="K2100" s="7">
        <v>0.05</v>
      </c>
      <c r="L2100" s="6">
        <v>78.98</v>
      </c>
      <c r="M2100" s="6">
        <f t="shared" si="128"/>
        <v>144.096</v>
      </c>
      <c r="N2100" s="6">
        <f t="shared" si="129"/>
        <v>78.98</v>
      </c>
      <c r="O2100" s="6">
        <f t="shared" si="130"/>
        <v>65.116</v>
      </c>
      <c r="P2100" s="8">
        <f t="shared" si="131"/>
        <v>0.45189318232289583</v>
      </c>
      <c r="Q2100" s="5">
        <f>YEAR(SalesDataTable[[#This Row],[Order Date]])</f>
        <v>2026</v>
      </c>
      <c r="R2100" s="8" t="str">
        <f>"Q"&amp;ROUNDUP(MONTH(SalesDataTable[[#This Row],[Order Date]])/3,0)</f>
        <v>Q4</v>
      </c>
      <c r="S2100" s="9">
        <f>MONTH(SalesDataTable[[#This Row],[Order Date]])</f>
        <v>10</v>
      </c>
      <c r="T2100" s="8" t="str">
        <f>TEXT(SalesDataTable[[#This Row],[Order Date]],"mmm")</f>
        <v>Oct</v>
      </c>
    </row>
    <row r="2101" spans="1:20" ht="16">
      <c r="A2101" s="2" t="s">
        <v>2152</v>
      </c>
      <c r="B2101" s="3">
        <v>46308</v>
      </c>
      <c r="C2101" s="4" t="s">
        <v>8</v>
      </c>
      <c r="D2101" s="4" t="s">
        <v>86</v>
      </c>
      <c r="E2101" s="4" t="s">
        <v>3</v>
      </c>
      <c r="F2101" s="4" t="s">
        <v>20</v>
      </c>
      <c r="G2101" s="4" t="s">
        <v>49</v>
      </c>
      <c r="H2101" s="4" t="s">
        <v>67</v>
      </c>
      <c r="I2101" s="9">
        <v>1</v>
      </c>
      <c r="J2101" s="6">
        <v>36.53</v>
      </c>
      <c r="K2101" s="7">
        <v>0</v>
      </c>
      <c r="L2101" s="6">
        <v>14.01</v>
      </c>
      <c r="M2101" s="6">
        <f t="shared" si="128"/>
        <v>36.53</v>
      </c>
      <c r="N2101" s="6">
        <f t="shared" si="129"/>
        <v>14.01</v>
      </c>
      <c r="O2101" s="6">
        <f t="shared" si="130"/>
        <v>22.520000000000003</v>
      </c>
      <c r="P2101" s="8">
        <f t="shared" si="131"/>
        <v>0.61647960580344929</v>
      </c>
      <c r="Q2101" s="5">
        <f>YEAR(SalesDataTable[[#This Row],[Order Date]])</f>
        <v>2026</v>
      </c>
      <c r="R2101" s="8" t="str">
        <f>"Q"&amp;ROUNDUP(MONTH(SalesDataTable[[#This Row],[Order Date]])/3,0)</f>
        <v>Q4</v>
      </c>
      <c r="S2101" s="9">
        <f>MONTH(SalesDataTable[[#This Row],[Order Date]])</f>
        <v>10</v>
      </c>
      <c r="T2101" s="8" t="str">
        <f>TEXT(SalesDataTable[[#This Row],[Order Date]],"mmm")</f>
        <v>Oct</v>
      </c>
    </row>
    <row r="2102" spans="1:20" ht="16">
      <c r="A2102" s="2" t="s">
        <v>2153</v>
      </c>
      <c r="B2102" s="3">
        <v>46308</v>
      </c>
      <c r="C2102" s="4" t="s">
        <v>1</v>
      </c>
      <c r="D2102" s="4" t="s">
        <v>2</v>
      </c>
      <c r="E2102" s="4" t="s">
        <v>25</v>
      </c>
      <c r="F2102" s="4" t="s">
        <v>20</v>
      </c>
      <c r="G2102" s="4" t="s">
        <v>5</v>
      </c>
      <c r="H2102" s="4" t="s">
        <v>35</v>
      </c>
      <c r="I2102" s="9">
        <v>1</v>
      </c>
      <c r="J2102" s="6">
        <v>39.89</v>
      </c>
      <c r="K2102" s="7">
        <v>0.05</v>
      </c>
      <c r="L2102" s="6">
        <v>16.91</v>
      </c>
      <c r="M2102" s="6">
        <f t="shared" si="128"/>
        <v>37.895499999999998</v>
      </c>
      <c r="N2102" s="6">
        <f t="shared" si="129"/>
        <v>16.91</v>
      </c>
      <c r="O2102" s="6">
        <f t="shared" si="130"/>
        <v>20.985499999999998</v>
      </c>
      <c r="P2102" s="8">
        <f t="shared" si="131"/>
        <v>0.55377287540737019</v>
      </c>
      <c r="Q2102" s="5">
        <f>YEAR(SalesDataTable[[#This Row],[Order Date]])</f>
        <v>2026</v>
      </c>
      <c r="R2102" s="8" t="str">
        <f>"Q"&amp;ROUNDUP(MONTH(SalesDataTable[[#This Row],[Order Date]])/3,0)</f>
        <v>Q4</v>
      </c>
      <c r="S2102" s="9">
        <f>MONTH(SalesDataTable[[#This Row],[Order Date]])</f>
        <v>10</v>
      </c>
      <c r="T2102" s="8" t="str">
        <f>TEXT(SalesDataTable[[#This Row],[Order Date]],"mmm")</f>
        <v>Oct</v>
      </c>
    </row>
    <row r="2103" spans="1:20" ht="16">
      <c r="A2103" s="2" t="s">
        <v>2154</v>
      </c>
      <c r="B2103" s="3">
        <v>46308</v>
      </c>
      <c r="C2103" s="4" t="s">
        <v>14</v>
      </c>
      <c r="D2103" s="4" t="s">
        <v>61</v>
      </c>
      <c r="E2103" s="4" t="s">
        <v>3</v>
      </c>
      <c r="F2103" s="4" t="s">
        <v>16</v>
      </c>
      <c r="G2103" s="4" t="s">
        <v>11</v>
      </c>
      <c r="H2103" s="4" t="s">
        <v>53</v>
      </c>
      <c r="I2103" s="9">
        <v>1</v>
      </c>
      <c r="J2103" s="6">
        <v>154.53</v>
      </c>
      <c r="K2103" s="7">
        <v>0</v>
      </c>
      <c r="L2103" s="6">
        <v>77.930000000000007</v>
      </c>
      <c r="M2103" s="6">
        <f t="shared" si="128"/>
        <v>154.53</v>
      </c>
      <c r="N2103" s="6">
        <f t="shared" si="129"/>
        <v>77.930000000000007</v>
      </c>
      <c r="O2103" s="6">
        <f t="shared" si="130"/>
        <v>76.599999999999994</v>
      </c>
      <c r="P2103" s="8">
        <f t="shared" si="131"/>
        <v>0.49569662848637802</v>
      </c>
      <c r="Q2103" s="5">
        <f>YEAR(SalesDataTable[[#This Row],[Order Date]])</f>
        <v>2026</v>
      </c>
      <c r="R2103" s="8" t="str">
        <f>"Q"&amp;ROUNDUP(MONTH(SalesDataTable[[#This Row],[Order Date]])/3,0)</f>
        <v>Q4</v>
      </c>
      <c r="S2103" s="9">
        <f>MONTH(SalesDataTable[[#This Row],[Order Date]])</f>
        <v>10</v>
      </c>
      <c r="T2103" s="8" t="str">
        <f>TEXT(SalesDataTable[[#This Row],[Order Date]],"mmm")</f>
        <v>Oct</v>
      </c>
    </row>
    <row r="2104" spans="1:20" ht="16">
      <c r="A2104" s="2" t="s">
        <v>2155</v>
      </c>
      <c r="B2104" s="3">
        <v>46309</v>
      </c>
      <c r="C2104" s="4" t="s">
        <v>27</v>
      </c>
      <c r="D2104" s="4" t="s">
        <v>48</v>
      </c>
      <c r="E2104" s="4" t="s">
        <v>39</v>
      </c>
      <c r="F2104" s="4" t="s">
        <v>20</v>
      </c>
      <c r="G2104" s="4" t="s">
        <v>5</v>
      </c>
      <c r="H2104" s="4" t="s">
        <v>29</v>
      </c>
      <c r="I2104" s="9">
        <v>2</v>
      </c>
      <c r="J2104" s="6">
        <v>50.64</v>
      </c>
      <c r="K2104" s="7">
        <v>0.05</v>
      </c>
      <c r="L2104" s="6">
        <v>22.28</v>
      </c>
      <c r="M2104" s="6">
        <f t="shared" si="128"/>
        <v>96.215999999999994</v>
      </c>
      <c r="N2104" s="6">
        <f t="shared" si="129"/>
        <v>44.56</v>
      </c>
      <c r="O2104" s="6">
        <f t="shared" si="130"/>
        <v>51.655999999999992</v>
      </c>
      <c r="P2104" s="8">
        <f t="shared" si="131"/>
        <v>0.53687536376486233</v>
      </c>
      <c r="Q2104" s="5">
        <f>YEAR(SalesDataTable[[#This Row],[Order Date]])</f>
        <v>2026</v>
      </c>
      <c r="R2104" s="8" t="str">
        <f>"Q"&amp;ROUNDUP(MONTH(SalesDataTable[[#This Row],[Order Date]])/3,0)</f>
        <v>Q4</v>
      </c>
      <c r="S2104" s="9">
        <f>MONTH(SalesDataTable[[#This Row],[Order Date]])</f>
        <v>10</v>
      </c>
      <c r="T2104" s="8" t="str">
        <f>TEXT(SalesDataTable[[#This Row],[Order Date]],"mmm")</f>
        <v>Oct</v>
      </c>
    </row>
    <row r="2105" spans="1:20" ht="16">
      <c r="A2105" s="2" t="s">
        <v>2156</v>
      </c>
      <c r="B2105" s="3">
        <v>46309</v>
      </c>
      <c r="C2105" s="4" t="s">
        <v>1</v>
      </c>
      <c r="D2105" s="4" t="s">
        <v>2</v>
      </c>
      <c r="E2105" s="4" t="s">
        <v>3</v>
      </c>
      <c r="F2105" s="4" t="s">
        <v>16</v>
      </c>
      <c r="G2105" s="4" t="s">
        <v>49</v>
      </c>
      <c r="H2105" s="4" t="s">
        <v>50</v>
      </c>
      <c r="I2105" s="9">
        <v>3</v>
      </c>
      <c r="J2105" s="6">
        <v>40.880000000000003</v>
      </c>
      <c r="K2105" s="7">
        <v>0.05</v>
      </c>
      <c r="L2105" s="6">
        <v>14.59</v>
      </c>
      <c r="M2105" s="6">
        <f t="shared" si="128"/>
        <v>116.50800000000001</v>
      </c>
      <c r="N2105" s="6">
        <f t="shared" si="129"/>
        <v>43.769999999999996</v>
      </c>
      <c r="O2105" s="6">
        <f t="shared" si="130"/>
        <v>72.738000000000014</v>
      </c>
      <c r="P2105" s="8">
        <f t="shared" si="131"/>
        <v>0.62431764342362761</v>
      </c>
      <c r="Q2105" s="5">
        <f>YEAR(SalesDataTable[[#This Row],[Order Date]])</f>
        <v>2026</v>
      </c>
      <c r="R2105" s="8" t="str">
        <f>"Q"&amp;ROUNDUP(MONTH(SalesDataTable[[#This Row],[Order Date]])/3,0)</f>
        <v>Q4</v>
      </c>
      <c r="S2105" s="9">
        <f>MONTH(SalesDataTable[[#This Row],[Order Date]])</f>
        <v>10</v>
      </c>
      <c r="T2105" s="8" t="str">
        <f>TEXT(SalesDataTable[[#This Row],[Order Date]],"mmm")</f>
        <v>Oct</v>
      </c>
    </row>
    <row r="2106" spans="1:20" ht="16">
      <c r="A2106" s="2" t="s">
        <v>2157</v>
      </c>
      <c r="B2106" s="3">
        <v>46309</v>
      </c>
      <c r="C2106" s="4" t="s">
        <v>27</v>
      </c>
      <c r="D2106" s="4" t="s">
        <v>28</v>
      </c>
      <c r="E2106" s="4" t="s">
        <v>25</v>
      </c>
      <c r="F2106" s="4" t="s">
        <v>4</v>
      </c>
      <c r="G2106" s="4" t="s">
        <v>11</v>
      </c>
      <c r="H2106" s="4" t="s">
        <v>21</v>
      </c>
      <c r="I2106" s="9">
        <v>1</v>
      </c>
      <c r="J2106" s="6">
        <v>141.77000000000001</v>
      </c>
      <c r="K2106" s="7">
        <v>0</v>
      </c>
      <c r="L2106" s="6">
        <v>78.48</v>
      </c>
      <c r="M2106" s="6">
        <f t="shared" si="128"/>
        <v>141.77000000000001</v>
      </c>
      <c r="N2106" s="6">
        <f t="shared" si="129"/>
        <v>78.48</v>
      </c>
      <c r="O2106" s="6">
        <f t="shared" si="130"/>
        <v>63.290000000000006</v>
      </c>
      <c r="P2106" s="8">
        <f t="shared" si="131"/>
        <v>0.44642731184312623</v>
      </c>
      <c r="Q2106" s="5">
        <f>YEAR(SalesDataTable[[#This Row],[Order Date]])</f>
        <v>2026</v>
      </c>
      <c r="R2106" s="8" t="str">
        <f>"Q"&amp;ROUNDUP(MONTH(SalesDataTable[[#This Row],[Order Date]])/3,0)</f>
        <v>Q4</v>
      </c>
      <c r="S2106" s="9">
        <f>MONTH(SalesDataTable[[#This Row],[Order Date]])</f>
        <v>10</v>
      </c>
      <c r="T2106" s="8" t="str">
        <f>TEXT(SalesDataTable[[#This Row],[Order Date]],"mmm")</f>
        <v>Oct</v>
      </c>
    </row>
    <row r="2107" spans="1:20" ht="16">
      <c r="A2107" s="2" t="s">
        <v>2158</v>
      </c>
      <c r="B2107" s="3">
        <v>46309</v>
      </c>
      <c r="C2107" s="4" t="s">
        <v>27</v>
      </c>
      <c r="D2107" s="4" t="s">
        <v>45</v>
      </c>
      <c r="E2107" s="4" t="s">
        <v>3</v>
      </c>
      <c r="F2107" s="4" t="s">
        <v>16</v>
      </c>
      <c r="G2107" s="4" t="s">
        <v>31</v>
      </c>
      <c r="H2107" s="4" t="s">
        <v>41</v>
      </c>
      <c r="I2107" s="9">
        <v>3</v>
      </c>
      <c r="J2107" s="6">
        <v>199.99</v>
      </c>
      <c r="K2107" s="7">
        <v>0.15</v>
      </c>
      <c r="L2107" s="6">
        <v>101.86</v>
      </c>
      <c r="M2107" s="6">
        <f t="shared" si="128"/>
        <v>509.97450000000003</v>
      </c>
      <c r="N2107" s="6">
        <f t="shared" si="129"/>
        <v>305.58</v>
      </c>
      <c r="O2107" s="6">
        <f t="shared" si="130"/>
        <v>204.39450000000005</v>
      </c>
      <c r="P2107" s="8">
        <f t="shared" si="131"/>
        <v>0.40079356909021929</v>
      </c>
      <c r="Q2107" s="5">
        <f>YEAR(SalesDataTable[[#This Row],[Order Date]])</f>
        <v>2026</v>
      </c>
      <c r="R2107" s="8" t="str">
        <f>"Q"&amp;ROUNDUP(MONTH(SalesDataTable[[#This Row],[Order Date]])/3,0)</f>
        <v>Q4</v>
      </c>
      <c r="S2107" s="9">
        <f>MONTH(SalesDataTable[[#This Row],[Order Date]])</f>
        <v>10</v>
      </c>
      <c r="T2107" s="8" t="str">
        <f>TEXT(SalesDataTable[[#This Row],[Order Date]],"mmm")</f>
        <v>Oct</v>
      </c>
    </row>
    <row r="2108" spans="1:20" ht="16">
      <c r="A2108" s="2" t="s">
        <v>2159</v>
      </c>
      <c r="B2108" s="3">
        <v>46309</v>
      </c>
      <c r="C2108" s="4" t="s">
        <v>27</v>
      </c>
      <c r="D2108" s="4" t="s">
        <v>28</v>
      </c>
      <c r="E2108" s="4" t="s">
        <v>39</v>
      </c>
      <c r="F2108" s="4" t="s">
        <v>16</v>
      </c>
      <c r="G2108" s="4" t="s">
        <v>5</v>
      </c>
      <c r="H2108" s="4" t="s">
        <v>29</v>
      </c>
      <c r="I2108" s="9">
        <v>2</v>
      </c>
      <c r="J2108" s="6">
        <v>50.56</v>
      </c>
      <c r="K2108" s="7">
        <v>0</v>
      </c>
      <c r="L2108" s="6">
        <v>23.04</v>
      </c>
      <c r="M2108" s="6">
        <f t="shared" si="128"/>
        <v>101.12</v>
      </c>
      <c r="N2108" s="6">
        <f t="shared" si="129"/>
        <v>46.08</v>
      </c>
      <c r="O2108" s="6">
        <f t="shared" si="130"/>
        <v>55.040000000000006</v>
      </c>
      <c r="P2108" s="8">
        <f t="shared" si="131"/>
        <v>0.54430379746835444</v>
      </c>
      <c r="Q2108" s="5">
        <f>YEAR(SalesDataTable[[#This Row],[Order Date]])</f>
        <v>2026</v>
      </c>
      <c r="R2108" s="8" t="str">
        <f>"Q"&amp;ROUNDUP(MONTH(SalesDataTable[[#This Row],[Order Date]])/3,0)</f>
        <v>Q4</v>
      </c>
      <c r="S2108" s="9">
        <f>MONTH(SalesDataTable[[#This Row],[Order Date]])</f>
        <v>10</v>
      </c>
      <c r="T2108" s="8" t="str">
        <f>TEXT(SalesDataTable[[#This Row],[Order Date]],"mmm")</f>
        <v>Oct</v>
      </c>
    </row>
    <row r="2109" spans="1:20" ht="16">
      <c r="A2109" s="2" t="s">
        <v>2160</v>
      </c>
      <c r="B2109" s="3">
        <v>46309</v>
      </c>
      <c r="C2109" s="4" t="s">
        <v>27</v>
      </c>
      <c r="D2109" s="4" t="s">
        <v>45</v>
      </c>
      <c r="E2109" s="4" t="s">
        <v>3</v>
      </c>
      <c r="F2109" s="4" t="s">
        <v>16</v>
      </c>
      <c r="G2109" s="4" t="s">
        <v>17</v>
      </c>
      <c r="H2109" s="4" t="s">
        <v>46</v>
      </c>
      <c r="I2109" s="9">
        <v>1</v>
      </c>
      <c r="J2109" s="6">
        <v>47.38</v>
      </c>
      <c r="K2109" s="7">
        <v>0</v>
      </c>
      <c r="L2109" s="6">
        <v>17.86</v>
      </c>
      <c r="M2109" s="6">
        <f t="shared" si="128"/>
        <v>47.38</v>
      </c>
      <c r="N2109" s="6">
        <f t="shared" si="129"/>
        <v>17.86</v>
      </c>
      <c r="O2109" s="6">
        <f t="shared" si="130"/>
        <v>29.520000000000003</v>
      </c>
      <c r="P2109" s="8">
        <f t="shared" si="131"/>
        <v>0.62304769945124527</v>
      </c>
      <c r="Q2109" s="5">
        <f>YEAR(SalesDataTable[[#This Row],[Order Date]])</f>
        <v>2026</v>
      </c>
      <c r="R2109" s="8" t="str">
        <f>"Q"&amp;ROUNDUP(MONTH(SalesDataTable[[#This Row],[Order Date]])/3,0)</f>
        <v>Q4</v>
      </c>
      <c r="S2109" s="9">
        <f>MONTH(SalesDataTable[[#This Row],[Order Date]])</f>
        <v>10</v>
      </c>
      <c r="T2109" s="8" t="str">
        <f>TEXT(SalesDataTable[[#This Row],[Order Date]],"mmm")</f>
        <v>Oct</v>
      </c>
    </row>
    <row r="2110" spans="1:20" ht="16">
      <c r="A2110" s="2" t="s">
        <v>2161</v>
      </c>
      <c r="B2110" s="3">
        <v>46310</v>
      </c>
      <c r="C2110" s="4" t="s">
        <v>14</v>
      </c>
      <c r="D2110" s="4" t="s">
        <v>15</v>
      </c>
      <c r="E2110" s="4" t="s">
        <v>3</v>
      </c>
      <c r="F2110" s="4" t="s">
        <v>20</v>
      </c>
      <c r="G2110" s="4" t="s">
        <v>11</v>
      </c>
      <c r="H2110" s="4" t="s">
        <v>12</v>
      </c>
      <c r="I2110" s="9">
        <v>1</v>
      </c>
      <c r="J2110" s="6">
        <v>92.74</v>
      </c>
      <c r="K2110" s="7">
        <v>0.15</v>
      </c>
      <c r="L2110" s="6">
        <v>44.52</v>
      </c>
      <c r="M2110" s="6">
        <f t="shared" si="128"/>
        <v>78.828999999999994</v>
      </c>
      <c r="N2110" s="6">
        <f t="shared" si="129"/>
        <v>44.52</v>
      </c>
      <c r="O2110" s="6">
        <f t="shared" si="130"/>
        <v>34.30899999999999</v>
      </c>
      <c r="P2110" s="8">
        <f t="shared" si="131"/>
        <v>0.43523322635070844</v>
      </c>
      <c r="Q2110" s="5">
        <f>YEAR(SalesDataTable[[#This Row],[Order Date]])</f>
        <v>2026</v>
      </c>
      <c r="R2110" s="8" t="str">
        <f>"Q"&amp;ROUNDUP(MONTH(SalesDataTable[[#This Row],[Order Date]])/3,0)</f>
        <v>Q4</v>
      </c>
      <c r="S2110" s="9">
        <f>MONTH(SalesDataTable[[#This Row],[Order Date]])</f>
        <v>10</v>
      </c>
      <c r="T2110" s="8" t="str">
        <f>TEXT(SalesDataTable[[#This Row],[Order Date]],"mmm")</f>
        <v>Oct</v>
      </c>
    </row>
    <row r="2111" spans="1:20" ht="16">
      <c r="A2111" s="2" t="s">
        <v>2162</v>
      </c>
      <c r="B2111" s="3">
        <v>46310</v>
      </c>
      <c r="C2111" s="4" t="s">
        <v>27</v>
      </c>
      <c r="D2111" s="4" t="s">
        <v>82</v>
      </c>
      <c r="E2111" s="4" t="s">
        <v>25</v>
      </c>
      <c r="F2111" s="4" t="s">
        <v>4</v>
      </c>
      <c r="G2111" s="4" t="s">
        <v>5</v>
      </c>
      <c r="H2111" s="4" t="s">
        <v>29</v>
      </c>
      <c r="I2111" s="9">
        <v>3</v>
      </c>
      <c r="J2111" s="6">
        <v>51.57</v>
      </c>
      <c r="K2111" s="7">
        <v>0.1</v>
      </c>
      <c r="L2111" s="6">
        <v>21.82</v>
      </c>
      <c r="M2111" s="6">
        <f t="shared" si="128"/>
        <v>139.239</v>
      </c>
      <c r="N2111" s="6">
        <f t="shared" si="129"/>
        <v>65.460000000000008</v>
      </c>
      <c r="O2111" s="6">
        <f t="shared" si="130"/>
        <v>73.778999999999996</v>
      </c>
      <c r="P2111" s="8">
        <f t="shared" si="131"/>
        <v>0.52987309589985565</v>
      </c>
      <c r="Q2111" s="5">
        <f>YEAR(SalesDataTable[[#This Row],[Order Date]])</f>
        <v>2026</v>
      </c>
      <c r="R2111" s="8" t="str">
        <f>"Q"&amp;ROUNDUP(MONTH(SalesDataTable[[#This Row],[Order Date]])/3,0)</f>
        <v>Q4</v>
      </c>
      <c r="S2111" s="9">
        <f>MONTH(SalesDataTable[[#This Row],[Order Date]])</f>
        <v>10</v>
      </c>
      <c r="T2111" s="8" t="str">
        <f>TEXT(SalesDataTable[[#This Row],[Order Date]],"mmm")</f>
        <v>Oct</v>
      </c>
    </row>
    <row r="2112" spans="1:20" ht="16">
      <c r="A2112" s="2" t="s">
        <v>2163</v>
      </c>
      <c r="B2112" s="3">
        <v>46310</v>
      </c>
      <c r="C2112" s="4" t="s">
        <v>8</v>
      </c>
      <c r="D2112" s="4" t="s">
        <v>69</v>
      </c>
      <c r="E2112" s="4" t="s">
        <v>3</v>
      </c>
      <c r="F2112" s="4" t="s">
        <v>16</v>
      </c>
      <c r="G2112" s="4" t="s">
        <v>11</v>
      </c>
      <c r="H2112" s="4" t="s">
        <v>79</v>
      </c>
      <c r="I2112" s="9">
        <v>1</v>
      </c>
      <c r="J2112" s="6">
        <v>70.47</v>
      </c>
      <c r="K2112" s="7">
        <v>0.1</v>
      </c>
      <c r="L2112" s="6">
        <v>31.52</v>
      </c>
      <c r="M2112" s="6">
        <f t="shared" si="128"/>
        <v>63.423000000000002</v>
      </c>
      <c r="N2112" s="6">
        <f t="shared" si="129"/>
        <v>31.52</v>
      </c>
      <c r="O2112" s="6">
        <f t="shared" si="130"/>
        <v>31.903000000000002</v>
      </c>
      <c r="P2112" s="8">
        <f t="shared" si="131"/>
        <v>0.50301940936253409</v>
      </c>
      <c r="Q2112" s="5">
        <f>YEAR(SalesDataTable[[#This Row],[Order Date]])</f>
        <v>2026</v>
      </c>
      <c r="R2112" s="8" t="str">
        <f>"Q"&amp;ROUNDUP(MONTH(SalesDataTable[[#This Row],[Order Date]])/3,0)</f>
        <v>Q4</v>
      </c>
      <c r="S2112" s="9">
        <f>MONTH(SalesDataTable[[#This Row],[Order Date]])</f>
        <v>10</v>
      </c>
      <c r="T2112" s="8" t="str">
        <f>TEXT(SalesDataTable[[#This Row],[Order Date]],"mmm")</f>
        <v>Oct</v>
      </c>
    </row>
    <row r="2113" spans="1:20" ht="16">
      <c r="A2113" s="2" t="s">
        <v>2164</v>
      </c>
      <c r="B2113" s="3">
        <v>46310</v>
      </c>
      <c r="C2113" s="4" t="s">
        <v>1</v>
      </c>
      <c r="D2113" s="4" t="s">
        <v>2</v>
      </c>
      <c r="E2113" s="4" t="s">
        <v>3</v>
      </c>
      <c r="F2113" s="4" t="s">
        <v>16</v>
      </c>
      <c r="G2113" s="4" t="s">
        <v>11</v>
      </c>
      <c r="H2113" s="4" t="s">
        <v>79</v>
      </c>
      <c r="I2113" s="9">
        <v>1</v>
      </c>
      <c r="J2113" s="6">
        <v>71.05</v>
      </c>
      <c r="K2113" s="7">
        <v>0</v>
      </c>
      <c r="L2113" s="6">
        <v>33.32</v>
      </c>
      <c r="M2113" s="6">
        <f t="shared" si="128"/>
        <v>71.05</v>
      </c>
      <c r="N2113" s="6">
        <f t="shared" si="129"/>
        <v>33.32</v>
      </c>
      <c r="O2113" s="6">
        <f t="shared" si="130"/>
        <v>37.729999999999997</v>
      </c>
      <c r="P2113" s="8">
        <f t="shared" si="131"/>
        <v>0.53103448275862064</v>
      </c>
      <c r="Q2113" s="5">
        <f>YEAR(SalesDataTable[[#This Row],[Order Date]])</f>
        <v>2026</v>
      </c>
      <c r="R2113" s="8" t="str">
        <f>"Q"&amp;ROUNDUP(MONTH(SalesDataTable[[#This Row],[Order Date]])/3,0)</f>
        <v>Q4</v>
      </c>
      <c r="S2113" s="9">
        <f>MONTH(SalesDataTable[[#This Row],[Order Date]])</f>
        <v>10</v>
      </c>
      <c r="T2113" s="8" t="str">
        <f>TEXT(SalesDataTable[[#This Row],[Order Date]],"mmm")</f>
        <v>Oct</v>
      </c>
    </row>
    <row r="2114" spans="1:20" ht="16">
      <c r="A2114" s="2" t="s">
        <v>2165</v>
      </c>
      <c r="B2114" s="3">
        <v>46310</v>
      </c>
      <c r="C2114" s="4" t="s">
        <v>27</v>
      </c>
      <c r="D2114" s="4" t="s">
        <v>82</v>
      </c>
      <c r="E2114" s="4" t="s">
        <v>25</v>
      </c>
      <c r="F2114" s="4" t="s">
        <v>4</v>
      </c>
      <c r="G2114" s="4" t="s">
        <v>5</v>
      </c>
      <c r="H2114" s="4" t="s">
        <v>35</v>
      </c>
      <c r="I2114" s="9">
        <v>3</v>
      </c>
      <c r="J2114" s="6">
        <v>39.83</v>
      </c>
      <c r="K2114" s="7">
        <v>0.1</v>
      </c>
      <c r="L2114" s="6">
        <v>16.93</v>
      </c>
      <c r="M2114" s="6">
        <f t="shared" ref="M2114:M2177" si="132">I2114*J2114*(1-K2114)</f>
        <v>107.541</v>
      </c>
      <c r="N2114" s="6">
        <f t="shared" ref="N2114:N2177" si="133">I2114*L2114</f>
        <v>50.79</v>
      </c>
      <c r="O2114" s="6">
        <f t="shared" ref="O2114:O2177" si="134">M2114-N2114</f>
        <v>56.750999999999998</v>
      </c>
      <c r="P2114" s="8">
        <f t="shared" ref="P2114:P2177" si="135">IFERROR(O2114/M2114,0)</f>
        <v>0.52771501101905316</v>
      </c>
      <c r="Q2114" s="5">
        <f>YEAR(SalesDataTable[[#This Row],[Order Date]])</f>
        <v>2026</v>
      </c>
      <c r="R2114" s="8" t="str">
        <f>"Q"&amp;ROUNDUP(MONTH(SalesDataTable[[#This Row],[Order Date]])/3,0)</f>
        <v>Q4</v>
      </c>
      <c r="S2114" s="9">
        <f>MONTH(SalesDataTable[[#This Row],[Order Date]])</f>
        <v>10</v>
      </c>
      <c r="T2114" s="8" t="str">
        <f>TEXT(SalesDataTable[[#This Row],[Order Date]],"mmm")</f>
        <v>Oct</v>
      </c>
    </row>
    <row r="2115" spans="1:20" ht="16">
      <c r="A2115" s="2" t="s">
        <v>2166</v>
      </c>
      <c r="B2115" s="3">
        <v>46310</v>
      </c>
      <c r="C2115" s="4" t="s">
        <v>27</v>
      </c>
      <c r="D2115" s="4" t="s">
        <v>45</v>
      </c>
      <c r="E2115" s="4" t="s">
        <v>3</v>
      </c>
      <c r="F2115" s="4" t="s">
        <v>16</v>
      </c>
      <c r="G2115" s="4" t="s">
        <v>49</v>
      </c>
      <c r="H2115" s="4" t="s">
        <v>74</v>
      </c>
      <c r="I2115" s="9">
        <v>3</v>
      </c>
      <c r="J2115" s="6">
        <v>49.5</v>
      </c>
      <c r="K2115" s="7">
        <v>0.05</v>
      </c>
      <c r="L2115" s="6">
        <v>22</v>
      </c>
      <c r="M2115" s="6">
        <f t="shared" si="132"/>
        <v>141.07499999999999</v>
      </c>
      <c r="N2115" s="6">
        <f t="shared" si="133"/>
        <v>66</v>
      </c>
      <c r="O2115" s="6">
        <f t="shared" si="134"/>
        <v>75.074999999999989</v>
      </c>
      <c r="P2115" s="8">
        <f t="shared" si="135"/>
        <v>0.53216374269005839</v>
      </c>
      <c r="Q2115" s="5">
        <f>YEAR(SalesDataTable[[#This Row],[Order Date]])</f>
        <v>2026</v>
      </c>
      <c r="R2115" s="8" t="str">
        <f>"Q"&amp;ROUNDUP(MONTH(SalesDataTable[[#This Row],[Order Date]])/3,0)</f>
        <v>Q4</v>
      </c>
      <c r="S2115" s="9">
        <f>MONTH(SalesDataTable[[#This Row],[Order Date]])</f>
        <v>10</v>
      </c>
      <c r="T2115" s="8" t="str">
        <f>TEXT(SalesDataTable[[#This Row],[Order Date]],"mmm")</f>
        <v>Oct</v>
      </c>
    </row>
    <row r="2116" spans="1:20" ht="16">
      <c r="A2116" s="2" t="s">
        <v>2167</v>
      </c>
      <c r="B2116" s="3">
        <v>46310</v>
      </c>
      <c r="C2116" s="4" t="s">
        <v>8</v>
      </c>
      <c r="D2116" s="4" t="s">
        <v>38</v>
      </c>
      <c r="E2116" s="4" t="s">
        <v>39</v>
      </c>
      <c r="F2116" s="4" t="s">
        <v>16</v>
      </c>
      <c r="G2116" s="4" t="s">
        <v>11</v>
      </c>
      <c r="H2116" s="4" t="s">
        <v>12</v>
      </c>
      <c r="I2116" s="9">
        <v>1</v>
      </c>
      <c r="J2116" s="6">
        <v>91.99</v>
      </c>
      <c r="K2116" s="7">
        <v>0</v>
      </c>
      <c r="L2116" s="6">
        <v>44.86</v>
      </c>
      <c r="M2116" s="6">
        <f t="shared" si="132"/>
        <v>91.99</v>
      </c>
      <c r="N2116" s="6">
        <f t="shared" si="133"/>
        <v>44.86</v>
      </c>
      <c r="O2116" s="6">
        <f t="shared" si="134"/>
        <v>47.129999999999995</v>
      </c>
      <c r="P2116" s="8">
        <f t="shared" si="135"/>
        <v>0.51233829764104788</v>
      </c>
      <c r="Q2116" s="5">
        <f>YEAR(SalesDataTable[[#This Row],[Order Date]])</f>
        <v>2026</v>
      </c>
      <c r="R2116" s="8" t="str">
        <f>"Q"&amp;ROUNDUP(MONTH(SalesDataTable[[#This Row],[Order Date]])/3,0)</f>
        <v>Q4</v>
      </c>
      <c r="S2116" s="9">
        <f>MONTH(SalesDataTable[[#This Row],[Order Date]])</f>
        <v>10</v>
      </c>
      <c r="T2116" s="8" t="str">
        <f>TEXT(SalesDataTable[[#This Row],[Order Date]],"mmm")</f>
        <v>Oct</v>
      </c>
    </row>
    <row r="2117" spans="1:20" ht="16">
      <c r="A2117" s="2" t="s">
        <v>2168</v>
      </c>
      <c r="B2117" s="3">
        <v>46310</v>
      </c>
      <c r="C2117" s="4" t="s">
        <v>1</v>
      </c>
      <c r="D2117" s="4" t="s">
        <v>88</v>
      </c>
      <c r="E2117" s="4" t="s">
        <v>39</v>
      </c>
      <c r="F2117" s="4" t="s">
        <v>4</v>
      </c>
      <c r="G2117" s="4" t="s">
        <v>5</v>
      </c>
      <c r="H2117" s="4" t="s">
        <v>6</v>
      </c>
      <c r="I2117" s="9">
        <v>1</v>
      </c>
      <c r="J2117" s="6">
        <v>79.78</v>
      </c>
      <c r="K2117" s="7">
        <v>0.05</v>
      </c>
      <c r="L2117" s="6">
        <v>41.59</v>
      </c>
      <c r="M2117" s="6">
        <f t="shared" si="132"/>
        <v>75.790999999999997</v>
      </c>
      <c r="N2117" s="6">
        <f t="shared" si="133"/>
        <v>41.59</v>
      </c>
      <c r="O2117" s="6">
        <f t="shared" si="134"/>
        <v>34.200999999999993</v>
      </c>
      <c r="P2117" s="8">
        <f t="shared" si="135"/>
        <v>0.45125410668812915</v>
      </c>
      <c r="Q2117" s="5">
        <f>YEAR(SalesDataTable[[#This Row],[Order Date]])</f>
        <v>2026</v>
      </c>
      <c r="R2117" s="8" t="str">
        <f>"Q"&amp;ROUNDUP(MONTH(SalesDataTable[[#This Row],[Order Date]])/3,0)</f>
        <v>Q4</v>
      </c>
      <c r="S2117" s="9">
        <f>MONTH(SalesDataTable[[#This Row],[Order Date]])</f>
        <v>10</v>
      </c>
      <c r="T2117" s="8" t="str">
        <f>TEXT(SalesDataTable[[#This Row],[Order Date]],"mmm")</f>
        <v>Oct</v>
      </c>
    </row>
    <row r="2118" spans="1:20" ht="16">
      <c r="A2118" s="2" t="s">
        <v>2169</v>
      </c>
      <c r="B2118" s="3">
        <v>46310</v>
      </c>
      <c r="C2118" s="4" t="s">
        <v>27</v>
      </c>
      <c r="D2118" s="4" t="s">
        <v>48</v>
      </c>
      <c r="E2118" s="4" t="s">
        <v>3</v>
      </c>
      <c r="F2118" s="4" t="s">
        <v>4</v>
      </c>
      <c r="G2118" s="4" t="s">
        <v>5</v>
      </c>
      <c r="H2118" s="4" t="s">
        <v>6</v>
      </c>
      <c r="I2118" s="9">
        <v>1</v>
      </c>
      <c r="J2118" s="6">
        <v>82.97</v>
      </c>
      <c r="K2118" s="7">
        <v>0</v>
      </c>
      <c r="L2118" s="6">
        <v>43.09</v>
      </c>
      <c r="M2118" s="6">
        <f t="shared" si="132"/>
        <v>82.97</v>
      </c>
      <c r="N2118" s="6">
        <f t="shared" si="133"/>
        <v>43.09</v>
      </c>
      <c r="O2118" s="6">
        <f t="shared" si="134"/>
        <v>39.879999999999995</v>
      </c>
      <c r="P2118" s="8">
        <f t="shared" si="135"/>
        <v>0.48065565867180904</v>
      </c>
      <c r="Q2118" s="5">
        <f>YEAR(SalesDataTable[[#This Row],[Order Date]])</f>
        <v>2026</v>
      </c>
      <c r="R2118" s="8" t="str">
        <f>"Q"&amp;ROUNDUP(MONTH(SalesDataTable[[#This Row],[Order Date]])/3,0)</f>
        <v>Q4</v>
      </c>
      <c r="S2118" s="9">
        <f>MONTH(SalesDataTable[[#This Row],[Order Date]])</f>
        <v>10</v>
      </c>
      <c r="T2118" s="8" t="str">
        <f>TEXT(SalesDataTable[[#This Row],[Order Date]],"mmm")</f>
        <v>Oct</v>
      </c>
    </row>
    <row r="2119" spans="1:20" ht="16">
      <c r="A2119" s="2" t="s">
        <v>2170</v>
      </c>
      <c r="B2119" s="3">
        <v>46310</v>
      </c>
      <c r="C2119" s="4" t="s">
        <v>1</v>
      </c>
      <c r="D2119" s="4" t="s">
        <v>52</v>
      </c>
      <c r="E2119" s="4" t="s">
        <v>3</v>
      </c>
      <c r="F2119" s="4" t="s">
        <v>20</v>
      </c>
      <c r="G2119" s="4" t="s">
        <v>5</v>
      </c>
      <c r="H2119" s="4" t="s">
        <v>43</v>
      </c>
      <c r="I2119" s="9">
        <v>1</v>
      </c>
      <c r="J2119" s="6">
        <v>103.33</v>
      </c>
      <c r="K2119" s="7">
        <v>0</v>
      </c>
      <c r="L2119" s="6">
        <v>50.85</v>
      </c>
      <c r="M2119" s="6">
        <f t="shared" si="132"/>
        <v>103.33</v>
      </c>
      <c r="N2119" s="6">
        <f t="shared" si="133"/>
        <v>50.85</v>
      </c>
      <c r="O2119" s="6">
        <f t="shared" si="134"/>
        <v>52.48</v>
      </c>
      <c r="P2119" s="8">
        <f t="shared" si="135"/>
        <v>0.5078873512048776</v>
      </c>
      <c r="Q2119" s="5">
        <f>YEAR(SalesDataTable[[#This Row],[Order Date]])</f>
        <v>2026</v>
      </c>
      <c r="R2119" s="8" t="str">
        <f>"Q"&amp;ROUNDUP(MONTH(SalesDataTable[[#This Row],[Order Date]])/3,0)</f>
        <v>Q4</v>
      </c>
      <c r="S2119" s="9">
        <f>MONTH(SalesDataTable[[#This Row],[Order Date]])</f>
        <v>10</v>
      </c>
      <c r="T2119" s="8" t="str">
        <f>TEXT(SalesDataTable[[#This Row],[Order Date]],"mmm")</f>
        <v>Oct</v>
      </c>
    </row>
    <row r="2120" spans="1:20" ht="16">
      <c r="A2120" s="2" t="s">
        <v>2171</v>
      </c>
      <c r="B2120" s="3">
        <v>46311</v>
      </c>
      <c r="C2120" s="4" t="s">
        <v>1</v>
      </c>
      <c r="D2120" s="4" t="s">
        <v>52</v>
      </c>
      <c r="E2120" s="4" t="s">
        <v>3</v>
      </c>
      <c r="F2120" s="4" t="s">
        <v>16</v>
      </c>
      <c r="G2120" s="4" t="s">
        <v>11</v>
      </c>
      <c r="H2120" s="4" t="s">
        <v>21</v>
      </c>
      <c r="I2120" s="9">
        <v>3</v>
      </c>
      <c r="J2120" s="6">
        <v>142.54</v>
      </c>
      <c r="K2120" s="7">
        <v>0.05</v>
      </c>
      <c r="L2120" s="6">
        <v>81.599999999999994</v>
      </c>
      <c r="M2120" s="6">
        <f t="shared" si="132"/>
        <v>406.23899999999998</v>
      </c>
      <c r="N2120" s="6">
        <f t="shared" si="133"/>
        <v>244.79999999999998</v>
      </c>
      <c r="O2120" s="6">
        <f t="shared" si="134"/>
        <v>161.43899999999999</v>
      </c>
      <c r="P2120" s="8">
        <f t="shared" si="135"/>
        <v>0.39739906803630376</v>
      </c>
      <c r="Q2120" s="5">
        <f>YEAR(SalesDataTable[[#This Row],[Order Date]])</f>
        <v>2026</v>
      </c>
      <c r="R2120" s="8" t="str">
        <f>"Q"&amp;ROUNDUP(MONTH(SalesDataTable[[#This Row],[Order Date]])/3,0)</f>
        <v>Q4</v>
      </c>
      <c r="S2120" s="9">
        <f>MONTH(SalesDataTable[[#This Row],[Order Date]])</f>
        <v>10</v>
      </c>
      <c r="T2120" s="8" t="str">
        <f>TEXT(SalesDataTable[[#This Row],[Order Date]],"mmm")</f>
        <v>Oct</v>
      </c>
    </row>
    <row r="2121" spans="1:20" ht="16">
      <c r="A2121" s="2" t="s">
        <v>2172</v>
      </c>
      <c r="B2121" s="3">
        <v>46311</v>
      </c>
      <c r="C2121" s="4" t="s">
        <v>14</v>
      </c>
      <c r="D2121" s="4" t="s">
        <v>126</v>
      </c>
      <c r="E2121" s="4" t="s">
        <v>3</v>
      </c>
      <c r="F2121" s="4" t="s">
        <v>16</v>
      </c>
      <c r="G2121" s="4" t="s">
        <v>11</v>
      </c>
      <c r="H2121" s="4" t="s">
        <v>12</v>
      </c>
      <c r="I2121" s="9">
        <v>3</v>
      </c>
      <c r="J2121" s="6">
        <v>92.14</v>
      </c>
      <c r="K2121" s="7">
        <v>0.1</v>
      </c>
      <c r="L2121" s="6">
        <v>46.43</v>
      </c>
      <c r="M2121" s="6">
        <f t="shared" si="132"/>
        <v>248.77800000000002</v>
      </c>
      <c r="N2121" s="6">
        <f t="shared" si="133"/>
        <v>139.29</v>
      </c>
      <c r="O2121" s="6">
        <f t="shared" si="134"/>
        <v>109.48800000000003</v>
      </c>
      <c r="P2121" s="8">
        <f t="shared" si="135"/>
        <v>0.44010322456165746</v>
      </c>
      <c r="Q2121" s="5">
        <f>YEAR(SalesDataTable[[#This Row],[Order Date]])</f>
        <v>2026</v>
      </c>
      <c r="R2121" s="8" t="str">
        <f>"Q"&amp;ROUNDUP(MONTH(SalesDataTable[[#This Row],[Order Date]])/3,0)</f>
        <v>Q4</v>
      </c>
      <c r="S2121" s="9">
        <f>MONTH(SalesDataTable[[#This Row],[Order Date]])</f>
        <v>10</v>
      </c>
      <c r="T2121" s="8" t="str">
        <f>TEXT(SalesDataTable[[#This Row],[Order Date]],"mmm")</f>
        <v>Oct</v>
      </c>
    </row>
    <row r="2122" spans="1:20" ht="16">
      <c r="A2122" s="2" t="s">
        <v>2173</v>
      </c>
      <c r="B2122" s="3">
        <v>46311</v>
      </c>
      <c r="C2122" s="4" t="s">
        <v>27</v>
      </c>
      <c r="D2122" s="4" t="s">
        <v>45</v>
      </c>
      <c r="E2122" s="4" t="s">
        <v>25</v>
      </c>
      <c r="F2122" s="4" t="s">
        <v>20</v>
      </c>
      <c r="G2122" s="4" t="s">
        <v>17</v>
      </c>
      <c r="H2122" s="4" t="s">
        <v>83</v>
      </c>
      <c r="I2122" s="9">
        <v>2</v>
      </c>
      <c r="J2122" s="6">
        <v>165.23</v>
      </c>
      <c r="K2122" s="7">
        <v>0</v>
      </c>
      <c r="L2122" s="6">
        <v>88.87</v>
      </c>
      <c r="M2122" s="6">
        <f t="shared" si="132"/>
        <v>330.46</v>
      </c>
      <c r="N2122" s="6">
        <f t="shared" si="133"/>
        <v>177.74</v>
      </c>
      <c r="O2122" s="6">
        <f t="shared" si="134"/>
        <v>152.71999999999997</v>
      </c>
      <c r="P2122" s="8">
        <f t="shared" si="135"/>
        <v>0.46214367850874533</v>
      </c>
      <c r="Q2122" s="5">
        <f>YEAR(SalesDataTable[[#This Row],[Order Date]])</f>
        <v>2026</v>
      </c>
      <c r="R2122" s="8" t="str">
        <f>"Q"&amp;ROUNDUP(MONTH(SalesDataTable[[#This Row],[Order Date]])/3,0)</f>
        <v>Q4</v>
      </c>
      <c r="S2122" s="9">
        <f>MONTH(SalesDataTable[[#This Row],[Order Date]])</f>
        <v>10</v>
      </c>
      <c r="T2122" s="8" t="str">
        <f>TEXT(SalesDataTable[[#This Row],[Order Date]],"mmm")</f>
        <v>Oct</v>
      </c>
    </row>
    <row r="2123" spans="1:20" ht="16">
      <c r="A2123" s="2" t="s">
        <v>2174</v>
      </c>
      <c r="B2123" s="3">
        <v>46311</v>
      </c>
      <c r="C2123" s="4" t="s">
        <v>27</v>
      </c>
      <c r="D2123" s="4" t="s">
        <v>28</v>
      </c>
      <c r="E2123" s="4" t="s">
        <v>3</v>
      </c>
      <c r="F2123" s="4" t="s">
        <v>20</v>
      </c>
      <c r="G2123" s="4" t="s">
        <v>49</v>
      </c>
      <c r="H2123" s="4" t="s">
        <v>55</v>
      </c>
      <c r="I2123" s="9">
        <v>1</v>
      </c>
      <c r="J2123" s="6">
        <v>121.92</v>
      </c>
      <c r="K2123" s="7">
        <v>0</v>
      </c>
      <c r="L2123" s="6">
        <v>71.02</v>
      </c>
      <c r="M2123" s="6">
        <f t="shared" si="132"/>
        <v>121.92</v>
      </c>
      <c r="N2123" s="6">
        <f t="shared" si="133"/>
        <v>71.02</v>
      </c>
      <c r="O2123" s="6">
        <f t="shared" si="134"/>
        <v>50.900000000000006</v>
      </c>
      <c r="P2123" s="8">
        <f t="shared" si="135"/>
        <v>0.41748687664042</v>
      </c>
      <c r="Q2123" s="5">
        <f>YEAR(SalesDataTable[[#This Row],[Order Date]])</f>
        <v>2026</v>
      </c>
      <c r="R2123" s="8" t="str">
        <f>"Q"&amp;ROUNDUP(MONTH(SalesDataTable[[#This Row],[Order Date]])/3,0)</f>
        <v>Q4</v>
      </c>
      <c r="S2123" s="9">
        <f>MONTH(SalesDataTable[[#This Row],[Order Date]])</f>
        <v>10</v>
      </c>
      <c r="T2123" s="8" t="str">
        <f>TEXT(SalesDataTable[[#This Row],[Order Date]],"mmm")</f>
        <v>Oct</v>
      </c>
    </row>
    <row r="2124" spans="1:20" ht="16">
      <c r="A2124" s="2" t="s">
        <v>2175</v>
      </c>
      <c r="B2124" s="3">
        <v>46311</v>
      </c>
      <c r="C2124" s="4" t="s">
        <v>8</v>
      </c>
      <c r="D2124" s="4" t="s">
        <v>9</v>
      </c>
      <c r="E2124" s="4" t="s">
        <v>3</v>
      </c>
      <c r="F2124" s="4" t="s">
        <v>4</v>
      </c>
      <c r="G2124" s="4" t="s">
        <v>17</v>
      </c>
      <c r="H2124" s="4" t="s">
        <v>18</v>
      </c>
      <c r="I2124" s="9">
        <v>3</v>
      </c>
      <c r="J2124" s="6">
        <v>36.46</v>
      </c>
      <c r="K2124" s="7">
        <v>0.05</v>
      </c>
      <c r="L2124" s="6">
        <v>13.9</v>
      </c>
      <c r="M2124" s="6">
        <f t="shared" si="132"/>
        <v>103.91099999999999</v>
      </c>
      <c r="N2124" s="6">
        <f t="shared" si="133"/>
        <v>41.7</v>
      </c>
      <c r="O2124" s="6">
        <f t="shared" si="134"/>
        <v>62.210999999999984</v>
      </c>
      <c r="P2124" s="8">
        <f t="shared" si="135"/>
        <v>0.5986950370990558</v>
      </c>
      <c r="Q2124" s="5">
        <f>YEAR(SalesDataTable[[#This Row],[Order Date]])</f>
        <v>2026</v>
      </c>
      <c r="R2124" s="8" t="str">
        <f>"Q"&amp;ROUNDUP(MONTH(SalesDataTable[[#This Row],[Order Date]])/3,0)</f>
        <v>Q4</v>
      </c>
      <c r="S2124" s="9">
        <f>MONTH(SalesDataTable[[#This Row],[Order Date]])</f>
        <v>10</v>
      </c>
      <c r="T2124" s="8" t="str">
        <f>TEXT(SalesDataTable[[#This Row],[Order Date]],"mmm")</f>
        <v>Oct</v>
      </c>
    </row>
    <row r="2125" spans="1:20" ht="16">
      <c r="A2125" s="2" t="s">
        <v>2176</v>
      </c>
      <c r="B2125" s="3">
        <v>46311</v>
      </c>
      <c r="C2125" s="4" t="s">
        <v>27</v>
      </c>
      <c r="D2125" s="4" t="s">
        <v>28</v>
      </c>
      <c r="E2125" s="4" t="s">
        <v>25</v>
      </c>
      <c r="F2125" s="4" t="s">
        <v>20</v>
      </c>
      <c r="G2125" s="4" t="s">
        <v>49</v>
      </c>
      <c r="H2125" s="4" t="s">
        <v>74</v>
      </c>
      <c r="I2125" s="9">
        <v>3</v>
      </c>
      <c r="J2125" s="6">
        <v>51.89</v>
      </c>
      <c r="K2125" s="7">
        <v>0.1</v>
      </c>
      <c r="L2125" s="6">
        <v>21.56</v>
      </c>
      <c r="M2125" s="6">
        <f t="shared" si="132"/>
        <v>140.10300000000001</v>
      </c>
      <c r="N2125" s="6">
        <f t="shared" si="133"/>
        <v>64.679999999999993</v>
      </c>
      <c r="O2125" s="6">
        <f t="shared" si="134"/>
        <v>75.423000000000016</v>
      </c>
      <c r="P2125" s="8">
        <f t="shared" si="135"/>
        <v>0.53833965011455864</v>
      </c>
      <c r="Q2125" s="5">
        <f>YEAR(SalesDataTable[[#This Row],[Order Date]])</f>
        <v>2026</v>
      </c>
      <c r="R2125" s="8" t="str">
        <f>"Q"&amp;ROUNDUP(MONTH(SalesDataTable[[#This Row],[Order Date]])/3,0)</f>
        <v>Q4</v>
      </c>
      <c r="S2125" s="9">
        <f>MONTH(SalesDataTable[[#This Row],[Order Date]])</f>
        <v>10</v>
      </c>
      <c r="T2125" s="8" t="str">
        <f>TEXT(SalesDataTable[[#This Row],[Order Date]],"mmm")</f>
        <v>Oct</v>
      </c>
    </row>
    <row r="2126" spans="1:20" ht="16">
      <c r="A2126" s="2" t="s">
        <v>2177</v>
      </c>
      <c r="B2126" s="3">
        <v>46311</v>
      </c>
      <c r="C2126" s="4" t="s">
        <v>27</v>
      </c>
      <c r="D2126" s="4" t="s">
        <v>28</v>
      </c>
      <c r="E2126" s="4" t="s">
        <v>3</v>
      </c>
      <c r="F2126" s="4" t="s">
        <v>4</v>
      </c>
      <c r="G2126" s="4" t="s">
        <v>49</v>
      </c>
      <c r="H2126" s="4" t="s">
        <v>50</v>
      </c>
      <c r="I2126" s="9">
        <v>1</v>
      </c>
      <c r="J2126" s="6">
        <v>40.75</v>
      </c>
      <c r="K2126" s="7">
        <v>0</v>
      </c>
      <c r="L2126" s="6">
        <v>14.7</v>
      </c>
      <c r="M2126" s="6">
        <f t="shared" si="132"/>
        <v>40.75</v>
      </c>
      <c r="N2126" s="6">
        <f t="shared" si="133"/>
        <v>14.7</v>
      </c>
      <c r="O2126" s="6">
        <f t="shared" si="134"/>
        <v>26.05</v>
      </c>
      <c r="P2126" s="8">
        <f t="shared" si="135"/>
        <v>0.63926380368098157</v>
      </c>
      <c r="Q2126" s="5">
        <f>YEAR(SalesDataTable[[#This Row],[Order Date]])</f>
        <v>2026</v>
      </c>
      <c r="R2126" s="8" t="str">
        <f>"Q"&amp;ROUNDUP(MONTH(SalesDataTable[[#This Row],[Order Date]])/3,0)</f>
        <v>Q4</v>
      </c>
      <c r="S2126" s="9">
        <f>MONTH(SalesDataTable[[#This Row],[Order Date]])</f>
        <v>10</v>
      </c>
      <c r="T2126" s="8" t="str">
        <f>TEXT(SalesDataTable[[#This Row],[Order Date]],"mmm")</f>
        <v>Oct</v>
      </c>
    </row>
    <row r="2127" spans="1:20" ht="16">
      <c r="A2127" s="2" t="s">
        <v>2178</v>
      </c>
      <c r="B2127" s="3">
        <v>46311</v>
      </c>
      <c r="C2127" s="4" t="s">
        <v>14</v>
      </c>
      <c r="D2127" s="4" t="s">
        <v>34</v>
      </c>
      <c r="E2127" s="4" t="s">
        <v>10</v>
      </c>
      <c r="F2127" s="4" t="s">
        <v>20</v>
      </c>
      <c r="G2127" s="4" t="s">
        <v>31</v>
      </c>
      <c r="H2127" s="4" t="s">
        <v>32</v>
      </c>
      <c r="I2127" s="9">
        <v>4</v>
      </c>
      <c r="J2127" s="6">
        <v>345.13</v>
      </c>
      <c r="K2127" s="7">
        <v>0.05</v>
      </c>
      <c r="L2127" s="6">
        <v>200.02</v>
      </c>
      <c r="M2127" s="6">
        <f t="shared" si="132"/>
        <v>1311.4939999999999</v>
      </c>
      <c r="N2127" s="6">
        <f t="shared" si="133"/>
        <v>800.08</v>
      </c>
      <c r="O2127" s="6">
        <f t="shared" si="134"/>
        <v>511.41399999999987</v>
      </c>
      <c r="P2127" s="8">
        <f t="shared" si="135"/>
        <v>0.38994764749209671</v>
      </c>
      <c r="Q2127" s="5">
        <f>YEAR(SalesDataTable[[#This Row],[Order Date]])</f>
        <v>2026</v>
      </c>
      <c r="R2127" s="8" t="str">
        <f>"Q"&amp;ROUNDUP(MONTH(SalesDataTable[[#This Row],[Order Date]])/3,0)</f>
        <v>Q4</v>
      </c>
      <c r="S2127" s="9">
        <f>MONTH(SalesDataTable[[#This Row],[Order Date]])</f>
        <v>10</v>
      </c>
      <c r="T2127" s="8" t="str">
        <f>TEXT(SalesDataTable[[#This Row],[Order Date]],"mmm")</f>
        <v>Oct</v>
      </c>
    </row>
    <row r="2128" spans="1:20" ht="16">
      <c r="A2128" s="2" t="s">
        <v>2179</v>
      </c>
      <c r="B2128" s="3">
        <v>46311</v>
      </c>
      <c r="C2128" s="4" t="s">
        <v>8</v>
      </c>
      <c r="D2128" s="4" t="s">
        <v>38</v>
      </c>
      <c r="E2128" s="4" t="s">
        <v>25</v>
      </c>
      <c r="F2128" s="4" t="s">
        <v>16</v>
      </c>
      <c r="G2128" s="4" t="s">
        <v>17</v>
      </c>
      <c r="H2128" s="4" t="s">
        <v>18</v>
      </c>
      <c r="I2128" s="9">
        <v>2</v>
      </c>
      <c r="J2128" s="6">
        <v>37.1</v>
      </c>
      <c r="K2128" s="7">
        <v>0</v>
      </c>
      <c r="L2128" s="6">
        <v>13.31</v>
      </c>
      <c r="M2128" s="6">
        <f t="shared" si="132"/>
        <v>74.2</v>
      </c>
      <c r="N2128" s="6">
        <f t="shared" si="133"/>
        <v>26.62</v>
      </c>
      <c r="O2128" s="6">
        <f t="shared" si="134"/>
        <v>47.58</v>
      </c>
      <c r="P2128" s="8">
        <f t="shared" si="135"/>
        <v>0.64123989218328836</v>
      </c>
      <c r="Q2128" s="5">
        <f>YEAR(SalesDataTable[[#This Row],[Order Date]])</f>
        <v>2026</v>
      </c>
      <c r="R2128" s="8" t="str">
        <f>"Q"&amp;ROUNDUP(MONTH(SalesDataTable[[#This Row],[Order Date]])/3,0)</f>
        <v>Q4</v>
      </c>
      <c r="S2128" s="9">
        <f>MONTH(SalesDataTable[[#This Row],[Order Date]])</f>
        <v>10</v>
      </c>
      <c r="T2128" s="8" t="str">
        <f>TEXT(SalesDataTable[[#This Row],[Order Date]],"mmm")</f>
        <v>Oct</v>
      </c>
    </row>
    <row r="2129" spans="1:20" ht="16">
      <c r="A2129" s="2" t="s">
        <v>2180</v>
      </c>
      <c r="B2129" s="3">
        <v>46311</v>
      </c>
      <c r="C2129" s="4" t="s">
        <v>27</v>
      </c>
      <c r="D2129" s="4" t="s">
        <v>45</v>
      </c>
      <c r="E2129" s="4" t="s">
        <v>39</v>
      </c>
      <c r="F2129" s="4" t="s">
        <v>16</v>
      </c>
      <c r="G2129" s="4" t="s">
        <v>11</v>
      </c>
      <c r="H2129" s="4" t="s">
        <v>12</v>
      </c>
      <c r="I2129" s="9">
        <v>3</v>
      </c>
      <c r="J2129" s="6">
        <v>94.19</v>
      </c>
      <c r="K2129" s="7">
        <v>0</v>
      </c>
      <c r="L2129" s="6">
        <v>44.89</v>
      </c>
      <c r="M2129" s="6">
        <f t="shared" si="132"/>
        <v>282.57</v>
      </c>
      <c r="N2129" s="6">
        <f t="shared" si="133"/>
        <v>134.67000000000002</v>
      </c>
      <c r="O2129" s="6">
        <f t="shared" si="134"/>
        <v>147.89999999999998</v>
      </c>
      <c r="P2129" s="8">
        <f t="shared" si="135"/>
        <v>0.52341012846374346</v>
      </c>
      <c r="Q2129" s="5">
        <f>YEAR(SalesDataTable[[#This Row],[Order Date]])</f>
        <v>2026</v>
      </c>
      <c r="R2129" s="8" t="str">
        <f>"Q"&amp;ROUNDUP(MONTH(SalesDataTable[[#This Row],[Order Date]])/3,0)</f>
        <v>Q4</v>
      </c>
      <c r="S2129" s="9">
        <f>MONTH(SalesDataTable[[#This Row],[Order Date]])</f>
        <v>10</v>
      </c>
      <c r="T2129" s="8" t="str">
        <f>TEXT(SalesDataTable[[#This Row],[Order Date]],"mmm")</f>
        <v>Oct</v>
      </c>
    </row>
    <row r="2130" spans="1:20" ht="16">
      <c r="A2130" s="2" t="s">
        <v>2181</v>
      </c>
      <c r="B2130" s="3">
        <v>46312</v>
      </c>
      <c r="C2130" s="4" t="s">
        <v>27</v>
      </c>
      <c r="D2130" s="4" t="s">
        <v>48</v>
      </c>
      <c r="E2130" s="4" t="s">
        <v>3</v>
      </c>
      <c r="F2130" s="4" t="s">
        <v>4</v>
      </c>
      <c r="G2130" s="4" t="s">
        <v>31</v>
      </c>
      <c r="H2130" s="4" t="s">
        <v>64</v>
      </c>
      <c r="I2130" s="9">
        <v>2</v>
      </c>
      <c r="J2130" s="6">
        <v>82.52</v>
      </c>
      <c r="K2130" s="7">
        <v>0.05</v>
      </c>
      <c r="L2130" s="6">
        <v>38.61</v>
      </c>
      <c r="M2130" s="6">
        <f t="shared" si="132"/>
        <v>156.78799999999998</v>
      </c>
      <c r="N2130" s="6">
        <f t="shared" si="133"/>
        <v>77.22</v>
      </c>
      <c r="O2130" s="6">
        <f t="shared" si="134"/>
        <v>79.567999999999984</v>
      </c>
      <c r="P2130" s="8">
        <f t="shared" si="135"/>
        <v>0.50748781794525089</v>
      </c>
      <c r="Q2130" s="5">
        <f>YEAR(SalesDataTable[[#This Row],[Order Date]])</f>
        <v>2026</v>
      </c>
      <c r="R2130" s="8" t="str">
        <f>"Q"&amp;ROUNDUP(MONTH(SalesDataTable[[#This Row],[Order Date]])/3,0)</f>
        <v>Q4</v>
      </c>
      <c r="S2130" s="9">
        <f>MONTH(SalesDataTable[[#This Row],[Order Date]])</f>
        <v>10</v>
      </c>
      <c r="T2130" s="8" t="str">
        <f>TEXT(SalesDataTable[[#This Row],[Order Date]],"mmm")</f>
        <v>Oct</v>
      </c>
    </row>
    <row r="2131" spans="1:20" ht="16">
      <c r="A2131" s="2" t="s">
        <v>2182</v>
      </c>
      <c r="B2131" s="3">
        <v>46312</v>
      </c>
      <c r="C2131" s="4" t="s">
        <v>27</v>
      </c>
      <c r="D2131" s="4" t="s">
        <v>82</v>
      </c>
      <c r="E2131" s="4" t="s">
        <v>3</v>
      </c>
      <c r="F2131" s="4" t="s">
        <v>20</v>
      </c>
      <c r="G2131" s="4" t="s">
        <v>11</v>
      </c>
      <c r="H2131" s="4" t="s">
        <v>53</v>
      </c>
      <c r="I2131" s="9">
        <v>1</v>
      </c>
      <c r="J2131" s="6">
        <v>155.16</v>
      </c>
      <c r="K2131" s="7">
        <v>0</v>
      </c>
      <c r="L2131" s="6">
        <v>78.84</v>
      </c>
      <c r="M2131" s="6">
        <f t="shared" si="132"/>
        <v>155.16</v>
      </c>
      <c r="N2131" s="6">
        <f t="shared" si="133"/>
        <v>78.84</v>
      </c>
      <c r="O2131" s="6">
        <f t="shared" si="134"/>
        <v>76.319999999999993</v>
      </c>
      <c r="P2131" s="8">
        <f t="shared" si="135"/>
        <v>0.49187935034802782</v>
      </c>
      <c r="Q2131" s="5">
        <f>YEAR(SalesDataTable[[#This Row],[Order Date]])</f>
        <v>2026</v>
      </c>
      <c r="R2131" s="8" t="str">
        <f>"Q"&amp;ROUNDUP(MONTH(SalesDataTable[[#This Row],[Order Date]])/3,0)</f>
        <v>Q4</v>
      </c>
      <c r="S2131" s="9">
        <f>MONTH(SalesDataTable[[#This Row],[Order Date]])</f>
        <v>10</v>
      </c>
      <c r="T2131" s="8" t="str">
        <f>TEXT(SalesDataTable[[#This Row],[Order Date]],"mmm")</f>
        <v>Oct</v>
      </c>
    </row>
    <row r="2132" spans="1:20" ht="16">
      <c r="A2132" s="2" t="s">
        <v>2183</v>
      </c>
      <c r="B2132" s="3">
        <v>46312</v>
      </c>
      <c r="C2132" s="4" t="s">
        <v>27</v>
      </c>
      <c r="D2132" s="4" t="s">
        <v>82</v>
      </c>
      <c r="E2132" s="4" t="s">
        <v>39</v>
      </c>
      <c r="F2132" s="4" t="s">
        <v>4</v>
      </c>
      <c r="G2132" s="4" t="s">
        <v>17</v>
      </c>
      <c r="H2132" s="4" t="s">
        <v>46</v>
      </c>
      <c r="I2132" s="9">
        <v>1</v>
      </c>
      <c r="J2132" s="6">
        <v>46.36</v>
      </c>
      <c r="K2132" s="7">
        <v>0.05</v>
      </c>
      <c r="L2132" s="6">
        <v>18.399999999999999</v>
      </c>
      <c r="M2132" s="6">
        <f t="shared" si="132"/>
        <v>44.041999999999994</v>
      </c>
      <c r="N2132" s="6">
        <f t="shared" si="133"/>
        <v>18.399999999999999</v>
      </c>
      <c r="O2132" s="6">
        <f t="shared" si="134"/>
        <v>25.641999999999996</v>
      </c>
      <c r="P2132" s="8">
        <f t="shared" si="135"/>
        <v>0.58221697470596245</v>
      </c>
      <c r="Q2132" s="5">
        <f>YEAR(SalesDataTable[[#This Row],[Order Date]])</f>
        <v>2026</v>
      </c>
      <c r="R2132" s="8" t="str">
        <f>"Q"&amp;ROUNDUP(MONTH(SalesDataTable[[#This Row],[Order Date]])/3,0)</f>
        <v>Q4</v>
      </c>
      <c r="S2132" s="9">
        <f>MONTH(SalesDataTable[[#This Row],[Order Date]])</f>
        <v>10</v>
      </c>
      <c r="T2132" s="8" t="str">
        <f>TEXT(SalesDataTable[[#This Row],[Order Date]],"mmm")</f>
        <v>Oct</v>
      </c>
    </row>
    <row r="2133" spans="1:20" ht="16">
      <c r="A2133" s="2" t="s">
        <v>2184</v>
      </c>
      <c r="B2133" s="3">
        <v>46312</v>
      </c>
      <c r="C2133" s="4" t="s">
        <v>14</v>
      </c>
      <c r="D2133" s="4" t="s">
        <v>126</v>
      </c>
      <c r="E2133" s="4" t="s">
        <v>3</v>
      </c>
      <c r="F2133" s="4" t="s">
        <v>20</v>
      </c>
      <c r="G2133" s="4" t="s">
        <v>5</v>
      </c>
      <c r="H2133" s="4" t="s">
        <v>6</v>
      </c>
      <c r="I2133" s="9">
        <v>1</v>
      </c>
      <c r="J2133" s="6">
        <v>81.47</v>
      </c>
      <c r="K2133" s="7">
        <v>0</v>
      </c>
      <c r="L2133" s="6">
        <v>43.67</v>
      </c>
      <c r="M2133" s="6">
        <f t="shared" si="132"/>
        <v>81.47</v>
      </c>
      <c r="N2133" s="6">
        <f t="shared" si="133"/>
        <v>43.67</v>
      </c>
      <c r="O2133" s="6">
        <f t="shared" si="134"/>
        <v>37.799999999999997</v>
      </c>
      <c r="P2133" s="8">
        <f t="shared" si="135"/>
        <v>0.463974469129741</v>
      </c>
      <c r="Q2133" s="5">
        <f>YEAR(SalesDataTable[[#This Row],[Order Date]])</f>
        <v>2026</v>
      </c>
      <c r="R2133" s="8" t="str">
        <f>"Q"&amp;ROUNDUP(MONTH(SalesDataTable[[#This Row],[Order Date]])/3,0)</f>
        <v>Q4</v>
      </c>
      <c r="S2133" s="9">
        <f>MONTH(SalesDataTable[[#This Row],[Order Date]])</f>
        <v>10</v>
      </c>
      <c r="T2133" s="8" t="str">
        <f>TEXT(SalesDataTable[[#This Row],[Order Date]],"mmm")</f>
        <v>Oct</v>
      </c>
    </row>
    <row r="2134" spans="1:20" ht="16">
      <c r="A2134" s="2" t="s">
        <v>2185</v>
      </c>
      <c r="B2134" s="3">
        <v>46312</v>
      </c>
      <c r="C2134" s="4" t="s">
        <v>1</v>
      </c>
      <c r="D2134" s="4" t="s">
        <v>88</v>
      </c>
      <c r="E2134" s="4" t="s">
        <v>3</v>
      </c>
      <c r="F2134" s="4" t="s">
        <v>4</v>
      </c>
      <c r="G2134" s="4" t="s">
        <v>17</v>
      </c>
      <c r="H2134" s="4" t="s">
        <v>71</v>
      </c>
      <c r="I2134" s="9">
        <v>1</v>
      </c>
      <c r="J2134" s="6">
        <v>134.31</v>
      </c>
      <c r="K2134" s="7">
        <v>0.05</v>
      </c>
      <c r="L2134" s="6">
        <v>67.239999999999995</v>
      </c>
      <c r="M2134" s="6">
        <f t="shared" si="132"/>
        <v>127.5945</v>
      </c>
      <c r="N2134" s="6">
        <f t="shared" si="133"/>
        <v>67.239999999999995</v>
      </c>
      <c r="O2134" s="6">
        <f t="shared" si="134"/>
        <v>60.354500000000002</v>
      </c>
      <c r="P2134" s="8">
        <f t="shared" si="135"/>
        <v>0.47301803761133909</v>
      </c>
      <c r="Q2134" s="5">
        <f>YEAR(SalesDataTable[[#This Row],[Order Date]])</f>
        <v>2026</v>
      </c>
      <c r="R2134" s="8" t="str">
        <f>"Q"&amp;ROUNDUP(MONTH(SalesDataTable[[#This Row],[Order Date]])/3,0)</f>
        <v>Q4</v>
      </c>
      <c r="S2134" s="9">
        <f>MONTH(SalesDataTable[[#This Row],[Order Date]])</f>
        <v>10</v>
      </c>
      <c r="T2134" s="8" t="str">
        <f>TEXT(SalesDataTable[[#This Row],[Order Date]],"mmm")</f>
        <v>Oct</v>
      </c>
    </row>
    <row r="2135" spans="1:20" ht="16">
      <c r="A2135" s="2" t="s">
        <v>2186</v>
      </c>
      <c r="B2135" s="3">
        <v>46312</v>
      </c>
      <c r="C2135" s="4" t="s">
        <v>14</v>
      </c>
      <c r="D2135" s="4" t="s">
        <v>126</v>
      </c>
      <c r="E2135" s="4" t="s">
        <v>3</v>
      </c>
      <c r="F2135" s="4" t="s">
        <v>16</v>
      </c>
      <c r="G2135" s="4" t="s">
        <v>31</v>
      </c>
      <c r="H2135" s="4" t="s">
        <v>90</v>
      </c>
      <c r="I2135" s="9">
        <v>1</v>
      </c>
      <c r="J2135" s="6">
        <v>123.11</v>
      </c>
      <c r="K2135" s="7">
        <v>0</v>
      </c>
      <c r="L2135" s="6">
        <v>58.99</v>
      </c>
      <c r="M2135" s="6">
        <f t="shared" si="132"/>
        <v>123.11</v>
      </c>
      <c r="N2135" s="6">
        <f t="shared" si="133"/>
        <v>58.99</v>
      </c>
      <c r="O2135" s="6">
        <f t="shared" si="134"/>
        <v>64.12</v>
      </c>
      <c r="P2135" s="8">
        <f t="shared" si="135"/>
        <v>0.52083502558687356</v>
      </c>
      <c r="Q2135" s="5">
        <f>YEAR(SalesDataTable[[#This Row],[Order Date]])</f>
        <v>2026</v>
      </c>
      <c r="R2135" s="8" t="str">
        <f>"Q"&amp;ROUNDUP(MONTH(SalesDataTable[[#This Row],[Order Date]])/3,0)</f>
        <v>Q4</v>
      </c>
      <c r="S2135" s="9">
        <f>MONTH(SalesDataTable[[#This Row],[Order Date]])</f>
        <v>10</v>
      </c>
      <c r="T2135" s="8" t="str">
        <f>TEXT(SalesDataTable[[#This Row],[Order Date]],"mmm")</f>
        <v>Oct</v>
      </c>
    </row>
    <row r="2136" spans="1:20" ht="16">
      <c r="A2136" s="2" t="s">
        <v>2187</v>
      </c>
      <c r="B2136" s="3">
        <v>46312</v>
      </c>
      <c r="C2136" s="4" t="s">
        <v>8</v>
      </c>
      <c r="D2136" s="4" t="s">
        <v>38</v>
      </c>
      <c r="E2136" s="4" t="s">
        <v>3</v>
      </c>
      <c r="F2136" s="4" t="s">
        <v>16</v>
      </c>
      <c r="G2136" s="4" t="s">
        <v>31</v>
      </c>
      <c r="H2136" s="4" t="s">
        <v>64</v>
      </c>
      <c r="I2136" s="9">
        <v>1</v>
      </c>
      <c r="J2136" s="6">
        <v>81.239999999999995</v>
      </c>
      <c r="K2136" s="7">
        <v>0</v>
      </c>
      <c r="L2136" s="6">
        <v>38.65</v>
      </c>
      <c r="M2136" s="6">
        <f t="shared" si="132"/>
        <v>81.239999999999995</v>
      </c>
      <c r="N2136" s="6">
        <f t="shared" si="133"/>
        <v>38.65</v>
      </c>
      <c r="O2136" s="6">
        <f t="shared" si="134"/>
        <v>42.589999999999996</v>
      </c>
      <c r="P2136" s="8">
        <f t="shared" si="135"/>
        <v>0.52424913835548992</v>
      </c>
      <c r="Q2136" s="5">
        <f>YEAR(SalesDataTable[[#This Row],[Order Date]])</f>
        <v>2026</v>
      </c>
      <c r="R2136" s="8" t="str">
        <f>"Q"&amp;ROUNDUP(MONTH(SalesDataTable[[#This Row],[Order Date]])/3,0)</f>
        <v>Q4</v>
      </c>
      <c r="S2136" s="9">
        <f>MONTH(SalesDataTable[[#This Row],[Order Date]])</f>
        <v>10</v>
      </c>
      <c r="T2136" s="8" t="str">
        <f>TEXT(SalesDataTable[[#This Row],[Order Date]],"mmm")</f>
        <v>Oct</v>
      </c>
    </row>
    <row r="2137" spans="1:20" ht="16">
      <c r="A2137" s="2" t="s">
        <v>2188</v>
      </c>
      <c r="B2137" s="3">
        <v>46312</v>
      </c>
      <c r="C2137" s="4" t="s">
        <v>1</v>
      </c>
      <c r="D2137" s="4" t="s">
        <v>52</v>
      </c>
      <c r="E2137" s="4" t="s">
        <v>39</v>
      </c>
      <c r="F2137" s="4" t="s">
        <v>4</v>
      </c>
      <c r="G2137" s="4" t="s">
        <v>11</v>
      </c>
      <c r="H2137" s="4" t="s">
        <v>79</v>
      </c>
      <c r="I2137" s="9">
        <v>1</v>
      </c>
      <c r="J2137" s="6">
        <v>70.81</v>
      </c>
      <c r="K2137" s="7">
        <v>0.15</v>
      </c>
      <c r="L2137" s="6">
        <v>32.93</v>
      </c>
      <c r="M2137" s="6">
        <f t="shared" si="132"/>
        <v>60.188499999999998</v>
      </c>
      <c r="N2137" s="6">
        <f t="shared" si="133"/>
        <v>32.93</v>
      </c>
      <c r="O2137" s="6">
        <f t="shared" si="134"/>
        <v>27.258499999999998</v>
      </c>
      <c r="P2137" s="8">
        <f t="shared" si="135"/>
        <v>0.45288551799762411</v>
      </c>
      <c r="Q2137" s="5">
        <f>YEAR(SalesDataTable[[#This Row],[Order Date]])</f>
        <v>2026</v>
      </c>
      <c r="R2137" s="8" t="str">
        <f>"Q"&amp;ROUNDUP(MONTH(SalesDataTable[[#This Row],[Order Date]])/3,0)</f>
        <v>Q4</v>
      </c>
      <c r="S2137" s="9">
        <f>MONTH(SalesDataTable[[#This Row],[Order Date]])</f>
        <v>10</v>
      </c>
      <c r="T2137" s="8" t="str">
        <f>TEXT(SalesDataTable[[#This Row],[Order Date]],"mmm")</f>
        <v>Oct</v>
      </c>
    </row>
    <row r="2138" spans="1:20" ht="16">
      <c r="A2138" s="2" t="s">
        <v>2189</v>
      </c>
      <c r="B2138" s="3">
        <v>46312</v>
      </c>
      <c r="C2138" s="4" t="s">
        <v>27</v>
      </c>
      <c r="D2138" s="4" t="s">
        <v>82</v>
      </c>
      <c r="E2138" s="4" t="s">
        <v>3</v>
      </c>
      <c r="F2138" s="4" t="s">
        <v>20</v>
      </c>
      <c r="G2138" s="4" t="s">
        <v>31</v>
      </c>
      <c r="H2138" s="4" t="s">
        <v>41</v>
      </c>
      <c r="I2138" s="9">
        <v>6</v>
      </c>
      <c r="J2138" s="6">
        <v>200.26</v>
      </c>
      <c r="K2138" s="7">
        <v>0</v>
      </c>
      <c r="L2138" s="6">
        <v>106.71</v>
      </c>
      <c r="M2138" s="6">
        <f t="shared" si="132"/>
        <v>1201.56</v>
      </c>
      <c r="N2138" s="6">
        <f t="shared" si="133"/>
        <v>640.26</v>
      </c>
      <c r="O2138" s="6">
        <f t="shared" si="134"/>
        <v>561.29999999999995</v>
      </c>
      <c r="P2138" s="8">
        <f t="shared" si="135"/>
        <v>0.46714271447118744</v>
      </c>
      <c r="Q2138" s="5">
        <f>YEAR(SalesDataTable[[#This Row],[Order Date]])</f>
        <v>2026</v>
      </c>
      <c r="R2138" s="8" t="str">
        <f>"Q"&amp;ROUNDUP(MONTH(SalesDataTable[[#This Row],[Order Date]])/3,0)</f>
        <v>Q4</v>
      </c>
      <c r="S2138" s="9">
        <f>MONTH(SalesDataTable[[#This Row],[Order Date]])</f>
        <v>10</v>
      </c>
      <c r="T2138" s="8" t="str">
        <f>TEXT(SalesDataTable[[#This Row],[Order Date]],"mmm")</f>
        <v>Oct</v>
      </c>
    </row>
    <row r="2139" spans="1:20" ht="16">
      <c r="A2139" s="2" t="s">
        <v>2190</v>
      </c>
      <c r="B2139" s="3">
        <v>46312</v>
      </c>
      <c r="C2139" s="4" t="s">
        <v>27</v>
      </c>
      <c r="D2139" s="4" t="s">
        <v>28</v>
      </c>
      <c r="E2139" s="4" t="s">
        <v>3</v>
      </c>
      <c r="F2139" s="4" t="s">
        <v>16</v>
      </c>
      <c r="G2139" s="4" t="s">
        <v>49</v>
      </c>
      <c r="H2139" s="4" t="s">
        <v>67</v>
      </c>
      <c r="I2139" s="9">
        <v>3</v>
      </c>
      <c r="J2139" s="6">
        <v>36.75</v>
      </c>
      <c r="K2139" s="7">
        <v>0.05</v>
      </c>
      <c r="L2139" s="6">
        <v>13.71</v>
      </c>
      <c r="M2139" s="6">
        <f t="shared" si="132"/>
        <v>104.7375</v>
      </c>
      <c r="N2139" s="6">
        <f t="shared" si="133"/>
        <v>41.13</v>
      </c>
      <c r="O2139" s="6">
        <f t="shared" si="134"/>
        <v>63.607499999999995</v>
      </c>
      <c r="P2139" s="8">
        <f t="shared" si="135"/>
        <v>0.60730397422126747</v>
      </c>
      <c r="Q2139" s="5">
        <f>YEAR(SalesDataTable[[#This Row],[Order Date]])</f>
        <v>2026</v>
      </c>
      <c r="R2139" s="8" t="str">
        <f>"Q"&amp;ROUNDUP(MONTH(SalesDataTable[[#This Row],[Order Date]])/3,0)</f>
        <v>Q4</v>
      </c>
      <c r="S2139" s="9">
        <f>MONTH(SalesDataTable[[#This Row],[Order Date]])</f>
        <v>10</v>
      </c>
      <c r="T2139" s="8" t="str">
        <f>TEXT(SalesDataTable[[#This Row],[Order Date]],"mmm")</f>
        <v>Oct</v>
      </c>
    </row>
    <row r="2140" spans="1:20" ht="16">
      <c r="A2140" s="2" t="s">
        <v>2191</v>
      </c>
      <c r="B2140" s="3">
        <v>46312</v>
      </c>
      <c r="C2140" s="4" t="s">
        <v>14</v>
      </c>
      <c r="D2140" s="4" t="s">
        <v>126</v>
      </c>
      <c r="E2140" s="4" t="s">
        <v>3</v>
      </c>
      <c r="F2140" s="4" t="s">
        <v>4</v>
      </c>
      <c r="G2140" s="4" t="s">
        <v>11</v>
      </c>
      <c r="H2140" s="4" t="s">
        <v>12</v>
      </c>
      <c r="I2140" s="9">
        <v>2</v>
      </c>
      <c r="J2140" s="6">
        <v>92.41</v>
      </c>
      <c r="K2140" s="7">
        <v>0.1</v>
      </c>
      <c r="L2140" s="6">
        <v>45.42</v>
      </c>
      <c r="M2140" s="6">
        <f t="shared" si="132"/>
        <v>166.33799999999999</v>
      </c>
      <c r="N2140" s="6">
        <f t="shared" si="133"/>
        <v>90.84</v>
      </c>
      <c r="O2140" s="6">
        <f t="shared" si="134"/>
        <v>75.49799999999999</v>
      </c>
      <c r="P2140" s="8">
        <f t="shared" si="135"/>
        <v>0.4538830573891714</v>
      </c>
      <c r="Q2140" s="5">
        <f>YEAR(SalesDataTable[[#This Row],[Order Date]])</f>
        <v>2026</v>
      </c>
      <c r="R2140" s="8" t="str">
        <f>"Q"&amp;ROUNDUP(MONTH(SalesDataTable[[#This Row],[Order Date]])/3,0)</f>
        <v>Q4</v>
      </c>
      <c r="S2140" s="9">
        <f>MONTH(SalesDataTable[[#This Row],[Order Date]])</f>
        <v>10</v>
      </c>
      <c r="T2140" s="8" t="str">
        <f>TEXT(SalesDataTable[[#This Row],[Order Date]],"mmm")</f>
        <v>Oct</v>
      </c>
    </row>
    <row r="2141" spans="1:20" ht="16">
      <c r="A2141" s="2" t="s">
        <v>2192</v>
      </c>
      <c r="B2141" s="3">
        <v>46312</v>
      </c>
      <c r="C2141" s="4" t="s">
        <v>8</v>
      </c>
      <c r="D2141" s="4" t="s">
        <v>86</v>
      </c>
      <c r="E2141" s="4" t="s">
        <v>25</v>
      </c>
      <c r="F2141" s="4" t="s">
        <v>16</v>
      </c>
      <c r="G2141" s="4" t="s">
        <v>49</v>
      </c>
      <c r="H2141" s="4" t="s">
        <v>50</v>
      </c>
      <c r="I2141" s="9">
        <v>1</v>
      </c>
      <c r="J2141" s="6">
        <v>40.67</v>
      </c>
      <c r="K2141" s="7">
        <v>0</v>
      </c>
      <c r="L2141" s="6">
        <v>15.09</v>
      </c>
      <c r="M2141" s="6">
        <f t="shared" si="132"/>
        <v>40.67</v>
      </c>
      <c r="N2141" s="6">
        <f t="shared" si="133"/>
        <v>15.09</v>
      </c>
      <c r="O2141" s="6">
        <f t="shared" si="134"/>
        <v>25.580000000000002</v>
      </c>
      <c r="P2141" s="8">
        <f t="shared" si="135"/>
        <v>0.62896483894762722</v>
      </c>
      <c r="Q2141" s="5">
        <f>YEAR(SalesDataTable[[#This Row],[Order Date]])</f>
        <v>2026</v>
      </c>
      <c r="R2141" s="8" t="str">
        <f>"Q"&amp;ROUNDUP(MONTH(SalesDataTable[[#This Row],[Order Date]])/3,0)</f>
        <v>Q4</v>
      </c>
      <c r="S2141" s="9">
        <f>MONTH(SalesDataTable[[#This Row],[Order Date]])</f>
        <v>10</v>
      </c>
      <c r="T2141" s="8" t="str">
        <f>TEXT(SalesDataTable[[#This Row],[Order Date]],"mmm")</f>
        <v>Oct</v>
      </c>
    </row>
    <row r="2142" spans="1:20" ht="16">
      <c r="A2142" s="2" t="s">
        <v>2193</v>
      </c>
      <c r="B2142" s="3">
        <v>46313</v>
      </c>
      <c r="C2142" s="4" t="s">
        <v>8</v>
      </c>
      <c r="D2142" s="4" t="s">
        <v>9</v>
      </c>
      <c r="E2142" s="4" t="s">
        <v>3</v>
      </c>
      <c r="F2142" s="4" t="s">
        <v>4</v>
      </c>
      <c r="G2142" s="4" t="s">
        <v>11</v>
      </c>
      <c r="H2142" s="4" t="s">
        <v>12</v>
      </c>
      <c r="I2142" s="9">
        <v>1</v>
      </c>
      <c r="J2142" s="6">
        <v>90.09</v>
      </c>
      <c r="K2142" s="7">
        <v>0</v>
      </c>
      <c r="L2142" s="6">
        <v>45.17</v>
      </c>
      <c r="M2142" s="6">
        <f t="shared" si="132"/>
        <v>90.09</v>
      </c>
      <c r="N2142" s="6">
        <f t="shared" si="133"/>
        <v>45.17</v>
      </c>
      <c r="O2142" s="6">
        <f t="shared" si="134"/>
        <v>44.92</v>
      </c>
      <c r="P2142" s="8">
        <f t="shared" si="135"/>
        <v>0.49861249861249862</v>
      </c>
      <c r="Q2142" s="5">
        <f>YEAR(SalesDataTable[[#This Row],[Order Date]])</f>
        <v>2026</v>
      </c>
      <c r="R2142" s="8" t="str">
        <f>"Q"&amp;ROUNDUP(MONTH(SalesDataTable[[#This Row],[Order Date]])/3,0)</f>
        <v>Q4</v>
      </c>
      <c r="S2142" s="9">
        <f>MONTH(SalesDataTable[[#This Row],[Order Date]])</f>
        <v>10</v>
      </c>
      <c r="T2142" s="8" t="str">
        <f>TEXT(SalesDataTable[[#This Row],[Order Date]],"mmm")</f>
        <v>Oct</v>
      </c>
    </row>
    <row r="2143" spans="1:20" ht="16">
      <c r="A2143" s="2" t="s">
        <v>2194</v>
      </c>
      <c r="B2143" s="3">
        <v>46313</v>
      </c>
      <c r="C2143" s="4" t="s">
        <v>14</v>
      </c>
      <c r="D2143" s="4" t="s">
        <v>61</v>
      </c>
      <c r="E2143" s="4" t="s">
        <v>3</v>
      </c>
      <c r="F2143" s="4" t="s">
        <v>4</v>
      </c>
      <c r="G2143" s="4" t="s">
        <v>17</v>
      </c>
      <c r="H2143" s="4" t="s">
        <v>18</v>
      </c>
      <c r="I2143" s="9">
        <v>1</v>
      </c>
      <c r="J2143" s="6">
        <v>36.83</v>
      </c>
      <c r="K2143" s="7">
        <v>0</v>
      </c>
      <c r="L2143" s="6">
        <v>13.64</v>
      </c>
      <c r="M2143" s="6">
        <f t="shared" si="132"/>
        <v>36.83</v>
      </c>
      <c r="N2143" s="6">
        <f t="shared" si="133"/>
        <v>13.64</v>
      </c>
      <c r="O2143" s="6">
        <f t="shared" si="134"/>
        <v>23.189999999999998</v>
      </c>
      <c r="P2143" s="8">
        <f t="shared" si="135"/>
        <v>0.62964974205810476</v>
      </c>
      <c r="Q2143" s="5">
        <f>YEAR(SalesDataTable[[#This Row],[Order Date]])</f>
        <v>2026</v>
      </c>
      <c r="R2143" s="8" t="str">
        <f>"Q"&amp;ROUNDUP(MONTH(SalesDataTable[[#This Row],[Order Date]])/3,0)</f>
        <v>Q4</v>
      </c>
      <c r="S2143" s="9">
        <f>MONTH(SalesDataTable[[#This Row],[Order Date]])</f>
        <v>10</v>
      </c>
      <c r="T2143" s="8" t="str">
        <f>TEXT(SalesDataTable[[#This Row],[Order Date]],"mmm")</f>
        <v>Oct</v>
      </c>
    </row>
    <row r="2144" spans="1:20" ht="16">
      <c r="A2144" s="2" t="s">
        <v>2195</v>
      </c>
      <c r="B2144" s="3">
        <v>46313</v>
      </c>
      <c r="C2144" s="4" t="s">
        <v>8</v>
      </c>
      <c r="D2144" s="4" t="s">
        <v>69</v>
      </c>
      <c r="E2144" s="4" t="s">
        <v>39</v>
      </c>
      <c r="F2144" s="4" t="s">
        <v>4</v>
      </c>
      <c r="G2144" s="4" t="s">
        <v>31</v>
      </c>
      <c r="H2144" s="4" t="s">
        <v>41</v>
      </c>
      <c r="I2144" s="9">
        <v>5</v>
      </c>
      <c r="J2144" s="6">
        <v>196.37</v>
      </c>
      <c r="K2144" s="7">
        <v>0.05</v>
      </c>
      <c r="L2144" s="6">
        <v>103.51</v>
      </c>
      <c r="M2144" s="6">
        <f t="shared" si="132"/>
        <v>932.75749999999994</v>
      </c>
      <c r="N2144" s="6">
        <f t="shared" si="133"/>
        <v>517.55000000000007</v>
      </c>
      <c r="O2144" s="6">
        <f t="shared" si="134"/>
        <v>415.20749999999987</v>
      </c>
      <c r="P2144" s="8">
        <f t="shared" si="135"/>
        <v>0.44513981393877816</v>
      </c>
      <c r="Q2144" s="5">
        <f>YEAR(SalesDataTable[[#This Row],[Order Date]])</f>
        <v>2026</v>
      </c>
      <c r="R2144" s="8" t="str">
        <f>"Q"&amp;ROUNDUP(MONTH(SalesDataTable[[#This Row],[Order Date]])/3,0)</f>
        <v>Q4</v>
      </c>
      <c r="S2144" s="9">
        <f>MONTH(SalesDataTable[[#This Row],[Order Date]])</f>
        <v>10</v>
      </c>
      <c r="T2144" s="8" t="str">
        <f>TEXT(SalesDataTable[[#This Row],[Order Date]],"mmm")</f>
        <v>Oct</v>
      </c>
    </row>
    <row r="2145" spans="1:20" ht="16">
      <c r="A2145" s="2" t="s">
        <v>2196</v>
      </c>
      <c r="B2145" s="3">
        <v>46313</v>
      </c>
      <c r="C2145" s="4" t="s">
        <v>1</v>
      </c>
      <c r="D2145" s="4" t="s">
        <v>88</v>
      </c>
      <c r="E2145" s="4" t="s">
        <v>3</v>
      </c>
      <c r="F2145" s="4" t="s">
        <v>16</v>
      </c>
      <c r="G2145" s="4" t="s">
        <v>11</v>
      </c>
      <c r="H2145" s="4" t="s">
        <v>12</v>
      </c>
      <c r="I2145" s="9">
        <v>2</v>
      </c>
      <c r="J2145" s="6">
        <v>93.73</v>
      </c>
      <c r="K2145" s="7">
        <v>0</v>
      </c>
      <c r="L2145" s="6">
        <v>44.79</v>
      </c>
      <c r="M2145" s="6">
        <f t="shared" si="132"/>
        <v>187.46</v>
      </c>
      <c r="N2145" s="6">
        <f t="shared" si="133"/>
        <v>89.58</v>
      </c>
      <c r="O2145" s="6">
        <f t="shared" si="134"/>
        <v>97.88000000000001</v>
      </c>
      <c r="P2145" s="8">
        <f t="shared" si="135"/>
        <v>0.52213805611863873</v>
      </c>
      <c r="Q2145" s="5">
        <f>YEAR(SalesDataTable[[#This Row],[Order Date]])</f>
        <v>2026</v>
      </c>
      <c r="R2145" s="8" t="str">
        <f>"Q"&amp;ROUNDUP(MONTH(SalesDataTable[[#This Row],[Order Date]])/3,0)</f>
        <v>Q4</v>
      </c>
      <c r="S2145" s="9">
        <f>MONTH(SalesDataTable[[#This Row],[Order Date]])</f>
        <v>10</v>
      </c>
      <c r="T2145" s="8" t="str">
        <f>TEXT(SalesDataTable[[#This Row],[Order Date]],"mmm")</f>
        <v>Oct</v>
      </c>
    </row>
    <row r="2146" spans="1:20" ht="16">
      <c r="A2146" s="2" t="s">
        <v>2197</v>
      </c>
      <c r="B2146" s="3">
        <v>46313</v>
      </c>
      <c r="C2146" s="4" t="s">
        <v>14</v>
      </c>
      <c r="D2146" s="4" t="s">
        <v>61</v>
      </c>
      <c r="E2146" s="4" t="s">
        <v>3</v>
      </c>
      <c r="F2146" s="4" t="s">
        <v>20</v>
      </c>
      <c r="G2146" s="4" t="s">
        <v>17</v>
      </c>
      <c r="H2146" s="4" t="s">
        <v>18</v>
      </c>
      <c r="I2146" s="9">
        <v>1</v>
      </c>
      <c r="J2146" s="6">
        <v>36.46</v>
      </c>
      <c r="K2146" s="7">
        <v>0.05</v>
      </c>
      <c r="L2146" s="6">
        <v>13.35</v>
      </c>
      <c r="M2146" s="6">
        <f t="shared" si="132"/>
        <v>34.637</v>
      </c>
      <c r="N2146" s="6">
        <f t="shared" si="133"/>
        <v>13.35</v>
      </c>
      <c r="O2146" s="6">
        <f t="shared" si="134"/>
        <v>21.286999999999999</v>
      </c>
      <c r="P2146" s="8">
        <f t="shared" si="135"/>
        <v>0.61457401045125148</v>
      </c>
      <c r="Q2146" s="5">
        <f>YEAR(SalesDataTable[[#This Row],[Order Date]])</f>
        <v>2026</v>
      </c>
      <c r="R2146" s="8" t="str">
        <f>"Q"&amp;ROUNDUP(MONTH(SalesDataTable[[#This Row],[Order Date]])/3,0)</f>
        <v>Q4</v>
      </c>
      <c r="S2146" s="9">
        <f>MONTH(SalesDataTable[[#This Row],[Order Date]])</f>
        <v>10</v>
      </c>
      <c r="T2146" s="8" t="str">
        <f>TEXT(SalesDataTable[[#This Row],[Order Date]],"mmm")</f>
        <v>Oct</v>
      </c>
    </row>
    <row r="2147" spans="1:20" ht="16">
      <c r="A2147" s="2" t="s">
        <v>2198</v>
      </c>
      <c r="B2147" s="3">
        <v>46313</v>
      </c>
      <c r="C2147" s="4" t="s">
        <v>8</v>
      </c>
      <c r="D2147" s="4" t="s">
        <v>86</v>
      </c>
      <c r="E2147" s="4" t="s">
        <v>3</v>
      </c>
      <c r="F2147" s="4" t="s">
        <v>4</v>
      </c>
      <c r="G2147" s="4" t="s">
        <v>31</v>
      </c>
      <c r="H2147" s="4" t="s">
        <v>90</v>
      </c>
      <c r="I2147" s="9">
        <v>2</v>
      </c>
      <c r="J2147" s="6">
        <v>125.91</v>
      </c>
      <c r="K2147" s="7">
        <v>0</v>
      </c>
      <c r="L2147" s="6">
        <v>61.95</v>
      </c>
      <c r="M2147" s="6">
        <f t="shared" si="132"/>
        <v>251.82</v>
      </c>
      <c r="N2147" s="6">
        <f t="shared" si="133"/>
        <v>123.9</v>
      </c>
      <c r="O2147" s="6">
        <f t="shared" si="134"/>
        <v>127.91999999999999</v>
      </c>
      <c r="P2147" s="8">
        <f t="shared" si="135"/>
        <v>0.50798189182749576</v>
      </c>
      <c r="Q2147" s="5">
        <f>YEAR(SalesDataTable[[#This Row],[Order Date]])</f>
        <v>2026</v>
      </c>
      <c r="R2147" s="8" t="str">
        <f>"Q"&amp;ROUNDUP(MONTH(SalesDataTable[[#This Row],[Order Date]])/3,0)</f>
        <v>Q4</v>
      </c>
      <c r="S2147" s="9">
        <f>MONTH(SalesDataTable[[#This Row],[Order Date]])</f>
        <v>10</v>
      </c>
      <c r="T2147" s="8" t="str">
        <f>TEXT(SalesDataTable[[#This Row],[Order Date]],"mmm")</f>
        <v>Oct</v>
      </c>
    </row>
    <row r="2148" spans="1:20" ht="16">
      <c r="A2148" s="2" t="s">
        <v>2199</v>
      </c>
      <c r="B2148" s="3">
        <v>46313</v>
      </c>
      <c r="C2148" s="4" t="s">
        <v>27</v>
      </c>
      <c r="D2148" s="4" t="s">
        <v>48</v>
      </c>
      <c r="E2148" s="4" t="s">
        <v>25</v>
      </c>
      <c r="F2148" s="4" t="s">
        <v>16</v>
      </c>
      <c r="G2148" s="4" t="s">
        <v>11</v>
      </c>
      <c r="H2148" s="4" t="s">
        <v>12</v>
      </c>
      <c r="I2148" s="9">
        <v>1</v>
      </c>
      <c r="J2148" s="6">
        <v>92.56</v>
      </c>
      <c r="K2148" s="7">
        <v>0.1</v>
      </c>
      <c r="L2148" s="6">
        <v>44.23</v>
      </c>
      <c r="M2148" s="6">
        <f t="shared" si="132"/>
        <v>83.304000000000002</v>
      </c>
      <c r="N2148" s="6">
        <f t="shared" si="133"/>
        <v>44.23</v>
      </c>
      <c r="O2148" s="6">
        <f t="shared" si="134"/>
        <v>39.074000000000005</v>
      </c>
      <c r="P2148" s="8">
        <f t="shared" si="135"/>
        <v>0.46905310669355621</v>
      </c>
      <c r="Q2148" s="5">
        <f>YEAR(SalesDataTable[[#This Row],[Order Date]])</f>
        <v>2026</v>
      </c>
      <c r="R2148" s="8" t="str">
        <f>"Q"&amp;ROUNDUP(MONTH(SalesDataTable[[#This Row],[Order Date]])/3,0)</f>
        <v>Q4</v>
      </c>
      <c r="S2148" s="9">
        <f>MONTH(SalesDataTable[[#This Row],[Order Date]])</f>
        <v>10</v>
      </c>
      <c r="T2148" s="8" t="str">
        <f>TEXT(SalesDataTable[[#This Row],[Order Date]],"mmm")</f>
        <v>Oct</v>
      </c>
    </row>
    <row r="2149" spans="1:20" ht="16">
      <c r="A2149" s="2" t="s">
        <v>2200</v>
      </c>
      <c r="B2149" s="3">
        <v>46313</v>
      </c>
      <c r="C2149" s="4" t="s">
        <v>27</v>
      </c>
      <c r="D2149" s="4" t="s">
        <v>48</v>
      </c>
      <c r="E2149" s="4" t="s">
        <v>39</v>
      </c>
      <c r="F2149" s="4" t="s">
        <v>16</v>
      </c>
      <c r="G2149" s="4" t="s">
        <v>11</v>
      </c>
      <c r="H2149" s="4" t="s">
        <v>79</v>
      </c>
      <c r="I2149" s="9">
        <v>4</v>
      </c>
      <c r="J2149" s="6">
        <v>70.02</v>
      </c>
      <c r="K2149" s="7">
        <v>0</v>
      </c>
      <c r="L2149" s="6">
        <v>32.86</v>
      </c>
      <c r="M2149" s="6">
        <f t="shared" si="132"/>
        <v>280.08</v>
      </c>
      <c r="N2149" s="6">
        <f t="shared" si="133"/>
        <v>131.44</v>
      </c>
      <c r="O2149" s="6">
        <f t="shared" si="134"/>
        <v>148.63999999999999</v>
      </c>
      <c r="P2149" s="8">
        <f t="shared" si="135"/>
        <v>0.53070551271065403</v>
      </c>
      <c r="Q2149" s="5">
        <f>YEAR(SalesDataTable[[#This Row],[Order Date]])</f>
        <v>2026</v>
      </c>
      <c r="R2149" s="8" t="str">
        <f>"Q"&amp;ROUNDUP(MONTH(SalesDataTable[[#This Row],[Order Date]])/3,0)</f>
        <v>Q4</v>
      </c>
      <c r="S2149" s="9">
        <f>MONTH(SalesDataTable[[#This Row],[Order Date]])</f>
        <v>10</v>
      </c>
      <c r="T2149" s="8" t="str">
        <f>TEXT(SalesDataTable[[#This Row],[Order Date]],"mmm")</f>
        <v>Oct</v>
      </c>
    </row>
    <row r="2150" spans="1:20" ht="16">
      <c r="A2150" s="2" t="s">
        <v>2201</v>
      </c>
      <c r="B2150" s="3">
        <v>46313</v>
      </c>
      <c r="C2150" s="4" t="s">
        <v>1</v>
      </c>
      <c r="D2150" s="4" t="s">
        <v>88</v>
      </c>
      <c r="E2150" s="4" t="s">
        <v>3</v>
      </c>
      <c r="F2150" s="4" t="s">
        <v>4</v>
      </c>
      <c r="G2150" s="4" t="s">
        <v>5</v>
      </c>
      <c r="H2150" s="4" t="s">
        <v>29</v>
      </c>
      <c r="I2150" s="9">
        <v>3</v>
      </c>
      <c r="J2150" s="6">
        <v>51.62</v>
      </c>
      <c r="K2150" s="7">
        <v>0.1</v>
      </c>
      <c r="L2150" s="6">
        <v>22.94</v>
      </c>
      <c r="M2150" s="6">
        <f t="shared" si="132"/>
        <v>139.374</v>
      </c>
      <c r="N2150" s="6">
        <f t="shared" si="133"/>
        <v>68.820000000000007</v>
      </c>
      <c r="O2150" s="6">
        <f t="shared" si="134"/>
        <v>70.553999999999988</v>
      </c>
      <c r="P2150" s="8">
        <f t="shared" si="135"/>
        <v>0.50622067243531788</v>
      </c>
      <c r="Q2150" s="5">
        <f>YEAR(SalesDataTable[[#This Row],[Order Date]])</f>
        <v>2026</v>
      </c>
      <c r="R2150" s="8" t="str">
        <f>"Q"&amp;ROUNDUP(MONTH(SalesDataTable[[#This Row],[Order Date]])/3,0)</f>
        <v>Q4</v>
      </c>
      <c r="S2150" s="9">
        <f>MONTH(SalesDataTable[[#This Row],[Order Date]])</f>
        <v>10</v>
      </c>
      <c r="T2150" s="8" t="str">
        <f>TEXT(SalesDataTable[[#This Row],[Order Date]],"mmm")</f>
        <v>Oct</v>
      </c>
    </row>
    <row r="2151" spans="1:20" ht="16">
      <c r="A2151" s="2" t="s">
        <v>2202</v>
      </c>
      <c r="B2151" s="3">
        <v>46313</v>
      </c>
      <c r="C2151" s="4" t="s">
        <v>14</v>
      </c>
      <c r="D2151" s="4" t="s">
        <v>15</v>
      </c>
      <c r="E2151" s="4" t="s">
        <v>3</v>
      </c>
      <c r="F2151" s="4" t="s">
        <v>16</v>
      </c>
      <c r="G2151" s="4" t="s">
        <v>31</v>
      </c>
      <c r="H2151" s="4" t="s">
        <v>41</v>
      </c>
      <c r="I2151" s="9">
        <v>1</v>
      </c>
      <c r="J2151" s="6">
        <v>196.39</v>
      </c>
      <c r="K2151" s="7">
        <v>0</v>
      </c>
      <c r="L2151" s="6">
        <v>104.66</v>
      </c>
      <c r="M2151" s="6">
        <f t="shared" si="132"/>
        <v>196.39</v>
      </c>
      <c r="N2151" s="6">
        <f t="shared" si="133"/>
        <v>104.66</v>
      </c>
      <c r="O2151" s="6">
        <f t="shared" si="134"/>
        <v>91.72999999999999</v>
      </c>
      <c r="P2151" s="8">
        <f t="shared" si="135"/>
        <v>0.46708080859514228</v>
      </c>
      <c r="Q2151" s="5">
        <f>YEAR(SalesDataTable[[#This Row],[Order Date]])</f>
        <v>2026</v>
      </c>
      <c r="R2151" s="8" t="str">
        <f>"Q"&amp;ROUNDUP(MONTH(SalesDataTable[[#This Row],[Order Date]])/3,0)</f>
        <v>Q4</v>
      </c>
      <c r="S2151" s="9">
        <f>MONTH(SalesDataTable[[#This Row],[Order Date]])</f>
        <v>10</v>
      </c>
      <c r="T2151" s="8" t="str">
        <f>TEXT(SalesDataTable[[#This Row],[Order Date]],"mmm")</f>
        <v>Oct</v>
      </c>
    </row>
    <row r="2152" spans="1:20" ht="16">
      <c r="A2152" s="2" t="s">
        <v>2203</v>
      </c>
      <c r="B2152" s="3">
        <v>46313</v>
      </c>
      <c r="C2152" s="4" t="s">
        <v>27</v>
      </c>
      <c r="D2152" s="4" t="s">
        <v>48</v>
      </c>
      <c r="E2152" s="4" t="s">
        <v>10</v>
      </c>
      <c r="F2152" s="4" t="s">
        <v>20</v>
      </c>
      <c r="G2152" s="4" t="s">
        <v>49</v>
      </c>
      <c r="H2152" s="4" t="s">
        <v>50</v>
      </c>
      <c r="I2152" s="9">
        <v>10</v>
      </c>
      <c r="J2152" s="6">
        <v>41.26</v>
      </c>
      <c r="K2152" s="7">
        <v>0.1</v>
      </c>
      <c r="L2152" s="6">
        <v>15.06</v>
      </c>
      <c r="M2152" s="6">
        <f t="shared" si="132"/>
        <v>371.34</v>
      </c>
      <c r="N2152" s="6">
        <f t="shared" si="133"/>
        <v>150.6</v>
      </c>
      <c r="O2152" s="6">
        <f t="shared" si="134"/>
        <v>220.73999999999998</v>
      </c>
      <c r="P2152" s="8">
        <f t="shared" si="135"/>
        <v>0.59444175149458711</v>
      </c>
      <c r="Q2152" s="5">
        <f>YEAR(SalesDataTable[[#This Row],[Order Date]])</f>
        <v>2026</v>
      </c>
      <c r="R2152" s="8" t="str">
        <f>"Q"&amp;ROUNDUP(MONTH(SalesDataTable[[#This Row],[Order Date]])/3,0)</f>
        <v>Q4</v>
      </c>
      <c r="S2152" s="9">
        <f>MONTH(SalesDataTable[[#This Row],[Order Date]])</f>
        <v>10</v>
      </c>
      <c r="T2152" s="8" t="str">
        <f>TEXT(SalesDataTable[[#This Row],[Order Date]],"mmm")</f>
        <v>Oct</v>
      </c>
    </row>
    <row r="2153" spans="1:20" ht="16">
      <c r="A2153" s="2" t="s">
        <v>2204</v>
      </c>
      <c r="B2153" s="3">
        <v>46313</v>
      </c>
      <c r="C2153" s="4" t="s">
        <v>14</v>
      </c>
      <c r="D2153" s="4" t="s">
        <v>24</v>
      </c>
      <c r="E2153" s="4" t="s">
        <v>39</v>
      </c>
      <c r="F2153" s="4" t="s">
        <v>16</v>
      </c>
      <c r="G2153" s="4" t="s">
        <v>17</v>
      </c>
      <c r="H2153" s="4" t="s">
        <v>18</v>
      </c>
      <c r="I2153" s="9">
        <v>1</v>
      </c>
      <c r="J2153" s="6">
        <v>35.549999999999997</v>
      </c>
      <c r="K2153" s="7">
        <v>0.05</v>
      </c>
      <c r="L2153" s="6">
        <v>13.44</v>
      </c>
      <c r="M2153" s="6">
        <f t="shared" si="132"/>
        <v>33.772499999999994</v>
      </c>
      <c r="N2153" s="6">
        <f t="shared" si="133"/>
        <v>13.44</v>
      </c>
      <c r="O2153" s="6">
        <f t="shared" si="134"/>
        <v>20.332499999999996</v>
      </c>
      <c r="P2153" s="8">
        <f t="shared" si="135"/>
        <v>0.60204308238951809</v>
      </c>
      <c r="Q2153" s="5">
        <f>YEAR(SalesDataTable[[#This Row],[Order Date]])</f>
        <v>2026</v>
      </c>
      <c r="R2153" s="8" t="str">
        <f>"Q"&amp;ROUNDUP(MONTH(SalesDataTable[[#This Row],[Order Date]])/3,0)</f>
        <v>Q4</v>
      </c>
      <c r="S2153" s="9">
        <f>MONTH(SalesDataTable[[#This Row],[Order Date]])</f>
        <v>10</v>
      </c>
      <c r="T2153" s="8" t="str">
        <f>TEXT(SalesDataTable[[#This Row],[Order Date]],"mmm")</f>
        <v>Oct</v>
      </c>
    </row>
    <row r="2154" spans="1:20" ht="16">
      <c r="A2154" s="2" t="s">
        <v>2205</v>
      </c>
      <c r="B2154" s="3">
        <v>46313</v>
      </c>
      <c r="C2154" s="4" t="s">
        <v>27</v>
      </c>
      <c r="D2154" s="4" t="s">
        <v>48</v>
      </c>
      <c r="E2154" s="4" t="s">
        <v>3</v>
      </c>
      <c r="F2154" s="4" t="s">
        <v>16</v>
      </c>
      <c r="G2154" s="4" t="s">
        <v>5</v>
      </c>
      <c r="H2154" s="4" t="s">
        <v>29</v>
      </c>
      <c r="I2154" s="9">
        <v>1</v>
      </c>
      <c r="J2154" s="6">
        <v>49.5</v>
      </c>
      <c r="K2154" s="7">
        <v>0</v>
      </c>
      <c r="L2154" s="6">
        <v>22.36</v>
      </c>
      <c r="M2154" s="6">
        <f t="shared" si="132"/>
        <v>49.5</v>
      </c>
      <c r="N2154" s="6">
        <f t="shared" si="133"/>
        <v>22.36</v>
      </c>
      <c r="O2154" s="6">
        <f t="shared" si="134"/>
        <v>27.14</v>
      </c>
      <c r="P2154" s="8">
        <f t="shared" si="135"/>
        <v>0.54828282828282826</v>
      </c>
      <c r="Q2154" s="5">
        <f>YEAR(SalesDataTable[[#This Row],[Order Date]])</f>
        <v>2026</v>
      </c>
      <c r="R2154" s="8" t="str">
        <f>"Q"&amp;ROUNDUP(MONTH(SalesDataTable[[#This Row],[Order Date]])/3,0)</f>
        <v>Q4</v>
      </c>
      <c r="S2154" s="9">
        <f>MONTH(SalesDataTable[[#This Row],[Order Date]])</f>
        <v>10</v>
      </c>
      <c r="T2154" s="8" t="str">
        <f>TEXT(SalesDataTable[[#This Row],[Order Date]],"mmm")</f>
        <v>Oct</v>
      </c>
    </row>
    <row r="2155" spans="1:20" ht="16">
      <c r="A2155" s="2" t="s">
        <v>2206</v>
      </c>
      <c r="B2155" s="3">
        <v>46314</v>
      </c>
      <c r="C2155" s="4" t="s">
        <v>1</v>
      </c>
      <c r="D2155" s="4" t="s">
        <v>88</v>
      </c>
      <c r="E2155" s="4" t="s">
        <v>3</v>
      </c>
      <c r="F2155" s="4" t="s">
        <v>20</v>
      </c>
      <c r="G2155" s="4" t="s">
        <v>31</v>
      </c>
      <c r="H2155" s="4" t="s">
        <v>64</v>
      </c>
      <c r="I2155" s="9">
        <v>1</v>
      </c>
      <c r="J2155" s="6">
        <v>80.58</v>
      </c>
      <c r="K2155" s="7">
        <v>0</v>
      </c>
      <c r="L2155" s="6">
        <v>40.43</v>
      </c>
      <c r="M2155" s="6">
        <f t="shared" si="132"/>
        <v>80.58</v>
      </c>
      <c r="N2155" s="6">
        <f t="shared" si="133"/>
        <v>40.43</v>
      </c>
      <c r="O2155" s="6">
        <f t="shared" si="134"/>
        <v>40.15</v>
      </c>
      <c r="P2155" s="8">
        <f t="shared" si="135"/>
        <v>0.49826259617771157</v>
      </c>
      <c r="Q2155" s="5">
        <f>YEAR(SalesDataTable[[#This Row],[Order Date]])</f>
        <v>2026</v>
      </c>
      <c r="R2155" s="8" t="str">
        <f>"Q"&amp;ROUNDUP(MONTH(SalesDataTable[[#This Row],[Order Date]])/3,0)</f>
        <v>Q4</v>
      </c>
      <c r="S2155" s="9">
        <f>MONTH(SalesDataTable[[#This Row],[Order Date]])</f>
        <v>10</v>
      </c>
      <c r="T2155" s="8" t="str">
        <f>TEXT(SalesDataTable[[#This Row],[Order Date]],"mmm")</f>
        <v>Oct</v>
      </c>
    </row>
    <row r="2156" spans="1:20" ht="16">
      <c r="A2156" s="2" t="s">
        <v>2207</v>
      </c>
      <c r="B2156" s="3">
        <v>46314</v>
      </c>
      <c r="C2156" s="4" t="s">
        <v>14</v>
      </c>
      <c r="D2156" s="4" t="s">
        <v>34</v>
      </c>
      <c r="E2156" s="4" t="s">
        <v>25</v>
      </c>
      <c r="F2156" s="4" t="s">
        <v>20</v>
      </c>
      <c r="G2156" s="4" t="s">
        <v>17</v>
      </c>
      <c r="H2156" s="4" t="s">
        <v>83</v>
      </c>
      <c r="I2156" s="9">
        <v>2</v>
      </c>
      <c r="J2156" s="6">
        <v>161.59</v>
      </c>
      <c r="K2156" s="7">
        <v>0.05</v>
      </c>
      <c r="L2156" s="6">
        <v>89.57</v>
      </c>
      <c r="M2156" s="6">
        <f t="shared" si="132"/>
        <v>307.02100000000002</v>
      </c>
      <c r="N2156" s="6">
        <f t="shared" si="133"/>
        <v>179.14</v>
      </c>
      <c r="O2156" s="6">
        <f t="shared" si="134"/>
        <v>127.88100000000003</v>
      </c>
      <c r="P2156" s="8">
        <f t="shared" si="135"/>
        <v>0.41652199686666391</v>
      </c>
      <c r="Q2156" s="5">
        <f>YEAR(SalesDataTable[[#This Row],[Order Date]])</f>
        <v>2026</v>
      </c>
      <c r="R2156" s="8" t="str">
        <f>"Q"&amp;ROUNDUP(MONTH(SalesDataTable[[#This Row],[Order Date]])/3,0)</f>
        <v>Q4</v>
      </c>
      <c r="S2156" s="9">
        <f>MONTH(SalesDataTable[[#This Row],[Order Date]])</f>
        <v>10</v>
      </c>
      <c r="T2156" s="8" t="str">
        <f>TEXT(SalesDataTable[[#This Row],[Order Date]],"mmm")</f>
        <v>Oct</v>
      </c>
    </row>
    <row r="2157" spans="1:20" ht="16">
      <c r="A2157" s="2" t="s">
        <v>2208</v>
      </c>
      <c r="B2157" s="3">
        <v>46314</v>
      </c>
      <c r="C2157" s="4" t="s">
        <v>27</v>
      </c>
      <c r="D2157" s="4" t="s">
        <v>48</v>
      </c>
      <c r="E2157" s="4" t="s">
        <v>3</v>
      </c>
      <c r="F2157" s="4" t="s">
        <v>20</v>
      </c>
      <c r="G2157" s="4" t="s">
        <v>31</v>
      </c>
      <c r="H2157" s="4" t="s">
        <v>64</v>
      </c>
      <c r="I2157" s="9">
        <v>1</v>
      </c>
      <c r="J2157" s="6">
        <v>80.319999999999993</v>
      </c>
      <c r="K2157" s="7">
        <v>0</v>
      </c>
      <c r="L2157" s="6">
        <v>39.729999999999997</v>
      </c>
      <c r="M2157" s="6">
        <f t="shared" si="132"/>
        <v>80.319999999999993</v>
      </c>
      <c r="N2157" s="6">
        <f t="shared" si="133"/>
        <v>39.729999999999997</v>
      </c>
      <c r="O2157" s="6">
        <f t="shared" si="134"/>
        <v>40.589999999999996</v>
      </c>
      <c r="P2157" s="8">
        <f t="shared" si="135"/>
        <v>0.50535358565737054</v>
      </c>
      <c r="Q2157" s="5">
        <f>YEAR(SalesDataTable[[#This Row],[Order Date]])</f>
        <v>2026</v>
      </c>
      <c r="R2157" s="8" t="str">
        <f>"Q"&amp;ROUNDUP(MONTH(SalesDataTable[[#This Row],[Order Date]])/3,0)</f>
        <v>Q4</v>
      </c>
      <c r="S2157" s="9">
        <f>MONTH(SalesDataTable[[#This Row],[Order Date]])</f>
        <v>10</v>
      </c>
      <c r="T2157" s="8" t="str">
        <f>TEXT(SalesDataTable[[#This Row],[Order Date]],"mmm")</f>
        <v>Oct</v>
      </c>
    </row>
    <row r="2158" spans="1:20" ht="16">
      <c r="A2158" s="2" t="s">
        <v>2209</v>
      </c>
      <c r="B2158" s="3">
        <v>46314</v>
      </c>
      <c r="C2158" s="4" t="s">
        <v>1</v>
      </c>
      <c r="D2158" s="4" t="s">
        <v>52</v>
      </c>
      <c r="E2158" s="4" t="s">
        <v>39</v>
      </c>
      <c r="F2158" s="4" t="s">
        <v>16</v>
      </c>
      <c r="G2158" s="4" t="s">
        <v>17</v>
      </c>
      <c r="H2158" s="4" t="s">
        <v>83</v>
      </c>
      <c r="I2158" s="9">
        <v>1</v>
      </c>
      <c r="J2158" s="6">
        <v>164.25</v>
      </c>
      <c r="K2158" s="7">
        <v>0</v>
      </c>
      <c r="L2158" s="6">
        <v>86.6</v>
      </c>
      <c r="M2158" s="6">
        <f t="shared" si="132"/>
        <v>164.25</v>
      </c>
      <c r="N2158" s="6">
        <f t="shared" si="133"/>
        <v>86.6</v>
      </c>
      <c r="O2158" s="6">
        <f t="shared" si="134"/>
        <v>77.650000000000006</v>
      </c>
      <c r="P2158" s="8">
        <f t="shared" si="135"/>
        <v>0.47275494672754947</v>
      </c>
      <c r="Q2158" s="5">
        <f>YEAR(SalesDataTable[[#This Row],[Order Date]])</f>
        <v>2026</v>
      </c>
      <c r="R2158" s="8" t="str">
        <f>"Q"&amp;ROUNDUP(MONTH(SalesDataTable[[#This Row],[Order Date]])/3,0)</f>
        <v>Q4</v>
      </c>
      <c r="S2158" s="9">
        <f>MONTH(SalesDataTable[[#This Row],[Order Date]])</f>
        <v>10</v>
      </c>
      <c r="T2158" s="8" t="str">
        <f>TEXT(SalesDataTable[[#This Row],[Order Date]],"mmm")</f>
        <v>Oct</v>
      </c>
    </row>
    <row r="2159" spans="1:20" ht="16">
      <c r="A2159" s="2" t="s">
        <v>2210</v>
      </c>
      <c r="B2159" s="3">
        <v>46314</v>
      </c>
      <c r="C2159" s="4" t="s">
        <v>27</v>
      </c>
      <c r="D2159" s="4" t="s">
        <v>48</v>
      </c>
      <c r="E2159" s="4" t="s">
        <v>39</v>
      </c>
      <c r="F2159" s="4" t="s">
        <v>16</v>
      </c>
      <c r="G2159" s="4" t="s">
        <v>5</v>
      </c>
      <c r="H2159" s="4" t="s">
        <v>43</v>
      </c>
      <c r="I2159" s="9">
        <v>6</v>
      </c>
      <c r="J2159" s="6">
        <v>101.6</v>
      </c>
      <c r="K2159" s="7">
        <v>0</v>
      </c>
      <c r="L2159" s="6">
        <v>50.17</v>
      </c>
      <c r="M2159" s="6">
        <f t="shared" si="132"/>
        <v>609.59999999999991</v>
      </c>
      <c r="N2159" s="6">
        <f t="shared" si="133"/>
        <v>301.02</v>
      </c>
      <c r="O2159" s="6">
        <f t="shared" si="134"/>
        <v>308.57999999999993</v>
      </c>
      <c r="P2159" s="8">
        <f t="shared" si="135"/>
        <v>0.50620078740157481</v>
      </c>
      <c r="Q2159" s="5">
        <f>YEAR(SalesDataTable[[#This Row],[Order Date]])</f>
        <v>2026</v>
      </c>
      <c r="R2159" s="8" t="str">
        <f>"Q"&amp;ROUNDUP(MONTH(SalesDataTable[[#This Row],[Order Date]])/3,0)</f>
        <v>Q4</v>
      </c>
      <c r="S2159" s="9">
        <f>MONTH(SalesDataTable[[#This Row],[Order Date]])</f>
        <v>10</v>
      </c>
      <c r="T2159" s="8" t="str">
        <f>TEXT(SalesDataTable[[#This Row],[Order Date]],"mmm")</f>
        <v>Oct</v>
      </c>
    </row>
    <row r="2160" spans="1:20" ht="16">
      <c r="A2160" s="2" t="s">
        <v>2211</v>
      </c>
      <c r="B2160" s="3">
        <v>46315</v>
      </c>
      <c r="C2160" s="4" t="s">
        <v>1</v>
      </c>
      <c r="D2160" s="4" t="s">
        <v>2</v>
      </c>
      <c r="E2160" s="4" t="s">
        <v>25</v>
      </c>
      <c r="F2160" s="4" t="s">
        <v>4</v>
      </c>
      <c r="G2160" s="4" t="s">
        <v>49</v>
      </c>
      <c r="H2160" s="4" t="s">
        <v>67</v>
      </c>
      <c r="I2160" s="9">
        <v>5</v>
      </c>
      <c r="J2160" s="6">
        <v>35.99</v>
      </c>
      <c r="K2160" s="7">
        <v>0</v>
      </c>
      <c r="L2160" s="6">
        <v>14.19</v>
      </c>
      <c r="M2160" s="6">
        <f t="shared" si="132"/>
        <v>179.95000000000002</v>
      </c>
      <c r="N2160" s="6">
        <f t="shared" si="133"/>
        <v>70.95</v>
      </c>
      <c r="O2160" s="6">
        <f t="shared" si="134"/>
        <v>109.00000000000001</v>
      </c>
      <c r="P2160" s="8">
        <f t="shared" si="135"/>
        <v>0.60572381217004723</v>
      </c>
      <c r="Q2160" s="5">
        <f>YEAR(SalesDataTable[[#This Row],[Order Date]])</f>
        <v>2026</v>
      </c>
      <c r="R2160" s="8" t="str">
        <f>"Q"&amp;ROUNDUP(MONTH(SalesDataTable[[#This Row],[Order Date]])/3,0)</f>
        <v>Q4</v>
      </c>
      <c r="S2160" s="9">
        <f>MONTH(SalesDataTable[[#This Row],[Order Date]])</f>
        <v>10</v>
      </c>
      <c r="T2160" s="8" t="str">
        <f>TEXT(SalesDataTable[[#This Row],[Order Date]],"mmm")</f>
        <v>Oct</v>
      </c>
    </row>
    <row r="2161" spans="1:20" ht="16">
      <c r="A2161" s="2" t="s">
        <v>2212</v>
      </c>
      <c r="B2161" s="3">
        <v>46315</v>
      </c>
      <c r="C2161" s="4" t="s">
        <v>27</v>
      </c>
      <c r="D2161" s="4" t="s">
        <v>48</v>
      </c>
      <c r="E2161" s="4" t="s">
        <v>3</v>
      </c>
      <c r="F2161" s="4" t="s">
        <v>4</v>
      </c>
      <c r="G2161" s="4" t="s">
        <v>49</v>
      </c>
      <c r="H2161" s="4" t="s">
        <v>67</v>
      </c>
      <c r="I2161" s="9">
        <v>2</v>
      </c>
      <c r="J2161" s="6">
        <v>36.57</v>
      </c>
      <c r="K2161" s="7">
        <v>0.1</v>
      </c>
      <c r="L2161" s="6">
        <v>13.79</v>
      </c>
      <c r="M2161" s="6">
        <f t="shared" si="132"/>
        <v>65.826000000000008</v>
      </c>
      <c r="N2161" s="6">
        <f t="shared" si="133"/>
        <v>27.58</v>
      </c>
      <c r="O2161" s="6">
        <f t="shared" si="134"/>
        <v>38.246000000000009</v>
      </c>
      <c r="P2161" s="8">
        <f t="shared" si="135"/>
        <v>0.58101661957281325</v>
      </c>
      <c r="Q2161" s="5">
        <f>YEAR(SalesDataTable[[#This Row],[Order Date]])</f>
        <v>2026</v>
      </c>
      <c r="R2161" s="8" t="str">
        <f>"Q"&amp;ROUNDUP(MONTH(SalesDataTable[[#This Row],[Order Date]])/3,0)</f>
        <v>Q4</v>
      </c>
      <c r="S2161" s="9">
        <f>MONTH(SalesDataTable[[#This Row],[Order Date]])</f>
        <v>10</v>
      </c>
      <c r="T2161" s="8" t="str">
        <f>TEXT(SalesDataTable[[#This Row],[Order Date]],"mmm")</f>
        <v>Oct</v>
      </c>
    </row>
    <row r="2162" spans="1:20" ht="16">
      <c r="A2162" s="2" t="s">
        <v>2213</v>
      </c>
      <c r="B2162" s="3">
        <v>46315</v>
      </c>
      <c r="C2162" s="4" t="s">
        <v>8</v>
      </c>
      <c r="D2162" s="4" t="s">
        <v>38</v>
      </c>
      <c r="E2162" s="4" t="s">
        <v>3</v>
      </c>
      <c r="F2162" s="4" t="s">
        <v>16</v>
      </c>
      <c r="G2162" s="4" t="s">
        <v>5</v>
      </c>
      <c r="H2162" s="4" t="s">
        <v>35</v>
      </c>
      <c r="I2162" s="9">
        <v>1</v>
      </c>
      <c r="J2162" s="6">
        <v>40.99</v>
      </c>
      <c r="K2162" s="7">
        <v>0.1</v>
      </c>
      <c r="L2162" s="6">
        <v>17.16</v>
      </c>
      <c r="M2162" s="6">
        <f t="shared" si="132"/>
        <v>36.891000000000005</v>
      </c>
      <c r="N2162" s="6">
        <f t="shared" si="133"/>
        <v>17.16</v>
      </c>
      <c r="O2162" s="6">
        <f t="shared" si="134"/>
        <v>19.731000000000005</v>
      </c>
      <c r="P2162" s="8">
        <f t="shared" si="135"/>
        <v>0.5348458973733432</v>
      </c>
      <c r="Q2162" s="5">
        <f>YEAR(SalesDataTable[[#This Row],[Order Date]])</f>
        <v>2026</v>
      </c>
      <c r="R2162" s="8" t="str">
        <f>"Q"&amp;ROUNDUP(MONTH(SalesDataTable[[#This Row],[Order Date]])/3,0)</f>
        <v>Q4</v>
      </c>
      <c r="S2162" s="9">
        <f>MONTH(SalesDataTable[[#This Row],[Order Date]])</f>
        <v>10</v>
      </c>
      <c r="T2162" s="8" t="str">
        <f>TEXT(SalesDataTable[[#This Row],[Order Date]],"mmm")</f>
        <v>Oct</v>
      </c>
    </row>
    <row r="2163" spans="1:20" ht="16">
      <c r="A2163" s="2" t="s">
        <v>2214</v>
      </c>
      <c r="B2163" s="3">
        <v>46315</v>
      </c>
      <c r="C2163" s="4" t="s">
        <v>27</v>
      </c>
      <c r="D2163" s="4" t="s">
        <v>48</v>
      </c>
      <c r="E2163" s="4" t="s">
        <v>25</v>
      </c>
      <c r="F2163" s="4" t="s">
        <v>4</v>
      </c>
      <c r="G2163" s="4" t="s">
        <v>31</v>
      </c>
      <c r="H2163" s="4" t="s">
        <v>64</v>
      </c>
      <c r="I2163" s="9">
        <v>3</v>
      </c>
      <c r="J2163" s="6">
        <v>80.47</v>
      </c>
      <c r="K2163" s="7">
        <v>0</v>
      </c>
      <c r="L2163" s="6">
        <v>40.090000000000003</v>
      </c>
      <c r="M2163" s="6">
        <f t="shared" si="132"/>
        <v>241.41</v>
      </c>
      <c r="N2163" s="6">
        <f t="shared" si="133"/>
        <v>120.27000000000001</v>
      </c>
      <c r="O2163" s="6">
        <f t="shared" si="134"/>
        <v>121.13999999999999</v>
      </c>
      <c r="P2163" s="8">
        <f t="shared" si="135"/>
        <v>0.50180191375667949</v>
      </c>
      <c r="Q2163" s="5">
        <f>YEAR(SalesDataTable[[#This Row],[Order Date]])</f>
        <v>2026</v>
      </c>
      <c r="R2163" s="8" t="str">
        <f>"Q"&amp;ROUNDUP(MONTH(SalesDataTable[[#This Row],[Order Date]])/3,0)</f>
        <v>Q4</v>
      </c>
      <c r="S2163" s="9">
        <f>MONTH(SalesDataTable[[#This Row],[Order Date]])</f>
        <v>10</v>
      </c>
      <c r="T2163" s="8" t="str">
        <f>TEXT(SalesDataTable[[#This Row],[Order Date]],"mmm")</f>
        <v>Oct</v>
      </c>
    </row>
    <row r="2164" spans="1:20" ht="16">
      <c r="A2164" s="2" t="s">
        <v>2215</v>
      </c>
      <c r="B2164" s="3">
        <v>46315</v>
      </c>
      <c r="C2164" s="4" t="s">
        <v>27</v>
      </c>
      <c r="D2164" s="4" t="s">
        <v>82</v>
      </c>
      <c r="E2164" s="4" t="s">
        <v>25</v>
      </c>
      <c r="F2164" s="4" t="s">
        <v>20</v>
      </c>
      <c r="G2164" s="4" t="s">
        <v>11</v>
      </c>
      <c r="H2164" s="4" t="s">
        <v>21</v>
      </c>
      <c r="I2164" s="9">
        <v>5</v>
      </c>
      <c r="J2164" s="6">
        <v>140.32</v>
      </c>
      <c r="K2164" s="7">
        <v>0</v>
      </c>
      <c r="L2164" s="6">
        <v>80.08</v>
      </c>
      <c r="M2164" s="6">
        <f t="shared" si="132"/>
        <v>701.59999999999991</v>
      </c>
      <c r="N2164" s="6">
        <f t="shared" si="133"/>
        <v>400.4</v>
      </c>
      <c r="O2164" s="6">
        <f t="shared" si="134"/>
        <v>301.19999999999993</v>
      </c>
      <c r="P2164" s="8">
        <f t="shared" si="135"/>
        <v>0.4293044469783352</v>
      </c>
      <c r="Q2164" s="5">
        <f>YEAR(SalesDataTable[[#This Row],[Order Date]])</f>
        <v>2026</v>
      </c>
      <c r="R2164" s="8" t="str">
        <f>"Q"&amp;ROUNDUP(MONTH(SalesDataTable[[#This Row],[Order Date]])/3,0)</f>
        <v>Q4</v>
      </c>
      <c r="S2164" s="9">
        <f>MONTH(SalesDataTable[[#This Row],[Order Date]])</f>
        <v>10</v>
      </c>
      <c r="T2164" s="8" t="str">
        <f>TEXT(SalesDataTable[[#This Row],[Order Date]],"mmm")</f>
        <v>Oct</v>
      </c>
    </row>
    <row r="2165" spans="1:20" ht="16">
      <c r="A2165" s="2" t="s">
        <v>2216</v>
      </c>
      <c r="B2165" s="3">
        <v>46315</v>
      </c>
      <c r="C2165" s="4" t="s">
        <v>8</v>
      </c>
      <c r="D2165" s="4" t="s">
        <v>66</v>
      </c>
      <c r="E2165" s="4" t="s">
        <v>3</v>
      </c>
      <c r="F2165" s="4" t="s">
        <v>16</v>
      </c>
      <c r="G2165" s="4" t="s">
        <v>49</v>
      </c>
      <c r="H2165" s="4" t="s">
        <v>55</v>
      </c>
      <c r="I2165" s="9">
        <v>3</v>
      </c>
      <c r="J2165" s="6">
        <v>125.93</v>
      </c>
      <c r="K2165" s="7">
        <v>0.1</v>
      </c>
      <c r="L2165" s="6">
        <v>68.45</v>
      </c>
      <c r="M2165" s="6">
        <f t="shared" si="132"/>
        <v>340.01100000000002</v>
      </c>
      <c r="N2165" s="6">
        <f t="shared" si="133"/>
        <v>205.35000000000002</v>
      </c>
      <c r="O2165" s="6">
        <f t="shared" si="134"/>
        <v>134.661</v>
      </c>
      <c r="P2165" s="8">
        <f t="shared" si="135"/>
        <v>0.39604895135745605</v>
      </c>
      <c r="Q2165" s="5">
        <f>YEAR(SalesDataTable[[#This Row],[Order Date]])</f>
        <v>2026</v>
      </c>
      <c r="R2165" s="8" t="str">
        <f>"Q"&amp;ROUNDUP(MONTH(SalesDataTable[[#This Row],[Order Date]])/3,0)</f>
        <v>Q4</v>
      </c>
      <c r="S2165" s="9">
        <f>MONTH(SalesDataTable[[#This Row],[Order Date]])</f>
        <v>10</v>
      </c>
      <c r="T2165" s="8" t="str">
        <f>TEXT(SalesDataTable[[#This Row],[Order Date]],"mmm")</f>
        <v>Oct</v>
      </c>
    </row>
    <row r="2166" spans="1:20" ht="16">
      <c r="A2166" s="2" t="s">
        <v>2217</v>
      </c>
      <c r="B2166" s="3">
        <v>46316</v>
      </c>
      <c r="C2166" s="4" t="s">
        <v>27</v>
      </c>
      <c r="D2166" s="4" t="s">
        <v>48</v>
      </c>
      <c r="E2166" s="4" t="s">
        <v>3</v>
      </c>
      <c r="F2166" s="4" t="s">
        <v>4</v>
      </c>
      <c r="G2166" s="4" t="s">
        <v>11</v>
      </c>
      <c r="H2166" s="4" t="s">
        <v>21</v>
      </c>
      <c r="I2166" s="9">
        <v>2</v>
      </c>
      <c r="J2166" s="6">
        <v>141.4</v>
      </c>
      <c r="K2166" s="7">
        <v>0.05</v>
      </c>
      <c r="L2166" s="6">
        <v>77.48</v>
      </c>
      <c r="M2166" s="6">
        <f t="shared" si="132"/>
        <v>268.66000000000003</v>
      </c>
      <c r="N2166" s="6">
        <f t="shared" si="133"/>
        <v>154.96</v>
      </c>
      <c r="O2166" s="6">
        <f t="shared" si="134"/>
        <v>113.70000000000002</v>
      </c>
      <c r="P2166" s="8">
        <f t="shared" si="135"/>
        <v>0.42321149408173903</v>
      </c>
      <c r="Q2166" s="5">
        <f>YEAR(SalesDataTable[[#This Row],[Order Date]])</f>
        <v>2026</v>
      </c>
      <c r="R2166" s="8" t="str">
        <f>"Q"&amp;ROUNDUP(MONTH(SalesDataTable[[#This Row],[Order Date]])/3,0)</f>
        <v>Q4</v>
      </c>
      <c r="S2166" s="9">
        <f>MONTH(SalesDataTable[[#This Row],[Order Date]])</f>
        <v>10</v>
      </c>
      <c r="T2166" s="8" t="str">
        <f>TEXT(SalesDataTable[[#This Row],[Order Date]],"mmm")</f>
        <v>Oct</v>
      </c>
    </row>
    <row r="2167" spans="1:20" ht="16">
      <c r="A2167" s="2" t="s">
        <v>2218</v>
      </c>
      <c r="B2167" s="3">
        <v>46316</v>
      </c>
      <c r="C2167" s="4" t="s">
        <v>1</v>
      </c>
      <c r="D2167" s="4" t="s">
        <v>2</v>
      </c>
      <c r="E2167" s="4" t="s">
        <v>10</v>
      </c>
      <c r="F2167" s="4" t="s">
        <v>20</v>
      </c>
      <c r="G2167" s="4" t="s">
        <v>5</v>
      </c>
      <c r="H2167" s="4" t="s">
        <v>29</v>
      </c>
      <c r="I2167" s="9">
        <v>8</v>
      </c>
      <c r="J2167" s="6">
        <v>51.91</v>
      </c>
      <c r="K2167" s="7">
        <v>0.05</v>
      </c>
      <c r="L2167" s="6">
        <v>22.99</v>
      </c>
      <c r="M2167" s="6">
        <f t="shared" si="132"/>
        <v>394.51599999999996</v>
      </c>
      <c r="N2167" s="6">
        <f t="shared" si="133"/>
        <v>183.92</v>
      </c>
      <c r="O2167" s="6">
        <f t="shared" si="134"/>
        <v>210.59599999999998</v>
      </c>
      <c r="P2167" s="8">
        <f t="shared" si="135"/>
        <v>0.53380851473704483</v>
      </c>
      <c r="Q2167" s="5">
        <f>YEAR(SalesDataTable[[#This Row],[Order Date]])</f>
        <v>2026</v>
      </c>
      <c r="R2167" s="8" t="str">
        <f>"Q"&amp;ROUNDUP(MONTH(SalesDataTable[[#This Row],[Order Date]])/3,0)</f>
        <v>Q4</v>
      </c>
      <c r="S2167" s="9">
        <f>MONTH(SalesDataTable[[#This Row],[Order Date]])</f>
        <v>10</v>
      </c>
      <c r="T2167" s="8" t="str">
        <f>TEXT(SalesDataTable[[#This Row],[Order Date]],"mmm")</f>
        <v>Oct</v>
      </c>
    </row>
    <row r="2168" spans="1:20" ht="16">
      <c r="A2168" s="2" t="s">
        <v>2219</v>
      </c>
      <c r="B2168" s="3">
        <v>46316</v>
      </c>
      <c r="C2168" s="4" t="s">
        <v>27</v>
      </c>
      <c r="D2168" s="4" t="s">
        <v>45</v>
      </c>
      <c r="E2168" s="4" t="s">
        <v>39</v>
      </c>
      <c r="F2168" s="4" t="s">
        <v>4</v>
      </c>
      <c r="G2168" s="4" t="s">
        <v>31</v>
      </c>
      <c r="H2168" s="4" t="s">
        <v>41</v>
      </c>
      <c r="I2168" s="9">
        <v>1</v>
      </c>
      <c r="J2168" s="6">
        <v>192.62</v>
      </c>
      <c r="K2168" s="7">
        <v>0</v>
      </c>
      <c r="L2168" s="6">
        <v>102.51</v>
      </c>
      <c r="M2168" s="6">
        <f t="shared" si="132"/>
        <v>192.62</v>
      </c>
      <c r="N2168" s="6">
        <f t="shared" si="133"/>
        <v>102.51</v>
      </c>
      <c r="O2168" s="6">
        <f t="shared" si="134"/>
        <v>90.11</v>
      </c>
      <c r="P2168" s="8">
        <f t="shared" si="135"/>
        <v>0.46781227286886096</v>
      </c>
      <c r="Q2168" s="5">
        <f>YEAR(SalesDataTable[[#This Row],[Order Date]])</f>
        <v>2026</v>
      </c>
      <c r="R2168" s="8" t="str">
        <f>"Q"&amp;ROUNDUP(MONTH(SalesDataTable[[#This Row],[Order Date]])/3,0)</f>
        <v>Q4</v>
      </c>
      <c r="S2168" s="9">
        <f>MONTH(SalesDataTable[[#This Row],[Order Date]])</f>
        <v>10</v>
      </c>
      <c r="T2168" s="8" t="str">
        <f>TEXT(SalesDataTable[[#This Row],[Order Date]],"mmm")</f>
        <v>Oct</v>
      </c>
    </row>
    <row r="2169" spans="1:20" ht="16">
      <c r="A2169" s="2" t="s">
        <v>2220</v>
      </c>
      <c r="B2169" s="3">
        <v>46317</v>
      </c>
      <c r="C2169" s="4" t="s">
        <v>27</v>
      </c>
      <c r="D2169" s="4" t="s">
        <v>28</v>
      </c>
      <c r="E2169" s="4" t="s">
        <v>3</v>
      </c>
      <c r="F2169" s="4" t="s">
        <v>16</v>
      </c>
      <c r="G2169" s="4" t="s">
        <v>5</v>
      </c>
      <c r="H2169" s="4" t="s">
        <v>29</v>
      </c>
      <c r="I2169" s="9">
        <v>1</v>
      </c>
      <c r="J2169" s="6">
        <v>51.25</v>
      </c>
      <c r="K2169" s="7">
        <v>0</v>
      </c>
      <c r="L2169" s="6">
        <v>22.58</v>
      </c>
      <c r="M2169" s="6">
        <f t="shared" si="132"/>
        <v>51.25</v>
      </c>
      <c r="N2169" s="6">
        <f t="shared" si="133"/>
        <v>22.58</v>
      </c>
      <c r="O2169" s="6">
        <f t="shared" si="134"/>
        <v>28.67</v>
      </c>
      <c r="P2169" s="8">
        <f t="shared" si="135"/>
        <v>0.55941463414634152</v>
      </c>
      <c r="Q2169" s="5">
        <f>YEAR(SalesDataTable[[#This Row],[Order Date]])</f>
        <v>2026</v>
      </c>
      <c r="R2169" s="8" t="str">
        <f>"Q"&amp;ROUNDUP(MONTH(SalesDataTable[[#This Row],[Order Date]])/3,0)</f>
        <v>Q4</v>
      </c>
      <c r="S2169" s="9">
        <f>MONTH(SalesDataTable[[#This Row],[Order Date]])</f>
        <v>10</v>
      </c>
      <c r="T2169" s="8" t="str">
        <f>TEXT(SalesDataTable[[#This Row],[Order Date]],"mmm")</f>
        <v>Oct</v>
      </c>
    </row>
    <row r="2170" spans="1:20" ht="16">
      <c r="A2170" s="2" t="s">
        <v>2221</v>
      </c>
      <c r="B2170" s="3">
        <v>46317</v>
      </c>
      <c r="C2170" s="4" t="s">
        <v>27</v>
      </c>
      <c r="D2170" s="4" t="s">
        <v>28</v>
      </c>
      <c r="E2170" s="4" t="s">
        <v>25</v>
      </c>
      <c r="F2170" s="4" t="s">
        <v>16</v>
      </c>
      <c r="G2170" s="4" t="s">
        <v>17</v>
      </c>
      <c r="H2170" s="4" t="s">
        <v>46</v>
      </c>
      <c r="I2170" s="9">
        <v>1</v>
      </c>
      <c r="J2170" s="6">
        <v>45.97</v>
      </c>
      <c r="K2170" s="7">
        <v>0.05</v>
      </c>
      <c r="L2170" s="6">
        <v>18.760000000000002</v>
      </c>
      <c r="M2170" s="6">
        <f t="shared" si="132"/>
        <v>43.671499999999995</v>
      </c>
      <c r="N2170" s="6">
        <f t="shared" si="133"/>
        <v>18.760000000000002</v>
      </c>
      <c r="O2170" s="6">
        <f t="shared" si="134"/>
        <v>24.911499999999993</v>
      </c>
      <c r="P2170" s="8">
        <f t="shared" si="135"/>
        <v>0.57042922729926826</v>
      </c>
      <c r="Q2170" s="5">
        <f>YEAR(SalesDataTable[[#This Row],[Order Date]])</f>
        <v>2026</v>
      </c>
      <c r="R2170" s="8" t="str">
        <f>"Q"&amp;ROUNDUP(MONTH(SalesDataTable[[#This Row],[Order Date]])/3,0)</f>
        <v>Q4</v>
      </c>
      <c r="S2170" s="9">
        <f>MONTH(SalesDataTable[[#This Row],[Order Date]])</f>
        <v>10</v>
      </c>
      <c r="T2170" s="8" t="str">
        <f>TEXT(SalesDataTable[[#This Row],[Order Date]],"mmm")</f>
        <v>Oct</v>
      </c>
    </row>
    <row r="2171" spans="1:20" ht="16">
      <c r="A2171" s="2" t="s">
        <v>2222</v>
      </c>
      <c r="B2171" s="3">
        <v>46317</v>
      </c>
      <c r="C2171" s="4" t="s">
        <v>14</v>
      </c>
      <c r="D2171" s="4" t="s">
        <v>15</v>
      </c>
      <c r="E2171" s="4" t="s">
        <v>39</v>
      </c>
      <c r="F2171" s="4" t="s">
        <v>4</v>
      </c>
      <c r="G2171" s="4" t="s">
        <v>31</v>
      </c>
      <c r="H2171" s="4" t="s">
        <v>90</v>
      </c>
      <c r="I2171" s="9">
        <v>1</v>
      </c>
      <c r="J2171" s="6">
        <v>123.29</v>
      </c>
      <c r="K2171" s="7">
        <v>0</v>
      </c>
      <c r="L2171" s="6">
        <v>59.48</v>
      </c>
      <c r="M2171" s="6">
        <f t="shared" si="132"/>
        <v>123.29</v>
      </c>
      <c r="N2171" s="6">
        <f t="shared" si="133"/>
        <v>59.48</v>
      </c>
      <c r="O2171" s="6">
        <f t="shared" si="134"/>
        <v>63.810000000000009</v>
      </c>
      <c r="P2171" s="8">
        <f t="shared" si="135"/>
        <v>0.51756022386243816</v>
      </c>
      <c r="Q2171" s="5">
        <f>YEAR(SalesDataTable[[#This Row],[Order Date]])</f>
        <v>2026</v>
      </c>
      <c r="R2171" s="8" t="str">
        <f>"Q"&amp;ROUNDUP(MONTH(SalesDataTable[[#This Row],[Order Date]])/3,0)</f>
        <v>Q4</v>
      </c>
      <c r="S2171" s="9">
        <f>MONTH(SalesDataTable[[#This Row],[Order Date]])</f>
        <v>10</v>
      </c>
      <c r="T2171" s="8" t="str">
        <f>TEXT(SalesDataTable[[#This Row],[Order Date]],"mmm")</f>
        <v>Oct</v>
      </c>
    </row>
    <row r="2172" spans="1:20" ht="16">
      <c r="A2172" s="2" t="s">
        <v>2223</v>
      </c>
      <c r="B2172" s="3">
        <v>46317</v>
      </c>
      <c r="C2172" s="4" t="s">
        <v>27</v>
      </c>
      <c r="D2172" s="4" t="s">
        <v>48</v>
      </c>
      <c r="E2172" s="4" t="s">
        <v>10</v>
      </c>
      <c r="F2172" s="4" t="s">
        <v>20</v>
      </c>
      <c r="G2172" s="4" t="s">
        <v>17</v>
      </c>
      <c r="H2172" s="4" t="s">
        <v>18</v>
      </c>
      <c r="I2172" s="9">
        <v>8</v>
      </c>
      <c r="J2172" s="6">
        <v>35.83</v>
      </c>
      <c r="K2172" s="7">
        <v>0.05</v>
      </c>
      <c r="L2172" s="6">
        <v>13.89</v>
      </c>
      <c r="M2172" s="6">
        <f t="shared" si="132"/>
        <v>272.30799999999999</v>
      </c>
      <c r="N2172" s="6">
        <f t="shared" si="133"/>
        <v>111.12</v>
      </c>
      <c r="O2172" s="6">
        <f t="shared" si="134"/>
        <v>161.18799999999999</v>
      </c>
      <c r="P2172" s="8">
        <f t="shared" si="135"/>
        <v>0.59193266448286497</v>
      </c>
      <c r="Q2172" s="5">
        <f>YEAR(SalesDataTable[[#This Row],[Order Date]])</f>
        <v>2026</v>
      </c>
      <c r="R2172" s="8" t="str">
        <f>"Q"&amp;ROUNDUP(MONTH(SalesDataTable[[#This Row],[Order Date]])/3,0)</f>
        <v>Q4</v>
      </c>
      <c r="S2172" s="9">
        <f>MONTH(SalesDataTable[[#This Row],[Order Date]])</f>
        <v>10</v>
      </c>
      <c r="T2172" s="8" t="str">
        <f>TEXT(SalesDataTable[[#This Row],[Order Date]],"mmm")</f>
        <v>Oct</v>
      </c>
    </row>
    <row r="2173" spans="1:20" ht="16">
      <c r="A2173" s="2" t="s">
        <v>2224</v>
      </c>
      <c r="B2173" s="3">
        <v>46317</v>
      </c>
      <c r="C2173" s="4" t="s">
        <v>1</v>
      </c>
      <c r="D2173" s="4" t="s">
        <v>2</v>
      </c>
      <c r="E2173" s="4" t="s">
        <v>3</v>
      </c>
      <c r="F2173" s="4" t="s">
        <v>16</v>
      </c>
      <c r="G2173" s="4" t="s">
        <v>31</v>
      </c>
      <c r="H2173" s="4" t="s">
        <v>64</v>
      </c>
      <c r="I2173" s="9">
        <v>1</v>
      </c>
      <c r="J2173" s="6">
        <v>80.56</v>
      </c>
      <c r="K2173" s="7">
        <v>0</v>
      </c>
      <c r="L2173" s="6">
        <v>39.53</v>
      </c>
      <c r="M2173" s="6">
        <f t="shared" si="132"/>
        <v>80.56</v>
      </c>
      <c r="N2173" s="6">
        <f t="shared" si="133"/>
        <v>39.53</v>
      </c>
      <c r="O2173" s="6">
        <f t="shared" si="134"/>
        <v>41.03</v>
      </c>
      <c r="P2173" s="8">
        <f t="shared" si="135"/>
        <v>0.5093098311817279</v>
      </c>
      <c r="Q2173" s="5">
        <f>YEAR(SalesDataTable[[#This Row],[Order Date]])</f>
        <v>2026</v>
      </c>
      <c r="R2173" s="8" t="str">
        <f>"Q"&amp;ROUNDUP(MONTH(SalesDataTable[[#This Row],[Order Date]])/3,0)</f>
        <v>Q4</v>
      </c>
      <c r="S2173" s="9">
        <f>MONTH(SalesDataTable[[#This Row],[Order Date]])</f>
        <v>10</v>
      </c>
      <c r="T2173" s="8" t="str">
        <f>TEXT(SalesDataTable[[#This Row],[Order Date]],"mmm")</f>
        <v>Oct</v>
      </c>
    </row>
    <row r="2174" spans="1:20" ht="16">
      <c r="A2174" s="2" t="s">
        <v>2225</v>
      </c>
      <c r="B2174" s="3">
        <v>46317</v>
      </c>
      <c r="C2174" s="4" t="s">
        <v>27</v>
      </c>
      <c r="D2174" s="4" t="s">
        <v>45</v>
      </c>
      <c r="E2174" s="4" t="s">
        <v>3</v>
      </c>
      <c r="F2174" s="4" t="s">
        <v>16</v>
      </c>
      <c r="G2174" s="4" t="s">
        <v>5</v>
      </c>
      <c r="H2174" s="4" t="s">
        <v>35</v>
      </c>
      <c r="I2174" s="9">
        <v>1</v>
      </c>
      <c r="J2174" s="6">
        <v>40.47</v>
      </c>
      <c r="K2174" s="7">
        <v>0.05</v>
      </c>
      <c r="L2174" s="6">
        <v>16.73</v>
      </c>
      <c r="M2174" s="6">
        <f t="shared" si="132"/>
        <v>38.4465</v>
      </c>
      <c r="N2174" s="6">
        <f t="shared" si="133"/>
        <v>16.73</v>
      </c>
      <c r="O2174" s="6">
        <f t="shared" si="134"/>
        <v>21.7165</v>
      </c>
      <c r="P2174" s="8">
        <f t="shared" si="135"/>
        <v>0.5648498562938109</v>
      </c>
      <c r="Q2174" s="5">
        <f>YEAR(SalesDataTable[[#This Row],[Order Date]])</f>
        <v>2026</v>
      </c>
      <c r="R2174" s="8" t="str">
        <f>"Q"&amp;ROUNDUP(MONTH(SalesDataTable[[#This Row],[Order Date]])/3,0)</f>
        <v>Q4</v>
      </c>
      <c r="S2174" s="9">
        <f>MONTH(SalesDataTable[[#This Row],[Order Date]])</f>
        <v>10</v>
      </c>
      <c r="T2174" s="8" t="str">
        <f>TEXT(SalesDataTable[[#This Row],[Order Date]],"mmm")</f>
        <v>Oct</v>
      </c>
    </row>
    <row r="2175" spans="1:20" ht="16">
      <c r="A2175" s="2" t="s">
        <v>2226</v>
      </c>
      <c r="B2175" s="3">
        <v>46318</v>
      </c>
      <c r="C2175" s="4" t="s">
        <v>8</v>
      </c>
      <c r="D2175" s="4" t="s">
        <v>69</v>
      </c>
      <c r="E2175" s="4" t="s">
        <v>10</v>
      </c>
      <c r="F2175" s="4" t="s">
        <v>20</v>
      </c>
      <c r="G2175" s="4" t="s">
        <v>17</v>
      </c>
      <c r="H2175" s="4" t="s">
        <v>71</v>
      </c>
      <c r="I2175" s="9">
        <v>15</v>
      </c>
      <c r="J2175" s="6">
        <v>133.52000000000001</v>
      </c>
      <c r="K2175" s="7">
        <v>0.2</v>
      </c>
      <c r="L2175" s="6">
        <v>66</v>
      </c>
      <c r="M2175" s="6">
        <f t="shared" si="132"/>
        <v>1602.2400000000002</v>
      </c>
      <c r="N2175" s="6">
        <f t="shared" si="133"/>
        <v>990</v>
      </c>
      <c r="O2175" s="6">
        <f t="shared" si="134"/>
        <v>612.24000000000024</v>
      </c>
      <c r="P2175" s="8">
        <f t="shared" si="135"/>
        <v>0.38211503894547644</v>
      </c>
      <c r="Q2175" s="5">
        <f>YEAR(SalesDataTable[[#This Row],[Order Date]])</f>
        <v>2026</v>
      </c>
      <c r="R2175" s="8" t="str">
        <f>"Q"&amp;ROUNDUP(MONTH(SalesDataTable[[#This Row],[Order Date]])/3,0)</f>
        <v>Q4</v>
      </c>
      <c r="S2175" s="9">
        <f>MONTH(SalesDataTable[[#This Row],[Order Date]])</f>
        <v>10</v>
      </c>
      <c r="T2175" s="8" t="str">
        <f>TEXT(SalesDataTable[[#This Row],[Order Date]],"mmm")</f>
        <v>Oct</v>
      </c>
    </row>
    <row r="2176" spans="1:20" ht="16">
      <c r="A2176" s="2" t="s">
        <v>2227</v>
      </c>
      <c r="B2176" s="3">
        <v>46318</v>
      </c>
      <c r="C2176" s="4" t="s">
        <v>8</v>
      </c>
      <c r="D2176" s="4" t="s">
        <v>38</v>
      </c>
      <c r="E2176" s="4" t="s">
        <v>3</v>
      </c>
      <c r="F2176" s="4" t="s">
        <v>4</v>
      </c>
      <c r="G2176" s="4" t="s">
        <v>5</v>
      </c>
      <c r="H2176" s="4" t="s">
        <v>6</v>
      </c>
      <c r="I2176" s="9">
        <v>1</v>
      </c>
      <c r="J2176" s="6">
        <v>82.28</v>
      </c>
      <c r="K2176" s="7">
        <v>0</v>
      </c>
      <c r="L2176" s="6">
        <v>42.08</v>
      </c>
      <c r="M2176" s="6">
        <f t="shared" si="132"/>
        <v>82.28</v>
      </c>
      <c r="N2176" s="6">
        <f t="shared" si="133"/>
        <v>42.08</v>
      </c>
      <c r="O2176" s="6">
        <f t="shared" si="134"/>
        <v>40.200000000000003</v>
      </c>
      <c r="P2176" s="8">
        <f t="shared" si="135"/>
        <v>0.48857559552746721</v>
      </c>
      <c r="Q2176" s="5">
        <f>YEAR(SalesDataTable[[#This Row],[Order Date]])</f>
        <v>2026</v>
      </c>
      <c r="R2176" s="8" t="str">
        <f>"Q"&amp;ROUNDUP(MONTH(SalesDataTable[[#This Row],[Order Date]])/3,0)</f>
        <v>Q4</v>
      </c>
      <c r="S2176" s="9">
        <f>MONTH(SalesDataTable[[#This Row],[Order Date]])</f>
        <v>10</v>
      </c>
      <c r="T2176" s="8" t="str">
        <f>TEXT(SalesDataTable[[#This Row],[Order Date]],"mmm")</f>
        <v>Oct</v>
      </c>
    </row>
    <row r="2177" spans="1:20" ht="16">
      <c r="A2177" s="2" t="s">
        <v>2228</v>
      </c>
      <c r="B2177" s="3">
        <v>46318</v>
      </c>
      <c r="C2177" s="4" t="s">
        <v>8</v>
      </c>
      <c r="D2177" s="4" t="s">
        <v>66</v>
      </c>
      <c r="E2177" s="4" t="s">
        <v>3</v>
      </c>
      <c r="F2177" s="4" t="s">
        <v>16</v>
      </c>
      <c r="G2177" s="4" t="s">
        <v>17</v>
      </c>
      <c r="H2177" s="4" t="s">
        <v>18</v>
      </c>
      <c r="I2177" s="9">
        <v>6</v>
      </c>
      <c r="J2177" s="6">
        <v>35.479999999999997</v>
      </c>
      <c r="K2177" s="7">
        <v>0</v>
      </c>
      <c r="L2177" s="6">
        <v>13.37</v>
      </c>
      <c r="M2177" s="6">
        <f t="shared" si="132"/>
        <v>212.88</v>
      </c>
      <c r="N2177" s="6">
        <f t="shared" si="133"/>
        <v>80.22</v>
      </c>
      <c r="O2177" s="6">
        <f t="shared" si="134"/>
        <v>132.66</v>
      </c>
      <c r="P2177" s="8">
        <f t="shared" si="135"/>
        <v>0.62316798196166856</v>
      </c>
      <c r="Q2177" s="5">
        <f>YEAR(SalesDataTable[[#This Row],[Order Date]])</f>
        <v>2026</v>
      </c>
      <c r="R2177" s="8" t="str">
        <f>"Q"&amp;ROUNDUP(MONTH(SalesDataTable[[#This Row],[Order Date]])/3,0)</f>
        <v>Q4</v>
      </c>
      <c r="S2177" s="9">
        <f>MONTH(SalesDataTable[[#This Row],[Order Date]])</f>
        <v>10</v>
      </c>
      <c r="T2177" s="8" t="str">
        <f>TEXT(SalesDataTable[[#This Row],[Order Date]],"mmm")</f>
        <v>Oct</v>
      </c>
    </row>
    <row r="2178" spans="1:20" ht="16">
      <c r="A2178" s="2" t="s">
        <v>2229</v>
      </c>
      <c r="B2178" s="3">
        <v>46318</v>
      </c>
      <c r="C2178" s="4" t="s">
        <v>14</v>
      </c>
      <c r="D2178" s="4" t="s">
        <v>24</v>
      </c>
      <c r="E2178" s="4" t="s">
        <v>25</v>
      </c>
      <c r="F2178" s="4" t="s">
        <v>16</v>
      </c>
      <c r="G2178" s="4" t="s">
        <v>11</v>
      </c>
      <c r="H2178" s="4" t="s">
        <v>53</v>
      </c>
      <c r="I2178" s="9">
        <v>1</v>
      </c>
      <c r="J2178" s="6">
        <v>152.38</v>
      </c>
      <c r="K2178" s="7">
        <v>0.15</v>
      </c>
      <c r="L2178" s="6">
        <v>78.92</v>
      </c>
      <c r="M2178" s="6">
        <f t="shared" ref="M2178:M2241" si="136">I2178*J2178*(1-K2178)</f>
        <v>129.523</v>
      </c>
      <c r="N2178" s="6">
        <f t="shared" ref="N2178:N2241" si="137">I2178*L2178</f>
        <v>78.92</v>
      </c>
      <c r="O2178" s="6">
        <f t="shared" ref="O2178:O2241" si="138">M2178-N2178</f>
        <v>50.602999999999994</v>
      </c>
      <c r="P2178" s="8">
        <f t="shared" ref="P2178:P2241" si="139">IFERROR(O2178/M2178,0)</f>
        <v>0.39068736826663986</v>
      </c>
      <c r="Q2178" s="5">
        <f>YEAR(SalesDataTable[[#This Row],[Order Date]])</f>
        <v>2026</v>
      </c>
      <c r="R2178" s="8" t="str">
        <f>"Q"&amp;ROUNDUP(MONTH(SalesDataTable[[#This Row],[Order Date]])/3,0)</f>
        <v>Q4</v>
      </c>
      <c r="S2178" s="9">
        <f>MONTH(SalesDataTable[[#This Row],[Order Date]])</f>
        <v>10</v>
      </c>
      <c r="T2178" s="8" t="str">
        <f>TEXT(SalesDataTable[[#This Row],[Order Date]],"mmm")</f>
        <v>Oct</v>
      </c>
    </row>
    <row r="2179" spans="1:20" ht="16">
      <c r="A2179" s="2" t="s">
        <v>2230</v>
      </c>
      <c r="B2179" s="3">
        <v>46318</v>
      </c>
      <c r="C2179" s="4" t="s">
        <v>8</v>
      </c>
      <c r="D2179" s="4" t="s">
        <v>9</v>
      </c>
      <c r="E2179" s="4" t="s">
        <v>39</v>
      </c>
      <c r="F2179" s="4" t="s">
        <v>16</v>
      </c>
      <c r="G2179" s="4" t="s">
        <v>11</v>
      </c>
      <c r="H2179" s="4" t="s">
        <v>12</v>
      </c>
      <c r="I2179" s="9">
        <v>1</v>
      </c>
      <c r="J2179" s="6">
        <v>93.64</v>
      </c>
      <c r="K2179" s="7">
        <v>0</v>
      </c>
      <c r="L2179" s="6">
        <v>44.34</v>
      </c>
      <c r="M2179" s="6">
        <f t="shared" si="136"/>
        <v>93.64</v>
      </c>
      <c r="N2179" s="6">
        <f t="shared" si="137"/>
        <v>44.34</v>
      </c>
      <c r="O2179" s="6">
        <f t="shared" si="138"/>
        <v>49.3</v>
      </c>
      <c r="P2179" s="8">
        <f t="shared" si="139"/>
        <v>0.52648440837249033</v>
      </c>
      <c r="Q2179" s="5">
        <f>YEAR(SalesDataTable[[#This Row],[Order Date]])</f>
        <v>2026</v>
      </c>
      <c r="R2179" s="8" t="str">
        <f>"Q"&amp;ROUNDUP(MONTH(SalesDataTable[[#This Row],[Order Date]])/3,0)</f>
        <v>Q4</v>
      </c>
      <c r="S2179" s="9">
        <f>MONTH(SalesDataTable[[#This Row],[Order Date]])</f>
        <v>10</v>
      </c>
      <c r="T2179" s="8" t="str">
        <f>TEXT(SalesDataTable[[#This Row],[Order Date]],"mmm")</f>
        <v>Oct</v>
      </c>
    </row>
    <row r="2180" spans="1:20" ht="16">
      <c r="A2180" s="2" t="s">
        <v>2231</v>
      </c>
      <c r="B2180" s="3">
        <v>46318</v>
      </c>
      <c r="C2180" s="4" t="s">
        <v>27</v>
      </c>
      <c r="D2180" s="4" t="s">
        <v>45</v>
      </c>
      <c r="E2180" s="4" t="s">
        <v>25</v>
      </c>
      <c r="F2180" s="4" t="s">
        <v>4</v>
      </c>
      <c r="G2180" s="4" t="s">
        <v>49</v>
      </c>
      <c r="H2180" s="4" t="s">
        <v>55</v>
      </c>
      <c r="I2180" s="9">
        <v>1</v>
      </c>
      <c r="J2180" s="6">
        <v>123.6</v>
      </c>
      <c r="K2180" s="7">
        <v>0</v>
      </c>
      <c r="L2180" s="6">
        <v>67.3</v>
      </c>
      <c r="M2180" s="6">
        <f t="shared" si="136"/>
        <v>123.6</v>
      </c>
      <c r="N2180" s="6">
        <f t="shared" si="137"/>
        <v>67.3</v>
      </c>
      <c r="O2180" s="6">
        <f t="shared" si="138"/>
        <v>56.3</v>
      </c>
      <c r="P2180" s="8">
        <f t="shared" si="139"/>
        <v>0.45550161812297735</v>
      </c>
      <c r="Q2180" s="5">
        <f>YEAR(SalesDataTable[[#This Row],[Order Date]])</f>
        <v>2026</v>
      </c>
      <c r="R2180" s="8" t="str">
        <f>"Q"&amp;ROUNDUP(MONTH(SalesDataTable[[#This Row],[Order Date]])/3,0)</f>
        <v>Q4</v>
      </c>
      <c r="S2180" s="9">
        <f>MONTH(SalesDataTable[[#This Row],[Order Date]])</f>
        <v>10</v>
      </c>
      <c r="T2180" s="8" t="str">
        <f>TEXT(SalesDataTable[[#This Row],[Order Date]],"mmm")</f>
        <v>Oct</v>
      </c>
    </row>
    <row r="2181" spans="1:20" ht="16">
      <c r="A2181" s="2" t="s">
        <v>2232</v>
      </c>
      <c r="B2181" s="3">
        <v>46318</v>
      </c>
      <c r="C2181" s="4" t="s">
        <v>8</v>
      </c>
      <c r="D2181" s="4" t="s">
        <v>9</v>
      </c>
      <c r="E2181" s="4" t="s">
        <v>3</v>
      </c>
      <c r="F2181" s="4" t="s">
        <v>16</v>
      </c>
      <c r="G2181" s="4" t="s">
        <v>49</v>
      </c>
      <c r="H2181" s="4" t="s">
        <v>55</v>
      </c>
      <c r="I2181" s="9">
        <v>3</v>
      </c>
      <c r="J2181" s="6">
        <v>124.6</v>
      </c>
      <c r="K2181" s="7">
        <v>0.05</v>
      </c>
      <c r="L2181" s="6">
        <v>69.12</v>
      </c>
      <c r="M2181" s="6">
        <f t="shared" si="136"/>
        <v>355.10999999999996</v>
      </c>
      <c r="N2181" s="6">
        <f t="shared" si="137"/>
        <v>207.36</v>
      </c>
      <c r="O2181" s="6">
        <f t="shared" si="138"/>
        <v>147.74999999999994</v>
      </c>
      <c r="P2181" s="8">
        <f t="shared" si="139"/>
        <v>0.41606826053898782</v>
      </c>
      <c r="Q2181" s="5">
        <f>YEAR(SalesDataTable[[#This Row],[Order Date]])</f>
        <v>2026</v>
      </c>
      <c r="R2181" s="8" t="str">
        <f>"Q"&amp;ROUNDUP(MONTH(SalesDataTable[[#This Row],[Order Date]])/3,0)</f>
        <v>Q4</v>
      </c>
      <c r="S2181" s="9">
        <f>MONTH(SalesDataTable[[#This Row],[Order Date]])</f>
        <v>10</v>
      </c>
      <c r="T2181" s="8" t="str">
        <f>TEXT(SalesDataTable[[#This Row],[Order Date]],"mmm")</f>
        <v>Oct</v>
      </c>
    </row>
    <row r="2182" spans="1:20" ht="16">
      <c r="A2182" s="2" t="s">
        <v>2233</v>
      </c>
      <c r="B2182" s="3">
        <v>46318</v>
      </c>
      <c r="C2182" s="4" t="s">
        <v>27</v>
      </c>
      <c r="D2182" s="4" t="s">
        <v>82</v>
      </c>
      <c r="E2182" s="4" t="s">
        <v>25</v>
      </c>
      <c r="F2182" s="4" t="s">
        <v>20</v>
      </c>
      <c r="G2182" s="4" t="s">
        <v>11</v>
      </c>
      <c r="H2182" s="4" t="s">
        <v>53</v>
      </c>
      <c r="I2182" s="9">
        <v>2</v>
      </c>
      <c r="J2182" s="6">
        <v>151.66</v>
      </c>
      <c r="K2182" s="7">
        <v>0</v>
      </c>
      <c r="L2182" s="6">
        <v>77.17</v>
      </c>
      <c r="M2182" s="6">
        <f t="shared" si="136"/>
        <v>303.32</v>
      </c>
      <c r="N2182" s="6">
        <f t="shared" si="137"/>
        <v>154.34</v>
      </c>
      <c r="O2182" s="6">
        <f t="shared" si="138"/>
        <v>148.97999999999999</v>
      </c>
      <c r="P2182" s="8">
        <f t="shared" si="139"/>
        <v>0.49116444678886984</v>
      </c>
      <c r="Q2182" s="5">
        <f>YEAR(SalesDataTable[[#This Row],[Order Date]])</f>
        <v>2026</v>
      </c>
      <c r="R2182" s="8" t="str">
        <f>"Q"&amp;ROUNDUP(MONTH(SalesDataTable[[#This Row],[Order Date]])/3,0)</f>
        <v>Q4</v>
      </c>
      <c r="S2182" s="9">
        <f>MONTH(SalesDataTable[[#This Row],[Order Date]])</f>
        <v>10</v>
      </c>
      <c r="T2182" s="8" t="str">
        <f>TEXT(SalesDataTable[[#This Row],[Order Date]],"mmm")</f>
        <v>Oct</v>
      </c>
    </row>
    <row r="2183" spans="1:20" ht="16">
      <c r="A2183" s="2" t="s">
        <v>2234</v>
      </c>
      <c r="B2183" s="3">
        <v>46319</v>
      </c>
      <c r="C2183" s="4" t="s">
        <v>14</v>
      </c>
      <c r="D2183" s="4" t="s">
        <v>34</v>
      </c>
      <c r="E2183" s="4" t="s">
        <v>25</v>
      </c>
      <c r="F2183" s="4" t="s">
        <v>16</v>
      </c>
      <c r="G2183" s="4" t="s">
        <v>17</v>
      </c>
      <c r="H2183" s="4" t="s">
        <v>18</v>
      </c>
      <c r="I2183" s="9">
        <v>1</v>
      </c>
      <c r="J2183" s="6">
        <v>36.76</v>
      </c>
      <c r="K2183" s="7">
        <v>0</v>
      </c>
      <c r="L2183" s="6">
        <v>13.18</v>
      </c>
      <c r="M2183" s="6">
        <f t="shared" si="136"/>
        <v>36.76</v>
      </c>
      <c r="N2183" s="6">
        <f t="shared" si="137"/>
        <v>13.18</v>
      </c>
      <c r="O2183" s="6">
        <f t="shared" si="138"/>
        <v>23.58</v>
      </c>
      <c r="P2183" s="8">
        <f t="shared" si="139"/>
        <v>0.64145810663764957</v>
      </c>
      <c r="Q2183" s="5">
        <f>YEAR(SalesDataTable[[#This Row],[Order Date]])</f>
        <v>2026</v>
      </c>
      <c r="R2183" s="8" t="str">
        <f>"Q"&amp;ROUNDUP(MONTH(SalesDataTable[[#This Row],[Order Date]])/3,0)</f>
        <v>Q4</v>
      </c>
      <c r="S2183" s="9">
        <f>MONTH(SalesDataTable[[#This Row],[Order Date]])</f>
        <v>10</v>
      </c>
      <c r="T2183" s="8" t="str">
        <f>TEXT(SalesDataTable[[#This Row],[Order Date]],"mmm")</f>
        <v>Oct</v>
      </c>
    </row>
    <row r="2184" spans="1:20" ht="16">
      <c r="A2184" s="2" t="s">
        <v>2235</v>
      </c>
      <c r="B2184" s="3">
        <v>46319</v>
      </c>
      <c r="C2184" s="4" t="s">
        <v>1</v>
      </c>
      <c r="D2184" s="4" t="s">
        <v>52</v>
      </c>
      <c r="E2184" s="4" t="s">
        <v>39</v>
      </c>
      <c r="F2184" s="4" t="s">
        <v>4</v>
      </c>
      <c r="G2184" s="4" t="s">
        <v>31</v>
      </c>
      <c r="H2184" s="4" t="s">
        <v>41</v>
      </c>
      <c r="I2184" s="9">
        <v>1</v>
      </c>
      <c r="J2184" s="6">
        <v>195.67</v>
      </c>
      <c r="K2184" s="7">
        <v>0</v>
      </c>
      <c r="L2184" s="6">
        <v>105.88</v>
      </c>
      <c r="M2184" s="6">
        <f t="shared" si="136"/>
        <v>195.67</v>
      </c>
      <c r="N2184" s="6">
        <f t="shared" si="137"/>
        <v>105.88</v>
      </c>
      <c r="O2184" s="6">
        <f t="shared" si="138"/>
        <v>89.789999999999992</v>
      </c>
      <c r="P2184" s="8">
        <f t="shared" si="139"/>
        <v>0.45888485715745897</v>
      </c>
      <c r="Q2184" s="5">
        <f>YEAR(SalesDataTable[[#This Row],[Order Date]])</f>
        <v>2026</v>
      </c>
      <c r="R2184" s="8" t="str">
        <f>"Q"&amp;ROUNDUP(MONTH(SalesDataTable[[#This Row],[Order Date]])/3,0)</f>
        <v>Q4</v>
      </c>
      <c r="S2184" s="9">
        <f>MONTH(SalesDataTable[[#This Row],[Order Date]])</f>
        <v>10</v>
      </c>
      <c r="T2184" s="8" t="str">
        <f>TEXT(SalesDataTable[[#This Row],[Order Date]],"mmm")</f>
        <v>Oct</v>
      </c>
    </row>
    <row r="2185" spans="1:20" ht="16">
      <c r="A2185" s="2" t="s">
        <v>2236</v>
      </c>
      <c r="B2185" s="3">
        <v>46319</v>
      </c>
      <c r="C2185" s="4" t="s">
        <v>1</v>
      </c>
      <c r="D2185" s="4" t="s">
        <v>88</v>
      </c>
      <c r="E2185" s="4" t="s">
        <v>25</v>
      </c>
      <c r="F2185" s="4" t="s">
        <v>4</v>
      </c>
      <c r="G2185" s="4" t="s">
        <v>5</v>
      </c>
      <c r="H2185" s="4" t="s">
        <v>35</v>
      </c>
      <c r="I2185" s="9">
        <v>1</v>
      </c>
      <c r="J2185" s="6">
        <v>40.83</v>
      </c>
      <c r="K2185" s="7">
        <v>0.1</v>
      </c>
      <c r="L2185" s="6">
        <v>16.54</v>
      </c>
      <c r="M2185" s="6">
        <f t="shared" si="136"/>
        <v>36.747</v>
      </c>
      <c r="N2185" s="6">
        <f t="shared" si="137"/>
        <v>16.54</v>
      </c>
      <c r="O2185" s="6">
        <f t="shared" si="138"/>
        <v>20.207000000000001</v>
      </c>
      <c r="P2185" s="8">
        <f t="shared" si="139"/>
        <v>0.54989522954254766</v>
      </c>
      <c r="Q2185" s="5">
        <f>YEAR(SalesDataTable[[#This Row],[Order Date]])</f>
        <v>2026</v>
      </c>
      <c r="R2185" s="8" t="str">
        <f>"Q"&amp;ROUNDUP(MONTH(SalesDataTable[[#This Row],[Order Date]])/3,0)</f>
        <v>Q4</v>
      </c>
      <c r="S2185" s="9">
        <f>MONTH(SalesDataTable[[#This Row],[Order Date]])</f>
        <v>10</v>
      </c>
      <c r="T2185" s="8" t="str">
        <f>TEXT(SalesDataTable[[#This Row],[Order Date]],"mmm")</f>
        <v>Oct</v>
      </c>
    </row>
    <row r="2186" spans="1:20" ht="16">
      <c r="A2186" s="2" t="s">
        <v>2237</v>
      </c>
      <c r="B2186" s="3">
        <v>46319</v>
      </c>
      <c r="C2186" s="4" t="s">
        <v>27</v>
      </c>
      <c r="D2186" s="4" t="s">
        <v>45</v>
      </c>
      <c r="E2186" s="4" t="s">
        <v>10</v>
      </c>
      <c r="F2186" s="4" t="s">
        <v>20</v>
      </c>
      <c r="G2186" s="4" t="s">
        <v>11</v>
      </c>
      <c r="H2186" s="4" t="s">
        <v>79</v>
      </c>
      <c r="I2186" s="9">
        <v>6</v>
      </c>
      <c r="J2186" s="6">
        <v>72.73</v>
      </c>
      <c r="K2186" s="7">
        <v>0.05</v>
      </c>
      <c r="L2186" s="6">
        <v>32.700000000000003</v>
      </c>
      <c r="M2186" s="6">
        <f t="shared" si="136"/>
        <v>414.56099999999998</v>
      </c>
      <c r="N2186" s="6">
        <f t="shared" si="137"/>
        <v>196.20000000000002</v>
      </c>
      <c r="O2186" s="6">
        <f t="shared" si="138"/>
        <v>218.36099999999996</v>
      </c>
      <c r="P2186" s="8">
        <f t="shared" si="139"/>
        <v>0.52672827400551425</v>
      </c>
      <c r="Q2186" s="5">
        <f>YEAR(SalesDataTable[[#This Row],[Order Date]])</f>
        <v>2026</v>
      </c>
      <c r="R2186" s="8" t="str">
        <f>"Q"&amp;ROUNDUP(MONTH(SalesDataTable[[#This Row],[Order Date]])/3,0)</f>
        <v>Q4</v>
      </c>
      <c r="S2186" s="9">
        <f>MONTH(SalesDataTable[[#This Row],[Order Date]])</f>
        <v>10</v>
      </c>
      <c r="T2186" s="8" t="str">
        <f>TEXT(SalesDataTable[[#This Row],[Order Date]],"mmm")</f>
        <v>Oct</v>
      </c>
    </row>
    <row r="2187" spans="1:20" ht="16">
      <c r="A2187" s="2" t="s">
        <v>2238</v>
      </c>
      <c r="B2187" s="3">
        <v>46319</v>
      </c>
      <c r="C2187" s="4" t="s">
        <v>8</v>
      </c>
      <c r="D2187" s="4" t="s">
        <v>86</v>
      </c>
      <c r="E2187" s="4" t="s">
        <v>10</v>
      </c>
      <c r="F2187" s="4" t="s">
        <v>20</v>
      </c>
      <c r="G2187" s="4" t="s">
        <v>31</v>
      </c>
      <c r="H2187" s="4" t="s">
        <v>64</v>
      </c>
      <c r="I2187" s="9">
        <v>4</v>
      </c>
      <c r="J2187" s="6">
        <v>81.23</v>
      </c>
      <c r="K2187" s="7">
        <v>0.1</v>
      </c>
      <c r="L2187" s="6">
        <v>38.96</v>
      </c>
      <c r="M2187" s="6">
        <f t="shared" si="136"/>
        <v>292.428</v>
      </c>
      <c r="N2187" s="6">
        <f t="shared" si="137"/>
        <v>155.84</v>
      </c>
      <c r="O2187" s="6">
        <f t="shared" si="138"/>
        <v>136.58799999999999</v>
      </c>
      <c r="P2187" s="8">
        <f t="shared" si="139"/>
        <v>0.46708249552026482</v>
      </c>
      <c r="Q2187" s="5">
        <f>YEAR(SalesDataTable[[#This Row],[Order Date]])</f>
        <v>2026</v>
      </c>
      <c r="R2187" s="8" t="str">
        <f>"Q"&amp;ROUNDUP(MONTH(SalesDataTable[[#This Row],[Order Date]])/3,0)</f>
        <v>Q4</v>
      </c>
      <c r="S2187" s="9">
        <f>MONTH(SalesDataTable[[#This Row],[Order Date]])</f>
        <v>10</v>
      </c>
      <c r="T2187" s="8" t="str">
        <f>TEXT(SalesDataTable[[#This Row],[Order Date]],"mmm")</f>
        <v>Oct</v>
      </c>
    </row>
    <row r="2188" spans="1:20" ht="16">
      <c r="A2188" s="2" t="s">
        <v>2239</v>
      </c>
      <c r="B2188" s="3">
        <v>46319</v>
      </c>
      <c r="C2188" s="4" t="s">
        <v>8</v>
      </c>
      <c r="D2188" s="4" t="s">
        <v>9</v>
      </c>
      <c r="E2188" s="4" t="s">
        <v>3</v>
      </c>
      <c r="F2188" s="4" t="s">
        <v>20</v>
      </c>
      <c r="G2188" s="4" t="s">
        <v>17</v>
      </c>
      <c r="H2188" s="4" t="s">
        <v>46</v>
      </c>
      <c r="I2188" s="9">
        <v>1</v>
      </c>
      <c r="J2188" s="6">
        <v>46.38</v>
      </c>
      <c r="K2188" s="7">
        <v>0.15</v>
      </c>
      <c r="L2188" s="6">
        <v>17.87</v>
      </c>
      <c r="M2188" s="6">
        <f t="shared" si="136"/>
        <v>39.423000000000002</v>
      </c>
      <c r="N2188" s="6">
        <f t="shared" si="137"/>
        <v>17.87</v>
      </c>
      <c r="O2188" s="6">
        <f t="shared" si="138"/>
        <v>21.553000000000001</v>
      </c>
      <c r="P2188" s="8">
        <f t="shared" si="139"/>
        <v>0.54671131065621592</v>
      </c>
      <c r="Q2188" s="5">
        <f>YEAR(SalesDataTable[[#This Row],[Order Date]])</f>
        <v>2026</v>
      </c>
      <c r="R2188" s="8" t="str">
        <f>"Q"&amp;ROUNDUP(MONTH(SalesDataTable[[#This Row],[Order Date]])/3,0)</f>
        <v>Q4</v>
      </c>
      <c r="S2188" s="9">
        <f>MONTH(SalesDataTable[[#This Row],[Order Date]])</f>
        <v>10</v>
      </c>
      <c r="T2188" s="8" t="str">
        <f>TEXT(SalesDataTable[[#This Row],[Order Date]],"mmm")</f>
        <v>Oct</v>
      </c>
    </row>
    <row r="2189" spans="1:20" ht="16">
      <c r="A2189" s="2" t="s">
        <v>2240</v>
      </c>
      <c r="B2189" s="3">
        <v>46319</v>
      </c>
      <c r="C2189" s="4" t="s">
        <v>27</v>
      </c>
      <c r="D2189" s="4" t="s">
        <v>45</v>
      </c>
      <c r="E2189" s="4" t="s">
        <v>10</v>
      </c>
      <c r="F2189" s="4" t="s">
        <v>20</v>
      </c>
      <c r="G2189" s="4" t="s">
        <v>17</v>
      </c>
      <c r="H2189" s="4" t="s">
        <v>46</v>
      </c>
      <c r="I2189" s="9">
        <v>5</v>
      </c>
      <c r="J2189" s="6">
        <v>45.9</v>
      </c>
      <c r="K2189" s="7">
        <v>0.1</v>
      </c>
      <c r="L2189" s="6">
        <v>17.940000000000001</v>
      </c>
      <c r="M2189" s="6">
        <f t="shared" si="136"/>
        <v>206.55</v>
      </c>
      <c r="N2189" s="6">
        <f t="shared" si="137"/>
        <v>89.7</v>
      </c>
      <c r="O2189" s="6">
        <f t="shared" si="138"/>
        <v>116.85000000000001</v>
      </c>
      <c r="P2189" s="8">
        <f t="shared" si="139"/>
        <v>0.56572258533042852</v>
      </c>
      <c r="Q2189" s="5">
        <f>YEAR(SalesDataTable[[#This Row],[Order Date]])</f>
        <v>2026</v>
      </c>
      <c r="R2189" s="8" t="str">
        <f>"Q"&amp;ROUNDUP(MONTH(SalesDataTable[[#This Row],[Order Date]])/3,0)</f>
        <v>Q4</v>
      </c>
      <c r="S2189" s="9">
        <f>MONTH(SalesDataTable[[#This Row],[Order Date]])</f>
        <v>10</v>
      </c>
      <c r="T2189" s="8" t="str">
        <f>TEXT(SalesDataTable[[#This Row],[Order Date]],"mmm")</f>
        <v>Oct</v>
      </c>
    </row>
    <row r="2190" spans="1:20" ht="16">
      <c r="A2190" s="2" t="s">
        <v>2241</v>
      </c>
      <c r="B2190" s="3">
        <v>46320</v>
      </c>
      <c r="C2190" s="4" t="s">
        <v>8</v>
      </c>
      <c r="D2190" s="4" t="s">
        <v>69</v>
      </c>
      <c r="E2190" s="4" t="s">
        <v>3</v>
      </c>
      <c r="F2190" s="4" t="s">
        <v>20</v>
      </c>
      <c r="G2190" s="4" t="s">
        <v>11</v>
      </c>
      <c r="H2190" s="4" t="s">
        <v>21</v>
      </c>
      <c r="I2190" s="9">
        <v>5</v>
      </c>
      <c r="J2190" s="6">
        <v>144.04</v>
      </c>
      <c r="K2190" s="7">
        <v>0.1</v>
      </c>
      <c r="L2190" s="6">
        <v>78.069999999999993</v>
      </c>
      <c r="M2190" s="6">
        <f t="shared" si="136"/>
        <v>648.17999999999995</v>
      </c>
      <c r="N2190" s="6">
        <f t="shared" si="137"/>
        <v>390.34999999999997</v>
      </c>
      <c r="O2190" s="6">
        <f t="shared" si="138"/>
        <v>257.83</v>
      </c>
      <c r="P2190" s="8">
        <f t="shared" si="139"/>
        <v>0.39777530932765592</v>
      </c>
      <c r="Q2190" s="5">
        <f>YEAR(SalesDataTable[[#This Row],[Order Date]])</f>
        <v>2026</v>
      </c>
      <c r="R2190" s="8" t="str">
        <f>"Q"&amp;ROUNDUP(MONTH(SalesDataTable[[#This Row],[Order Date]])/3,0)</f>
        <v>Q4</v>
      </c>
      <c r="S2190" s="9">
        <f>MONTH(SalesDataTable[[#This Row],[Order Date]])</f>
        <v>10</v>
      </c>
      <c r="T2190" s="8" t="str">
        <f>TEXT(SalesDataTable[[#This Row],[Order Date]],"mmm")</f>
        <v>Oct</v>
      </c>
    </row>
    <row r="2191" spans="1:20" ht="16">
      <c r="A2191" s="2" t="s">
        <v>2242</v>
      </c>
      <c r="B2191" s="3">
        <v>46320</v>
      </c>
      <c r="C2191" s="4" t="s">
        <v>14</v>
      </c>
      <c r="D2191" s="4" t="s">
        <v>61</v>
      </c>
      <c r="E2191" s="4" t="s">
        <v>39</v>
      </c>
      <c r="F2191" s="4" t="s">
        <v>16</v>
      </c>
      <c r="G2191" s="4" t="s">
        <v>5</v>
      </c>
      <c r="H2191" s="4" t="s">
        <v>6</v>
      </c>
      <c r="I2191" s="9">
        <v>2</v>
      </c>
      <c r="J2191" s="6">
        <v>80.69</v>
      </c>
      <c r="K2191" s="7">
        <v>0.05</v>
      </c>
      <c r="L2191" s="6">
        <v>43.81</v>
      </c>
      <c r="M2191" s="6">
        <f t="shared" si="136"/>
        <v>153.31099999999998</v>
      </c>
      <c r="N2191" s="6">
        <f t="shared" si="137"/>
        <v>87.62</v>
      </c>
      <c r="O2191" s="6">
        <f t="shared" si="138"/>
        <v>65.690999999999974</v>
      </c>
      <c r="P2191" s="8">
        <f t="shared" si="139"/>
        <v>0.42848197454846676</v>
      </c>
      <c r="Q2191" s="5">
        <f>YEAR(SalesDataTable[[#This Row],[Order Date]])</f>
        <v>2026</v>
      </c>
      <c r="R2191" s="8" t="str">
        <f>"Q"&amp;ROUNDUP(MONTH(SalesDataTable[[#This Row],[Order Date]])/3,0)</f>
        <v>Q4</v>
      </c>
      <c r="S2191" s="9">
        <f>MONTH(SalesDataTable[[#This Row],[Order Date]])</f>
        <v>10</v>
      </c>
      <c r="T2191" s="8" t="str">
        <f>TEXT(SalesDataTable[[#This Row],[Order Date]],"mmm")</f>
        <v>Oct</v>
      </c>
    </row>
    <row r="2192" spans="1:20" ht="16">
      <c r="A2192" s="2" t="s">
        <v>2243</v>
      </c>
      <c r="B2192" s="3">
        <v>46320</v>
      </c>
      <c r="C2192" s="4" t="s">
        <v>27</v>
      </c>
      <c r="D2192" s="4" t="s">
        <v>28</v>
      </c>
      <c r="E2192" s="4" t="s">
        <v>3</v>
      </c>
      <c r="F2192" s="4" t="s">
        <v>20</v>
      </c>
      <c r="G2192" s="4" t="s">
        <v>31</v>
      </c>
      <c r="H2192" s="4" t="s">
        <v>41</v>
      </c>
      <c r="I2192" s="9">
        <v>1</v>
      </c>
      <c r="J2192" s="6">
        <v>191.91</v>
      </c>
      <c r="K2192" s="7">
        <v>0</v>
      </c>
      <c r="L2192" s="6">
        <v>101.89</v>
      </c>
      <c r="M2192" s="6">
        <f t="shared" si="136"/>
        <v>191.91</v>
      </c>
      <c r="N2192" s="6">
        <f t="shared" si="137"/>
        <v>101.89</v>
      </c>
      <c r="O2192" s="6">
        <f t="shared" si="138"/>
        <v>90.02</v>
      </c>
      <c r="P2192" s="8">
        <f t="shared" si="139"/>
        <v>0.46907404512531914</v>
      </c>
      <c r="Q2192" s="5">
        <f>YEAR(SalesDataTable[[#This Row],[Order Date]])</f>
        <v>2026</v>
      </c>
      <c r="R2192" s="8" t="str">
        <f>"Q"&amp;ROUNDUP(MONTH(SalesDataTable[[#This Row],[Order Date]])/3,0)</f>
        <v>Q4</v>
      </c>
      <c r="S2192" s="9">
        <f>MONTH(SalesDataTable[[#This Row],[Order Date]])</f>
        <v>10</v>
      </c>
      <c r="T2192" s="8" t="str">
        <f>TEXT(SalesDataTable[[#This Row],[Order Date]],"mmm")</f>
        <v>Oct</v>
      </c>
    </row>
    <row r="2193" spans="1:20" ht="16">
      <c r="A2193" s="2" t="s">
        <v>2244</v>
      </c>
      <c r="B2193" s="3">
        <v>46320</v>
      </c>
      <c r="C2193" s="4" t="s">
        <v>27</v>
      </c>
      <c r="D2193" s="4" t="s">
        <v>82</v>
      </c>
      <c r="E2193" s="4" t="s">
        <v>25</v>
      </c>
      <c r="F2193" s="4" t="s">
        <v>16</v>
      </c>
      <c r="G2193" s="4" t="s">
        <v>49</v>
      </c>
      <c r="H2193" s="4" t="s">
        <v>67</v>
      </c>
      <c r="I2193" s="9">
        <v>1</v>
      </c>
      <c r="J2193" s="6">
        <v>36.630000000000003</v>
      </c>
      <c r="K2193" s="7">
        <v>0.05</v>
      </c>
      <c r="L2193" s="6">
        <v>13.97</v>
      </c>
      <c r="M2193" s="6">
        <f t="shared" si="136"/>
        <v>34.798500000000004</v>
      </c>
      <c r="N2193" s="6">
        <f t="shared" si="137"/>
        <v>13.97</v>
      </c>
      <c r="O2193" s="6">
        <f t="shared" si="138"/>
        <v>20.828500000000005</v>
      </c>
      <c r="P2193" s="8">
        <f t="shared" si="139"/>
        <v>0.59854591433538806</v>
      </c>
      <c r="Q2193" s="5">
        <f>YEAR(SalesDataTable[[#This Row],[Order Date]])</f>
        <v>2026</v>
      </c>
      <c r="R2193" s="8" t="str">
        <f>"Q"&amp;ROUNDUP(MONTH(SalesDataTable[[#This Row],[Order Date]])/3,0)</f>
        <v>Q4</v>
      </c>
      <c r="S2193" s="9">
        <f>MONTH(SalesDataTable[[#This Row],[Order Date]])</f>
        <v>10</v>
      </c>
      <c r="T2193" s="8" t="str">
        <f>TEXT(SalesDataTable[[#This Row],[Order Date]],"mmm")</f>
        <v>Oct</v>
      </c>
    </row>
    <row r="2194" spans="1:20" ht="16">
      <c r="A2194" s="2" t="s">
        <v>2245</v>
      </c>
      <c r="B2194" s="3">
        <v>46320</v>
      </c>
      <c r="C2194" s="4" t="s">
        <v>27</v>
      </c>
      <c r="D2194" s="4" t="s">
        <v>28</v>
      </c>
      <c r="E2194" s="4" t="s">
        <v>10</v>
      </c>
      <c r="F2194" s="4" t="s">
        <v>20</v>
      </c>
      <c r="G2194" s="4" t="s">
        <v>17</v>
      </c>
      <c r="H2194" s="4" t="s">
        <v>18</v>
      </c>
      <c r="I2194" s="9">
        <v>6</v>
      </c>
      <c r="J2194" s="6">
        <v>35.380000000000003</v>
      </c>
      <c r="K2194" s="7">
        <v>0.05</v>
      </c>
      <c r="L2194" s="6">
        <v>13.9</v>
      </c>
      <c r="M2194" s="6">
        <f t="shared" si="136"/>
        <v>201.66600000000003</v>
      </c>
      <c r="N2194" s="6">
        <f t="shared" si="137"/>
        <v>83.4</v>
      </c>
      <c r="O2194" s="6">
        <f t="shared" si="138"/>
        <v>118.26600000000002</v>
      </c>
      <c r="P2194" s="8">
        <f t="shared" si="139"/>
        <v>0.58644491386748387</v>
      </c>
      <c r="Q2194" s="5">
        <f>YEAR(SalesDataTable[[#This Row],[Order Date]])</f>
        <v>2026</v>
      </c>
      <c r="R2194" s="8" t="str">
        <f>"Q"&amp;ROUNDUP(MONTH(SalesDataTable[[#This Row],[Order Date]])/3,0)</f>
        <v>Q4</v>
      </c>
      <c r="S2194" s="9">
        <f>MONTH(SalesDataTable[[#This Row],[Order Date]])</f>
        <v>10</v>
      </c>
      <c r="T2194" s="8" t="str">
        <f>TEXT(SalesDataTable[[#This Row],[Order Date]],"mmm")</f>
        <v>Oct</v>
      </c>
    </row>
    <row r="2195" spans="1:20" ht="16">
      <c r="A2195" s="2" t="s">
        <v>2246</v>
      </c>
      <c r="B2195" s="3">
        <v>46320</v>
      </c>
      <c r="C2195" s="4" t="s">
        <v>8</v>
      </c>
      <c r="D2195" s="4" t="s">
        <v>69</v>
      </c>
      <c r="E2195" s="4" t="s">
        <v>39</v>
      </c>
      <c r="F2195" s="4" t="s">
        <v>4</v>
      </c>
      <c r="G2195" s="4" t="s">
        <v>17</v>
      </c>
      <c r="H2195" s="4" t="s">
        <v>71</v>
      </c>
      <c r="I2195" s="9">
        <v>1</v>
      </c>
      <c r="J2195" s="6">
        <v>132.63</v>
      </c>
      <c r="K2195" s="7">
        <v>0.05</v>
      </c>
      <c r="L2195" s="6">
        <v>67.489999999999995</v>
      </c>
      <c r="M2195" s="6">
        <f t="shared" si="136"/>
        <v>125.99849999999999</v>
      </c>
      <c r="N2195" s="6">
        <f t="shared" si="137"/>
        <v>67.489999999999995</v>
      </c>
      <c r="O2195" s="6">
        <f t="shared" si="138"/>
        <v>58.508499999999998</v>
      </c>
      <c r="P2195" s="8">
        <f t="shared" si="139"/>
        <v>0.46435870268296847</v>
      </c>
      <c r="Q2195" s="5">
        <f>YEAR(SalesDataTable[[#This Row],[Order Date]])</f>
        <v>2026</v>
      </c>
      <c r="R2195" s="8" t="str">
        <f>"Q"&amp;ROUNDUP(MONTH(SalesDataTable[[#This Row],[Order Date]])/3,0)</f>
        <v>Q4</v>
      </c>
      <c r="S2195" s="9">
        <f>MONTH(SalesDataTable[[#This Row],[Order Date]])</f>
        <v>10</v>
      </c>
      <c r="T2195" s="8" t="str">
        <f>TEXT(SalesDataTable[[#This Row],[Order Date]],"mmm")</f>
        <v>Oct</v>
      </c>
    </row>
    <row r="2196" spans="1:20" ht="16">
      <c r="A2196" s="2" t="s">
        <v>2247</v>
      </c>
      <c r="B2196" s="3">
        <v>46320</v>
      </c>
      <c r="C2196" s="4" t="s">
        <v>27</v>
      </c>
      <c r="D2196" s="4" t="s">
        <v>28</v>
      </c>
      <c r="E2196" s="4" t="s">
        <v>3</v>
      </c>
      <c r="F2196" s="4" t="s">
        <v>16</v>
      </c>
      <c r="G2196" s="4" t="s">
        <v>11</v>
      </c>
      <c r="H2196" s="4" t="s">
        <v>79</v>
      </c>
      <c r="I2196" s="9">
        <v>1</v>
      </c>
      <c r="J2196" s="6">
        <v>71.17</v>
      </c>
      <c r="K2196" s="7">
        <v>0</v>
      </c>
      <c r="L2196" s="6">
        <v>32.57</v>
      </c>
      <c r="M2196" s="6">
        <f t="shared" si="136"/>
        <v>71.17</v>
      </c>
      <c r="N2196" s="6">
        <f t="shared" si="137"/>
        <v>32.57</v>
      </c>
      <c r="O2196" s="6">
        <f t="shared" si="138"/>
        <v>38.6</v>
      </c>
      <c r="P2196" s="8">
        <f t="shared" si="139"/>
        <v>0.54236335534635383</v>
      </c>
      <c r="Q2196" s="5">
        <f>YEAR(SalesDataTable[[#This Row],[Order Date]])</f>
        <v>2026</v>
      </c>
      <c r="R2196" s="8" t="str">
        <f>"Q"&amp;ROUNDUP(MONTH(SalesDataTable[[#This Row],[Order Date]])/3,0)</f>
        <v>Q4</v>
      </c>
      <c r="S2196" s="9">
        <f>MONTH(SalesDataTable[[#This Row],[Order Date]])</f>
        <v>10</v>
      </c>
      <c r="T2196" s="8" t="str">
        <f>TEXT(SalesDataTable[[#This Row],[Order Date]],"mmm")</f>
        <v>Oct</v>
      </c>
    </row>
    <row r="2197" spans="1:20" ht="16">
      <c r="A2197" s="2" t="s">
        <v>2248</v>
      </c>
      <c r="B2197" s="3">
        <v>46320</v>
      </c>
      <c r="C2197" s="4" t="s">
        <v>1</v>
      </c>
      <c r="D2197" s="4" t="s">
        <v>88</v>
      </c>
      <c r="E2197" s="4" t="s">
        <v>10</v>
      </c>
      <c r="F2197" s="4" t="s">
        <v>20</v>
      </c>
      <c r="G2197" s="4" t="s">
        <v>17</v>
      </c>
      <c r="H2197" s="4" t="s">
        <v>71</v>
      </c>
      <c r="I2197" s="9">
        <v>6</v>
      </c>
      <c r="J2197" s="6">
        <v>132.08000000000001</v>
      </c>
      <c r="K2197" s="7">
        <v>0.1</v>
      </c>
      <c r="L2197" s="6">
        <v>67.61</v>
      </c>
      <c r="M2197" s="6">
        <f t="shared" si="136"/>
        <v>713.23200000000008</v>
      </c>
      <c r="N2197" s="6">
        <f t="shared" si="137"/>
        <v>405.65999999999997</v>
      </c>
      <c r="O2197" s="6">
        <f t="shared" si="138"/>
        <v>307.57200000000012</v>
      </c>
      <c r="P2197" s="8">
        <f t="shared" si="139"/>
        <v>0.43123696076451995</v>
      </c>
      <c r="Q2197" s="5">
        <f>YEAR(SalesDataTable[[#This Row],[Order Date]])</f>
        <v>2026</v>
      </c>
      <c r="R2197" s="8" t="str">
        <f>"Q"&amp;ROUNDUP(MONTH(SalesDataTable[[#This Row],[Order Date]])/3,0)</f>
        <v>Q4</v>
      </c>
      <c r="S2197" s="9">
        <f>MONTH(SalesDataTable[[#This Row],[Order Date]])</f>
        <v>10</v>
      </c>
      <c r="T2197" s="8" t="str">
        <f>TEXT(SalesDataTable[[#This Row],[Order Date]],"mmm")</f>
        <v>Oct</v>
      </c>
    </row>
    <row r="2198" spans="1:20" ht="16">
      <c r="A2198" s="2" t="s">
        <v>2249</v>
      </c>
      <c r="B2198" s="3">
        <v>46320</v>
      </c>
      <c r="C2198" s="4" t="s">
        <v>8</v>
      </c>
      <c r="D2198" s="4" t="s">
        <v>66</v>
      </c>
      <c r="E2198" s="4" t="s">
        <v>25</v>
      </c>
      <c r="F2198" s="4" t="s">
        <v>4</v>
      </c>
      <c r="G2198" s="4" t="s">
        <v>31</v>
      </c>
      <c r="H2198" s="4" t="s">
        <v>64</v>
      </c>
      <c r="I2198" s="9">
        <v>3</v>
      </c>
      <c r="J2198" s="6">
        <v>82.75</v>
      </c>
      <c r="K2198" s="7">
        <v>0.05</v>
      </c>
      <c r="L2198" s="6">
        <v>38.53</v>
      </c>
      <c r="M2198" s="6">
        <f t="shared" si="136"/>
        <v>235.83749999999998</v>
      </c>
      <c r="N2198" s="6">
        <f t="shared" si="137"/>
        <v>115.59</v>
      </c>
      <c r="O2198" s="6">
        <f t="shared" si="138"/>
        <v>120.24749999999997</v>
      </c>
      <c r="P2198" s="8">
        <f t="shared" si="139"/>
        <v>0.50987438384480832</v>
      </c>
      <c r="Q2198" s="5">
        <f>YEAR(SalesDataTable[[#This Row],[Order Date]])</f>
        <v>2026</v>
      </c>
      <c r="R2198" s="8" t="str">
        <f>"Q"&amp;ROUNDUP(MONTH(SalesDataTable[[#This Row],[Order Date]])/3,0)</f>
        <v>Q4</v>
      </c>
      <c r="S2198" s="9">
        <f>MONTH(SalesDataTable[[#This Row],[Order Date]])</f>
        <v>10</v>
      </c>
      <c r="T2198" s="8" t="str">
        <f>TEXT(SalesDataTable[[#This Row],[Order Date]],"mmm")</f>
        <v>Oct</v>
      </c>
    </row>
    <row r="2199" spans="1:20" ht="16">
      <c r="A2199" s="2" t="s">
        <v>2250</v>
      </c>
      <c r="B2199" s="3">
        <v>46321</v>
      </c>
      <c r="C2199" s="4" t="s">
        <v>1</v>
      </c>
      <c r="D2199" s="4" t="s">
        <v>88</v>
      </c>
      <c r="E2199" s="4" t="s">
        <v>3</v>
      </c>
      <c r="F2199" s="4" t="s">
        <v>4</v>
      </c>
      <c r="G2199" s="4" t="s">
        <v>49</v>
      </c>
      <c r="H2199" s="4" t="s">
        <v>74</v>
      </c>
      <c r="I2199" s="9">
        <v>5</v>
      </c>
      <c r="J2199" s="6">
        <v>51.5</v>
      </c>
      <c r="K2199" s="7">
        <v>0.1</v>
      </c>
      <c r="L2199" s="6">
        <v>21.38</v>
      </c>
      <c r="M2199" s="6">
        <f t="shared" si="136"/>
        <v>231.75</v>
      </c>
      <c r="N2199" s="6">
        <f t="shared" si="137"/>
        <v>106.89999999999999</v>
      </c>
      <c r="O2199" s="6">
        <f t="shared" si="138"/>
        <v>124.85000000000001</v>
      </c>
      <c r="P2199" s="8">
        <f t="shared" si="139"/>
        <v>0.53872707659115426</v>
      </c>
      <c r="Q2199" s="5">
        <f>YEAR(SalesDataTable[[#This Row],[Order Date]])</f>
        <v>2026</v>
      </c>
      <c r="R2199" s="8" t="str">
        <f>"Q"&amp;ROUNDUP(MONTH(SalesDataTable[[#This Row],[Order Date]])/3,0)</f>
        <v>Q4</v>
      </c>
      <c r="S2199" s="9">
        <f>MONTH(SalesDataTable[[#This Row],[Order Date]])</f>
        <v>10</v>
      </c>
      <c r="T2199" s="8" t="str">
        <f>TEXT(SalesDataTable[[#This Row],[Order Date]],"mmm")</f>
        <v>Oct</v>
      </c>
    </row>
    <row r="2200" spans="1:20" ht="16">
      <c r="A2200" s="2" t="s">
        <v>2251</v>
      </c>
      <c r="B2200" s="3">
        <v>46321</v>
      </c>
      <c r="C2200" s="4" t="s">
        <v>14</v>
      </c>
      <c r="D2200" s="4" t="s">
        <v>34</v>
      </c>
      <c r="E2200" s="4" t="s">
        <v>3</v>
      </c>
      <c r="F2200" s="4" t="s">
        <v>16</v>
      </c>
      <c r="G2200" s="4" t="s">
        <v>11</v>
      </c>
      <c r="H2200" s="4" t="s">
        <v>21</v>
      </c>
      <c r="I2200" s="9">
        <v>3</v>
      </c>
      <c r="J2200" s="6">
        <v>140.49</v>
      </c>
      <c r="K2200" s="7">
        <v>0.05</v>
      </c>
      <c r="L2200" s="6">
        <v>77.45</v>
      </c>
      <c r="M2200" s="6">
        <f t="shared" si="136"/>
        <v>400.3965</v>
      </c>
      <c r="N2200" s="6">
        <f t="shared" si="137"/>
        <v>232.35000000000002</v>
      </c>
      <c r="O2200" s="6">
        <f t="shared" si="138"/>
        <v>168.04649999999998</v>
      </c>
      <c r="P2200" s="8">
        <f t="shared" si="139"/>
        <v>0.41970022215478903</v>
      </c>
      <c r="Q2200" s="5">
        <f>YEAR(SalesDataTable[[#This Row],[Order Date]])</f>
        <v>2026</v>
      </c>
      <c r="R2200" s="8" t="str">
        <f>"Q"&amp;ROUNDUP(MONTH(SalesDataTable[[#This Row],[Order Date]])/3,0)</f>
        <v>Q4</v>
      </c>
      <c r="S2200" s="9">
        <f>MONTH(SalesDataTable[[#This Row],[Order Date]])</f>
        <v>10</v>
      </c>
      <c r="T2200" s="8" t="str">
        <f>TEXT(SalesDataTable[[#This Row],[Order Date]],"mmm")</f>
        <v>Oct</v>
      </c>
    </row>
    <row r="2201" spans="1:20" ht="16">
      <c r="A2201" s="2" t="s">
        <v>2252</v>
      </c>
      <c r="B2201" s="3">
        <v>46321</v>
      </c>
      <c r="C2201" s="4" t="s">
        <v>14</v>
      </c>
      <c r="D2201" s="4" t="s">
        <v>15</v>
      </c>
      <c r="E2201" s="4" t="s">
        <v>39</v>
      </c>
      <c r="F2201" s="4" t="s">
        <v>16</v>
      </c>
      <c r="G2201" s="4" t="s">
        <v>49</v>
      </c>
      <c r="H2201" s="4" t="s">
        <v>67</v>
      </c>
      <c r="I2201" s="9">
        <v>4</v>
      </c>
      <c r="J2201" s="6">
        <v>36.200000000000003</v>
      </c>
      <c r="K2201" s="7">
        <v>0.15</v>
      </c>
      <c r="L2201" s="6">
        <v>13.53</v>
      </c>
      <c r="M2201" s="6">
        <f t="shared" si="136"/>
        <v>123.08000000000001</v>
      </c>
      <c r="N2201" s="6">
        <f t="shared" si="137"/>
        <v>54.12</v>
      </c>
      <c r="O2201" s="6">
        <f t="shared" si="138"/>
        <v>68.960000000000008</v>
      </c>
      <c r="P2201" s="8">
        <f t="shared" si="139"/>
        <v>0.56028599285017877</v>
      </c>
      <c r="Q2201" s="5">
        <f>YEAR(SalesDataTable[[#This Row],[Order Date]])</f>
        <v>2026</v>
      </c>
      <c r="R2201" s="8" t="str">
        <f>"Q"&amp;ROUNDUP(MONTH(SalesDataTable[[#This Row],[Order Date]])/3,0)</f>
        <v>Q4</v>
      </c>
      <c r="S2201" s="9">
        <f>MONTH(SalesDataTable[[#This Row],[Order Date]])</f>
        <v>10</v>
      </c>
      <c r="T2201" s="8" t="str">
        <f>TEXT(SalesDataTable[[#This Row],[Order Date]],"mmm")</f>
        <v>Oct</v>
      </c>
    </row>
    <row r="2202" spans="1:20" ht="16">
      <c r="A2202" s="2" t="s">
        <v>2253</v>
      </c>
      <c r="B2202" s="3">
        <v>46321</v>
      </c>
      <c r="C2202" s="4" t="s">
        <v>27</v>
      </c>
      <c r="D2202" s="4" t="s">
        <v>45</v>
      </c>
      <c r="E2202" s="4" t="s">
        <v>25</v>
      </c>
      <c r="F2202" s="4" t="s">
        <v>16</v>
      </c>
      <c r="G2202" s="4" t="s">
        <v>31</v>
      </c>
      <c r="H2202" s="4" t="s">
        <v>90</v>
      </c>
      <c r="I2202" s="9">
        <v>1</v>
      </c>
      <c r="J2202" s="6">
        <v>120.5</v>
      </c>
      <c r="K2202" s="7">
        <v>0.05</v>
      </c>
      <c r="L2202" s="6">
        <v>61.71</v>
      </c>
      <c r="M2202" s="6">
        <f t="shared" si="136"/>
        <v>114.47499999999999</v>
      </c>
      <c r="N2202" s="6">
        <f t="shared" si="137"/>
        <v>61.71</v>
      </c>
      <c r="O2202" s="6">
        <f t="shared" si="138"/>
        <v>52.764999999999993</v>
      </c>
      <c r="P2202" s="8">
        <f t="shared" si="139"/>
        <v>0.4609303341340904</v>
      </c>
      <c r="Q2202" s="5">
        <f>YEAR(SalesDataTable[[#This Row],[Order Date]])</f>
        <v>2026</v>
      </c>
      <c r="R2202" s="8" t="str">
        <f>"Q"&amp;ROUNDUP(MONTH(SalesDataTable[[#This Row],[Order Date]])/3,0)</f>
        <v>Q4</v>
      </c>
      <c r="S2202" s="9">
        <f>MONTH(SalesDataTable[[#This Row],[Order Date]])</f>
        <v>10</v>
      </c>
      <c r="T2202" s="8" t="str">
        <f>TEXT(SalesDataTable[[#This Row],[Order Date]],"mmm")</f>
        <v>Oct</v>
      </c>
    </row>
    <row r="2203" spans="1:20" ht="16">
      <c r="A2203" s="2" t="s">
        <v>2254</v>
      </c>
      <c r="B2203" s="3">
        <v>46322</v>
      </c>
      <c r="C2203" s="4" t="s">
        <v>14</v>
      </c>
      <c r="D2203" s="4" t="s">
        <v>15</v>
      </c>
      <c r="E2203" s="4" t="s">
        <v>25</v>
      </c>
      <c r="F2203" s="4" t="s">
        <v>20</v>
      </c>
      <c r="G2203" s="4" t="s">
        <v>5</v>
      </c>
      <c r="H2203" s="4" t="s">
        <v>43</v>
      </c>
      <c r="I2203" s="9">
        <v>1</v>
      </c>
      <c r="J2203" s="6">
        <v>102.44</v>
      </c>
      <c r="K2203" s="7">
        <v>0.05</v>
      </c>
      <c r="L2203" s="6">
        <v>49.14</v>
      </c>
      <c r="M2203" s="6">
        <f t="shared" si="136"/>
        <v>97.317999999999998</v>
      </c>
      <c r="N2203" s="6">
        <f t="shared" si="137"/>
        <v>49.14</v>
      </c>
      <c r="O2203" s="6">
        <f t="shared" si="138"/>
        <v>48.177999999999997</v>
      </c>
      <c r="P2203" s="8">
        <f t="shared" si="139"/>
        <v>0.49505744055570394</v>
      </c>
      <c r="Q2203" s="5">
        <f>YEAR(SalesDataTable[[#This Row],[Order Date]])</f>
        <v>2026</v>
      </c>
      <c r="R2203" s="8" t="str">
        <f>"Q"&amp;ROUNDUP(MONTH(SalesDataTable[[#This Row],[Order Date]])/3,0)</f>
        <v>Q4</v>
      </c>
      <c r="S2203" s="9">
        <f>MONTH(SalesDataTable[[#This Row],[Order Date]])</f>
        <v>10</v>
      </c>
      <c r="T2203" s="8" t="str">
        <f>TEXT(SalesDataTable[[#This Row],[Order Date]],"mmm")</f>
        <v>Oct</v>
      </c>
    </row>
    <row r="2204" spans="1:20" ht="16">
      <c r="A2204" s="2" t="s">
        <v>2255</v>
      </c>
      <c r="B2204" s="3">
        <v>46322</v>
      </c>
      <c r="C2204" s="4" t="s">
        <v>14</v>
      </c>
      <c r="D2204" s="4" t="s">
        <v>34</v>
      </c>
      <c r="E2204" s="4" t="s">
        <v>3</v>
      </c>
      <c r="F2204" s="4" t="s">
        <v>16</v>
      </c>
      <c r="G2204" s="4" t="s">
        <v>49</v>
      </c>
      <c r="H2204" s="4" t="s">
        <v>55</v>
      </c>
      <c r="I2204" s="9">
        <v>6</v>
      </c>
      <c r="J2204" s="6">
        <v>121.58</v>
      </c>
      <c r="K2204" s="7">
        <v>0.15</v>
      </c>
      <c r="L2204" s="6">
        <v>68.86</v>
      </c>
      <c r="M2204" s="6">
        <f t="shared" si="136"/>
        <v>620.05799999999999</v>
      </c>
      <c r="N2204" s="6">
        <f t="shared" si="137"/>
        <v>413.15999999999997</v>
      </c>
      <c r="O2204" s="6">
        <f t="shared" si="138"/>
        <v>206.89800000000002</v>
      </c>
      <c r="P2204" s="8">
        <f t="shared" si="139"/>
        <v>0.33367523683268346</v>
      </c>
      <c r="Q2204" s="5">
        <f>YEAR(SalesDataTable[[#This Row],[Order Date]])</f>
        <v>2026</v>
      </c>
      <c r="R2204" s="8" t="str">
        <f>"Q"&amp;ROUNDUP(MONTH(SalesDataTable[[#This Row],[Order Date]])/3,0)</f>
        <v>Q4</v>
      </c>
      <c r="S2204" s="9">
        <f>MONTH(SalesDataTable[[#This Row],[Order Date]])</f>
        <v>10</v>
      </c>
      <c r="T2204" s="8" t="str">
        <f>TEXT(SalesDataTable[[#This Row],[Order Date]],"mmm")</f>
        <v>Oct</v>
      </c>
    </row>
    <row r="2205" spans="1:20" ht="16">
      <c r="A2205" s="2" t="s">
        <v>2256</v>
      </c>
      <c r="B2205" s="3">
        <v>46322</v>
      </c>
      <c r="C2205" s="4" t="s">
        <v>14</v>
      </c>
      <c r="D2205" s="4" t="s">
        <v>126</v>
      </c>
      <c r="E2205" s="4" t="s">
        <v>3</v>
      </c>
      <c r="F2205" s="4" t="s">
        <v>16</v>
      </c>
      <c r="G2205" s="4" t="s">
        <v>17</v>
      </c>
      <c r="H2205" s="4" t="s">
        <v>18</v>
      </c>
      <c r="I2205" s="9">
        <v>2</v>
      </c>
      <c r="J2205" s="6">
        <v>35.36</v>
      </c>
      <c r="K2205" s="7">
        <v>0</v>
      </c>
      <c r="L2205" s="6">
        <v>13.33</v>
      </c>
      <c r="M2205" s="6">
        <f t="shared" si="136"/>
        <v>70.72</v>
      </c>
      <c r="N2205" s="6">
        <f t="shared" si="137"/>
        <v>26.66</v>
      </c>
      <c r="O2205" s="6">
        <f t="shared" si="138"/>
        <v>44.06</v>
      </c>
      <c r="P2205" s="8">
        <f t="shared" si="139"/>
        <v>0.62302036199095023</v>
      </c>
      <c r="Q2205" s="5">
        <f>YEAR(SalesDataTable[[#This Row],[Order Date]])</f>
        <v>2026</v>
      </c>
      <c r="R2205" s="8" t="str">
        <f>"Q"&amp;ROUNDUP(MONTH(SalesDataTable[[#This Row],[Order Date]])/3,0)</f>
        <v>Q4</v>
      </c>
      <c r="S2205" s="9">
        <f>MONTH(SalesDataTable[[#This Row],[Order Date]])</f>
        <v>10</v>
      </c>
      <c r="T2205" s="8" t="str">
        <f>TEXT(SalesDataTable[[#This Row],[Order Date]],"mmm")</f>
        <v>Oct</v>
      </c>
    </row>
    <row r="2206" spans="1:20" ht="16">
      <c r="A2206" s="2" t="s">
        <v>2257</v>
      </c>
      <c r="B2206" s="3">
        <v>46322</v>
      </c>
      <c r="C2206" s="4" t="s">
        <v>27</v>
      </c>
      <c r="D2206" s="4" t="s">
        <v>28</v>
      </c>
      <c r="E2206" s="4" t="s">
        <v>3</v>
      </c>
      <c r="F2206" s="4" t="s">
        <v>16</v>
      </c>
      <c r="G2206" s="4" t="s">
        <v>31</v>
      </c>
      <c r="H2206" s="4" t="s">
        <v>32</v>
      </c>
      <c r="I2206" s="9">
        <v>2</v>
      </c>
      <c r="J2206" s="6">
        <v>335.73</v>
      </c>
      <c r="K2206" s="7">
        <v>0</v>
      </c>
      <c r="L2206" s="6">
        <v>199.44</v>
      </c>
      <c r="M2206" s="6">
        <f t="shared" si="136"/>
        <v>671.46</v>
      </c>
      <c r="N2206" s="6">
        <f t="shared" si="137"/>
        <v>398.88</v>
      </c>
      <c r="O2206" s="6">
        <f t="shared" si="138"/>
        <v>272.58000000000004</v>
      </c>
      <c r="P2206" s="8">
        <f t="shared" si="139"/>
        <v>0.4059512107943884</v>
      </c>
      <c r="Q2206" s="5">
        <f>YEAR(SalesDataTable[[#This Row],[Order Date]])</f>
        <v>2026</v>
      </c>
      <c r="R2206" s="8" t="str">
        <f>"Q"&amp;ROUNDUP(MONTH(SalesDataTable[[#This Row],[Order Date]])/3,0)</f>
        <v>Q4</v>
      </c>
      <c r="S2206" s="9">
        <f>MONTH(SalesDataTable[[#This Row],[Order Date]])</f>
        <v>10</v>
      </c>
      <c r="T2206" s="8" t="str">
        <f>TEXT(SalesDataTable[[#This Row],[Order Date]],"mmm")</f>
        <v>Oct</v>
      </c>
    </row>
    <row r="2207" spans="1:20" ht="16">
      <c r="A2207" s="2" t="s">
        <v>2258</v>
      </c>
      <c r="B2207" s="3">
        <v>46322</v>
      </c>
      <c r="C2207" s="4" t="s">
        <v>8</v>
      </c>
      <c r="D2207" s="4" t="s">
        <v>69</v>
      </c>
      <c r="E2207" s="4" t="s">
        <v>10</v>
      </c>
      <c r="F2207" s="4" t="s">
        <v>20</v>
      </c>
      <c r="G2207" s="4" t="s">
        <v>11</v>
      </c>
      <c r="H2207" s="4" t="s">
        <v>21</v>
      </c>
      <c r="I2207" s="9">
        <v>3</v>
      </c>
      <c r="J2207" s="6">
        <v>141.96</v>
      </c>
      <c r="K2207" s="7">
        <v>0.1</v>
      </c>
      <c r="L2207" s="6">
        <v>77.42</v>
      </c>
      <c r="M2207" s="6">
        <f t="shared" si="136"/>
        <v>383.29200000000003</v>
      </c>
      <c r="N2207" s="6">
        <f t="shared" si="137"/>
        <v>232.26</v>
      </c>
      <c r="O2207" s="6">
        <f t="shared" si="138"/>
        <v>151.03200000000004</v>
      </c>
      <c r="P2207" s="8">
        <f t="shared" si="139"/>
        <v>0.39403900942362485</v>
      </c>
      <c r="Q2207" s="5">
        <f>YEAR(SalesDataTable[[#This Row],[Order Date]])</f>
        <v>2026</v>
      </c>
      <c r="R2207" s="8" t="str">
        <f>"Q"&amp;ROUNDUP(MONTH(SalesDataTable[[#This Row],[Order Date]])/3,0)</f>
        <v>Q4</v>
      </c>
      <c r="S2207" s="9">
        <f>MONTH(SalesDataTable[[#This Row],[Order Date]])</f>
        <v>10</v>
      </c>
      <c r="T2207" s="8" t="str">
        <f>TEXT(SalesDataTable[[#This Row],[Order Date]],"mmm")</f>
        <v>Oct</v>
      </c>
    </row>
    <row r="2208" spans="1:20" ht="16">
      <c r="A2208" s="2" t="s">
        <v>2259</v>
      </c>
      <c r="B2208" s="3">
        <v>46322</v>
      </c>
      <c r="C2208" s="4" t="s">
        <v>8</v>
      </c>
      <c r="D2208" s="4" t="s">
        <v>69</v>
      </c>
      <c r="E2208" s="4" t="s">
        <v>39</v>
      </c>
      <c r="F2208" s="4" t="s">
        <v>16</v>
      </c>
      <c r="G2208" s="4" t="s">
        <v>49</v>
      </c>
      <c r="H2208" s="4" t="s">
        <v>74</v>
      </c>
      <c r="I2208" s="9">
        <v>2</v>
      </c>
      <c r="J2208" s="6">
        <v>51.76</v>
      </c>
      <c r="K2208" s="7">
        <v>0</v>
      </c>
      <c r="L2208" s="6">
        <v>21.64</v>
      </c>
      <c r="M2208" s="6">
        <f t="shared" si="136"/>
        <v>103.52</v>
      </c>
      <c r="N2208" s="6">
        <f t="shared" si="137"/>
        <v>43.28</v>
      </c>
      <c r="O2208" s="6">
        <f t="shared" si="138"/>
        <v>60.239999999999995</v>
      </c>
      <c r="P2208" s="8">
        <f t="shared" si="139"/>
        <v>0.58191653786707875</v>
      </c>
      <c r="Q2208" s="5">
        <f>YEAR(SalesDataTable[[#This Row],[Order Date]])</f>
        <v>2026</v>
      </c>
      <c r="R2208" s="8" t="str">
        <f>"Q"&amp;ROUNDUP(MONTH(SalesDataTable[[#This Row],[Order Date]])/3,0)</f>
        <v>Q4</v>
      </c>
      <c r="S2208" s="9">
        <f>MONTH(SalesDataTable[[#This Row],[Order Date]])</f>
        <v>10</v>
      </c>
      <c r="T2208" s="8" t="str">
        <f>TEXT(SalesDataTable[[#This Row],[Order Date]],"mmm")</f>
        <v>Oct</v>
      </c>
    </row>
    <row r="2209" spans="1:20" ht="16">
      <c r="A2209" s="2" t="s">
        <v>2260</v>
      </c>
      <c r="B2209" s="3">
        <v>46322</v>
      </c>
      <c r="C2209" s="4" t="s">
        <v>27</v>
      </c>
      <c r="D2209" s="4" t="s">
        <v>45</v>
      </c>
      <c r="E2209" s="4" t="s">
        <v>3</v>
      </c>
      <c r="F2209" s="4" t="s">
        <v>4</v>
      </c>
      <c r="G2209" s="4" t="s">
        <v>31</v>
      </c>
      <c r="H2209" s="4" t="s">
        <v>41</v>
      </c>
      <c r="I2209" s="9">
        <v>3</v>
      </c>
      <c r="J2209" s="6">
        <v>194.09</v>
      </c>
      <c r="K2209" s="7">
        <v>0.1</v>
      </c>
      <c r="L2209" s="6">
        <v>105.84</v>
      </c>
      <c r="M2209" s="6">
        <f t="shared" si="136"/>
        <v>524.04300000000001</v>
      </c>
      <c r="N2209" s="6">
        <f t="shared" si="137"/>
        <v>317.52</v>
      </c>
      <c r="O2209" s="6">
        <f t="shared" si="138"/>
        <v>206.52300000000002</v>
      </c>
      <c r="P2209" s="8">
        <f t="shared" si="139"/>
        <v>0.39409552269565667</v>
      </c>
      <c r="Q2209" s="5">
        <f>YEAR(SalesDataTable[[#This Row],[Order Date]])</f>
        <v>2026</v>
      </c>
      <c r="R2209" s="8" t="str">
        <f>"Q"&amp;ROUNDUP(MONTH(SalesDataTable[[#This Row],[Order Date]])/3,0)</f>
        <v>Q4</v>
      </c>
      <c r="S2209" s="9">
        <f>MONTH(SalesDataTable[[#This Row],[Order Date]])</f>
        <v>10</v>
      </c>
      <c r="T2209" s="8" t="str">
        <f>TEXT(SalesDataTable[[#This Row],[Order Date]],"mmm")</f>
        <v>Oct</v>
      </c>
    </row>
    <row r="2210" spans="1:20" ht="16">
      <c r="A2210" s="2" t="s">
        <v>2261</v>
      </c>
      <c r="B2210" s="3">
        <v>46323</v>
      </c>
      <c r="C2210" s="4" t="s">
        <v>8</v>
      </c>
      <c r="D2210" s="4" t="s">
        <v>69</v>
      </c>
      <c r="E2210" s="4" t="s">
        <v>3</v>
      </c>
      <c r="F2210" s="4" t="s">
        <v>4</v>
      </c>
      <c r="G2210" s="4" t="s">
        <v>31</v>
      </c>
      <c r="H2210" s="4" t="s">
        <v>90</v>
      </c>
      <c r="I2210" s="9">
        <v>1</v>
      </c>
      <c r="J2210" s="6">
        <v>125.39</v>
      </c>
      <c r="K2210" s="7">
        <v>0.05</v>
      </c>
      <c r="L2210" s="6">
        <v>61.19</v>
      </c>
      <c r="M2210" s="6">
        <f t="shared" si="136"/>
        <v>119.12049999999999</v>
      </c>
      <c r="N2210" s="6">
        <f t="shared" si="137"/>
        <v>61.19</v>
      </c>
      <c r="O2210" s="6">
        <f t="shared" si="138"/>
        <v>57.930499999999995</v>
      </c>
      <c r="P2210" s="8">
        <f t="shared" si="139"/>
        <v>0.48631847582909743</v>
      </c>
      <c r="Q2210" s="5">
        <f>YEAR(SalesDataTable[[#This Row],[Order Date]])</f>
        <v>2026</v>
      </c>
      <c r="R2210" s="8" t="str">
        <f>"Q"&amp;ROUNDUP(MONTH(SalesDataTable[[#This Row],[Order Date]])/3,0)</f>
        <v>Q4</v>
      </c>
      <c r="S2210" s="9">
        <f>MONTH(SalesDataTable[[#This Row],[Order Date]])</f>
        <v>10</v>
      </c>
      <c r="T2210" s="8" t="str">
        <f>TEXT(SalesDataTable[[#This Row],[Order Date]],"mmm")</f>
        <v>Oct</v>
      </c>
    </row>
    <row r="2211" spans="1:20" ht="16">
      <c r="A2211" s="2" t="s">
        <v>2262</v>
      </c>
      <c r="B2211" s="3">
        <v>46323</v>
      </c>
      <c r="C2211" s="4" t="s">
        <v>1</v>
      </c>
      <c r="D2211" s="4" t="s">
        <v>88</v>
      </c>
      <c r="E2211" s="4" t="s">
        <v>39</v>
      </c>
      <c r="F2211" s="4" t="s">
        <v>16</v>
      </c>
      <c r="G2211" s="4" t="s">
        <v>31</v>
      </c>
      <c r="H2211" s="4" t="s">
        <v>64</v>
      </c>
      <c r="I2211" s="9">
        <v>3</v>
      </c>
      <c r="J2211" s="6">
        <v>83.73</v>
      </c>
      <c r="K2211" s="7">
        <v>0.15</v>
      </c>
      <c r="L2211" s="6">
        <v>39.43</v>
      </c>
      <c r="M2211" s="6">
        <f t="shared" si="136"/>
        <v>213.51149999999998</v>
      </c>
      <c r="N2211" s="6">
        <f t="shared" si="137"/>
        <v>118.28999999999999</v>
      </c>
      <c r="O2211" s="6">
        <f t="shared" si="138"/>
        <v>95.221499999999992</v>
      </c>
      <c r="P2211" s="8">
        <f t="shared" si="139"/>
        <v>0.44597831966896395</v>
      </c>
      <c r="Q2211" s="5">
        <f>YEAR(SalesDataTable[[#This Row],[Order Date]])</f>
        <v>2026</v>
      </c>
      <c r="R2211" s="8" t="str">
        <f>"Q"&amp;ROUNDUP(MONTH(SalesDataTable[[#This Row],[Order Date]])/3,0)</f>
        <v>Q4</v>
      </c>
      <c r="S2211" s="9">
        <f>MONTH(SalesDataTable[[#This Row],[Order Date]])</f>
        <v>10</v>
      </c>
      <c r="T2211" s="8" t="str">
        <f>TEXT(SalesDataTable[[#This Row],[Order Date]],"mmm")</f>
        <v>Oct</v>
      </c>
    </row>
    <row r="2212" spans="1:20" ht="16">
      <c r="A2212" s="2" t="s">
        <v>2263</v>
      </c>
      <c r="B2212" s="3">
        <v>46323</v>
      </c>
      <c r="C2212" s="4" t="s">
        <v>27</v>
      </c>
      <c r="D2212" s="4" t="s">
        <v>48</v>
      </c>
      <c r="E2212" s="4" t="s">
        <v>39</v>
      </c>
      <c r="F2212" s="4" t="s">
        <v>20</v>
      </c>
      <c r="G2212" s="4" t="s">
        <v>49</v>
      </c>
      <c r="H2212" s="4" t="s">
        <v>67</v>
      </c>
      <c r="I2212" s="9">
        <v>3</v>
      </c>
      <c r="J2212" s="6">
        <v>36.99</v>
      </c>
      <c r="K2212" s="7">
        <v>0.05</v>
      </c>
      <c r="L2212" s="6">
        <v>14.14</v>
      </c>
      <c r="M2212" s="6">
        <f t="shared" si="136"/>
        <v>105.42149999999999</v>
      </c>
      <c r="N2212" s="6">
        <f t="shared" si="137"/>
        <v>42.42</v>
      </c>
      <c r="O2212" s="6">
        <f t="shared" si="138"/>
        <v>63.001499999999993</v>
      </c>
      <c r="P2212" s="8">
        <f t="shared" si="139"/>
        <v>0.59761528720422297</v>
      </c>
      <c r="Q2212" s="5">
        <f>YEAR(SalesDataTable[[#This Row],[Order Date]])</f>
        <v>2026</v>
      </c>
      <c r="R2212" s="8" t="str">
        <f>"Q"&amp;ROUNDUP(MONTH(SalesDataTable[[#This Row],[Order Date]])/3,0)</f>
        <v>Q4</v>
      </c>
      <c r="S2212" s="9">
        <f>MONTH(SalesDataTable[[#This Row],[Order Date]])</f>
        <v>10</v>
      </c>
      <c r="T2212" s="8" t="str">
        <f>TEXT(SalesDataTable[[#This Row],[Order Date]],"mmm")</f>
        <v>Oct</v>
      </c>
    </row>
    <row r="2213" spans="1:20" ht="16">
      <c r="A2213" s="2" t="s">
        <v>2264</v>
      </c>
      <c r="B2213" s="3">
        <v>46323</v>
      </c>
      <c r="C2213" s="4" t="s">
        <v>27</v>
      </c>
      <c r="D2213" s="4" t="s">
        <v>45</v>
      </c>
      <c r="E2213" s="4" t="s">
        <v>39</v>
      </c>
      <c r="F2213" s="4" t="s">
        <v>16</v>
      </c>
      <c r="G2213" s="4" t="s">
        <v>49</v>
      </c>
      <c r="H2213" s="4" t="s">
        <v>50</v>
      </c>
      <c r="I2213" s="9">
        <v>1</v>
      </c>
      <c r="J2213" s="6">
        <v>39.42</v>
      </c>
      <c r="K2213" s="7">
        <v>0</v>
      </c>
      <c r="L2213" s="6">
        <v>14.58</v>
      </c>
      <c r="M2213" s="6">
        <f t="shared" si="136"/>
        <v>39.42</v>
      </c>
      <c r="N2213" s="6">
        <f t="shared" si="137"/>
        <v>14.58</v>
      </c>
      <c r="O2213" s="6">
        <f t="shared" si="138"/>
        <v>24.840000000000003</v>
      </c>
      <c r="P2213" s="8">
        <f t="shared" si="139"/>
        <v>0.63013698630136994</v>
      </c>
      <c r="Q2213" s="5">
        <f>YEAR(SalesDataTable[[#This Row],[Order Date]])</f>
        <v>2026</v>
      </c>
      <c r="R2213" s="8" t="str">
        <f>"Q"&amp;ROUNDUP(MONTH(SalesDataTable[[#This Row],[Order Date]])/3,0)</f>
        <v>Q4</v>
      </c>
      <c r="S2213" s="9">
        <f>MONTH(SalesDataTable[[#This Row],[Order Date]])</f>
        <v>10</v>
      </c>
      <c r="T2213" s="8" t="str">
        <f>TEXT(SalesDataTable[[#This Row],[Order Date]],"mmm")</f>
        <v>Oct</v>
      </c>
    </row>
    <row r="2214" spans="1:20" ht="16">
      <c r="A2214" s="2" t="s">
        <v>2265</v>
      </c>
      <c r="B2214" s="3">
        <v>46323</v>
      </c>
      <c r="C2214" s="4" t="s">
        <v>27</v>
      </c>
      <c r="D2214" s="4" t="s">
        <v>28</v>
      </c>
      <c r="E2214" s="4" t="s">
        <v>3</v>
      </c>
      <c r="F2214" s="4" t="s">
        <v>16</v>
      </c>
      <c r="G2214" s="4" t="s">
        <v>5</v>
      </c>
      <c r="H2214" s="4" t="s">
        <v>29</v>
      </c>
      <c r="I2214" s="9">
        <v>2</v>
      </c>
      <c r="J2214" s="6">
        <v>50.66</v>
      </c>
      <c r="K2214" s="7">
        <v>0</v>
      </c>
      <c r="L2214" s="6">
        <v>22.02</v>
      </c>
      <c r="M2214" s="6">
        <f t="shared" si="136"/>
        <v>101.32</v>
      </c>
      <c r="N2214" s="6">
        <f t="shared" si="137"/>
        <v>44.04</v>
      </c>
      <c r="O2214" s="6">
        <f t="shared" si="138"/>
        <v>57.279999999999994</v>
      </c>
      <c r="P2214" s="8">
        <f t="shared" si="139"/>
        <v>0.56533754441373862</v>
      </c>
      <c r="Q2214" s="5">
        <f>YEAR(SalesDataTable[[#This Row],[Order Date]])</f>
        <v>2026</v>
      </c>
      <c r="R2214" s="8" t="str">
        <f>"Q"&amp;ROUNDUP(MONTH(SalesDataTable[[#This Row],[Order Date]])/3,0)</f>
        <v>Q4</v>
      </c>
      <c r="S2214" s="9">
        <f>MONTH(SalesDataTable[[#This Row],[Order Date]])</f>
        <v>10</v>
      </c>
      <c r="T2214" s="8" t="str">
        <f>TEXT(SalesDataTable[[#This Row],[Order Date]],"mmm")</f>
        <v>Oct</v>
      </c>
    </row>
    <row r="2215" spans="1:20" ht="16">
      <c r="A2215" s="2" t="s">
        <v>2266</v>
      </c>
      <c r="B2215" s="3">
        <v>46323</v>
      </c>
      <c r="C2215" s="4" t="s">
        <v>8</v>
      </c>
      <c r="D2215" s="4" t="s">
        <v>69</v>
      </c>
      <c r="E2215" s="4" t="s">
        <v>3</v>
      </c>
      <c r="F2215" s="4" t="s">
        <v>4</v>
      </c>
      <c r="G2215" s="4" t="s">
        <v>11</v>
      </c>
      <c r="H2215" s="4" t="s">
        <v>79</v>
      </c>
      <c r="I2215" s="9">
        <v>4</v>
      </c>
      <c r="J2215" s="6">
        <v>71.959999999999994</v>
      </c>
      <c r="K2215" s="7">
        <v>0.1</v>
      </c>
      <c r="L2215" s="6">
        <v>31.51</v>
      </c>
      <c r="M2215" s="6">
        <f t="shared" si="136"/>
        <v>259.05599999999998</v>
      </c>
      <c r="N2215" s="6">
        <f t="shared" si="137"/>
        <v>126.04</v>
      </c>
      <c r="O2215" s="6">
        <f t="shared" si="138"/>
        <v>133.01599999999996</v>
      </c>
      <c r="P2215" s="8">
        <f t="shared" si="139"/>
        <v>0.51346427027360864</v>
      </c>
      <c r="Q2215" s="5">
        <f>YEAR(SalesDataTable[[#This Row],[Order Date]])</f>
        <v>2026</v>
      </c>
      <c r="R2215" s="8" t="str">
        <f>"Q"&amp;ROUNDUP(MONTH(SalesDataTable[[#This Row],[Order Date]])/3,0)</f>
        <v>Q4</v>
      </c>
      <c r="S2215" s="9">
        <f>MONTH(SalesDataTable[[#This Row],[Order Date]])</f>
        <v>10</v>
      </c>
      <c r="T2215" s="8" t="str">
        <f>TEXT(SalesDataTable[[#This Row],[Order Date]],"mmm")</f>
        <v>Oct</v>
      </c>
    </row>
    <row r="2216" spans="1:20" ht="16">
      <c r="A2216" s="2" t="s">
        <v>2267</v>
      </c>
      <c r="B2216" s="3">
        <v>46323</v>
      </c>
      <c r="C2216" s="4" t="s">
        <v>14</v>
      </c>
      <c r="D2216" s="4" t="s">
        <v>34</v>
      </c>
      <c r="E2216" s="4" t="s">
        <v>25</v>
      </c>
      <c r="F2216" s="4" t="s">
        <v>4</v>
      </c>
      <c r="G2216" s="4" t="s">
        <v>5</v>
      </c>
      <c r="H2216" s="4" t="s">
        <v>29</v>
      </c>
      <c r="I2216" s="9">
        <v>1</v>
      </c>
      <c r="J2216" s="6">
        <v>49.72</v>
      </c>
      <c r="K2216" s="7">
        <v>0.05</v>
      </c>
      <c r="L2216" s="6">
        <v>22.5</v>
      </c>
      <c r="M2216" s="6">
        <f t="shared" si="136"/>
        <v>47.233999999999995</v>
      </c>
      <c r="N2216" s="6">
        <f t="shared" si="137"/>
        <v>22.5</v>
      </c>
      <c r="O2216" s="6">
        <f t="shared" si="138"/>
        <v>24.733999999999995</v>
      </c>
      <c r="P2216" s="8">
        <f t="shared" si="139"/>
        <v>0.52364821950290041</v>
      </c>
      <c r="Q2216" s="5">
        <f>YEAR(SalesDataTable[[#This Row],[Order Date]])</f>
        <v>2026</v>
      </c>
      <c r="R2216" s="8" t="str">
        <f>"Q"&amp;ROUNDUP(MONTH(SalesDataTable[[#This Row],[Order Date]])/3,0)</f>
        <v>Q4</v>
      </c>
      <c r="S2216" s="9">
        <f>MONTH(SalesDataTable[[#This Row],[Order Date]])</f>
        <v>10</v>
      </c>
      <c r="T2216" s="8" t="str">
        <f>TEXT(SalesDataTable[[#This Row],[Order Date]],"mmm")</f>
        <v>Oct</v>
      </c>
    </row>
    <row r="2217" spans="1:20" ht="16">
      <c r="A2217" s="2" t="s">
        <v>2268</v>
      </c>
      <c r="B2217" s="3">
        <v>46324</v>
      </c>
      <c r="C2217" s="4" t="s">
        <v>1</v>
      </c>
      <c r="D2217" s="4" t="s">
        <v>2</v>
      </c>
      <c r="E2217" s="4" t="s">
        <v>39</v>
      </c>
      <c r="F2217" s="4" t="s">
        <v>4</v>
      </c>
      <c r="G2217" s="4" t="s">
        <v>17</v>
      </c>
      <c r="H2217" s="4" t="s">
        <v>18</v>
      </c>
      <c r="I2217" s="9">
        <v>1</v>
      </c>
      <c r="J2217" s="6">
        <v>36.58</v>
      </c>
      <c r="K2217" s="7">
        <v>0</v>
      </c>
      <c r="L2217" s="6">
        <v>13.5</v>
      </c>
      <c r="M2217" s="6">
        <f t="shared" si="136"/>
        <v>36.58</v>
      </c>
      <c r="N2217" s="6">
        <f t="shared" si="137"/>
        <v>13.5</v>
      </c>
      <c r="O2217" s="6">
        <f t="shared" si="138"/>
        <v>23.08</v>
      </c>
      <c r="P2217" s="8">
        <f t="shared" si="139"/>
        <v>0.63094587206123565</v>
      </c>
      <c r="Q2217" s="5">
        <f>YEAR(SalesDataTable[[#This Row],[Order Date]])</f>
        <v>2026</v>
      </c>
      <c r="R2217" s="8" t="str">
        <f>"Q"&amp;ROUNDUP(MONTH(SalesDataTable[[#This Row],[Order Date]])/3,0)</f>
        <v>Q4</v>
      </c>
      <c r="S2217" s="9">
        <f>MONTH(SalesDataTable[[#This Row],[Order Date]])</f>
        <v>10</v>
      </c>
      <c r="T2217" s="8" t="str">
        <f>TEXT(SalesDataTable[[#This Row],[Order Date]],"mmm")</f>
        <v>Oct</v>
      </c>
    </row>
    <row r="2218" spans="1:20" ht="16">
      <c r="A2218" s="2" t="s">
        <v>2269</v>
      </c>
      <c r="B2218" s="3">
        <v>46324</v>
      </c>
      <c r="C2218" s="4" t="s">
        <v>8</v>
      </c>
      <c r="D2218" s="4" t="s">
        <v>38</v>
      </c>
      <c r="E2218" s="4" t="s">
        <v>39</v>
      </c>
      <c r="F2218" s="4" t="s">
        <v>4</v>
      </c>
      <c r="G2218" s="4" t="s">
        <v>49</v>
      </c>
      <c r="H2218" s="4" t="s">
        <v>50</v>
      </c>
      <c r="I2218" s="9">
        <v>2</v>
      </c>
      <c r="J2218" s="6">
        <v>41.06</v>
      </c>
      <c r="K2218" s="7">
        <v>0.05</v>
      </c>
      <c r="L2218" s="6">
        <v>15.07</v>
      </c>
      <c r="M2218" s="6">
        <f t="shared" si="136"/>
        <v>78.013999999999996</v>
      </c>
      <c r="N2218" s="6">
        <f t="shared" si="137"/>
        <v>30.14</v>
      </c>
      <c r="O2218" s="6">
        <f t="shared" si="138"/>
        <v>47.873999999999995</v>
      </c>
      <c r="P2218" s="8">
        <f t="shared" si="139"/>
        <v>0.6136590868305688</v>
      </c>
      <c r="Q2218" s="5">
        <f>YEAR(SalesDataTable[[#This Row],[Order Date]])</f>
        <v>2026</v>
      </c>
      <c r="R2218" s="8" t="str">
        <f>"Q"&amp;ROUNDUP(MONTH(SalesDataTable[[#This Row],[Order Date]])/3,0)</f>
        <v>Q4</v>
      </c>
      <c r="S2218" s="9">
        <f>MONTH(SalesDataTable[[#This Row],[Order Date]])</f>
        <v>10</v>
      </c>
      <c r="T2218" s="8" t="str">
        <f>TEXT(SalesDataTable[[#This Row],[Order Date]],"mmm")</f>
        <v>Oct</v>
      </c>
    </row>
    <row r="2219" spans="1:20" ht="16">
      <c r="A2219" s="2" t="s">
        <v>2270</v>
      </c>
      <c r="B2219" s="3">
        <v>46324</v>
      </c>
      <c r="C2219" s="4" t="s">
        <v>8</v>
      </c>
      <c r="D2219" s="4" t="s">
        <v>86</v>
      </c>
      <c r="E2219" s="4" t="s">
        <v>39</v>
      </c>
      <c r="F2219" s="4" t="s">
        <v>4</v>
      </c>
      <c r="G2219" s="4" t="s">
        <v>31</v>
      </c>
      <c r="H2219" s="4" t="s">
        <v>90</v>
      </c>
      <c r="I2219" s="9">
        <v>1</v>
      </c>
      <c r="J2219" s="6">
        <v>121.78</v>
      </c>
      <c r="K2219" s="7">
        <v>0.15</v>
      </c>
      <c r="L2219" s="6">
        <v>61.55</v>
      </c>
      <c r="M2219" s="6">
        <f t="shared" si="136"/>
        <v>103.51300000000001</v>
      </c>
      <c r="N2219" s="6">
        <f t="shared" si="137"/>
        <v>61.55</v>
      </c>
      <c r="O2219" s="6">
        <f t="shared" si="138"/>
        <v>41.963000000000008</v>
      </c>
      <c r="P2219" s="8">
        <f t="shared" si="139"/>
        <v>0.40538869513974096</v>
      </c>
      <c r="Q2219" s="5">
        <f>YEAR(SalesDataTable[[#This Row],[Order Date]])</f>
        <v>2026</v>
      </c>
      <c r="R2219" s="8" t="str">
        <f>"Q"&amp;ROUNDUP(MONTH(SalesDataTable[[#This Row],[Order Date]])/3,0)</f>
        <v>Q4</v>
      </c>
      <c r="S2219" s="9">
        <f>MONTH(SalesDataTable[[#This Row],[Order Date]])</f>
        <v>10</v>
      </c>
      <c r="T2219" s="8" t="str">
        <f>TEXT(SalesDataTable[[#This Row],[Order Date]],"mmm")</f>
        <v>Oct</v>
      </c>
    </row>
    <row r="2220" spans="1:20" ht="16">
      <c r="A2220" s="2" t="s">
        <v>2271</v>
      </c>
      <c r="B2220" s="3">
        <v>46324</v>
      </c>
      <c r="C2220" s="4" t="s">
        <v>27</v>
      </c>
      <c r="D2220" s="4" t="s">
        <v>45</v>
      </c>
      <c r="E2220" s="4" t="s">
        <v>10</v>
      </c>
      <c r="F2220" s="4" t="s">
        <v>4</v>
      </c>
      <c r="G2220" s="4" t="s">
        <v>17</v>
      </c>
      <c r="H2220" s="4" t="s">
        <v>71</v>
      </c>
      <c r="I2220" s="9">
        <v>5</v>
      </c>
      <c r="J2220" s="6">
        <v>130.68</v>
      </c>
      <c r="K2220" s="7">
        <v>0.2</v>
      </c>
      <c r="L2220" s="6">
        <v>67.209999999999994</v>
      </c>
      <c r="M2220" s="6">
        <f t="shared" si="136"/>
        <v>522.72000000000014</v>
      </c>
      <c r="N2220" s="6">
        <f t="shared" si="137"/>
        <v>336.04999999999995</v>
      </c>
      <c r="O2220" s="6">
        <f t="shared" si="138"/>
        <v>186.67000000000019</v>
      </c>
      <c r="P2220" s="8">
        <f t="shared" si="139"/>
        <v>0.35711279461279488</v>
      </c>
      <c r="Q2220" s="5">
        <f>YEAR(SalesDataTable[[#This Row],[Order Date]])</f>
        <v>2026</v>
      </c>
      <c r="R2220" s="8" t="str">
        <f>"Q"&amp;ROUNDUP(MONTH(SalesDataTable[[#This Row],[Order Date]])/3,0)</f>
        <v>Q4</v>
      </c>
      <c r="S2220" s="9">
        <f>MONTH(SalesDataTable[[#This Row],[Order Date]])</f>
        <v>10</v>
      </c>
      <c r="T2220" s="8" t="str">
        <f>TEXT(SalesDataTable[[#This Row],[Order Date]],"mmm")</f>
        <v>Oct</v>
      </c>
    </row>
    <row r="2221" spans="1:20" ht="16">
      <c r="A2221" s="2" t="s">
        <v>2272</v>
      </c>
      <c r="B2221" s="3">
        <v>46324</v>
      </c>
      <c r="C2221" s="4" t="s">
        <v>14</v>
      </c>
      <c r="D2221" s="4" t="s">
        <v>15</v>
      </c>
      <c r="E2221" s="4" t="s">
        <v>3</v>
      </c>
      <c r="F2221" s="4" t="s">
        <v>16</v>
      </c>
      <c r="G2221" s="4" t="s">
        <v>17</v>
      </c>
      <c r="H2221" s="4" t="s">
        <v>83</v>
      </c>
      <c r="I2221" s="9">
        <v>1</v>
      </c>
      <c r="J2221" s="6">
        <v>161.94999999999999</v>
      </c>
      <c r="K2221" s="7">
        <v>0</v>
      </c>
      <c r="L2221" s="6">
        <v>86.61</v>
      </c>
      <c r="M2221" s="6">
        <f t="shared" si="136"/>
        <v>161.94999999999999</v>
      </c>
      <c r="N2221" s="6">
        <f t="shared" si="137"/>
        <v>86.61</v>
      </c>
      <c r="O2221" s="6">
        <f t="shared" si="138"/>
        <v>75.339999999999989</v>
      </c>
      <c r="P2221" s="8">
        <f t="shared" si="139"/>
        <v>0.46520531028095086</v>
      </c>
      <c r="Q2221" s="5">
        <f>YEAR(SalesDataTable[[#This Row],[Order Date]])</f>
        <v>2026</v>
      </c>
      <c r="R2221" s="8" t="str">
        <f>"Q"&amp;ROUNDUP(MONTH(SalesDataTable[[#This Row],[Order Date]])/3,0)</f>
        <v>Q4</v>
      </c>
      <c r="S2221" s="9">
        <f>MONTH(SalesDataTable[[#This Row],[Order Date]])</f>
        <v>10</v>
      </c>
      <c r="T2221" s="8" t="str">
        <f>TEXT(SalesDataTable[[#This Row],[Order Date]],"mmm")</f>
        <v>Oct</v>
      </c>
    </row>
    <row r="2222" spans="1:20" ht="16">
      <c r="A2222" s="2" t="s">
        <v>2273</v>
      </c>
      <c r="B2222" s="3">
        <v>46324</v>
      </c>
      <c r="C2222" s="4" t="s">
        <v>1</v>
      </c>
      <c r="D2222" s="4" t="s">
        <v>88</v>
      </c>
      <c r="E2222" s="4" t="s">
        <v>25</v>
      </c>
      <c r="F2222" s="4" t="s">
        <v>4</v>
      </c>
      <c r="G2222" s="4" t="s">
        <v>5</v>
      </c>
      <c r="H2222" s="4" t="s">
        <v>6</v>
      </c>
      <c r="I2222" s="9">
        <v>2</v>
      </c>
      <c r="J2222" s="6">
        <v>83.6</v>
      </c>
      <c r="K2222" s="7">
        <v>0</v>
      </c>
      <c r="L2222" s="6">
        <v>43.01</v>
      </c>
      <c r="M2222" s="6">
        <f t="shared" si="136"/>
        <v>167.2</v>
      </c>
      <c r="N2222" s="6">
        <f t="shared" si="137"/>
        <v>86.02</v>
      </c>
      <c r="O2222" s="6">
        <f t="shared" si="138"/>
        <v>81.179999999999993</v>
      </c>
      <c r="P2222" s="8">
        <f t="shared" si="139"/>
        <v>0.48552631578947369</v>
      </c>
      <c r="Q2222" s="5">
        <f>YEAR(SalesDataTable[[#This Row],[Order Date]])</f>
        <v>2026</v>
      </c>
      <c r="R2222" s="8" t="str">
        <f>"Q"&amp;ROUNDUP(MONTH(SalesDataTable[[#This Row],[Order Date]])/3,0)</f>
        <v>Q4</v>
      </c>
      <c r="S2222" s="9">
        <f>MONTH(SalesDataTable[[#This Row],[Order Date]])</f>
        <v>10</v>
      </c>
      <c r="T2222" s="8" t="str">
        <f>TEXT(SalesDataTable[[#This Row],[Order Date]],"mmm")</f>
        <v>Oct</v>
      </c>
    </row>
    <row r="2223" spans="1:20" ht="16">
      <c r="A2223" s="2" t="s">
        <v>2274</v>
      </c>
      <c r="B2223" s="3">
        <v>46324</v>
      </c>
      <c r="C2223" s="4" t="s">
        <v>27</v>
      </c>
      <c r="D2223" s="4" t="s">
        <v>28</v>
      </c>
      <c r="E2223" s="4" t="s">
        <v>10</v>
      </c>
      <c r="F2223" s="4" t="s">
        <v>20</v>
      </c>
      <c r="G2223" s="4" t="s">
        <v>31</v>
      </c>
      <c r="H2223" s="4" t="s">
        <v>41</v>
      </c>
      <c r="I2223" s="9">
        <v>3</v>
      </c>
      <c r="J2223" s="6">
        <v>194.19</v>
      </c>
      <c r="K2223" s="7">
        <v>0.15</v>
      </c>
      <c r="L2223" s="6">
        <v>104.22</v>
      </c>
      <c r="M2223" s="6">
        <f t="shared" si="136"/>
        <v>495.18449999999996</v>
      </c>
      <c r="N2223" s="6">
        <f t="shared" si="137"/>
        <v>312.65999999999997</v>
      </c>
      <c r="O2223" s="6">
        <f t="shared" si="138"/>
        <v>182.52449999999999</v>
      </c>
      <c r="P2223" s="8">
        <f t="shared" si="139"/>
        <v>0.36859897674503139</v>
      </c>
      <c r="Q2223" s="5">
        <f>YEAR(SalesDataTable[[#This Row],[Order Date]])</f>
        <v>2026</v>
      </c>
      <c r="R2223" s="8" t="str">
        <f>"Q"&amp;ROUNDUP(MONTH(SalesDataTable[[#This Row],[Order Date]])/3,0)</f>
        <v>Q4</v>
      </c>
      <c r="S2223" s="9">
        <f>MONTH(SalesDataTable[[#This Row],[Order Date]])</f>
        <v>10</v>
      </c>
      <c r="T2223" s="8" t="str">
        <f>TEXT(SalesDataTable[[#This Row],[Order Date]],"mmm")</f>
        <v>Oct</v>
      </c>
    </row>
    <row r="2224" spans="1:20" ht="16">
      <c r="A2224" s="2" t="s">
        <v>2275</v>
      </c>
      <c r="B2224" s="3">
        <v>46324</v>
      </c>
      <c r="C2224" s="4" t="s">
        <v>8</v>
      </c>
      <c r="D2224" s="4" t="s">
        <v>69</v>
      </c>
      <c r="E2224" s="4" t="s">
        <v>3</v>
      </c>
      <c r="F2224" s="4" t="s">
        <v>4</v>
      </c>
      <c r="G2224" s="4" t="s">
        <v>17</v>
      </c>
      <c r="H2224" s="4" t="s">
        <v>83</v>
      </c>
      <c r="I2224" s="9">
        <v>3</v>
      </c>
      <c r="J2224" s="6">
        <v>167.41</v>
      </c>
      <c r="K2224" s="7">
        <v>0</v>
      </c>
      <c r="L2224" s="6">
        <v>85.33</v>
      </c>
      <c r="M2224" s="6">
        <f t="shared" si="136"/>
        <v>502.23</v>
      </c>
      <c r="N2224" s="6">
        <f t="shared" si="137"/>
        <v>255.99</v>
      </c>
      <c r="O2224" s="6">
        <f t="shared" si="138"/>
        <v>246.24</v>
      </c>
      <c r="P2224" s="8">
        <f t="shared" si="139"/>
        <v>0.49029329191804549</v>
      </c>
      <c r="Q2224" s="5">
        <f>YEAR(SalesDataTable[[#This Row],[Order Date]])</f>
        <v>2026</v>
      </c>
      <c r="R2224" s="8" t="str">
        <f>"Q"&amp;ROUNDUP(MONTH(SalesDataTable[[#This Row],[Order Date]])/3,0)</f>
        <v>Q4</v>
      </c>
      <c r="S2224" s="9">
        <f>MONTH(SalesDataTable[[#This Row],[Order Date]])</f>
        <v>10</v>
      </c>
      <c r="T2224" s="8" t="str">
        <f>TEXT(SalesDataTable[[#This Row],[Order Date]],"mmm")</f>
        <v>Oct</v>
      </c>
    </row>
    <row r="2225" spans="1:20" ht="16">
      <c r="A2225" s="2" t="s">
        <v>2276</v>
      </c>
      <c r="B2225" s="3">
        <v>46324</v>
      </c>
      <c r="C2225" s="4" t="s">
        <v>27</v>
      </c>
      <c r="D2225" s="4" t="s">
        <v>48</v>
      </c>
      <c r="E2225" s="4" t="s">
        <v>3</v>
      </c>
      <c r="F2225" s="4" t="s">
        <v>4</v>
      </c>
      <c r="G2225" s="4" t="s">
        <v>49</v>
      </c>
      <c r="H2225" s="4" t="s">
        <v>50</v>
      </c>
      <c r="I2225" s="9">
        <v>2</v>
      </c>
      <c r="J2225" s="6">
        <v>40.83</v>
      </c>
      <c r="K2225" s="7">
        <v>0.1</v>
      </c>
      <c r="L2225" s="6">
        <v>14.91</v>
      </c>
      <c r="M2225" s="6">
        <f t="shared" si="136"/>
        <v>73.494</v>
      </c>
      <c r="N2225" s="6">
        <f t="shared" si="137"/>
        <v>29.82</v>
      </c>
      <c r="O2225" s="6">
        <f t="shared" si="138"/>
        <v>43.673999999999999</v>
      </c>
      <c r="P2225" s="8">
        <f t="shared" si="139"/>
        <v>0.59425259204833047</v>
      </c>
      <c r="Q2225" s="5">
        <f>YEAR(SalesDataTable[[#This Row],[Order Date]])</f>
        <v>2026</v>
      </c>
      <c r="R2225" s="8" t="str">
        <f>"Q"&amp;ROUNDUP(MONTH(SalesDataTable[[#This Row],[Order Date]])/3,0)</f>
        <v>Q4</v>
      </c>
      <c r="S2225" s="9">
        <f>MONTH(SalesDataTable[[#This Row],[Order Date]])</f>
        <v>10</v>
      </c>
      <c r="T2225" s="8" t="str">
        <f>TEXT(SalesDataTable[[#This Row],[Order Date]],"mmm")</f>
        <v>Oct</v>
      </c>
    </row>
    <row r="2226" spans="1:20" ht="16">
      <c r="A2226" s="2" t="s">
        <v>2277</v>
      </c>
      <c r="B2226" s="3">
        <v>46324</v>
      </c>
      <c r="C2226" s="4" t="s">
        <v>1</v>
      </c>
      <c r="D2226" s="4" t="s">
        <v>52</v>
      </c>
      <c r="E2226" s="4" t="s">
        <v>10</v>
      </c>
      <c r="F2226" s="4" t="s">
        <v>20</v>
      </c>
      <c r="G2226" s="4" t="s">
        <v>31</v>
      </c>
      <c r="H2226" s="4" t="s">
        <v>64</v>
      </c>
      <c r="I2226" s="9">
        <v>12</v>
      </c>
      <c r="J2226" s="6">
        <v>80.84</v>
      </c>
      <c r="K2226" s="7">
        <v>0.1</v>
      </c>
      <c r="L2226" s="6">
        <v>38.39</v>
      </c>
      <c r="M2226" s="6">
        <f t="shared" si="136"/>
        <v>873.072</v>
      </c>
      <c r="N2226" s="6">
        <f t="shared" si="137"/>
        <v>460.68</v>
      </c>
      <c r="O2226" s="6">
        <f t="shared" si="138"/>
        <v>412.392</v>
      </c>
      <c r="P2226" s="8">
        <f t="shared" si="139"/>
        <v>0.4723459233602727</v>
      </c>
      <c r="Q2226" s="5">
        <f>YEAR(SalesDataTable[[#This Row],[Order Date]])</f>
        <v>2026</v>
      </c>
      <c r="R2226" s="8" t="str">
        <f>"Q"&amp;ROUNDUP(MONTH(SalesDataTable[[#This Row],[Order Date]])/3,0)</f>
        <v>Q4</v>
      </c>
      <c r="S2226" s="9">
        <f>MONTH(SalesDataTable[[#This Row],[Order Date]])</f>
        <v>10</v>
      </c>
      <c r="T2226" s="8" t="str">
        <f>TEXT(SalesDataTable[[#This Row],[Order Date]],"mmm")</f>
        <v>Oct</v>
      </c>
    </row>
    <row r="2227" spans="1:20" ht="16">
      <c r="A2227" s="2" t="s">
        <v>2278</v>
      </c>
      <c r="B2227" s="3">
        <v>46325</v>
      </c>
      <c r="C2227" s="4" t="s">
        <v>27</v>
      </c>
      <c r="D2227" s="4" t="s">
        <v>82</v>
      </c>
      <c r="E2227" s="4" t="s">
        <v>3</v>
      </c>
      <c r="F2227" s="4" t="s">
        <v>4</v>
      </c>
      <c r="G2227" s="4" t="s">
        <v>5</v>
      </c>
      <c r="H2227" s="4" t="s">
        <v>35</v>
      </c>
      <c r="I2227" s="9">
        <v>1</v>
      </c>
      <c r="J2227" s="6">
        <v>39.65</v>
      </c>
      <c r="K2227" s="7">
        <v>0</v>
      </c>
      <c r="L2227" s="6">
        <v>16.38</v>
      </c>
      <c r="M2227" s="6">
        <f t="shared" si="136"/>
        <v>39.65</v>
      </c>
      <c r="N2227" s="6">
        <f t="shared" si="137"/>
        <v>16.38</v>
      </c>
      <c r="O2227" s="6">
        <f t="shared" si="138"/>
        <v>23.27</v>
      </c>
      <c r="P2227" s="8">
        <f t="shared" si="139"/>
        <v>0.58688524590163937</v>
      </c>
      <c r="Q2227" s="5">
        <f>YEAR(SalesDataTable[[#This Row],[Order Date]])</f>
        <v>2026</v>
      </c>
      <c r="R2227" s="8" t="str">
        <f>"Q"&amp;ROUNDUP(MONTH(SalesDataTable[[#This Row],[Order Date]])/3,0)</f>
        <v>Q4</v>
      </c>
      <c r="S2227" s="9">
        <f>MONTH(SalesDataTable[[#This Row],[Order Date]])</f>
        <v>10</v>
      </c>
      <c r="T2227" s="8" t="str">
        <f>TEXT(SalesDataTable[[#This Row],[Order Date]],"mmm")</f>
        <v>Oct</v>
      </c>
    </row>
    <row r="2228" spans="1:20" ht="16">
      <c r="A2228" s="2" t="s">
        <v>2279</v>
      </c>
      <c r="B2228" s="3">
        <v>46325</v>
      </c>
      <c r="C2228" s="4" t="s">
        <v>8</v>
      </c>
      <c r="D2228" s="4" t="s">
        <v>69</v>
      </c>
      <c r="E2228" s="4" t="s">
        <v>3</v>
      </c>
      <c r="F2228" s="4" t="s">
        <v>16</v>
      </c>
      <c r="G2228" s="4" t="s">
        <v>5</v>
      </c>
      <c r="H2228" s="4" t="s">
        <v>43</v>
      </c>
      <c r="I2228" s="9">
        <v>1</v>
      </c>
      <c r="J2228" s="6">
        <v>102.47</v>
      </c>
      <c r="K2228" s="7">
        <v>0.1</v>
      </c>
      <c r="L2228" s="6">
        <v>49.75</v>
      </c>
      <c r="M2228" s="6">
        <f t="shared" si="136"/>
        <v>92.222999999999999</v>
      </c>
      <c r="N2228" s="6">
        <f t="shared" si="137"/>
        <v>49.75</v>
      </c>
      <c r="O2228" s="6">
        <f t="shared" si="138"/>
        <v>42.472999999999999</v>
      </c>
      <c r="P2228" s="8">
        <f t="shared" si="139"/>
        <v>0.46054671828068922</v>
      </c>
      <c r="Q2228" s="5">
        <f>YEAR(SalesDataTable[[#This Row],[Order Date]])</f>
        <v>2026</v>
      </c>
      <c r="R2228" s="8" t="str">
        <f>"Q"&amp;ROUNDUP(MONTH(SalesDataTable[[#This Row],[Order Date]])/3,0)</f>
        <v>Q4</v>
      </c>
      <c r="S2228" s="9">
        <f>MONTH(SalesDataTable[[#This Row],[Order Date]])</f>
        <v>10</v>
      </c>
      <c r="T2228" s="8" t="str">
        <f>TEXT(SalesDataTable[[#This Row],[Order Date]],"mmm")</f>
        <v>Oct</v>
      </c>
    </row>
    <row r="2229" spans="1:20" ht="16">
      <c r="A2229" s="2" t="s">
        <v>2280</v>
      </c>
      <c r="B2229" s="3">
        <v>46325</v>
      </c>
      <c r="C2229" s="4" t="s">
        <v>27</v>
      </c>
      <c r="D2229" s="4" t="s">
        <v>82</v>
      </c>
      <c r="E2229" s="4" t="s">
        <v>25</v>
      </c>
      <c r="F2229" s="4" t="s">
        <v>20</v>
      </c>
      <c r="G2229" s="4" t="s">
        <v>49</v>
      </c>
      <c r="H2229" s="4" t="s">
        <v>50</v>
      </c>
      <c r="I2229" s="9">
        <v>2</v>
      </c>
      <c r="J2229" s="6">
        <v>40.43</v>
      </c>
      <c r="K2229" s="7">
        <v>0</v>
      </c>
      <c r="L2229" s="6">
        <v>14.88</v>
      </c>
      <c r="M2229" s="6">
        <f t="shared" si="136"/>
        <v>80.86</v>
      </c>
      <c r="N2229" s="6">
        <f t="shared" si="137"/>
        <v>29.76</v>
      </c>
      <c r="O2229" s="6">
        <f t="shared" si="138"/>
        <v>51.099999999999994</v>
      </c>
      <c r="P2229" s="8">
        <f t="shared" si="139"/>
        <v>0.63195646796932969</v>
      </c>
      <c r="Q2229" s="5">
        <f>YEAR(SalesDataTable[[#This Row],[Order Date]])</f>
        <v>2026</v>
      </c>
      <c r="R2229" s="8" t="str">
        <f>"Q"&amp;ROUNDUP(MONTH(SalesDataTable[[#This Row],[Order Date]])/3,0)</f>
        <v>Q4</v>
      </c>
      <c r="S2229" s="9">
        <f>MONTH(SalesDataTable[[#This Row],[Order Date]])</f>
        <v>10</v>
      </c>
      <c r="T2229" s="8" t="str">
        <f>TEXT(SalesDataTable[[#This Row],[Order Date]],"mmm")</f>
        <v>Oct</v>
      </c>
    </row>
    <row r="2230" spans="1:20" ht="16">
      <c r="A2230" s="2" t="s">
        <v>2281</v>
      </c>
      <c r="B2230" s="3">
        <v>46325</v>
      </c>
      <c r="C2230" s="4" t="s">
        <v>27</v>
      </c>
      <c r="D2230" s="4" t="s">
        <v>48</v>
      </c>
      <c r="E2230" s="4" t="s">
        <v>25</v>
      </c>
      <c r="F2230" s="4" t="s">
        <v>20</v>
      </c>
      <c r="G2230" s="4" t="s">
        <v>17</v>
      </c>
      <c r="H2230" s="4" t="s">
        <v>18</v>
      </c>
      <c r="I2230" s="9">
        <v>2</v>
      </c>
      <c r="J2230" s="6">
        <v>35.880000000000003</v>
      </c>
      <c r="K2230" s="7">
        <v>0.05</v>
      </c>
      <c r="L2230" s="6">
        <v>13.52</v>
      </c>
      <c r="M2230" s="6">
        <f t="shared" si="136"/>
        <v>68.171999999999997</v>
      </c>
      <c r="N2230" s="6">
        <f t="shared" si="137"/>
        <v>27.04</v>
      </c>
      <c r="O2230" s="6">
        <f t="shared" si="138"/>
        <v>41.131999999999998</v>
      </c>
      <c r="P2230" s="8">
        <f t="shared" si="139"/>
        <v>0.60335621662852779</v>
      </c>
      <c r="Q2230" s="5">
        <f>YEAR(SalesDataTable[[#This Row],[Order Date]])</f>
        <v>2026</v>
      </c>
      <c r="R2230" s="8" t="str">
        <f>"Q"&amp;ROUNDUP(MONTH(SalesDataTable[[#This Row],[Order Date]])/3,0)</f>
        <v>Q4</v>
      </c>
      <c r="S2230" s="9">
        <f>MONTH(SalesDataTable[[#This Row],[Order Date]])</f>
        <v>10</v>
      </c>
      <c r="T2230" s="8" t="str">
        <f>TEXT(SalesDataTable[[#This Row],[Order Date]],"mmm")</f>
        <v>Oct</v>
      </c>
    </row>
    <row r="2231" spans="1:20" ht="16">
      <c r="A2231" s="2" t="s">
        <v>2282</v>
      </c>
      <c r="B2231" s="3">
        <v>46325</v>
      </c>
      <c r="C2231" s="4" t="s">
        <v>1</v>
      </c>
      <c r="D2231" s="4" t="s">
        <v>88</v>
      </c>
      <c r="E2231" s="4" t="s">
        <v>39</v>
      </c>
      <c r="F2231" s="4" t="s">
        <v>16</v>
      </c>
      <c r="G2231" s="4" t="s">
        <v>5</v>
      </c>
      <c r="H2231" s="4" t="s">
        <v>6</v>
      </c>
      <c r="I2231" s="9">
        <v>1</v>
      </c>
      <c r="J2231" s="6">
        <v>80.400000000000006</v>
      </c>
      <c r="K2231" s="7">
        <v>0</v>
      </c>
      <c r="L2231" s="6">
        <v>43.34</v>
      </c>
      <c r="M2231" s="6">
        <f t="shared" si="136"/>
        <v>80.400000000000006</v>
      </c>
      <c r="N2231" s="6">
        <f t="shared" si="137"/>
        <v>43.34</v>
      </c>
      <c r="O2231" s="6">
        <f t="shared" si="138"/>
        <v>37.06</v>
      </c>
      <c r="P2231" s="8">
        <f t="shared" si="139"/>
        <v>0.46094527363184079</v>
      </c>
      <c r="Q2231" s="5">
        <f>YEAR(SalesDataTable[[#This Row],[Order Date]])</f>
        <v>2026</v>
      </c>
      <c r="R2231" s="8" t="str">
        <f>"Q"&amp;ROUNDUP(MONTH(SalesDataTable[[#This Row],[Order Date]])/3,0)</f>
        <v>Q4</v>
      </c>
      <c r="S2231" s="9">
        <f>MONTH(SalesDataTable[[#This Row],[Order Date]])</f>
        <v>10</v>
      </c>
      <c r="T2231" s="8" t="str">
        <f>TEXT(SalesDataTable[[#This Row],[Order Date]],"mmm")</f>
        <v>Oct</v>
      </c>
    </row>
    <row r="2232" spans="1:20" ht="16">
      <c r="A2232" s="2" t="s">
        <v>2283</v>
      </c>
      <c r="B2232" s="3">
        <v>46326</v>
      </c>
      <c r="C2232" s="4" t="s">
        <v>27</v>
      </c>
      <c r="D2232" s="4" t="s">
        <v>48</v>
      </c>
      <c r="E2232" s="4" t="s">
        <v>3</v>
      </c>
      <c r="F2232" s="4" t="s">
        <v>4</v>
      </c>
      <c r="G2232" s="4" t="s">
        <v>49</v>
      </c>
      <c r="H2232" s="4" t="s">
        <v>67</v>
      </c>
      <c r="I2232" s="9">
        <v>1</v>
      </c>
      <c r="J2232" s="6">
        <v>37.08</v>
      </c>
      <c r="K2232" s="7">
        <v>0</v>
      </c>
      <c r="L2232" s="6">
        <v>13.62</v>
      </c>
      <c r="M2232" s="6">
        <f t="shared" si="136"/>
        <v>37.08</v>
      </c>
      <c r="N2232" s="6">
        <f t="shared" si="137"/>
        <v>13.62</v>
      </c>
      <c r="O2232" s="6">
        <f t="shared" si="138"/>
        <v>23.46</v>
      </c>
      <c r="P2232" s="8">
        <f t="shared" si="139"/>
        <v>0.63268608414239491</v>
      </c>
      <c r="Q2232" s="5">
        <f>YEAR(SalesDataTable[[#This Row],[Order Date]])</f>
        <v>2026</v>
      </c>
      <c r="R2232" s="8" t="str">
        <f>"Q"&amp;ROUNDUP(MONTH(SalesDataTable[[#This Row],[Order Date]])/3,0)</f>
        <v>Q4</v>
      </c>
      <c r="S2232" s="9">
        <f>MONTH(SalesDataTable[[#This Row],[Order Date]])</f>
        <v>10</v>
      </c>
      <c r="T2232" s="8" t="str">
        <f>TEXT(SalesDataTable[[#This Row],[Order Date]],"mmm")</f>
        <v>Oct</v>
      </c>
    </row>
    <row r="2233" spans="1:20" ht="16">
      <c r="A2233" s="2" t="s">
        <v>2284</v>
      </c>
      <c r="B2233" s="3">
        <v>46326</v>
      </c>
      <c r="C2233" s="4" t="s">
        <v>27</v>
      </c>
      <c r="D2233" s="4" t="s">
        <v>28</v>
      </c>
      <c r="E2233" s="4" t="s">
        <v>25</v>
      </c>
      <c r="F2233" s="4" t="s">
        <v>16</v>
      </c>
      <c r="G2233" s="4" t="s">
        <v>17</v>
      </c>
      <c r="H2233" s="4" t="s">
        <v>83</v>
      </c>
      <c r="I2233" s="9">
        <v>6</v>
      </c>
      <c r="J2233" s="6">
        <v>165.92</v>
      </c>
      <c r="K2233" s="7">
        <v>0</v>
      </c>
      <c r="L2233" s="6">
        <v>87.55</v>
      </c>
      <c r="M2233" s="6">
        <f t="shared" si="136"/>
        <v>995.52</v>
      </c>
      <c r="N2233" s="6">
        <f t="shared" si="137"/>
        <v>525.29999999999995</v>
      </c>
      <c r="O2233" s="6">
        <f t="shared" si="138"/>
        <v>470.22</v>
      </c>
      <c r="P2233" s="8">
        <f t="shared" si="139"/>
        <v>0.4723360655737705</v>
      </c>
      <c r="Q2233" s="5">
        <f>YEAR(SalesDataTable[[#This Row],[Order Date]])</f>
        <v>2026</v>
      </c>
      <c r="R2233" s="8" t="str">
        <f>"Q"&amp;ROUNDUP(MONTH(SalesDataTable[[#This Row],[Order Date]])/3,0)</f>
        <v>Q4</v>
      </c>
      <c r="S2233" s="9">
        <f>MONTH(SalesDataTable[[#This Row],[Order Date]])</f>
        <v>10</v>
      </c>
      <c r="T2233" s="8" t="str">
        <f>TEXT(SalesDataTable[[#This Row],[Order Date]],"mmm")</f>
        <v>Oct</v>
      </c>
    </row>
    <row r="2234" spans="1:20" ht="16">
      <c r="A2234" s="2" t="s">
        <v>2285</v>
      </c>
      <c r="B2234" s="3">
        <v>46326</v>
      </c>
      <c r="C2234" s="4" t="s">
        <v>8</v>
      </c>
      <c r="D2234" s="4" t="s">
        <v>69</v>
      </c>
      <c r="E2234" s="4" t="s">
        <v>39</v>
      </c>
      <c r="F2234" s="4" t="s">
        <v>16</v>
      </c>
      <c r="G2234" s="4" t="s">
        <v>17</v>
      </c>
      <c r="H2234" s="4" t="s">
        <v>71</v>
      </c>
      <c r="I2234" s="9">
        <v>1</v>
      </c>
      <c r="J2234" s="6">
        <v>135.19</v>
      </c>
      <c r="K2234" s="7">
        <v>0</v>
      </c>
      <c r="L2234" s="6">
        <v>68.319999999999993</v>
      </c>
      <c r="M2234" s="6">
        <f t="shared" si="136"/>
        <v>135.19</v>
      </c>
      <c r="N2234" s="6">
        <f t="shared" si="137"/>
        <v>68.319999999999993</v>
      </c>
      <c r="O2234" s="6">
        <f t="shared" si="138"/>
        <v>66.87</v>
      </c>
      <c r="P2234" s="8">
        <f t="shared" si="139"/>
        <v>0.49463717730601381</v>
      </c>
      <c r="Q2234" s="5">
        <f>YEAR(SalesDataTable[[#This Row],[Order Date]])</f>
        <v>2026</v>
      </c>
      <c r="R2234" s="8" t="str">
        <f>"Q"&amp;ROUNDUP(MONTH(SalesDataTable[[#This Row],[Order Date]])/3,0)</f>
        <v>Q4</v>
      </c>
      <c r="S2234" s="9">
        <f>MONTH(SalesDataTable[[#This Row],[Order Date]])</f>
        <v>10</v>
      </c>
      <c r="T2234" s="8" t="str">
        <f>TEXT(SalesDataTable[[#This Row],[Order Date]],"mmm")</f>
        <v>Oct</v>
      </c>
    </row>
    <row r="2235" spans="1:20" ht="16">
      <c r="A2235" s="2" t="s">
        <v>2286</v>
      </c>
      <c r="B2235" s="3">
        <v>46327</v>
      </c>
      <c r="C2235" s="4" t="s">
        <v>8</v>
      </c>
      <c r="D2235" s="4" t="s">
        <v>66</v>
      </c>
      <c r="E2235" s="4" t="s">
        <v>3</v>
      </c>
      <c r="F2235" s="4" t="s">
        <v>16</v>
      </c>
      <c r="G2235" s="4" t="s">
        <v>17</v>
      </c>
      <c r="H2235" s="4" t="s">
        <v>71</v>
      </c>
      <c r="I2235" s="9">
        <v>2</v>
      </c>
      <c r="J2235" s="6">
        <v>133.96</v>
      </c>
      <c r="K2235" s="7">
        <v>0.1</v>
      </c>
      <c r="L2235" s="6">
        <v>65.44</v>
      </c>
      <c r="M2235" s="6">
        <f t="shared" si="136"/>
        <v>241.12800000000001</v>
      </c>
      <c r="N2235" s="6">
        <f t="shared" si="137"/>
        <v>130.88</v>
      </c>
      <c r="O2235" s="6">
        <f t="shared" si="138"/>
        <v>110.24800000000002</v>
      </c>
      <c r="P2235" s="8">
        <f t="shared" si="139"/>
        <v>0.4572177432732823</v>
      </c>
      <c r="Q2235" s="5">
        <f>YEAR(SalesDataTable[[#This Row],[Order Date]])</f>
        <v>2026</v>
      </c>
      <c r="R2235" s="8" t="str">
        <f>"Q"&amp;ROUNDUP(MONTH(SalesDataTable[[#This Row],[Order Date]])/3,0)</f>
        <v>Q4</v>
      </c>
      <c r="S2235" s="9">
        <f>MONTH(SalesDataTable[[#This Row],[Order Date]])</f>
        <v>11</v>
      </c>
      <c r="T2235" s="8" t="str">
        <f>TEXT(SalesDataTable[[#This Row],[Order Date]],"mmm")</f>
        <v>Nov</v>
      </c>
    </row>
    <row r="2236" spans="1:20" ht="16">
      <c r="A2236" s="2" t="s">
        <v>2287</v>
      </c>
      <c r="B2236" s="3">
        <v>46327</v>
      </c>
      <c r="C2236" s="4" t="s">
        <v>8</v>
      </c>
      <c r="D2236" s="4" t="s">
        <v>66</v>
      </c>
      <c r="E2236" s="4" t="s">
        <v>39</v>
      </c>
      <c r="F2236" s="4" t="s">
        <v>20</v>
      </c>
      <c r="G2236" s="4" t="s">
        <v>5</v>
      </c>
      <c r="H2236" s="4" t="s">
        <v>29</v>
      </c>
      <c r="I2236" s="9">
        <v>3</v>
      </c>
      <c r="J2236" s="6">
        <v>51.67</v>
      </c>
      <c r="K2236" s="7">
        <v>0.05</v>
      </c>
      <c r="L2236" s="6">
        <v>22.8</v>
      </c>
      <c r="M2236" s="6">
        <f t="shared" si="136"/>
        <v>147.25949999999997</v>
      </c>
      <c r="N2236" s="6">
        <f t="shared" si="137"/>
        <v>68.400000000000006</v>
      </c>
      <c r="O2236" s="6">
        <f t="shared" si="138"/>
        <v>78.859499999999969</v>
      </c>
      <c r="P2236" s="8">
        <f t="shared" si="139"/>
        <v>0.53551383781691497</v>
      </c>
      <c r="Q2236" s="5">
        <f>YEAR(SalesDataTable[[#This Row],[Order Date]])</f>
        <v>2026</v>
      </c>
      <c r="R2236" s="8" t="str">
        <f>"Q"&amp;ROUNDUP(MONTH(SalesDataTable[[#This Row],[Order Date]])/3,0)</f>
        <v>Q4</v>
      </c>
      <c r="S2236" s="9">
        <f>MONTH(SalesDataTable[[#This Row],[Order Date]])</f>
        <v>11</v>
      </c>
      <c r="T2236" s="8" t="str">
        <f>TEXT(SalesDataTable[[#This Row],[Order Date]],"mmm")</f>
        <v>Nov</v>
      </c>
    </row>
    <row r="2237" spans="1:20" ht="16">
      <c r="A2237" s="2" t="s">
        <v>2288</v>
      </c>
      <c r="B2237" s="3">
        <v>46327</v>
      </c>
      <c r="C2237" s="4" t="s">
        <v>8</v>
      </c>
      <c r="D2237" s="4" t="s">
        <v>9</v>
      </c>
      <c r="E2237" s="4" t="s">
        <v>39</v>
      </c>
      <c r="F2237" s="4" t="s">
        <v>4</v>
      </c>
      <c r="G2237" s="4" t="s">
        <v>11</v>
      </c>
      <c r="H2237" s="4" t="s">
        <v>53</v>
      </c>
      <c r="I2237" s="9">
        <v>1</v>
      </c>
      <c r="J2237" s="6">
        <v>150.46</v>
      </c>
      <c r="K2237" s="7">
        <v>0.15</v>
      </c>
      <c r="L2237" s="6">
        <v>78.39</v>
      </c>
      <c r="M2237" s="6">
        <f t="shared" si="136"/>
        <v>127.89100000000001</v>
      </c>
      <c r="N2237" s="6">
        <f t="shared" si="137"/>
        <v>78.39</v>
      </c>
      <c r="O2237" s="6">
        <f t="shared" si="138"/>
        <v>49.501000000000005</v>
      </c>
      <c r="P2237" s="8">
        <f t="shared" si="139"/>
        <v>0.38705616501552104</v>
      </c>
      <c r="Q2237" s="5">
        <f>YEAR(SalesDataTable[[#This Row],[Order Date]])</f>
        <v>2026</v>
      </c>
      <c r="R2237" s="8" t="str">
        <f>"Q"&amp;ROUNDUP(MONTH(SalesDataTable[[#This Row],[Order Date]])/3,0)</f>
        <v>Q4</v>
      </c>
      <c r="S2237" s="9">
        <f>MONTH(SalesDataTable[[#This Row],[Order Date]])</f>
        <v>11</v>
      </c>
      <c r="T2237" s="8" t="str">
        <f>TEXT(SalesDataTable[[#This Row],[Order Date]],"mmm")</f>
        <v>Nov</v>
      </c>
    </row>
    <row r="2238" spans="1:20" ht="16">
      <c r="A2238" s="2" t="s">
        <v>2289</v>
      </c>
      <c r="B2238" s="3">
        <v>46327</v>
      </c>
      <c r="C2238" s="4" t="s">
        <v>27</v>
      </c>
      <c r="D2238" s="4" t="s">
        <v>82</v>
      </c>
      <c r="E2238" s="4" t="s">
        <v>3</v>
      </c>
      <c r="F2238" s="4" t="s">
        <v>16</v>
      </c>
      <c r="G2238" s="4" t="s">
        <v>5</v>
      </c>
      <c r="H2238" s="4" t="s">
        <v>43</v>
      </c>
      <c r="I2238" s="9">
        <v>1</v>
      </c>
      <c r="J2238" s="6">
        <v>103.53</v>
      </c>
      <c r="K2238" s="7">
        <v>0.1</v>
      </c>
      <c r="L2238" s="6">
        <v>51.75</v>
      </c>
      <c r="M2238" s="6">
        <f t="shared" si="136"/>
        <v>93.177000000000007</v>
      </c>
      <c r="N2238" s="6">
        <f t="shared" si="137"/>
        <v>51.75</v>
      </c>
      <c r="O2238" s="6">
        <f t="shared" si="138"/>
        <v>41.427000000000007</v>
      </c>
      <c r="P2238" s="8">
        <f t="shared" si="139"/>
        <v>0.4446054283782479</v>
      </c>
      <c r="Q2238" s="5">
        <f>YEAR(SalesDataTable[[#This Row],[Order Date]])</f>
        <v>2026</v>
      </c>
      <c r="R2238" s="8" t="str">
        <f>"Q"&amp;ROUNDUP(MONTH(SalesDataTable[[#This Row],[Order Date]])/3,0)</f>
        <v>Q4</v>
      </c>
      <c r="S2238" s="9">
        <f>MONTH(SalesDataTable[[#This Row],[Order Date]])</f>
        <v>11</v>
      </c>
      <c r="T2238" s="8" t="str">
        <f>TEXT(SalesDataTable[[#This Row],[Order Date]],"mmm")</f>
        <v>Nov</v>
      </c>
    </row>
    <row r="2239" spans="1:20" ht="16">
      <c r="A2239" s="2" t="s">
        <v>2290</v>
      </c>
      <c r="B2239" s="3">
        <v>46327</v>
      </c>
      <c r="C2239" s="4" t="s">
        <v>14</v>
      </c>
      <c r="D2239" s="4" t="s">
        <v>15</v>
      </c>
      <c r="E2239" s="4" t="s">
        <v>3</v>
      </c>
      <c r="F2239" s="4" t="s">
        <v>4</v>
      </c>
      <c r="G2239" s="4" t="s">
        <v>5</v>
      </c>
      <c r="H2239" s="4" t="s">
        <v>43</v>
      </c>
      <c r="I2239" s="9">
        <v>4</v>
      </c>
      <c r="J2239" s="6">
        <v>103.33</v>
      </c>
      <c r="K2239" s="7">
        <v>0</v>
      </c>
      <c r="L2239" s="6">
        <v>49.15</v>
      </c>
      <c r="M2239" s="6">
        <f t="shared" si="136"/>
        <v>413.32</v>
      </c>
      <c r="N2239" s="6">
        <f t="shared" si="137"/>
        <v>196.6</v>
      </c>
      <c r="O2239" s="6">
        <f t="shared" si="138"/>
        <v>216.72</v>
      </c>
      <c r="P2239" s="8">
        <f t="shared" si="139"/>
        <v>0.5243394948224136</v>
      </c>
      <c r="Q2239" s="5">
        <f>YEAR(SalesDataTable[[#This Row],[Order Date]])</f>
        <v>2026</v>
      </c>
      <c r="R2239" s="8" t="str">
        <f>"Q"&amp;ROUNDUP(MONTH(SalesDataTable[[#This Row],[Order Date]])/3,0)</f>
        <v>Q4</v>
      </c>
      <c r="S2239" s="9">
        <f>MONTH(SalesDataTable[[#This Row],[Order Date]])</f>
        <v>11</v>
      </c>
      <c r="T2239" s="8" t="str">
        <f>TEXT(SalesDataTable[[#This Row],[Order Date]],"mmm")</f>
        <v>Nov</v>
      </c>
    </row>
    <row r="2240" spans="1:20" ht="16">
      <c r="A2240" s="2" t="s">
        <v>2291</v>
      </c>
      <c r="B2240" s="3">
        <v>46327</v>
      </c>
      <c r="C2240" s="4" t="s">
        <v>27</v>
      </c>
      <c r="D2240" s="4" t="s">
        <v>48</v>
      </c>
      <c r="E2240" s="4" t="s">
        <v>10</v>
      </c>
      <c r="F2240" s="4" t="s">
        <v>20</v>
      </c>
      <c r="G2240" s="4" t="s">
        <v>17</v>
      </c>
      <c r="H2240" s="4" t="s">
        <v>18</v>
      </c>
      <c r="I2240" s="9">
        <v>5</v>
      </c>
      <c r="J2240" s="6">
        <v>37.08</v>
      </c>
      <c r="K2240" s="7">
        <v>0.15</v>
      </c>
      <c r="L2240" s="6">
        <v>13.27</v>
      </c>
      <c r="M2240" s="6">
        <f t="shared" si="136"/>
        <v>157.58999999999997</v>
      </c>
      <c r="N2240" s="6">
        <f t="shared" si="137"/>
        <v>66.349999999999994</v>
      </c>
      <c r="O2240" s="6">
        <f t="shared" si="138"/>
        <v>91.239999999999981</v>
      </c>
      <c r="P2240" s="8">
        <f t="shared" si="139"/>
        <v>0.57897074687480166</v>
      </c>
      <c r="Q2240" s="5">
        <f>YEAR(SalesDataTable[[#This Row],[Order Date]])</f>
        <v>2026</v>
      </c>
      <c r="R2240" s="8" t="str">
        <f>"Q"&amp;ROUNDUP(MONTH(SalesDataTable[[#This Row],[Order Date]])/3,0)</f>
        <v>Q4</v>
      </c>
      <c r="S2240" s="9">
        <f>MONTH(SalesDataTable[[#This Row],[Order Date]])</f>
        <v>11</v>
      </c>
      <c r="T2240" s="8" t="str">
        <f>TEXT(SalesDataTable[[#This Row],[Order Date]],"mmm")</f>
        <v>Nov</v>
      </c>
    </row>
    <row r="2241" spans="1:20" ht="16">
      <c r="A2241" s="2" t="s">
        <v>2292</v>
      </c>
      <c r="B2241" s="3">
        <v>46327</v>
      </c>
      <c r="C2241" s="4" t="s">
        <v>1</v>
      </c>
      <c r="D2241" s="4" t="s">
        <v>2</v>
      </c>
      <c r="E2241" s="4" t="s">
        <v>10</v>
      </c>
      <c r="F2241" s="4" t="s">
        <v>20</v>
      </c>
      <c r="G2241" s="4" t="s">
        <v>17</v>
      </c>
      <c r="H2241" s="4" t="s">
        <v>71</v>
      </c>
      <c r="I2241" s="9">
        <v>5</v>
      </c>
      <c r="J2241" s="6">
        <v>132.33000000000001</v>
      </c>
      <c r="K2241" s="7">
        <v>0.2</v>
      </c>
      <c r="L2241" s="6">
        <v>65.2</v>
      </c>
      <c r="M2241" s="6">
        <f t="shared" si="136"/>
        <v>529.32000000000005</v>
      </c>
      <c r="N2241" s="6">
        <f t="shared" si="137"/>
        <v>326</v>
      </c>
      <c r="O2241" s="6">
        <f t="shared" si="138"/>
        <v>203.32000000000005</v>
      </c>
      <c r="P2241" s="8">
        <f t="shared" si="139"/>
        <v>0.3841154689034989</v>
      </c>
      <c r="Q2241" s="5">
        <f>YEAR(SalesDataTable[[#This Row],[Order Date]])</f>
        <v>2026</v>
      </c>
      <c r="R2241" s="8" t="str">
        <f>"Q"&amp;ROUNDUP(MONTH(SalesDataTable[[#This Row],[Order Date]])/3,0)</f>
        <v>Q4</v>
      </c>
      <c r="S2241" s="9">
        <f>MONTH(SalesDataTable[[#This Row],[Order Date]])</f>
        <v>11</v>
      </c>
      <c r="T2241" s="8" t="str">
        <f>TEXT(SalesDataTable[[#This Row],[Order Date]],"mmm")</f>
        <v>Nov</v>
      </c>
    </row>
    <row r="2242" spans="1:20" ht="16">
      <c r="A2242" s="2" t="s">
        <v>2293</v>
      </c>
      <c r="B2242" s="3">
        <v>46327</v>
      </c>
      <c r="C2242" s="4" t="s">
        <v>27</v>
      </c>
      <c r="D2242" s="4" t="s">
        <v>82</v>
      </c>
      <c r="E2242" s="4" t="s">
        <v>25</v>
      </c>
      <c r="F2242" s="4" t="s">
        <v>16</v>
      </c>
      <c r="G2242" s="4" t="s">
        <v>5</v>
      </c>
      <c r="H2242" s="4" t="s">
        <v>29</v>
      </c>
      <c r="I2242" s="9">
        <v>2</v>
      </c>
      <c r="J2242" s="6">
        <v>50.43</v>
      </c>
      <c r="K2242" s="7">
        <v>0</v>
      </c>
      <c r="L2242" s="6">
        <v>22.54</v>
      </c>
      <c r="M2242" s="6">
        <f t="shared" ref="M2242:M2305" si="140">I2242*J2242*(1-K2242)</f>
        <v>100.86</v>
      </c>
      <c r="N2242" s="6">
        <f t="shared" ref="N2242:N2305" si="141">I2242*L2242</f>
        <v>45.08</v>
      </c>
      <c r="O2242" s="6">
        <f t="shared" ref="O2242:O2305" si="142">M2242-N2242</f>
        <v>55.78</v>
      </c>
      <c r="P2242" s="8">
        <f t="shared" ref="P2242:P2305" si="143">IFERROR(O2242/M2242,0)</f>
        <v>0.55304382312115807</v>
      </c>
      <c r="Q2242" s="5">
        <f>YEAR(SalesDataTable[[#This Row],[Order Date]])</f>
        <v>2026</v>
      </c>
      <c r="R2242" s="8" t="str">
        <f>"Q"&amp;ROUNDUP(MONTH(SalesDataTable[[#This Row],[Order Date]])/3,0)</f>
        <v>Q4</v>
      </c>
      <c r="S2242" s="9">
        <f>MONTH(SalesDataTable[[#This Row],[Order Date]])</f>
        <v>11</v>
      </c>
      <c r="T2242" s="8" t="str">
        <f>TEXT(SalesDataTable[[#This Row],[Order Date]],"mmm")</f>
        <v>Nov</v>
      </c>
    </row>
    <row r="2243" spans="1:20" ht="16">
      <c r="A2243" s="2" t="s">
        <v>2294</v>
      </c>
      <c r="B2243" s="3">
        <v>46327</v>
      </c>
      <c r="C2243" s="4" t="s">
        <v>14</v>
      </c>
      <c r="D2243" s="4" t="s">
        <v>15</v>
      </c>
      <c r="E2243" s="4" t="s">
        <v>10</v>
      </c>
      <c r="F2243" s="4" t="s">
        <v>4</v>
      </c>
      <c r="G2243" s="4" t="s">
        <v>49</v>
      </c>
      <c r="H2243" s="4" t="s">
        <v>74</v>
      </c>
      <c r="I2243" s="9">
        <v>3</v>
      </c>
      <c r="J2243" s="6">
        <v>50.05</v>
      </c>
      <c r="K2243" s="7">
        <v>0.15</v>
      </c>
      <c r="L2243" s="6">
        <v>22.36</v>
      </c>
      <c r="M2243" s="6">
        <f t="shared" si="140"/>
        <v>127.62749999999998</v>
      </c>
      <c r="N2243" s="6">
        <f t="shared" si="141"/>
        <v>67.08</v>
      </c>
      <c r="O2243" s="6">
        <f t="shared" si="142"/>
        <v>60.547499999999985</v>
      </c>
      <c r="P2243" s="8">
        <f t="shared" si="143"/>
        <v>0.47440794499618022</v>
      </c>
      <c r="Q2243" s="5">
        <f>YEAR(SalesDataTable[[#This Row],[Order Date]])</f>
        <v>2026</v>
      </c>
      <c r="R2243" s="8" t="str">
        <f>"Q"&amp;ROUNDUP(MONTH(SalesDataTable[[#This Row],[Order Date]])/3,0)</f>
        <v>Q4</v>
      </c>
      <c r="S2243" s="9">
        <f>MONTH(SalesDataTable[[#This Row],[Order Date]])</f>
        <v>11</v>
      </c>
      <c r="T2243" s="8" t="str">
        <f>TEXT(SalesDataTable[[#This Row],[Order Date]],"mmm")</f>
        <v>Nov</v>
      </c>
    </row>
    <row r="2244" spans="1:20" ht="16">
      <c r="A2244" s="2" t="s">
        <v>2295</v>
      </c>
      <c r="B2244" s="3">
        <v>46327</v>
      </c>
      <c r="C2244" s="4" t="s">
        <v>27</v>
      </c>
      <c r="D2244" s="4" t="s">
        <v>82</v>
      </c>
      <c r="E2244" s="4" t="s">
        <v>3</v>
      </c>
      <c r="F2244" s="4" t="s">
        <v>4</v>
      </c>
      <c r="G2244" s="4" t="s">
        <v>31</v>
      </c>
      <c r="H2244" s="4" t="s">
        <v>41</v>
      </c>
      <c r="I2244" s="9">
        <v>1</v>
      </c>
      <c r="J2244" s="6">
        <v>197.14</v>
      </c>
      <c r="K2244" s="7">
        <v>0.05</v>
      </c>
      <c r="L2244" s="6">
        <v>102.87</v>
      </c>
      <c r="M2244" s="6">
        <f t="shared" si="140"/>
        <v>187.28299999999999</v>
      </c>
      <c r="N2244" s="6">
        <f t="shared" si="141"/>
        <v>102.87</v>
      </c>
      <c r="O2244" s="6">
        <f t="shared" si="142"/>
        <v>84.412999999999982</v>
      </c>
      <c r="P2244" s="8">
        <f t="shared" si="143"/>
        <v>0.45072430492890431</v>
      </c>
      <c r="Q2244" s="5">
        <f>YEAR(SalesDataTable[[#This Row],[Order Date]])</f>
        <v>2026</v>
      </c>
      <c r="R2244" s="8" t="str">
        <f>"Q"&amp;ROUNDUP(MONTH(SalesDataTable[[#This Row],[Order Date]])/3,0)</f>
        <v>Q4</v>
      </c>
      <c r="S2244" s="9">
        <f>MONTH(SalesDataTable[[#This Row],[Order Date]])</f>
        <v>11</v>
      </c>
      <c r="T2244" s="8" t="str">
        <f>TEXT(SalesDataTable[[#This Row],[Order Date]],"mmm")</f>
        <v>Nov</v>
      </c>
    </row>
    <row r="2245" spans="1:20" ht="16">
      <c r="A2245" s="2" t="s">
        <v>2296</v>
      </c>
      <c r="B2245" s="3">
        <v>46327</v>
      </c>
      <c r="C2245" s="4" t="s">
        <v>1</v>
      </c>
      <c r="D2245" s="4" t="s">
        <v>2</v>
      </c>
      <c r="E2245" s="4" t="s">
        <v>10</v>
      </c>
      <c r="F2245" s="4" t="s">
        <v>20</v>
      </c>
      <c r="G2245" s="4" t="s">
        <v>11</v>
      </c>
      <c r="H2245" s="4" t="s">
        <v>79</v>
      </c>
      <c r="I2245" s="9">
        <v>5</v>
      </c>
      <c r="J2245" s="6">
        <v>72.13</v>
      </c>
      <c r="K2245" s="7">
        <v>0.1</v>
      </c>
      <c r="L2245" s="6">
        <v>31.41</v>
      </c>
      <c r="M2245" s="6">
        <f t="shared" si="140"/>
        <v>324.58499999999998</v>
      </c>
      <c r="N2245" s="6">
        <f t="shared" si="141"/>
        <v>157.05000000000001</v>
      </c>
      <c r="O2245" s="6">
        <f t="shared" si="142"/>
        <v>167.53499999999997</v>
      </c>
      <c r="P2245" s="8">
        <f t="shared" si="143"/>
        <v>0.51615139331762094</v>
      </c>
      <c r="Q2245" s="5">
        <f>YEAR(SalesDataTable[[#This Row],[Order Date]])</f>
        <v>2026</v>
      </c>
      <c r="R2245" s="8" t="str">
        <f>"Q"&amp;ROUNDUP(MONTH(SalesDataTable[[#This Row],[Order Date]])/3,0)</f>
        <v>Q4</v>
      </c>
      <c r="S2245" s="9">
        <f>MONTH(SalesDataTable[[#This Row],[Order Date]])</f>
        <v>11</v>
      </c>
      <c r="T2245" s="8" t="str">
        <f>TEXT(SalesDataTable[[#This Row],[Order Date]],"mmm")</f>
        <v>Nov</v>
      </c>
    </row>
    <row r="2246" spans="1:20" ht="16">
      <c r="A2246" s="2" t="s">
        <v>2297</v>
      </c>
      <c r="B2246" s="3">
        <v>46327</v>
      </c>
      <c r="C2246" s="4" t="s">
        <v>8</v>
      </c>
      <c r="D2246" s="4" t="s">
        <v>69</v>
      </c>
      <c r="E2246" s="4" t="s">
        <v>10</v>
      </c>
      <c r="F2246" s="4" t="s">
        <v>4</v>
      </c>
      <c r="G2246" s="4" t="s">
        <v>31</v>
      </c>
      <c r="H2246" s="4" t="s">
        <v>32</v>
      </c>
      <c r="I2246" s="9">
        <v>8</v>
      </c>
      <c r="J2246" s="6">
        <v>341.51</v>
      </c>
      <c r="K2246" s="7">
        <v>0.1</v>
      </c>
      <c r="L2246" s="6">
        <v>200.1</v>
      </c>
      <c r="M2246" s="6">
        <f t="shared" si="140"/>
        <v>2458.8719999999998</v>
      </c>
      <c r="N2246" s="6">
        <f t="shared" si="141"/>
        <v>1600.8</v>
      </c>
      <c r="O2246" s="6">
        <f t="shared" si="142"/>
        <v>858.07199999999989</v>
      </c>
      <c r="P2246" s="8">
        <f t="shared" si="143"/>
        <v>0.34896977150498276</v>
      </c>
      <c r="Q2246" s="5">
        <f>YEAR(SalesDataTable[[#This Row],[Order Date]])</f>
        <v>2026</v>
      </c>
      <c r="R2246" s="8" t="str">
        <f>"Q"&amp;ROUNDUP(MONTH(SalesDataTable[[#This Row],[Order Date]])/3,0)</f>
        <v>Q4</v>
      </c>
      <c r="S2246" s="9">
        <f>MONTH(SalesDataTable[[#This Row],[Order Date]])</f>
        <v>11</v>
      </c>
      <c r="T2246" s="8" t="str">
        <f>TEXT(SalesDataTable[[#This Row],[Order Date]],"mmm")</f>
        <v>Nov</v>
      </c>
    </row>
    <row r="2247" spans="1:20" ht="16">
      <c r="A2247" s="2" t="s">
        <v>2298</v>
      </c>
      <c r="B2247" s="3">
        <v>46327</v>
      </c>
      <c r="C2247" s="4" t="s">
        <v>8</v>
      </c>
      <c r="D2247" s="4" t="s">
        <v>66</v>
      </c>
      <c r="E2247" s="4" t="s">
        <v>3</v>
      </c>
      <c r="F2247" s="4" t="s">
        <v>16</v>
      </c>
      <c r="G2247" s="4" t="s">
        <v>17</v>
      </c>
      <c r="H2247" s="4" t="s">
        <v>18</v>
      </c>
      <c r="I2247" s="9">
        <v>1</v>
      </c>
      <c r="J2247" s="6">
        <v>36.47</v>
      </c>
      <c r="K2247" s="7">
        <v>0.05</v>
      </c>
      <c r="L2247" s="6">
        <v>13.88</v>
      </c>
      <c r="M2247" s="6">
        <f t="shared" si="140"/>
        <v>34.646499999999996</v>
      </c>
      <c r="N2247" s="6">
        <f t="shared" si="141"/>
        <v>13.88</v>
      </c>
      <c r="O2247" s="6">
        <f t="shared" si="142"/>
        <v>20.766499999999994</v>
      </c>
      <c r="P2247" s="8">
        <f t="shared" si="143"/>
        <v>0.59938233299178834</v>
      </c>
      <c r="Q2247" s="5">
        <f>YEAR(SalesDataTable[[#This Row],[Order Date]])</f>
        <v>2026</v>
      </c>
      <c r="R2247" s="8" t="str">
        <f>"Q"&amp;ROUNDUP(MONTH(SalesDataTable[[#This Row],[Order Date]])/3,0)</f>
        <v>Q4</v>
      </c>
      <c r="S2247" s="9">
        <f>MONTH(SalesDataTable[[#This Row],[Order Date]])</f>
        <v>11</v>
      </c>
      <c r="T2247" s="8" t="str">
        <f>TEXT(SalesDataTable[[#This Row],[Order Date]],"mmm")</f>
        <v>Nov</v>
      </c>
    </row>
    <row r="2248" spans="1:20" ht="16">
      <c r="A2248" s="2" t="s">
        <v>2299</v>
      </c>
      <c r="B2248" s="3">
        <v>46327</v>
      </c>
      <c r="C2248" s="4" t="s">
        <v>1</v>
      </c>
      <c r="D2248" s="4" t="s">
        <v>2</v>
      </c>
      <c r="E2248" s="4" t="s">
        <v>3</v>
      </c>
      <c r="F2248" s="4" t="s">
        <v>16</v>
      </c>
      <c r="G2248" s="4" t="s">
        <v>17</v>
      </c>
      <c r="H2248" s="4" t="s">
        <v>18</v>
      </c>
      <c r="I2248" s="9">
        <v>4</v>
      </c>
      <c r="J2248" s="6">
        <v>35.69</v>
      </c>
      <c r="K2248" s="7">
        <v>0.15</v>
      </c>
      <c r="L2248" s="6">
        <v>13.52</v>
      </c>
      <c r="M2248" s="6">
        <f t="shared" si="140"/>
        <v>121.34599999999999</v>
      </c>
      <c r="N2248" s="6">
        <f t="shared" si="141"/>
        <v>54.08</v>
      </c>
      <c r="O2248" s="6">
        <f t="shared" si="142"/>
        <v>67.265999999999991</v>
      </c>
      <c r="P2248" s="8">
        <f t="shared" si="143"/>
        <v>0.55433224004087478</v>
      </c>
      <c r="Q2248" s="5">
        <f>YEAR(SalesDataTable[[#This Row],[Order Date]])</f>
        <v>2026</v>
      </c>
      <c r="R2248" s="8" t="str">
        <f>"Q"&amp;ROUNDUP(MONTH(SalesDataTable[[#This Row],[Order Date]])/3,0)</f>
        <v>Q4</v>
      </c>
      <c r="S2248" s="9">
        <f>MONTH(SalesDataTable[[#This Row],[Order Date]])</f>
        <v>11</v>
      </c>
      <c r="T2248" s="8" t="str">
        <f>TEXT(SalesDataTable[[#This Row],[Order Date]],"mmm")</f>
        <v>Nov</v>
      </c>
    </row>
    <row r="2249" spans="1:20" ht="16">
      <c r="A2249" s="2" t="s">
        <v>2300</v>
      </c>
      <c r="B2249" s="3">
        <v>46328</v>
      </c>
      <c r="C2249" s="4" t="s">
        <v>14</v>
      </c>
      <c r="D2249" s="4" t="s">
        <v>61</v>
      </c>
      <c r="E2249" s="4" t="s">
        <v>3</v>
      </c>
      <c r="F2249" s="4" t="s">
        <v>16</v>
      </c>
      <c r="G2249" s="4" t="s">
        <v>17</v>
      </c>
      <c r="H2249" s="4" t="s">
        <v>18</v>
      </c>
      <c r="I2249" s="9">
        <v>2</v>
      </c>
      <c r="J2249" s="6">
        <v>35.340000000000003</v>
      </c>
      <c r="K2249" s="7">
        <v>0.1</v>
      </c>
      <c r="L2249" s="6">
        <v>13.82</v>
      </c>
      <c r="M2249" s="6">
        <f t="shared" si="140"/>
        <v>63.612000000000009</v>
      </c>
      <c r="N2249" s="6">
        <f t="shared" si="141"/>
        <v>27.64</v>
      </c>
      <c r="O2249" s="6">
        <f t="shared" si="142"/>
        <v>35.972000000000008</v>
      </c>
      <c r="P2249" s="8">
        <f t="shared" si="143"/>
        <v>0.56549078790165386</v>
      </c>
      <c r="Q2249" s="5">
        <f>YEAR(SalesDataTable[[#This Row],[Order Date]])</f>
        <v>2026</v>
      </c>
      <c r="R2249" s="8" t="str">
        <f>"Q"&amp;ROUNDUP(MONTH(SalesDataTable[[#This Row],[Order Date]])/3,0)</f>
        <v>Q4</v>
      </c>
      <c r="S2249" s="9">
        <f>MONTH(SalesDataTable[[#This Row],[Order Date]])</f>
        <v>11</v>
      </c>
      <c r="T2249" s="8" t="str">
        <f>TEXT(SalesDataTable[[#This Row],[Order Date]],"mmm")</f>
        <v>Nov</v>
      </c>
    </row>
    <row r="2250" spans="1:20" ht="16">
      <c r="A2250" s="2" t="s">
        <v>2301</v>
      </c>
      <c r="B2250" s="3">
        <v>46328</v>
      </c>
      <c r="C2250" s="4" t="s">
        <v>14</v>
      </c>
      <c r="D2250" s="4" t="s">
        <v>61</v>
      </c>
      <c r="E2250" s="4" t="s">
        <v>3</v>
      </c>
      <c r="F2250" s="4" t="s">
        <v>16</v>
      </c>
      <c r="G2250" s="4" t="s">
        <v>17</v>
      </c>
      <c r="H2250" s="4" t="s">
        <v>46</v>
      </c>
      <c r="I2250" s="9">
        <v>4</v>
      </c>
      <c r="J2250" s="6">
        <v>46.8</v>
      </c>
      <c r="K2250" s="7">
        <v>0.05</v>
      </c>
      <c r="L2250" s="6">
        <v>18.52</v>
      </c>
      <c r="M2250" s="6">
        <f t="shared" si="140"/>
        <v>177.83999999999997</v>
      </c>
      <c r="N2250" s="6">
        <f t="shared" si="141"/>
        <v>74.08</v>
      </c>
      <c r="O2250" s="6">
        <f t="shared" si="142"/>
        <v>103.75999999999998</v>
      </c>
      <c r="P2250" s="8">
        <f t="shared" si="143"/>
        <v>0.58344579397210972</v>
      </c>
      <c r="Q2250" s="5">
        <f>YEAR(SalesDataTable[[#This Row],[Order Date]])</f>
        <v>2026</v>
      </c>
      <c r="R2250" s="8" t="str">
        <f>"Q"&amp;ROUNDUP(MONTH(SalesDataTable[[#This Row],[Order Date]])/3,0)</f>
        <v>Q4</v>
      </c>
      <c r="S2250" s="9">
        <f>MONTH(SalesDataTable[[#This Row],[Order Date]])</f>
        <v>11</v>
      </c>
      <c r="T2250" s="8" t="str">
        <f>TEXT(SalesDataTable[[#This Row],[Order Date]],"mmm")</f>
        <v>Nov</v>
      </c>
    </row>
    <row r="2251" spans="1:20" ht="16">
      <c r="A2251" s="2" t="s">
        <v>2302</v>
      </c>
      <c r="B2251" s="3">
        <v>46328</v>
      </c>
      <c r="C2251" s="4" t="s">
        <v>27</v>
      </c>
      <c r="D2251" s="4" t="s">
        <v>82</v>
      </c>
      <c r="E2251" s="4" t="s">
        <v>25</v>
      </c>
      <c r="F2251" s="4" t="s">
        <v>16</v>
      </c>
      <c r="G2251" s="4" t="s">
        <v>31</v>
      </c>
      <c r="H2251" s="4" t="s">
        <v>41</v>
      </c>
      <c r="I2251" s="9">
        <v>1</v>
      </c>
      <c r="J2251" s="6">
        <v>198.34</v>
      </c>
      <c r="K2251" s="7">
        <v>0.05</v>
      </c>
      <c r="L2251" s="6">
        <v>103.2</v>
      </c>
      <c r="M2251" s="6">
        <f t="shared" si="140"/>
        <v>188.423</v>
      </c>
      <c r="N2251" s="6">
        <f t="shared" si="141"/>
        <v>103.2</v>
      </c>
      <c r="O2251" s="6">
        <f t="shared" si="142"/>
        <v>85.222999999999999</v>
      </c>
      <c r="P2251" s="8">
        <f t="shared" si="143"/>
        <v>0.45229616341954004</v>
      </c>
      <c r="Q2251" s="5">
        <f>YEAR(SalesDataTable[[#This Row],[Order Date]])</f>
        <v>2026</v>
      </c>
      <c r="R2251" s="8" t="str">
        <f>"Q"&amp;ROUNDUP(MONTH(SalesDataTable[[#This Row],[Order Date]])/3,0)</f>
        <v>Q4</v>
      </c>
      <c r="S2251" s="9">
        <f>MONTH(SalesDataTable[[#This Row],[Order Date]])</f>
        <v>11</v>
      </c>
      <c r="T2251" s="8" t="str">
        <f>TEXT(SalesDataTable[[#This Row],[Order Date]],"mmm")</f>
        <v>Nov</v>
      </c>
    </row>
    <row r="2252" spans="1:20" ht="16">
      <c r="A2252" s="2" t="s">
        <v>2303</v>
      </c>
      <c r="B2252" s="3">
        <v>46328</v>
      </c>
      <c r="C2252" s="4" t="s">
        <v>8</v>
      </c>
      <c r="D2252" s="4" t="s">
        <v>38</v>
      </c>
      <c r="E2252" s="4" t="s">
        <v>3</v>
      </c>
      <c r="F2252" s="4" t="s">
        <v>4</v>
      </c>
      <c r="G2252" s="4" t="s">
        <v>49</v>
      </c>
      <c r="H2252" s="4" t="s">
        <v>55</v>
      </c>
      <c r="I2252" s="9">
        <v>5</v>
      </c>
      <c r="J2252" s="6">
        <v>122.26</v>
      </c>
      <c r="K2252" s="7">
        <v>0.1</v>
      </c>
      <c r="L2252" s="6">
        <v>68.3</v>
      </c>
      <c r="M2252" s="6">
        <f t="shared" si="140"/>
        <v>550.17000000000007</v>
      </c>
      <c r="N2252" s="6">
        <f t="shared" si="141"/>
        <v>341.5</v>
      </c>
      <c r="O2252" s="6">
        <f t="shared" si="142"/>
        <v>208.67000000000007</v>
      </c>
      <c r="P2252" s="8">
        <f t="shared" si="143"/>
        <v>0.37928276714470083</v>
      </c>
      <c r="Q2252" s="5">
        <f>YEAR(SalesDataTable[[#This Row],[Order Date]])</f>
        <v>2026</v>
      </c>
      <c r="R2252" s="8" t="str">
        <f>"Q"&amp;ROUNDUP(MONTH(SalesDataTable[[#This Row],[Order Date]])/3,0)</f>
        <v>Q4</v>
      </c>
      <c r="S2252" s="9">
        <f>MONTH(SalesDataTable[[#This Row],[Order Date]])</f>
        <v>11</v>
      </c>
      <c r="T2252" s="8" t="str">
        <f>TEXT(SalesDataTable[[#This Row],[Order Date]],"mmm")</f>
        <v>Nov</v>
      </c>
    </row>
    <row r="2253" spans="1:20" ht="16">
      <c r="A2253" s="2" t="s">
        <v>2304</v>
      </c>
      <c r="B2253" s="3">
        <v>46328</v>
      </c>
      <c r="C2253" s="4" t="s">
        <v>1</v>
      </c>
      <c r="D2253" s="4" t="s">
        <v>52</v>
      </c>
      <c r="E2253" s="4" t="s">
        <v>10</v>
      </c>
      <c r="F2253" s="4" t="s">
        <v>4</v>
      </c>
      <c r="G2253" s="4" t="s">
        <v>11</v>
      </c>
      <c r="H2253" s="4" t="s">
        <v>79</v>
      </c>
      <c r="I2253" s="9">
        <v>3</v>
      </c>
      <c r="J2253" s="6">
        <v>71.12</v>
      </c>
      <c r="K2253" s="7">
        <v>0.15</v>
      </c>
      <c r="L2253" s="6">
        <v>33.090000000000003</v>
      </c>
      <c r="M2253" s="6">
        <f t="shared" si="140"/>
        <v>181.35599999999999</v>
      </c>
      <c r="N2253" s="6">
        <f t="shared" si="141"/>
        <v>99.27000000000001</v>
      </c>
      <c r="O2253" s="6">
        <f t="shared" si="142"/>
        <v>82.085999999999984</v>
      </c>
      <c r="P2253" s="8">
        <f t="shared" si="143"/>
        <v>0.45262356911268437</v>
      </c>
      <c r="Q2253" s="5">
        <f>YEAR(SalesDataTable[[#This Row],[Order Date]])</f>
        <v>2026</v>
      </c>
      <c r="R2253" s="8" t="str">
        <f>"Q"&amp;ROUNDUP(MONTH(SalesDataTable[[#This Row],[Order Date]])/3,0)</f>
        <v>Q4</v>
      </c>
      <c r="S2253" s="9">
        <f>MONTH(SalesDataTable[[#This Row],[Order Date]])</f>
        <v>11</v>
      </c>
      <c r="T2253" s="8" t="str">
        <f>TEXT(SalesDataTable[[#This Row],[Order Date]],"mmm")</f>
        <v>Nov</v>
      </c>
    </row>
    <row r="2254" spans="1:20" ht="16">
      <c r="A2254" s="2" t="s">
        <v>2305</v>
      </c>
      <c r="B2254" s="3">
        <v>46328</v>
      </c>
      <c r="C2254" s="4" t="s">
        <v>8</v>
      </c>
      <c r="D2254" s="4" t="s">
        <v>69</v>
      </c>
      <c r="E2254" s="4" t="s">
        <v>25</v>
      </c>
      <c r="F2254" s="4" t="s">
        <v>4</v>
      </c>
      <c r="G2254" s="4" t="s">
        <v>5</v>
      </c>
      <c r="H2254" s="4" t="s">
        <v>6</v>
      </c>
      <c r="I2254" s="9">
        <v>2</v>
      </c>
      <c r="J2254" s="6">
        <v>81.900000000000006</v>
      </c>
      <c r="K2254" s="7">
        <v>0.15</v>
      </c>
      <c r="L2254" s="6">
        <v>41.91</v>
      </c>
      <c r="M2254" s="6">
        <f t="shared" si="140"/>
        <v>139.23000000000002</v>
      </c>
      <c r="N2254" s="6">
        <f t="shared" si="141"/>
        <v>83.82</v>
      </c>
      <c r="O2254" s="6">
        <f t="shared" si="142"/>
        <v>55.410000000000025</v>
      </c>
      <c r="P2254" s="8">
        <f t="shared" si="143"/>
        <v>0.39797457444516282</v>
      </c>
      <c r="Q2254" s="5">
        <f>YEAR(SalesDataTable[[#This Row],[Order Date]])</f>
        <v>2026</v>
      </c>
      <c r="R2254" s="8" t="str">
        <f>"Q"&amp;ROUNDUP(MONTH(SalesDataTable[[#This Row],[Order Date]])/3,0)</f>
        <v>Q4</v>
      </c>
      <c r="S2254" s="9">
        <f>MONTH(SalesDataTable[[#This Row],[Order Date]])</f>
        <v>11</v>
      </c>
      <c r="T2254" s="8" t="str">
        <f>TEXT(SalesDataTable[[#This Row],[Order Date]],"mmm")</f>
        <v>Nov</v>
      </c>
    </row>
    <row r="2255" spans="1:20" ht="16">
      <c r="A2255" s="2" t="s">
        <v>2306</v>
      </c>
      <c r="B2255" s="3">
        <v>46328</v>
      </c>
      <c r="C2255" s="4" t="s">
        <v>14</v>
      </c>
      <c r="D2255" s="4" t="s">
        <v>15</v>
      </c>
      <c r="E2255" s="4" t="s">
        <v>39</v>
      </c>
      <c r="F2255" s="4" t="s">
        <v>4</v>
      </c>
      <c r="G2255" s="4" t="s">
        <v>17</v>
      </c>
      <c r="H2255" s="4" t="s">
        <v>83</v>
      </c>
      <c r="I2255" s="9">
        <v>4</v>
      </c>
      <c r="J2255" s="6">
        <v>165.12</v>
      </c>
      <c r="K2255" s="7">
        <v>0.05</v>
      </c>
      <c r="L2255" s="6">
        <v>89.65</v>
      </c>
      <c r="M2255" s="6">
        <f t="shared" si="140"/>
        <v>627.45600000000002</v>
      </c>
      <c r="N2255" s="6">
        <f t="shared" si="141"/>
        <v>358.6</v>
      </c>
      <c r="O2255" s="6">
        <f t="shared" si="142"/>
        <v>268.85599999999999</v>
      </c>
      <c r="P2255" s="8">
        <f t="shared" si="143"/>
        <v>0.42848582211342306</v>
      </c>
      <c r="Q2255" s="5">
        <f>YEAR(SalesDataTable[[#This Row],[Order Date]])</f>
        <v>2026</v>
      </c>
      <c r="R2255" s="8" t="str">
        <f>"Q"&amp;ROUNDUP(MONTH(SalesDataTable[[#This Row],[Order Date]])/3,0)</f>
        <v>Q4</v>
      </c>
      <c r="S2255" s="9">
        <f>MONTH(SalesDataTable[[#This Row],[Order Date]])</f>
        <v>11</v>
      </c>
      <c r="T2255" s="8" t="str">
        <f>TEXT(SalesDataTable[[#This Row],[Order Date]],"mmm")</f>
        <v>Nov</v>
      </c>
    </row>
    <row r="2256" spans="1:20" ht="16">
      <c r="A2256" s="2" t="s">
        <v>2307</v>
      </c>
      <c r="B2256" s="3">
        <v>46328</v>
      </c>
      <c r="C2256" s="4" t="s">
        <v>27</v>
      </c>
      <c r="D2256" s="4" t="s">
        <v>48</v>
      </c>
      <c r="E2256" s="4" t="s">
        <v>25</v>
      </c>
      <c r="F2256" s="4" t="s">
        <v>16</v>
      </c>
      <c r="G2256" s="4" t="s">
        <v>11</v>
      </c>
      <c r="H2256" s="4" t="s">
        <v>12</v>
      </c>
      <c r="I2256" s="9">
        <v>1</v>
      </c>
      <c r="J2256" s="6">
        <v>91.35</v>
      </c>
      <c r="K2256" s="7">
        <v>0</v>
      </c>
      <c r="L2256" s="6">
        <v>45.5</v>
      </c>
      <c r="M2256" s="6">
        <f t="shared" si="140"/>
        <v>91.35</v>
      </c>
      <c r="N2256" s="6">
        <f t="shared" si="141"/>
        <v>45.5</v>
      </c>
      <c r="O2256" s="6">
        <f t="shared" si="142"/>
        <v>45.849999999999994</v>
      </c>
      <c r="P2256" s="8">
        <f t="shared" si="143"/>
        <v>0.50191570881226055</v>
      </c>
      <c r="Q2256" s="5">
        <f>YEAR(SalesDataTable[[#This Row],[Order Date]])</f>
        <v>2026</v>
      </c>
      <c r="R2256" s="8" t="str">
        <f>"Q"&amp;ROUNDUP(MONTH(SalesDataTable[[#This Row],[Order Date]])/3,0)</f>
        <v>Q4</v>
      </c>
      <c r="S2256" s="9">
        <f>MONTH(SalesDataTable[[#This Row],[Order Date]])</f>
        <v>11</v>
      </c>
      <c r="T2256" s="8" t="str">
        <f>TEXT(SalesDataTable[[#This Row],[Order Date]],"mmm")</f>
        <v>Nov</v>
      </c>
    </row>
    <row r="2257" spans="1:20" ht="16">
      <c r="A2257" s="2" t="s">
        <v>2308</v>
      </c>
      <c r="B2257" s="3">
        <v>46328</v>
      </c>
      <c r="C2257" s="4" t="s">
        <v>14</v>
      </c>
      <c r="D2257" s="4" t="s">
        <v>24</v>
      </c>
      <c r="E2257" s="4" t="s">
        <v>3</v>
      </c>
      <c r="F2257" s="4" t="s">
        <v>20</v>
      </c>
      <c r="G2257" s="4" t="s">
        <v>49</v>
      </c>
      <c r="H2257" s="4" t="s">
        <v>67</v>
      </c>
      <c r="I2257" s="9">
        <v>1</v>
      </c>
      <c r="J2257" s="6">
        <v>36.96</v>
      </c>
      <c r="K2257" s="7">
        <v>0.1</v>
      </c>
      <c r="L2257" s="6">
        <v>14.18</v>
      </c>
      <c r="M2257" s="6">
        <f t="shared" si="140"/>
        <v>33.264000000000003</v>
      </c>
      <c r="N2257" s="6">
        <f t="shared" si="141"/>
        <v>14.18</v>
      </c>
      <c r="O2257" s="6">
        <f t="shared" si="142"/>
        <v>19.084000000000003</v>
      </c>
      <c r="P2257" s="8">
        <f t="shared" si="143"/>
        <v>0.57371332371332373</v>
      </c>
      <c r="Q2257" s="5">
        <f>YEAR(SalesDataTable[[#This Row],[Order Date]])</f>
        <v>2026</v>
      </c>
      <c r="R2257" s="8" t="str">
        <f>"Q"&amp;ROUNDUP(MONTH(SalesDataTable[[#This Row],[Order Date]])/3,0)</f>
        <v>Q4</v>
      </c>
      <c r="S2257" s="9">
        <f>MONTH(SalesDataTable[[#This Row],[Order Date]])</f>
        <v>11</v>
      </c>
      <c r="T2257" s="8" t="str">
        <f>TEXT(SalesDataTable[[#This Row],[Order Date]],"mmm")</f>
        <v>Nov</v>
      </c>
    </row>
    <row r="2258" spans="1:20" ht="16">
      <c r="A2258" s="2" t="s">
        <v>2309</v>
      </c>
      <c r="B2258" s="3">
        <v>46329</v>
      </c>
      <c r="C2258" s="4" t="s">
        <v>27</v>
      </c>
      <c r="D2258" s="4" t="s">
        <v>82</v>
      </c>
      <c r="E2258" s="4" t="s">
        <v>3</v>
      </c>
      <c r="F2258" s="4" t="s">
        <v>4</v>
      </c>
      <c r="G2258" s="4" t="s">
        <v>5</v>
      </c>
      <c r="H2258" s="4" t="s">
        <v>29</v>
      </c>
      <c r="I2258" s="9">
        <v>1</v>
      </c>
      <c r="J2258" s="6">
        <v>49.61</v>
      </c>
      <c r="K2258" s="7">
        <v>0</v>
      </c>
      <c r="L2258" s="6">
        <v>22.8</v>
      </c>
      <c r="M2258" s="6">
        <f t="shared" si="140"/>
        <v>49.61</v>
      </c>
      <c r="N2258" s="6">
        <f t="shared" si="141"/>
        <v>22.8</v>
      </c>
      <c r="O2258" s="6">
        <f t="shared" si="142"/>
        <v>26.81</v>
      </c>
      <c r="P2258" s="8">
        <f t="shared" si="143"/>
        <v>0.54041523886313236</v>
      </c>
      <c r="Q2258" s="5">
        <f>YEAR(SalesDataTable[[#This Row],[Order Date]])</f>
        <v>2026</v>
      </c>
      <c r="R2258" s="8" t="str">
        <f>"Q"&amp;ROUNDUP(MONTH(SalesDataTable[[#This Row],[Order Date]])/3,0)</f>
        <v>Q4</v>
      </c>
      <c r="S2258" s="9">
        <f>MONTH(SalesDataTable[[#This Row],[Order Date]])</f>
        <v>11</v>
      </c>
      <c r="T2258" s="8" t="str">
        <f>TEXT(SalesDataTable[[#This Row],[Order Date]],"mmm")</f>
        <v>Nov</v>
      </c>
    </row>
    <row r="2259" spans="1:20" ht="16">
      <c r="A2259" s="2" t="s">
        <v>2310</v>
      </c>
      <c r="B2259" s="3">
        <v>46329</v>
      </c>
      <c r="C2259" s="4" t="s">
        <v>8</v>
      </c>
      <c r="D2259" s="4" t="s">
        <v>66</v>
      </c>
      <c r="E2259" s="4" t="s">
        <v>25</v>
      </c>
      <c r="F2259" s="4" t="s">
        <v>4</v>
      </c>
      <c r="G2259" s="4" t="s">
        <v>5</v>
      </c>
      <c r="H2259" s="4" t="s">
        <v>29</v>
      </c>
      <c r="I2259" s="9">
        <v>1</v>
      </c>
      <c r="J2259" s="6">
        <v>49.76</v>
      </c>
      <c r="K2259" s="7">
        <v>0.1</v>
      </c>
      <c r="L2259" s="6">
        <v>21.94</v>
      </c>
      <c r="M2259" s="6">
        <f t="shared" si="140"/>
        <v>44.783999999999999</v>
      </c>
      <c r="N2259" s="6">
        <f t="shared" si="141"/>
        <v>21.94</v>
      </c>
      <c r="O2259" s="6">
        <f t="shared" si="142"/>
        <v>22.843999999999998</v>
      </c>
      <c r="P2259" s="8">
        <f t="shared" si="143"/>
        <v>0.51009289031797067</v>
      </c>
      <c r="Q2259" s="5">
        <f>YEAR(SalesDataTable[[#This Row],[Order Date]])</f>
        <v>2026</v>
      </c>
      <c r="R2259" s="8" t="str">
        <f>"Q"&amp;ROUNDUP(MONTH(SalesDataTable[[#This Row],[Order Date]])/3,0)</f>
        <v>Q4</v>
      </c>
      <c r="S2259" s="9">
        <f>MONTH(SalesDataTable[[#This Row],[Order Date]])</f>
        <v>11</v>
      </c>
      <c r="T2259" s="8" t="str">
        <f>TEXT(SalesDataTable[[#This Row],[Order Date]],"mmm")</f>
        <v>Nov</v>
      </c>
    </row>
    <row r="2260" spans="1:20" ht="16">
      <c r="A2260" s="2" t="s">
        <v>2311</v>
      </c>
      <c r="B2260" s="3">
        <v>46329</v>
      </c>
      <c r="C2260" s="4" t="s">
        <v>27</v>
      </c>
      <c r="D2260" s="4" t="s">
        <v>45</v>
      </c>
      <c r="E2260" s="4" t="s">
        <v>3</v>
      </c>
      <c r="F2260" s="4" t="s">
        <v>4</v>
      </c>
      <c r="G2260" s="4" t="s">
        <v>5</v>
      </c>
      <c r="H2260" s="4" t="s">
        <v>35</v>
      </c>
      <c r="I2260" s="9">
        <v>1</v>
      </c>
      <c r="J2260" s="6">
        <v>39.97</v>
      </c>
      <c r="K2260" s="7">
        <v>0.1</v>
      </c>
      <c r="L2260" s="6">
        <v>16.93</v>
      </c>
      <c r="M2260" s="6">
        <f t="shared" si="140"/>
        <v>35.972999999999999</v>
      </c>
      <c r="N2260" s="6">
        <f t="shared" si="141"/>
        <v>16.93</v>
      </c>
      <c r="O2260" s="6">
        <f t="shared" si="142"/>
        <v>19.042999999999999</v>
      </c>
      <c r="P2260" s="8">
        <f t="shared" si="143"/>
        <v>0.52936924915909156</v>
      </c>
      <c r="Q2260" s="5">
        <f>YEAR(SalesDataTable[[#This Row],[Order Date]])</f>
        <v>2026</v>
      </c>
      <c r="R2260" s="8" t="str">
        <f>"Q"&amp;ROUNDUP(MONTH(SalesDataTable[[#This Row],[Order Date]])/3,0)</f>
        <v>Q4</v>
      </c>
      <c r="S2260" s="9">
        <f>MONTH(SalesDataTable[[#This Row],[Order Date]])</f>
        <v>11</v>
      </c>
      <c r="T2260" s="8" t="str">
        <f>TEXT(SalesDataTable[[#This Row],[Order Date]],"mmm")</f>
        <v>Nov</v>
      </c>
    </row>
    <row r="2261" spans="1:20" ht="16">
      <c r="A2261" s="2" t="s">
        <v>2312</v>
      </c>
      <c r="B2261" s="3">
        <v>46329</v>
      </c>
      <c r="C2261" s="4" t="s">
        <v>8</v>
      </c>
      <c r="D2261" s="4" t="s">
        <v>69</v>
      </c>
      <c r="E2261" s="4" t="s">
        <v>39</v>
      </c>
      <c r="F2261" s="4" t="s">
        <v>4</v>
      </c>
      <c r="G2261" s="4" t="s">
        <v>31</v>
      </c>
      <c r="H2261" s="4" t="s">
        <v>32</v>
      </c>
      <c r="I2261" s="9">
        <v>2</v>
      </c>
      <c r="J2261" s="6">
        <v>335.46</v>
      </c>
      <c r="K2261" s="7">
        <v>0.1</v>
      </c>
      <c r="L2261" s="6">
        <v>199.87</v>
      </c>
      <c r="M2261" s="6">
        <f t="shared" si="140"/>
        <v>603.82799999999997</v>
      </c>
      <c r="N2261" s="6">
        <f t="shared" si="141"/>
        <v>399.74</v>
      </c>
      <c r="O2261" s="6">
        <f t="shared" si="142"/>
        <v>204.08799999999997</v>
      </c>
      <c r="P2261" s="8">
        <f t="shared" si="143"/>
        <v>0.33799028862523761</v>
      </c>
      <c r="Q2261" s="5">
        <f>YEAR(SalesDataTable[[#This Row],[Order Date]])</f>
        <v>2026</v>
      </c>
      <c r="R2261" s="8" t="str">
        <f>"Q"&amp;ROUNDUP(MONTH(SalesDataTable[[#This Row],[Order Date]])/3,0)</f>
        <v>Q4</v>
      </c>
      <c r="S2261" s="9">
        <f>MONTH(SalesDataTable[[#This Row],[Order Date]])</f>
        <v>11</v>
      </c>
      <c r="T2261" s="8" t="str">
        <f>TEXT(SalesDataTable[[#This Row],[Order Date]],"mmm")</f>
        <v>Nov</v>
      </c>
    </row>
    <row r="2262" spans="1:20" ht="16">
      <c r="A2262" s="2" t="s">
        <v>2313</v>
      </c>
      <c r="B2262" s="3">
        <v>46329</v>
      </c>
      <c r="C2262" s="4" t="s">
        <v>8</v>
      </c>
      <c r="D2262" s="4" t="s">
        <v>69</v>
      </c>
      <c r="E2262" s="4" t="s">
        <v>3</v>
      </c>
      <c r="F2262" s="4" t="s">
        <v>16</v>
      </c>
      <c r="G2262" s="4" t="s">
        <v>11</v>
      </c>
      <c r="H2262" s="4" t="s">
        <v>53</v>
      </c>
      <c r="I2262" s="9">
        <v>4</v>
      </c>
      <c r="J2262" s="6">
        <v>154.46</v>
      </c>
      <c r="K2262" s="7">
        <v>0.05</v>
      </c>
      <c r="L2262" s="6">
        <v>80.48</v>
      </c>
      <c r="M2262" s="6">
        <f t="shared" si="140"/>
        <v>586.94799999999998</v>
      </c>
      <c r="N2262" s="6">
        <f t="shared" si="141"/>
        <v>321.92</v>
      </c>
      <c r="O2262" s="6">
        <f t="shared" si="142"/>
        <v>265.02799999999996</v>
      </c>
      <c r="P2262" s="8">
        <f t="shared" si="143"/>
        <v>0.45153574081519993</v>
      </c>
      <c r="Q2262" s="5">
        <f>YEAR(SalesDataTable[[#This Row],[Order Date]])</f>
        <v>2026</v>
      </c>
      <c r="R2262" s="8" t="str">
        <f>"Q"&amp;ROUNDUP(MONTH(SalesDataTable[[#This Row],[Order Date]])/3,0)</f>
        <v>Q4</v>
      </c>
      <c r="S2262" s="9">
        <f>MONTH(SalesDataTable[[#This Row],[Order Date]])</f>
        <v>11</v>
      </c>
      <c r="T2262" s="8" t="str">
        <f>TEXT(SalesDataTable[[#This Row],[Order Date]],"mmm")</f>
        <v>Nov</v>
      </c>
    </row>
    <row r="2263" spans="1:20" ht="16">
      <c r="A2263" s="2" t="s">
        <v>2314</v>
      </c>
      <c r="B2263" s="3">
        <v>46329</v>
      </c>
      <c r="C2263" s="4" t="s">
        <v>1</v>
      </c>
      <c r="D2263" s="4" t="s">
        <v>2</v>
      </c>
      <c r="E2263" s="4" t="s">
        <v>10</v>
      </c>
      <c r="F2263" s="4" t="s">
        <v>20</v>
      </c>
      <c r="G2263" s="4" t="s">
        <v>49</v>
      </c>
      <c r="H2263" s="4" t="s">
        <v>50</v>
      </c>
      <c r="I2263" s="9">
        <v>10</v>
      </c>
      <c r="J2263" s="6">
        <v>39.869999999999997</v>
      </c>
      <c r="K2263" s="7">
        <v>0.15</v>
      </c>
      <c r="L2263" s="6">
        <v>14.31</v>
      </c>
      <c r="M2263" s="6">
        <f t="shared" si="140"/>
        <v>338.89499999999998</v>
      </c>
      <c r="N2263" s="6">
        <f t="shared" si="141"/>
        <v>143.1</v>
      </c>
      <c r="O2263" s="6">
        <f t="shared" si="142"/>
        <v>195.79499999999999</v>
      </c>
      <c r="P2263" s="8">
        <f t="shared" si="143"/>
        <v>0.57774531934670026</v>
      </c>
      <c r="Q2263" s="5">
        <f>YEAR(SalesDataTable[[#This Row],[Order Date]])</f>
        <v>2026</v>
      </c>
      <c r="R2263" s="8" t="str">
        <f>"Q"&amp;ROUNDUP(MONTH(SalesDataTable[[#This Row],[Order Date]])/3,0)</f>
        <v>Q4</v>
      </c>
      <c r="S2263" s="9">
        <f>MONTH(SalesDataTable[[#This Row],[Order Date]])</f>
        <v>11</v>
      </c>
      <c r="T2263" s="8" t="str">
        <f>TEXT(SalesDataTable[[#This Row],[Order Date]],"mmm")</f>
        <v>Nov</v>
      </c>
    </row>
    <row r="2264" spans="1:20" ht="16">
      <c r="A2264" s="2" t="s">
        <v>2315</v>
      </c>
      <c r="B2264" s="3">
        <v>46330</v>
      </c>
      <c r="C2264" s="4" t="s">
        <v>1</v>
      </c>
      <c r="D2264" s="4" t="s">
        <v>88</v>
      </c>
      <c r="E2264" s="4" t="s">
        <v>3</v>
      </c>
      <c r="F2264" s="4" t="s">
        <v>20</v>
      </c>
      <c r="G2264" s="4" t="s">
        <v>11</v>
      </c>
      <c r="H2264" s="4" t="s">
        <v>12</v>
      </c>
      <c r="I2264" s="9">
        <v>2</v>
      </c>
      <c r="J2264" s="6">
        <v>93.19</v>
      </c>
      <c r="K2264" s="7">
        <v>0.2</v>
      </c>
      <c r="L2264" s="6">
        <v>45.7</v>
      </c>
      <c r="M2264" s="6">
        <f t="shared" si="140"/>
        <v>149.10400000000001</v>
      </c>
      <c r="N2264" s="6">
        <f t="shared" si="141"/>
        <v>91.4</v>
      </c>
      <c r="O2264" s="6">
        <f t="shared" si="142"/>
        <v>57.704000000000008</v>
      </c>
      <c r="P2264" s="8">
        <f t="shared" si="143"/>
        <v>0.38700504345959869</v>
      </c>
      <c r="Q2264" s="5">
        <f>YEAR(SalesDataTable[[#This Row],[Order Date]])</f>
        <v>2026</v>
      </c>
      <c r="R2264" s="8" t="str">
        <f>"Q"&amp;ROUNDUP(MONTH(SalesDataTable[[#This Row],[Order Date]])/3,0)</f>
        <v>Q4</v>
      </c>
      <c r="S2264" s="9">
        <f>MONTH(SalesDataTable[[#This Row],[Order Date]])</f>
        <v>11</v>
      </c>
      <c r="T2264" s="8" t="str">
        <f>TEXT(SalesDataTable[[#This Row],[Order Date]],"mmm")</f>
        <v>Nov</v>
      </c>
    </row>
    <row r="2265" spans="1:20" ht="16">
      <c r="A2265" s="2" t="s">
        <v>2316</v>
      </c>
      <c r="B2265" s="3">
        <v>46330</v>
      </c>
      <c r="C2265" s="4" t="s">
        <v>8</v>
      </c>
      <c r="D2265" s="4" t="s">
        <v>69</v>
      </c>
      <c r="E2265" s="4" t="s">
        <v>3</v>
      </c>
      <c r="F2265" s="4" t="s">
        <v>4</v>
      </c>
      <c r="G2265" s="4" t="s">
        <v>49</v>
      </c>
      <c r="H2265" s="4" t="s">
        <v>50</v>
      </c>
      <c r="I2265" s="9">
        <v>3</v>
      </c>
      <c r="J2265" s="6">
        <v>41.29</v>
      </c>
      <c r="K2265" s="7">
        <v>0.05</v>
      </c>
      <c r="L2265" s="6">
        <v>14.43</v>
      </c>
      <c r="M2265" s="6">
        <f t="shared" si="140"/>
        <v>117.6765</v>
      </c>
      <c r="N2265" s="6">
        <f t="shared" si="141"/>
        <v>43.29</v>
      </c>
      <c r="O2265" s="6">
        <f t="shared" si="142"/>
        <v>74.386500000000012</v>
      </c>
      <c r="P2265" s="8">
        <f t="shared" si="143"/>
        <v>0.63212706020318421</v>
      </c>
      <c r="Q2265" s="5">
        <f>YEAR(SalesDataTable[[#This Row],[Order Date]])</f>
        <v>2026</v>
      </c>
      <c r="R2265" s="8" t="str">
        <f>"Q"&amp;ROUNDUP(MONTH(SalesDataTable[[#This Row],[Order Date]])/3,0)</f>
        <v>Q4</v>
      </c>
      <c r="S2265" s="9">
        <f>MONTH(SalesDataTable[[#This Row],[Order Date]])</f>
        <v>11</v>
      </c>
      <c r="T2265" s="8" t="str">
        <f>TEXT(SalesDataTable[[#This Row],[Order Date]],"mmm")</f>
        <v>Nov</v>
      </c>
    </row>
    <row r="2266" spans="1:20" ht="16">
      <c r="A2266" s="2" t="s">
        <v>2317</v>
      </c>
      <c r="B2266" s="3">
        <v>46330</v>
      </c>
      <c r="C2266" s="4" t="s">
        <v>27</v>
      </c>
      <c r="D2266" s="4" t="s">
        <v>48</v>
      </c>
      <c r="E2266" s="4" t="s">
        <v>3</v>
      </c>
      <c r="F2266" s="4" t="s">
        <v>4</v>
      </c>
      <c r="G2266" s="4" t="s">
        <v>5</v>
      </c>
      <c r="H2266" s="4" t="s">
        <v>29</v>
      </c>
      <c r="I2266" s="9">
        <v>1</v>
      </c>
      <c r="J2266" s="6">
        <v>50.76</v>
      </c>
      <c r="K2266" s="7">
        <v>0.1</v>
      </c>
      <c r="L2266" s="6">
        <v>22.72</v>
      </c>
      <c r="M2266" s="6">
        <f t="shared" si="140"/>
        <v>45.683999999999997</v>
      </c>
      <c r="N2266" s="6">
        <f t="shared" si="141"/>
        <v>22.72</v>
      </c>
      <c r="O2266" s="6">
        <f t="shared" si="142"/>
        <v>22.963999999999999</v>
      </c>
      <c r="P2266" s="8">
        <f t="shared" si="143"/>
        <v>0.50267051921898254</v>
      </c>
      <c r="Q2266" s="5">
        <f>YEAR(SalesDataTable[[#This Row],[Order Date]])</f>
        <v>2026</v>
      </c>
      <c r="R2266" s="8" t="str">
        <f>"Q"&amp;ROUNDUP(MONTH(SalesDataTable[[#This Row],[Order Date]])/3,0)</f>
        <v>Q4</v>
      </c>
      <c r="S2266" s="9">
        <f>MONTH(SalesDataTable[[#This Row],[Order Date]])</f>
        <v>11</v>
      </c>
      <c r="T2266" s="8" t="str">
        <f>TEXT(SalesDataTable[[#This Row],[Order Date]],"mmm")</f>
        <v>Nov</v>
      </c>
    </row>
    <row r="2267" spans="1:20" ht="16">
      <c r="A2267" s="2" t="s">
        <v>2318</v>
      </c>
      <c r="B2267" s="3">
        <v>46330</v>
      </c>
      <c r="C2267" s="4" t="s">
        <v>14</v>
      </c>
      <c r="D2267" s="4" t="s">
        <v>126</v>
      </c>
      <c r="E2267" s="4" t="s">
        <v>25</v>
      </c>
      <c r="F2267" s="4" t="s">
        <v>20</v>
      </c>
      <c r="G2267" s="4" t="s">
        <v>17</v>
      </c>
      <c r="H2267" s="4" t="s">
        <v>18</v>
      </c>
      <c r="I2267" s="9">
        <v>1</v>
      </c>
      <c r="J2267" s="6">
        <v>35.94</v>
      </c>
      <c r="K2267" s="7">
        <v>0.05</v>
      </c>
      <c r="L2267" s="6">
        <v>13.39</v>
      </c>
      <c r="M2267" s="6">
        <f t="shared" si="140"/>
        <v>34.142999999999994</v>
      </c>
      <c r="N2267" s="6">
        <f t="shared" si="141"/>
        <v>13.39</v>
      </c>
      <c r="O2267" s="6">
        <f t="shared" si="142"/>
        <v>20.752999999999993</v>
      </c>
      <c r="P2267" s="8">
        <f t="shared" si="143"/>
        <v>0.60782590867820629</v>
      </c>
      <c r="Q2267" s="5">
        <f>YEAR(SalesDataTable[[#This Row],[Order Date]])</f>
        <v>2026</v>
      </c>
      <c r="R2267" s="8" t="str">
        <f>"Q"&amp;ROUNDUP(MONTH(SalesDataTable[[#This Row],[Order Date]])/3,0)</f>
        <v>Q4</v>
      </c>
      <c r="S2267" s="9">
        <f>MONTH(SalesDataTable[[#This Row],[Order Date]])</f>
        <v>11</v>
      </c>
      <c r="T2267" s="8" t="str">
        <f>TEXT(SalesDataTable[[#This Row],[Order Date]],"mmm")</f>
        <v>Nov</v>
      </c>
    </row>
    <row r="2268" spans="1:20" ht="16">
      <c r="A2268" s="2" t="s">
        <v>2319</v>
      </c>
      <c r="B2268" s="3">
        <v>46330</v>
      </c>
      <c r="C2268" s="4" t="s">
        <v>1</v>
      </c>
      <c r="D2268" s="4" t="s">
        <v>88</v>
      </c>
      <c r="E2268" s="4" t="s">
        <v>25</v>
      </c>
      <c r="F2268" s="4" t="s">
        <v>16</v>
      </c>
      <c r="G2268" s="4" t="s">
        <v>11</v>
      </c>
      <c r="H2268" s="4" t="s">
        <v>79</v>
      </c>
      <c r="I2268" s="9">
        <v>4</v>
      </c>
      <c r="J2268" s="6">
        <v>70.010000000000005</v>
      </c>
      <c r="K2268" s="7">
        <v>0.05</v>
      </c>
      <c r="L2268" s="6">
        <v>31.43</v>
      </c>
      <c r="M2268" s="6">
        <f t="shared" si="140"/>
        <v>266.03800000000001</v>
      </c>
      <c r="N2268" s="6">
        <f t="shared" si="141"/>
        <v>125.72</v>
      </c>
      <c r="O2268" s="6">
        <f t="shared" si="142"/>
        <v>140.31800000000001</v>
      </c>
      <c r="P2268" s="8">
        <f t="shared" si="143"/>
        <v>0.52743593020545942</v>
      </c>
      <c r="Q2268" s="5">
        <f>YEAR(SalesDataTable[[#This Row],[Order Date]])</f>
        <v>2026</v>
      </c>
      <c r="R2268" s="8" t="str">
        <f>"Q"&amp;ROUNDUP(MONTH(SalesDataTable[[#This Row],[Order Date]])/3,0)</f>
        <v>Q4</v>
      </c>
      <c r="S2268" s="9">
        <f>MONTH(SalesDataTable[[#This Row],[Order Date]])</f>
        <v>11</v>
      </c>
      <c r="T2268" s="8" t="str">
        <f>TEXT(SalesDataTable[[#This Row],[Order Date]],"mmm")</f>
        <v>Nov</v>
      </c>
    </row>
    <row r="2269" spans="1:20" ht="16">
      <c r="A2269" s="2" t="s">
        <v>2320</v>
      </c>
      <c r="B2269" s="3">
        <v>46330</v>
      </c>
      <c r="C2269" s="4" t="s">
        <v>1</v>
      </c>
      <c r="D2269" s="4" t="s">
        <v>88</v>
      </c>
      <c r="E2269" s="4" t="s">
        <v>39</v>
      </c>
      <c r="F2269" s="4" t="s">
        <v>4</v>
      </c>
      <c r="G2269" s="4" t="s">
        <v>11</v>
      </c>
      <c r="H2269" s="4" t="s">
        <v>53</v>
      </c>
      <c r="I2269" s="9">
        <v>3</v>
      </c>
      <c r="J2269" s="6">
        <v>152.32</v>
      </c>
      <c r="K2269" s="7">
        <v>0.1</v>
      </c>
      <c r="L2269" s="6">
        <v>79.36</v>
      </c>
      <c r="M2269" s="6">
        <f t="shared" si="140"/>
        <v>411.26400000000001</v>
      </c>
      <c r="N2269" s="6">
        <f t="shared" si="141"/>
        <v>238.07999999999998</v>
      </c>
      <c r="O2269" s="6">
        <f t="shared" si="142"/>
        <v>173.18400000000003</v>
      </c>
      <c r="P2269" s="8">
        <f t="shared" si="143"/>
        <v>0.42110177404295057</v>
      </c>
      <c r="Q2269" s="5">
        <f>YEAR(SalesDataTable[[#This Row],[Order Date]])</f>
        <v>2026</v>
      </c>
      <c r="R2269" s="8" t="str">
        <f>"Q"&amp;ROUNDUP(MONTH(SalesDataTable[[#This Row],[Order Date]])/3,0)</f>
        <v>Q4</v>
      </c>
      <c r="S2269" s="9">
        <f>MONTH(SalesDataTable[[#This Row],[Order Date]])</f>
        <v>11</v>
      </c>
      <c r="T2269" s="8" t="str">
        <f>TEXT(SalesDataTable[[#This Row],[Order Date]],"mmm")</f>
        <v>Nov</v>
      </c>
    </row>
    <row r="2270" spans="1:20" ht="16">
      <c r="A2270" s="2" t="s">
        <v>2321</v>
      </c>
      <c r="B2270" s="3">
        <v>46330</v>
      </c>
      <c r="C2270" s="4" t="s">
        <v>27</v>
      </c>
      <c r="D2270" s="4" t="s">
        <v>48</v>
      </c>
      <c r="E2270" s="4" t="s">
        <v>3</v>
      </c>
      <c r="F2270" s="4" t="s">
        <v>20</v>
      </c>
      <c r="G2270" s="4" t="s">
        <v>5</v>
      </c>
      <c r="H2270" s="4" t="s">
        <v>29</v>
      </c>
      <c r="I2270" s="9">
        <v>1</v>
      </c>
      <c r="J2270" s="6">
        <v>50.32</v>
      </c>
      <c r="K2270" s="7">
        <v>0.05</v>
      </c>
      <c r="L2270" s="6">
        <v>22.46</v>
      </c>
      <c r="M2270" s="6">
        <f t="shared" si="140"/>
        <v>47.803999999999995</v>
      </c>
      <c r="N2270" s="6">
        <f t="shared" si="141"/>
        <v>22.46</v>
      </c>
      <c r="O2270" s="6">
        <f t="shared" si="142"/>
        <v>25.343999999999994</v>
      </c>
      <c r="P2270" s="8">
        <f t="shared" si="143"/>
        <v>0.53016483976236295</v>
      </c>
      <c r="Q2270" s="5">
        <f>YEAR(SalesDataTable[[#This Row],[Order Date]])</f>
        <v>2026</v>
      </c>
      <c r="R2270" s="8" t="str">
        <f>"Q"&amp;ROUNDUP(MONTH(SalesDataTable[[#This Row],[Order Date]])/3,0)</f>
        <v>Q4</v>
      </c>
      <c r="S2270" s="9">
        <f>MONTH(SalesDataTable[[#This Row],[Order Date]])</f>
        <v>11</v>
      </c>
      <c r="T2270" s="8" t="str">
        <f>TEXT(SalesDataTable[[#This Row],[Order Date]],"mmm")</f>
        <v>Nov</v>
      </c>
    </row>
    <row r="2271" spans="1:20" ht="16">
      <c r="A2271" s="2" t="s">
        <v>2322</v>
      </c>
      <c r="B2271" s="3">
        <v>46330</v>
      </c>
      <c r="C2271" s="4" t="s">
        <v>14</v>
      </c>
      <c r="D2271" s="4" t="s">
        <v>15</v>
      </c>
      <c r="E2271" s="4" t="s">
        <v>25</v>
      </c>
      <c r="F2271" s="4" t="s">
        <v>4</v>
      </c>
      <c r="G2271" s="4" t="s">
        <v>11</v>
      </c>
      <c r="H2271" s="4" t="s">
        <v>53</v>
      </c>
      <c r="I2271" s="9">
        <v>2</v>
      </c>
      <c r="J2271" s="6">
        <v>151.04</v>
      </c>
      <c r="K2271" s="7">
        <v>0.15</v>
      </c>
      <c r="L2271" s="6">
        <v>76.97</v>
      </c>
      <c r="M2271" s="6">
        <f t="shared" si="140"/>
        <v>256.76799999999997</v>
      </c>
      <c r="N2271" s="6">
        <f t="shared" si="141"/>
        <v>153.94</v>
      </c>
      <c r="O2271" s="6">
        <f t="shared" si="142"/>
        <v>102.82799999999997</v>
      </c>
      <c r="P2271" s="8">
        <f t="shared" si="143"/>
        <v>0.40047046360917243</v>
      </c>
      <c r="Q2271" s="5">
        <f>YEAR(SalesDataTable[[#This Row],[Order Date]])</f>
        <v>2026</v>
      </c>
      <c r="R2271" s="8" t="str">
        <f>"Q"&amp;ROUNDUP(MONTH(SalesDataTable[[#This Row],[Order Date]])/3,0)</f>
        <v>Q4</v>
      </c>
      <c r="S2271" s="9">
        <f>MONTH(SalesDataTable[[#This Row],[Order Date]])</f>
        <v>11</v>
      </c>
      <c r="T2271" s="8" t="str">
        <f>TEXT(SalesDataTable[[#This Row],[Order Date]],"mmm")</f>
        <v>Nov</v>
      </c>
    </row>
    <row r="2272" spans="1:20" ht="16">
      <c r="A2272" s="2" t="s">
        <v>2323</v>
      </c>
      <c r="B2272" s="3">
        <v>46330</v>
      </c>
      <c r="C2272" s="4" t="s">
        <v>1</v>
      </c>
      <c r="D2272" s="4" t="s">
        <v>88</v>
      </c>
      <c r="E2272" s="4" t="s">
        <v>39</v>
      </c>
      <c r="F2272" s="4" t="s">
        <v>4</v>
      </c>
      <c r="G2272" s="4" t="s">
        <v>5</v>
      </c>
      <c r="H2272" s="4" t="s">
        <v>35</v>
      </c>
      <c r="I2272" s="9">
        <v>3</v>
      </c>
      <c r="J2272" s="6">
        <v>41.12</v>
      </c>
      <c r="K2272" s="7">
        <v>0.1</v>
      </c>
      <c r="L2272" s="6">
        <v>16.670000000000002</v>
      </c>
      <c r="M2272" s="6">
        <f t="shared" si="140"/>
        <v>111.02399999999999</v>
      </c>
      <c r="N2272" s="6">
        <f t="shared" si="141"/>
        <v>50.010000000000005</v>
      </c>
      <c r="O2272" s="6">
        <f t="shared" si="142"/>
        <v>61.013999999999982</v>
      </c>
      <c r="P2272" s="8">
        <f t="shared" si="143"/>
        <v>0.54955685257241671</v>
      </c>
      <c r="Q2272" s="5">
        <f>YEAR(SalesDataTable[[#This Row],[Order Date]])</f>
        <v>2026</v>
      </c>
      <c r="R2272" s="8" t="str">
        <f>"Q"&amp;ROUNDUP(MONTH(SalesDataTable[[#This Row],[Order Date]])/3,0)</f>
        <v>Q4</v>
      </c>
      <c r="S2272" s="9">
        <f>MONTH(SalesDataTable[[#This Row],[Order Date]])</f>
        <v>11</v>
      </c>
      <c r="T2272" s="8" t="str">
        <f>TEXT(SalesDataTable[[#This Row],[Order Date]],"mmm")</f>
        <v>Nov</v>
      </c>
    </row>
    <row r="2273" spans="1:20" ht="16">
      <c r="A2273" s="2" t="s">
        <v>2324</v>
      </c>
      <c r="B2273" s="3">
        <v>46331</v>
      </c>
      <c r="C2273" s="4" t="s">
        <v>1</v>
      </c>
      <c r="D2273" s="4" t="s">
        <v>88</v>
      </c>
      <c r="E2273" s="4" t="s">
        <v>3</v>
      </c>
      <c r="F2273" s="4" t="s">
        <v>16</v>
      </c>
      <c r="G2273" s="4" t="s">
        <v>11</v>
      </c>
      <c r="H2273" s="4" t="s">
        <v>21</v>
      </c>
      <c r="I2273" s="9">
        <v>1</v>
      </c>
      <c r="J2273" s="6">
        <v>140.59</v>
      </c>
      <c r="K2273" s="7">
        <v>0.1</v>
      </c>
      <c r="L2273" s="6">
        <v>79.510000000000005</v>
      </c>
      <c r="M2273" s="6">
        <f t="shared" si="140"/>
        <v>126.53100000000001</v>
      </c>
      <c r="N2273" s="6">
        <f t="shared" si="141"/>
        <v>79.510000000000005</v>
      </c>
      <c r="O2273" s="6">
        <f t="shared" si="142"/>
        <v>47.021000000000001</v>
      </c>
      <c r="P2273" s="8">
        <f t="shared" si="143"/>
        <v>0.37161644182058151</v>
      </c>
      <c r="Q2273" s="5">
        <f>YEAR(SalesDataTable[[#This Row],[Order Date]])</f>
        <v>2026</v>
      </c>
      <c r="R2273" s="8" t="str">
        <f>"Q"&amp;ROUNDUP(MONTH(SalesDataTable[[#This Row],[Order Date]])/3,0)</f>
        <v>Q4</v>
      </c>
      <c r="S2273" s="9">
        <f>MONTH(SalesDataTable[[#This Row],[Order Date]])</f>
        <v>11</v>
      </c>
      <c r="T2273" s="8" t="str">
        <f>TEXT(SalesDataTable[[#This Row],[Order Date]],"mmm")</f>
        <v>Nov</v>
      </c>
    </row>
    <row r="2274" spans="1:20" ht="16">
      <c r="A2274" s="2" t="s">
        <v>2325</v>
      </c>
      <c r="B2274" s="3">
        <v>46331</v>
      </c>
      <c r="C2274" s="4" t="s">
        <v>8</v>
      </c>
      <c r="D2274" s="4" t="s">
        <v>86</v>
      </c>
      <c r="E2274" s="4" t="s">
        <v>3</v>
      </c>
      <c r="F2274" s="4" t="s">
        <v>4</v>
      </c>
      <c r="G2274" s="4" t="s">
        <v>17</v>
      </c>
      <c r="H2274" s="4" t="s">
        <v>83</v>
      </c>
      <c r="I2274" s="9">
        <v>2</v>
      </c>
      <c r="J2274" s="6">
        <v>160.68</v>
      </c>
      <c r="K2274" s="7">
        <v>0</v>
      </c>
      <c r="L2274" s="6">
        <v>89.49</v>
      </c>
      <c r="M2274" s="6">
        <f t="shared" si="140"/>
        <v>321.36</v>
      </c>
      <c r="N2274" s="6">
        <f t="shared" si="141"/>
        <v>178.98</v>
      </c>
      <c r="O2274" s="6">
        <f t="shared" si="142"/>
        <v>142.38000000000002</v>
      </c>
      <c r="P2274" s="8">
        <f t="shared" si="143"/>
        <v>0.4430545182972368</v>
      </c>
      <c r="Q2274" s="5">
        <f>YEAR(SalesDataTable[[#This Row],[Order Date]])</f>
        <v>2026</v>
      </c>
      <c r="R2274" s="8" t="str">
        <f>"Q"&amp;ROUNDUP(MONTH(SalesDataTable[[#This Row],[Order Date]])/3,0)</f>
        <v>Q4</v>
      </c>
      <c r="S2274" s="9">
        <f>MONTH(SalesDataTable[[#This Row],[Order Date]])</f>
        <v>11</v>
      </c>
      <c r="T2274" s="8" t="str">
        <f>TEXT(SalesDataTable[[#This Row],[Order Date]],"mmm")</f>
        <v>Nov</v>
      </c>
    </row>
    <row r="2275" spans="1:20" ht="16">
      <c r="A2275" s="2" t="s">
        <v>2326</v>
      </c>
      <c r="B2275" s="3">
        <v>46331</v>
      </c>
      <c r="C2275" s="4" t="s">
        <v>27</v>
      </c>
      <c r="D2275" s="4" t="s">
        <v>28</v>
      </c>
      <c r="E2275" s="4" t="s">
        <v>3</v>
      </c>
      <c r="F2275" s="4" t="s">
        <v>4</v>
      </c>
      <c r="G2275" s="4" t="s">
        <v>49</v>
      </c>
      <c r="H2275" s="4" t="s">
        <v>74</v>
      </c>
      <c r="I2275" s="9">
        <v>6</v>
      </c>
      <c r="J2275" s="6">
        <v>49.7</v>
      </c>
      <c r="K2275" s="7">
        <v>0</v>
      </c>
      <c r="L2275" s="6">
        <v>22.34</v>
      </c>
      <c r="M2275" s="6">
        <f t="shared" si="140"/>
        <v>298.20000000000005</v>
      </c>
      <c r="N2275" s="6">
        <f t="shared" si="141"/>
        <v>134.04</v>
      </c>
      <c r="O2275" s="6">
        <f t="shared" si="142"/>
        <v>164.16000000000005</v>
      </c>
      <c r="P2275" s="8">
        <f t="shared" si="143"/>
        <v>0.55050301810865199</v>
      </c>
      <c r="Q2275" s="5">
        <f>YEAR(SalesDataTable[[#This Row],[Order Date]])</f>
        <v>2026</v>
      </c>
      <c r="R2275" s="8" t="str">
        <f>"Q"&amp;ROUNDUP(MONTH(SalesDataTable[[#This Row],[Order Date]])/3,0)</f>
        <v>Q4</v>
      </c>
      <c r="S2275" s="9">
        <f>MONTH(SalesDataTable[[#This Row],[Order Date]])</f>
        <v>11</v>
      </c>
      <c r="T2275" s="8" t="str">
        <f>TEXT(SalesDataTable[[#This Row],[Order Date]],"mmm")</f>
        <v>Nov</v>
      </c>
    </row>
    <row r="2276" spans="1:20" ht="16">
      <c r="A2276" s="2" t="s">
        <v>2327</v>
      </c>
      <c r="B2276" s="3">
        <v>46331</v>
      </c>
      <c r="C2276" s="4" t="s">
        <v>8</v>
      </c>
      <c r="D2276" s="4" t="s">
        <v>66</v>
      </c>
      <c r="E2276" s="4" t="s">
        <v>25</v>
      </c>
      <c r="F2276" s="4" t="s">
        <v>4</v>
      </c>
      <c r="G2276" s="4" t="s">
        <v>5</v>
      </c>
      <c r="H2276" s="4" t="s">
        <v>6</v>
      </c>
      <c r="I2276" s="9">
        <v>3</v>
      </c>
      <c r="J2276" s="6">
        <v>80.400000000000006</v>
      </c>
      <c r="K2276" s="7">
        <v>0.05</v>
      </c>
      <c r="L2276" s="6">
        <v>42.82</v>
      </c>
      <c r="M2276" s="6">
        <f t="shared" si="140"/>
        <v>229.14000000000001</v>
      </c>
      <c r="N2276" s="6">
        <f t="shared" si="141"/>
        <v>128.46</v>
      </c>
      <c r="O2276" s="6">
        <f t="shared" si="142"/>
        <v>100.68</v>
      </c>
      <c r="P2276" s="8">
        <f t="shared" si="143"/>
        <v>0.43938203718250851</v>
      </c>
      <c r="Q2276" s="5">
        <f>YEAR(SalesDataTable[[#This Row],[Order Date]])</f>
        <v>2026</v>
      </c>
      <c r="R2276" s="8" t="str">
        <f>"Q"&amp;ROUNDUP(MONTH(SalesDataTable[[#This Row],[Order Date]])/3,0)</f>
        <v>Q4</v>
      </c>
      <c r="S2276" s="9">
        <f>MONTH(SalesDataTable[[#This Row],[Order Date]])</f>
        <v>11</v>
      </c>
      <c r="T2276" s="8" t="str">
        <f>TEXT(SalesDataTable[[#This Row],[Order Date]],"mmm")</f>
        <v>Nov</v>
      </c>
    </row>
    <row r="2277" spans="1:20" ht="16">
      <c r="A2277" s="2" t="s">
        <v>2328</v>
      </c>
      <c r="B2277" s="3">
        <v>46331</v>
      </c>
      <c r="C2277" s="4" t="s">
        <v>8</v>
      </c>
      <c r="D2277" s="4" t="s">
        <v>9</v>
      </c>
      <c r="E2277" s="4" t="s">
        <v>25</v>
      </c>
      <c r="F2277" s="4" t="s">
        <v>16</v>
      </c>
      <c r="G2277" s="4" t="s">
        <v>11</v>
      </c>
      <c r="H2277" s="4" t="s">
        <v>53</v>
      </c>
      <c r="I2277" s="9">
        <v>4</v>
      </c>
      <c r="J2277" s="6">
        <v>151.38999999999999</v>
      </c>
      <c r="K2277" s="7">
        <v>0.05</v>
      </c>
      <c r="L2277" s="6">
        <v>80.66</v>
      </c>
      <c r="M2277" s="6">
        <f t="shared" si="140"/>
        <v>575.28199999999993</v>
      </c>
      <c r="N2277" s="6">
        <f t="shared" si="141"/>
        <v>322.64</v>
      </c>
      <c r="O2277" s="6">
        <f t="shared" si="142"/>
        <v>252.64199999999994</v>
      </c>
      <c r="P2277" s="8">
        <f t="shared" si="143"/>
        <v>0.43916201097896329</v>
      </c>
      <c r="Q2277" s="5">
        <f>YEAR(SalesDataTable[[#This Row],[Order Date]])</f>
        <v>2026</v>
      </c>
      <c r="R2277" s="8" t="str">
        <f>"Q"&amp;ROUNDUP(MONTH(SalesDataTable[[#This Row],[Order Date]])/3,0)</f>
        <v>Q4</v>
      </c>
      <c r="S2277" s="9">
        <f>MONTH(SalesDataTable[[#This Row],[Order Date]])</f>
        <v>11</v>
      </c>
      <c r="T2277" s="8" t="str">
        <f>TEXT(SalesDataTable[[#This Row],[Order Date]],"mmm")</f>
        <v>Nov</v>
      </c>
    </row>
    <row r="2278" spans="1:20" ht="16">
      <c r="A2278" s="2" t="s">
        <v>2329</v>
      </c>
      <c r="B2278" s="3">
        <v>46331</v>
      </c>
      <c r="C2278" s="4" t="s">
        <v>8</v>
      </c>
      <c r="D2278" s="4" t="s">
        <v>86</v>
      </c>
      <c r="E2278" s="4" t="s">
        <v>25</v>
      </c>
      <c r="F2278" s="4" t="s">
        <v>20</v>
      </c>
      <c r="G2278" s="4" t="s">
        <v>17</v>
      </c>
      <c r="H2278" s="4" t="s">
        <v>46</v>
      </c>
      <c r="I2278" s="9">
        <v>2</v>
      </c>
      <c r="J2278" s="6">
        <v>45.44</v>
      </c>
      <c r="K2278" s="7">
        <v>0.05</v>
      </c>
      <c r="L2278" s="6">
        <v>18.2</v>
      </c>
      <c r="M2278" s="6">
        <f t="shared" si="140"/>
        <v>86.335999999999999</v>
      </c>
      <c r="N2278" s="6">
        <f t="shared" si="141"/>
        <v>36.4</v>
      </c>
      <c r="O2278" s="6">
        <f t="shared" si="142"/>
        <v>49.936</v>
      </c>
      <c r="P2278" s="8">
        <f t="shared" si="143"/>
        <v>0.57839140103780584</v>
      </c>
      <c r="Q2278" s="5">
        <f>YEAR(SalesDataTable[[#This Row],[Order Date]])</f>
        <v>2026</v>
      </c>
      <c r="R2278" s="8" t="str">
        <f>"Q"&amp;ROUNDUP(MONTH(SalesDataTable[[#This Row],[Order Date]])/3,0)</f>
        <v>Q4</v>
      </c>
      <c r="S2278" s="9">
        <f>MONTH(SalesDataTable[[#This Row],[Order Date]])</f>
        <v>11</v>
      </c>
      <c r="T2278" s="8" t="str">
        <f>TEXT(SalesDataTable[[#This Row],[Order Date]],"mmm")</f>
        <v>Nov</v>
      </c>
    </row>
    <row r="2279" spans="1:20" ht="16">
      <c r="A2279" s="2" t="s">
        <v>2330</v>
      </c>
      <c r="B2279" s="3">
        <v>46331</v>
      </c>
      <c r="C2279" s="4" t="s">
        <v>27</v>
      </c>
      <c r="D2279" s="4" t="s">
        <v>82</v>
      </c>
      <c r="E2279" s="4" t="s">
        <v>3</v>
      </c>
      <c r="F2279" s="4" t="s">
        <v>16</v>
      </c>
      <c r="G2279" s="4" t="s">
        <v>11</v>
      </c>
      <c r="H2279" s="4" t="s">
        <v>79</v>
      </c>
      <c r="I2279" s="9">
        <v>2</v>
      </c>
      <c r="J2279" s="6">
        <v>70.790000000000006</v>
      </c>
      <c r="K2279" s="7">
        <v>0.15</v>
      </c>
      <c r="L2279" s="6">
        <v>33.32</v>
      </c>
      <c r="M2279" s="6">
        <f t="shared" si="140"/>
        <v>120.343</v>
      </c>
      <c r="N2279" s="6">
        <f t="shared" si="141"/>
        <v>66.64</v>
      </c>
      <c r="O2279" s="6">
        <f t="shared" si="142"/>
        <v>53.703000000000003</v>
      </c>
      <c r="P2279" s="8">
        <f t="shared" si="143"/>
        <v>0.44624947026416162</v>
      </c>
      <c r="Q2279" s="5">
        <f>YEAR(SalesDataTable[[#This Row],[Order Date]])</f>
        <v>2026</v>
      </c>
      <c r="R2279" s="8" t="str">
        <f>"Q"&amp;ROUNDUP(MONTH(SalesDataTable[[#This Row],[Order Date]])/3,0)</f>
        <v>Q4</v>
      </c>
      <c r="S2279" s="9">
        <f>MONTH(SalesDataTable[[#This Row],[Order Date]])</f>
        <v>11</v>
      </c>
      <c r="T2279" s="8" t="str">
        <f>TEXT(SalesDataTable[[#This Row],[Order Date]],"mmm")</f>
        <v>Nov</v>
      </c>
    </row>
    <row r="2280" spans="1:20" ht="16">
      <c r="A2280" s="2" t="s">
        <v>2331</v>
      </c>
      <c r="B2280" s="3">
        <v>46331</v>
      </c>
      <c r="C2280" s="4" t="s">
        <v>14</v>
      </c>
      <c r="D2280" s="4" t="s">
        <v>34</v>
      </c>
      <c r="E2280" s="4" t="s">
        <v>25</v>
      </c>
      <c r="F2280" s="4" t="s">
        <v>4</v>
      </c>
      <c r="G2280" s="4" t="s">
        <v>17</v>
      </c>
      <c r="H2280" s="4" t="s">
        <v>18</v>
      </c>
      <c r="I2280" s="9">
        <v>1</v>
      </c>
      <c r="J2280" s="6">
        <v>35.630000000000003</v>
      </c>
      <c r="K2280" s="7">
        <v>0</v>
      </c>
      <c r="L2280" s="6">
        <v>13.47</v>
      </c>
      <c r="M2280" s="6">
        <f t="shared" si="140"/>
        <v>35.630000000000003</v>
      </c>
      <c r="N2280" s="6">
        <f t="shared" si="141"/>
        <v>13.47</v>
      </c>
      <c r="O2280" s="6">
        <f t="shared" si="142"/>
        <v>22.160000000000004</v>
      </c>
      <c r="P2280" s="8">
        <f t="shared" si="143"/>
        <v>0.62194779680044909</v>
      </c>
      <c r="Q2280" s="5">
        <f>YEAR(SalesDataTable[[#This Row],[Order Date]])</f>
        <v>2026</v>
      </c>
      <c r="R2280" s="8" t="str">
        <f>"Q"&amp;ROUNDUP(MONTH(SalesDataTable[[#This Row],[Order Date]])/3,0)</f>
        <v>Q4</v>
      </c>
      <c r="S2280" s="9">
        <f>MONTH(SalesDataTable[[#This Row],[Order Date]])</f>
        <v>11</v>
      </c>
      <c r="T2280" s="8" t="str">
        <f>TEXT(SalesDataTable[[#This Row],[Order Date]],"mmm")</f>
        <v>Nov</v>
      </c>
    </row>
    <row r="2281" spans="1:20" ht="16">
      <c r="A2281" s="2" t="s">
        <v>2332</v>
      </c>
      <c r="B2281" s="3">
        <v>46331</v>
      </c>
      <c r="C2281" s="4" t="s">
        <v>1</v>
      </c>
      <c r="D2281" s="4" t="s">
        <v>88</v>
      </c>
      <c r="E2281" s="4" t="s">
        <v>3</v>
      </c>
      <c r="F2281" s="4" t="s">
        <v>20</v>
      </c>
      <c r="G2281" s="4" t="s">
        <v>11</v>
      </c>
      <c r="H2281" s="4" t="s">
        <v>79</v>
      </c>
      <c r="I2281" s="9">
        <v>3</v>
      </c>
      <c r="J2281" s="6">
        <v>73.010000000000005</v>
      </c>
      <c r="K2281" s="7">
        <v>0.15</v>
      </c>
      <c r="L2281" s="6">
        <v>32.49</v>
      </c>
      <c r="M2281" s="6">
        <f t="shared" si="140"/>
        <v>186.17550000000003</v>
      </c>
      <c r="N2281" s="6">
        <f t="shared" si="141"/>
        <v>97.47</v>
      </c>
      <c r="O2281" s="6">
        <f t="shared" si="142"/>
        <v>88.705500000000029</v>
      </c>
      <c r="P2281" s="8">
        <f t="shared" si="143"/>
        <v>0.47646172562984934</v>
      </c>
      <c r="Q2281" s="5">
        <f>YEAR(SalesDataTable[[#This Row],[Order Date]])</f>
        <v>2026</v>
      </c>
      <c r="R2281" s="8" t="str">
        <f>"Q"&amp;ROUNDUP(MONTH(SalesDataTable[[#This Row],[Order Date]])/3,0)</f>
        <v>Q4</v>
      </c>
      <c r="S2281" s="9">
        <f>MONTH(SalesDataTable[[#This Row],[Order Date]])</f>
        <v>11</v>
      </c>
      <c r="T2281" s="8" t="str">
        <f>TEXT(SalesDataTable[[#This Row],[Order Date]],"mmm")</f>
        <v>Nov</v>
      </c>
    </row>
    <row r="2282" spans="1:20" ht="16">
      <c r="A2282" s="2" t="s">
        <v>2333</v>
      </c>
      <c r="B2282" s="3">
        <v>46332</v>
      </c>
      <c r="C2282" s="4" t="s">
        <v>8</v>
      </c>
      <c r="D2282" s="4" t="s">
        <v>9</v>
      </c>
      <c r="E2282" s="4" t="s">
        <v>39</v>
      </c>
      <c r="F2282" s="4" t="s">
        <v>20</v>
      </c>
      <c r="G2282" s="4" t="s">
        <v>11</v>
      </c>
      <c r="H2282" s="4" t="s">
        <v>12</v>
      </c>
      <c r="I2282" s="9">
        <v>1</v>
      </c>
      <c r="J2282" s="6">
        <v>93.48</v>
      </c>
      <c r="K2282" s="7">
        <v>0.05</v>
      </c>
      <c r="L2282" s="6">
        <v>46.34</v>
      </c>
      <c r="M2282" s="6">
        <f t="shared" si="140"/>
        <v>88.805999999999997</v>
      </c>
      <c r="N2282" s="6">
        <f t="shared" si="141"/>
        <v>46.34</v>
      </c>
      <c r="O2282" s="6">
        <f t="shared" si="142"/>
        <v>42.465999999999994</v>
      </c>
      <c r="P2282" s="8">
        <f t="shared" si="143"/>
        <v>0.47818841069297113</v>
      </c>
      <c r="Q2282" s="5">
        <f>YEAR(SalesDataTable[[#This Row],[Order Date]])</f>
        <v>2026</v>
      </c>
      <c r="R2282" s="8" t="str">
        <f>"Q"&amp;ROUNDUP(MONTH(SalesDataTable[[#This Row],[Order Date]])/3,0)</f>
        <v>Q4</v>
      </c>
      <c r="S2282" s="9">
        <f>MONTH(SalesDataTable[[#This Row],[Order Date]])</f>
        <v>11</v>
      </c>
      <c r="T2282" s="8" t="str">
        <f>TEXT(SalesDataTable[[#This Row],[Order Date]],"mmm")</f>
        <v>Nov</v>
      </c>
    </row>
    <row r="2283" spans="1:20" ht="16">
      <c r="A2283" s="2" t="s">
        <v>2334</v>
      </c>
      <c r="B2283" s="3">
        <v>46332</v>
      </c>
      <c r="C2283" s="4" t="s">
        <v>8</v>
      </c>
      <c r="D2283" s="4" t="s">
        <v>9</v>
      </c>
      <c r="E2283" s="4" t="s">
        <v>3</v>
      </c>
      <c r="F2283" s="4" t="s">
        <v>20</v>
      </c>
      <c r="G2283" s="4" t="s">
        <v>5</v>
      </c>
      <c r="H2283" s="4" t="s">
        <v>6</v>
      </c>
      <c r="I2283" s="9">
        <v>1</v>
      </c>
      <c r="J2283" s="6">
        <v>82.89</v>
      </c>
      <c r="K2283" s="7">
        <v>0</v>
      </c>
      <c r="L2283" s="6">
        <v>41.44</v>
      </c>
      <c r="M2283" s="6">
        <f t="shared" si="140"/>
        <v>82.89</v>
      </c>
      <c r="N2283" s="6">
        <f t="shared" si="141"/>
        <v>41.44</v>
      </c>
      <c r="O2283" s="6">
        <f t="shared" si="142"/>
        <v>41.45</v>
      </c>
      <c r="P2283" s="8">
        <f t="shared" si="143"/>
        <v>0.50006032090722652</v>
      </c>
      <c r="Q2283" s="5">
        <f>YEAR(SalesDataTable[[#This Row],[Order Date]])</f>
        <v>2026</v>
      </c>
      <c r="R2283" s="8" t="str">
        <f>"Q"&amp;ROUNDUP(MONTH(SalesDataTable[[#This Row],[Order Date]])/3,0)</f>
        <v>Q4</v>
      </c>
      <c r="S2283" s="9">
        <f>MONTH(SalesDataTable[[#This Row],[Order Date]])</f>
        <v>11</v>
      </c>
      <c r="T2283" s="8" t="str">
        <f>TEXT(SalesDataTable[[#This Row],[Order Date]],"mmm")</f>
        <v>Nov</v>
      </c>
    </row>
    <row r="2284" spans="1:20" ht="16">
      <c r="A2284" s="2" t="s">
        <v>2335</v>
      </c>
      <c r="B2284" s="3">
        <v>46332</v>
      </c>
      <c r="C2284" s="4" t="s">
        <v>27</v>
      </c>
      <c r="D2284" s="4" t="s">
        <v>45</v>
      </c>
      <c r="E2284" s="4" t="s">
        <v>3</v>
      </c>
      <c r="F2284" s="4" t="s">
        <v>16</v>
      </c>
      <c r="G2284" s="4" t="s">
        <v>17</v>
      </c>
      <c r="H2284" s="4" t="s">
        <v>18</v>
      </c>
      <c r="I2284" s="9">
        <v>2</v>
      </c>
      <c r="J2284" s="6">
        <v>35.71</v>
      </c>
      <c r="K2284" s="7">
        <v>0.2</v>
      </c>
      <c r="L2284" s="6">
        <v>13.48</v>
      </c>
      <c r="M2284" s="6">
        <f t="shared" si="140"/>
        <v>57.136000000000003</v>
      </c>
      <c r="N2284" s="6">
        <f t="shared" si="141"/>
        <v>26.96</v>
      </c>
      <c r="O2284" s="6">
        <f t="shared" si="142"/>
        <v>30.176000000000002</v>
      </c>
      <c r="P2284" s="8">
        <f t="shared" si="143"/>
        <v>0.52814337720526461</v>
      </c>
      <c r="Q2284" s="5">
        <f>YEAR(SalesDataTable[[#This Row],[Order Date]])</f>
        <v>2026</v>
      </c>
      <c r="R2284" s="8" t="str">
        <f>"Q"&amp;ROUNDUP(MONTH(SalesDataTable[[#This Row],[Order Date]])/3,0)</f>
        <v>Q4</v>
      </c>
      <c r="S2284" s="9">
        <f>MONTH(SalesDataTable[[#This Row],[Order Date]])</f>
        <v>11</v>
      </c>
      <c r="T2284" s="8" t="str">
        <f>TEXT(SalesDataTable[[#This Row],[Order Date]],"mmm")</f>
        <v>Nov</v>
      </c>
    </row>
    <row r="2285" spans="1:20" ht="16">
      <c r="A2285" s="2" t="s">
        <v>2336</v>
      </c>
      <c r="B2285" s="3">
        <v>46332</v>
      </c>
      <c r="C2285" s="4" t="s">
        <v>27</v>
      </c>
      <c r="D2285" s="4" t="s">
        <v>82</v>
      </c>
      <c r="E2285" s="4" t="s">
        <v>25</v>
      </c>
      <c r="F2285" s="4" t="s">
        <v>16</v>
      </c>
      <c r="G2285" s="4" t="s">
        <v>49</v>
      </c>
      <c r="H2285" s="4" t="s">
        <v>50</v>
      </c>
      <c r="I2285" s="9">
        <v>1</v>
      </c>
      <c r="J2285" s="6">
        <v>40.380000000000003</v>
      </c>
      <c r="K2285" s="7">
        <v>0.15</v>
      </c>
      <c r="L2285" s="6">
        <v>14.53</v>
      </c>
      <c r="M2285" s="6">
        <f t="shared" si="140"/>
        <v>34.323</v>
      </c>
      <c r="N2285" s="6">
        <f t="shared" si="141"/>
        <v>14.53</v>
      </c>
      <c r="O2285" s="6">
        <f t="shared" si="142"/>
        <v>19.792999999999999</v>
      </c>
      <c r="P2285" s="8">
        <f t="shared" si="143"/>
        <v>0.57666870611543275</v>
      </c>
      <c r="Q2285" s="5">
        <f>YEAR(SalesDataTable[[#This Row],[Order Date]])</f>
        <v>2026</v>
      </c>
      <c r="R2285" s="8" t="str">
        <f>"Q"&amp;ROUNDUP(MONTH(SalesDataTable[[#This Row],[Order Date]])/3,0)</f>
        <v>Q4</v>
      </c>
      <c r="S2285" s="9">
        <f>MONTH(SalesDataTable[[#This Row],[Order Date]])</f>
        <v>11</v>
      </c>
      <c r="T2285" s="8" t="str">
        <f>TEXT(SalesDataTable[[#This Row],[Order Date]],"mmm")</f>
        <v>Nov</v>
      </c>
    </row>
    <row r="2286" spans="1:20" ht="16">
      <c r="A2286" s="2" t="s">
        <v>2337</v>
      </c>
      <c r="B2286" s="3">
        <v>46332</v>
      </c>
      <c r="C2286" s="4" t="s">
        <v>8</v>
      </c>
      <c r="D2286" s="4" t="s">
        <v>69</v>
      </c>
      <c r="E2286" s="4" t="s">
        <v>39</v>
      </c>
      <c r="F2286" s="4" t="s">
        <v>16</v>
      </c>
      <c r="G2286" s="4" t="s">
        <v>11</v>
      </c>
      <c r="H2286" s="4" t="s">
        <v>21</v>
      </c>
      <c r="I2286" s="9">
        <v>1</v>
      </c>
      <c r="J2286" s="6">
        <v>142</v>
      </c>
      <c r="K2286" s="7">
        <v>0.05</v>
      </c>
      <c r="L2286" s="6">
        <v>81.099999999999994</v>
      </c>
      <c r="M2286" s="6">
        <f t="shared" si="140"/>
        <v>134.9</v>
      </c>
      <c r="N2286" s="6">
        <f t="shared" si="141"/>
        <v>81.099999999999994</v>
      </c>
      <c r="O2286" s="6">
        <f t="shared" si="142"/>
        <v>53.800000000000011</v>
      </c>
      <c r="P2286" s="8">
        <f t="shared" si="143"/>
        <v>0.39881393624907346</v>
      </c>
      <c r="Q2286" s="5">
        <f>YEAR(SalesDataTable[[#This Row],[Order Date]])</f>
        <v>2026</v>
      </c>
      <c r="R2286" s="8" t="str">
        <f>"Q"&amp;ROUNDUP(MONTH(SalesDataTable[[#This Row],[Order Date]])/3,0)</f>
        <v>Q4</v>
      </c>
      <c r="S2286" s="9">
        <f>MONTH(SalesDataTable[[#This Row],[Order Date]])</f>
        <v>11</v>
      </c>
      <c r="T2286" s="8" t="str">
        <f>TEXT(SalesDataTable[[#This Row],[Order Date]],"mmm")</f>
        <v>Nov</v>
      </c>
    </row>
    <row r="2287" spans="1:20" ht="16">
      <c r="A2287" s="2" t="s">
        <v>2338</v>
      </c>
      <c r="B2287" s="3">
        <v>46332</v>
      </c>
      <c r="C2287" s="4" t="s">
        <v>1</v>
      </c>
      <c r="D2287" s="4" t="s">
        <v>88</v>
      </c>
      <c r="E2287" s="4" t="s">
        <v>39</v>
      </c>
      <c r="F2287" s="4" t="s">
        <v>16</v>
      </c>
      <c r="G2287" s="4" t="s">
        <v>17</v>
      </c>
      <c r="H2287" s="4" t="s">
        <v>18</v>
      </c>
      <c r="I2287" s="9">
        <v>2</v>
      </c>
      <c r="J2287" s="6">
        <v>36.29</v>
      </c>
      <c r="K2287" s="7">
        <v>0.15</v>
      </c>
      <c r="L2287" s="6">
        <v>13.93</v>
      </c>
      <c r="M2287" s="6">
        <f t="shared" si="140"/>
        <v>61.692999999999998</v>
      </c>
      <c r="N2287" s="6">
        <f t="shared" si="141"/>
        <v>27.86</v>
      </c>
      <c r="O2287" s="6">
        <f t="shared" si="142"/>
        <v>33.832999999999998</v>
      </c>
      <c r="P2287" s="8">
        <f t="shared" si="143"/>
        <v>0.54840905775371596</v>
      </c>
      <c r="Q2287" s="5">
        <f>YEAR(SalesDataTable[[#This Row],[Order Date]])</f>
        <v>2026</v>
      </c>
      <c r="R2287" s="8" t="str">
        <f>"Q"&amp;ROUNDUP(MONTH(SalesDataTable[[#This Row],[Order Date]])/3,0)</f>
        <v>Q4</v>
      </c>
      <c r="S2287" s="9">
        <f>MONTH(SalesDataTable[[#This Row],[Order Date]])</f>
        <v>11</v>
      </c>
      <c r="T2287" s="8" t="str">
        <f>TEXT(SalesDataTable[[#This Row],[Order Date]],"mmm")</f>
        <v>Nov</v>
      </c>
    </row>
    <row r="2288" spans="1:20" ht="16">
      <c r="A2288" s="2" t="s">
        <v>2339</v>
      </c>
      <c r="B2288" s="3">
        <v>46332</v>
      </c>
      <c r="C2288" s="4" t="s">
        <v>27</v>
      </c>
      <c r="D2288" s="4" t="s">
        <v>48</v>
      </c>
      <c r="E2288" s="4" t="s">
        <v>3</v>
      </c>
      <c r="F2288" s="4" t="s">
        <v>16</v>
      </c>
      <c r="G2288" s="4" t="s">
        <v>31</v>
      </c>
      <c r="H2288" s="4" t="s">
        <v>90</v>
      </c>
      <c r="I2288" s="9">
        <v>1</v>
      </c>
      <c r="J2288" s="6">
        <v>121.66</v>
      </c>
      <c r="K2288" s="7">
        <v>0</v>
      </c>
      <c r="L2288" s="6">
        <v>61.66</v>
      </c>
      <c r="M2288" s="6">
        <f t="shared" si="140"/>
        <v>121.66</v>
      </c>
      <c r="N2288" s="6">
        <f t="shared" si="141"/>
        <v>61.66</v>
      </c>
      <c r="O2288" s="6">
        <f t="shared" si="142"/>
        <v>60</v>
      </c>
      <c r="P2288" s="8">
        <f t="shared" si="143"/>
        <v>0.49317770836758179</v>
      </c>
      <c r="Q2288" s="5">
        <f>YEAR(SalesDataTable[[#This Row],[Order Date]])</f>
        <v>2026</v>
      </c>
      <c r="R2288" s="8" t="str">
        <f>"Q"&amp;ROUNDUP(MONTH(SalesDataTable[[#This Row],[Order Date]])/3,0)</f>
        <v>Q4</v>
      </c>
      <c r="S2288" s="9">
        <f>MONTH(SalesDataTable[[#This Row],[Order Date]])</f>
        <v>11</v>
      </c>
      <c r="T2288" s="8" t="str">
        <f>TEXT(SalesDataTable[[#This Row],[Order Date]],"mmm")</f>
        <v>Nov</v>
      </c>
    </row>
    <row r="2289" spans="1:20" ht="16">
      <c r="A2289" s="2" t="s">
        <v>2340</v>
      </c>
      <c r="B2289" s="3">
        <v>46332</v>
      </c>
      <c r="C2289" s="4" t="s">
        <v>8</v>
      </c>
      <c r="D2289" s="4" t="s">
        <v>86</v>
      </c>
      <c r="E2289" s="4" t="s">
        <v>3</v>
      </c>
      <c r="F2289" s="4" t="s">
        <v>4</v>
      </c>
      <c r="G2289" s="4" t="s">
        <v>31</v>
      </c>
      <c r="H2289" s="4" t="s">
        <v>90</v>
      </c>
      <c r="I2289" s="9">
        <v>3</v>
      </c>
      <c r="J2289" s="6">
        <v>124.65</v>
      </c>
      <c r="K2289" s="7">
        <v>0.05</v>
      </c>
      <c r="L2289" s="6">
        <v>62.27</v>
      </c>
      <c r="M2289" s="6">
        <f t="shared" si="140"/>
        <v>355.25250000000005</v>
      </c>
      <c r="N2289" s="6">
        <f t="shared" si="141"/>
        <v>186.81</v>
      </c>
      <c r="O2289" s="6">
        <f t="shared" si="142"/>
        <v>168.44250000000005</v>
      </c>
      <c r="P2289" s="8">
        <f t="shared" si="143"/>
        <v>0.47414866890451163</v>
      </c>
      <c r="Q2289" s="5">
        <f>YEAR(SalesDataTable[[#This Row],[Order Date]])</f>
        <v>2026</v>
      </c>
      <c r="R2289" s="8" t="str">
        <f>"Q"&amp;ROUNDUP(MONTH(SalesDataTable[[#This Row],[Order Date]])/3,0)</f>
        <v>Q4</v>
      </c>
      <c r="S2289" s="9">
        <f>MONTH(SalesDataTable[[#This Row],[Order Date]])</f>
        <v>11</v>
      </c>
      <c r="T2289" s="8" t="str">
        <f>TEXT(SalesDataTable[[#This Row],[Order Date]],"mmm")</f>
        <v>Nov</v>
      </c>
    </row>
    <row r="2290" spans="1:20" ht="16">
      <c r="A2290" s="2" t="s">
        <v>2341</v>
      </c>
      <c r="B2290" s="3">
        <v>46332</v>
      </c>
      <c r="C2290" s="4" t="s">
        <v>1</v>
      </c>
      <c r="D2290" s="4" t="s">
        <v>88</v>
      </c>
      <c r="E2290" s="4" t="s">
        <v>3</v>
      </c>
      <c r="F2290" s="4" t="s">
        <v>16</v>
      </c>
      <c r="G2290" s="4" t="s">
        <v>5</v>
      </c>
      <c r="H2290" s="4" t="s">
        <v>6</v>
      </c>
      <c r="I2290" s="9">
        <v>2</v>
      </c>
      <c r="J2290" s="6">
        <v>80.61</v>
      </c>
      <c r="K2290" s="7">
        <v>0</v>
      </c>
      <c r="L2290" s="6">
        <v>43.72</v>
      </c>
      <c r="M2290" s="6">
        <f t="shared" si="140"/>
        <v>161.22</v>
      </c>
      <c r="N2290" s="6">
        <f t="shared" si="141"/>
        <v>87.44</v>
      </c>
      <c r="O2290" s="6">
        <f t="shared" si="142"/>
        <v>73.78</v>
      </c>
      <c r="P2290" s="8">
        <f t="shared" si="143"/>
        <v>0.45763552909068356</v>
      </c>
      <c r="Q2290" s="5">
        <f>YEAR(SalesDataTable[[#This Row],[Order Date]])</f>
        <v>2026</v>
      </c>
      <c r="R2290" s="8" t="str">
        <f>"Q"&amp;ROUNDUP(MONTH(SalesDataTable[[#This Row],[Order Date]])/3,0)</f>
        <v>Q4</v>
      </c>
      <c r="S2290" s="9">
        <f>MONTH(SalesDataTable[[#This Row],[Order Date]])</f>
        <v>11</v>
      </c>
      <c r="T2290" s="8" t="str">
        <f>TEXT(SalesDataTable[[#This Row],[Order Date]],"mmm")</f>
        <v>Nov</v>
      </c>
    </row>
    <row r="2291" spans="1:20" ht="16">
      <c r="A2291" s="2" t="s">
        <v>2342</v>
      </c>
      <c r="B2291" s="3">
        <v>46333</v>
      </c>
      <c r="C2291" s="4" t="s">
        <v>8</v>
      </c>
      <c r="D2291" s="4" t="s">
        <v>66</v>
      </c>
      <c r="E2291" s="4" t="s">
        <v>3</v>
      </c>
      <c r="F2291" s="4" t="s">
        <v>16</v>
      </c>
      <c r="G2291" s="4" t="s">
        <v>11</v>
      </c>
      <c r="H2291" s="4" t="s">
        <v>53</v>
      </c>
      <c r="I2291" s="9">
        <v>1</v>
      </c>
      <c r="J2291" s="6">
        <v>153.96</v>
      </c>
      <c r="K2291" s="7">
        <v>0</v>
      </c>
      <c r="L2291" s="6">
        <v>80.62</v>
      </c>
      <c r="M2291" s="6">
        <f t="shared" si="140"/>
        <v>153.96</v>
      </c>
      <c r="N2291" s="6">
        <f t="shared" si="141"/>
        <v>80.62</v>
      </c>
      <c r="O2291" s="6">
        <f t="shared" si="142"/>
        <v>73.34</v>
      </c>
      <c r="P2291" s="8">
        <f t="shared" si="143"/>
        <v>0.47635749545336453</v>
      </c>
      <c r="Q2291" s="5">
        <f>YEAR(SalesDataTable[[#This Row],[Order Date]])</f>
        <v>2026</v>
      </c>
      <c r="R2291" s="8" t="str">
        <f>"Q"&amp;ROUNDUP(MONTH(SalesDataTable[[#This Row],[Order Date]])/3,0)</f>
        <v>Q4</v>
      </c>
      <c r="S2291" s="9">
        <f>MONTH(SalesDataTable[[#This Row],[Order Date]])</f>
        <v>11</v>
      </c>
      <c r="T2291" s="8" t="str">
        <f>TEXT(SalesDataTable[[#This Row],[Order Date]],"mmm")</f>
        <v>Nov</v>
      </c>
    </row>
    <row r="2292" spans="1:20" ht="16">
      <c r="A2292" s="2" t="s">
        <v>2343</v>
      </c>
      <c r="B2292" s="3">
        <v>46333</v>
      </c>
      <c r="C2292" s="4" t="s">
        <v>8</v>
      </c>
      <c r="D2292" s="4" t="s">
        <v>9</v>
      </c>
      <c r="E2292" s="4" t="s">
        <v>25</v>
      </c>
      <c r="F2292" s="4" t="s">
        <v>4</v>
      </c>
      <c r="G2292" s="4" t="s">
        <v>17</v>
      </c>
      <c r="H2292" s="4" t="s">
        <v>18</v>
      </c>
      <c r="I2292" s="9">
        <v>1</v>
      </c>
      <c r="J2292" s="6">
        <v>35.58</v>
      </c>
      <c r="K2292" s="7">
        <v>0</v>
      </c>
      <c r="L2292" s="6">
        <v>13.4</v>
      </c>
      <c r="M2292" s="6">
        <f t="shared" si="140"/>
        <v>35.58</v>
      </c>
      <c r="N2292" s="6">
        <f t="shared" si="141"/>
        <v>13.4</v>
      </c>
      <c r="O2292" s="6">
        <f t="shared" si="142"/>
        <v>22.18</v>
      </c>
      <c r="P2292" s="8">
        <f t="shared" si="143"/>
        <v>0.62338392355255767</v>
      </c>
      <c r="Q2292" s="5">
        <f>YEAR(SalesDataTable[[#This Row],[Order Date]])</f>
        <v>2026</v>
      </c>
      <c r="R2292" s="8" t="str">
        <f>"Q"&amp;ROUNDUP(MONTH(SalesDataTable[[#This Row],[Order Date]])/3,0)</f>
        <v>Q4</v>
      </c>
      <c r="S2292" s="9">
        <f>MONTH(SalesDataTable[[#This Row],[Order Date]])</f>
        <v>11</v>
      </c>
      <c r="T2292" s="8" t="str">
        <f>TEXT(SalesDataTable[[#This Row],[Order Date]],"mmm")</f>
        <v>Nov</v>
      </c>
    </row>
    <row r="2293" spans="1:20" ht="16">
      <c r="A2293" s="2" t="s">
        <v>2344</v>
      </c>
      <c r="B2293" s="3">
        <v>46333</v>
      </c>
      <c r="C2293" s="4" t="s">
        <v>1</v>
      </c>
      <c r="D2293" s="4" t="s">
        <v>2</v>
      </c>
      <c r="E2293" s="4" t="s">
        <v>39</v>
      </c>
      <c r="F2293" s="4" t="s">
        <v>16</v>
      </c>
      <c r="G2293" s="4" t="s">
        <v>49</v>
      </c>
      <c r="H2293" s="4" t="s">
        <v>67</v>
      </c>
      <c r="I2293" s="9">
        <v>5</v>
      </c>
      <c r="J2293" s="6">
        <v>36.369999999999997</v>
      </c>
      <c r="K2293" s="7">
        <v>0.15</v>
      </c>
      <c r="L2293" s="6">
        <v>13.65</v>
      </c>
      <c r="M2293" s="6">
        <f t="shared" si="140"/>
        <v>154.57249999999999</v>
      </c>
      <c r="N2293" s="6">
        <f t="shared" si="141"/>
        <v>68.25</v>
      </c>
      <c r="O2293" s="6">
        <f t="shared" si="142"/>
        <v>86.322499999999991</v>
      </c>
      <c r="P2293" s="8">
        <f t="shared" si="143"/>
        <v>0.55845962250723769</v>
      </c>
      <c r="Q2293" s="5">
        <f>YEAR(SalesDataTable[[#This Row],[Order Date]])</f>
        <v>2026</v>
      </c>
      <c r="R2293" s="8" t="str">
        <f>"Q"&amp;ROUNDUP(MONTH(SalesDataTable[[#This Row],[Order Date]])/3,0)</f>
        <v>Q4</v>
      </c>
      <c r="S2293" s="9">
        <f>MONTH(SalesDataTable[[#This Row],[Order Date]])</f>
        <v>11</v>
      </c>
      <c r="T2293" s="8" t="str">
        <f>TEXT(SalesDataTable[[#This Row],[Order Date]],"mmm")</f>
        <v>Nov</v>
      </c>
    </row>
    <row r="2294" spans="1:20" ht="16">
      <c r="A2294" s="2" t="s">
        <v>2345</v>
      </c>
      <c r="B2294" s="3">
        <v>46333</v>
      </c>
      <c r="C2294" s="4" t="s">
        <v>27</v>
      </c>
      <c r="D2294" s="4" t="s">
        <v>28</v>
      </c>
      <c r="E2294" s="4" t="s">
        <v>39</v>
      </c>
      <c r="F2294" s="4" t="s">
        <v>4</v>
      </c>
      <c r="G2294" s="4" t="s">
        <v>11</v>
      </c>
      <c r="H2294" s="4" t="s">
        <v>53</v>
      </c>
      <c r="I2294" s="9">
        <v>2</v>
      </c>
      <c r="J2294" s="6">
        <v>151.55000000000001</v>
      </c>
      <c r="K2294" s="7">
        <v>0.1</v>
      </c>
      <c r="L2294" s="6">
        <v>80.48</v>
      </c>
      <c r="M2294" s="6">
        <f t="shared" si="140"/>
        <v>272.79000000000002</v>
      </c>
      <c r="N2294" s="6">
        <f t="shared" si="141"/>
        <v>160.96</v>
      </c>
      <c r="O2294" s="6">
        <f t="shared" si="142"/>
        <v>111.83000000000001</v>
      </c>
      <c r="P2294" s="8">
        <f t="shared" si="143"/>
        <v>0.40994904505297114</v>
      </c>
      <c r="Q2294" s="5">
        <f>YEAR(SalesDataTable[[#This Row],[Order Date]])</f>
        <v>2026</v>
      </c>
      <c r="R2294" s="8" t="str">
        <f>"Q"&amp;ROUNDUP(MONTH(SalesDataTable[[#This Row],[Order Date]])/3,0)</f>
        <v>Q4</v>
      </c>
      <c r="S2294" s="9">
        <f>MONTH(SalesDataTable[[#This Row],[Order Date]])</f>
        <v>11</v>
      </c>
      <c r="T2294" s="8" t="str">
        <f>TEXT(SalesDataTable[[#This Row],[Order Date]],"mmm")</f>
        <v>Nov</v>
      </c>
    </row>
    <row r="2295" spans="1:20" ht="16">
      <c r="A2295" s="2" t="s">
        <v>2346</v>
      </c>
      <c r="B2295" s="3">
        <v>46333</v>
      </c>
      <c r="C2295" s="4" t="s">
        <v>1</v>
      </c>
      <c r="D2295" s="4" t="s">
        <v>52</v>
      </c>
      <c r="E2295" s="4" t="s">
        <v>25</v>
      </c>
      <c r="F2295" s="4" t="s">
        <v>16</v>
      </c>
      <c r="G2295" s="4" t="s">
        <v>31</v>
      </c>
      <c r="H2295" s="4" t="s">
        <v>64</v>
      </c>
      <c r="I2295" s="9">
        <v>2</v>
      </c>
      <c r="J2295" s="6">
        <v>80.67</v>
      </c>
      <c r="K2295" s="7">
        <v>0</v>
      </c>
      <c r="L2295" s="6">
        <v>40.5</v>
      </c>
      <c r="M2295" s="6">
        <f t="shared" si="140"/>
        <v>161.34</v>
      </c>
      <c r="N2295" s="6">
        <f t="shared" si="141"/>
        <v>81</v>
      </c>
      <c r="O2295" s="6">
        <f t="shared" si="142"/>
        <v>80.34</v>
      </c>
      <c r="P2295" s="8">
        <f t="shared" si="143"/>
        <v>0.49795462997396805</v>
      </c>
      <c r="Q2295" s="5">
        <f>YEAR(SalesDataTable[[#This Row],[Order Date]])</f>
        <v>2026</v>
      </c>
      <c r="R2295" s="8" t="str">
        <f>"Q"&amp;ROUNDUP(MONTH(SalesDataTable[[#This Row],[Order Date]])/3,0)</f>
        <v>Q4</v>
      </c>
      <c r="S2295" s="9">
        <f>MONTH(SalesDataTable[[#This Row],[Order Date]])</f>
        <v>11</v>
      </c>
      <c r="T2295" s="8" t="str">
        <f>TEXT(SalesDataTable[[#This Row],[Order Date]],"mmm")</f>
        <v>Nov</v>
      </c>
    </row>
    <row r="2296" spans="1:20" ht="16">
      <c r="A2296" s="2" t="s">
        <v>2347</v>
      </c>
      <c r="B2296" s="3">
        <v>46333</v>
      </c>
      <c r="C2296" s="4" t="s">
        <v>27</v>
      </c>
      <c r="D2296" s="4" t="s">
        <v>45</v>
      </c>
      <c r="E2296" s="4" t="s">
        <v>10</v>
      </c>
      <c r="F2296" s="4" t="s">
        <v>20</v>
      </c>
      <c r="G2296" s="4" t="s">
        <v>5</v>
      </c>
      <c r="H2296" s="4" t="s">
        <v>6</v>
      </c>
      <c r="I2296" s="9">
        <v>10</v>
      </c>
      <c r="J2296" s="6">
        <v>81.48</v>
      </c>
      <c r="K2296" s="7">
        <v>0.05</v>
      </c>
      <c r="L2296" s="6">
        <v>43.7</v>
      </c>
      <c r="M2296" s="6">
        <f t="shared" si="140"/>
        <v>774.06000000000006</v>
      </c>
      <c r="N2296" s="6">
        <f t="shared" si="141"/>
        <v>437</v>
      </c>
      <c r="O2296" s="6">
        <f t="shared" si="142"/>
        <v>337.06000000000006</v>
      </c>
      <c r="P2296" s="8">
        <f t="shared" si="143"/>
        <v>0.43544428080510561</v>
      </c>
      <c r="Q2296" s="5">
        <f>YEAR(SalesDataTable[[#This Row],[Order Date]])</f>
        <v>2026</v>
      </c>
      <c r="R2296" s="8" t="str">
        <f>"Q"&amp;ROUNDUP(MONTH(SalesDataTable[[#This Row],[Order Date]])/3,0)</f>
        <v>Q4</v>
      </c>
      <c r="S2296" s="9">
        <f>MONTH(SalesDataTable[[#This Row],[Order Date]])</f>
        <v>11</v>
      </c>
      <c r="T2296" s="8" t="str">
        <f>TEXT(SalesDataTable[[#This Row],[Order Date]],"mmm")</f>
        <v>Nov</v>
      </c>
    </row>
    <row r="2297" spans="1:20" ht="16">
      <c r="A2297" s="2" t="s">
        <v>2348</v>
      </c>
      <c r="B2297" s="3">
        <v>46333</v>
      </c>
      <c r="C2297" s="4" t="s">
        <v>27</v>
      </c>
      <c r="D2297" s="4" t="s">
        <v>48</v>
      </c>
      <c r="E2297" s="4" t="s">
        <v>25</v>
      </c>
      <c r="F2297" s="4" t="s">
        <v>4</v>
      </c>
      <c r="G2297" s="4" t="s">
        <v>17</v>
      </c>
      <c r="H2297" s="4" t="s">
        <v>83</v>
      </c>
      <c r="I2297" s="9">
        <v>2</v>
      </c>
      <c r="J2297" s="6">
        <v>163.58000000000001</v>
      </c>
      <c r="K2297" s="7">
        <v>0.1</v>
      </c>
      <c r="L2297" s="6">
        <v>88.14</v>
      </c>
      <c r="M2297" s="6">
        <f t="shared" si="140"/>
        <v>294.44400000000002</v>
      </c>
      <c r="N2297" s="6">
        <f t="shared" si="141"/>
        <v>176.28</v>
      </c>
      <c r="O2297" s="6">
        <f t="shared" si="142"/>
        <v>118.16400000000002</v>
      </c>
      <c r="P2297" s="8">
        <f t="shared" si="143"/>
        <v>0.40131230386762851</v>
      </c>
      <c r="Q2297" s="5">
        <f>YEAR(SalesDataTable[[#This Row],[Order Date]])</f>
        <v>2026</v>
      </c>
      <c r="R2297" s="8" t="str">
        <f>"Q"&amp;ROUNDUP(MONTH(SalesDataTable[[#This Row],[Order Date]])/3,0)</f>
        <v>Q4</v>
      </c>
      <c r="S2297" s="9">
        <f>MONTH(SalesDataTable[[#This Row],[Order Date]])</f>
        <v>11</v>
      </c>
      <c r="T2297" s="8" t="str">
        <f>TEXT(SalesDataTable[[#This Row],[Order Date]],"mmm")</f>
        <v>Nov</v>
      </c>
    </row>
    <row r="2298" spans="1:20" ht="16">
      <c r="A2298" s="2" t="s">
        <v>2349</v>
      </c>
      <c r="B2298" s="3">
        <v>46333</v>
      </c>
      <c r="C2298" s="4" t="s">
        <v>1</v>
      </c>
      <c r="D2298" s="4" t="s">
        <v>52</v>
      </c>
      <c r="E2298" s="4" t="s">
        <v>25</v>
      </c>
      <c r="F2298" s="4" t="s">
        <v>4</v>
      </c>
      <c r="G2298" s="4" t="s">
        <v>11</v>
      </c>
      <c r="H2298" s="4" t="s">
        <v>79</v>
      </c>
      <c r="I2298" s="9">
        <v>2</v>
      </c>
      <c r="J2298" s="6">
        <v>71.88</v>
      </c>
      <c r="K2298" s="7">
        <v>0.15</v>
      </c>
      <c r="L2298" s="6">
        <v>31.65</v>
      </c>
      <c r="M2298" s="6">
        <f t="shared" si="140"/>
        <v>122.19599999999998</v>
      </c>
      <c r="N2298" s="6">
        <f t="shared" si="141"/>
        <v>63.3</v>
      </c>
      <c r="O2298" s="6">
        <f t="shared" si="142"/>
        <v>58.895999999999987</v>
      </c>
      <c r="P2298" s="8">
        <f t="shared" si="143"/>
        <v>0.48197977020524396</v>
      </c>
      <c r="Q2298" s="5">
        <f>YEAR(SalesDataTable[[#This Row],[Order Date]])</f>
        <v>2026</v>
      </c>
      <c r="R2298" s="8" t="str">
        <f>"Q"&amp;ROUNDUP(MONTH(SalesDataTable[[#This Row],[Order Date]])/3,0)</f>
        <v>Q4</v>
      </c>
      <c r="S2298" s="9">
        <f>MONTH(SalesDataTable[[#This Row],[Order Date]])</f>
        <v>11</v>
      </c>
      <c r="T2298" s="8" t="str">
        <f>TEXT(SalesDataTable[[#This Row],[Order Date]],"mmm")</f>
        <v>Nov</v>
      </c>
    </row>
    <row r="2299" spans="1:20" ht="16">
      <c r="A2299" s="2" t="s">
        <v>2350</v>
      </c>
      <c r="B2299" s="3">
        <v>46334</v>
      </c>
      <c r="C2299" s="4" t="s">
        <v>27</v>
      </c>
      <c r="D2299" s="4" t="s">
        <v>48</v>
      </c>
      <c r="E2299" s="4" t="s">
        <v>3</v>
      </c>
      <c r="F2299" s="4" t="s">
        <v>4</v>
      </c>
      <c r="G2299" s="4" t="s">
        <v>17</v>
      </c>
      <c r="H2299" s="4" t="s">
        <v>18</v>
      </c>
      <c r="I2299" s="9">
        <v>2</v>
      </c>
      <c r="J2299" s="6">
        <v>36.299999999999997</v>
      </c>
      <c r="K2299" s="7">
        <v>0.15</v>
      </c>
      <c r="L2299" s="6">
        <v>13.38</v>
      </c>
      <c r="M2299" s="6">
        <f t="shared" si="140"/>
        <v>61.709999999999994</v>
      </c>
      <c r="N2299" s="6">
        <f t="shared" si="141"/>
        <v>26.76</v>
      </c>
      <c r="O2299" s="6">
        <f t="shared" si="142"/>
        <v>34.949999999999989</v>
      </c>
      <c r="P2299" s="8">
        <f t="shared" si="143"/>
        <v>0.56635877491492448</v>
      </c>
      <c r="Q2299" s="5">
        <f>YEAR(SalesDataTable[[#This Row],[Order Date]])</f>
        <v>2026</v>
      </c>
      <c r="R2299" s="8" t="str">
        <f>"Q"&amp;ROUNDUP(MONTH(SalesDataTable[[#This Row],[Order Date]])/3,0)</f>
        <v>Q4</v>
      </c>
      <c r="S2299" s="9">
        <f>MONTH(SalesDataTable[[#This Row],[Order Date]])</f>
        <v>11</v>
      </c>
      <c r="T2299" s="8" t="str">
        <f>TEXT(SalesDataTable[[#This Row],[Order Date]],"mmm")</f>
        <v>Nov</v>
      </c>
    </row>
    <row r="2300" spans="1:20" ht="16">
      <c r="A2300" s="2" t="s">
        <v>2351</v>
      </c>
      <c r="B2300" s="3">
        <v>46334</v>
      </c>
      <c r="C2300" s="4" t="s">
        <v>8</v>
      </c>
      <c r="D2300" s="4" t="s">
        <v>69</v>
      </c>
      <c r="E2300" s="4" t="s">
        <v>3</v>
      </c>
      <c r="F2300" s="4" t="s">
        <v>16</v>
      </c>
      <c r="G2300" s="4" t="s">
        <v>49</v>
      </c>
      <c r="H2300" s="4" t="s">
        <v>67</v>
      </c>
      <c r="I2300" s="9">
        <v>2</v>
      </c>
      <c r="J2300" s="6">
        <v>36.159999999999997</v>
      </c>
      <c r="K2300" s="7">
        <v>0.1</v>
      </c>
      <c r="L2300" s="6">
        <v>13.79</v>
      </c>
      <c r="M2300" s="6">
        <f t="shared" si="140"/>
        <v>65.087999999999994</v>
      </c>
      <c r="N2300" s="6">
        <f t="shared" si="141"/>
        <v>27.58</v>
      </c>
      <c r="O2300" s="6">
        <f t="shared" si="142"/>
        <v>37.507999999999996</v>
      </c>
      <c r="P2300" s="8">
        <f t="shared" si="143"/>
        <v>0.57626597836774829</v>
      </c>
      <c r="Q2300" s="5">
        <f>YEAR(SalesDataTable[[#This Row],[Order Date]])</f>
        <v>2026</v>
      </c>
      <c r="R2300" s="8" t="str">
        <f>"Q"&amp;ROUNDUP(MONTH(SalesDataTable[[#This Row],[Order Date]])/3,0)</f>
        <v>Q4</v>
      </c>
      <c r="S2300" s="9">
        <f>MONTH(SalesDataTable[[#This Row],[Order Date]])</f>
        <v>11</v>
      </c>
      <c r="T2300" s="8" t="str">
        <f>TEXT(SalesDataTable[[#This Row],[Order Date]],"mmm")</f>
        <v>Nov</v>
      </c>
    </row>
    <row r="2301" spans="1:20" ht="16">
      <c r="A2301" s="2" t="s">
        <v>2352</v>
      </c>
      <c r="B2301" s="3">
        <v>46334</v>
      </c>
      <c r="C2301" s="4" t="s">
        <v>14</v>
      </c>
      <c r="D2301" s="4" t="s">
        <v>34</v>
      </c>
      <c r="E2301" s="4" t="s">
        <v>3</v>
      </c>
      <c r="F2301" s="4" t="s">
        <v>4</v>
      </c>
      <c r="G2301" s="4" t="s">
        <v>17</v>
      </c>
      <c r="H2301" s="4" t="s">
        <v>18</v>
      </c>
      <c r="I2301" s="9">
        <v>2</v>
      </c>
      <c r="J2301" s="6">
        <v>35.49</v>
      </c>
      <c r="K2301" s="7">
        <v>0.1</v>
      </c>
      <c r="L2301" s="6">
        <v>13.78</v>
      </c>
      <c r="M2301" s="6">
        <f t="shared" si="140"/>
        <v>63.882000000000005</v>
      </c>
      <c r="N2301" s="6">
        <f t="shared" si="141"/>
        <v>27.56</v>
      </c>
      <c r="O2301" s="6">
        <f t="shared" si="142"/>
        <v>36.322000000000003</v>
      </c>
      <c r="P2301" s="8">
        <f t="shared" si="143"/>
        <v>0.56857956857956859</v>
      </c>
      <c r="Q2301" s="5">
        <f>YEAR(SalesDataTable[[#This Row],[Order Date]])</f>
        <v>2026</v>
      </c>
      <c r="R2301" s="8" t="str">
        <f>"Q"&amp;ROUNDUP(MONTH(SalesDataTable[[#This Row],[Order Date]])/3,0)</f>
        <v>Q4</v>
      </c>
      <c r="S2301" s="9">
        <f>MONTH(SalesDataTable[[#This Row],[Order Date]])</f>
        <v>11</v>
      </c>
      <c r="T2301" s="8" t="str">
        <f>TEXT(SalesDataTable[[#This Row],[Order Date]],"mmm")</f>
        <v>Nov</v>
      </c>
    </row>
    <row r="2302" spans="1:20" ht="16">
      <c r="A2302" s="2" t="s">
        <v>2353</v>
      </c>
      <c r="B2302" s="3">
        <v>46334</v>
      </c>
      <c r="C2302" s="4" t="s">
        <v>1</v>
      </c>
      <c r="D2302" s="4" t="s">
        <v>52</v>
      </c>
      <c r="E2302" s="4" t="s">
        <v>3</v>
      </c>
      <c r="F2302" s="4" t="s">
        <v>16</v>
      </c>
      <c r="G2302" s="4" t="s">
        <v>11</v>
      </c>
      <c r="H2302" s="4" t="s">
        <v>79</v>
      </c>
      <c r="I2302" s="9">
        <v>1</v>
      </c>
      <c r="J2302" s="6">
        <v>69.760000000000005</v>
      </c>
      <c r="K2302" s="7">
        <v>0.15</v>
      </c>
      <c r="L2302" s="6">
        <v>32.39</v>
      </c>
      <c r="M2302" s="6">
        <f t="shared" si="140"/>
        <v>59.295999999999999</v>
      </c>
      <c r="N2302" s="6">
        <f t="shared" si="141"/>
        <v>32.39</v>
      </c>
      <c r="O2302" s="6">
        <f t="shared" si="142"/>
        <v>26.905999999999999</v>
      </c>
      <c r="P2302" s="8">
        <f t="shared" si="143"/>
        <v>0.45375742039935241</v>
      </c>
      <c r="Q2302" s="5">
        <f>YEAR(SalesDataTable[[#This Row],[Order Date]])</f>
        <v>2026</v>
      </c>
      <c r="R2302" s="8" t="str">
        <f>"Q"&amp;ROUNDUP(MONTH(SalesDataTable[[#This Row],[Order Date]])/3,0)</f>
        <v>Q4</v>
      </c>
      <c r="S2302" s="9">
        <f>MONTH(SalesDataTable[[#This Row],[Order Date]])</f>
        <v>11</v>
      </c>
      <c r="T2302" s="8" t="str">
        <f>TEXT(SalesDataTable[[#This Row],[Order Date]],"mmm")</f>
        <v>Nov</v>
      </c>
    </row>
    <row r="2303" spans="1:20" ht="16">
      <c r="A2303" s="2" t="s">
        <v>2354</v>
      </c>
      <c r="B2303" s="3">
        <v>46334</v>
      </c>
      <c r="C2303" s="4" t="s">
        <v>8</v>
      </c>
      <c r="D2303" s="4" t="s">
        <v>69</v>
      </c>
      <c r="E2303" s="4" t="s">
        <v>25</v>
      </c>
      <c r="F2303" s="4" t="s">
        <v>20</v>
      </c>
      <c r="G2303" s="4" t="s">
        <v>31</v>
      </c>
      <c r="H2303" s="4" t="s">
        <v>64</v>
      </c>
      <c r="I2303" s="9">
        <v>6</v>
      </c>
      <c r="J2303" s="6">
        <v>81.37</v>
      </c>
      <c r="K2303" s="7">
        <v>0</v>
      </c>
      <c r="L2303" s="6">
        <v>39.5</v>
      </c>
      <c r="M2303" s="6">
        <f t="shared" si="140"/>
        <v>488.22</v>
      </c>
      <c r="N2303" s="6">
        <f t="shared" si="141"/>
        <v>237</v>
      </c>
      <c r="O2303" s="6">
        <f t="shared" si="142"/>
        <v>251.22000000000003</v>
      </c>
      <c r="P2303" s="8">
        <f t="shared" si="143"/>
        <v>0.5145631067961165</v>
      </c>
      <c r="Q2303" s="5">
        <f>YEAR(SalesDataTable[[#This Row],[Order Date]])</f>
        <v>2026</v>
      </c>
      <c r="R2303" s="8" t="str">
        <f>"Q"&amp;ROUNDUP(MONTH(SalesDataTable[[#This Row],[Order Date]])/3,0)</f>
        <v>Q4</v>
      </c>
      <c r="S2303" s="9">
        <f>MONTH(SalesDataTable[[#This Row],[Order Date]])</f>
        <v>11</v>
      </c>
      <c r="T2303" s="8" t="str">
        <f>TEXT(SalesDataTable[[#This Row],[Order Date]],"mmm")</f>
        <v>Nov</v>
      </c>
    </row>
    <row r="2304" spans="1:20" ht="16">
      <c r="A2304" s="2" t="s">
        <v>2355</v>
      </c>
      <c r="B2304" s="3">
        <v>46334</v>
      </c>
      <c r="C2304" s="4" t="s">
        <v>8</v>
      </c>
      <c r="D2304" s="4" t="s">
        <v>69</v>
      </c>
      <c r="E2304" s="4" t="s">
        <v>10</v>
      </c>
      <c r="F2304" s="4" t="s">
        <v>4</v>
      </c>
      <c r="G2304" s="4" t="s">
        <v>5</v>
      </c>
      <c r="H2304" s="4" t="s">
        <v>6</v>
      </c>
      <c r="I2304" s="9">
        <v>5</v>
      </c>
      <c r="J2304" s="6">
        <v>82.82</v>
      </c>
      <c r="K2304" s="7">
        <v>0.15</v>
      </c>
      <c r="L2304" s="6">
        <v>43.8</v>
      </c>
      <c r="M2304" s="6">
        <f t="shared" si="140"/>
        <v>351.98499999999996</v>
      </c>
      <c r="N2304" s="6">
        <f t="shared" si="141"/>
        <v>219</v>
      </c>
      <c r="O2304" s="6">
        <f t="shared" si="142"/>
        <v>132.98499999999996</v>
      </c>
      <c r="P2304" s="8">
        <f t="shared" si="143"/>
        <v>0.37781439549980816</v>
      </c>
      <c r="Q2304" s="5">
        <f>YEAR(SalesDataTable[[#This Row],[Order Date]])</f>
        <v>2026</v>
      </c>
      <c r="R2304" s="8" t="str">
        <f>"Q"&amp;ROUNDUP(MONTH(SalesDataTable[[#This Row],[Order Date]])/3,0)</f>
        <v>Q4</v>
      </c>
      <c r="S2304" s="9">
        <f>MONTH(SalesDataTable[[#This Row],[Order Date]])</f>
        <v>11</v>
      </c>
      <c r="T2304" s="8" t="str">
        <f>TEXT(SalesDataTable[[#This Row],[Order Date]],"mmm")</f>
        <v>Nov</v>
      </c>
    </row>
    <row r="2305" spans="1:20" ht="16">
      <c r="A2305" s="2" t="s">
        <v>2356</v>
      </c>
      <c r="B2305" s="3">
        <v>46334</v>
      </c>
      <c r="C2305" s="4" t="s">
        <v>27</v>
      </c>
      <c r="D2305" s="4" t="s">
        <v>82</v>
      </c>
      <c r="E2305" s="4" t="s">
        <v>10</v>
      </c>
      <c r="F2305" s="4" t="s">
        <v>20</v>
      </c>
      <c r="G2305" s="4" t="s">
        <v>5</v>
      </c>
      <c r="H2305" s="4" t="s">
        <v>29</v>
      </c>
      <c r="I2305" s="9">
        <v>15</v>
      </c>
      <c r="J2305" s="6">
        <v>51.05</v>
      </c>
      <c r="K2305" s="7">
        <v>0.1</v>
      </c>
      <c r="L2305" s="6">
        <v>21.95</v>
      </c>
      <c r="M2305" s="6">
        <f t="shared" si="140"/>
        <v>689.17500000000007</v>
      </c>
      <c r="N2305" s="6">
        <f t="shared" si="141"/>
        <v>329.25</v>
      </c>
      <c r="O2305" s="6">
        <f t="shared" si="142"/>
        <v>359.92500000000007</v>
      </c>
      <c r="P2305" s="8">
        <f t="shared" si="143"/>
        <v>0.52225486995320491</v>
      </c>
      <c r="Q2305" s="5">
        <f>YEAR(SalesDataTable[[#This Row],[Order Date]])</f>
        <v>2026</v>
      </c>
      <c r="R2305" s="8" t="str">
        <f>"Q"&amp;ROUNDUP(MONTH(SalesDataTable[[#This Row],[Order Date]])/3,0)</f>
        <v>Q4</v>
      </c>
      <c r="S2305" s="9">
        <f>MONTH(SalesDataTable[[#This Row],[Order Date]])</f>
        <v>11</v>
      </c>
      <c r="T2305" s="8" t="str">
        <f>TEXT(SalesDataTable[[#This Row],[Order Date]],"mmm")</f>
        <v>Nov</v>
      </c>
    </row>
    <row r="2306" spans="1:20" ht="16">
      <c r="A2306" s="2" t="s">
        <v>2357</v>
      </c>
      <c r="B2306" s="3">
        <v>46334</v>
      </c>
      <c r="C2306" s="4" t="s">
        <v>1</v>
      </c>
      <c r="D2306" s="4" t="s">
        <v>88</v>
      </c>
      <c r="E2306" s="4" t="s">
        <v>3</v>
      </c>
      <c r="F2306" s="4" t="s">
        <v>4</v>
      </c>
      <c r="G2306" s="4" t="s">
        <v>5</v>
      </c>
      <c r="H2306" s="4" t="s">
        <v>43</v>
      </c>
      <c r="I2306" s="9">
        <v>3</v>
      </c>
      <c r="J2306" s="6">
        <v>101.68</v>
      </c>
      <c r="K2306" s="7">
        <v>0.1</v>
      </c>
      <c r="L2306" s="6">
        <v>51.9</v>
      </c>
      <c r="M2306" s="6">
        <f t="shared" ref="M2306:M2369" si="144">I2306*J2306*(1-K2306)</f>
        <v>274.536</v>
      </c>
      <c r="N2306" s="6">
        <f t="shared" ref="N2306:N2369" si="145">I2306*L2306</f>
        <v>155.69999999999999</v>
      </c>
      <c r="O2306" s="6">
        <f t="shared" ref="O2306:O2369" si="146">M2306-N2306</f>
        <v>118.83600000000001</v>
      </c>
      <c r="P2306" s="8">
        <f t="shared" ref="P2306:P2369" si="147">IFERROR(O2306/M2306,0)</f>
        <v>0.43286126409651199</v>
      </c>
      <c r="Q2306" s="5">
        <f>YEAR(SalesDataTable[[#This Row],[Order Date]])</f>
        <v>2026</v>
      </c>
      <c r="R2306" s="8" t="str">
        <f>"Q"&amp;ROUNDUP(MONTH(SalesDataTable[[#This Row],[Order Date]])/3,0)</f>
        <v>Q4</v>
      </c>
      <c r="S2306" s="9">
        <f>MONTH(SalesDataTable[[#This Row],[Order Date]])</f>
        <v>11</v>
      </c>
      <c r="T2306" s="8" t="str">
        <f>TEXT(SalesDataTable[[#This Row],[Order Date]],"mmm")</f>
        <v>Nov</v>
      </c>
    </row>
    <row r="2307" spans="1:20" ht="16">
      <c r="A2307" s="2" t="s">
        <v>2358</v>
      </c>
      <c r="B2307" s="3">
        <v>46334</v>
      </c>
      <c r="C2307" s="4" t="s">
        <v>27</v>
      </c>
      <c r="D2307" s="4" t="s">
        <v>82</v>
      </c>
      <c r="E2307" s="4" t="s">
        <v>10</v>
      </c>
      <c r="F2307" s="4" t="s">
        <v>20</v>
      </c>
      <c r="G2307" s="4" t="s">
        <v>31</v>
      </c>
      <c r="H2307" s="4" t="s">
        <v>64</v>
      </c>
      <c r="I2307" s="9">
        <v>6</v>
      </c>
      <c r="J2307" s="6">
        <v>80.83</v>
      </c>
      <c r="K2307" s="7">
        <v>0.15</v>
      </c>
      <c r="L2307" s="6">
        <v>39.32</v>
      </c>
      <c r="M2307" s="6">
        <f t="shared" si="144"/>
        <v>412.233</v>
      </c>
      <c r="N2307" s="6">
        <f t="shared" si="145"/>
        <v>235.92000000000002</v>
      </c>
      <c r="O2307" s="6">
        <f t="shared" si="146"/>
        <v>176.31299999999999</v>
      </c>
      <c r="P2307" s="8">
        <f t="shared" si="147"/>
        <v>0.42770229457612563</v>
      </c>
      <c r="Q2307" s="5">
        <f>YEAR(SalesDataTable[[#This Row],[Order Date]])</f>
        <v>2026</v>
      </c>
      <c r="R2307" s="8" t="str">
        <f>"Q"&amp;ROUNDUP(MONTH(SalesDataTable[[#This Row],[Order Date]])/3,0)</f>
        <v>Q4</v>
      </c>
      <c r="S2307" s="9">
        <f>MONTH(SalesDataTable[[#This Row],[Order Date]])</f>
        <v>11</v>
      </c>
      <c r="T2307" s="8" t="str">
        <f>TEXT(SalesDataTable[[#This Row],[Order Date]],"mmm")</f>
        <v>Nov</v>
      </c>
    </row>
    <row r="2308" spans="1:20" ht="16">
      <c r="A2308" s="2" t="s">
        <v>2359</v>
      </c>
      <c r="B2308" s="3">
        <v>46334</v>
      </c>
      <c r="C2308" s="4" t="s">
        <v>8</v>
      </c>
      <c r="D2308" s="4" t="s">
        <v>69</v>
      </c>
      <c r="E2308" s="4" t="s">
        <v>3</v>
      </c>
      <c r="F2308" s="4" t="s">
        <v>16</v>
      </c>
      <c r="G2308" s="4" t="s">
        <v>31</v>
      </c>
      <c r="H2308" s="4" t="s">
        <v>90</v>
      </c>
      <c r="I2308" s="9">
        <v>6</v>
      </c>
      <c r="J2308" s="6">
        <v>123.67</v>
      </c>
      <c r="K2308" s="7">
        <v>0.15</v>
      </c>
      <c r="L2308" s="6">
        <v>60.55</v>
      </c>
      <c r="M2308" s="6">
        <f t="shared" si="144"/>
        <v>630.71699999999998</v>
      </c>
      <c r="N2308" s="6">
        <f t="shared" si="145"/>
        <v>363.29999999999995</v>
      </c>
      <c r="O2308" s="6">
        <f t="shared" si="146"/>
        <v>267.41700000000003</v>
      </c>
      <c r="P2308" s="8">
        <f t="shared" si="147"/>
        <v>0.42398888883603902</v>
      </c>
      <c r="Q2308" s="5">
        <f>YEAR(SalesDataTable[[#This Row],[Order Date]])</f>
        <v>2026</v>
      </c>
      <c r="R2308" s="8" t="str">
        <f>"Q"&amp;ROUNDUP(MONTH(SalesDataTable[[#This Row],[Order Date]])/3,0)</f>
        <v>Q4</v>
      </c>
      <c r="S2308" s="9">
        <f>MONTH(SalesDataTable[[#This Row],[Order Date]])</f>
        <v>11</v>
      </c>
      <c r="T2308" s="8" t="str">
        <f>TEXT(SalesDataTable[[#This Row],[Order Date]],"mmm")</f>
        <v>Nov</v>
      </c>
    </row>
    <row r="2309" spans="1:20" ht="16">
      <c r="A2309" s="2" t="s">
        <v>2360</v>
      </c>
      <c r="B2309" s="3">
        <v>46334</v>
      </c>
      <c r="C2309" s="4" t="s">
        <v>1</v>
      </c>
      <c r="D2309" s="4" t="s">
        <v>88</v>
      </c>
      <c r="E2309" s="4" t="s">
        <v>3</v>
      </c>
      <c r="F2309" s="4" t="s">
        <v>16</v>
      </c>
      <c r="G2309" s="4" t="s">
        <v>11</v>
      </c>
      <c r="H2309" s="4" t="s">
        <v>12</v>
      </c>
      <c r="I2309" s="9">
        <v>2</v>
      </c>
      <c r="J2309" s="6">
        <v>93.16</v>
      </c>
      <c r="K2309" s="7">
        <v>0.1</v>
      </c>
      <c r="L2309" s="6">
        <v>44.19</v>
      </c>
      <c r="M2309" s="6">
        <f t="shared" si="144"/>
        <v>167.68799999999999</v>
      </c>
      <c r="N2309" s="6">
        <f t="shared" si="145"/>
        <v>88.38</v>
      </c>
      <c r="O2309" s="6">
        <f t="shared" si="146"/>
        <v>79.307999999999993</v>
      </c>
      <c r="P2309" s="8">
        <f t="shared" si="147"/>
        <v>0.47294976384714471</v>
      </c>
      <c r="Q2309" s="5">
        <f>YEAR(SalesDataTable[[#This Row],[Order Date]])</f>
        <v>2026</v>
      </c>
      <c r="R2309" s="8" t="str">
        <f>"Q"&amp;ROUNDUP(MONTH(SalesDataTable[[#This Row],[Order Date]])/3,0)</f>
        <v>Q4</v>
      </c>
      <c r="S2309" s="9">
        <f>MONTH(SalesDataTable[[#This Row],[Order Date]])</f>
        <v>11</v>
      </c>
      <c r="T2309" s="8" t="str">
        <f>TEXT(SalesDataTable[[#This Row],[Order Date]],"mmm")</f>
        <v>Nov</v>
      </c>
    </row>
    <row r="2310" spans="1:20" ht="16">
      <c r="A2310" s="2" t="s">
        <v>2361</v>
      </c>
      <c r="B2310" s="3">
        <v>46334</v>
      </c>
      <c r="C2310" s="4" t="s">
        <v>14</v>
      </c>
      <c r="D2310" s="4" t="s">
        <v>15</v>
      </c>
      <c r="E2310" s="4" t="s">
        <v>39</v>
      </c>
      <c r="F2310" s="4" t="s">
        <v>16</v>
      </c>
      <c r="G2310" s="4" t="s">
        <v>5</v>
      </c>
      <c r="H2310" s="4" t="s">
        <v>6</v>
      </c>
      <c r="I2310" s="9">
        <v>1</v>
      </c>
      <c r="J2310" s="6">
        <v>83.79</v>
      </c>
      <c r="K2310" s="7">
        <v>0.1</v>
      </c>
      <c r="L2310" s="6">
        <v>42.8</v>
      </c>
      <c r="M2310" s="6">
        <f t="shared" si="144"/>
        <v>75.411000000000001</v>
      </c>
      <c r="N2310" s="6">
        <f t="shared" si="145"/>
        <v>42.8</v>
      </c>
      <c r="O2310" s="6">
        <f t="shared" si="146"/>
        <v>32.611000000000004</v>
      </c>
      <c r="P2310" s="8">
        <f t="shared" si="147"/>
        <v>0.43244354271923197</v>
      </c>
      <c r="Q2310" s="5">
        <f>YEAR(SalesDataTable[[#This Row],[Order Date]])</f>
        <v>2026</v>
      </c>
      <c r="R2310" s="8" t="str">
        <f>"Q"&amp;ROUNDUP(MONTH(SalesDataTable[[#This Row],[Order Date]])/3,0)</f>
        <v>Q4</v>
      </c>
      <c r="S2310" s="9">
        <f>MONTH(SalesDataTable[[#This Row],[Order Date]])</f>
        <v>11</v>
      </c>
      <c r="T2310" s="8" t="str">
        <f>TEXT(SalesDataTable[[#This Row],[Order Date]],"mmm")</f>
        <v>Nov</v>
      </c>
    </row>
    <row r="2311" spans="1:20" ht="16">
      <c r="A2311" s="2" t="s">
        <v>2362</v>
      </c>
      <c r="B2311" s="3">
        <v>46334</v>
      </c>
      <c r="C2311" s="4" t="s">
        <v>14</v>
      </c>
      <c r="D2311" s="4" t="s">
        <v>126</v>
      </c>
      <c r="E2311" s="4" t="s">
        <v>3</v>
      </c>
      <c r="F2311" s="4" t="s">
        <v>16</v>
      </c>
      <c r="G2311" s="4" t="s">
        <v>49</v>
      </c>
      <c r="H2311" s="4" t="s">
        <v>55</v>
      </c>
      <c r="I2311" s="9">
        <v>1</v>
      </c>
      <c r="J2311" s="6">
        <v>120.98</v>
      </c>
      <c r="K2311" s="7">
        <v>0.1</v>
      </c>
      <c r="L2311" s="6">
        <v>70.59</v>
      </c>
      <c r="M2311" s="6">
        <f t="shared" si="144"/>
        <v>108.88200000000001</v>
      </c>
      <c r="N2311" s="6">
        <f t="shared" si="145"/>
        <v>70.59</v>
      </c>
      <c r="O2311" s="6">
        <f t="shared" si="146"/>
        <v>38.292000000000002</v>
      </c>
      <c r="P2311" s="8">
        <f t="shared" si="147"/>
        <v>0.35168347385242738</v>
      </c>
      <c r="Q2311" s="5">
        <f>YEAR(SalesDataTable[[#This Row],[Order Date]])</f>
        <v>2026</v>
      </c>
      <c r="R2311" s="8" t="str">
        <f>"Q"&amp;ROUNDUP(MONTH(SalesDataTable[[#This Row],[Order Date]])/3,0)</f>
        <v>Q4</v>
      </c>
      <c r="S2311" s="9">
        <f>MONTH(SalesDataTable[[#This Row],[Order Date]])</f>
        <v>11</v>
      </c>
      <c r="T2311" s="8" t="str">
        <f>TEXT(SalesDataTable[[#This Row],[Order Date]],"mmm")</f>
        <v>Nov</v>
      </c>
    </row>
    <row r="2312" spans="1:20" ht="16">
      <c r="A2312" s="2" t="s">
        <v>2363</v>
      </c>
      <c r="B2312" s="3">
        <v>46335</v>
      </c>
      <c r="C2312" s="4" t="s">
        <v>27</v>
      </c>
      <c r="D2312" s="4" t="s">
        <v>82</v>
      </c>
      <c r="E2312" s="4" t="s">
        <v>25</v>
      </c>
      <c r="F2312" s="4" t="s">
        <v>4</v>
      </c>
      <c r="G2312" s="4" t="s">
        <v>11</v>
      </c>
      <c r="H2312" s="4" t="s">
        <v>53</v>
      </c>
      <c r="I2312" s="9">
        <v>1</v>
      </c>
      <c r="J2312" s="6">
        <v>152.05000000000001</v>
      </c>
      <c r="K2312" s="7">
        <v>0.15</v>
      </c>
      <c r="L2312" s="6">
        <v>80.56</v>
      </c>
      <c r="M2312" s="6">
        <f t="shared" si="144"/>
        <v>129.24250000000001</v>
      </c>
      <c r="N2312" s="6">
        <f t="shared" si="145"/>
        <v>80.56</v>
      </c>
      <c r="O2312" s="6">
        <f t="shared" si="146"/>
        <v>48.682500000000005</v>
      </c>
      <c r="P2312" s="8">
        <f t="shared" si="147"/>
        <v>0.37667562914675901</v>
      </c>
      <c r="Q2312" s="5">
        <f>YEAR(SalesDataTable[[#This Row],[Order Date]])</f>
        <v>2026</v>
      </c>
      <c r="R2312" s="8" t="str">
        <f>"Q"&amp;ROUNDUP(MONTH(SalesDataTable[[#This Row],[Order Date]])/3,0)</f>
        <v>Q4</v>
      </c>
      <c r="S2312" s="9">
        <f>MONTH(SalesDataTable[[#This Row],[Order Date]])</f>
        <v>11</v>
      </c>
      <c r="T2312" s="8" t="str">
        <f>TEXT(SalesDataTable[[#This Row],[Order Date]],"mmm")</f>
        <v>Nov</v>
      </c>
    </row>
    <row r="2313" spans="1:20" ht="16">
      <c r="A2313" s="2" t="s">
        <v>2364</v>
      </c>
      <c r="B2313" s="3">
        <v>46335</v>
      </c>
      <c r="C2313" s="4" t="s">
        <v>1</v>
      </c>
      <c r="D2313" s="4" t="s">
        <v>52</v>
      </c>
      <c r="E2313" s="4" t="s">
        <v>25</v>
      </c>
      <c r="F2313" s="4" t="s">
        <v>16</v>
      </c>
      <c r="G2313" s="4" t="s">
        <v>17</v>
      </c>
      <c r="H2313" s="4" t="s">
        <v>18</v>
      </c>
      <c r="I2313" s="9">
        <v>3</v>
      </c>
      <c r="J2313" s="6">
        <v>36.14</v>
      </c>
      <c r="K2313" s="7">
        <v>0.1</v>
      </c>
      <c r="L2313" s="6">
        <v>13.23</v>
      </c>
      <c r="M2313" s="6">
        <f t="shared" si="144"/>
        <v>97.578000000000003</v>
      </c>
      <c r="N2313" s="6">
        <f t="shared" si="145"/>
        <v>39.69</v>
      </c>
      <c r="O2313" s="6">
        <f t="shared" si="146"/>
        <v>57.888000000000005</v>
      </c>
      <c r="P2313" s="8">
        <f t="shared" si="147"/>
        <v>0.59324847814056447</v>
      </c>
      <c r="Q2313" s="5">
        <f>YEAR(SalesDataTable[[#This Row],[Order Date]])</f>
        <v>2026</v>
      </c>
      <c r="R2313" s="8" t="str">
        <f>"Q"&amp;ROUNDUP(MONTH(SalesDataTable[[#This Row],[Order Date]])/3,0)</f>
        <v>Q4</v>
      </c>
      <c r="S2313" s="9">
        <f>MONTH(SalesDataTable[[#This Row],[Order Date]])</f>
        <v>11</v>
      </c>
      <c r="T2313" s="8" t="str">
        <f>TEXT(SalesDataTable[[#This Row],[Order Date]],"mmm")</f>
        <v>Nov</v>
      </c>
    </row>
    <row r="2314" spans="1:20" ht="16">
      <c r="A2314" s="2" t="s">
        <v>2365</v>
      </c>
      <c r="B2314" s="3">
        <v>46335</v>
      </c>
      <c r="C2314" s="4" t="s">
        <v>27</v>
      </c>
      <c r="D2314" s="4" t="s">
        <v>82</v>
      </c>
      <c r="E2314" s="4" t="s">
        <v>10</v>
      </c>
      <c r="F2314" s="4" t="s">
        <v>20</v>
      </c>
      <c r="G2314" s="4" t="s">
        <v>11</v>
      </c>
      <c r="H2314" s="4" t="s">
        <v>12</v>
      </c>
      <c r="I2314" s="9">
        <v>12</v>
      </c>
      <c r="J2314" s="6">
        <v>90.99</v>
      </c>
      <c r="K2314" s="7">
        <v>0.2</v>
      </c>
      <c r="L2314" s="6">
        <v>45.51</v>
      </c>
      <c r="M2314" s="6">
        <f t="shared" si="144"/>
        <v>873.50399999999991</v>
      </c>
      <c r="N2314" s="6">
        <f t="shared" si="145"/>
        <v>546.12</v>
      </c>
      <c r="O2314" s="6">
        <f t="shared" si="146"/>
        <v>327.3839999999999</v>
      </c>
      <c r="P2314" s="8">
        <f t="shared" si="147"/>
        <v>0.37479393339927458</v>
      </c>
      <c r="Q2314" s="5">
        <f>YEAR(SalesDataTable[[#This Row],[Order Date]])</f>
        <v>2026</v>
      </c>
      <c r="R2314" s="8" t="str">
        <f>"Q"&amp;ROUNDUP(MONTH(SalesDataTable[[#This Row],[Order Date]])/3,0)</f>
        <v>Q4</v>
      </c>
      <c r="S2314" s="9">
        <f>MONTH(SalesDataTable[[#This Row],[Order Date]])</f>
        <v>11</v>
      </c>
      <c r="T2314" s="8" t="str">
        <f>TEXT(SalesDataTable[[#This Row],[Order Date]],"mmm")</f>
        <v>Nov</v>
      </c>
    </row>
    <row r="2315" spans="1:20" ht="16">
      <c r="A2315" s="2" t="s">
        <v>2366</v>
      </c>
      <c r="B2315" s="3">
        <v>46335</v>
      </c>
      <c r="C2315" s="4" t="s">
        <v>27</v>
      </c>
      <c r="D2315" s="4" t="s">
        <v>82</v>
      </c>
      <c r="E2315" s="4" t="s">
        <v>39</v>
      </c>
      <c r="F2315" s="4" t="s">
        <v>20</v>
      </c>
      <c r="G2315" s="4" t="s">
        <v>5</v>
      </c>
      <c r="H2315" s="4" t="s">
        <v>29</v>
      </c>
      <c r="I2315" s="9">
        <v>1</v>
      </c>
      <c r="J2315" s="6">
        <v>50.55</v>
      </c>
      <c r="K2315" s="7">
        <v>0.05</v>
      </c>
      <c r="L2315" s="6">
        <v>22.09</v>
      </c>
      <c r="M2315" s="6">
        <f t="shared" si="144"/>
        <v>48.022499999999994</v>
      </c>
      <c r="N2315" s="6">
        <f t="shared" si="145"/>
        <v>22.09</v>
      </c>
      <c r="O2315" s="6">
        <f t="shared" si="146"/>
        <v>25.932499999999994</v>
      </c>
      <c r="P2315" s="8">
        <f t="shared" si="147"/>
        <v>0.54000728825029931</v>
      </c>
      <c r="Q2315" s="5">
        <f>YEAR(SalesDataTable[[#This Row],[Order Date]])</f>
        <v>2026</v>
      </c>
      <c r="R2315" s="8" t="str">
        <f>"Q"&amp;ROUNDUP(MONTH(SalesDataTable[[#This Row],[Order Date]])/3,0)</f>
        <v>Q4</v>
      </c>
      <c r="S2315" s="9">
        <f>MONTH(SalesDataTable[[#This Row],[Order Date]])</f>
        <v>11</v>
      </c>
      <c r="T2315" s="8" t="str">
        <f>TEXT(SalesDataTable[[#This Row],[Order Date]],"mmm")</f>
        <v>Nov</v>
      </c>
    </row>
    <row r="2316" spans="1:20" ht="16">
      <c r="A2316" s="2" t="s">
        <v>2367</v>
      </c>
      <c r="B2316" s="3">
        <v>46335</v>
      </c>
      <c r="C2316" s="4" t="s">
        <v>1</v>
      </c>
      <c r="D2316" s="4" t="s">
        <v>2</v>
      </c>
      <c r="E2316" s="4" t="s">
        <v>25</v>
      </c>
      <c r="F2316" s="4" t="s">
        <v>16</v>
      </c>
      <c r="G2316" s="4" t="s">
        <v>49</v>
      </c>
      <c r="H2316" s="4" t="s">
        <v>74</v>
      </c>
      <c r="I2316" s="9">
        <v>1</v>
      </c>
      <c r="J2316" s="6">
        <v>51.65</v>
      </c>
      <c r="K2316" s="7">
        <v>0.15</v>
      </c>
      <c r="L2316" s="6">
        <v>21.86</v>
      </c>
      <c r="M2316" s="6">
        <f t="shared" si="144"/>
        <v>43.902499999999996</v>
      </c>
      <c r="N2316" s="6">
        <f t="shared" si="145"/>
        <v>21.86</v>
      </c>
      <c r="O2316" s="6">
        <f t="shared" si="146"/>
        <v>22.042499999999997</v>
      </c>
      <c r="P2316" s="8">
        <f t="shared" si="147"/>
        <v>0.50207846933545919</v>
      </c>
      <c r="Q2316" s="5">
        <f>YEAR(SalesDataTable[[#This Row],[Order Date]])</f>
        <v>2026</v>
      </c>
      <c r="R2316" s="8" t="str">
        <f>"Q"&amp;ROUNDUP(MONTH(SalesDataTable[[#This Row],[Order Date]])/3,0)</f>
        <v>Q4</v>
      </c>
      <c r="S2316" s="9">
        <f>MONTH(SalesDataTable[[#This Row],[Order Date]])</f>
        <v>11</v>
      </c>
      <c r="T2316" s="8" t="str">
        <f>TEXT(SalesDataTable[[#This Row],[Order Date]],"mmm")</f>
        <v>Nov</v>
      </c>
    </row>
    <row r="2317" spans="1:20" ht="16">
      <c r="A2317" s="2" t="s">
        <v>2368</v>
      </c>
      <c r="B2317" s="3">
        <v>46335</v>
      </c>
      <c r="C2317" s="4" t="s">
        <v>8</v>
      </c>
      <c r="D2317" s="4" t="s">
        <v>69</v>
      </c>
      <c r="E2317" s="4" t="s">
        <v>3</v>
      </c>
      <c r="F2317" s="4" t="s">
        <v>16</v>
      </c>
      <c r="G2317" s="4" t="s">
        <v>5</v>
      </c>
      <c r="H2317" s="4" t="s">
        <v>6</v>
      </c>
      <c r="I2317" s="9">
        <v>5</v>
      </c>
      <c r="J2317" s="6">
        <v>82.96</v>
      </c>
      <c r="K2317" s="7">
        <v>0</v>
      </c>
      <c r="L2317" s="6">
        <v>43.55</v>
      </c>
      <c r="M2317" s="6">
        <f t="shared" si="144"/>
        <v>414.79999999999995</v>
      </c>
      <c r="N2317" s="6">
        <f t="shared" si="145"/>
        <v>217.75</v>
      </c>
      <c r="O2317" s="6">
        <f t="shared" si="146"/>
        <v>197.04999999999995</v>
      </c>
      <c r="P2317" s="8">
        <f t="shared" si="147"/>
        <v>0.47504821600771452</v>
      </c>
      <c r="Q2317" s="5">
        <f>YEAR(SalesDataTable[[#This Row],[Order Date]])</f>
        <v>2026</v>
      </c>
      <c r="R2317" s="8" t="str">
        <f>"Q"&amp;ROUNDUP(MONTH(SalesDataTable[[#This Row],[Order Date]])/3,0)</f>
        <v>Q4</v>
      </c>
      <c r="S2317" s="9">
        <f>MONTH(SalesDataTable[[#This Row],[Order Date]])</f>
        <v>11</v>
      </c>
      <c r="T2317" s="8" t="str">
        <f>TEXT(SalesDataTable[[#This Row],[Order Date]],"mmm")</f>
        <v>Nov</v>
      </c>
    </row>
    <row r="2318" spans="1:20" ht="16">
      <c r="A2318" s="2" t="s">
        <v>2369</v>
      </c>
      <c r="B2318" s="3">
        <v>46335</v>
      </c>
      <c r="C2318" s="4" t="s">
        <v>27</v>
      </c>
      <c r="D2318" s="4" t="s">
        <v>28</v>
      </c>
      <c r="E2318" s="4" t="s">
        <v>39</v>
      </c>
      <c r="F2318" s="4" t="s">
        <v>20</v>
      </c>
      <c r="G2318" s="4" t="s">
        <v>11</v>
      </c>
      <c r="H2318" s="4" t="s">
        <v>79</v>
      </c>
      <c r="I2318" s="9">
        <v>1</v>
      </c>
      <c r="J2318" s="6">
        <v>70.3</v>
      </c>
      <c r="K2318" s="7">
        <v>0.05</v>
      </c>
      <c r="L2318" s="6">
        <v>33.31</v>
      </c>
      <c r="M2318" s="6">
        <f t="shared" si="144"/>
        <v>66.784999999999997</v>
      </c>
      <c r="N2318" s="6">
        <f t="shared" si="145"/>
        <v>33.31</v>
      </c>
      <c r="O2318" s="6">
        <f t="shared" si="146"/>
        <v>33.474999999999994</v>
      </c>
      <c r="P2318" s="8">
        <f t="shared" si="147"/>
        <v>0.50123530732949007</v>
      </c>
      <c r="Q2318" s="5">
        <f>YEAR(SalesDataTable[[#This Row],[Order Date]])</f>
        <v>2026</v>
      </c>
      <c r="R2318" s="8" t="str">
        <f>"Q"&amp;ROUNDUP(MONTH(SalesDataTable[[#This Row],[Order Date]])/3,0)</f>
        <v>Q4</v>
      </c>
      <c r="S2318" s="9">
        <f>MONTH(SalesDataTable[[#This Row],[Order Date]])</f>
        <v>11</v>
      </c>
      <c r="T2318" s="8" t="str">
        <f>TEXT(SalesDataTable[[#This Row],[Order Date]],"mmm")</f>
        <v>Nov</v>
      </c>
    </row>
    <row r="2319" spans="1:20" ht="16">
      <c r="A2319" s="2" t="s">
        <v>2370</v>
      </c>
      <c r="B2319" s="3">
        <v>46335</v>
      </c>
      <c r="C2319" s="4" t="s">
        <v>14</v>
      </c>
      <c r="D2319" s="4" t="s">
        <v>15</v>
      </c>
      <c r="E2319" s="4" t="s">
        <v>25</v>
      </c>
      <c r="F2319" s="4" t="s">
        <v>4</v>
      </c>
      <c r="G2319" s="4" t="s">
        <v>17</v>
      </c>
      <c r="H2319" s="4" t="s">
        <v>46</v>
      </c>
      <c r="I2319" s="9">
        <v>2</v>
      </c>
      <c r="J2319" s="6">
        <v>47.12</v>
      </c>
      <c r="K2319" s="7">
        <v>0.15</v>
      </c>
      <c r="L2319" s="6">
        <v>18.64</v>
      </c>
      <c r="M2319" s="6">
        <f t="shared" si="144"/>
        <v>80.103999999999999</v>
      </c>
      <c r="N2319" s="6">
        <f t="shared" si="145"/>
        <v>37.28</v>
      </c>
      <c r="O2319" s="6">
        <f t="shared" si="146"/>
        <v>42.823999999999998</v>
      </c>
      <c r="P2319" s="8">
        <f t="shared" si="147"/>
        <v>0.5346050134824728</v>
      </c>
      <c r="Q2319" s="5">
        <f>YEAR(SalesDataTable[[#This Row],[Order Date]])</f>
        <v>2026</v>
      </c>
      <c r="R2319" s="8" t="str">
        <f>"Q"&amp;ROUNDUP(MONTH(SalesDataTable[[#This Row],[Order Date]])/3,0)</f>
        <v>Q4</v>
      </c>
      <c r="S2319" s="9">
        <f>MONTH(SalesDataTable[[#This Row],[Order Date]])</f>
        <v>11</v>
      </c>
      <c r="T2319" s="8" t="str">
        <f>TEXT(SalesDataTable[[#This Row],[Order Date]],"mmm")</f>
        <v>Nov</v>
      </c>
    </row>
    <row r="2320" spans="1:20" ht="16">
      <c r="A2320" s="2" t="s">
        <v>2371</v>
      </c>
      <c r="B2320" s="3">
        <v>46335</v>
      </c>
      <c r="C2320" s="4" t="s">
        <v>1</v>
      </c>
      <c r="D2320" s="4" t="s">
        <v>88</v>
      </c>
      <c r="E2320" s="4" t="s">
        <v>39</v>
      </c>
      <c r="F2320" s="4" t="s">
        <v>16</v>
      </c>
      <c r="G2320" s="4" t="s">
        <v>49</v>
      </c>
      <c r="H2320" s="4" t="s">
        <v>50</v>
      </c>
      <c r="I2320" s="9">
        <v>4</v>
      </c>
      <c r="J2320" s="6">
        <v>39.82</v>
      </c>
      <c r="K2320" s="7">
        <v>0.2</v>
      </c>
      <c r="L2320" s="6">
        <v>14.98</v>
      </c>
      <c r="M2320" s="6">
        <f t="shared" si="144"/>
        <v>127.42400000000001</v>
      </c>
      <c r="N2320" s="6">
        <f t="shared" si="145"/>
        <v>59.92</v>
      </c>
      <c r="O2320" s="6">
        <f t="shared" si="146"/>
        <v>67.504000000000005</v>
      </c>
      <c r="P2320" s="8">
        <f t="shared" si="147"/>
        <v>0.52975891511803119</v>
      </c>
      <c r="Q2320" s="5">
        <f>YEAR(SalesDataTable[[#This Row],[Order Date]])</f>
        <v>2026</v>
      </c>
      <c r="R2320" s="8" t="str">
        <f>"Q"&amp;ROUNDUP(MONTH(SalesDataTable[[#This Row],[Order Date]])/3,0)</f>
        <v>Q4</v>
      </c>
      <c r="S2320" s="9">
        <f>MONTH(SalesDataTable[[#This Row],[Order Date]])</f>
        <v>11</v>
      </c>
      <c r="T2320" s="8" t="str">
        <f>TEXT(SalesDataTable[[#This Row],[Order Date]],"mmm")</f>
        <v>Nov</v>
      </c>
    </row>
    <row r="2321" spans="1:20" ht="16">
      <c r="A2321" s="2" t="s">
        <v>2372</v>
      </c>
      <c r="B2321" s="3">
        <v>46335</v>
      </c>
      <c r="C2321" s="4" t="s">
        <v>8</v>
      </c>
      <c r="D2321" s="4" t="s">
        <v>86</v>
      </c>
      <c r="E2321" s="4" t="s">
        <v>3</v>
      </c>
      <c r="F2321" s="4" t="s">
        <v>4</v>
      </c>
      <c r="G2321" s="4" t="s">
        <v>11</v>
      </c>
      <c r="H2321" s="4" t="s">
        <v>53</v>
      </c>
      <c r="I2321" s="9">
        <v>4</v>
      </c>
      <c r="J2321" s="6">
        <v>154.27000000000001</v>
      </c>
      <c r="K2321" s="7">
        <v>0.05</v>
      </c>
      <c r="L2321" s="6">
        <v>78.36</v>
      </c>
      <c r="M2321" s="6">
        <f t="shared" si="144"/>
        <v>586.226</v>
      </c>
      <c r="N2321" s="6">
        <f t="shared" si="145"/>
        <v>313.44</v>
      </c>
      <c r="O2321" s="6">
        <f t="shared" si="146"/>
        <v>272.786</v>
      </c>
      <c r="P2321" s="8">
        <f t="shared" si="147"/>
        <v>0.46532565938733528</v>
      </c>
      <c r="Q2321" s="5">
        <f>YEAR(SalesDataTable[[#This Row],[Order Date]])</f>
        <v>2026</v>
      </c>
      <c r="R2321" s="8" t="str">
        <f>"Q"&amp;ROUNDUP(MONTH(SalesDataTable[[#This Row],[Order Date]])/3,0)</f>
        <v>Q4</v>
      </c>
      <c r="S2321" s="9">
        <f>MONTH(SalesDataTable[[#This Row],[Order Date]])</f>
        <v>11</v>
      </c>
      <c r="T2321" s="8" t="str">
        <f>TEXT(SalesDataTable[[#This Row],[Order Date]],"mmm")</f>
        <v>Nov</v>
      </c>
    </row>
    <row r="2322" spans="1:20" ht="16">
      <c r="A2322" s="2" t="s">
        <v>2373</v>
      </c>
      <c r="B2322" s="3">
        <v>46335</v>
      </c>
      <c r="C2322" s="4" t="s">
        <v>1</v>
      </c>
      <c r="D2322" s="4" t="s">
        <v>2</v>
      </c>
      <c r="E2322" s="4" t="s">
        <v>3</v>
      </c>
      <c r="F2322" s="4" t="s">
        <v>16</v>
      </c>
      <c r="G2322" s="4" t="s">
        <v>11</v>
      </c>
      <c r="H2322" s="4" t="s">
        <v>21</v>
      </c>
      <c r="I2322" s="9">
        <v>1</v>
      </c>
      <c r="J2322" s="6">
        <v>143.02000000000001</v>
      </c>
      <c r="K2322" s="7">
        <v>0.1</v>
      </c>
      <c r="L2322" s="6">
        <v>79.25</v>
      </c>
      <c r="M2322" s="6">
        <f t="shared" si="144"/>
        <v>128.71800000000002</v>
      </c>
      <c r="N2322" s="6">
        <f t="shared" si="145"/>
        <v>79.25</v>
      </c>
      <c r="O2322" s="6">
        <f t="shared" si="146"/>
        <v>49.468000000000018</v>
      </c>
      <c r="P2322" s="8">
        <f t="shared" si="147"/>
        <v>0.3843129942976119</v>
      </c>
      <c r="Q2322" s="5">
        <f>YEAR(SalesDataTable[[#This Row],[Order Date]])</f>
        <v>2026</v>
      </c>
      <c r="R2322" s="8" t="str">
        <f>"Q"&amp;ROUNDUP(MONTH(SalesDataTable[[#This Row],[Order Date]])/3,0)</f>
        <v>Q4</v>
      </c>
      <c r="S2322" s="9">
        <f>MONTH(SalesDataTable[[#This Row],[Order Date]])</f>
        <v>11</v>
      </c>
      <c r="T2322" s="8" t="str">
        <f>TEXT(SalesDataTable[[#This Row],[Order Date]],"mmm")</f>
        <v>Nov</v>
      </c>
    </row>
    <row r="2323" spans="1:20" ht="16">
      <c r="A2323" s="2" t="s">
        <v>2374</v>
      </c>
      <c r="B2323" s="3">
        <v>46335</v>
      </c>
      <c r="C2323" s="4" t="s">
        <v>14</v>
      </c>
      <c r="D2323" s="4" t="s">
        <v>61</v>
      </c>
      <c r="E2323" s="4" t="s">
        <v>25</v>
      </c>
      <c r="F2323" s="4" t="s">
        <v>4</v>
      </c>
      <c r="G2323" s="4" t="s">
        <v>49</v>
      </c>
      <c r="H2323" s="4" t="s">
        <v>67</v>
      </c>
      <c r="I2323" s="9">
        <v>1</v>
      </c>
      <c r="J2323" s="6">
        <v>35.36</v>
      </c>
      <c r="K2323" s="7">
        <v>0</v>
      </c>
      <c r="L2323" s="6">
        <v>13.74</v>
      </c>
      <c r="M2323" s="6">
        <f t="shared" si="144"/>
        <v>35.36</v>
      </c>
      <c r="N2323" s="6">
        <f t="shared" si="145"/>
        <v>13.74</v>
      </c>
      <c r="O2323" s="6">
        <f t="shared" si="146"/>
        <v>21.619999999999997</v>
      </c>
      <c r="P2323" s="8">
        <f t="shared" si="147"/>
        <v>0.61142533936651577</v>
      </c>
      <c r="Q2323" s="5">
        <f>YEAR(SalesDataTable[[#This Row],[Order Date]])</f>
        <v>2026</v>
      </c>
      <c r="R2323" s="8" t="str">
        <f>"Q"&amp;ROUNDUP(MONTH(SalesDataTable[[#This Row],[Order Date]])/3,0)</f>
        <v>Q4</v>
      </c>
      <c r="S2323" s="9">
        <f>MONTH(SalesDataTable[[#This Row],[Order Date]])</f>
        <v>11</v>
      </c>
      <c r="T2323" s="8" t="str">
        <f>TEXT(SalesDataTable[[#This Row],[Order Date]],"mmm")</f>
        <v>Nov</v>
      </c>
    </row>
    <row r="2324" spans="1:20" ht="16">
      <c r="A2324" s="2" t="s">
        <v>2375</v>
      </c>
      <c r="B2324" s="3">
        <v>46335</v>
      </c>
      <c r="C2324" s="4" t="s">
        <v>8</v>
      </c>
      <c r="D2324" s="4" t="s">
        <v>38</v>
      </c>
      <c r="E2324" s="4" t="s">
        <v>3</v>
      </c>
      <c r="F2324" s="4" t="s">
        <v>4</v>
      </c>
      <c r="G2324" s="4" t="s">
        <v>11</v>
      </c>
      <c r="H2324" s="4" t="s">
        <v>53</v>
      </c>
      <c r="I2324" s="9">
        <v>1</v>
      </c>
      <c r="J2324" s="6">
        <v>156.82</v>
      </c>
      <c r="K2324" s="7">
        <v>0.1</v>
      </c>
      <c r="L2324" s="6">
        <v>77.12</v>
      </c>
      <c r="M2324" s="6">
        <f t="shared" si="144"/>
        <v>141.13800000000001</v>
      </c>
      <c r="N2324" s="6">
        <f t="shared" si="145"/>
        <v>77.12</v>
      </c>
      <c r="O2324" s="6">
        <f t="shared" si="146"/>
        <v>64.018000000000001</v>
      </c>
      <c r="P2324" s="8">
        <f t="shared" si="147"/>
        <v>0.45358443509189589</v>
      </c>
      <c r="Q2324" s="5">
        <f>YEAR(SalesDataTable[[#This Row],[Order Date]])</f>
        <v>2026</v>
      </c>
      <c r="R2324" s="8" t="str">
        <f>"Q"&amp;ROUNDUP(MONTH(SalesDataTable[[#This Row],[Order Date]])/3,0)</f>
        <v>Q4</v>
      </c>
      <c r="S2324" s="9">
        <f>MONTH(SalesDataTable[[#This Row],[Order Date]])</f>
        <v>11</v>
      </c>
      <c r="T2324" s="8" t="str">
        <f>TEXT(SalesDataTable[[#This Row],[Order Date]],"mmm")</f>
        <v>Nov</v>
      </c>
    </row>
    <row r="2325" spans="1:20" ht="16">
      <c r="A2325" s="2" t="s">
        <v>2376</v>
      </c>
      <c r="B2325" s="3">
        <v>46335</v>
      </c>
      <c r="C2325" s="4" t="s">
        <v>14</v>
      </c>
      <c r="D2325" s="4" t="s">
        <v>126</v>
      </c>
      <c r="E2325" s="4" t="s">
        <v>10</v>
      </c>
      <c r="F2325" s="4" t="s">
        <v>20</v>
      </c>
      <c r="G2325" s="4" t="s">
        <v>49</v>
      </c>
      <c r="H2325" s="4" t="s">
        <v>50</v>
      </c>
      <c r="I2325" s="9">
        <v>10</v>
      </c>
      <c r="J2325" s="6">
        <v>40.98</v>
      </c>
      <c r="K2325" s="7">
        <v>0.1</v>
      </c>
      <c r="L2325" s="6">
        <v>14.6</v>
      </c>
      <c r="M2325" s="6">
        <f t="shared" si="144"/>
        <v>368.82</v>
      </c>
      <c r="N2325" s="6">
        <f t="shared" si="145"/>
        <v>146</v>
      </c>
      <c r="O2325" s="6">
        <f t="shared" si="146"/>
        <v>222.82</v>
      </c>
      <c r="P2325" s="8">
        <f t="shared" si="147"/>
        <v>0.60414294235670518</v>
      </c>
      <c r="Q2325" s="5">
        <f>YEAR(SalesDataTable[[#This Row],[Order Date]])</f>
        <v>2026</v>
      </c>
      <c r="R2325" s="8" t="str">
        <f>"Q"&amp;ROUNDUP(MONTH(SalesDataTable[[#This Row],[Order Date]])/3,0)</f>
        <v>Q4</v>
      </c>
      <c r="S2325" s="9">
        <f>MONTH(SalesDataTable[[#This Row],[Order Date]])</f>
        <v>11</v>
      </c>
      <c r="T2325" s="8" t="str">
        <f>TEXT(SalesDataTable[[#This Row],[Order Date]],"mmm")</f>
        <v>Nov</v>
      </c>
    </row>
    <row r="2326" spans="1:20" ht="16">
      <c r="A2326" s="2" t="s">
        <v>2377</v>
      </c>
      <c r="B2326" s="3">
        <v>46335</v>
      </c>
      <c r="C2326" s="4" t="s">
        <v>27</v>
      </c>
      <c r="D2326" s="4" t="s">
        <v>48</v>
      </c>
      <c r="E2326" s="4" t="s">
        <v>25</v>
      </c>
      <c r="F2326" s="4" t="s">
        <v>16</v>
      </c>
      <c r="G2326" s="4" t="s">
        <v>11</v>
      </c>
      <c r="H2326" s="4" t="s">
        <v>21</v>
      </c>
      <c r="I2326" s="9">
        <v>3</v>
      </c>
      <c r="J2326" s="6">
        <v>144.22999999999999</v>
      </c>
      <c r="K2326" s="7">
        <v>0</v>
      </c>
      <c r="L2326" s="6">
        <v>80.959999999999994</v>
      </c>
      <c r="M2326" s="6">
        <f t="shared" si="144"/>
        <v>432.68999999999994</v>
      </c>
      <c r="N2326" s="6">
        <f t="shared" si="145"/>
        <v>242.88</v>
      </c>
      <c r="O2326" s="6">
        <f t="shared" si="146"/>
        <v>189.80999999999995</v>
      </c>
      <c r="P2326" s="8">
        <f t="shared" si="147"/>
        <v>0.43867433959647778</v>
      </c>
      <c r="Q2326" s="5">
        <f>YEAR(SalesDataTable[[#This Row],[Order Date]])</f>
        <v>2026</v>
      </c>
      <c r="R2326" s="8" t="str">
        <f>"Q"&amp;ROUNDUP(MONTH(SalesDataTable[[#This Row],[Order Date]])/3,0)</f>
        <v>Q4</v>
      </c>
      <c r="S2326" s="9">
        <f>MONTH(SalesDataTable[[#This Row],[Order Date]])</f>
        <v>11</v>
      </c>
      <c r="T2326" s="8" t="str">
        <f>TEXT(SalesDataTable[[#This Row],[Order Date]],"mmm")</f>
        <v>Nov</v>
      </c>
    </row>
    <row r="2327" spans="1:20" ht="16">
      <c r="A2327" s="2" t="s">
        <v>2378</v>
      </c>
      <c r="B2327" s="3">
        <v>46336</v>
      </c>
      <c r="C2327" s="4" t="s">
        <v>27</v>
      </c>
      <c r="D2327" s="4" t="s">
        <v>45</v>
      </c>
      <c r="E2327" s="4" t="s">
        <v>3</v>
      </c>
      <c r="F2327" s="4" t="s">
        <v>16</v>
      </c>
      <c r="G2327" s="4" t="s">
        <v>11</v>
      </c>
      <c r="H2327" s="4" t="s">
        <v>12</v>
      </c>
      <c r="I2327" s="9">
        <v>1</v>
      </c>
      <c r="J2327" s="6">
        <v>90.23</v>
      </c>
      <c r="K2327" s="7">
        <v>0</v>
      </c>
      <c r="L2327" s="6">
        <v>44.06</v>
      </c>
      <c r="M2327" s="6">
        <f t="shared" si="144"/>
        <v>90.23</v>
      </c>
      <c r="N2327" s="6">
        <f t="shared" si="145"/>
        <v>44.06</v>
      </c>
      <c r="O2327" s="6">
        <f t="shared" si="146"/>
        <v>46.17</v>
      </c>
      <c r="P2327" s="8">
        <f t="shared" si="147"/>
        <v>0.51169234179319512</v>
      </c>
      <c r="Q2327" s="5">
        <f>YEAR(SalesDataTable[[#This Row],[Order Date]])</f>
        <v>2026</v>
      </c>
      <c r="R2327" s="8" t="str">
        <f>"Q"&amp;ROUNDUP(MONTH(SalesDataTable[[#This Row],[Order Date]])/3,0)</f>
        <v>Q4</v>
      </c>
      <c r="S2327" s="9">
        <f>MONTH(SalesDataTable[[#This Row],[Order Date]])</f>
        <v>11</v>
      </c>
      <c r="T2327" s="8" t="str">
        <f>TEXT(SalesDataTable[[#This Row],[Order Date]],"mmm")</f>
        <v>Nov</v>
      </c>
    </row>
    <row r="2328" spans="1:20" ht="16">
      <c r="A2328" s="2" t="s">
        <v>2379</v>
      </c>
      <c r="B2328" s="3">
        <v>46336</v>
      </c>
      <c r="C2328" s="4" t="s">
        <v>27</v>
      </c>
      <c r="D2328" s="4" t="s">
        <v>45</v>
      </c>
      <c r="E2328" s="4" t="s">
        <v>3</v>
      </c>
      <c r="F2328" s="4" t="s">
        <v>16</v>
      </c>
      <c r="G2328" s="4" t="s">
        <v>11</v>
      </c>
      <c r="H2328" s="4" t="s">
        <v>53</v>
      </c>
      <c r="I2328" s="9">
        <v>5</v>
      </c>
      <c r="J2328" s="6">
        <v>152.82</v>
      </c>
      <c r="K2328" s="7">
        <v>0.1</v>
      </c>
      <c r="L2328" s="6">
        <v>80.09</v>
      </c>
      <c r="M2328" s="6">
        <f t="shared" si="144"/>
        <v>687.68999999999994</v>
      </c>
      <c r="N2328" s="6">
        <f t="shared" si="145"/>
        <v>400.45000000000005</v>
      </c>
      <c r="O2328" s="6">
        <f t="shared" si="146"/>
        <v>287.2399999999999</v>
      </c>
      <c r="P2328" s="8">
        <f t="shared" si="147"/>
        <v>0.417688202533118</v>
      </c>
      <c r="Q2328" s="5">
        <f>YEAR(SalesDataTable[[#This Row],[Order Date]])</f>
        <v>2026</v>
      </c>
      <c r="R2328" s="8" t="str">
        <f>"Q"&amp;ROUNDUP(MONTH(SalesDataTable[[#This Row],[Order Date]])/3,0)</f>
        <v>Q4</v>
      </c>
      <c r="S2328" s="9">
        <f>MONTH(SalesDataTable[[#This Row],[Order Date]])</f>
        <v>11</v>
      </c>
      <c r="T2328" s="8" t="str">
        <f>TEXT(SalesDataTable[[#This Row],[Order Date]],"mmm")</f>
        <v>Nov</v>
      </c>
    </row>
    <row r="2329" spans="1:20" ht="16">
      <c r="A2329" s="2" t="s">
        <v>2380</v>
      </c>
      <c r="B2329" s="3">
        <v>46336</v>
      </c>
      <c r="C2329" s="4" t="s">
        <v>1</v>
      </c>
      <c r="D2329" s="4" t="s">
        <v>2</v>
      </c>
      <c r="E2329" s="4" t="s">
        <v>3</v>
      </c>
      <c r="F2329" s="4" t="s">
        <v>20</v>
      </c>
      <c r="G2329" s="4" t="s">
        <v>17</v>
      </c>
      <c r="H2329" s="4" t="s">
        <v>18</v>
      </c>
      <c r="I2329" s="9">
        <v>2</v>
      </c>
      <c r="J2329" s="6">
        <v>36.61</v>
      </c>
      <c r="K2329" s="7">
        <v>0.05</v>
      </c>
      <c r="L2329" s="6">
        <v>13.31</v>
      </c>
      <c r="M2329" s="6">
        <f t="shared" si="144"/>
        <v>69.558999999999997</v>
      </c>
      <c r="N2329" s="6">
        <f t="shared" si="145"/>
        <v>26.62</v>
      </c>
      <c r="O2329" s="6">
        <f t="shared" si="146"/>
        <v>42.938999999999993</v>
      </c>
      <c r="P2329" s="8">
        <f t="shared" si="147"/>
        <v>0.61730329648212301</v>
      </c>
      <c r="Q2329" s="5">
        <f>YEAR(SalesDataTable[[#This Row],[Order Date]])</f>
        <v>2026</v>
      </c>
      <c r="R2329" s="8" t="str">
        <f>"Q"&amp;ROUNDUP(MONTH(SalesDataTable[[#This Row],[Order Date]])/3,0)</f>
        <v>Q4</v>
      </c>
      <c r="S2329" s="9">
        <f>MONTH(SalesDataTable[[#This Row],[Order Date]])</f>
        <v>11</v>
      </c>
      <c r="T2329" s="8" t="str">
        <f>TEXT(SalesDataTable[[#This Row],[Order Date]],"mmm")</f>
        <v>Nov</v>
      </c>
    </row>
    <row r="2330" spans="1:20" ht="16">
      <c r="A2330" s="2" t="s">
        <v>2381</v>
      </c>
      <c r="B2330" s="3">
        <v>46336</v>
      </c>
      <c r="C2330" s="4" t="s">
        <v>27</v>
      </c>
      <c r="D2330" s="4" t="s">
        <v>48</v>
      </c>
      <c r="E2330" s="4" t="s">
        <v>10</v>
      </c>
      <c r="F2330" s="4" t="s">
        <v>20</v>
      </c>
      <c r="G2330" s="4" t="s">
        <v>11</v>
      </c>
      <c r="H2330" s="4" t="s">
        <v>53</v>
      </c>
      <c r="I2330" s="9">
        <v>12</v>
      </c>
      <c r="J2330" s="6">
        <v>150.75</v>
      </c>
      <c r="K2330" s="7">
        <v>0.1</v>
      </c>
      <c r="L2330" s="6">
        <v>80.569999999999993</v>
      </c>
      <c r="M2330" s="6">
        <f t="shared" si="144"/>
        <v>1628.1000000000001</v>
      </c>
      <c r="N2330" s="6">
        <f t="shared" si="145"/>
        <v>966.83999999999992</v>
      </c>
      <c r="O2330" s="6">
        <f t="shared" si="146"/>
        <v>661.26000000000022</v>
      </c>
      <c r="P2330" s="8">
        <f t="shared" si="147"/>
        <v>0.40615441311958733</v>
      </c>
      <c r="Q2330" s="5">
        <f>YEAR(SalesDataTable[[#This Row],[Order Date]])</f>
        <v>2026</v>
      </c>
      <c r="R2330" s="8" t="str">
        <f>"Q"&amp;ROUNDUP(MONTH(SalesDataTable[[#This Row],[Order Date]])/3,0)</f>
        <v>Q4</v>
      </c>
      <c r="S2330" s="9">
        <f>MONTH(SalesDataTable[[#This Row],[Order Date]])</f>
        <v>11</v>
      </c>
      <c r="T2330" s="8" t="str">
        <f>TEXT(SalesDataTable[[#This Row],[Order Date]],"mmm")</f>
        <v>Nov</v>
      </c>
    </row>
    <row r="2331" spans="1:20" ht="16">
      <c r="A2331" s="2" t="s">
        <v>2382</v>
      </c>
      <c r="B2331" s="3">
        <v>46337</v>
      </c>
      <c r="C2331" s="4" t="s">
        <v>1</v>
      </c>
      <c r="D2331" s="4" t="s">
        <v>2</v>
      </c>
      <c r="E2331" s="4" t="s">
        <v>3</v>
      </c>
      <c r="F2331" s="4" t="s">
        <v>4</v>
      </c>
      <c r="G2331" s="4" t="s">
        <v>11</v>
      </c>
      <c r="H2331" s="4" t="s">
        <v>21</v>
      </c>
      <c r="I2331" s="9">
        <v>1</v>
      </c>
      <c r="J2331" s="6">
        <v>145.83000000000001</v>
      </c>
      <c r="K2331" s="7">
        <v>0.1</v>
      </c>
      <c r="L2331" s="6">
        <v>79.14</v>
      </c>
      <c r="M2331" s="6">
        <f t="shared" si="144"/>
        <v>131.24700000000001</v>
      </c>
      <c r="N2331" s="6">
        <f t="shared" si="145"/>
        <v>79.14</v>
      </c>
      <c r="O2331" s="6">
        <f t="shared" si="146"/>
        <v>52.107000000000014</v>
      </c>
      <c r="P2331" s="8">
        <f t="shared" si="147"/>
        <v>0.39701478890946085</v>
      </c>
      <c r="Q2331" s="5">
        <f>YEAR(SalesDataTable[[#This Row],[Order Date]])</f>
        <v>2026</v>
      </c>
      <c r="R2331" s="8" t="str">
        <f>"Q"&amp;ROUNDUP(MONTH(SalesDataTable[[#This Row],[Order Date]])/3,0)</f>
        <v>Q4</v>
      </c>
      <c r="S2331" s="9">
        <f>MONTH(SalesDataTable[[#This Row],[Order Date]])</f>
        <v>11</v>
      </c>
      <c r="T2331" s="8" t="str">
        <f>TEXT(SalesDataTable[[#This Row],[Order Date]],"mmm")</f>
        <v>Nov</v>
      </c>
    </row>
    <row r="2332" spans="1:20" ht="16">
      <c r="A2332" s="2" t="s">
        <v>2383</v>
      </c>
      <c r="B2332" s="3">
        <v>46337</v>
      </c>
      <c r="C2332" s="4" t="s">
        <v>1</v>
      </c>
      <c r="D2332" s="4" t="s">
        <v>2</v>
      </c>
      <c r="E2332" s="4" t="s">
        <v>3</v>
      </c>
      <c r="F2332" s="4" t="s">
        <v>4</v>
      </c>
      <c r="G2332" s="4" t="s">
        <v>17</v>
      </c>
      <c r="H2332" s="4" t="s">
        <v>83</v>
      </c>
      <c r="I2332" s="9">
        <v>4</v>
      </c>
      <c r="J2332" s="6">
        <v>162.04</v>
      </c>
      <c r="K2332" s="7">
        <v>0</v>
      </c>
      <c r="L2332" s="6">
        <v>85.77</v>
      </c>
      <c r="M2332" s="6">
        <f t="shared" si="144"/>
        <v>648.16</v>
      </c>
      <c r="N2332" s="6">
        <f t="shared" si="145"/>
        <v>343.08</v>
      </c>
      <c r="O2332" s="6">
        <f t="shared" si="146"/>
        <v>305.08</v>
      </c>
      <c r="P2332" s="8">
        <f t="shared" si="147"/>
        <v>0.47068625030856581</v>
      </c>
      <c r="Q2332" s="5">
        <f>YEAR(SalesDataTable[[#This Row],[Order Date]])</f>
        <v>2026</v>
      </c>
      <c r="R2332" s="8" t="str">
        <f>"Q"&amp;ROUNDUP(MONTH(SalesDataTable[[#This Row],[Order Date]])/3,0)</f>
        <v>Q4</v>
      </c>
      <c r="S2332" s="9">
        <f>MONTH(SalesDataTable[[#This Row],[Order Date]])</f>
        <v>11</v>
      </c>
      <c r="T2332" s="8" t="str">
        <f>TEXT(SalesDataTable[[#This Row],[Order Date]],"mmm")</f>
        <v>Nov</v>
      </c>
    </row>
    <row r="2333" spans="1:20" ht="16">
      <c r="A2333" s="2" t="s">
        <v>2384</v>
      </c>
      <c r="B2333" s="3">
        <v>46337</v>
      </c>
      <c r="C2333" s="4" t="s">
        <v>27</v>
      </c>
      <c r="D2333" s="4" t="s">
        <v>48</v>
      </c>
      <c r="E2333" s="4" t="s">
        <v>25</v>
      </c>
      <c r="F2333" s="4" t="s">
        <v>4</v>
      </c>
      <c r="G2333" s="4" t="s">
        <v>11</v>
      </c>
      <c r="H2333" s="4" t="s">
        <v>21</v>
      </c>
      <c r="I2333" s="9">
        <v>2</v>
      </c>
      <c r="J2333" s="6">
        <v>141.33000000000001</v>
      </c>
      <c r="K2333" s="7">
        <v>0.05</v>
      </c>
      <c r="L2333" s="6">
        <v>79.739999999999995</v>
      </c>
      <c r="M2333" s="6">
        <f t="shared" si="144"/>
        <v>268.52699999999999</v>
      </c>
      <c r="N2333" s="6">
        <f t="shared" si="145"/>
        <v>159.47999999999999</v>
      </c>
      <c r="O2333" s="6">
        <f t="shared" si="146"/>
        <v>109.047</v>
      </c>
      <c r="P2333" s="8">
        <f t="shared" si="147"/>
        <v>0.40609324202035552</v>
      </c>
      <c r="Q2333" s="5">
        <f>YEAR(SalesDataTable[[#This Row],[Order Date]])</f>
        <v>2026</v>
      </c>
      <c r="R2333" s="8" t="str">
        <f>"Q"&amp;ROUNDUP(MONTH(SalesDataTable[[#This Row],[Order Date]])/3,0)</f>
        <v>Q4</v>
      </c>
      <c r="S2333" s="9">
        <f>MONTH(SalesDataTable[[#This Row],[Order Date]])</f>
        <v>11</v>
      </c>
      <c r="T2333" s="8" t="str">
        <f>TEXT(SalesDataTable[[#This Row],[Order Date]],"mmm")</f>
        <v>Nov</v>
      </c>
    </row>
    <row r="2334" spans="1:20" ht="16">
      <c r="A2334" s="2" t="s">
        <v>2385</v>
      </c>
      <c r="B2334" s="3">
        <v>46337</v>
      </c>
      <c r="C2334" s="4" t="s">
        <v>14</v>
      </c>
      <c r="D2334" s="4" t="s">
        <v>126</v>
      </c>
      <c r="E2334" s="4" t="s">
        <v>3</v>
      </c>
      <c r="F2334" s="4" t="s">
        <v>4</v>
      </c>
      <c r="G2334" s="4" t="s">
        <v>31</v>
      </c>
      <c r="H2334" s="4" t="s">
        <v>90</v>
      </c>
      <c r="I2334" s="9">
        <v>1</v>
      </c>
      <c r="J2334" s="6">
        <v>125.11</v>
      </c>
      <c r="K2334" s="7">
        <v>0.1</v>
      </c>
      <c r="L2334" s="6">
        <v>61.65</v>
      </c>
      <c r="M2334" s="6">
        <f t="shared" si="144"/>
        <v>112.599</v>
      </c>
      <c r="N2334" s="6">
        <f t="shared" si="145"/>
        <v>61.65</v>
      </c>
      <c r="O2334" s="6">
        <f t="shared" si="146"/>
        <v>50.949000000000005</v>
      </c>
      <c r="P2334" s="8">
        <f t="shared" si="147"/>
        <v>0.45248181600191834</v>
      </c>
      <c r="Q2334" s="5">
        <f>YEAR(SalesDataTable[[#This Row],[Order Date]])</f>
        <v>2026</v>
      </c>
      <c r="R2334" s="8" t="str">
        <f>"Q"&amp;ROUNDUP(MONTH(SalesDataTable[[#This Row],[Order Date]])/3,0)</f>
        <v>Q4</v>
      </c>
      <c r="S2334" s="9">
        <f>MONTH(SalesDataTable[[#This Row],[Order Date]])</f>
        <v>11</v>
      </c>
      <c r="T2334" s="8" t="str">
        <f>TEXT(SalesDataTable[[#This Row],[Order Date]],"mmm")</f>
        <v>Nov</v>
      </c>
    </row>
    <row r="2335" spans="1:20" ht="16">
      <c r="A2335" s="2" t="s">
        <v>2386</v>
      </c>
      <c r="B2335" s="3">
        <v>46337</v>
      </c>
      <c r="C2335" s="4" t="s">
        <v>14</v>
      </c>
      <c r="D2335" s="4" t="s">
        <v>34</v>
      </c>
      <c r="E2335" s="4" t="s">
        <v>3</v>
      </c>
      <c r="F2335" s="4" t="s">
        <v>20</v>
      </c>
      <c r="G2335" s="4" t="s">
        <v>31</v>
      </c>
      <c r="H2335" s="4" t="s">
        <v>90</v>
      </c>
      <c r="I2335" s="9">
        <v>3</v>
      </c>
      <c r="J2335" s="6">
        <v>124.55</v>
      </c>
      <c r="K2335" s="7">
        <v>0.15</v>
      </c>
      <c r="L2335" s="6">
        <v>60.68</v>
      </c>
      <c r="M2335" s="6">
        <f t="shared" si="144"/>
        <v>317.60249999999996</v>
      </c>
      <c r="N2335" s="6">
        <f t="shared" si="145"/>
        <v>182.04</v>
      </c>
      <c r="O2335" s="6">
        <f t="shared" si="146"/>
        <v>135.56249999999997</v>
      </c>
      <c r="P2335" s="8">
        <f t="shared" si="147"/>
        <v>0.42683070819656643</v>
      </c>
      <c r="Q2335" s="5">
        <f>YEAR(SalesDataTable[[#This Row],[Order Date]])</f>
        <v>2026</v>
      </c>
      <c r="R2335" s="8" t="str">
        <f>"Q"&amp;ROUNDUP(MONTH(SalesDataTable[[#This Row],[Order Date]])/3,0)</f>
        <v>Q4</v>
      </c>
      <c r="S2335" s="9">
        <f>MONTH(SalesDataTable[[#This Row],[Order Date]])</f>
        <v>11</v>
      </c>
      <c r="T2335" s="8" t="str">
        <f>TEXT(SalesDataTable[[#This Row],[Order Date]],"mmm")</f>
        <v>Nov</v>
      </c>
    </row>
    <row r="2336" spans="1:20" ht="16">
      <c r="A2336" s="2" t="s">
        <v>2387</v>
      </c>
      <c r="B2336" s="3">
        <v>46337</v>
      </c>
      <c r="C2336" s="4" t="s">
        <v>14</v>
      </c>
      <c r="D2336" s="4" t="s">
        <v>61</v>
      </c>
      <c r="E2336" s="4" t="s">
        <v>25</v>
      </c>
      <c r="F2336" s="4" t="s">
        <v>4</v>
      </c>
      <c r="G2336" s="4" t="s">
        <v>11</v>
      </c>
      <c r="H2336" s="4" t="s">
        <v>21</v>
      </c>
      <c r="I2336" s="9">
        <v>1</v>
      </c>
      <c r="J2336" s="6">
        <v>143.77000000000001</v>
      </c>
      <c r="K2336" s="7">
        <v>0.1</v>
      </c>
      <c r="L2336" s="6">
        <v>81.02</v>
      </c>
      <c r="M2336" s="6">
        <f t="shared" si="144"/>
        <v>129.393</v>
      </c>
      <c r="N2336" s="6">
        <f t="shared" si="145"/>
        <v>81.02</v>
      </c>
      <c r="O2336" s="6">
        <f t="shared" si="146"/>
        <v>48.373000000000005</v>
      </c>
      <c r="P2336" s="8">
        <f t="shared" si="147"/>
        <v>0.3738455712441941</v>
      </c>
      <c r="Q2336" s="5">
        <f>YEAR(SalesDataTable[[#This Row],[Order Date]])</f>
        <v>2026</v>
      </c>
      <c r="R2336" s="8" t="str">
        <f>"Q"&amp;ROUNDUP(MONTH(SalesDataTable[[#This Row],[Order Date]])/3,0)</f>
        <v>Q4</v>
      </c>
      <c r="S2336" s="9">
        <f>MONTH(SalesDataTable[[#This Row],[Order Date]])</f>
        <v>11</v>
      </c>
      <c r="T2336" s="8" t="str">
        <f>TEXT(SalesDataTable[[#This Row],[Order Date]],"mmm")</f>
        <v>Nov</v>
      </c>
    </row>
    <row r="2337" spans="1:20" ht="16">
      <c r="A2337" s="2" t="s">
        <v>2388</v>
      </c>
      <c r="B2337" s="3">
        <v>46337</v>
      </c>
      <c r="C2337" s="4" t="s">
        <v>27</v>
      </c>
      <c r="D2337" s="4" t="s">
        <v>48</v>
      </c>
      <c r="E2337" s="4" t="s">
        <v>3</v>
      </c>
      <c r="F2337" s="4" t="s">
        <v>16</v>
      </c>
      <c r="G2337" s="4" t="s">
        <v>31</v>
      </c>
      <c r="H2337" s="4" t="s">
        <v>90</v>
      </c>
      <c r="I2337" s="9">
        <v>3</v>
      </c>
      <c r="J2337" s="6">
        <v>124.72</v>
      </c>
      <c r="K2337" s="7">
        <v>0.15</v>
      </c>
      <c r="L2337" s="6">
        <v>60.35</v>
      </c>
      <c r="M2337" s="6">
        <f t="shared" si="144"/>
        <v>318.03599999999994</v>
      </c>
      <c r="N2337" s="6">
        <f t="shared" si="145"/>
        <v>181.05</v>
      </c>
      <c r="O2337" s="6">
        <f t="shared" si="146"/>
        <v>136.98599999999993</v>
      </c>
      <c r="P2337" s="8">
        <f t="shared" si="147"/>
        <v>0.4307248236048748</v>
      </c>
      <c r="Q2337" s="5">
        <f>YEAR(SalesDataTable[[#This Row],[Order Date]])</f>
        <v>2026</v>
      </c>
      <c r="R2337" s="8" t="str">
        <f>"Q"&amp;ROUNDUP(MONTH(SalesDataTable[[#This Row],[Order Date]])/3,0)</f>
        <v>Q4</v>
      </c>
      <c r="S2337" s="9">
        <f>MONTH(SalesDataTable[[#This Row],[Order Date]])</f>
        <v>11</v>
      </c>
      <c r="T2337" s="8" t="str">
        <f>TEXT(SalesDataTable[[#This Row],[Order Date]],"mmm")</f>
        <v>Nov</v>
      </c>
    </row>
    <row r="2338" spans="1:20" ht="16">
      <c r="A2338" s="2" t="s">
        <v>2389</v>
      </c>
      <c r="B2338" s="3">
        <v>46337</v>
      </c>
      <c r="C2338" s="4" t="s">
        <v>14</v>
      </c>
      <c r="D2338" s="4" t="s">
        <v>15</v>
      </c>
      <c r="E2338" s="4" t="s">
        <v>25</v>
      </c>
      <c r="F2338" s="4" t="s">
        <v>4</v>
      </c>
      <c r="G2338" s="4" t="s">
        <v>49</v>
      </c>
      <c r="H2338" s="4" t="s">
        <v>67</v>
      </c>
      <c r="I2338" s="9">
        <v>1</v>
      </c>
      <c r="J2338" s="6">
        <v>35.729999999999997</v>
      </c>
      <c r="K2338" s="7">
        <v>0.1</v>
      </c>
      <c r="L2338" s="6">
        <v>14.15</v>
      </c>
      <c r="M2338" s="6">
        <f t="shared" si="144"/>
        <v>32.156999999999996</v>
      </c>
      <c r="N2338" s="6">
        <f t="shared" si="145"/>
        <v>14.15</v>
      </c>
      <c r="O2338" s="6">
        <f t="shared" si="146"/>
        <v>18.006999999999998</v>
      </c>
      <c r="P2338" s="8">
        <f t="shared" si="147"/>
        <v>0.55997139036601673</v>
      </c>
      <c r="Q2338" s="5">
        <f>YEAR(SalesDataTable[[#This Row],[Order Date]])</f>
        <v>2026</v>
      </c>
      <c r="R2338" s="8" t="str">
        <f>"Q"&amp;ROUNDUP(MONTH(SalesDataTable[[#This Row],[Order Date]])/3,0)</f>
        <v>Q4</v>
      </c>
      <c r="S2338" s="9">
        <f>MONTH(SalesDataTable[[#This Row],[Order Date]])</f>
        <v>11</v>
      </c>
      <c r="T2338" s="8" t="str">
        <f>TEXT(SalesDataTable[[#This Row],[Order Date]],"mmm")</f>
        <v>Nov</v>
      </c>
    </row>
    <row r="2339" spans="1:20" ht="16">
      <c r="A2339" s="2" t="s">
        <v>2390</v>
      </c>
      <c r="B2339" s="3">
        <v>46337</v>
      </c>
      <c r="C2339" s="4" t="s">
        <v>14</v>
      </c>
      <c r="D2339" s="4" t="s">
        <v>24</v>
      </c>
      <c r="E2339" s="4" t="s">
        <v>25</v>
      </c>
      <c r="F2339" s="4" t="s">
        <v>20</v>
      </c>
      <c r="G2339" s="4" t="s">
        <v>17</v>
      </c>
      <c r="H2339" s="4" t="s">
        <v>83</v>
      </c>
      <c r="I2339" s="9">
        <v>2</v>
      </c>
      <c r="J2339" s="6">
        <v>166.1</v>
      </c>
      <c r="K2339" s="7">
        <v>0.05</v>
      </c>
      <c r="L2339" s="6">
        <v>88.2</v>
      </c>
      <c r="M2339" s="6">
        <f t="shared" si="144"/>
        <v>315.58999999999997</v>
      </c>
      <c r="N2339" s="6">
        <f t="shared" si="145"/>
        <v>176.4</v>
      </c>
      <c r="O2339" s="6">
        <f t="shared" si="146"/>
        <v>139.18999999999997</v>
      </c>
      <c r="P2339" s="8">
        <f t="shared" si="147"/>
        <v>0.44104692797617157</v>
      </c>
      <c r="Q2339" s="5">
        <f>YEAR(SalesDataTable[[#This Row],[Order Date]])</f>
        <v>2026</v>
      </c>
      <c r="R2339" s="8" t="str">
        <f>"Q"&amp;ROUNDUP(MONTH(SalesDataTable[[#This Row],[Order Date]])/3,0)</f>
        <v>Q4</v>
      </c>
      <c r="S2339" s="9">
        <f>MONTH(SalesDataTable[[#This Row],[Order Date]])</f>
        <v>11</v>
      </c>
      <c r="T2339" s="8" t="str">
        <f>TEXT(SalesDataTable[[#This Row],[Order Date]],"mmm")</f>
        <v>Nov</v>
      </c>
    </row>
    <row r="2340" spans="1:20" ht="16">
      <c r="A2340" s="2" t="s">
        <v>2391</v>
      </c>
      <c r="B2340" s="3">
        <v>46337</v>
      </c>
      <c r="C2340" s="4" t="s">
        <v>14</v>
      </c>
      <c r="D2340" s="4" t="s">
        <v>126</v>
      </c>
      <c r="E2340" s="4" t="s">
        <v>39</v>
      </c>
      <c r="F2340" s="4" t="s">
        <v>16</v>
      </c>
      <c r="G2340" s="4" t="s">
        <v>5</v>
      </c>
      <c r="H2340" s="4" t="s">
        <v>6</v>
      </c>
      <c r="I2340" s="9">
        <v>2</v>
      </c>
      <c r="J2340" s="6">
        <v>81.27</v>
      </c>
      <c r="K2340" s="7">
        <v>0.05</v>
      </c>
      <c r="L2340" s="6">
        <v>43.04</v>
      </c>
      <c r="M2340" s="6">
        <f t="shared" si="144"/>
        <v>154.41299999999998</v>
      </c>
      <c r="N2340" s="6">
        <f t="shared" si="145"/>
        <v>86.08</v>
      </c>
      <c r="O2340" s="6">
        <f t="shared" si="146"/>
        <v>68.332999999999984</v>
      </c>
      <c r="P2340" s="8">
        <f t="shared" si="147"/>
        <v>0.44253398353765544</v>
      </c>
      <c r="Q2340" s="5">
        <f>YEAR(SalesDataTable[[#This Row],[Order Date]])</f>
        <v>2026</v>
      </c>
      <c r="R2340" s="8" t="str">
        <f>"Q"&amp;ROUNDUP(MONTH(SalesDataTable[[#This Row],[Order Date]])/3,0)</f>
        <v>Q4</v>
      </c>
      <c r="S2340" s="9">
        <f>MONTH(SalesDataTable[[#This Row],[Order Date]])</f>
        <v>11</v>
      </c>
      <c r="T2340" s="8" t="str">
        <f>TEXT(SalesDataTable[[#This Row],[Order Date]],"mmm")</f>
        <v>Nov</v>
      </c>
    </row>
    <row r="2341" spans="1:20" ht="16">
      <c r="A2341" s="2" t="s">
        <v>2392</v>
      </c>
      <c r="B2341" s="3">
        <v>46337</v>
      </c>
      <c r="C2341" s="4" t="s">
        <v>1</v>
      </c>
      <c r="D2341" s="4" t="s">
        <v>52</v>
      </c>
      <c r="E2341" s="4" t="s">
        <v>10</v>
      </c>
      <c r="F2341" s="4" t="s">
        <v>4</v>
      </c>
      <c r="G2341" s="4" t="s">
        <v>31</v>
      </c>
      <c r="H2341" s="4" t="s">
        <v>41</v>
      </c>
      <c r="I2341" s="9">
        <v>10</v>
      </c>
      <c r="J2341" s="6">
        <v>191.98</v>
      </c>
      <c r="K2341" s="7">
        <v>0.1</v>
      </c>
      <c r="L2341" s="6">
        <v>102.73</v>
      </c>
      <c r="M2341" s="6">
        <f t="shared" si="144"/>
        <v>1727.82</v>
      </c>
      <c r="N2341" s="6">
        <f t="shared" si="145"/>
        <v>1027.3</v>
      </c>
      <c r="O2341" s="6">
        <f t="shared" si="146"/>
        <v>700.52</v>
      </c>
      <c r="P2341" s="8">
        <f t="shared" si="147"/>
        <v>0.40543575140929033</v>
      </c>
      <c r="Q2341" s="5">
        <f>YEAR(SalesDataTable[[#This Row],[Order Date]])</f>
        <v>2026</v>
      </c>
      <c r="R2341" s="8" t="str">
        <f>"Q"&amp;ROUNDUP(MONTH(SalesDataTable[[#This Row],[Order Date]])/3,0)</f>
        <v>Q4</v>
      </c>
      <c r="S2341" s="9">
        <f>MONTH(SalesDataTable[[#This Row],[Order Date]])</f>
        <v>11</v>
      </c>
      <c r="T2341" s="8" t="str">
        <f>TEXT(SalesDataTable[[#This Row],[Order Date]],"mmm")</f>
        <v>Nov</v>
      </c>
    </row>
    <row r="2342" spans="1:20" ht="16">
      <c r="A2342" s="2" t="s">
        <v>2393</v>
      </c>
      <c r="B2342" s="3">
        <v>46338</v>
      </c>
      <c r="C2342" s="4" t="s">
        <v>27</v>
      </c>
      <c r="D2342" s="4" t="s">
        <v>48</v>
      </c>
      <c r="E2342" s="4" t="s">
        <v>25</v>
      </c>
      <c r="F2342" s="4" t="s">
        <v>4</v>
      </c>
      <c r="G2342" s="4" t="s">
        <v>11</v>
      </c>
      <c r="H2342" s="4" t="s">
        <v>12</v>
      </c>
      <c r="I2342" s="9">
        <v>6</v>
      </c>
      <c r="J2342" s="6">
        <v>89.87</v>
      </c>
      <c r="K2342" s="7">
        <v>0.2</v>
      </c>
      <c r="L2342" s="6">
        <v>44.47</v>
      </c>
      <c r="M2342" s="6">
        <f t="shared" si="144"/>
        <v>431.37600000000003</v>
      </c>
      <c r="N2342" s="6">
        <f t="shared" si="145"/>
        <v>266.82</v>
      </c>
      <c r="O2342" s="6">
        <f t="shared" si="146"/>
        <v>164.55600000000004</v>
      </c>
      <c r="P2342" s="8">
        <f t="shared" si="147"/>
        <v>0.3814676755313231</v>
      </c>
      <c r="Q2342" s="5">
        <f>YEAR(SalesDataTable[[#This Row],[Order Date]])</f>
        <v>2026</v>
      </c>
      <c r="R2342" s="8" t="str">
        <f>"Q"&amp;ROUNDUP(MONTH(SalesDataTable[[#This Row],[Order Date]])/3,0)</f>
        <v>Q4</v>
      </c>
      <c r="S2342" s="9">
        <f>MONTH(SalesDataTable[[#This Row],[Order Date]])</f>
        <v>11</v>
      </c>
      <c r="T2342" s="8" t="str">
        <f>TEXT(SalesDataTable[[#This Row],[Order Date]],"mmm")</f>
        <v>Nov</v>
      </c>
    </row>
    <row r="2343" spans="1:20" ht="16">
      <c r="A2343" s="2" t="s">
        <v>2394</v>
      </c>
      <c r="B2343" s="3">
        <v>46338</v>
      </c>
      <c r="C2343" s="4" t="s">
        <v>8</v>
      </c>
      <c r="D2343" s="4" t="s">
        <v>86</v>
      </c>
      <c r="E2343" s="4" t="s">
        <v>39</v>
      </c>
      <c r="F2343" s="4" t="s">
        <v>16</v>
      </c>
      <c r="G2343" s="4" t="s">
        <v>5</v>
      </c>
      <c r="H2343" s="4" t="s">
        <v>29</v>
      </c>
      <c r="I2343" s="9">
        <v>3</v>
      </c>
      <c r="J2343" s="6">
        <v>51.44</v>
      </c>
      <c r="K2343" s="7">
        <v>0.1</v>
      </c>
      <c r="L2343" s="6">
        <v>23.11</v>
      </c>
      <c r="M2343" s="6">
        <f t="shared" si="144"/>
        <v>138.88800000000001</v>
      </c>
      <c r="N2343" s="6">
        <f t="shared" si="145"/>
        <v>69.33</v>
      </c>
      <c r="O2343" s="6">
        <f t="shared" si="146"/>
        <v>69.558000000000007</v>
      </c>
      <c r="P2343" s="8">
        <f t="shared" si="147"/>
        <v>0.50082080525315364</v>
      </c>
      <c r="Q2343" s="5">
        <f>YEAR(SalesDataTable[[#This Row],[Order Date]])</f>
        <v>2026</v>
      </c>
      <c r="R2343" s="8" t="str">
        <f>"Q"&amp;ROUNDUP(MONTH(SalesDataTable[[#This Row],[Order Date]])/3,0)</f>
        <v>Q4</v>
      </c>
      <c r="S2343" s="9">
        <f>MONTH(SalesDataTable[[#This Row],[Order Date]])</f>
        <v>11</v>
      </c>
      <c r="T2343" s="8" t="str">
        <f>TEXT(SalesDataTable[[#This Row],[Order Date]],"mmm")</f>
        <v>Nov</v>
      </c>
    </row>
    <row r="2344" spans="1:20" ht="16">
      <c r="A2344" s="2" t="s">
        <v>2395</v>
      </c>
      <c r="B2344" s="3">
        <v>46338</v>
      </c>
      <c r="C2344" s="4" t="s">
        <v>27</v>
      </c>
      <c r="D2344" s="4" t="s">
        <v>28</v>
      </c>
      <c r="E2344" s="4" t="s">
        <v>39</v>
      </c>
      <c r="F2344" s="4" t="s">
        <v>16</v>
      </c>
      <c r="G2344" s="4" t="s">
        <v>17</v>
      </c>
      <c r="H2344" s="4" t="s">
        <v>46</v>
      </c>
      <c r="I2344" s="9">
        <v>4</v>
      </c>
      <c r="J2344" s="6">
        <v>46.68</v>
      </c>
      <c r="K2344" s="7">
        <v>0.05</v>
      </c>
      <c r="L2344" s="6">
        <v>17.96</v>
      </c>
      <c r="M2344" s="6">
        <f t="shared" si="144"/>
        <v>177.38399999999999</v>
      </c>
      <c r="N2344" s="6">
        <f t="shared" si="145"/>
        <v>71.84</v>
      </c>
      <c r="O2344" s="6">
        <f t="shared" si="146"/>
        <v>105.54399999999998</v>
      </c>
      <c r="P2344" s="8">
        <f t="shared" si="147"/>
        <v>0.59500293149325756</v>
      </c>
      <c r="Q2344" s="5">
        <f>YEAR(SalesDataTable[[#This Row],[Order Date]])</f>
        <v>2026</v>
      </c>
      <c r="R2344" s="8" t="str">
        <f>"Q"&amp;ROUNDUP(MONTH(SalesDataTable[[#This Row],[Order Date]])/3,0)</f>
        <v>Q4</v>
      </c>
      <c r="S2344" s="9">
        <f>MONTH(SalesDataTable[[#This Row],[Order Date]])</f>
        <v>11</v>
      </c>
      <c r="T2344" s="8" t="str">
        <f>TEXT(SalesDataTable[[#This Row],[Order Date]],"mmm")</f>
        <v>Nov</v>
      </c>
    </row>
    <row r="2345" spans="1:20" ht="16">
      <c r="A2345" s="2" t="s">
        <v>2396</v>
      </c>
      <c r="B2345" s="3">
        <v>46338</v>
      </c>
      <c r="C2345" s="4" t="s">
        <v>8</v>
      </c>
      <c r="D2345" s="4" t="s">
        <v>69</v>
      </c>
      <c r="E2345" s="4" t="s">
        <v>25</v>
      </c>
      <c r="F2345" s="4" t="s">
        <v>16</v>
      </c>
      <c r="G2345" s="4" t="s">
        <v>11</v>
      </c>
      <c r="H2345" s="4" t="s">
        <v>79</v>
      </c>
      <c r="I2345" s="9">
        <v>4</v>
      </c>
      <c r="J2345" s="6">
        <v>73.05</v>
      </c>
      <c r="K2345" s="7">
        <v>0.2</v>
      </c>
      <c r="L2345" s="6">
        <v>32.82</v>
      </c>
      <c r="M2345" s="6">
        <f t="shared" si="144"/>
        <v>233.76</v>
      </c>
      <c r="N2345" s="6">
        <f t="shared" si="145"/>
        <v>131.28</v>
      </c>
      <c r="O2345" s="6">
        <f t="shared" si="146"/>
        <v>102.47999999999999</v>
      </c>
      <c r="P2345" s="8">
        <f t="shared" si="147"/>
        <v>0.4383983572895277</v>
      </c>
      <c r="Q2345" s="5">
        <f>YEAR(SalesDataTable[[#This Row],[Order Date]])</f>
        <v>2026</v>
      </c>
      <c r="R2345" s="8" t="str">
        <f>"Q"&amp;ROUNDUP(MONTH(SalesDataTable[[#This Row],[Order Date]])/3,0)</f>
        <v>Q4</v>
      </c>
      <c r="S2345" s="9">
        <f>MONTH(SalesDataTable[[#This Row],[Order Date]])</f>
        <v>11</v>
      </c>
      <c r="T2345" s="8" t="str">
        <f>TEXT(SalesDataTable[[#This Row],[Order Date]],"mmm")</f>
        <v>Nov</v>
      </c>
    </row>
    <row r="2346" spans="1:20" ht="16">
      <c r="A2346" s="2" t="s">
        <v>2397</v>
      </c>
      <c r="B2346" s="3">
        <v>46338</v>
      </c>
      <c r="C2346" s="4" t="s">
        <v>14</v>
      </c>
      <c r="D2346" s="4" t="s">
        <v>61</v>
      </c>
      <c r="E2346" s="4" t="s">
        <v>39</v>
      </c>
      <c r="F2346" s="4" t="s">
        <v>16</v>
      </c>
      <c r="G2346" s="4" t="s">
        <v>31</v>
      </c>
      <c r="H2346" s="4" t="s">
        <v>90</v>
      </c>
      <c r="I2346" s="9">
        <v>1</v>
      </c>
      <c r="J2346" s="6">
        <v>125.32</v>
      </c>
      <c r="K2346" s="7">
        <v>0.15</v>
      </c>
      <c r="L2346" s="6">
        <v>59.49</v>
      </c>
      <c r="M2346" s="6">
        <f t="shared" si="144"/>
        <v>106.52199999999999</v>
      </c>
      <c r="N2346" s="6">
        <f t="shared" si="145"/>
        <v>59.49</v>
      </c>
      <c r="O2346" s="6">
        <f t="shared" si="146"/>
        <v>47.031999999999989</v>
      </c>
      <c r="P2346" s="8">
        <f t="shared" si="147"/>
        <v>0.44152381667636725</v>
      </c>
      <c r="Q2346" s="5">
        <f>YEAR(SalesDataTable[[#This Row],[Order Date]])</f>
        <v>2026</v>
      </c>
      <c r="R2346" s="8" t="str">
        <f>"Q"&amp;ROUNDUP(MONTH(SalesDataTable[[#This Row],[Order Date]])/3,0)</f>
        <v>Q4</v>
      </c>
      <c r="S2346" s="9">
        <f>MONTH(SalesDataTable[[#This Row],[Order Date]])</f>
        <v>11</v>
      </c>
      <c r="T2346" s="8" t="str">
        <f>TEXT(SalesDataTable[[#This Row],[Order Date]],"mmm")</f>
        <v>Nov</v>
      </c>
    </row>
    <row r="2347" spans="1:20" ht="16">
      <c r="A2347" s="2" t="s">
        <v>2398</v>
      </c>
      <c r="B2347" s="3">
        <v>46338</v>
      </c>
      <c r="C2347" s="4" t="s">
        <v>8</v>
      </c>
      <c r="D2347" s="4" t="s">
        <v>66</v>
      </c>
      <c r="E2347" s="4" t="s">
        <v>39</v>
      </c>
      <c r="F2347" s="4" t="s">
        <v>20</v>
      </c>
      <c r="G2347" s="4" t="s">
        <v>49</v>
      </c>
      <c r="H2347" s="4" t="s">
        <v>55</v>
      </c>
      <c r="I2347" s="9">
        <v>2</v>
      </c>
      <c r="J2347" s="6">
        <v>123.49</v>
      </c>
      <c r="K2347" s="7">
        <v>0.15</v>
      </c>
      <c r="L2347" s="6">
        <v>68.08</v>
      </c>
      <c r="M2347" s="6">
        <f t="shared" si="144"/>
        <v>209.93299999999999</v>
      </c>
      <c r="N2347" s="6">
        <f t="shared" si="145"/>
        <v>136.16</v>
      </c>
      <c r="O2347" s="6">
        <f t="shared" si="146"/>
        <v>73.772999999999996</v>
      </c>
      <c r="P2347" s="8">
        <f t="shared" si="147"/>
        <v>0.35141211719929694</v>
      </c>
      <c r="Q2347" s="5">
        <f>YEAR(SalesDataTable[[#This Row],[Order Date]])</f>
        <v>2026</v>
      </c>
      <c r="R2347" s="8" t="str">
        <f>"Q"&amp;ROUNDUP(MONTH(SalesDataTable[[#This Row],[Order Date]])/3,0)</f>
        <v>Q4</v>
      </c>
      <c r="S2347" s="9">
        <f>MONTH(SalesDataTable[[#This Row],[Order Date]])</f>
        <v>11</v>
      </c>
      <c r="T2347" s="8" t="str">
        <f>TEXT(SalesDataTable[[#This Row],[Order Date]],"mmm")</f>
        <v>Nov</v>
      </c>
    </row>
    <row r="2348" spans="1:20" ht="16">
      <c r="A2348" s="2" t="s">
        <v>2399</v>
      </c>
      <c r="B2348" s="3">
        <v>46339</v>
      </c>
      <c r="C2348" s="4" t="s">
        <v>8</v>
      </c>
      <c r="D2348" s="4" t="s">
        <v>69</v>
      </c>
      <c r="E2348" s="4" t="s">
        <v>25</v>
      </c>
      <c r="F2348" s="4" t="s">
        <v>4</v>
      </c>
      <c r="G2348" s="4" t="s">
        <v>17</v>
      </c>
      <c r="H2348" s="4" t="s">
        <v>46</v>
      </c>
      <c r="I2348" s="9">
        <v>1</v>
      </c>
      <c r="J2348" s="6">
        <v>47.37</v>
      </c>
      <c r="K2348" s="7">
        <v>0.2</v>
      </c>
      <c r="L2348" s="6">
        <v>18.739999999999998</v>
      </c>
      <c r="M2348" s="6">
        <f t="shared" si="144"/>
        <v>37.896000000000001</v>
      </c>
      <c r="N2348" s="6">
        <f t="shared" si="145"/>
        <v>18.739999999999998</v>
      </c>
      <c r="O2348" s="6">
        <f t="shared" si="146"/>
        <v>19.156000000000002</v>
      </c>
      <c r="P2348" s="8">
        <f t="shared" si="147"/>
        <v>0.50548870593202455</v>
      </c>
      <c r="Q2348" s="5">
        <f>YEAR(SalesDataTable[[#This Row],[Order Date]])</f>
        <v>2026</v>
      </c>
      <c r="R2348" s="8" t="str">
        <f>"Q"&amp;ROUNDUP(MONTH(SalesDataTable[[#This Row],[Order Date]])/3,0)</f>
        <v>Q4</v>
      </c>
      <c r="S2348" s="9">
        <f>MONTH(SalesDataTable[[#This Row],[Order Date]])</f>
        <v>11</v>
      </c>
      <c r="T2348" s="8" t="str">
        <f>TEXT(SalesDataTable[[#This Row],[Order Date]],"mmm")</f>
        <v>Nov</v>
      </c>
    </row>
    <row r="2349" spans="1:20" ht="16">
      <c r="A2349" s="2" t="s">
        <v>2400</v>
      </c>
      <c r="B2349" s="3">
        <v>46339</v>
      </c>
      <c r="C2349" s="4" t="s">
        <v>8</v>
      </c>
      <c r="D2349" s="4" t="s">
        <v>69</v>
      </c>
      <c r="E2349" s="4" t="s">
        <v>10</v>
      </c>
      <c r="F2349" s="4" t="s">
        <v>20</v>
      </c>
      <c r="G2349" s="4" t="s">
        <v>11</v>
      </c>
      <c r="H2349" s="4" t="s">
        <v>12</v>
      </c>
      <c r="I2349" s="9">
        <v>6</v>
      </c>
      <c r="J2349" s="6">
        <v>92.31</v>
      </c>
      <c r="K2349" s="7">
        <v>0.05</v>
      </c>
      <c r="L2349" s="6">
        <v>46.12</v>
      </c>
      <c r="M2349" s="6">
        <f t="shared" si="144"/>
        <v>526.16700000000003</v>
      </c>
      <c r="N2349" s="6">
        <f t="shared" si="145"/>
        <v>276.71999999999997</v>
      </c>
      <c r="O2349" s="6">
        <f t="shared" si="146"/>
        <v>249.44700000000006</v>
      </c>
      <c r="P2349" s="8">
        <f t="shared" si="147"/>
        <v>0.47408332335551268</v>
      </c>
      <c r="Q2349" s="5">
        <f>YEAR(SalesDataTable[[#This Row],[Order Date]])</f>
        <v>2026</v>
      </c>
      <c r="R2349" s="8" t="str">
        <f>"Q"&amp;ROUNDUP(MONTH(SalesDataTable[[#This Row],[Order Date]])/3,0)</f>
        <v>Q4</v>
      </c>
      <c r="S2349" s="9">
        <f>MONTH(SalesDataTable[[#This Row],[Order Date]])</f>
        <v>11</v>
      </c>
      <c r="T2349" s="8" t="str">
        <f>TEXT(SalesDataTable[[#This Row],[Order Date]],"mmm")</f>
        <v>Nov</v>
      </c>
    </row>
    <row r="2350" spans="1:20" ht="16">
      <c r="A2350" s="2" t="s">
        <v>2401</v>
      </c>
      <c r="B2350" s="3">
        <v>46339</v>
      </c>
      <c r="C2350" s="4" t="s">
        <v>14</v>
      </c>
      <c r="D2350" s="4" t="s">
        <v>126</v>
      </c>
      <c r="E2350" s="4" t="s">
        <v>25</v>
      </c>
      <c r="F2350" s="4" t="s">
        <v>4</v>
      </c>
      <c r="G2350" s="4" t="s">
        <v>5</v>
      </c>
      <c r="H2350" s="4" t="s">
        <v>29</v>
      </c>
      <c r="I2350" s="9">
        <v>1</v>
      </c>
      <c r="J2350" s="6">
        <v>49.53</v>
      </c>
      <c r="K2350" s="7">
        <v>0.1</v>
      </c>
      <c r="L2350" s="6">
        <v>22.18</v>
      </c>
      <c r="M2350" s="6">
        <f t="shared" si="144"/>
        <v>44.577000000000005</v>
      </c>
      <c r="N2350" s="6">
        <f t="shared" si="145"/>
        <v>22.18</v>
      </c>
      <c r="O2350" s="6">
        <f t="shared" si="146"/>
        <v>22.397000000000006</v>
      </c>
      <c r="P2350" s="8">
        <f t="shared" si="147"/>
        <v>0.50243399062296712</v>
      </c>
      <c r="Q2350" s="5">
        <f>YEAR(SalesDataTable[[#This Row],[Order Date]])</f>
        <v>2026</v>
      </c>
      <c r="R2350" s="8" t="str">
        <f>"Q"&amp;ROUNDUP(MONTH(SalesDataTable[[#This Row],[Order Date]])/3,0)</f>
        <v>Q4</v>
      </c>
      <c r="S2350" s="9">
        <f>MONTH(SalesDataTable[[#This Row],[Order Date]])</f>
        <v>11</v>
      </c>
      <c r="T2350" s="8" t="str">
        <f>TEXT(SalesDataTable[[#This Row],[Order Date]],"mmm")</f>
        <v>Nov</v>
      </c>
    </row>
    <row r="2351" spans="1:20" ht="16">
      <c r="A2351" s="2" t="s">
        <v>2402</v>
      </c>
      <c r="B2351" s="3">
        <v>46339</v>
      </c>
      <c r="C2351" s="4" t="s">
        <v>27</v>
      </c>
      <c r="D2351" s="4" t="s">
        <v>48</v>
      </c>
      <c r="E2351" s="4" t="s">
        <v>3</v>
      </c>
      <c r="F2351" s="4" t="s">
        <v>16</v>
      </c>
      <c r="G2351" s="4" t="s">
        <v>17</v>
      </c>
      <c r="H2351" s="4" t="s">
        <v>46</v>
      </c>
      <c r="I2351" s="9">
        <v>4</v>
      </c>
      <c r="J2351" s="6">
        <v>47.62</v>
      </c>
      <c r="K2351" s="7">
        <v>0.2</v>
      </c>
      <c r="L2351" s="6">
        <v>18.100000000000001</v>
      </c>
      <c r="M2351" s="6">
        <f t="shared" si="144"/>
        <v>152.38399999999999</v>
      </c>
      <c r="N2351" s="6">
        <f t="shared" si="145"/>
        <v>72.400000000000006</v>
      </c>
      <c r="O2351" s="6">
        <f t="shared" si="146"/>
        <v>79.98399999999998</v>
      </c>
      <c r="P2351" s="8">
        <f t="shared" si="147"/>
        <v>0.52488450230995376</v>
      </c>
      <c r="Q2351" s="5">
        <f>YEAR(SalesDataTable[[#This Row],[Order Date]])</f>
        <v>2026</v>
      </c>
      <c r="R2351" s="8" t="str">
        <f>"Q"&amp;ROUNDUP(MONTH(SalesDataTable[[#This Row],[Order Date]])/3,0)</f>
        <v>Q4</v>
      </c>
      <c r="S2351" s="9">
        <f>MONTH(SalesDataTable[[#This Row],[Order Date]])</f>
        <v>11</v>
      </c>
      <c r="T2351" s="8" t="str">
        <f>TEXT(SalesDataTable[[#This Row],[Order Date]],"mmm")</f>
        <v>Nov</v>
      </c>
    </row>
    <row r="2352" spans="1:20" ht="16">
      <c r="A2352" s="2" t="s">
        <v>2403</v>
      </c>
      <c r="B2352" s="3">
        <v>46339</v>
      </c>
      <c r="C2352" s="4" t="s">
        <v>8</v>
      </c>
      <c r="D2352" s="4" t="s">
        <v>38</v>
      </c>
      <c r="E2352" s="4" t="s">
        <v>3</v>
      </c>
      <c r="F2352" s="4" t="s">
        <v>16</v>
      </c>
      <c r="G2352" s="4" t="s">
        <v>5</v>
      </c>
      <c r="H2352" s="4" t="s">
        <v>29</v>
      </c>
      <c r="I2352" s="9">
        <v>4</v>
      </c>
      <c r="J2352" s="6">
        <v>51.93</v>
      </c>
      <c r="K2352" s="7">
        <v>0.05</v>
      </c>
      <c r="L2352" s="6">
        <v>22.62</v>
      </c>
      <c r="M2352" s="6">
        <f t="shared" si="144"/>
        <v>197.334</v>
      </c>
      <c r="N2352" s="6">
        <f t="shared" si="145"/>
        <v>90.48</v>
      </c>
      <c r="O2352" s="6">
        <f t="shared" si="146"/>
        <v>106.854</v>
      </c>
      <c r="P2352" s="8">
        <f t="shared" si="147"/>
        <v>0.54148803551339353</v>
      </c>
      <c r="Q2352" s="5">
        <f>YEAR(SalesDataTable[[#This Row],[Order Date]])</f>
        <v>2026</v>
      </c>
      <c r="R2352" s="8" t="str">
        <f>"Q"&amp;ROUNDUP(MONTH(SalesDataTable[[#This Row],[Order Date]])/3,0)</f>
        <v>Q4</v>
      </c>
      <c r="S2352" s="9">
        <f>MONTH(SalesDataTable[[#This Row],[Order Date]])</f>
        <v>11</v>
      </c>
      <c r="T2352" s="8" t="str">
        <f>TEXT(SalesDataTable[[#This Row],[Order Date]],"mmm")</f>
        <v>Nov</v>
      </c>
    </row>
    <row r="2353" spans="1:20" ht="16">
      <c r="A2353" s="2" t="s">
        <v>2404</v>
      </c>
      <c r="B2353" s="3">
        <v>46339</v>
      </c>
      <c r="C2353" s="4" t="s">
        <v>8</v>
      </c>
      <c r="D2353" s="4" t="s">
        <v>66</v>
      </c>
      <c r="E2353" s="4" t="s">
        <v>39</v>
      </c>
      <c r="F2353" s="4" t="s">
        <v>16</v>
      </c>
      <c r="G2353" s="4" t="s">
        <v>11</v>
      </c>
      <c r="H2353" s="4" t="s">
        <v>53</v>
      </c>
      <c r="I2353" s="9">
        <v>1</v>
      </c>
      <c r="J2353" s="6">
        <v>155.44999999999999</v>
      </c>
      <c r="K2353" s="7">
        <v>0.05</v>
      </c>
      <c r="L2353" s="6">
        <v>77.25</v>
      </c>
      <c r="M2353" s="6">
        <f t="shared" si="144"/>
        <v>147.67749999999998</v>
      </c>
      <c r="N2353" s="6">
        <f t="shared" si="145"/>
        <v>77.25</v>
      </c>
      <c r="O2353" s="6">
        <f t="shared" si="146"/>
        <v>70.427499999999981</v>
      </c>
      <c r="P2353" s="8">
        <f t="shared" si="147"/>
        <v>0.47690067884410281</v>
      </c>
      <c r="Q2353" s="5">
        <f>YEAR(SalesDataTable[[#This Row],[Order Date]])</f>
        <v>2026</v>
      </c>
      <c r="R2353" s="8" t="str">
        <f>"Q"&amp;ROUNDUP(MONTH(SalesDataTable[[#This Row],[Order Date]])/3,0)</f>
        <v>Q4</v>
      </c>
      <c r="S2353" s="9">
        <f>MONTH(SalesDataTable[[#This Row],[Order Date]])</f>
        <v>11</v>
      </c>
      <c r="T2353" s="8" t="str">
        <f>TEXT(SalesDataTable[[#This Row],[Order Date]],"mmm")</f>
        <v>Nov</v>
      </c>
    </row>
    <row r="2354" spans="1:20" ht="16">
      <c r="A2354" s="2" t="s">
        <v>2405</v>
      </c>
      <c r="B2354" s="3">
        <v>46339</v>
      </c>
      <c r="C2354" s="4" t="s">
        <v>1</v>
      </c>
      <c r="D2354" s="4" t="s">
        <v>2</v>
      </c>
      <c r="E2354" s="4" t="s">
        <v>3</v>
      </c>
      <c r="F2354" s="4" t="s">
        <v>4</v>
      </c>
      <c r="G2354" s="4" t="s">
        <v>5</v>
      </c>
      <c r="H2354" s="4" t="s">
        <v>35</v>
      </c>
      <c r="I2354" s="9">
        <v>4</v>
      </c>
      <c r="J2354" s="6">
        <v>40.03</v>
      </c>
      <c r="K2354" s="7">
        <v>0.05</v>
      </c>
      <c r="L2354" s="6">
        <v>16.78</v>
      </c>
      <c r="M2354" s="6">
        <f t="shared" si="144"/>
        <v>152.114</v>
      </c>
      <c r="N2354" s="6">
        <f t="shared" si="145"/>
        <v>67.12</v>
      </c>
      <c r="O2354" s="6">
        <f t="shared" si="146"/>
        <v>84.994</v>
      </c>
      <c r="P2354" s="8">
        <f t="shared" si="147"/>
        <v>0.5587519886400989</v>
      </c>
      <c r="Q2354" s="5">
        <f>YEAR(SalesDataTable[[#This Row],[Order Date]])</f>
        <v>2026</v>
      </c>
      <c r="R2354" s="8" t="str">
        <f>"Q"&amp;ROUNDUP(MONTH(SalesDataTable[[#This Row],[Order Date]])/3,0)</f>
        <v>Q4</v>
      </c>
      <c r="S2354" s="9">
        <f>MONTH(SalesDataTable[[#This Row],[Order Date]])</f>
        <v>11</v>
      </c>
      <c r="T2354" s="8" t="str">
        <f>TEXT(SalesDataTable[[#This Row],[Order Date]],"mmm")</f>
        <v>Nov</v>
      </c>
    </row>
    <row r="2355" spans="1:20" ht="16">
      <c r="A2355" s="2" t="s">
        <v>2406</v>
      </c>
      <c r="B2355" s="3">
        <v>46339</v>
      </c>
      <c r="C2355" s="4" t="s">
        <v>1</v>
      </c>
      <c r="D2355" s="4" t="s">
        <v>52</v>
      </c>
      <c r="E2355" s="4" t="s">
        <v>3</v>
      </c>
      <c r="F2355" s="4" t="s">
        <v>4</v>
      </c>
      <c r="G2355" s="4" t="s">
        <v>11</v>
      </c>
      <c r="H2355" s="4" t="s">
        <v>53</v>
      </c>
      <c r="I2355" s="9">
        <v>2</v>
      </c>
      <c r="J2355" s="6">
        <v>152.96</v>
      </c>
      <c r="K2355" s="7">
        <v>0.1</v>
      </c>
      <c r="L2355" s="6">
        <v>79.12</v>
      </c>
      <c r="M2355" s="6">
        <f t="shared" si="144"/>
        <v>275.32800000000003</v>
      </c>
      <c r="N2355" s="6">
        <f t="shared" si="145"/>
        <v>158.24</v>
      </c>
      <c r="O2355" s="6">
        <f t="shared" si="146"/>
        <v>117.08800000000002</v>
      </c>
      <c r="P2355" s="8">
        <f t="shared" si="147"/>
        <v>0.4252673175267318</v>
      </c>
      <c r="Q2355" s="5">
        <f>YEAR(SalesDataTable[[#This Row],[Order Date]])</f>
        <v>2026</v>
      </c>
      <c r="R2355" s="8" t="str">
        <f>"Q"&amp;ROUNDUP(MONTH(SalesDataTable[[#This Row],[Order Date]])/3,0)</f>
        <v>Q4</v>
      </c>
      <c r="S2355" s="9">
        <f>MONTH(SalesDataTable[[#This Row],[Order Date]])</f>
        <v>11</v>
      </c>
      <c r="T2355" s="8" t="str">
        <f>TEXT(SalesDataTable[[#This Row],[Order Date]],"mmm")</f>
        <v>Nov</v>
      </c>
    </row>
    <row r="2356" spans="1:20" ht="16">
      <c r="A2356" s="2" t="s">
        <v>2407</v>
      </c>
      <c r="B2356" s="3">
        <v>46339</v>
      </c>
      <c r="C2356" s="4" t="s">
        <v>27</v>
      </c>
      <c r="D2356" s="4" t="s">
        <v>82</v>
      </c>
      <c r="E2356" s="4" t="s">
        <v>25</v>
      </c>
      <c r="F2356" s="4" t="s">
        <v>16</v>
      </c>
      <c r="G2356" s="4" t="s">
        <v>49</v>
      </c>
      <c r="H2356" s="4" t="s">
        <v>55</v>
      </c>
      <c r="I2356" s="9">
        <v>2</v>
      </c>
      <c r="J2356" s="6">
        <v>124.06</v>
      </c>
      <c r="K2356" s="7">
        <v>0.05</v>
      </c>
      <c r="L2356" s="6">
        <v>69.98</v>
      </c>
      <c r="M2356" s="6">
        <f t="shared" si="144"/>
        <v>235.714</v>
      </c>
      <c r="N2356" s="6">
        <f t="shared" si="145"/>
        <v>139.96</v>
      </c>
      <c r="O2356" s="6">
        <f t="shared" si="146"/>
        <v>95.753999999999991</v>
      </c>
      <c r="P2356" s="8">
        <f t="shared" si="147"/>
        <v>0.40622958330858577</v>
      </c>
      <c r="Q2356" s="5">
        <f>YEAR(SalesDataTable[[#This Row],[Order Date]])</f>
        <v>2026</v>
      </c>
      <c r="R2356" s="8" t="str">
        <f>"Q"&amp;ROUNDUP(MONTH(SalesDataTable[[#This Row],[Order Date]])/3,0)</f>
        <v>Q4</v>
      </c>
      <c r="S2356" s="9">
        <f>MONTH(SalesDataTable[[#This Row],[Order Date]])</f>
        <v>11</v>
      </c>
      <c r="T2356" s="8" t="str">
        <f>TEXT(SalesDataTable[[#This Row],[Order Date]],"mmm")</f>
        <v>Nov</v>
      </c>
    </row>
    <row r="2357" spans="1:20" ht="16">
      <c r="A2357" s="2" t="s">
        <v>2408</v>
      </c>
      <c r="B2357" s="3">
        <v>46339</v>
      </c>
      <c r="C2357" s="4" t="s">
        <v>14</v>
      </c>
      <c r="D2357" s="4" t="s">
        <v>61</v>
      </c>
      <c r="E2357" s="4" t="s">
        <v>39</v>
      </c>
      <c r="F2357" s="4" t="s">
        <v>16</v>
      </c>
      <c r="G2357" s="4" t="s">
        <v>11</v>
      </c>
      <c r="H2357" s="4" t="s">
        <v>53</v>
      </c>
      <c r="I2357" s="9">
        <v>1</v>
      </c>
      <c r="J2357" s="6">
        <v>151.66</v>
      </c>
      <c r="K2357" s="7">
        <v>0.1</v>
      </c>
      <c r="L2357" s="6">
        <v>80.209999999999994</v>
      </c>
      <c r="M2357" s="6">
        <f t="shared" si="144"/>
        <v>136.494</v>
      </c>
      <c r="N2357" s="6">
        <f t="shared" si="145"/>
        <v>80.209999999999994</v>
      </c>
      <c r="O2357" s="6">
        <f t="shared" si="146"/>
        <v>56.284000000000006</v>
      </c>
      <c r="P2357" s="8">
        <f t="shared" si="147"/>
        <v>0.41235512183685735</v>
      </c>
      <c r="Q2357" s="5">
        <f>YEAR(SalesDataTable[[#This Row],[Order Date]])</f>
        <v>2026</v>
      </c>
      <c r="R2357" s="8" t="str">
        <f>"Q"&amp;ROUNDUP(MONTH(SalesDataTable[[#This Row],[Order Date]])/3,0)</f>
        <v>Q4</v>
      </c>
      <c r="S2357" s="9">
        <f>MONTH(SalesDataTable[[#This Row],[Order Date]])</f>
        <v>11</v>
      </c>
      <c r="T2357" s="8" t="str">
        <f>TEXT(SalesDataTable[[#This Row],[Order Date]],"mmm")</f>
        <v>Nov</v>
      </c>
    </row>
    <row r="2358" spans="1:20" ht="16">
      <c r="A2358" s="2" t="s">
        <v>2409</v>
      </c>
      <c r="B2358" s="3">
        <v>46339</v>
      </c>
      <c r="C2358" s="4" t="s">
        <v>27</v>
      </c>
      <c r="D2358" s="4" t="s">
        <v>48</v>
      </c>
      <c r="E2358" s="4" t="s">
        <v>3</v>
      </c>
      <c r="F2358" s="4" t="s">
        <v>16</v>
      </c>
      <c r="G2358" s="4" t="s">
        <v>11</v>
      </c>
      <c r="H2358" s="4" t="s">
        <v>21</v>
      </c>
      <c r="I2358" s="9">
        <v>2</v>
      </c>
      <c r="J2358" s="6">
        <v>142.30000000000001</v>
      </c>
      <c r="K2358" s="7">
        <v>0.15</v>
      </c>
      <c r="L2358" s="6">
        <v>77.760000000000005</v>
      </c>
      <c r="M2358" s="6">
        <f t="shared" si="144"/>
        <v>241.91000000000003</v>
      </c>
      <c r="N2358" s="6">
        <f t="shared" si="145"/>
        <v>155.52000000000001</v>
      </c>
      <c r="O2358" s="6">
        <f t="shared" si="146"/>
        <v>86.390000000000015</v>
      </c>
      <c r="P2358" s="8">
        <f t="shared" si="147"/>
        <v>0.35711628291513375</v>
      </c>
      <c r="Q2358" s="5">
        <f>YEAR(SalesDataTable[[#This Row],[Order Date]])</f>
        <v>2026</v>
      </c>
      <c r="R2358" s="8" t="str">
        <f>"Q"&amp;ROUNDUP(MONTH(SalesDataTable[[#This Row],[Order Date]])/3,0)</f>
        <v>Q4</v>
      </c>
      <c r="S2358" s="9">
        <f>MONTH(SalesDataTable[[#This Row],[Order Date]])</f>
        <v>11</v>
      </c>
      <c r="T2358" s="8" t="str">
        <f>TEXT(SalesDataTable[[#This Row],[Order Date]],"mmm")</f>
        <v>Nov</v>
      </c>
    </row>
    <row r="2359" spans="1:20" ht="16">
      <c r="A2359" s="2" t="s">
        <v>2410</v>
      </c>
      <c r="B2359" s="3">
        <v>46339</v>
      </c>
      <c r="C2359" s="4" t="s">
        <v>8</v>
      </c>
      <c r="D2359" s="4" t="s">
        <v>86</v>
      </c>
      <c r="E2359" s="4" t="s">
        <v>3</v>
      </c>
      <c r="F2359" s="4" t="s">
        <v>20</v>
      </c>
      <c r="G2359" s="4" t="s">
        <v>17</v>
      </c>
      <c r="H2359" s="4" t="s">
        <v>83</v>
      </c>
      <c r="I2359" s="9">
        <v>4</v>
      </c>
      <c r="J2359" s="6">
        <v>161.97</v>
      </c>
      <c r="K2359" s="7">
        <v>0.05</v>
      </c>
      <c r="L2359" s="6">
        <v>87.2</v>
      </c>
      <c r="M2359" s="6">
        <f t="shared" si="144"/>
        <v>615.48599999999999</v>
      </c>
      <c r="N2359" s="6">
        <f t="shared" si="145"/>
        <v>348.8</v>
      </c>
      <c r="O2359" s="6">
        <f t="shared" si="146"/>
        <v>266.68599999999998</v>
      </c>
      <c r="P2359" s="8">
        <f t="shared" si="147"/>
        <v>0.4332933649181297</v>
      </c>
      <c r="Q2359" s="5">
        <f>YEAR(SalesDataTable[[#This Row],[Order Date]])</f>
        <v>2026</v>
      </c>
      <c r="R2359" s="8" t="str">
        <f>"Q"&amp;ROUNDUP(MONTH(SalesDataTable[[#This Row],[Order Date]])/3,0)</f>
        <v>Q4</v>
      </c>
      <c r="S2359" s="9">
        <f>MONTH(SalesDataTable[[#This Row],[Order Date]])</f>
        <v>11</v>
      </c>
      <c r="T2359" s="8" t="str">
        <f>TEXT(SalesDataTable[[#This Row],[Order Date]],"mmm")</f>
        <v>Nov</v>
      </c>
    </row>
    <row r="2360" spans="1:20" ht="16">
      <c r="A2360" s="2" t="s">
        <v>2411</v>
      </c>
      <c r="B2360" s="3">
        <v>46339</v>
      </c>
      <c r="C2360" s="4" t="s">
        <v>8</v>
      </c>
      <c r="D2360" s="4" t="s">
        <v>86</v>
      </c>
      <c r="E2360" s="4" t="s">
        <v>10</v>
      </c>
      <c r="F2360" s="4" t="s">
        <v>20</v>
      </c>
      <c r="G2360" s="4" t="s">
        <v>17</v>
      </c>
      <c r="H2360" s="4" t="s">
        <v>71</v>
      </c>
      <c r="I2360" s="9">
        <v>5</v>
      </c>
      <c r="J2360" s="6">
        <v>133.99</v>
      </c>
      <c r="K2360" s="7">
        <v>0.15</v>
      </c>
      <c r="L2360" s="6">
        <v>65.55</v>
      </c>
      <c r="M2360" s="6">
        <f t="shared" si="144"/>
        <v>569.45749999999998</v>
      </c>
      <c r="N2360" s="6">
        <f t="shared" si="145"/>
        <v>327.75</v>
      </c>
      <c r="O2360" s="6">
        <f t="shared" si="146"/>
        <v>241.70749999999998</v>
      </c>
      <c r="P2360" s="8">
        <f t="shared" si="147"/>
        <v>0.42445221987593451</v>
      </c>
      <c r="Q2360" s="5">
        <f>YEAR(SalesDataTable[[#This Row],[Order Date]])</f>
        <v>2026</v>
      </c>
      <c r="R2360" s="8" t="str">
        <f>"Q"&amp;ROUNDUP(MONTH(SalesDataTable[[#This Row],[Order Date]])/3,0)</f>
        <v>Q4</v>
      </c>
      <c r="S2360" s="9">
        <f>MONTH(SalesDataTable[[#This Row],[Order Date]])</f>
        <v>11</v>
      </c>
      <c r="T2360" s="8" t="str">
        <f>TEXT(SalesDataTable[[#This Row],[Order Date]],"mmm")</f>
        <v>Nov</v>
      </c>
    </row>
    <row r="2361" spans="1:20" ht="16">
      <c r="A2361" s="2" t="s">
        <v>2412</v>
      </c>
      <c r="B2361" s="3">
        <v>46339</v>
      </c>
      <c r="C2361" s="4" t="s">
        <v>8</v>
      </c>
      <c r="D2361" s="4" t="s">
        <v>38</v>
      </c>
      <c r="E2361" s="4" t="s">
        <v>25</v>
      </c>
      <c r="F2361" s="4" t="s">
        <v>4</v>
      </c>
      <c r="G2361" s="4" t="s">
        <v>31</v>
      </c>
      <c r="H2361" s="4" t="s">
        <v>64</v>
      </c>
      <c r="I2361" s="9">
        <v>2</v>
      </c>
      <c r="J2361" s="6">
        <v>83.18</v>
      </c>
      <c r="K2361" s="7">
        <v>0.1</v>
      </c>
      <c r="L2361" s="6">
        <v>40.479999999999997</v>
      </c>
      <c r="M2361" s="6">
        <f t="shared" si="144"/>
        <v>149.72400000000002</v>
      </c>
      <c r="N2361" s="6">
        <f t="shared" si="145"/>
        <v>80.959999999999994</v>
      </c>
      <c r="O2361" s="6">
        <f t="shared" si="146"/>
        <v>68.764000000000024</v>
      </c>
      <c r="P2361" s="8">
        <f t="shared" si="147"/>
        <v>0.45927172664369115</v>
      </c>
      <c r="Q2361" s="5">
        <f>YEAR(SalesDataTable[[#This Row],[Order Date]])</f>
        <v>2026</v>
      </c>
      <c r="R2361" s="8" t="str">
        <f>"Q"&amp;ROUNDUP(MONTH(SalesDataTable[[#This Row],[Order Date]])/3,0)</f>
        <v>Q4</v>
      </c>
      <c r="S2361" s="9">
        <f>MONTH(SalesDataTable[[#This Row],[Order Date]])</f>
        <v>11</v>
      </c>
      <c r="T2361" s="8" t="str">
        <f>TEXT(SalesDataTable[[#This Row],[Order Date]],"mmm")</f>
        <v>Nov</v>
      </c>
    </row>
    <row r="2362" spans="1:20" ht="16">
      <c r="A2362" s="2" t="s">
        <v>2413</v>
      </c>
      <c r="B2362" s="3">
        <v>46340</v>
      </c>
      <c r="C2362" s="4" t="s">
        <v>8</v>
      </c>
      <c r="D2362" s="4" t="s">
        <v>69</v>
      </c>
      <c r="E2362" s="4" t="s">
        <v>3</v>
      </c>
      <c r="F2362" s="4" t="s">
        <v>16</v>
      </c>
      <c r="G2362" s="4" t="s">
        <v>11</v>
      </c>
      <c r="H2362" s="4" t="s">
        <v>12</v>
      </c>
      <c r="I2362" s="9">
        <v>1</v>
      </c>
      <c r="J2362" s="6">
        <v>91.95</v>
      </c>
      <c r="K2362" s="7">
        <v>0</v>
      </c>
      <c r="L2362" s="6">
        <v>46.64</v>
      </c>
      <c r="M2362" s="6">
        <f t="shared" si="144"/>
        <v>91.95</v>
      </c>
      <c r="N2362" s="6">
        <f t="shared" si="145"/>
        <v>46.64</v>
      </c>
      <c r="O2362" s="6">
        <f t="shared" si="146"/>
        <v>45.31</v>
      </c>
      <c r="P2362" s="8">
        <f t="shared" si="147"/>
        <v>0.49276780859162589</v>
      </c>
      <c r="Q2362" s="5">
        <f>YEAR(SalesDataTable[[#This Row],[Order Date]])</f>
        <v>2026</v>
      </c>
      <c r="R2362" s="8" t="str">
        <f>"Q"&amp;ROUNDUP(MONTH(SalesDataTable[[#This Row],[Order Date]])/3,0)</f>
        <v>Q4</v>
      </c>
      <c r="S2362" s="9">
        <f>MONTH(SalesDataTable[[#This Row],[Order Date]])</f>
        <v>11</v>
      </c>
      <c r="T2362" s="8" t="str">
        <f>TEXT(SalesDataTable[[#This Row],[Order Date]],"mmm")</f>
        <v>Nov</v>
      </c>
    </row>
    <row r="2363" spans="1:20" ht="16">
      <c r="A2363" s="2" t="s">
        <v>2414</v>
      </c>
      <c r="B2363" s="3">
        <v>46340</v>
      </c>
      <c r="C2363" s="4" t="s">
        <v>27</v>
      </c>
      <c r="D2363" s="4" t="s">
        <v>82</v>
      </c>
      <c r="E2363" s="4" t="s">
        <v>10</v>
      </c>
      <c r="F2363" s="4" t="s">
        <v>20</v>
      </c>
      <c r="G2363" s="4" t="s">
        <v>17</v>
      </c>
      <c r="H2363" s="4" t="s">
        <v>18</v>
      </c>
      <c r="I2363" s="9">
        <v>5</v>
      </c>
      <c r="J2363" s="6">
        <v>35.68</v>
      </c>
      <c r="K2363" s="7">
        <v>0.15</v>
      </c>
      <c r="L2363" s="6">
        <v>13.48</v>
      </c>
      <c r="M2363" s="6">
        <f t="shared" si="144"/>
        <v>151.64000000000001</v>
      </c>
      <c r="N2363" s="6">
        <f t="shared" si="145"/>
        <v>67.400000000000006</v>
      </c>
      <c r="O2363" s="6">
        <f t="shared" si="146"/>
        <v>84.240000000000009</v>
      </c>
      <c r="P2363" s="8">
        <f t="shared" si="147"/>
        <v>0.55552624637298864</v>
      </c>
      <c r="Q2363" s="5">
        <f>YEAR(SalesDataTable[[#This Row],[Order Date]])</f>
        <v>2026</v>
      </c>
      <c r="R2363" s="8" t="str">
        <f>"Q"&amp;ROUNDUP(MONTH(SalesDataTable[[#This Row],[Order Date]])/3,0)</f>
        <v>Q4</v>
      </c>
      <c r="S2363" s="9">
        <f>MONTH(SalesDataTable[[#This Row],[Order Date]])</f>
        <v>11</v>
      </c>
      <c r="T2363" s="8" t="str">
        <f>TEXT(SalesDataTable[[#This Row],[Order Date]],"mmm")</f>
        <v>Nov</v>
      </c>
    </row>
    <row r="2364" spans="1:20" ht="16">
      <c r="A2364" s="2" t="s">
        <v>2415</v>
      </c>
      <c r="B2364" s="3">
        <v>46340</v>
      </c>
      <c r="C2364" s="4" t="s">
        <v>14</v>
      </c>
      <c r="D2364" s="4" t="s">
        <v>126</v>
      </c>
      <c r="E2364" s="4" t="s">
        <v>3</v>
      </c>
      <c r="F2364" s="4" t="s">
        <v>4</v>
      </c>
      <c r="G2364" s="4" t="s">
        <v>31</v>
      </c>
      <c r="H2364" s="4" t="s">
        <v>32</v>
      </c>
      <c r="I2364" s="9">
        <v>3</v>
      </c>
      <c r="J2364" s="6">
        <v>336.58</v>
      </c>
      <c r="K2364" s="7">
        <v>0.15</v>
      </c>
      <c r="L2364" s="6">
        <v>198.99</v>
      </c>
      <c r="M2364" s="6">
        <f t="shared" si="144"/>
        <v>858.279</v>
      </c>
      <c r="N2364" s="6">
        <f t="shared" si="145"/>
        <v>596.97</v>
      </c>
      <c r="O2364" s="6">
        <f t="shared" si="146"/>
        <v>261.30899999999997</v>
      </c>
      <c r="P2364" s="8">
        <f t="shared" si="147"/>
        <v>0.3044569423229509</v>
      </c>
      <c r="Q2364" s="5">
        <f>YEAR(SalesDataTable[[#This Row],[Order Date]])</f>
        <v>2026</v>
      </c>
      <c r="R2364" s="8" t="str">
        <f>"Q"&amp;ROUNDUP(MONTH(SalesDataTable[[#This Row],[Order Date]])/3,0)</f>
        <v>Q4</v>
      </c>
      <c r="S2364" s="9">
        <f>MONTH(SalesDataTable[[#This Row],[Order Date]])</f>
        <v>11</v>
      </c>
      <c r="T2364" s="8" t="str">
        <f>TEXT(SalesDataTable[[#This Row],[Order Date]],"mmm")</f>
        <v>Nov</v>
      </c>
    </row>
    <row r="2365" spans="1:20" ht="16">
      <c r="A2365" s="2" t="s">
        <v>2416</v>
      </c>
      <c r="B2365" s="3">
        <v>46340</v>
      </c>
      <c r="C2365" s="4" t="s">
        <v>14</v>
      </c>
      <c r="D2365" s="4" t="s">
        <v>15</v>
      </c>
      <c r="E2365" s="4" t="s">
        <v>3</v>
      </c>
      <c r="F2365" s="4" t="s">
        <v>16</v>
      </c>
      <c r="G2365" s="4" t="s">
        <v>49</v>
      </c>
      <c r="H2365" s="4" t="s">
        <v>67</v>
      </c>
      <c r="I2365" s="9">
        <v>2</v>
      </c>
      <c r="J2365" s="6">
        <v>36.979999999999997</v>
      </c>
      <c r="K2365" s="7">
        <v>0.15</v>
      </c>
      <c r="L2365" s="6">
        <v>14.13</v>
      </c>
      <c r="M2365" s="6">
        <f t="shared" si="144"/>
        <v>62.865999999999993</v>
      </c>
      <c r="N2365" s="6">
        <f t="shared" si="145"/>
        <v>28.26</v>
      </c>
      <c r="O2365" s="6">
        <f t="shared" si="146"/>
        <v>34.605999999999995</v>
      </c>
      <c r="P2365" s="8">
        <f t="shared" si="147"/>
        <v>0.55047243342983487</v>
      </c>
      <c r="Q2365" s="5">
        <f>YEAR(SalesDataTable[[#This Row],[Order Date]])</f>
        <v>2026</v>
      </c>
      <c r="R2365" s="8" t="str">
        <f>"Q"&amp;ROUNDUP(MONTH(SalesDataTable[[#This Row],[Order Date]])/3,0)</f>
        <v>Q4</v>
      </c>
      <c r="S2365" s="9">
        <f>MONTH(SalesDataTable[[#This Row],[Order Date]])</f>
        <v>11</v>
      </c>
      <c r="T2365" s="8" t="str">
        <f>TEXT(SalesDataTable[[#This Row],[Order Date]],"mmm")</f>
        <v>Nov</v>
      </c>
    </row>
    <row r="2366" spans="1:20" ht="16">
      <c r="A2366" s="2" t="s">
        <v>2417</v>
      </c>
      <c r="B2366" s="3">
        <v>46340</v>
      </c>
      <c r="C2366" s="4" t="s">
        <v>27</v>
      </c>
      <c r="D2366" s="4" t="s">
        <v>82</v>
      </c>
      <c r="E2366" s="4" t="s">
        <v>39</v>
      </c>
      <c r="F2366" s="4" t="s">
        <v>16</v>
      </c>
      <c r="G2366" s="4" t="s">
        <v>49</v>
      </c>
      <c r="H2366" s="4" t="s">
        <v>67</v>
      </c>
      <c r="I2366" s="9">
        <v>2</v>
      </c>
      <c r="J2366" s="6">
        <v>36.15</v>
      </c>
      <c r="K2366" s="7">
        <v>0</v>
      </c>
      <c r="L2366" s="6">
        <v>13.51</v>
      </c>
      <c r="M2366" s="6">
        <f t="shared" si="144"/>
        <v>72.3</v>
      </c>
      <c r="N2366" s="6">
        <f t="shared" si="145"/>
        <v>27.02</v>
      </c>
      <c r="O2366" s="6">
        <f t="shared" si="146"/>
        <v>45.28</v>
      </c>
      <c r="P2366" s="8">
        <f t="shared" si="147"/>
        <v>0.62627939142461964</v>
      </c>
      <c r="Q2366" s="5">
        <f>YEAR(SalesDataTable[[#This Row],[Order Date]])</f>
        <v>2026</v>
      </c>
      <c r="R2366" s="8" t="str">
        <f>"Q"&amp;ROUNDUP(MONTH(SalesDataTable[[#This Row],[Order Date]])/3,0)</f>
        <v>Q4</v>
      </c>
      <c r="S2366" s="9">
        <f>MONTH(SalesDataTable[[#This Row],[Order Date]])</f>
        <v>11</v>
      </c>
      <c r="T2366" s="8" t="str">
        <f>TEXT(SalesDataTable[[#This Row],[Order Date]],"mmm")</f>
        <v>Nov</v>
      </c>
    </row>
    <row r="2367" spans="1:20" ht="16">
      <c r="A2367" s="2" t="s">
        <v>2418</v>
      </c>
      <c r="B2367" s="3">
        <v>46340</v>
      </c>
      <c r="C2367" s="4" t="s">
        <v>14</v>
      </c>
      <c r="D2367" s="4" t="s">
        <v>15</v>
      </c>
      <c r="E2367" s="4" t="s">
        <v>3</v>
      </c>
      <c r="F2367" s="4" t="s">
        <v>20</v>
      </c>
      <c r="G2367" s="4" t="s">
        <v>49</v>
      </c>
      <c r="H2367" s="4" t="s">
        <v>55</v>
      </c>
      <c r="I2367" s="9">
        <v>1</v>
      </c>
      <c r="J2367" s="6">
        <v>121.86</v>
      </c>
      <c r="K2367" s="7">
        <v>0.05</v>
      </c>
      <c r="L2367" s="6">
        <v>69.900000000000006</v>
      </c>
      <c r="M2367" s="6">
        <f t="shared" si="144"/>
        <v>115.767</v>
      </c>
      <c r="N2367" s="6">
        <f t="shared" si="145"/>
        <v>69.900000000000006</v>
      </c>
      <c r="O2367" s="6">
        <f t="shared" si="146"/>
        <v>45.86699999999999</v>
      </c>
      <c r="P2367" s="8">
        <f t="shared" si="147"/>
        <v>0.396200989919407</v>
      </c>
      <c r="Q2367" s="5">
        <f>YEAR(SalesDataTable[[#This Row],[Order Date]])</f>
        <v>2026</v>
      </c>
      <c r="R2367" s="8" t="str">
        <f>"Q"&amp;ROUNDUP(MONTH(SalesDataTable[[#This Row],[Order Date]])/3,0)</f>
        <v>Q4</v>
      </c>
      <c r="S2367" s="9">
        <f>MONTH(SalesDataTable[[#This Row],[Order Date]])</f>
        <v>11</v>
      </c>
      <c r="T2367" s="8" t="str">
        <f>TEXT(SalesDataTable[[#This Row],[Order Date]],"mmm")</f>
        <v>Nov</v>
      </c>
    </row>
    <row r="2368" spans="1:20" ht="16">
      <c r="A2368" s="2" t="s">
        <v>2419</v>
      </c>
      <c r="B2368" s="3">
        <v>46340</v>
      </c>
      <c r="C2368" s="4" t="s">
        <v>14</v>
      </c>
      <c r="D2368" s="4" t="s">
        <v>34</v>
      </c>
      <c r="E2368" s="4" t="s">
        <v>25</v>
      </c>
      <c r="F2368" s="4" t="s">
        <v>4</v>
      </c>
      <c r="G2368" s="4" t="s">
        <v>5</v>
      </c>
      <c r="H2368" s="4" t="s">
        <v>29</v>
      </c>
      <c r="I2368" s="9">
        <v>6</v>
      </c>
      <c r="J2368" s="6">
        <v>49.85</v>
      </c>
      <c r="K2368" s="7">
        <v>0.05</v>
      </c>
      <c r="L2368" s="6">
        <v>22.68</v>
      </c>
      <c r="M2368" s="6">
        <f t="shared" si="144"/>
        <v>284.14499999999998</v>
      </c>
      <c r="N2368" s="6">
        <f t="shared" si="145"/>
        <v>136.07999999999998</v>
      </c>
      <c r="O2368" s="6">
        <f t="shared" si="146"/>
        <v>148.065</v>
      </c>
      <c r="P2368" s="8">
        <f t="shared" si="147"/>
        <v>0.52108958454310306</v>
      </c>
      <c r="Q2368" s="5">
        <f>YEAR(SalesDataTable[[#This Row],[Order Date]])</f>
        <v>2026</v>
      </c>
      <c r="R2368" s="8" t="str">
        <f>"Q"&amp;ROUNDUP(MONTH(SalesDataTable[[#This Row],[Order Date]])/3,0)</f>
        <v>Q4</v>
      </c>
      <c r="S2368" s="9">
        <f>MONTH(SalesDataTable[[#This Row],[Order Date]])</f>
        <v>11</v>
      </c>
      <c r="T2368" s="8" t="str">
        <f>TEXT(SalesDataTable[[#This Row],[Order Date]],"mmm")</f>
        <v>Nov</v>
      </c>
    </row>
    <row r="2369" spans="1:20" ht="16">
      <c r="A2369" s="2" t="s">
        <v>2420</v>
      </c>
      <c r="B2369" s="3">
        <v>46340</v>
      </c>
      <c r="C2369" s="4" t="s">
        <v>14</v>
      </c>
      <c r="D2369" s="4" t="s">
        <v>34</v>
      </c>
      <c r="E2369" s="4" t="s">
        <v>25</v>
      </c>
      <c r="F2369" s="4" t="s">
        <v>20</v>
      </c>
      <c r="G2369" s="4" t="s">
        <v>11</v>
      </c>
      <c r="H2369" s="4" t="s">
        <v>12</v>
      </c>
      <c r="I2369" s="9">
        <v>2</v>
      </c>
      <c r="J2369" s="6">
        <v>91.95</v>
      </c>
      <c r="K2369" s="7">
        <v>0.05</v>
      </c>
      <c r="L2369" s="6">
        <v>46.45</v>
      </c>
      <c r="M2369" s="6">
        <f t="shared" si="144"/>
        <v>174.70499999999998</v>
      </c>
      <c r="N2369" s="6">
        <f t="shared" si="145"/>
        <v>92.9</v>
      </c>
      <c r="O2369" s="6">
        <f t="shared" si="146"/>
        <v>81.804999999999978</v>
      </c>
      <c r="P2369" s="8">
        <f t="shared" si="147"/>
        <v>0.46824647262528252</v>
      </c>
      <c r="Q2369" s="5">
        <f>YEAR(SalesDataTable[[#This Row],[Order Date]])</f>
        <v>2026</v>
      </c>
      <c r="R2369" s="8" t="str">
        <f>"Q"&amp;ROUNDUP(MONTH(SalesDataTable[[#This Row],[Order Date]])/3,0)</f>
        <v>Q4</v>
      </c>
      <c r="S2369" s="9">
        <f>MONTH(SalesDataTable[[#This Row],[Order Date]])</f>
        <v>11</v>
      </c>
      <c r="T2369" s="8" t="str">
        <f>TEXT(SalesDataTable[[#This Row],[Order Date]],"mmm")</f>
        <v>Nov</v>
      </c>
    </row>
    <row r="2370" spans="1:20" ht="16">
      <c r="A2370" s="2" t="s">
        <v>2421</v>
      </c>
      <c r="B2370" s="3">
        <v>46340</v>
      </c>
      <c r="C2370" s="4" t="s">
        <v>27</v>
      </c>
      <c r="D2370" s="4" t="s">
        <v>48</v>
      </c>
      <c r="E2370" s="4" t="s">
        <v>39</v>
      </c>
      <c r="F2370" s="4" t="s">
        <v>4</v>
      </c>
      <c r="G2370" s="4" t="s">
        <v>5</v>
      </c>
      <c r="H2370" s="4" t="s">
        <v>29</v>
      </c>
      <c r="I2370" s="9">
        <v>2</v>
      </c>
      <c r="J2370" s="6">
        <v>51.71</v>
      </c>
      <c r="K2370" s="7">
        <v>0.15</v>
      </c>
      <c r="L2370" s="6">
        <v>22.93</v>
      </c>
      <c r="M2370" s="6">
        <f t="shared" ref="M2370:M2433" si="148">I2370*J2370*(1-K2370)</f>
        <v>87.906999999999996</v>
      </c>
      <c r="N2370" s="6">
        <f t="shared" ref="N2370:N2433" si="149">I2370*L2370</f>
        <v>45.86</v>
      </c>
      <c r="O2370" s="6">
        <f t="shared" ref="O2370:O2433" si="150">M2370-N2370</f>
        <v>42.046999999999997</v>
      </c>
      <c r="P2370" s="8">
        <f t="shared" ref="P2370:P2433" si="151">IFERROR(O2370/M2370,0)</f>
        <v>0.47831230732478641</v>
      </c>
      <c r="Q2370" s="5">
        <f>YEAR(SalesDataTable[[#This Row],[Order Date]])</f>
        <v>2026</v>
      </c>
      <c r="R2370" s="8" t="str">
        <f>"Q"&amp;ROUNDUP(MONTH(SalesDataTable[[#This Row],[Order Date]])/3,0)</f>
        <v>Q4</v>
      </c>
      <c r="S2370" s="9">
        <f>MONTH(SalesDataTable[[#This Row],[Order Date]])</f>
        <v>11</v>
      </c>
      <c r="T2370" s="8" t="str">
        <f>TEXT(SalesDataTable[[#This Row],[Order Date]],"mmm")</f>
        <v>Nov</v>
      </c>
    </row>
    <row r="2371" spans="1:20" ht="16">
      <c r="A2371" s="2" t="s">
        <v>2422</v>
      </c>
      <c r="B2371" s="3">
        <v>46340</v>
      </c>
      <c r="C2371" s="4" t="s">
        <v>8</v>
      </c>
      <c r="D2371" s="4" t="s">
        <v>9</v>
      </c>
      <c r="E2371" s="4" t="s">
        <v>25</v>
      </c>
      <c r="F2371" s="4" t="s">
        <v>4</v>
      </c>
      <c r="G2371" s="4" t="s">
        <v>49</v>
      </c>
      <c r="H2371" s="4" t="s">
        <v>50</v>
      </c>
      <c r="I2371" s="9">
        <v>1</v>
      </c>
      <c r="J2371" s="6">
        <v>41.05</v>
      </c>
      <c r="K2371" s="7">
        <v>0.05</v>
      </c>
      <c r="L2371" s="6">
        <v>14.6</v>
      </c>
      <c r="M2371" s="6">
        <f t="shared" si="148"/>
        <v>38.997499999999995</v>
      </c>
      <c r="N2371" s="6">
        <f t="shared" si="149"/>
        <v>14.6</v>
      </c>
      <c r="O2371" s="6">
        <f t="shared" si="150"/>
        <v>24.397499999999994</v>
      </c>
      <c r="P2371" s="8">
        <f t="shared" si="151"/>
        <v>0.62561702673248276</v>
      </c>
      <c r="Q2371" s="5">
        <f>YEAR(SalesDataTable[[#This Row],[Order Date]])</f>
        <v>2026</v>
      </c>
      <c r="R2371" s="8" t="str">
        <f>"Q"&amp;ROUNDUP(MONTH(SalesDataTable[[#This Row],[Order Date]])/3,0)</f>
        <v>Q4</v>
      </c>
      <c r="S2371" s="9">
        <f>MONTH(SalesDataTable[[#This Row],[Order Date]])</f>
        <v>11</v>
      </c>
      <c r="T2371" s="8" t="str">
        <f>TEXT(SalesDataTable[[#This Row],[Order Date]],"mmm")</f>
        <v>Nov</v>
      </c>
    </row>
    <row r="2372" spans="1:20" ht="16">
      <c r="A2372" s="2" t="s">
        <v>2423</v>
      </c>
      <c r="B2372" s="3">
        <v>46341</v>
      </c>
      <c r="C2372" s="4" t="s">
        <v>8</v>
      </c>
      <c r="D2372" s="4" t="s">
        <v>38</v>
      </c>
      <c r="E2372" s="4" t="s">
        <v>10</v>
      </c>
      <c r="F2372" s="4" t="s">
        <v>20</v>
      </c>
      <c r="G2372" s="4" t="s">
        <v>31</v>
      </c>
      <c r="H2372" s="4" t="s">
        <v>32</v>
      </c>
      <c r="I2372" s="9">
        <v>10</v>
      </c>
      <c r="J2372" s="6">
        <v>333.09</v>
      </c>
      <c r="K2372" s="7">
        <v>0.15</v>
      </c>
      <c r="L2372" s="6">
        <v>197.95</v>
      </c>
      <c r="M2372" s="6">
        <f t="shared" si="148"/>
        <v>2831.2649999999994</v>
      </c>
      <c r="N2372" s="6">
        <f t="shared" si="149"/>
        <v>1979.5</v>
      </c>
      <c r="O2372" s="6">
        <f t="shared" si="150"/>
        <v>851.76499999999942</v>
      </c>
      <c r="P2372" s="8">
        <f t="shared" si="151"/>
        <v>0.30084255624252748</v>
      </c>
      <c r="Q2372" s="5">
        <f>YEAR(SalesDataTable[[#This Row],[Order Date]])</f>
        <v>2026</v>
      </c>
      <c r="R2372" s="8" t="str">
        <f>"Q"&amp;ROUNDUP(MONTH(SalesDataTable[[#This Row],[Order Date]])/3,0)</f>
        <v>Q4</v>
      </c>
      <c r="S2372" s="9">
        <f>MONTH(SalesDataTable[[#This Row],[Order Date]])</f>
        <v>11</v>
      </c>
      <c r="T2372" s="8" t="str">
        <f>TEXT(SalesDataTable[[#This Row],[Order Date]],"mmm")</f>
        <v>Nov</v>
      </c>
    </row>
    <row r="2373" spans="1:20" ht="16">
      <c r="A2373" s="2" t="s">
        <v>2424</v>
      </c>
      <c r="B2373" s="3">
        <v>46341</v>
      </c>
      <c r="C2373" s="4" t="s">
        <v>27</v>
      </c>
      <c r="D2373" s="4" t="s">
        <v>28</v>
      </c>
      <c r="E2373" s="4" t="s">
        <v>3</v>
      </c>
      <c r="F2373" s="4" t="s">
        <v>20</v>
      </c>
      <c r="G2373" s="4" t="s">
        <v>5</v>
      </c>
      <c r="H2373" s="4" t="s">
        <v>29</v>
      </c>
      <c r="I2373" s="9">
        <v>3</v>
      </c>
      <c r="J2373" s="6">
        <v>51.79</v>
      </c>
      <c r="K2373" s="7">
        <v>0.2</v>
      </c>
      <c r="L2373" s="6">
        <v>22.23</v>
      </c>
      <c r="M2373" s="6">
        <f t="shared" si="148"/>
        <v>124.29600000000001</v>
      </c>
      <c r="N2373" s="6">
        <f t="shared" si="149"/>
        <v>66.69</v>
      </c>
      <c r="O2373" s="6">
        <f t="shared" si="150"/>
        <v>57.606000000000009</v>
      </c>
      <c r="P2373" s="8">
        <f t="shared" si="151"/>
        <v>0.4634581965630431</v>
      </c>
      <c r="Q2373" s="5">
        <f>YEAR(SalesDataTable[[#This Row],[Order Date]])</f>
        <v>2026</v>
      </c>
      <c r="R2373" s="8" t="str">
        <f>"Q"&amp;ROUNDUP(MONTH(SalesDataTable[[#This Row],[Order Date]])/3,0)</f>
        <v>Q4</v>
      </c>
      <c r="S2373" s="9">
        <f>MONTH(SalesDataTable[[#This Row],[Order Date]])</f>
        <v>11</v>
      </c>
      <c r="T2373" s="8" t="str">
        <f>TEXT(SalesDataTable[[#This Row],[Order Date]],"mmm")</f>
        <v>Nov</v>
      </c>
    </row>
    <row r="2374" spans="1:20" ht="16">
      <c r="A2374" s="2" t="s">
        <v>2425</v>
      </c>
      <c r="B2374" s="3">
        <v>46341</v>
      </c>
      <c r="C2374" s="4" t="s">
        <v>8</v>
      </c>
      <c r="D2374" s="4" t="s">
        <v>66</v>
      </c>
      <c r="E2374" s="4" t="s">
        <v>39</v>
      </c>
      <c r="F2374" s="4" t="s">
        <v>16</v>
      </c>
      <c r="G2374" s="4" t="s">
        <v>11</v>
      </c>
      <c r="H2374" s="4" t="s">
        <v>79</v>
      </c>
      <c r="I2374" s="9">
        <v>1</v>
      </c>
      <c r="J2374" s="6">
        <v>71.040000000000006</v>
      </c>
      <c r="K2374" s="7">
        <v>0.1</v>
      </c>
      <c r="L2374" s="6">
        <v>31.59</v>
      </c>
      <c r="M2374" s="6">
        <f t="shared" si="148"/>
        <v>63.936000000000007</v>
      </c>
      <c r="N2374" s="6">
        <f t="shared" si="149"/>
        <v>31.59</v>
      </c>
      <c r="O2374" s="6">
        <f t="shared" si="150"/>
        <v>32.346000000000004</v>
      </c>
      <c r="P2374" s="8">
        <f t="shared" si="151"/>
        <v>0.50591216216216217</v>
      </c>
      <c r="Q2374" s="5">
        <f>YEAR(SalesDataTable[[#This Row],[Order Date]])</f>
        <v>2026</v>
      </c>
      <c r="R2374" s="8" t="str">
        <f>"Q"&amp;ROUNDUP(MONTH(SalesDataTable[[#This Row],[Order Date]])/3,0)</f>
        <v>Q4</v>
      </c>
      <c r="S2374" s="9">
        <f>MONTH(SalesDataTable[[#This Row],[Order Date]])</f>
        <v>11</v>
      </c>
      <c r="T2374" s="8" t="str">
        <f>TEXT(SalesDataTable[[#This Row],[Order Date]],"mmm")</f>
        <v>Nov</v>
      </c>
    </row>
    <row r="2375" spans="1:20" ht="16">
      <c r="A2375" s="2" t="s">
        <v>2426</v>
      </c>
      <c r="B2375" s="3">
        <v>46341</v>
      </c>
      <c r="C2375" s="4" t="s">
        <v>27</v>
      </c>
      <c r="D2375" s="4" t="s">
        <v>28</v>
      </c>
      <c r="E2375" s="4" t="s">
        <v>39</v>
      </c>
      <c r="F2375" s="4" t="s">
        <v>20</v>
      </c>
      <c r="G2375" s="4" t="s">
        <v>11</v>
      </c>
      <c r="H2375" s="4" t="s">
        <v>21</v>
      </c>
      <c r="I2375" s="9">
        <v>2</v>
      </c>
      <c r="J2375" s="6">
        <v>141.21</v>
      </c>
      <c r="K2375" s="7">
        <v>0.1</v>
      </c>
      <c r="L2375" s="6">
        <v>78.31</v>
      </c>
      <c r="M2375" s="6">
        <f t="shared" si="148"/>
        <v>254.17800000000003</v>
      </c>
      <c r="N2375" s="6">
        <f t="shared" si="149"/>
        <v>156.62</v>
      </c>
      <c r="O2375" s="6">
        <f t="shared" si="150"/>
        <v>97.558000000000021</v>
      </c>
      <c r="P2375" s="8">
        <f t="shared" si="151"/>
        <v>0.38381763960688969</v>
      </c>
      <c r="Q2375" s="5">
        <f>YEAR(SalesDataTable[[#This Row],[Order Date]])</f>
        <v>2026</v>
      </c>
      <c r="R2375" s="8" t="str">
        <f>"Q"&amp;ROUNDUP(MONTH(SalesDataTable[[#This Row],[Order Date]])/3,0)</f>
        <v>Q4</v>
      </c>
      <c r="S2375" s="9">
        <f>MONTH(SalesDataTable[[#This Row],[Order Date]])</f>
        <v>11</v>
      </c>
      <c r="T2375" s="8" t="str">
        <f>TEXT(SalesDataTable[[#This Row],[Order Date]],"mmm")</f>
        <v>Nov</v>
      </c>
    </row>
    <row r="2376" spans="1:20" ht="16">
      <c r="A2376" s="2" t="s">
        <v>2427</v>
      </c>
      <c r="B2376" s="3">
        <v>46341</v>
      </c>
      <c r="C2376" s="4" t="s">
        <v>1</v>
      </c>
      <c r="D2376" s="4" t="s">
        <v>88</v>
      </c>
      <c r="E2376" s="4" t="s">
        <v>39</v>
      </c>
      <c r="F2376" s="4" t="s">
        <v>16</v>
      </c>
      <c r="G2376" s="4" t="s">
        <v>11</v>
      </c>
      <c r="H2376" s="4" t="s">
        <v>21</v>
      </c>
      <c r="I2376" s="9">
        <v>2</v>
      </c>
      <c r="J2376" s="6">
        <v>141.63999999999999</v>
      </c>
      <c r="K2376" s="7">
        <v>0.15</v>
      </c>
      <c r="L2376" s="6">
        <v>80.349999999999994</v>
      </c>
      <c r="M2376" s="6">
        <f t="shared" si="148"/>
        <v>240.78799999999998</v>
      </c>
      <c r="N2376" s="6">
        <f t="shared" si="149"/>
        <v>160.69999999999999</v>
      </c>
      <c r="O2376" s="6">
        <f t="shared" si="150"/>
        <v>80.087999999999994</v>
      </c>
      <c r="P2376" s="8">
        <f t="shared" si="151"/>
        <v>0.33260793727262156</v>
      </c>
      <c r="Q2376" s="5">
        <f>YEAR(SalesDataTable[[#This Row],[Order Date]])</f>
        <v>2026</v>
      </c>
      <c r="R2376" s="8" t="str">
        <f>"Q"&amp;ROUNDUP(MONTH(SalesDataTable[[#This Row],[Order Date]])/3,0)</f>
        <v>Q4</v>
      </c>
      <c r="S2376" s="9">
        <f>MONTH(SalesDataTable[[#This Row],[Order Date]])</f>
        <v>11</v>
      </c>
      <c r="T2376" s="8" t="str">
        <f>TEXT(SalesDataTable[[#This Row],[Order Date]],"mmm")</f>
        <v>Nov</v>
      </c>
    </row>
    <row r="2377" spans="1:20" ht="16">
      <c r="A2377" s="2" t="s">
        <v>2428</v>
      </c>
      <c r="B2377" s="3">
        <v>46341</v>
      </c>
      <c r="C2377" s="4" t="s">
        <v>14</v>
      </c>
      <c r="D2377" s="4" t="s">
        <v>61</v>
      </c>
      <c r="E2377" s="4" t="s">
        <v>3</v>
      </c>
      <c r="F2377" s="4" t="s">
        <v>4</v>
      </c>
      <c r="G2377" s="4" t="s">
        <v>11</v>
      </c>
      <c r="H2377" s="4" t="s">
        <v>79</v>
      </c>
      <c r="I2377" s="9">
        <v>1</v>
      </c>
      <c r="J2377" s="6">
        <v>71.78</v>
      </c>
      <c r="K2377" s="7">
        <v>0.15</v>
      </c>
      <c r="L2377" s="6">
        <v>32.869999999999997</v>
      </c>
      <c r="M2377" s="6">
        <f t="shared" si="148"/>
        <v>61.012999999999998</v>
      </c>
      <c r="N2377" s="6">
        <f t="shared" si="149"/>
        <v>32.869999999999997</v>
      </c>
      <c r="O2377" s="6">
        <f t="shared" si="150"/>
        <v>28.143000000000001</v>
      </c>
      <c r="P2377" s="8">
        <f t="shared" si="151"/>
        <v>0.46126235392457349</v>
      </c>
      <c r="Q2377" s="5">
        <f>YEAR(SalesDataTable[[#This Row],[Order Date]])</f>
        <v>2026</v>
      </c>
      <c r="R2377" s="8" t="str">
        <f>"Q"&amp;ROUNDUP(MONTH(SalesDataTable[[#This Row],[Order Date]])/3,0)</f>
        <v>Q4</v>
      </c>
      <c r="S2377" s="9">
        <f>MONTH(SalesDataTable[[#This Row],[Order Date]])</f>
        <v>11</v>
      </c>
      <c r="T2377" s="8" t="str">
        <f>TEXT(SalesDataTable[[#This Row],[Order Date]],"mmm")</f>
        <v>Nov</v>
      </c>
    </row>
    <row r="2378" spans="1:20" ht="16">
      <c r="A2378" s="2" t="s">
        <v>2429</v>
      </c>
      <c r="B2378" s="3">
        <v>46341</v>
      </c>
      <c r="C2378" s="4" t="s">
        <v>14</v>
      </c>
      <c r="D2378" s="4" t="s">
        <v>126</v>
      </c>
      <c r="E2378" s="4" t="s">
        <v>3</v>
      </c>
      <c r="F2378" s="4" t="s">
        <v>20</v>
      </c>
      <c r="G2378" s="4" t="s">
        <v>11</v>
      </c>
      <c r="H2378" s="4" t="s">
        <v>53</v>
      </c>
      <c r="I2378" s="9">
        <v>3</v>
      </c>
      <c r="J2378" s="6">
        <v>153.88999999999999</v>
      </c>
      <c r="K2378" s="7">
        <v>0.1</v>
      </c>
      <c r="L2378" s="6">
        <v>80.36</v>
      </c>
      <c r="M2378" s="6">
        <f t="shared" si="148"/>
        <v>415.50299999999999</v>
      </c>
      <c r="N2378" s="6">
        <f t="shared" si="149"/>
        <v>241.07999999999998</v>
      </c>
      <c r="O2378" s="6">
        <f t="shared" si="150"/>
        <v>174.423</v>
      </c>
      <c r="P2378" s="8">
        <f t="shared" si="151"/>
        <v>0.41978758276113531</v>
      </c>
      <c r="Q2378" s="5">
        <f>YEAR(SalesDataTable[[#This Row],[Order Date]])</f>
        <v>2026</v>
      </c>
      <c r="R2378" s="8" t="str">
        <f>"Q"&amp;ROUNDUP(MONTH(SalesDataTable[[#This Row],[Order Date]])/3,0)</f>
        <v>Q4</v>
      </c>
      <c r="S2378" s="9">
        <f>MONTH(SalesDataTable[[#This Row],[Order Date]])</f>
        <v>11</v>
      </c>
      <c r="T2378" s="8" t="str">
        <f>TEXT(SalesDataTable[[#This Row],[Order Date]],"mmm")</f>
        <v>Nov</v>
      </c>
    </row>
    <row r="2379" spans="1:20" ht="16">
      <c r="A2379" s="2" t="s">
        <v>2430</v>
      </c>
      <c r="B2379" s="3">
        <v>46342</v>
      </c>
      <c r="C2379" s="4" t="s">
        <v>27</v>
      </c>
      <c r="D2379" s="4" t="s">
        <v>28</v>
      </c>
      <c r="E2379" s="4" t="s">
        <v>39</v>
      </c>
      <c r="F2379" s="4" t="s">
        <v>4</v>
      </c>
      <c r="G2379" s="4" t="s">
        <v>11</v>
      </c>
      <c r="H2379" s="4" t="s">
        <v>21</v>
      </c>
      <c r="I2379" s="9">
        <v>1</v>
      </c>
      <c r="J2379" s="6">
        <v>145.4</v>
      </c>
      <c r="K2379" s="7">
        <v>0.1</v>
      </c>
      <c r="L2379" s="6">
        <v>77.66</v>
      </c>
      <c r="M2379" s="6">
        <f t="shared" si="148"/>
        <v>130.86000000000001</v>
      </c>
      <c r="N2379" s="6">
        <f t="shared" si="149"/>
        <v>77.66</v>
      </c>
      <c r="O2379" s="6">
        <f t="shared" si="150"/>
        <v>53.200000000000017</v>
      </c>
      <c r="P2379" s="8">
        <f t="shared" si="151"/>
        <v>0.40654134189209851</v>
      </c>
      <c r="Q2379" s="5">
        <f>YEAR(SalesDataTable[[#This Row],[Order Date]])</f>
        <v>2026</v>
      </c>
      <c r="R2379" s="8" t="str">
        <f>"Q"&amp;ROUNDUP(MONTH(SalesDataTable[[#This Row],[Order Date]])/3,0)</f>
        <v>Q4</v>
      </c>
      <c r="S2379" s="9">
        <f>MONTH(SalesDataTable[[#This Row],[Order Date]])</f>
        <v>11</v>
      </c>
      <c r="T2379" s="8" t="str">
        <f>TEXT(SalesDataTable[[#This Row],[Order Date]],"mmm")</f>
        <v>Nov</v>
      </c>
    </row>
    <row r="2380" spans="1:20" ht="16">
      <c r="A2380" s="2" t="s">
        <v>2431</v>
      </c>
      <c r="B2380" s="3">
        <v>46343</v>
      </c>
      <c r="C2380" s="4" t="s">
        <v>27</v>
      </c>
      <c r="D2380" s="4" t="s">
        <v>48</v>
      </c>
      <c r="E2380" s="4" t="s">
        <v>3</v>
      </c>
      <c r="F2380" s="4" t="s">
        <v>4</v>
      </c>
      <c r="G2380" s="4" t="s">
        <v>17</v>
      </c>
      <c r="H2380" s="4" t="s">
        <v>71</v>
      </c>
      <c r="I2380" s="9">
        <v>1</v>
      </c>
      <c r="J2380" s="6">
        <v>132.94999999999999</v>
      </c>
      <c r="K2380" s="7">
        <v>0.05</v>
      </c>
      <c r="L2380" s="6">
        <v>65.36</v>
      </c>
      <c r="M2380" s="6">
        <f t="shared" si="148"/>
        <v>126.30249999999998</v>
      </c>
      <c r="N2380" s="6">
        <f t="shared" si="149"/>
        <v>65.36</v>
      </c>
      <c r="O2380" s="6">
        <f t="shared" si="150"/>
        <v>60.942499999999981</v>
      </c>
      <c r="P2380" s="8">
        <f t="shared" si="151"/>
        <v>0.48251222264009019</v>
      </c>
      <c r="Q2380" s="5">
        <f>YEAR(SalesDataTable[[#This Row],[Order Date]])</f>
        <v>2026</v>
      </c>
      <c r="R2380" s="8" t="str">
        <f>"Q"&amp;ROUNDUP(MONTH(SalesDataTable[[#This Row],[Order Date]])/3,0)</f>
        <v>Q4</v>
      </c>
      <c r="S2380" s="9">
        <f>MONTH(SalesDataTable[[#This Row],[Order Date]])</f>
        <v>11</v>
      </c>
      <c r="T2380" s="8" t="str">
        <f>TEXT(SalesDataTable[[#This Row],[Order Date]],"mmm")</f>
        <v>Nov</v>
      </c>
    </row>
    <row r="2381" spans="1:20" ht="16">
      <c r="A2381" s="2" t="s">
        <v>2432</v>
      </c>
      <c r="B2381" s="3">
        <v>46343</v>
      </c>
      <c r="C2381" s="4" t="s">
        <v>27</v>
      </c>
      <c r="D2381" s="4" t="s">
        <v>45</v>
      </c>
      <c r="E2381" s="4" t="s">
        <v>25</v>
      </c>
      <c r="F2381" s="4" t="s">
        <v>4</v>
      </c>
      <c r="G2381" s="4" t="s">
        <v>49</v>
      </c>
      <c r="H2381" s="4" t="s">
        <v>74</v>
      </c>
      <c r="I2381" s="9">
        <v>1</v>
      </c>
      <c r="J2381" s="6">
        <v>51.34</v>
      </c>
      <c r="K2381" s="7">
        <v>0.15</v>
      </c>
      <c r="L2381" s="6">
        <v>21.37</v>
      </c>
      <c r="M2381" s="6">
        <f t="shared" si="148"/>
        <v>43.639000000000003</v>
      </c>
      <c r="N2381" s="6">
        <f t="shared" si="149"/>
        <v>21.37</v>
      </c>
      <c r="O2381" s="6">
        <f t="shared" si="150"/>
        <v>22.269000000000002</v>
      </c>
      <c r="P2381" s="8">
        <f t="shared" si="151"/>
        <v>0.5103004193496643</v>
      </c>
      <c r="Q2381" s="5">
        <f>YEAR(SalesDataTable[[#This Row],[Order Date]])</f>
        <v>2026</v>
      </c>
      <c r="R2381" s="8" t="str">
        <f>"Q"&amp;ROUNDUP(MONTH(SalesDataTable[[#This Row],[Order Date]])/3,0)</f>
        <v>Q4</v>
      </c>
      <c r="S2381" s="9">
        <f>MONTH(SalesDataTable[[#This Row],[Order Date]])</f>
        <v>11</v>
      </c>
      <c r="T2381" s="8" t="str">
        <f>TEXT(SalesDataTable[[#This Row],[Order Date]],"mmm")</f>
        <v>Nov</v>
      </c>
    </row>
    <row r="2382" spans="1:20" ht="16">
      <c r="A2382" s="2" t="s">
        <v>2433</v>
      </c>
      <c r="B2382" s="3">
        <v>46343</v>
      </c>
      <c r="C2382" s="4" t="s">
        <v>1</v>
      </c>
      <c r="D2382" s="4" t="s">
        <v>2</v>
      </c>
      <c r="E2382" s="4" t="s">
        <v>3</v>
      </c>
      <c r="F2382" s="4" t="s">
        <v>16</v>
      </c>
      <c r="G2382" s="4" t="s">
        <v>5</v>
      </c>
      <c r="H2382" s="4" t="s">
        <v>29</v>
      </c>
      <c r="I2382" s="9">
        <v>1</v>
      </c>
      <c r="J2382" s="6">
        <v>49.98</v>
      </c>
      <c r="K2382" s="7">
        <v>0.1</v>
      </c>
      <c r="L2382" s="6">
        <v>22.25</v>
      </c>
      <c r="M2382" s="6">
        <f t="shared" si="148"/>
        <v>44.981999999999999</v>
      </c>
      <c r="N2382" s="6">
        <f t="shared" si="149"/>
        <v>22.25</v>
      </c>
      <c r="O2382" s="6">
        <f t="shared" si="150"/>
        <v>22.731999999999999</v>
      </c>
      <c r="P2382" s="8">
        <f t="shared" si="151"/>
        <v>0.50535769863500957</v>
      </c>
      <c r="Q2382" s="5">
        <f>YEAR(SalesDataTable[[#This Row],[Order Date]])</f>
        <v>2026</v>
      </c>
      <c r="R2382" s="8" t="str">
        <f>"Q"&amp;ROUNDUP(MONTH(SalesDataTable[[#This Row],[Order Date]])/3,0)</f>
        <v>Q4</v>
      </c>
      <c r="S2382" s="9">
        <f>MONTH(SalesDataTable[[#This Row],[Order Date]])</f>
        <v>11</v>
      </c>
      <c r="T2382" s="8" t="str">
        <f>TEXT(SalesDataTable[[#This Row],[Order Date]],"mmm")</f>
        <v>Nov</v>
      </c>
    </row>
    <row r="2383" spans="1:20" ht="16">
      <c r="A2383" s="2" t="s">
        <v>2434</v>
      </c>
      <c r="B2383" s="3">
        <v>46343</v>
      </c>
      <c r="C2383" s="4" t="s">
        <v>27</v>
      </c>
      <c r="D2383" s="4" t="s">
        <v>48</v>
      </c>
      <c r="E2383" s="4" t="s">
        <v>3</v>
      </c>
      <c r="F2383" s="4" t="s">
        <v>4</v>
      </c>
      <c r="G2383" s="4" t="s">
        <v>17</v>
      </c>
      <c r="H2383" s="4" t="s">
        <v>83</v>
      </c>
      <c r="I2383" s="9">
        <v>2</v>
      </c>
      <c r="J2383" s="6">
        <v>168.08</v>
      </c>
      <c r="K2383" s="7">
        <v>0.1</v>
      </c>
      <c r="L2383" s="6">
        <v>87.63</v>
      </c>
      <c r="M2383" s="6">
        <f t="shared" si="148"/>
        <v>302.54400000000004</v>
      </c>
      <c r="N2383" s="6">
        <f t="shared" si="149"/>
        <v>175.26</v>
      </c>
      <c r="O2383" s="6">
        <f t="shared" si="150"/>
        <v>127.28400000000005</v>
      </c>
      <c r="P2383" s="8">
        <f t="shared" si="151"/>
        <v>0.42071235919403471</v>
      </c>
      <c r="Q2383" s="5">
        <f>YEAR(SalesDataTable[[#This Row],[Order Date]])</f>
        <v>2026</v>
      </c>
      <c r="R2383" s="8" t="str">
        <f>"Q"&amp;ROUNDUP(MONTH(SalesDataTable[[#This Row],[Order Date]])/3,0)</f>
        <v>Q4</v>
      </c>
      <c r="S2383" s="9">
        <f>MONTH(SalesDataTable[[#This Row],[Order Date]])</f>
        <v>11</v>
      </c>
      <c r="T2383" s="8" t="str">
        <f>TEXT(SalesDataTable[[#This Row],[Order Date]],"mmm")</f>
        <v>Nov</v>
      </c>
    </row>
    <row r="2384" spans="1:20" ht="16">
      <c r="A2384" s="2" t="s">
        <v>2435</v>
      </c>
      <c r="B2384" s="3">
        <v>46343</v>
      </c>
      <c r="C2384" s="4" t="s">
        <v>27</v>
      </c>
      <c r="D2384" s="4" t="s">
        <v>82</v>
      </c>
      <c r="E2384" s="4" t="s">
        <v>3</v>
      </c>
      <c r="F2384" s="4" t="s">
        <v>16</v>
      </c>
      <c r="G2384" s="4" t="s">
        <v>31</v>
      </c>
      <c r="H2384" s="4" t="s">
        <v>41</v>
      </c>
      <c r="I2384" s="9">
        <v>1</v>
      </c>
      <c r="J2384" s="6">
        <v>191.85</v>
      </c>
      <c r="K2384" s="7">
        <v>0.15</v>
      </c>
      <c r="L2384" s="6">
        <v>104.41</v>
      </c>
      <c r="M2384" s="6">
        <f t="shared" si="148"/>
        <v>163.07249999999999</v>
      </c>
      <c r="N2384" s="6">
        <f t="shared" si="149"/>
        <v>104.41</v>
      </c>
      <c r="O2384" s="6">
        <f t="shared" si="150"/>
        <v>58.662499999999994</v>
      </c>
      <c r="P2384" s="8">
        <f t="shared" si="151"/>
        <v>0.35973263425776875</v>
      </c>
      <c r="Q2384" s="5">
        <f>YEAR(SalesDataTable[[#This Row],[Order Date]])</f>
        <v>2026</v>
      </c>
      <c r="R2384" s="8" t="str">
        <f>"Q"&amp;ROUNDUP(MONTH(SalesDataTable[[#This Row],[Order Date]])/3,0)</f>
        <v>Q4</v>
      </c>
      <c r="S2384" s="9">
        <f>MONTH(SalesDataTable[[#This Row],[Order Date]])</f>
        <v>11</v>
      </c>
      <c r="T2384" s="8" t="str">
        <f>TEXT(SalesDataTable[[#This Row],[Order Date]],"mmm")</f>
        <v>Nov</v>
      </c>
    </row>
    <row r="2385" spans="1:20" ht="16">
      <c r="A2385" s="2" t="s">
        <v>2436</v>
      </c>
      <c r="B2385" s="3">
        <v>46343</v>
      </c>
      <c r="C2385" s="4" t="s">
        <v>8</v>
      </c>
      <c r="D2385" s="4" t="s">
        <v>86</v>
      </c>
      <c r="E2385" s="4" t="s">
        <v>25</v>
      </c>
      <c r="F2385" s="4" t="s">
        <v>4</v>
      </c>
      <c r="G2385" s="4" t="s">
        <v>11</v>
      </c>
      <c r="H2385" s="4" t="s">
        <v>12</v>
      </c>
      <c r="I2385" s="9">
        <v>4</v>
      </c>
      <c r="J2385" s="6">
        <v>93.99</v>
      </c>
      <c r="K2385" s="7">
        <v>0.1</v>
      </c>
      <c r="L2385" s="6">
        <v>44.07</v>
      </c>
      <c r="M2385" s="6">
        <f t="shared" si="148"/>
        <v>338.36399999999998</v>
      </c>
      <c r="N2385" s="6">
        <f t="shared" si="149"/>
        <v>176.28</v>
      </c>
      <c r="O2385" s="6">
        <f t="shared" si="150"/>
        <v>162.08399999999997</v>
      </c>
      <c r="P2385" s="8">
        <f t="shared" si="151"/>
        <v>0.47902259105578604</v>
      </c>
      <c r="Q2385" s="5">
        <f>YEAR(SalesDataTable[[#This Row],[Order Date]])</f>
        <v>2026</v>
      </c>
      <c r="R2385" s="8" t="str">
        <f>"Q"&amp;ROUNDUP(MONTH(SalesDataTable[[#This Row],[Order Date]])/3,0)</f>
        <v>Q4</v>
      </c>
      <c r="S2385" s="9">
        <f>MONTH(SalesDataTable[[#This Row],[Order Date]])</f>
        <v>11</v>
      </c>
      <c r="T2385" s="8" t="str">
        <f>TEXT(SalesDataTable[[#This Row],[Order Date]],"mmm")</f>
        <v>Nov</v>
      </c>
    </row>
    <row r="2386" spans="1:20" ht="16">
      <c r="A2386" s="2" t="s">
        <v>2437</v>
      </c>
      <c r="B2386" s="3">
        <v>46343</v>
      </c>
      <c r="C2386" s="4" t="s">
        <v>27</v>
      </c>
      <c r="D2386" s="4" t="s">
        <v>82</v>
      </c>
      <c r="E2386" s="4" t="s">
        <v>3</v>
      </c>
      <c r="F2386" s="4" t="s">
        <v>4</v>
      </c>
      <c r="G2386" s="4" t="s">
        <v>17</v>
      </c>
      <c r="H2386" s="4" t="s">
        <v>18</v>
      </c>
      <c r="I2386" s="9">
        <v>4</v>
      </c>
      <c r="J2386" s="6">
        <v>36.57</v>
      </c>
      <c r="K2386" s="7">
        <v>0.05</v>
      </c>
      <c r="L2386" s="6">
        <v>13.35</v>
      </c>
      <c r="M2386" s="6">
        <f t="shared" si="148"/>
        <v>138.96600000000001</v>
      </c>
      <c r="N2386" s="6">
        <f t="shared" si="149"/>
        <v>53.4</v>
      </c>
      <c r="O2386" s="6">
        <f t="shared" si="150"/>
        <v>85.566000000000003</v>
      </c>
      <c r="P2386" s="8">
        <f t="shared" si="151"/>
        <v>0.61573334484694098</v>
      </c>
      <c r="Q2386" s="5">
        <f>YEAR(SalesDataTable[[#This Row],[Order Date]])</f>
        <v>2026</v>
      </c>
      <c r="R2386" s="8" t="str">
        <f>"Q"&amp;ROUNDUP(MONTH(SalesDataTable[[#This Row],[Order Date]])/3,0)</f>
        <v>Q4</v>
      </c>
      <c r="S2386" s="9">
        <f>MONTH(SalesDataTable[[#This Row],[Order Date]])</f>
        <v>11</v>
      </c>
      <c r="T2386" s="8" t="str">
        <f>TEXT(SalesDataTable[[#This Row],[Order Date]],"mmm")</f>
        <v>Nov</v>
      </c>
    </row>
    <row r="2387" spans="1:20" ht="16">
      <c r="A2387" s="2" t="s">
        <v>2438</v>
      </c>
      <c r="B2387" s="3">
        <v>46343</v>
      </c>
      <c r="C2387" s="4" t="s">
        <v>8</v>
      </c>
      <c r="D2387" s="4" t="s">
        <v>69</v>
      </c>
      <c r="E2387" s="4" t="s">
        <v>39</v>
      </c>
      <c r="F2387" s="4" t="s">
        <v>4</v>
      </c>
      <c r="G2387" s="4" t="s">
        <v>5</v>
      </c>
      <c r="H2387" s="4" t="s">
        <v>35</v>
      </c>
      <c r="I2387" s="9">
        <v>1</v>
      </c>
      <c r="J2387" s="6">
        <v>39.81</v>
      </c>
      <c r="K2387" s="7">
        <v>0.05</v>
      </c>
      <c r="L2387" s="6">
        <v>16.25</v>
      </c>
      <c r="M2387" s="6">
        <f t="shared" si="148"/>
        <v>37.819499999999998</v>
      </c>
      <c r="N2387" s="6">
        <f t="shared" si="149"/>
        <v>16.25</v>
      </c>
      <c r="O2387" s="6">
        <f t="shared" si="150"/>
        <v>21.569499999999998</v>
      </c>
      <c r="P2387" s="8">
        <f t="shared" si="151"/>
        <v>0.57032747656632155</v>
      </c>
      <c r="Q2387" s="5">
        <f>YEAR(SalesDataTable[[#This Row],[Order Date]])</f>
        <v>2026</v>
      </c>
      <c r="R2387" s="8" t="str">
        <f>"Q"&amp;ROUNDUP(MONTH(SalesDataTable[[#This Row],[Order Date]])/3,0)</f>
        <v>Q4</v>
      </c>
      <c r="S2387" s="9">
        <f>MONTH(SalesDataTable[[#This Row],[Order Date]])</f>
        <v>11</v>
      </c>
      <c r="T2387" s="8" t="str">
        <f>TEXT(SalesDataTable[[#This Row],[Order Date]],"mmm")</f>
        <v>Nov</v>
      </c>
    </row>
    <row r="2388" spans="1:20" ht="16">
      <c r="A2388" s="2" t="s">
        <v>2439</v>
      </c>
      <c r="B2388" s="3">
        <v>46343</v>
      </c>
      <c r="C2388" s="4" t="s">
        <v>27</v>
      </c>
      <c r="D2388" s="4" t="s">
        <v>28</v>
      </c>
      <c r="E2388" s="4" t="s">
        <v>25</v>
      </c>
      <c r="F2388" s="4" t="s">
        <v>4</v>
      </c>
      <c r="G2388" s="4" t="s">
        <v>11</v>
      </c>
      <c r="H2388" s="4" t="s">
        <v>12</v>
      </c>
      <c r="I2388" s="9">
        <v>1</v>
      </c>
      <c r="J2388" s="6">
        <v>91.43</v>
      </c>
      <c r="K2388" s="7">
        <v>0.1</v>
      </c>
      <c r="L2388" s="6">
        <v>45.06</v>
      </c>
      <c r="M2388" s="6">
        <f t="shared" si="148"/>
        <v>82.287000000000006</v>
      </c>
      <c r="N2388" s="6">
        <f t="shared" si="149"/>
        <v>45.06</v>
      </c>
      <c r="O2388" s="6">
        <f t="shared" si="150"/>
        <v>37.227000000000004</v>
      </c>
      <c r="P2388" s="8">
        <f t="shared" si="151"/>
        <v>0.45240438951474715</v>
      </c>
      <c r="Q2388" s="5">
        <f>YEAR(SalesDataTable[[#This Row],[Order Date]])</f>
        <v>2026</v>
      </c>
      <c r="R2388" s="8" t="str">
        <f>"Q"&amp;ROUNDUP(MONTH(SalesDataTable[[#This Row],[Order Date]])/3,0)</f>
        <v>Q4</v>
      </c>
      <c r="S2388" s="9">
        <f>MONTH(SalesDataTable[[#This Row],[Order Date]])</f>
        <v>11</v>
      </c>
      <c r="T2388" s="8" t="str">
        <f>TEXT(SalesDataTable[[#This Row],[Order Date]],"mmm")</f>
        <v>Nov</v>
      </c>
    </row>
    <row r="2389" spans="1:20" ht="16">
      <c r="A2389" s="2" t="s">
        <v>2440</v>
      </c>
      <c r="B2389" s="3">
        <v>46343</v>
      </c>
      <c r="C2389" s="4" t="s">
        <v>14</v>
      </c>
      <c r="D2389" s="4" t="s">
        <v>15</v>
      </c>
      <c r="E2389" s="4" t="s">
        <v>3</v>
      </c>
      <c r="F2389" s="4" t="s">
        <v>4</v>
      </c>
      <c r="G2389" s="4" t="s">
        <v>49</v>
      </c>
      <c r="H2389" s="4" t="s">
        <v>55</v>
      </c>
      <c r="I2389" s="9">
        <v>1</v>
      </c>
      <c r="J2389" s="6">
        <v>122.64</v>
      </c>
      <c r="K2389" s="7">
        <v>0</v>
      </c>
      <c r="L2389" s="6">
        <v>68.58</v>
      </c>
      <c r="M2389" s="6">
        <f t="shared" si="148"/>
        <v>122.64</v>
      </c>
      <c r="N2389" s="6">
        <f t="shared" si="149"/>
        <v>68.58</v>
      </c>
      <c r="O2389" s="6">
        <f t="shared" si="150"/>
        <v>54.06</v>
      </c>
      <c r="P2389" s="8">
        <f t="shared" si="151"/>
        <v>0.44080234833659493</v>
      </c>
      <c r="Q2389" s="5">
        <f>YEAR(SalesDataTable[[#This Row],[Order Date]])</f>
        <v>2026</v>
      </c>
      <c r="R2389" s="8" t="str">
        <f>"Q"&amp;ROUNDUP(MONTH(SalesDataTable[[#This Row],[Order Date]])/3,0)</f>
        <v>Q4</v>
      </c>
      <c r="S2389" s="9">
        <f>MONTH(SalesDataTable[[#This Row],[Order Date]])</f>
        <v>11</v>
      </c>
      <c r="T2389" s="8" t="str">
        <f>TEXT(SalesDataTable[[#This Row],[Order Date]],"mmm")</f>
        <v>Nov</v>
      </c>
    </row>
    <row r="2390" spans="1:20" ht="16">
      <c r="A2390" s="2" t="s">
        <v>2441</v>
      </c>
      <c r="B2390" s="3">
        <v>46343</v>
      </c>
      <c r="C2390" s="4" t="s">
        <v>8</v>
      </c>
      <c r="D2390" s="4" t="s">
        <v>69</v>
      </c>
      <c r="E2390" s="4" t="s">
        <v>3</v>
      </c>
      <c r="F2390" s="4" t="s">
        <v>20</v>
      </c>
      <c r="G2390" s="4" t="s">
        <v>5</v>
      </c>
      <c r="H2390" s="4" t="s">
        <v>6</v>
      </c>
      <c r="I2390" s="9">
        <v>1</v>
      </c>
      <c r="J2390" s="6">
        <v>80.959999999999994</v>
      </c>
      <c r="K2390" s="7">
        <v>0.1</v>
      </c>
      <c r="L2390" s="6">
        <v>43.86</v>
      </c>
      <c r="M2390" s="6">
        <f t="shared" si="148"/>
        <v>72.86399999999999</v>
      </c>
      <c r="N2390" s="6">
        <f t="shared" si="149"/>
        <v>43.86</v>
      </c>
      <c r="O2390" s="6">
        <f t="shared" si="150"/>
        <v>29.003999999999991</v>
      </c>
      <c r="P2390" s="8">
        <f t="shared" si="151"/>
        <v>0.39805665349143604</v>
      </c>
      <c r="Q2390" s="5">
        <f>YEAR(SalesDataTable[[#This Row],[Order Date]])</f>
        <v>2026</v>
      </c>
      <c r="R2390" s="8" t="str">
        <f>"Q"&amp;ROUNDUP(MONTH(SalesDataTable[[#This Row],[Order Date]])/3,0)</f>
        <v>Q4</v>
      </c>
      <c r="S2390" s="9">
        <f>MONTH(SalesDataTable[[#This Row],[Order Date]])</f>
        <v>11</v>
      </c>
      <c r="T2390" s="8" t="str">
        <f>TEXT(SalesDataTable[[#This Row],[Order Date]],"mmm")</f>
        <v>Nov</v>
      </c>
    </row>
    <row r="2391" spans="1:20" ht="16">
      <c r="A2391" s="2" t="s">
        <v>2442</v>
      </c>
      <c r="B2391" s="3">
        <v>46344</v>
      </c>
      <c r="C2391" s="4" t="s">
        <v>14</v>
      </c>
      <c r="D2391" s="4" t="s">
        <v>34</v>
      </c>
      <c r="E2391" s="4" t="s">
        <v>39</v>
      </c>
      <c r="F2391" s="4" t="s">
        <v>20</v>
      </c>
      <c r="G2391" s="4" t="s">
        <v>49</v>
      </c>
      <c r="H2391" s="4" t="s">
        <v>67</v>
      </c>
      <c r="I2391" s="9">
        <v>1</v>
      </c>
      <c r="J2391" s="6">
        <v>36.380000000000003</v>
      </c>
      <c r="K2391" s="7">
        <v>0.05</v>
      </c>
      <c r="L2391" s="6">
        <v>14.06</v>
      </c>
      <c r="M2391" s="6">
        <f t="shared" si="148"/>
        <v>34.561</v>
      </c>
      <c r="N2391" s="6">
        <f t="shared" si="149"/>
        <v>14.06</v>
      </c>
      <c r="O2391" s="6">
        <f t="shared" si="150"/>
        <v>20.500999999999998</v>
      </c>
      <c r="P2391" s="8">
        <f t="shared" si="151"/>
        <v>0.59318306761957118</v>
      </c>
      <c r="Q2391" s="5">
        <f>YEAR(SalesDataTable[[#This Row],[Order Date]])</f>
        <v>2026</v>
      </c>
      <c r="R2391" s="8" t="str">
        <f>"Q"&amp;ROUNDUP(MONTH(SalesDataTable[[#This Row],[Order Date]])/3,0)</f>
        <v>Q4</v>
      </c>
      <c r="S2391" s="9">
        <f>MONTH(SalesDataTable[[#This Row],[Order Date]])</f>
        <v>11</v>
      </c>
      <c r="T2391" s="8" t="str">
        <f>TEXT(SalesDataTable[[#This Row],[Order Date]],"mmm")</f>
        <v>Nov</v>
      </c>
    </row>
    <row r="2392" spans="1:20" ht="16">
      <c r="A2392" s="2" t="s">
        <v>2443</v>
      </c>
      <c r="B2392" s="3">
        <v>46344</v>
      </c>
      <c r="C2392" s="4" t="s">
        <v>27</v>
      </c>
      <c r="D2392" s="4" t="s">
        <v>82</v>
      </c>
      <c r="E2392" s="4" t="s">
        <v>3</v>
      </c>
      <c r="F2392" s="4" t="s">
        <v>4</v>
      </c>
      <c r="G2392" s="4" t="s">
        <v>5</v>
      </c>
      <c r="H2392" s="4" t="s">
        <v>43</v>
      </c>
      <c r="I2392" s="9">
        <v>2</v>
      </c>
      <c r="J2392" s="6">
        <v>100.72</v>
      </c>
      <c r="K2392" s="7">
        <v>0.1</v>
      </c>
      <c r="L2392" s="6">
        <v>51.68</v>
      </c>
      <c r="M2392" s="6">
        <f t="shared" si="148"/>
        <v>181.29599999999999</v>
      </c>
      <c r="N2392" s="6">
        <f t="shared" si="149"/>
        <v>103.36</v>
      </c>
      <c r="O2392" s="6">
        <f t="shared" si="150"/>
        <v>77.935999999999993</v>
      </c>
      <c r="P2392" s="8">
        <f t="shared" si="151"/>
        <v>0.42988262289294854</v>
      </c>
      <c r="Q2392" s="5">
        <f>YEAR(SalesDataTable[[#This Row],[Order Date]])</f>
        <v>2026</v>
      </c>
      <c r="R2392" s="8" t="str">
        <f>"Q"&amp;ROUNDUP(MONTH(SalesDataTable[[#This Row],[Order Date]])/3,0)</f>
        <v>Q4</v>
      </c>
      <c r="S2392" s="9">
        <f>MONTH(SalesDataTable[[#This Row],[Order Date]])</f>
        <v>11</v>
      </c>
      <c r="T2392" s="8" t="str">
        <f>TEXT(SalesDataTable[[#This Row],[Order Date]],"mmm")</f>
        <v>Nov</v>
      </c>
    </row>
    <row r="2393" spans="1:20" ht="16">
      <c r="A2393" s="2" t="s">
        <v>2444</v>
      </c>
      <c r="B2393" s="3">
        <v>46344</v>
      </c>
      <c r="C2393" s="4" t="s">
        <v>8</v>
      </c>
      <c r="D2393" s="4" t="s">
        <v>66</v>
      </c>
      <c r="E2393" s="4" t="s">
        <v>25</v>
      </c>
      <c r="F2393" s="4" t="s">
        <v>4</v>
      </c>
      <c r="G2393" s="4" t="s">
        <v>31</v>
      </c>
      <c r="H2393" s="4" t="s">
        <v>90</v>
      </c>
      <c r="I2393" s="9">
        <v>3</v>
      </c>
      <c r="J2393" s="6">
        <v>120.29</v>
      </c>
      <c r="K2393" s="7">
        <v>0</v>
      </c>
      <c r="L2393" s="6">
        <v>62.04</v>
      </c>
      <c r="M2393" s="6">
        <f t="shared" si="148"/>
        <v>360.87</v>
      </c>
      <c r="N2393" s="6">
        <f t="shared" si="149"/>
        <v>186.12</v>
      </c>
      <c r="O2393" s="6">
        <f t="shared" si="150"/>
        <v>174.75</v>
      </c>
      <c r="P2393" s="8">
        <f t="shared" si="151"/>
        <v>0.48424640452240419</v>
      </c>
      <c r="Q2393" s="5">
        <f>YEAR(SalesDataTable[[#This Row],[Order Date]])</f>
        <v>2026</v>
      </c>
      <c r="R2393" s="8" t="str">
        <f>"Q"&amp;ROUNDUP(MONTH(SalesDataTable[[#This Row],[Order Date]])/3,0)</f>
        <v>Q4</v>
      </c>
      <c r="S2393" s="9">
        <f>MONTH(SalesDataTable[[#This Row],[Order Date]])</f>
        <v>11</v>
      </c>
      <c r="T2393" s="8" t="str">
        <f>TEXT(SalesDataTable[[#This Row],[Order Date]],"mmm")</f>
        <v>Nov</v>
      </c>
    </row>
    <row r="2394" spans="1:20" ht="16">
      <c r="A2394" s="2" t="s">
        <v>2445</v>
      </c>
      <c r="B2394" s="3">
        <v>46344</v>
      </c>
      <c r="C2394" s="4" t="s">
        <v>8</v>
      </c>
      <c r="D2394" s="4" t="s">
        <v>9</v>
      </c>
      <c r="E2394" s="4" t="s">
        <v>3</v>
      </c>
      <c r="F2394" s="4" t="s">
        <v>16</v>
      </c>
      <c r="G2394" s="4" t="s">
        <v>31</v>
      </c>
      <c r="H2394" s="4" t="s">
        <v>90</v>
      </c>
      <c r="I2394" s="9">
        <v>2</v>
      </c>
      <c r="J2394" s="6">
        <v>124.18</v>
      </c>
      <c r="K2394" s="7">
        <v>0.15</v>
      </c>
      <c r="L2394" s="6">
        <v>60.72</v>
      </c>
      <c r="M2394" s="6">
        <f t="shared" si="148"/>
        <v>211.10599999999999</v>
      </c>
      <c r="N2394" s="6">
        <f t="shared" si="149"/>
        <v>121.44</v>
      </c>
      <c r="O2394" s="6">
        <f t="shared" si="150"/>
        <v>89.665999999999997</v>
      </c>
      <c r="P2394" s="8">
        <f t="shared" si="151"/>
        <v>0.42474396748552862</v>
      </c>
      <c r="Q2394" s="5">
        <f>YEAR(SalesDataTable[[#This Row],[Order Date]])</f>
        <v>2026</v>
      </c>
      <c r="R2394" s="8" t="str">
        <f>"Q"&amp;ROUNDUP(MONTH(SalesDataTable[[#This Row],[Order Date]])/3,0)</f>
        <v>Q4</v>
      </c>
      <c r="S2394" s="9">
        <f>MONTH(SalesDataTable[[#This Row],[Order Date]])</f>
        <v>11</v>
      </c>
      <c r="T2394" s="8" t="str">
        <f>TEXT(SalesDataTable[[#This Row],[Order Date]],"mmm")</f>
        <v>Nov</v>
      </c>
    </row>
    <row r="2395" spans="1:20" ht="16">
      <c r="A2395" s="2" t="s">
        <v>2446</v>
      </c>
      <c r="B2395" s="3">
        <v>46344</v>
      </c>
      <c r="C2395" s="4" t="s">
        <v>1</v>
      </c>
      <c r="D2395" s="4" t="s">
        <v>2</v>
      </c>
      <c r="E2395" s="4" t="s">
        <v>3</v>
      </c>
      <c r="F2395" s="4" t="s">
        <v>4</v>
      </c>
      <c r="G2395" s="4" t="s">
        <v>11</v>
      </c>
      <c r="H2395" s="4" t="s">
        <v>53</v>
      </c>
      <c r="I2395" s="9">
        <v>3</v>
      </c>
      <c r="J2395" s="6">
        <v>154.07</v>
      </c>
      <c r="K2395" s="7">
        <v>0.05</v>
      </c>
      <c r="L2395" s="6">
        <v>77.73</v>
      </c>
      <c r="M2395" s="6">
        <f t="shared" si="148"/>
        <v>439.09949999999998</v>
      </c>
      <c r="N2395" s="6">
        <f t="shared" si="149"/>
        <v>233.19</v>
      </c>
      <c r="O2395" s="6">
        <f t="shared" si="150"/>
        <v>205.90949999999998</v>
      </c>
      <c r="P2395" s="8">
        <f t="shared" si="151"/>
        <v>0.46893585622393102</v>
      </c>
      <c r="Q2395" s="5">
        <f>YEAR(SalesDataTable[[#This Row],[Order Date]])</f>
        <v>2026</v>
      </c>
      <c r="R2395" s="8" t="str">
        <f>"Q"&amp;ROUNDUP(MONTH(SalesDataTable[[#This Row],[Order Date]])/3,0)</f>
        <v>Q4</v>
      </c>
      <c r="S2395" s="9">
        <f>MONTH(SalesDataTable[[#This Row],[Order Date]])</f>
        <v>11</v>
      </c>
      <c r="T2395" s="8" t="str">
        <f>TEXT(SalesDataTable[[#This Row],[Order Date]],"mmm")</f>
        <v>Nov</v>
      </c>
    </row>
    <row r="2396" spans="1:20" ht="16">
      <c r="A2396" s="2" t="s">
        <v>2447</v>
      </c>
      <c r="B2396" s="3">
        <v>46344</v>
      </c>
      <c r="C2396" s="4" t="s">
        <v>1</v>
      </c>
      <c r="D2396" s="4" t="s">
        <v>88</v>
      </c>
      <c r="E2396" s="4" t="s">
        <v>10</v>
      </c>
      <c r="F2396" s="4" t="s">
        <v>20</v>
      </c>
      <c r="G2396" s="4" t="s">
        <v>49</v>
      </c>
      <c r="H2396" s="4" t="s">
        <v>55</v>
      </c>
      <c r="I2396" s="9">
        <v>4</v>
      </c>
      <c r="J2396" s="6">
        <v>123.4</v>
      </c>
      <c r="K2396" s="7">
        <v>0.05</v>
      </c>
      <c r="L2396" s="6">
        <v>70.930000000000007</v>
      </c>
      <c r="M2396" s="6">
        <f t="shared" si="148"/>
        <v>468.92</v>
      </c>
      <c r="N2396" s="6">
        <f t="shared" si="149"/>
        <v>283.72000000000003</v>
      </c>
      <c r="O2396" s="6">
        <f t="shared" si="150"/>
        <v>185.2</v>
      </c>
      <c r="P2396" s="8">
        <f t="shared" si="151"/>
        <v>0.3949500980977565</v>
      </c>
      <c r="Q2396" s="5">
        <f>YEAR(SalesDataTable[[#This Row],[Order Date]])</f>
        <v>2026</v>
      </c>
      <c r="R2396" s="8" t="str">
        <f>"Q"&amp;ROUNDUP(MONTH(SalesDataTable[[#This Row],[Order Date]])/3,0)</f>
        <v>Q4</v>
      </c>
      <c r="S2396" s="9">
        <f>MONTH(SalesDataTable[[#This Row],[Order Date]])</f>
        <v>11</v>
      </c>
      <c r="T2396" s="8" t="str">
        <f>TEXT(SalesDataTable[[#This Row],[Order Date]],"mmm")</f>
        <v>Nov</v>
      </c>
    </row>
    <row r="2397" spans="1:20" ht="16">
      <c r="A2397" s="2" t="s">
        <v>2448</v>
      </c>
      <c r="B2397" s="3">
        <v>46344</v>
      </c>
      <c r="C2397" s="4" t="s">
        <v>14</v>
      </c>
      <c r="D2397" s="4" t="s">
        <v>24</v>
      </c>
      <c r="E2397" s="4" t="s">
        <v>3</v>
      </c>
      <c r="F2397" s="4" t="s">
        <v>16</v>
      </c>
      <c r="G2397" s="4" t="s">
        <v>5</v>
      </c>
      <c r="H2397" s="4" t="s">
        <v>43</v>
      </c>
      <c r="I2397" s="9">
        <v>1</v>
      </c>
      <c r="J2397" s="6">
        <v>104.64</v>
      </c>
      <c r="K2397" s="7">
        <v>0</v>
      </c>
      <c r="L2397" s="6">
        <v>50.79</v>
      </c>
      <c r="M2397" s="6">
        <f t="shared" si="148"/>
        <v>104.64</v>
      </c>
      <c r="N2397" s="6">
        <f t="shared" si="149"/>
        <v>50.79</v>
      </c>
      <c r="O2397" s="6">
        <f t="shared" si="150"/>
        <v>53.85</v>
      </c>
      <c r="P2397" s="8">
        <f t="shared" si="151"/>
        <v>0.51462155963302758</v>
      </c>
      <c r="Q2397" s="5">
        <f>YEAR(SalesDataTable[[#This Row],[Order Date]])</f>
        <v>2026</v>
      </c>
      <c r="R2397" s="8" t="str">
        <f>"Q"&amp;ROUNDUP(MONTH(SalesDataTable[[#This Row],[Order Date]])/3,0)</f>
        <v>Q4</v>
      </c>
      <c r="S2397" s="9">
        <f>MONTH(SalesDataTable[[#This Row],[Order Date]])</f>
        <v>11</v>
      </c>
      <c r="T2397" s="8" t="str">
        <f>TEXT(SalesDataTable[[#This Row],[Order Date]],"mmm")</f>
        <v>Nov</v>
      </c>
    </row>
    <row r="2398" spans="1:20" ht="16">
      <c r="A2398" s="2" t="s">
        <v>2449</v>
      </c>
      <c r="B2398" s="3">
        <v>46344</v>
      </c>
      <c r="C2398" s="4" t="s">
        <v>27</v>
      </c>
      <c r="D2398" s="4" t="s">
        <v>48</v>
      </c>
      <c r="E2398" s="4" t="s">
        <v>3</v>
      </c>
      <c r="F2398" s="4" t="s">
        <v>16</v>
      </c>
      <c r="G2398" s="4" t="s">
        <v>17</v>
      </c>
      <c r="H2398" s="4" t="s">
        <v>46</v>
      </c>
      <c r="I2398" s="9">
        <v>2</v>
      </c>
      <c r="J2398" s="6">
        <v>46.44</v>
      </c>
      <c r="K2398" s="7">
        <v>0.1</v>
      </c>
      <c r="L2398" s="6">
        <v>18.190000000000001</v>
      </c>
      <c r="M2398" s="6">
        <f t="shared" si="148"/>
        <v>83.591999999999999</v>
      </c>
      <c r="N2398" s="6">
        <f t="shared" si="149"/>
        <v>36.380000000000003</v>
      </c>
      <c r="O2398" s="6">
        <f t="shared" si="150"/>
        <v>47.211999999999996</v>
      </c>
      <c r="P2398" s="8">
        <f t="shared" si="151"/>
        <v>0.56479088908029473</v>
      </c>
      <c r="Q2398" s="5">
        <f>YEAR(SalesDataTable[[#This Row],[Order Date]])</f>
        <v>2026</v>
      </c>
      <c r="R2398" s="8" t="str">
        <f>"Q"&amp;ROUNDUP(MONTH(SalesDataTable[[#This Row],[Order Date]])/3,0)</f>
        <v>Q4</v>
      </c>
      <c r="S2398" s="9">
        <f>MONTH(SalesDataTable[[#This Row],[Order Date]])</f>
        <v>11</v>
      </c>
      <c r="T2398" s="8" t="str">
        <f>TEXT(SalesDataTable[[#This Row],[Order Date]],"mmm")</f>
        <v>Nov</v>
      </c>
    </row>
    <row r="2399" spans="1:20" ht="16">
      <c r="A2399" s="2" t="s">
        <v>2450</v>
      </c>
      <c r="B2399" s="3">
        <v>46344</v>
      </c>
      <c r="C2399" s="4" t="s">
        <v>14</v>
      </c>
      <c r="D2399" s="4" t="s">
        <v>126</v>
      </c>
      <c r="E2399" s="4" t="s">
        <v>3</v>
      </c>
      <c r="F2399" s="4" t="s">
        <v>16</v>
      </c>
      <c r="G2399" s="4" t="s">
        <v>31</v>
      </c>
      <c r="H2399" s="4" t="s">
        <v>64</v>
      </c>
      <c r="I2399" s="9">
        <v>2</v>
      </c>
      <c r="J2399" s="6">
        <v>81.67</v>
      </c>
      <c r="K2399" s="7">
        <v>0.05</v>
      </c>
      <c r="L2399" s="6">
        <v>40.43</v>
      </c>
      <c r="M2399" s="6">
        <f t="shared" si="148"/>
        <v>155.173</v>
      </c>
      <c r="N2399" s="6">
        <f t="shared" si="149"/>
        <v>80.86</v>
      </c>
      <c r="O2399" s="6">
        <f t="shared" si="150"/>
        <v>74.313000000000002</v>
      </c>
      <c r="P2399" s="8">
        <f t="shared" si="151"/>
        <v>0.4789041908063903</v>
      </c>
      <c r="Q2399" s="5">
        <f>YEAR(SalesDataTable[[#This Row],[Order Date]])</f>
        <v>2026</v>
      </c>
      <c r="R2399" s="8" t="str">
        <f>"Q"&amp;ROUNDUP(MONTH(SalesDataTable[[#This Row],[Order Date]])/3,0)</f>
        <v>Q4</v>
      </c>
      <c r="S2399" s="9">
        <f>MONTH(SalesDataTable[[#This Row],[Order Date]])</f>
        <v>11</v>
      </c>
      <c r="T2399" s="8" t="str">
        <f>TEXT(SalesDataTable[[#This Row],[Order Date]],"mmm")</f>
        <v>Nov</v>
      </c>
    </row>
    <row r="2400" spans="1:20" ht="16">
      <c r="A2400" s="2" t="s">
        <v>2451</v>
      </c>
      <c r="B2400" s="3">
        <v>46344</v>
      </c>
      <c r="C2400" s="4" t="s">
        <v>27</v>
      </c>
      <c r="D2400" s="4" t="s">
        <v>48</v>
      </c>
      <c r="E2400" s="4" t="s">
        <v>25</v>
      </c>
      <c r="F2400" s="4" t="s">
        <v>16</v>
      </c>
      <c r="G2400" s="4" t="s">
        <v>11</v>
      </c>
      <c r="H2400" s="4" t="s">
        <v>79</v>
      </c>
      <c r="I2400" s="9">
        <v>3</v>
      </c>
      <c r="J2400" s="6">
        <v>70.599999999999994</v>
      </c>
      <c r="K2400" s="7">
        <v>0.05</v>
      </c>
      <c r="L2400" s="6">
        <v>32.68</v>
      </c>
      <c r="M2400" s="6">
        <f t="shared" si="148"/>
        <v>201.20999999999998</v>
      </c>
      <c r="N2400" s="6">
        <f t="shared" si="149"/>
        <v>98.039999999999992</v>
      </c>
      <c r="O2400" s="6">
        <f t="shared" si="150"/>
        <v>103.16999999999999</v>
      </c>
      <c r="P2400" s="8">
        <f t="shared" si="151"/>
        <v>0.5127478753541076</v>
      </c>
      <c r="Q2400" s="5">
        <f>YEAR(SalesDataTable[[#This Row],[Order Date]])</f>
        <v>2026</v>
      </c>
      <c r="R2400" s="8" t="str">
        <f>"Q"&amp;ROUNDUP(MONTH(SalesDataTable[[#This Row],[Order Date]])/3,0)</f>
        <v>Q4</v>
      </c>
      <c r="S2400" s="9">
        <f>MONTH(SalesDataTable[[#This Row],[Order Date]])</f>
        <v>11</v>
      </c>
      <c r="T2400" s="8" t="str">
        <f>TEXT(SalesDataTable[[#This Row],[Order Date]],"mmm")</f>
        <v>Nov</v>
      </c>
    </row>
    <row r="2401" spans="1:20" ht="16">
      <c r="A2401" s="2" t="s">
        <v>2452</v>
      </c>
      <c r="B2401" s="3">
        <v>46345</v>
      </c>
      <c r="C2401" s="4" t="s">
        <v>27</v>
      </c>
      <c r="D2401" s="4" t="s">
        <v>45</v>
      </c>
      <c r="E2401" s="4" t="s">
        <v>39</v>
      </c>
      <c r="F2401" s="4" t="s">
        <v>16</v>
      </c>
      <c r="G2401" s="4" t="s">
        <v>49</v>
      </c>
      <c r="H2401" s="4" t="s">
        <v>67</v>
      </c>
      <c r="I2401" s="9">
        <v>1</v>
      </c>
      <c r="J2401" s="6">
        <v>35.770000000000003</v>
      </c>
      <c r="K2401" s="7">
        <v>0.15</v>
      </c>
      <c r="L2401" s="6">
        <v>13.69</v>
      </c>
      <c r="M2401" s="6">
        <f t="shared" si="148"/>
        <v>30.404500000000002</v>
      </c>
      <c r="N2401" s="6">
        <f t="shared" si="149"/>
        <v>13.69</v>
      </c>
      <c r="O2401" s="6">
        <f t="shared" si="150"/>
        <v>16.714500000000001</v>
      </c>
      <c r="P2401" s="8">
        <f t="shared" si="151"/>
        <v>0.54973770330049831</v>
      </c>
      <c r="Q2401" s="5">
        <f>YEAR(SalesDataTable[[#This Row],[Order Date]])</f>
        <v>2026</v>
      </c>
      <c r="R2401" s="8" t="str">
        <f>"Q"&amp;ROUNDUP(MONTH(SalesDataTable[[#This Row],[Order Date]])/3,0)</f>
        <v>Q4</v>
      </c>
      <c r="S2401" s="9">
        <f>MONTH(SalesDataTable[[#This Row],[Order Date]])</f>
        <v>11</v>
      </c>
      <c r="T2401" s="8" t="str">
        <f>TEXT(SalesDataTable[[#This Row],[Order Date]],"mmm")</f>
        <v>Nov</v>
      </c>
    </row>
    <row r="2402" spans="1:20" ht="16">
      <c r="A2402" s="2" t="s">
        <v>2453</v>
      </c>
      <c r="B2402" s="3">
        <v>46345</v>
      </c>
      <c r="C2402" s="4" t="s">
        <v>8</v>
      </c>
      <c r="D2402" s="4" t="s">
        <v>38</v>
      </c>
      <c r="E2402" s="4" t="s">
        <v>25</v>
      </c>
      <c r="F2402" s="4" t="s">
        <v>20</v>
      </c>
      <c r="G2402" s="4" t="s">
        <v>11</v>
      </c>
      <c r="H2402" s="4" t="s">
        <v>12</v>
      </c>
      <c r="I2402" s="9">
        <v>1</v>
      </c>
      <c r="J2402" s="6">
        <v>92.13</v>
      </c>
      <c r="K2402" s="7">
        <v>0.15</v>
      </c>
      <c r="L2402" s="6">
        <v>45.85</v>
      </c>
      <c r="M2402" s="6">
        <f t="shared" si="148"/>
        <v>78.31049999999999</v>
      </c>
      <c r="N2402" s="6">
        <f t="shared" si="149"/>
        <v>45.85</v>
      </c>
      <c r="O2402" s="6">
        <f t="shared" si="150"/>
        <v>32.460499999999989</v>
      </c>
      <c r="P2402" s="8">
        <f t="shared" si="151"/>
        <v>0.41451018701195874</v>
      </c>
      <c r="Q2402" s="5">
        <f>YEAR(SalesDataTable[[#This Row],[Order Date]])</f>
        <v>2026</v>
      </c>
      <c r="R2402" s="8" t="str">
        <f>"Q"&amp;ROUNDUP(MONTH(SalesDataTable[[#This Row],[Order Date]])/3,0)</f>
        <v>Q4</v>
      </c>
      <c r="S2402" s="9">
        <f>MONTH(SalesDataTable[[#This Row],[Order Date]])</f>
        <v>11</v>
      </c>
      <c r="T2402" s="8" t="str">
        <f>TEXT(SalesDataTable[[#This Row],[Order Date]],"mmm")</f>
        <v>Nov</v>
      </c>
    </row>
    <row r="2403" spans="1:20" ht="16">
      <c r="A2403" s="2" t="s">
        <v>2454</v>
      </c>
      <c r="B2403" s="3">
        <v>46345</v>
      </c>
      <c r="C2403" s="4" t="s">
        <v>8</v>
      </c>
      <c r="D2403" s="4" t="s">
        <v>69</v>
      </c>
      <c r="E2403" s="4" t="s">
        <v>3</v>
      </c>
      <c r="F2403" s="4" t="s">
        <v>4</v>
      </c>
      <c r="G2403" s="4" t="s">
        <v>11</v>
      </c>
      <c r="H2403" s="4" t="s">
        <v>53</v>
      </c>
      <c r="I2403" s="9">
        <v>5</v>
      </c>
      <c r="J2403" s="6">
        <v>151.09</v>
      </c>
      <c r="K2403" s="7">
        <v>0.05</v>
      </c>
      <c r="L2403" s="6">
        <v>79.33</v>
      </c>
      <c r="M2403" s="6">
        <f t="shared" si="148"/>
        <v>717.67750000000001</v>
      </c>
      <c r="N2403" s="6">
        <f t="shared" si="149"/>
        <v>396.65</v>
      </c>
      <c r="O2403" s="6">
        <f t="shared" si="150"/>
        <v>321.02750000000003</v>
      </c>
      <c r="P2403" s="8">
        <f t="shared" si="151"/>
        <v>0.44731442744129507</v>
      </c>
      <c r="Q2403" s="5">
        <f>YEAR(SalesDataTable[[#This Row],[Order Date]])</f>
        <v>2026</v>
      </c>
      <c r="R2403" s="8" t="str">
        <f>"Q"&amp;ROUNDUP(MONTH(SalesDataTable[[#This Row],[Order Date]])/3,0)</f>
        <v>Q4</v>
      </c>
      <c r="S2403" s="9">
        <f>MONTH(SalesDataTable[[#This Row],[Order Date]])</f>
        <v>11</v>
      </c>
      <c r="T2403" s="8" t="str">
        <f>TEXT(SalesDataTable[[#This Row],[Order Date]],"mmm")</f>
        <v>Nov</v>
      </c>
    </row>
    <row r="2404" spans="1:20" ht="16">
      <c r="A2404" s="2" t="s">
        <v>2455</v>
      </c>
      <c r="B2404" s="3">
        <v>46345</v>
      </c>
      <c r="C2404" s="4" t="s">
        <v>8</v>
      </c>
      <c r="D2404" s="4" t="s">
        <v>69</v>
      </c>
      <c r="E2404" s="4" t="s">
        <v>3</v>
      </c>
      <c r="F2404" s="4" t="s">
        <v>16</v>
      </c>
      <c r="G2404" s="4" t="s">
        <v>5</v>
      </c>
      <c r="H2404" s="4" t="s">
        <v>43</v>
      </c>
      <c r="I2404" s="9">
        <v>2</v>
      </c>
      <c r="J2404" s="6">
        <v>103.99</v>
      </c>
      <c r="K2404" s="7">
        <v>0</v>
      </c>
      <c r="L2404" s="6">
        <v>50.36</v>
      </c>
      <c r="M2404" s="6">
        <f t="shared" si="148"/>
        <v>207.98</v>
      </c>
      <c r="N2404" s="6">
        <f t="shared" si="149"/>
        <v>100.72</v>
      </c>
      <c r="O2404" s="6">
        <f t="shared" si="150"/>
        <v>107.25999999999999</v>
      </c>
      <c r="P2404" s="8">
        <f t="shared" si="151"/>
        <v>0.51572266564092695</v>
      </c>
      <c r="Q2404" s="5">
        <f>YEAR(SalesDataTable[[#This Row],[Order Date]])</f>
        <v>2026</v>
      </c>
      <c r="R2404" s="8" t="str">
        <f>"Q"&amp;ROUNDUP(MONTH(SalesDataTable[[#This Row],[Order Date]])/3,0)</f>
        <v>Q4</v>
      </c>
      <c r="S2404" s="9">
        <f>MONTH(SalesDataTable[[#This Row],[Order Date]])</f>
        <v>11</v>
      </c>
      <c r="T2404" s="8" t="str">
        <f>TEXT(SalesDataTable[[#This Row],[Order Date]],"mmm")</f>
        <v>Nov</v>
      </c>
    </row>
    <row r="2405" spans="1:20" ht="16">
      <c r="A2405" s="2" t="s">
        <v>2456</v>
      </c>
      <c r="B2405" s="3">
        <v>46346</v>
      </c>
      <c r="C2405" s="4" t="s">
        <v>14</v>
      </c>
      <c r="D2405" s="4" t="s">
        <v>24</v>
      </c>
      <c r="E2405" s="4" t="s">
        <v>3</v>
      </c>
      <c r="F2405" s="4" t="s">
        <v>4</v>
      </c>
      <c r="G2405" s="4" t="s">
        <v>17</v>
      </c>
      <c r="H2405" s="4" t="s">
        <v>18</v>
      </c>
      <c r="I2405" s="9">
        <v>1</v>
      </c>
      <c r="J2405" s="6">
        <v>36.909999999999997</v>
      </c>
      <c r="K2405" s="7">
        <v>0.1</v>
      </c>
      <c r="L2405" s="6">
        <v>13.43</v>
      </c>
      <c r="M2405" s="6">
        <f t="shared" si="148"/>
        <v>33.219000000000001</v>
      </c>
      <c r="N2405" s="6">
        <f t="shared" si="149"/>
        <v>13.43</v>
      </c>
      <c r="O2405" s="6">
        <f t="shared" si="150"/>
        <v>19.789000000000001</v>
      </c>
      <c r="P2405" s="8">
        <f t="shared" si="151"/>
        <v>0.59571329660736327</v>
      </c>
      <c r="Q2405" s="5">
        <f>YEAR(SalesDataTable[[#This Row],[Order Date]])</f>
        <v>2026</v>
      </c>
      <c r="R2405" s="8" t="str">
        <f>"Q"&amp;ROUNDUP(MONTH(SalesDataTable[[#This Row],[Order Date]])/3,0)</f>
        <v>Q4</v>
      </c>
      <c r="S2405" s="9">
        <f>MONTH(SalesDataTable[[#This Row],[Order Date]])</f>
        <v>11</v>
      </c>
      <c r="T2405" s="8" t="str">
        <f>TEXT(SalesDataTable[[#This Row],[Order Date]],"mmm")</f>
        <v>Nov</v>
      </c>
    </row>
    <row r="2406" spans="1:20" ht="16">
      <c r="A2406" s="2" t="s">
        <v>2457</v>
      </c>
      <c r="B2406" s="3">
        <v>46346</v>
      </c>
      <c r="C2406" s="4" t="s">
        <v>1</v>
      </c>
      <c r="D2406" s="4" t="s">
        <v>2</v>
      </c>
      <c r="E2406" s="4" t="s">
        <v>39</v>
      </c>
      <c r="F2406" s="4" t="s">
        <v>16</v>
      </c>
      <c r="G2406" s="4" t="s">
        <v>5</v>
      </c>
      <c r="H2406" s="4" t="s">
        <v>6</v>
      </c>
      <c r="I2406" s="9">
        <v>2</v>
      </c>
      <c r="J2406" s="6">
        <v>81.02</v>
      </c>
      <c r="K2406" s="7">
        <v>0</v>
      </c>
      <c r="L2406" s="6">
        <v>43.22</v>
      </c>
      <c r="M2406" s="6">
        <f t="shared" si="148"/>
        <v>162.04</v>
      </c>
      <c r="N2406" s="6">
        <f t="shared" si="149"/>
        <v>86.44</v>
      </c>
      <c r="O2406" s="6">
        <f t="shared" si="150"/>
        <v>75.599999999999994</v>
      </c>
      <c r="P2406" s="8">
        <f t="shared" si="151"/>
        <v>0.46655146877314241</v>
      </c>
      <c r="Q2406" s="5">
        <f>YEAR(SalesDataTable[[#This Row],[Order Date]])</f>
        <v>2026</v>
      </c>
      <c r="R2406" s="8" t="str">
        <f>"Q"&amp;ROUNDUP(MONTH(SalesDataTable[[#This Row],[Order Date]])/3,0)</f>
        <v>Q4</v>
      </c>
      <c r="S2406" s="9">
        <f>MONTH(SalesDataTable[[#This Row],[Order Date]])</f>
        <v>11</v>
      </c>
      <c r="T2406" s="8" t="str">
        <f>TEXT(SalesDataTable[[#This Row],[Order Date]],"mmm")</f>
        <v>Nov</v>
      </c>
    </row>
    <row r="2407" spans="1:20" ht="16">
      <c r="A2407" s="2" t="s">
        <v>2458</v>
      </c>
      <c r="B2407" s="3">
        <v>46346</v>
      </c>
      <c r="C2407" s="4" t="s">
        <v>1</v>
      </c>
      <c r="D2407" s="4" t="s">
        <v>2</v>
      </c>
      <c r="E2407" s="4" t="s">
        <v>39</v>
      </c>
      <c r="F2407" s="4" t="s">
        <v>16</v>
      </c>
      <c r="G2407" s="4" t="s">
        <v>17</v>
      </c>
      <c r="H2407" s="4" t="s">
        <v>83</v>
      </c>
      <c r="I2407" s="9">
        <v>3</v>
      </c>
      <c r="J2407" s="6">
        <v>164.36</v>
      </c>
      <c r="K2407" s="7">
        <v>0.05</v>
      </c>
      <c r="L2407" s="6">
        <v>88.7</v>
      </c>
      <c r="M2407" s="6">
        <f t="shared" si="148"/>
        <v>468.42600000000004</v>
      </c>
      <c r="N2407" s="6">
        <f t="shared" si="149"/>
        <v>266.10000000000002</v>
      </c>
      <c r="O2407" s="6">
        <f t="shared" si="150"/>
        <v>202.32600000000002</v>
      </c>
      <c r="P2407" s="8">
        <f t="shared" si="151"/>
        <v>0.43192734818306416</v>
      </c>
      <c r="Q2407" s="5">
        <f>YEAR(SalesDataTable[[#This Row],[Order Date]])</f>
        <v>2026</v>
      </c>
      <c r="R2407" s="8" t="str">
        <f>"Q"&amp;ROUNDUP(MONTH(SalesDataTable[[#This Row],[Order Date]])/3,0)</f>
        <v>Q4</v>
      </c>
      <c r="S2407" s="9">
        <f>MONTH(SalesDataTable[[#This Row],[Order Date]])</f>
        <v>11</v>
      </c>
      <c r="T2407" s="8" t="str">
        <f>TEXT(SalesDataTable[[#This Row],[Order Date]],"mmm")</f>
        <v>Nov</v>
      </c>
    </row>
    <row r="2408" spans="1:20" ht="16">
      <c r="A2408" s="2" t="s">
        <v>2459</v>
      </c>
      <c r="B2408" s="3">
        <v>46346</v>
      </c>
      <c r="C2408" s="4" t="s">
        <v>8</v>
      </c>
      <c r="D2408" s="4" t="s">
        <v>66</v>
      </c>
      <c r="E2408" s="4" t="s">
        <v>10</v>
      </c>
      <c r="F2408" s="4" t="s">
        <v>20</v>
      </c>
      <c r="G2408" s="4" t="s">
        <v>49</v>
      </c>
      <c r="H2408" s="4" t="s">
        <v>74</v>
      </c>
      <c r="I2408" s="9">
        <v>5</v>
      </c>
      <c r="J2408" s="6">
        <v>51.36</v>
      </c>
      <c r="K2408" s="7">
        <v>0.1</v>
      </c>
      <c r="L2408" s="6">
        <v>22.45</v>
      </c>
      <c r="M2408" s="6">
        <f t="shared" si="148"/>
        <v>231.12</v>
      </c>
      <c r="N2408" s="6">
        <f t="shared" si="149"/>
        <v>112.25</v>
      </c>
      <c r="O2408" s="6">
        <f t="shared" si="150"/>
        <v>118.87</v>
      </c>
      <c r="P2408" s="8">
        <f t="shared" si="151"/>
        <v>0.51432156455520939</v>
      </c>
      <c r="Q2408" s="5">
        <f>YEAR(SalesDataTable[[#This Row],[Order Date]])</f>
        <v>2026</v>
      </c>
      <c r="R2408" s="8" t="str">
        <f>"Q"&amp;ROUNDUP(MONTH(SalesDataTable[[#This Row],[Order Date]])/3,0)</f>
        <v>Q4</v>
      </c>
      <c r="S2408" s="9">
        <f>MONTH(SalesDataTable[[#This Row],[Order Date]])</f>
        <v>11</v>
      </c>
      <c r="T2408" s="8" t="str">
        <f>TEXT(SalesDataTable[[#This Row],[Order Date]],"mmm")</f>
        <v>Nov</v>
      </c>
    </row>
    <row r="2409" spans="1:20" ht="16">
      <c r="A2409" s="2" t="s">
        <v>2460</v>
      </c>
      <c r="B2409" s="3">
        <v>46346</v>
      </c>
      <c r="C2409" s="4" t="s">
        <v>14</v>
      </c>
      <c r="D2409" s="4" t="s">
        <v>126</v>
      </c>
      <c r="E2409" s="4" t="s">
        <v>39</v>
      </c>
      <c r="F2409" s="4" t="s">
        <v>4</v>
      </c>
      <c r="G2409" s="4" t="s">
        <v>17</v>
      </c>
      <c r="H2409" s="4" t="s">
        <v>18</v>
      </c>
      <c r="I2409" s="9">
        <v>1</v>
      </c>
      <c r="J2409" s="6">
        <v>36.590000000000003</v>
      </c>
      <c r="K2409" s="7">
        <v>0</v>
      </c>
      <c r="L2409" s="6">
        <v>13.73</v>
      </c>
      <c r="M2409" s="6">
        <f t="shared" si="148"/>
        <v>36.590000000000003</v>
      </c>
      <c r="N2409" s="6">
        <f t="shared" si="149"/>
        <v>13.73</v>
      </c>
      <c r="O2409" s="6">
        <f t="shared" si="150"/>
        <v>22.860000000000003</v>
      </c>
      <c r="P2409" s="8">
        <f t="shared" si="151"/>
        <v>0.62476086362394101</v>
      </c>
      <c r="Q2409" s="5">
        <f>YEAR(SalesDataTable[[#This Row],[Order Date]])</f>
        <v>2026</v>
      </c>
      <c r="R2409" s="8" t="str">
        <f>"Q"&amp;ROUNDUP(MONTH(SalesDataTable[[#This Row],[Order Date]])/3,0)</f>
        <v>Q4</v>
      </c>
      <c r="S2409" s="9">
        <f>MONTH(SalesDataTable[[#This Row],[Order Date]])</f>
        <v>11</v>
      </c>
      <c r="T2409" s="8" t="str">
        <f>TEXT(SalesDataTable[[#This Row],[Order Date]],"mmm")</f>
        <v>Nov</v>
      </c>
    </row>
    <row r="2410" spans="1:20" ht="16">
      <c r="A2410" s="2" t="s">
        <v>2461</v>
      </c>
      <c r="B2410" s="3">
        <v>46347</v>
      </c>
      <c r="C2410" s="4" t="s">
        <v>27</v>
      </c>
      <c r="D2410" s="4" t="s">
        <v>45</v>
      </c>
      <c r="E2410" s="4" t="s">
        <v>25</v>
      </c>
      <c r="F2410" s="4" t="s">
        <v>4</v>
      </c>
      <c r="G2410" s="4" t="s">
        <v>31</v>
      </c>
      <c r="H2410" s="4" t="s">
        <v>90</v>
      </c>
      <c r="I2410" s="9">
        <v>5</v>
      </c>
      <c r="J2410" s="6">
        <v>122.33</v>
      </c>
      <c r="K2410" s="7">
        <v>0.15</v>
      </c>
      <c r="L2410" s="6">
        <v>58.98</v>
      </c>
      <c r="M2410" s="6">
        <f t="shared" si="148"/>
        <v>519.90249999999992</v>
      </c>
      <c r="N2410" s="6">
        <f t="shared" si="149"/>
        <v>294.89999999999998</v>
      </c>
      <c r="O2410" s="6">
        <f t="shared" si="150"/>
        <v>225.00249999999994</v>
      </c>
      <c r="P2410" s="8">
        <f t="shared" si="151"/>
        <v>0.43277826130861069</v>
      </c>
      <c r="Q2410" s="5">
        <f>YEAR(SalesDataTable[[#This Row],[Order Date]])</f>
        <v>2026</v>
      </c>
      <c r="R2410" s="8" t="str">
        <f>"Q"&amp;ROUNDUP(MONTH(SalesDataTable[[#This Row],[Order Date]])/3,0)</f>
        <v>Q4</v>
      </c>
      <c r="S2410" s="9">
        <f>MONTH(SalesDataTable[[#This Row],[Order Date]])</f>
        <v>11</v>
      </c>
      <c r="T2410" s="8" t="str">
        <f>TEXT(SalesDataTable[[#This Row],[Order Date]],"mmm")</f>
        <v>Nov</v>
      </c>
    </row>
    <row r="2411" spans="1:20" ht="16">
      <c r="A2411" s="2" t="s">
        <v>2462</v>
      </c>
      <c r="B2411" s="3">
        <v>46347</v>
      </c>
      <c r="C2411" s="4" t="s">
        <v>27</v>
      </c>
      <c r="D2411" s="4" t="s">
        <v>48</v>
      </c>
      <c r="E2411" s="4" t="s">
        <v>3</v>
      </c>
      <c r="F2411" s="4" t="s">
        <v>4</v>
      </c>
      <c r="G2411" s="4" t="s">
        <v>31</v>
      </c>
      <c r="H2411" s="4" t="s">
        <v>64</v>
      </c>
      <c r="I2411" s="9">
        <v>1</v>
      </c>
      <c r="J2411" s="6">
        <v>83.49</v>
      </c>
      <c r="K2411" s="7">
        <v>0.05</v>
      </c>
      <c r="L2411" s="6">
        <v>39.659999999999997</v>
      </c>
      <c r="M2411" s="6">
        <f t="shared" si="148"/>
        <v>79.315499999999986</v>
      </c>
      <c r="N2411" s="6">
        <f t="shared" si="149"/>
        <v>39.659999999999997</v>
      </c>
      <c r="O2411" s="6">
        <f t="shared" si="150"/>
        <v>39.655499999999989</v>
      </c>
      <c r="P2411" s="8">
        <f t="shared" si="151"/>
        <v>0.49997163227868446</v>
      </c>
      <c r="Q2411" s="5">
        <f>YEAR(SalesDataTable[[#This Row],[Order Date]])</f>
        <v>2026</v>
      </c>
      <c r="R2411" s="8" t="str">
        <f>"Q"&amp;ROUNDUP(MONTH(SalesDataTable[[#This Row],[Order Date]])/3,0)</f>
        <v>Q4</v>
      </c>
      <c r="S2411" s="9">
        <f>MONTH(SalesDataTable[[#This Row],[Order Date]])</f>
        <v>11</v>
      </c>
      <c r="T2411" s="8" t="str">
        <f>TEXT(SalesDataTable[[#This Row],[Order Date]],"mmm")</f>
        <v>Nov</v>
      </c>
    </row>
    <row r="2412" spans="1:20" ht="16">
      <c r="A2412" s="2" t="s">
        <v>2463</v>
      </c>
      <c r="B2412" s="3">
        <v>46347</v>
      </c>
      <c r="C2412" s="4" t="s">
        <v>8</v>
      </c>
      <c r="D2412" s="4" t="s">
        <v>69</v>
      </c>
      <c r="E2412" s="4" t="s">
        <v>3</v>
      </c>
      <c r="F2412" s="4" t="s">
        <v>16</v>
      </c>
      <c r="G2412" s="4" t="s">
        <v>5</v>
      </c>
      <c r="H2412" s="4" t="s">
        <v>29</v>
      </c>
      <c r="I2412" s="9">
        <v>2</v>
      </c>
      <c r="J2412" s="6">
        <v>51.48</v>
      </c>
      <c r="K2412" s="7">
        <v>0.1</v>
      </c>
      <c r="L2412" s="6">
        <v>22.51</v>
      </c>
      <c r="M2412" s="6">
        <f t="shared" si="148"/>
        <v>92.664000000000001</v>
      </c>
      <c r="N2412" s="6">
        <f t="shared" si="149"/>
        <v>45.02</v>
      </c>
      <c r="O2412" s="6">
        <f t="shared" si="150"/>
        <v>47.643999999999998</v>
      </c>
      <c r="P2412" s="8">
        <f t="shared" si="151"/>
        <v>0.51415868082534744</v>
      </c>
      <c r="Q2412" s="5">
        <f>YEAR(SalesDataTable[[#This Row],[Order Date]])</f>
        <v>2026</v>
      </c>
      <c r="R2412" s="8" t="str">
        <f>"Q"&amp;ROUNDUP(MONTH(SalesDataTable[[#This Row],[Order Date]])/3,0)</f>
        <v>Q4</v>
      </c>
      <c r="S2412" s="9">
        <f>MONTH(SalesDataTable[[#This Row],[Order Date]])</f>
        <v>11</v>
      </c>
      <c r="T2412" s="8" t="str">
        <f>TEXT(SalesDataTable[[#This Row],[Order Date]],"mmm")</f>
        <v>Nov</v>
      </c>
    </row>
    <row r="2413" spans="1:20" ht="16">
      <c r="A2413" s="2" t="s">
        <v>2464</v>
      </c>
      <c r="B2413" s="3">
        <v>46347</v>
      </c>
      <c r="C2413" s="4" t="s">
        <v>14</v>
      </c>
      <c r="D2413" s="4" t="s">
        <v>15</v>
      </c>
      <c r="E2413" s="4" t="s">
        <v>39</v>
      </c>
      <c r="F2413" s="4" t="s">
        <v>16</v>
      </c>
      <c r="G2413" s="4" t="s">
        <v>31</v>
      </c>
      <c r="H2413" s="4" t="s">
        <v>90</v>
      </c>
      <c r="I2413" s="9">
        <v>1</v>
      </c>
      <c r="J2413" s="6">
        <v>123.43</v>
      </c>
      <c r="K2413" s="7">
        <v>0.15</v>
      </c>
      <c r="L2413" s="6">
        <v>60.8</v>
      </c>
      <c r="M2413" s="6">
        <f t="shared" si="148"/>
        <v>104.91550000000001</v>
      </c>
      <c r="N2413" s="6">
        <f t="shared" si="149"/>
        <v>60.8</v>
      </c>
      <c r="O2413" s="6">
        <f t="shared" si="150"/>
        <v>44.115500000000011</v>
      </c>
      <c r="P2413" s="8">
        <f t="shared" si="151"/>
        <v>0.42048601017008935</v>
      </c>
      <c r="Q2413" s="5">
        <f>YEAR(SalesDataTable[[#This Row],[Order Date]])</f>
        <v>2026</v>
      </c>
      <c r="R2413" s="8" t="str">
        <f>"Q"&amp;ROUNDUP(MONTH(SalesDataTable[[#This Row],[Order Date]])/3,0)</f>
        <v>Q4</v>
      </c>
      <c r="S2413" s="9">
        <f>MONTH(SalesDataTable[[#This Row],[Order Date]])</f>
        <v>11</v>
      </c>
      <c r="T2413" s="8" t="str">
        <f>TEXT(SalesDataTable[[#This Row],[Order Date]],"mmm")</f>
        <v>Nov</v>
      </c>
    </row>
    <row r="2414" spans="1:20" ht="16">
      <c r="A2414" s="2" t="s">
        <v>2465</v>
      </c>
      <c r="B2414" s="3">
        <v>46347</v>
      </c>
      <c r="C2414" s="4" t="s">
        <v>27</v>
      </c>
      <c r="D2414" s="4" t="s">
        <v>45</v>
      </c>
      <c r="E2414" s="4" t="s">
        <v>3</v>
      </c>
      <c r="F2414" s="4" t="s">
        <v>16</v>
      </c>
      <c r="G2414" s="4" t="s">
        <v>17</v>
      </c>
      <c r="H2414" s="4" t="s">
        <v>83</v>
      </c>
      <c r="I2414" s="9">
        <v>1</v>
      </c>
      <c r="J2414" s="6">
        <v>164.85</v>
      </c>
      <c r="K2414" s="7">
        <v>0.1</v>
      </c>
      <c r="L2414" s="6">
        <v>89.4</v>
      </c>
      <c r="M2414" s="6">
        <f t="shared" si="148"/>
        <v>148.36500000000001</v>
      </c>
      <c r="N2414" s="6">
        <f t="shared" si="149"/>
        <v>89.4</v>
      </c>
      <c r="O2414" s="6">
        <f t="shared" si="150"/>
        <v>58.965000000000003</v>
      </c>
      <c r="P2414" s="8">
        <f t="shared" si="151"/>
        <v>0.39743200889697705</v>
      </c>
      <c r="Q2414" s="5">
        <f>YEAR(SalesDataTable[[#This Row],[Order Date]])</f>
        <v>2026</v>
      </c>
      <c r="R2414" s="8" t="str">
        <f>"Q"&amp;ROUNDUP(MONTH(SalesDataTable[[#This Row],[Order Date]])/3,0)</f>
        <v>Q4</v>
      </c>
      <c r="S2414" s="9">
        <f>MONTH(SalesDataTable[[#This Row],[Order Date]])</f>
        <v>11</v>
      </c>
      <c r="T2414" s="8" t="str">
        <f>TEXT(SalesDataTable[[#This Row],[Order Date]],"mmm")</f>
        <v>Nov</v>
      </c>
    </row>
    <row r="2415" spans="1:20" ht="16">
      <c r="A2415" s="2" t="s">
        <v>2466</v>
      </c>
      <c r="B2415" s="3">
        <v>46347</v>
      </c>
      <c r="C2415" s="4" t="s">
        <v>1</v>
      </c>
      <c r="D2415" s="4" t="s">
        <v>2</v>
      </c>
      <c r="E2415" s="4" t="s">
        <v>3</v>
      </c>
      <c r="F2415" s="4" t="s">
        <v>16</v>
      </c>
      <c r="G2415" s="4" t="s">
        <v>17</v>
      </c>
      <c r="H2415" s="4" t="s">
        <v>46</v>
      </c>
      <c r="I2415" s="9">
        <v>1</v>
      </c>
      <c r="J2415" s="6">
        <v>46.82</v>
      </c>
      <c r="K2415" s="7">
        <v>0.2</v>
      </c>
      <c r="L2415" s="6">
        <v>18.27</v>
      </c>
      <c r="M2415" s="6">
        <f t="shared" si="148"/>
        <v>37.456000000000003</v>
      </c>
      <c r="N2415" s="6">
        <f t="shared" si="149"/>
        <v>18.27</v>
      </c>
      <c r="O2415" s="6">
        <f t="shared" si="150"/>
        <v>19.186000000000003</v>
      </c>
      <c r="P2415" s="8">
        <f t="shared" si="151"/>
        <v>0.51222768047842804</v>
      </c>
      <c r="Q2415" s="5">
        <f>YEAR(SalesDataTable[[#This Row],[Order Date]])</f>
        <v>2026</v>
      </c>
      <c r="R2415" s="8" t="str">
        <f>"Q"&amp;ROUNDUP(MONTH(SalesDataTable[[#This Row],[Order Date]])/3,0)</f>
        <v>Q4</v>
      </c>
      <c r="S2415" s="9">
        <f>MONTH(SalesDataTable[[#This Row],[Order Date]])</f>
        <v>11</v>
      </c>
      <c r="T2415" s="8" t="str">
        <f>TEXT(SalesDataTable[[#This Row],[Order Date]],"mmm")</f>
        <v>Nov</v>
      </c>
    </row>
    <row r="2416" spans="1:20" ht="16">
      <c r="A2416" s="2" t="s">
        <v>2467</v>
      </c>
      <c r="B2416" s="3">
        <v>46348</v>
      </c>
      <c r="C2416" s="4" t="s">
        <v>1</v>
      </c>
      <c r="D2416" s="4" t="s">
        <v>52</v>
      </c>
      <c r="E2416" s="4" t="s">
        <v>3</v>
      </c>
      <c r="F2416" s="4" t="s">
        <v>16</v>
      </c>
      <c r="G2416" s="4" t="s">
        <v>49</v>
      </c>
      <c r="H2416" s="4" t="s">
        <v>50</v>
      </c>
      <c r="I2416" s="9">
        <v>1</v>
      </c>
      <c r="J2416" s="6">
        <v>41.16</v>
      </c>
      <c r="K2416" s="7">
        <v>0.1</v>
      </c>
      <c r="L2416" s="6">
        <v>14.82</v>
      </c>
      <c r="M2416" s="6">
        <f t="shared" si="148"/>
        <v>37.043999999999997</v>
      </c>
      <c r="N2416" s="6">
        <f t="shared" si="149"/>
        <v>14.82</v>
      </c>
      <c r="O2416" s="6">
        <f t="shared" si="150"/>
        <v>22.223999999999997</v>
      </c>
      <c r="P2416" s="8">
        <f t="shared" si="151"/>
        <v>0.59993521218011014</v>
      </c>
      <c r="Q2416" s="5">
        <f>YEAR(SalesDataTable[[#This Row],[Order Date]])</f>
        <v>2026</v>
      </c>
      <c r="R2416" s="8" t="str">
        <f>"Q"&amp;ROUNDUP(MONTH(SalesDataTable[[#This Row],[Order Date]])/3,0)</f>
        <v>Q4</v>
      </c>
      <c r="S2416" s="9">
        <f>MONTH(SalesDataTable[[#This Row],[Order Date]])</f>
        <v>11</v>
      </c>
      <c r="T2416" s="8" t="str">
        <f>TEXT(SalesDataTable[[#This Row],[Order Date]],"mmm")</f>
        <v>Nov</v>
      </c>
    </row>
    <row r="2417" spans="1:20" ht="16">
      <c r="A2417" s="2" t="s">
        <v>2468</v>
      </c>
      <c r="B2417" s="3">
        <v>46348</v>
      </c>
      <c r="C2417" s="4" t="s">
        <v>8</v>
      </c>
      <c r="D2417" s="4" t="s">
        <v>69</v>
      </c>
      <c r="E2417" s="4" t="s">
        <v>39</v>
      </c>
      <c r="F2417" s="4" t="s">
        <v>16</v>
      </c>
      <c r="G2417" s="4" t="s">
        <v>31</v>
      </c>
      <c r="H2417" s="4" t="s">
        <v>41</v>
      </c>
      <c r="I2417" s="9">
        <v>1</v>
      </c>
      <c r="J2417" s="6">
        <v>196.08</v>
      </c>
      <c r="K2417" s="7">
        <v>0.1</v>
      </c>
      <c r="L2417" s="6">
        <v>104.19</v>
      </c>
      <c r="M2417" s="6">
        <f t="shared" si="148"/>
        <v>176.47200000000001</v>
      </c>
      <c r="N2417" s="6">
        <f t="shared" si="149"/>
        <v>104.19</v>
      </c>
      <c r="O2417" s="6">
        <f t="shared" si="150"/>
        <v>72.282000000000011</v>
      </c>
      <c r="P2417" s="8">
        <f t="shared" si="151"/>
        <v>0.40959472324221408</v>
      </c>
      <c r="Q2417" s="5">
        <f>YEAR(SalesDataTable[[#This Row],[Order Date]])</f>
        <v>2026</v>
      </c>
      <c r="R2417" s="8" t="str">
        <f>"Q"&amp;ROUNDUP(MONTH(SalesDataTable[[#This Row],[Order Date]])/3,0)</f>
        <v>Q4</v>
      </c>
      <c r="S2417" s="9">
        <f>MONTH(SalesDataTable[[#This Row],[Order Date]])</f>
        <v>11</v>
      </c>
      <c r="T2417" s="8" t="str">
        <f>TEXT(SalesDataTable[[#This Row],[Order Date]],"mmm")</f>
        <v>Nov</v>
      </c>
    </row>
    <row r="2418" spans="1:20" ht="16">
      <c r="A2418" s="2" t="s">
        <v>2469</v>
      </c>
      <c r="B2418" s="3">
        <v>46348</v>
      </c>
      <c r="C2418" s="4" t="s">
        <v>27</v>
      </c>
      <c r="D2418" s="4" t="s">
        <v>48</v>
      </c>
      <c r="E2418" s="4" t="s">
        <v>25</v>
      </c>
      <c r="F2418" s="4" t="s">
        <v>16</v>
      </c>
      <c r="G2418" s="4" t="s">
        <v>31</v>
      </c>
      <c r="H2418" s="4" t="s">
        <v>41</v>
      </c>
      <c r="I2418" s="9">
        <v>1</v>
      </c>
      <c r="J2418" s="6">
        <v>192.62</v>
      </c>
      <c r="K2418" s="7">
        <v>0.1</v>
      </c>
      <c r="L2418" s="6">
        <v>105.97</v>
      </c>
      <c r="M2418" s="6">
        <f t="shared" si="148"/>
        <v>173.358</v>
      </c>
      <c r="N2418" s="6">
        <f t="shared" si="149"/>
        <v>105.97</v>
      </c>
      <c r="O2418" s="6">
        <f t="shared" si="150"/>
        <v>67.388000000000005</v>
      </c>
      <c r="P2418" s="8">
        <f t="shared" si="151"/>
        <v>0.38872160500236508</v>
      </c>
      <c r="Q2418" s="5">
        <f>YEAR(SalesDataTable[[#This Row],[Order Date]])</f>
        <v>2026</v>
      </c>
      <c r="R2418" s="8" t="str">
        <f>"Q"&amp;ROUNDUP(MONTH(SalesDataTable[[#This Row],[Order Date]])/3,0)</f>
        <v>Q4</v>
      </c>
      <c r="S2418" s="9">
        <f>MONTH(SalesDataTable[[#This Row],[Order Date]])</f>
        <v>11</v>
      </c>
      <c r="T2418" s="8" t="str">
        <f>TEXT(SalesDataTable[[#This Row],[Order Date]],"mmm")</f>
        <v>Nov</v>
      </c>
    </row>
    <row r="2419" spans="1:20" ht="16">
      <c r="A2419" s="2" t="s">
        <v>2470</v>
      </c>
      <c r="B2419" s="3">
        <v>46348</v>
      </c>
      <c r="C2419" s="4" t="s">
        <v>8</v>
      </c>
      <c r="D2419" s="4" t="s">
        <v>69</v>
      </c>
      <c r="E2419" s="4" t="s">
        <v>39</v>
      </c>
      <c r="F2419" s="4" t="s">
        <v>16</v>
      </c>
      <c r="G2419" s="4" t="s">
        <v>5</v>
      </c>
      <c r="H2419" s="4" t="s">
        <v>43</v>
      </c>
      <c r="I2419" s="9">
        <v>2</v>
      </c>
      <c r="J2419" s="6">
        <v>102.87</v>
      </c>
      <c r="K2419" s="7">
        <v>0.05</v>
      </c>
      <c r="L2419" s="6">
        <v>51.69</v>
      </c>
      <c r="M2419" s="6">
        <f t="shared" si="148"/>
        <v>195.453</v>
      </c>
      <c r="N2419" s="6">
        <f t="shared" si="149"/>
        <v>103.38</v>
      </c>
      <c r="O2419" s="6">
        <f t="shared" si="150"/>
        <v>92.073000000000008</v>
      </c>
      <c r="P2419" s="8">
        <f t="shared" si="151"/>
        <v>0.4710748875688785</v>
      </c>
      <c r="Q2419" s="5">
        <f>YEAR(SalesDataTable[[#This Row],[Order Date]])</f>
        <v>2026</v>
      </c>
      <c r="R2419" s="8" t="str">
        <f>"Q"&amp;ROUNDUP(MONTH(SalesDataTable[[#This Row],[Order Date]])/3,0)</f>
        <v>Q4</v>
      </c>
      <c r="S2419" s="9">
        <f>MONTH(SalesDataTable[[#This Row],[Order Date]])</f>
        <v>11</v>
      </c>
      <c r="T2419" s="8" t="str">
        <f>TEXT(SalesDataTable[[#This Row],[Order Date]],"mmm")</f>
        <v>Nov</v>
      </c>
    </row>
    <row r="2420" spans="1:20" ht="16">
      <c r="A2420" s="2" t="s">
        <v>2471</v>
      </c>
      <c r="B2420" s="3">
        <v>46348</v>
      </c>
      <c r="C2420" s="4" t="s">
        <v>1</v>
      </c>
      <c r="D2420" s="4" t="s">
        <v>88</v>
      </c>
      <c r="E2420" s="4" t="s">
        <v>3</v>
      </c>
      <c r="F2420" s="4" t="s">
        <v>16</v>
      </c>
      <c r="G2420" s="4" t="s">
        <v>5</v>
      </c>
      <c r="H2420" s="4" t="s">
        <v>29</v>
      </c>
      <c r="I2420" s="9">
        <v>3</v>
      </c>
      <c r="J2420" s="6">
        <v>50.99</v>
      </c>
      <c r="K2420" s="7">
        <v>0.2</v>
      </c>
      <c r="L2420" s="6">
        <v>22.53</v>
      </c>
      <c r="M2420" s="6">
        <f t="shared" si="148"/>
        <v>122.376</v>
      </c>
      <c r="N2420" s="6">
        <f t="shared" si="149"/>
        <v>67.59</v>
      </c>
      <c r="O2420" s="6">
        <f t="shared" si="150"/>
        <v>54.786000000000001</v>
      </c>
      <c r="P2420" s="8">
        <f t="shared" si="151"/>
        <v>0.44768582074916652</v>
      </c>
      <c r="Q2420" s="5">
        <f>YEAR(SalesDataTable[[#This Row],[Order Date]])</f>
        <v>2026</v>
      </c>
      <c r="R2420" s="8" t="str">
        <f>"Q"&amp;ROUNDUP(MONTH(SalesDataTable[[#This Row],[Order Date]])/3,0)</f>
        <v>Q4</v>
      </c>
      <c r="S2420" s="9">
        <f>MONTH(SalesDataTable[[#This Row],[Order Date]])</f>
        <v>11</v>
      </c>
      <c r="T2420" s="8" t="str">
        <f>TEXT(SalesDataTable[[#This Row],[Order Date]],"mmm")</f>
        <v>Nov</v>
      </c>
    </row>
    <row r="2421" spans="1:20" ht="16">
      <c r="A2421" s="2" t="s">
        <v>2472</v>
      </c>
      <c r="B2421" s="3">
        <v>46348</v>
      </c>
      <c r="C2421" s="4" t="s">
        <v>8</v>
      </c>
      <c r="D2421" s="4" t="s">
        <v>69</v>
      </c>
      <c r="E2421" s="4" t="s">
        <v>25</v>
      </c>
      <c r="F2421" s="4" t="s">
        <v>16</v>
      </c>
      <c r="G2421" s="4" t="s">
        <v>5</v>
      </c>
      <c r="H2421" s="4" t="s">
        <v>35</v>
      </c>
      <c r="I2421" s="9">
        <v>1</v>
      </c>
      <c r="J2421" s="6">
        <v>39.94</v>
      </c>
      <c r="K2421" s="7">
        <v>0.1</v>
      </c>
      <c r="L2421" s="6">
        <v>16.89</v>
      </c>
      <c r="M2421" s="6">
        <f t="shared" si="148"/>
        <v>35.945999999999998</v>
      </c>
      <c r="N2421" s="6">
        <f t="shared" si="149"/>
        <v>16.89</v>
      </c>
      <c r="O2421" s="6">
        <f t="shared" si="150"/>
        <v>19.055999999999997</v>
      </c>
      <c r="P2421" s="8">
        <f t="shared" si="151"/>
        <v>0.53012852612251704</v>
      </c>
      <c r="Q2421" s="5">
        <f>YEAR(SalesDataTable[[#This Row],[Order Date]])</f>
        <v>2026</v>
      </c>
      <c r="R2421" s="8" t="str">
        <f>"Q"&amp;ROUNDUP(MONTH(SalesDataTable[[#This Row],[Order Date]])/3,0)</f>
        <v>Q4</v>
      </c>
      <c r="S2421" s="9">
        <f>MONTH(SalesDataTable[[#This Row],[Order Date]])</f>
        <v>11</v>
      </c>
      <c r="T2421" s="8" t="str">
        <f>TEXT(SalesDataTable[[#This Row],[Order Date]],"mmm")</f>
        <v>Nov</v>
      </c>
    </row>
    <row r="2422" spans="1:20" ht="16">
      <c r="A2422" s="2" t="s">
        <v>2473</v>
      </c>
      <c r="B2422" s="3">
        <v>46348</v>
      </c>
      <c r="C2422" s="4" t="s">
        <v>27</v>
      </c>
      <c r="D2422" s="4" t="s">
        <v>48</v>
      </c>
      <c r="E2422" s="4" t="s">
        <v>3</v>
      </c>
      <c r="F2422" s="4" t="s">
        <v>16</v>
      </c>
      <c r="G2422" s="4" t="s">
        <v>17</v>
      </c>
      <c r="H2422" s="4" t="s">
        <v>83</v>
      </c>
      <c r="I2422" s="9">
        <v>2</v>
      </c>
      <c r="J2422" s="6">
        <v>166.15</v>
      </c>
      <c r="K2422" s="7">
        <v>0</v>
      </c>
      <c r="L2422" s="6">
        <v>86.42</v>
      </c>
      <c r="M2422" s="6">
        <f t="shared" si="148"/>
        <v>332.3</v>
      </c>
      <c r="N2422" s="6">
        <f t="shared" si="149"/>
        <v>172.84</v>
      </c>
      <c r="O2422" s="6">
        <f t="shared" si="150"/>
        <v>159.46</v>
      </c>
      <c r="P2422" s="8">
        <f t="shared" si="151"/>
        <v>0.47986758952753539</v>
      </c>
      <c r="Q2422" s="5">
        <f>YEAR(SalesDataTable[[#This Row],[Order Date]])</f>
        <v>2026</v>
      </c>
      <c r="R2422" s="8" t="str">
        <f>"Q"&amp;ROUNDUP(MONTH(SalesDataTable[[#This Row],[Order Date]])/3,0)</f>
        <v>Q4</v>
      </c>
      <c r="S2422" s="9">
        <f>MONTH(SalesDataTable[[#This Row],[Order Date]])</f>
        <v>11</v>
      </c>
      <c r="T2422" s="8" t="str">
        <f>TEXT(SalesDataTable[[#This Row],[Order Date]],"mmm")</f>
        <v>Nov</v>
      </c>
    </row>
    <row r="2423" spans="1:20" ht="16">
      <c r="A2423" s="2" t="s">
        <v>2474</v>
      </c>
      <c r="B2423" s="3">
        <v>46348</v>
      </c>
      <c r="C2423" s="4" t="s">
        <v>8</v>
      </c>
      <c r="D2423" s="4" t="s">
        <v>38</v>
      </c>
      <c r="E2423" s="4" t="s">
        <v>3</v>
      </c>
      <c r="F2423" s="4" t="s">
        <v>16</v>
      </c>
      <c r="G2423" s="4" t="s">
        <v>49</v>
      </c>
      <c r="H2423" s="4" t="s">
        <v>67</v>
      </c>
      <c r="I2423" s="9">
        <v>1</v>
      </c>
      <c r="J2423" s="6">
        <v>35.79</v>
      </c>
      <c r="K2423" s="7">
        <v>0.1</v>
      </c>
      <c r="L2423" s="6">
        <v>14.17</v>
      </c>
      <c r="M2423" s="6">
        <f t="shared" si="148"/>
        <v>32.210999999999999</v>
      </c>
      <c r="N2423" s="6">
        <f t="shared" si="149"/>
        <v>14.17</v>
      </c>
      <c r="O2423" s="6">
        <f t="shared" si="150"/>
        <v>18.040999999999997</v>
      </c>
      <c r="P2423" s="8">
        <f t="shared" si="151"/>
        <v>0.56008816863804278</v>
      </c>
      <c r="Q2423" s="5">
        <f>YEAR(SalesDataTable[[#This Row],[Order Date]])</f>
        <v>2026</v>
      </c>
      <c r="R2423" s="8" t="str">
        <f>"Q"&amp;ROUNDUP(MONTH(SalesDataTable[[#This Row],[Order Date]])/3,0)</f>
        <v>Q4</v>
      </c>
      <c r="S2423" s="9">
        <f>MONTH(SalesDataTable[[#This Row],[Order Date]])</f>
        <v>11</v>
      </c>
      <c r="T2423" s="8" t="str">
        <f>TEXT(SalesDataTable[[#This Row],[Order Date]],"mmm")</f>
        <v>Nov</v>
      </c>
    </row>
    <row r="2424" spans="1:20" ht="16">
      <c r="A2424" s="2" t="s">
        <v>2475</v>
      </c>
      <c r="B2424" s="3">
        <v>46349</v>
      </c>
      <c r="C2424" s="4" t="s">
        <v>14</v>
      </c>
      <c r="D2424" s="4" t="s">
        <v>15</v>
      </c>
      <c r="E2424" s="4" t="s">
        <v>3</v>
      </c>
      <c r="F2424" s="4" t="s">
        <v>16</v>
      </c>
      <c r="G2424" s="4" t="s">
        <v>31</v>
      </c>
      <c r="H2424" s="4" t="s">
        <v>41</v>
      </c>
      <c r="I2424" s="9">
        <v>5</v>
      </c>
      <c r="J2424" s="6">
        <v>196.53</v>
      </c>
      <c r="K2424" s="7">
        <v>0.15</v>
      </c>
      <c r="L2424" s="6">
        <v>105.01</v>
      </c>
      <c r="M2424" s="6">
        <f t="shared" si="148"/>
        <v>835.25249999999994</v>
      </c>
      <c r="N2424" s="6">
        <f t="shared" si="149"/>
        <v>525.05000000000007</v>
      </c>
      <c r="O2424" s="6">
        <f t="shared" si="150"/>
        <v>310.20249999999987</v>
      </c>
      <c r="P2424" s="8">
        <f t="shared" si="151"/>
        <v>0.37138769414039452</v>
      </c>
      <c r="Q2424" s="5">
        <f>YEAR(SalesDataTable[[#This Row],[Order Date]])</f>
        <v>2026</v>
      </c>
      <c r="R2424" s="8" t="str">
        <f>"Q"&amp;ROUNDUP(MONTH(SalesDataTable[[#This Row],[Order Date]])/3,0)</f>
        <v>Q4</v>
      </c>
      <c r="S2424" s="9">
        <f>MONTH(SalesDataTable[[#This Row],[Order Date]])</f>
        <v>11</v>
      </c>
      <c r="T2424" s="8" t="str">
        <f>TEXT(SalesDataTable[[#This Row],[Order Date]],"mmm")</f>
        <v>Nov</v>
      </c>
    </row>
    <row r="2425" spans="1:20" ht="16">
      <c r="A2425" s="2" t="s">
        <v>2476</v>
      </c>
      <c r="B2425" s="3">
        <v>46349</v>
      </c>
      <c r="C2425" s="4" t="s">
        <v>8</v>
      </c>
      <c r="D2425" s="4" t="s">
        <v>69</v>
      </c>
      <c r="E2425" s="4" t="s">
        <v>3</v>
      </c>
      <c r="F2425" s="4" t="s">
        <v>16</v>
      </c>
      <c r="G2425" s="4" t="s">
        <v>17</v>
      </c>
      <c r="H2425" s="4" t="s">
        <v>18</v>
      </c>
      <c r="I2425" s="9">
        <v>6</v>
      </c>
      <c r="J2425" s="6">
        <v>36.35</v>
      </c>
      <c r="K2425" s="7">
        <v>0</v>
      </c>
      <c r="L2425" s="6">
        <v>13.24</v>
      </c>
      <c r="M2425" s="6">
        <f t="shared" si="148"/>
        <v>218.10000000000002</v>
      </c>
      <c r="N2425" s="6">
        <f t="shared" si="149"/>
        <v>79.44</v>
      </c>
      <c r="O2425" s="6">
        <f t="shared" si="150"/>
        <v>138.66000000000003</v>
      </c>
      <c r="P2425" s="8">
        <f t="shared" si="151"/>
        <v>0.63576341127922975</v>
      </c>
      <c r="Q2425" s="5">
        <f>YEAR(SalesDataTable[[#This Row],[Order Date]])</f>
        <v>2026</v>
      </c>
      <c r="R2425" s="8" t="str">
        <f>"Q"&amp;ROUNDUP(MONTH(SalesDataTable[[#This Row],[Order Date]])/3,0)</f>
        <v>Q4</v>
      </c>
      <c r="S2425" s="9">
        <f>MONTH(SalesDataTable[[#This Row],[Order Date]])</f>
        <v>11</v>
      </c>
      <c r="T2425" s="8" t="str">
        <f>TEXT(SalesDataTable[[#This Row],[Order Date]],"mmm")</f>
        <v>Nov</v>
      </c>
    </row>
    <row r="2426" spans="1:20" ht="16">
      <c r="A2426" s="2" t="s">
        <v>2477</v>
      </c>
      <c r="B2426" s="3">
        <v>46349</v>
      </c>
      <c r="C2426" s="4" t="s">
        <v>8</v>
      </c>
      <c r="D2426" s="4" t="s">
        <v>38</v>
      </c>
      <c r="E2426" s="4" t="s">
        <v>10</v>
      </c>
      <c r="F2426" s="4" t="s">
        <v>4</v>
      </c>
      <c r="G2426" s="4" t="s">
        <v>31</v>
      </c>
      <c r="H2426" s="4" t="s">
        <v>41</v>
      </c>
      <c r="I2426" s="9">
        <v>15</v>
      </c>
      <c r="J2426" s="6">
        <v>192.23</v>
      </c>
      <c r="K2426" s="7">
        <v>0.15</v>
      </c>
      <c r="L2426" s="6">
        <v>106.34</v>
      </c>
      <c r="M2426" s="6">
        <f t="shared" si="148"/>
        <v>2450.9324999999999</v>
      </c>
      <c r="N2426" s="6">
        <f t="shared" si="149"/>
        <v>1595.1000000000001</v>
      </c>
      <c r="O2426" s="6">
        <f t="shared" si="150"/>
        <v>855.83249999999975</v>
      </c>
      <c r="P2426" s="8">
        <f t="shared" si="151"/>
        <v>0.34918648310387979</v>
      </c>
      <c r="Q2426" s="5">
        <f>YEAR(SalesDataTable[[#This Row],[Order Date]])</f>
        <v>2026</v>
      </c>
      <c r="R2426" s="8" t="str">
        <f>"Q"&amp;ROUNDUP(MONTH(SalesDataTable[[#This Row],[Order Date]])/3,0)</f>
        <v>Q4</v>
      </c>
      <c r="S2426" s="9">
        <f>MONTH(SalesDataTable[[#This Row],[Order Date]])</f>
        <v>11</v>
      </c>
      <c r="T2426" s="8" t="str">
        <f>TEXT(SalesDataTable[[#This Row],[Order Date]],"mmm")</f>
        <v>Nov</v>
      </c>
    </row>
    <row r="2427" spans="1:20" ht="16">
      <c r="A2427" s="2" t="s">
        <v>2478</v>
      </c>
      <c r="B2427" s="3">
        <v>46349</v>
      </c>
      <c r="C2427" s="4" t="s">
        <v>8</v>
      </c>
      <c r="D2427" s="4" t="s">
        <v>69</v>
      </c>
      <c r="E2427" s="4" t="s">
        <v>3</v>
      </c>
      <c r="F2427" s="4" t="s">
        <v>16</v>
      </c>
      <c r="G2427" s="4" t="s">
        <v>17</v>
      </c>
      <c r="H2427" s="4" t="s">
        <v>83</v>
      </c>
      <c r="I2427" s="9">
        <v>2</v>
      </c>
      <c r="J2427" s="6">
        <v>167.9</v>
      </c>
      <c r="K2427" s="7">
        <v>0.15</v>
      </c>
      <c r="L2427" s="6">
        <v>89.55</v>
      </c>
      <c r="M2427" s="6">
        <f t="shared" si="148"/>
        <v>285.43</v>
      </c>
      <c r="N2427" s="6">
        <f t="shared" si="149"/>
        <v>179.1</v>
      </c>
      <c r="O2427" s="6">
        <f t="shared" si="150"/>
        <v>106.33000000000001</v>
      </c>
      <c r="P2427" s="8">
        <f t="shared" si="151"/>
        <v>0.37252566303471957</v>
      </c>
      <c r="Q2427" s="5">
        <f>YEAR(SalesDataTable[[#This Row],[Order Date]])</f>
        <v>2026</v>
      </c>
      <c r="R2427" s="8" t="str">
        <f>"Q"&amp;ROUNDUP(MONTH(SalesDataTable[[#This Row],[Order Date]])/3,0)</f>
        <v>Q4</v>
      </c>
      <c r="S2427" s="9">
        <f>MONTH(SalesDataTable[[#This Row],[Order Date]])</f>
        <v>11</v>
      </c>
      <c r="T2427" s="8" t="str">
        <f>TEXT(SalesDataTable[[#This Row],[Order Date]],"mmm")</f>
        <v>Nov</v>
      </c>
    </row>
    <row r="2428" spans="1:20" ht="16">
      <c r="A2428" s="2" t="s">
        <v>2479</v>
      </c>
      <c r="B2428" s="3">
        <v>46349</v>
      </c>
      <c r="C2428" s="4" t="s">
        <v>8</v>
      </c>
      <c r="D2428" s="4" t="s">
        <v>38</v>
      </c>
      <c r="E2428" s="4" t="s">
        <v>3</v>
      </c>
      <c r="F2428" s="4" t="s">
        <v>20</v>
      </c>
      <c r="G2428" s="4" t="s">
        <v>31</v>
      </c>
      <c r="H2428" s="4" t="s">
        <v>64</v>
      </c>
      <c r="I2428" s="9">
        <v>2</v>
      </c>
      <c r="J2428" s="6">
        <v>80.709999999999994</v>
      </c>
      <c r="K2428" s="7">
        <v>0.1</v>
      </c>
      <c r="L2428" s="6">
        <v>39.33</v>
      </c>
      <c r="M2428" s="6">
        <f t="shared" si="148"/>
        <v>145.27799999999999</v>
      </c>
      <c r="N2428" s="6">
        <f t="shared" si="149"/>
        <v>78.66</v>
      </c>
      <c r="O2428" s="6">
        <f t="shared" si="150"/>
        <v>66.617999999999995</v>
      </c>
      <c r="P2428" s="8">
        <f t="shared" si="151"/>
        <v>0.45855532152149669</v>
      </c>
      <c r="Q2428" s="5">
        <f>YEAR(SalesDataTable[[#This Row],[Order Date]])</f>
        <v>2026</v>
      </c>
      <c r="R2428" s="8" t="str">
        <f>"Q"&amp;ROUNDUP(MONTH(SalesDataTable[[#This Row],[Order Date]])/3,0)</f>
        <v>Q4</v>
      </c>
      <c r="S2428" s="9">
        <f>MONTH(SalesDataTable[[#This Row],[Order Date]])</f>
        <v>11</v>
      </c>
      <c r="T2428" s="8" t="str">
        <f>TEXT(SalesDataTable[[#This Row],[Order Date]],"mmm")</f>
        <v>Nov</v>
      </c>
    </row>
    <row r="2429" spans="1:20" ht="16">
      <c r="A2429" s="2" t="s">
        <v>2480</v>
      </c>
      <c r="B2429" s="3">
        <v>46349</v>
      </c>
      <c r="C2429" s="4" t="s">
        <v>1</v>
      </c>
      <c r="D2429" s="4" t="s">
        <v>88</v>
      </c>
      <c r="E2429" s="4" t="s">
        <v>3</v>
      </c>
      <c r="F2429" s="4" t="s">
        <v>20</v>
      </c>
      <c r="G2429" s="4" t="s">
        <v>11</v>
      </c>
      <c r="H2429" s="4" t="s">
        <v>79</v>
      </c>
      <c r="I2429" s="9">
        <v>1</v>
      </c>
      <c r="J2429" s="6">
        <v>71.66</v>
      </c>
      <c r="K2429" s="7">
        <v>0.2</v>
      </c>
      <c r="L2429" s="6">
        <v>31.83</v>
      </c>
      <c r="M2429" s="6">
        <f t="shared" si="148"/>
        <v>57.328000000000003</v>
      </c>
      <c r="N2429" s="6">
        <f t="shared" si="149"/>
        <v>31.83</v>
      </c>
      <c r="O2429" s="6">
        <f t="shared" si="150"/>
        <v>25.498000000000005</v>
      </c>
      <c r="P2429" s="8">
        <f t="shared" si="151"/>
        <v>0.44477393245883345</v>
      </c>
      <c r="Q2429" s="5">
        <f>YEAR(SalesDataTable[[#This Row],[Order Date]])</f>
        <v>2026</v>
      </c>
      <c r="R2429" s="8" t="str">
        <f>"Q"&amp;ROUNDUP(MONTH(SalesDataTable[[#This Row],[Order Date]])/3,0)</f>
        <v>Q4</v>
      </c>
      <c r="S2429" s="9">
        <f>MONTH(SalesDataTable[[#This Row],[Order Date]])</f>
        <v>11</v>
      </c>
      <c r="T2429" s="8" t="str">
        <f>TEXT(SalesDataTable[[#This Row],[Order Date]],"mmm")</f>
        <v>Nov</v>
      </c>
    </row>
    <row r="2430" spans="1:20" ht="16">
      <c r="A2430" s="2" t="s">
        <v>2481</v>
      </c>
      <c r="B2430" s="3">
        <v>46349</v>
      </c>
      <c r="C2430" s="4" t="s">
        <v>14</v>
      </c>
      <c r="D2430" s="4" t="s">
        <v>24</v>
      </c>
      <c r="E2430" s="4" t="s">
        <v>3</v>
      </c>
      <c r="F2430" s="4" t="s">
        <v>4</v>
      </c>
      <c r="G2430" s="4" t="s">
        <v>31</v>
      </c>
      <c r="H2430" s="4" t="s">
        <v>90</v>
      </c>
      <c r="I2430" s="9">
        <v>5</v>
      </c>
      <c r="J2430" s="6">
        <v>125.23</v>
      </c>
      <c r="K2430" s="7">
        <v>0.05</v>
      </c>
      <c r="L2430" s="6">
        <v>59.84</v>
      </c>
      <c r="M2430" s="6">
        <f t="shared" si="148"/>
        <v>594.84249999999997</v>
      </c>
      <c r="N2430" s="6">
        <f t="shared" si="149"/>
        <v>299.20000000000005</v>
      </c>
      <c r="O2430" s="6">
        <f t="shared" si="150"/>
        <v>295.64249999999993</v>
      </c>
      <c r="P2430" s="8">
        <f t="shared" si="151"/>
        <v>0.49700971265503041</v>
      </c>
      <c r="Q2430" s="5">
        <f>YEAR(SalesDataTable[[#This Row],[Order Date]])</f>
        <v>2026</v>
      </c>
      <c r="R2430" s="8" t="str">
        <f>"Q"&amp;ROUNDUP(MONTH(SalesDataTable[[#This Row],[Order Date]])/3,0)</f>
        <v>Q4</v>
      </c>
      <c r="S2430" s="9">
        <f>MONTH(SalesDataTable[[#This Row],[Order Date]])</f>
        <v>11</v>
      </c>
      <c r="T2430" s="8" t="str">
        <f>TEXT(SalesDataTable[[#This Row],[Order Date]],"mmm")</f>
        <v>Nov</v>
      </c>
    </row>
    <row r="2431" spans="1:20" ht="16">
      <c r="A2431" s="2" t="s">
        <v>2482</v>
      </c>
      <c r="B2431" s="3">
        <v>46350</v>
      </c>
      <c r="C2431" s="4" t="s">
        <v>1</v>
      </c>
      <c r="D2431" s="4" t="s">
        <v>88</v>
      </c>
      <c r="E2431" s="4" t="s">
        <v>39</v>
      </c>
      <c r="F2431" s="4" t="s">
        <v>4</v>
      </c>
      <c r="G2431" s="4" t="s">
        <v>11</v>
      </c>
      <c r="H2431" s="4" t="s">
        <v>12</v>
      </c>
      <c r="I2431" s="9">
        <v>2</v>
      </c>
      <c r="J2431" s="6">
        <v>91.33</v>
      </c>
      <c r="K2431" s="7">
        <v>0.15</v>
      </c>
      <c r="L2431" s="6">
        <v>45.45</v>
      </c>
      <c r="M2431" s="6">
        <f t="shared" si="148"/>
        <v>155.261</v>
      </c>
      <c r="N2431" s="6">
        <f t="shared" si="149"/>
        <v>90.9</v>
      </c>
      <c r="O2431" s="6">
        <f t="shared" si="150"/>
        <v>64.36099999999999</v>
      </c>
      <c r="P2431" s="8">
        <f t="shared" si="151"/>
        <v>0.41453423589954974</v>
      </c>
      <c r="Q2431" s="5">
        <f>YEAR(SalesDataTable[[#This Row],[Order Date]])</f>
        <v>2026</v>
      </c>
      <c r="R2431" s="8" t="str">
        <f>"Q"&amp;ROUNDUP(MONTH(SalesDataTable[[#This Row],[Order Date]])/3,0)</f>
        <v>Q4</v>
      </c>
      <c r="S2431" s="9">
        <f>MONTH(SalesDataTable[[#This Row],[Order Date]])</f>
        <v>11</v>
      </c>
      <c r="T2431" s="8" t="str">
        <f>TEXT(SalesDataTable[[#This Row],[Order Date]],"mmm")</f>
        <v>Nov</v>
      </c>
    </row>
    <row r="2432" spans="1:20" ht="16">
      <c r="A2432" s="2" t="s">
        <v>2483</v>
      </c>
      <c r="B2432" s="3">
        <v>46350</v>
      </c>
      <c r="C2432" s="4" t="s">
        <v>1</v>
      </c>
      <c r="D2432" s="4" t="s">
        <v>2</v>
      </c>
      <c r="E2432" s="4" t="s">
        <v>39</v>
      </c>
      <c r="F2432" s="4" t="s">
        <v>16</v>
      </c>
      <c r="G2432" s="4" t="s">
        <v>11</v>
      </c>
      <c r="H2432" s="4" t="s">
        <v>53</v>
      </c>
      <c r="I2432" s="9">
        <v>4</v>
      </c>
      <c r="J2432" s="6">
        <v>155.91</v>
      </c>
      <c r="K2432" s="7">
        <v>0</v>
      </c>
      <c r="L2432" s="6">
        <v>79.91</v>
      </c>
      <c r="M2432" s="6">
        <f t="shared" si="148"/>
        <v>623.64</v>
      </c>
      <c r="N2432" s="6">
        <f t="shared" si="149"/>
        <v>319.64</v>
      </c>
      <c r="O2432" s="6">
        <f t="shared" si="150"/>
        <v>304</v>
      </c>
      <c r="P2432" s="8">
        <f t="shared" si="151"/>
        <v>0.48746071451478418</v>
      </c>
      <c r="Q2432" s="5">
        <f>YEAR(SalesDataTable[[#This Row],[Order Date]])</f>
        <v>2026</v>
      </c>
      <c r="R2432" s="8" t="str">
        <f>"Q"&amp;ROUNDUP(MONTH(SalesDataTable[[#This Row],[Order Date]])/3,0)</f>
        <v>Q4</v>
      </c>
      <c r="S2432" s="9">
        <f>MONTH(SalesDataTable[[#This Row],[Order Date]])</f>
        <v>11</v>
      </c>
      <c r="T2432" s="8" t="str">
        <f>TEXT(SalesDataTable[[#This Row],[Order Date]],"mmm")</f>
        <v>Nov</v>
      </c>
    </row>
    <row r="2433" spans="1:20" ht="16">
      <c r="A2433" s="2" t="s">
        <v>2484</v>
      </c>
      <c r="B2433" s="3">
        <v>46350</v>
      </c>
      <c r="C2433" s="4" t="s">
        <v>14</v>
      </c>
      <c r="D2433" s="4" t="s">
        <v>61</v>
      </c>
      <c r="E2433" s="4" t="s">
        <v>25</v>
      </c>
      <c r="F2433" s="4" t="s">
        <v>4</v>
      </c>
      <c r="G2433" s="4" t="s">
        <v>49</v>
      </c>
      <c r="H2433" s="4" t="s">
        <v>50</v>
      </c>
      <c r="I2433" s="9">
        <v>1</v>
      </c>
      <c r="J2433" s="6">
        <v>39.42</v>
      </c>
      <c r="K2433" s="7">
        <v>0</v>
      </c>
      <c r="L2433" s="6">
        <v>14.63</v>
      </c>
      <c r="M2433" s="6">
        <f t="shared" si="148"/>
        <v>39.42</v>
      </c>
      <c r="N2433" s="6">
        <f t="shared" si="149"/>
        <v>14.63</v>
      </c>
      <c r="O2433" s="6">
        <f t="shared" si="150"/>
        <v>24.79</v>
      </c>
      <c r="P2433" s="8">
        <f t="shared" si="151"/>
        <v>0.62886859462201927</v>
      </c>
      <c r="Q2433" s="5">
        <f>YEAR(SalesDataTable[[#This Row],[Order Date]])</f>
        <v>2026</v>
      </c>
      <c r="R2433" s="8" t="str">
        <f>"Q"&amp;ROUNDUP(MONTH(SalesDataTable[[#This Row],[Order Date]])/3,0)</f>
        <v>Q4</v>
      </c>
      <c r="S2433" s="9">
        <f>MONTH(SalesDataTable[[#This Row],[Order Date]])</f>
        <v>11</v>
      </c>
      <c r="T2433" s="8" t="str">
        <f>TEXT(SalesDataTable[[#This Row],[Order Date]],"mmm")</f>
        <v>Nov</v>
      </c>
    </row>
    <row r="2434" spans="1:20" ht="16">
      <c r="A2434" s="2" t="s">
        <v>2485</v>
      </c>
      <c r="B2434" s="3">
        <v>46350</v>
      </c>
      <c r="C2434" s="4" t="s">
        <v>14</v>
      </c>
      <c r="D2434" s="4" t="s">
        <v>15</v>
      </c>
      <c r="E2434" s="4" t="s">
        <v>3</v>
      </c>
      <c r="F2434" s="4" t="s">
        <v>4</v>
      </c>
      <c r="G2434" s="4" t="s">
        <v>5</v>
      </c>
      <c r="H2434" s="4" t="s">
        <v>29</v>
      </c>
      <c r="I2434" s="9">
        <v>2</v>
      </c>
      <c r="J2434" s="6">
        <v>51.56</v>
      </c>
      <c r="K2434" s="7">
        <v>0.05</v>
      </c>
      <c r="L2434" s="6">
        <v>22.7</v>
      </c>
      <c r="M2434" s="6">
        <f t="shared" ref="M2434:M2497" si="152">I2434*J2434*(1-K2434)</f>
        <v>97.963999999999999</v>
      </c>
      <c r="N2434" s="6">
        <f t="shared" ref="N2434:N2497" si="153">I2434*L2434</f>
        <v>45.4</v>
      </c>
      <c r="O2434" s="6">
        <f t="shared" ref="O2434:O2497" si="154">M2434-N2434</f>
        <v>52.564</v>
      </c>
      <c r="P2434" s="8">
        <f t="shared" ref="P2434:P2497" si="155">IFERROR(O2434/M2434,0)</f>
        <v>0.5365644522477645</v>
      </c>
      <c r="Q2434" s="5">
        <f>YEAR(SalesDataTable[[#This Row],[Order Date]])</f>
        <v>2026</v>
      </c>
      <c r="R2434" s="8" t="str">
        <f>"Q"&amp;ROUNDUP(MONTH(SalesDataTable[[#This Row],[Order Date]])/3,0)</f>
        <v>Q4</v>
      </c>
      <c r="S2434" s="9">
        <f>MONTH(SalesDataTable[[#This Row],[Order Date]])</f>
        <v>11</v>
      </c>
      <c r="T2434" s="8" t="str">
        <f>TEXT(SalesDataTable[[#This Row],[Order Date]],"mmm")</f>
        <v>Nov</v>
      </c>
    </row>
    <row r="2435" spans="1:20" ht="16">
      <c r="A2435" s="2" t="s">
        <v>2486</v>
      </c>
      <c r="B2435" s="3">
        <v>46350</v>
      </c>
      <c r="C2435" s="4" t="s">
        <v>1</v>
      </c>
      <c r="D2435" s="4" t="s">
        <v>2</v>
      </c>
      <c r="E2435" s="4" t="s">
        <v>3</v>
      </c>
      <c r="F2435" s="4" t="s">
        <v>4</v>
      </c>
      <c r="G2435" s="4" t="s">
        <v>31</v>
      </c>
      <c r="H2435" s="4" t="s">
        <v>90</v>
      </c>
      <c r="I2435" s="9">
        <v>1</v>
      </c>
      <c r="J2435" s="6">
        <v>120.49</v>
      </c>
      <c r="K2435" s="7">
        <v>0.15</v>
      </c>
      <c r="L2435" s="6">
        <v>61.22</v>
      </c>
      <c r="M2435" s="6">
        <f t="shared" si="152"/>
        <v>102.4165</v>
      </c>
      <c r="N2435" s="6">
        <f t="shared" si="153"/>
        <v>61.22</v>
      </c>
      <c r="O2435" s="6">
        <f t="shared" si="154"/>
        <v>41.1965</v>
      </c>
      <c r="P2435" s="8">
        <f t="shared" si="155"/>
        <v>0.40224475548373556</v>
      </c>
      <c r="Q2435" s="5">
        <f>YEAR(SalesDataTable[[#This Row],[Order Date]])</f>
        <v>2026</v>
      </c>
      <c r="R2435" s="8" t="str">
        <f>"Q"&amp;ROUNDUP(MONTH(SalesDataTable[[#This Row],[Order Date]])/3,0)</f>
        <v>Q4</v>
      </c>
      <c r="S2435" s="9">
        <f>MONTH(SalesDataTable[[#This Row],[Order Date]])</f>
        <v>11</v>
      </c>
      <c r="T2435" s="8" t="str">
        <f>TEXT(SalesDataTable[[#This Row],[Order Date]],"mmm")</f>
        <v>Nov</v>
      </c>
    </row>
    <row r="2436" spans="1:20" ht="16">
      <c r="A2436" s="2" t="s">
        <v>2487</v>
      </c>
      <c r="B2436" s="3">
        <v>46350</v>
      </c>
      <c r="C2436" s="4" t="s">
        <v>14</v>
      </c>
      <c r="D2436" s="4" t="s">
        <v>126</v>
      </c>
      <c r="E2436" s="4" t="s">
        <v>25</v>
      </c>
      <c r="F2436" s="4" t="s">
        <v>4</v>
      </c>
      <c r="G2436" s="4" t="s">
        <v>11</v>
      </c>
      <c r="H2436" s="4" t="s">
        <v>53</v>
      </c>
      <c r="I2436" s="9">
        <v>2</v>
      </c>
      <c r="J2436" s="6">
        <v>153.96</v>
      </c>
      <c r="K2436" s="7">
        <v>0</v>
      </c>
      <c r="L2436" s="6">
        <v>79.33</v>
      </c>
      <c r="M2436" s="6">
        <f t="shared" si="152"/>
        <v>307.92</v>
      </c>
      <c r="N2436" s="6">
        <f t="shared" si="153"/>
        <v>158.66</v>
      </c>
      <c r="O2436" s="6">
        <f t="shared" si="154"/>
        <v>149.26000000000002</v>
      </c>
      <c r="P2436" s="8">
        <f t="shared" si="155"/>
        <v>0.48473629514159527</v>
      </c>
      <c r="Q2436" s="5">
        <f>YEAR(SalesDataTable[[#This Row],[Order Date]])</f>
        <v>2026</v>
      </c>
      <c r="R2436" s="8" t="str">
        <f>"Q"&amp;ROUNDUP(MONTH(SalesDataTable[[#This Row],[Order Date]])/3,0)</f>
        <v>Q4</v>
      </c>
      <c r="S2436" s="9">
        <f>MONTH(SalesDataTable[[#This Row],[Order Date]])</f>
        <v>11</v>
      </c>
      <c r="T2436" s="8" t="str">
        <f>TEXT(SalesDataTable[[#This Row],[Order Date]],"mmm")</f>
        <v>Nov</v>
      </c>
    </row>
    <row r="2437" spans="1:20" ht="16">
      <c r="A2437" s="2" t="s">
        <v>2488</v>
      </c>
      <c r="B2437" s="3">
        <v>46350</v>
      </c>
      <c r="C2437" s="4" t="s">
        <v>14</v>
      </c>
      <c r="D2437" s="4" t="s">
        <v>126</v>
      </c>
      <c r="E2437" s="4" t="s">
        <v>25</v>
      </c>
      <c r="F2437" s="4" t="s">
        <v>16</v>
      </c>
      <c r="G2437" s="4" t="s">
        <v>5</v>
      </c>
      <c r="H2437" s="4" t="s">
        <v>35</v>
      </c>
      <c r="I2437" s="9">
        <v>1</v>
      </c>
      <c r="J2437" s="6">
        <v>39.85</v>
      </c>
      <c r="K2437" s="7">
        <v>0</v>
      </c>
      <c r="L2437" s="6">
        <v>16.3</v>
      </c>
      <c r="M2437" s="6">
        <f t="shared" si="152"/>
        <v>39.85</v>
      </c>
      <c r="N2437" s="6">
        <f t="shared" si="153"/>
        <v>16.3</v>
      </c>
      <c r="O2437" s="6">
        <f t="shared" si="154"/>
        <v>23.55</v>
      </c>
      <c r="P2437" s="8">
        <f t="shared" si="155"/>
        <v>0.59096612296110418</v>
      </c>
      <c r="Q2437" s="5">
        <f>YEAR(SalesDataTable[[#This Row],[Order Date]])</f>
        <v>2026</v>
      </c>
      <c r="R2437" s="8" t="str">
        <f>"Q"&amp;ROUNDUP(MONTH(SalesDataTable[[#This Row],[Order Date]])/3,0)</f>
        <v>Q4</v>
      </c>
      <c r="S2437" s="9">
        <f>MONTH(SalesDataTable[[#This Row],[Order Date]])</f>
        <v>11</v>
      </c>
      <c r="T2437" s="8" t="str">
        <f>TEXT(SalesDataTable[[#This Row],[Order Date]],"mmm")</f>
        <v>Nov</v>
      </c>
    </row>
    <row r="2438" spans="1:20" ht="16">
      <c r="A2438" s="2" t="s">
        <v>2489</v>
      </c>
      <c r="B2438" s="3">
        <v>46351</v>
      </c>
      <c r="C2438" s="4" t="s">
        <v>27</v>
      </c>
      <c r="D2438" s="4" t="s">
        <v>82</v>
      </c>
      <c r="E2438" s="4" t="s">
        <v>39</v>
      </c>
      <c r="F2438" s="4" t="s">
        <v>4</v>
      </c>
      <c r="G2438" s="4" t="s">
        <v>5</v>
      </c>
      <c r="H2438" s="4" t="s">
        <v>43</v>
      </c>
      <c r="I2438" s="9">
        <v>2</v>
      </c>
      <c r="J2438" s="6">
        <v>103.88</v>
      </c>
      <c r="K2438" s="7">
        <v>0.15</v>
      </c>
      <c r="L2438" s="6">
        <v>49.26</v>
      </c>
      <c r="M2438" s="6">
        <f t="shared" si="152"/>
        <v>176.59599999999998</v>
      </c>
      <c r="N2438" s="6">
        <f t="shared" si="153"/>
        <v>98.52</v>
      </c>
      <c r="O2438" s="6">
        <f t="shared" si="154"/>
        <v>78.075999999999979</v>
      </c>
      <c r="P2438" s="8">
        <f t="shared" si="155"/>
        <v>0.44211646922920106</v>
      </c>
      <c r="Q2438" s="5">
        <f>YEAR(SalesDataTable[[#This Row],[Order Date]])</f>
        <v>2026</v>
      </c>
      <c r="R2438" s="8" t="str">
        <f>"Q"&amp;ROUNDUP(MONTH(SalesDataTable[[#This Row],[Order Date]])/3,0)</f>
        <v>Q4</v>
      </c>
      <c r="S2438" s="9">
        <f>MONTH(SalesDataTable[[#This Row],[Order Date]])</f>
        <v>11</v>
      </c>
      <c r="T2438" s="8" t="str">
        <f>TEXT(SalesDataTable[[#This Row],[Order Date]],"mmm")</f>
        <v>Nov</v>
      </c>
    </row>
    <row r="2439" spans="1:20" ht="16">
      <c r="A2439" s="2" t="s">
        <v>2490</v>
      </c>
      <c r="B2439" s="3">
        <v>46351</v>
      </c>
      <c r="C2439" s="4" t="s">
        <v>27</v>
      </c>
      <c r="D2439" s="4" t="s">
        <v>45</v>
      </c>
      <c r="E2439" s="4" t="s">
        <v>3</v>
      </c>
      <c r="F2439" s="4" t="s">
        <v>4</v>
      </c>
      <c r="G2439" s="4" t="s">
        <v>17</v>
      </c>
      <c r="H2439" s="4" t="s">
        <v>71</v>
      </c>
      <c r="I2439" s="9">
        <v>2</v>
      </c>
      <c r="J2439" s="6">
        <v>134.19</v>
      </c>
      <c r="K2439" s="7">
        <v>0.1</v>
      </c>
      <c r="L2439" s="6">
        <v>65.39</v>
      </c>
      <c r="M2439" s="6">
        <f t="shared" si="152"/>
        <v>241.542</v>
      </c>
      <c r="N2439" s="6">
        <f t="shared" si="153"/>
        <v>130.78</v>
      </c>
      <c r="O2439" s="6">
        <f t="shared" si="154"/>
        <v>110.762</v>
      </c>
      <c r="P2439" s="8">
        <f t="shared" si="155"/>
        <v>0.45856207202060095</v>
      </c>
      <c r="Q2439" s="5">
        <f>YEAR(SalesDataTable[[#This Row],[Order Date]])</f>
        <v>2026</v>
      </c>
      <c r="R2439" s="8" t="str">
        <f>"Q"&amp;ROUNDUP(MONTH(SalesDataTable[[#This Row],[Order Date]])/3,0)</f>
        <v>Q4</v>
      </c>
      <c r="S2439" s="9">
        <f>MONTH(SalesDataTable[[#This Row],[Order Date]])</f>
        <v>11</v>
      </c>
      <c r="T2439" s="8" t="str">
        <f>TEXT(SalesDataTable[[#This Row],[Order Date]],"mmm")</f>
        <v>Nov</v>
      </c>
    </row>
    <row r="2440" spans="1:20" ht="16">
      <c r="A2440" s="2" t="s">
        <v>2491</v>
      </c>
      <c r="B2440" s="3">
        <v>46351</v>
      </c>
      <c r="C2440" s="4" t="s">
        <v>8</v>
      </c>
      <c r="D2440" s="4" t="s">
        <v>9</v>
      </c>
      <c r="E2440" s="4" t="s">
        <v>39</v>
      </c>
      <c r="F2440" s="4" t="s">
        <v>16</v>
      </c>
      <c r="G2440" s="4" t="s">
        <v>17</v>
      </c>
      <c r="H2440" s="4" t="s">
        <v>18</v>
      </c>
      <c r="I2440" s="9">
        <v>1</v>
      </c>
      <c r="J2440" s="6">
        <v>37.06</v>
      </c>
      <c r="K2440" s="7">
        <v>0.1</v>
      </c>
      <c r="L2440" s="6">
        <v>13.18</v>
      </c>
      <c r="M2440" s="6">
        <f t="shared" si="152"/>
        <v>33.354000000000006</v>
      </c>
      <c r="N2440" s="6">
        <f t="shared" si="153"/>
        <v>13.18</v>
      </c>
      <c r="O2440" s="6">
        <f t="shared" si="154"/>
        <v>20.174000000000007</v>
      </c>
      <c r="P2440" s="8">
        <f t="shared" si="155"/>
        <v>0.6048449961024166</v>
      </c>
      <c r="Q2440" s="5">
        <f>YEAR(SalesDataTable[[#This Row],[Order Date]])</f>
        <v>2026</v>
      </c>
      <c r="R2440" s="8" t="str">
        <f>"Q"&amp;ROUNDUP(MONTH(SalesDataTable[[#This Row],[Order Date]])/3,0)</f>
        <v>Q4</v>
      </c>
      <c r="S2440" s="9">
        <f>MONTH(SalesDataTable[[#This Row],[Order Date]])</f>
        <v>11</v>
      </c>
      <c r="T2440" s="8" t="str">
        <f>TEXT(SalesDataTable[[#This Row],[Order Date]],"mmm")</f>
        <v>Nov</v>
      </c>
    </row>
    <row r="2441" spans="1:20" ht="16">
      <c r="A2441" s="2" t="s">
        <v>2492</v>
      </c>
      <c r="B2441" s="3">
        <v>46351</v>
      </c>
      <c r="C2441" s="4" t="s">
        <v>14</v>
      </c>
      <c r="D2441" s="4" t="s">
        <v>61</v>
      </c>
      <c r="E2441" s="4" t="s">
        <v>3</v>
      </c>
      <c r="F2441" s="4" t="s">
        <v>16</v>
      </c>
      <c r="G2441" s="4" t="s">
        <v>17</v>
      </c>
      <c r="H2441" s="4" t="s">
        <v>71</v>
      </c>
      <c r="I2441" s="9">
        <v>4</v>
      </c>
      <c r="J2441" s="6">
        <v>135.21</v>
      </c>
      <c r="K2441" s="7">
        <v>0.05</v>
      </c>
      <c r="L2441" s="6">
        <v>68.64</v>
      </c>
      <c r="M2441" s="6">
        <f t="shared" si="152"/>
        <v>513.798</v>
      </c>
      <c r="N2441" s="6">
        <f t="shared" si="153"/>
        <v>274.56</v>
      </c>
      <c r="O2441" s="6">
        <f t="shared" si="154"/>
        <v>239.238</v>
      </c>
      <c r="P2441" s="8">
        <f t="shared" si="155"/>
        <v>0.46562656919645462</v>
      </c>
      <c r="Q2441" s="5">
        <f>YEAR(SalesDataTable[[#This Row],[Order Date]])</f>
        <v>2026</v>
      </c>
      <c r="R2441" s="8" t="str">
        <f>"Q"&amp;ROUNDUP(MONTH(SalesDataTable[[#This Row],[Order Date]])/3,0)</f>
        <v>Q4</v>
      </c>
      <c r="S2441" s="9">
        <f>MONTH(SalesDataTable[[#This Row],[Order Date]])</f>
        <v>11</v>
      </c>
      <c r="T2441" s="8" t="str">
        <f>TEXT(SalesDataTable[[#This Row],[Order Date]],"mmm")</f>
        <v>Nov</v>
      </c>
    </row>
    <row r="2442" spans="1:20" ht="16">
      <c r="A2442" s="2" t="s">
        <v>2493</v>
      </c>
      <c r="B2442" s="3">
        <v>46351</v>
      </c>
      <c r="C2442" s="4" t="s">
        <v>1</v>
      </c>
      <c r="D2442" s="4" t="s">
        <v>52</v>
      </c>
      <c r="E2442" s="4" t="s">
        <v>39</v>
      </c>
      <c r="F2442" s="4" t="s">
        <v>4</v>
      </c>
      <c r="G2442" s="4" t="s">
        <v>11</v>
      </c>
      <c r="H2442" s="4" t="s">
        <v>21</v>
      </c>
      <c r="I2442" s="9">
        <v>2</v>
      </c>
      <c r="J2442" s="6">
        <v>145.77000000000001</v>
      </c>
      <c r="K2442" s="7">
        <v>0.1</v>
      </c>
      <c r="L2442" s="6">
        <v>78.14</v>
      </c>
      <c r="M2442" s="6">
        <f t="shared" si="152"/>
        <v>262.38600000000002</v>
      </c>
      <c r="N2442" s="6">
        <f t="shared" si="153"/>
        <v>156.28</v>
      </c>
      <c r="O2442" s="6">
        <f t="shared" si="154"/>
        <v>106.10600000000002</v>
      </c>
      <c r="P2442" s="8">
        <f t="shared" si="155"/>
        <v>0.40438895367893107</v>
      </c>
      <c r="Q2442" s="5">
        <f>YEAR(SalesDataTable[[#This Row],[Order Date]])</f>
        <v>2026</v>
      </c>
      <c r="R2442" s="8" t="str">
        <f>"Q"&amp;ROUNDUP(MONTH(SalesDataTable[[#This Row],[Order Date]])/3,0)</f>
        <v>Q4</v>
      </c>
      <c r="S2442" s="9">
        <f>MONTH(SalesDataTable[[#This Row],[Order Date]])</f>
        <v>11</v>
      </c>
      <c r="T2442" s="8" t="str">
        <f>TEXT(SalesDataTable[[#This Row],[Order Date]],"mmm")</f>
        <v>Nov</v>
      </c>
    </row>
    <row r="2443" spans="1:20" ht="16">
      <c r="A2443" s="2" t="s">
        <v>2494</v>
      </c>
      <c r="B2443" s="3">
        <v>46351</v>
      </c>
      <c r="C2443" s="4" t="s">
        <v>1</v>
      </c>
      <c r="D2443" s="4" t="s">
        <v>88</v>
      </c>
      <c r="E2443" s="4" t="s">
        <v>25</v>
      </c>
      <c r="F2443" s="4" t="s">
        <v>16</v>
      </c>
      <c r="G2443" s="4" t="s">
        <v>31</v>
      </c>
      <c r="H2443" s="4" t="s">
        <v>90</v>
      </c>
      <c r="I2443" s="9">
        <v>1</v>
      </c>
      <c r="J2443" s="6">
        <v>121.53</v>
      </c>
      <c r="K2443" s="7">
        <v>0.15</v>
      </c>
      <c r="L2443" s="6">
        <v>62.14</v>
      </c>
      <c r="M2443" s="6">
        <f t="shared" si="152"/>
        <v>103.3005</v>
      </c>
      <c r="N2443" s="6">
        <f t="shared" si="153"/>
        <v>62.14</v>
      </c>
      <c r="O2443" s="6">
        <f t="shared" si="154"/>
        <v>41.160499999999999</v>
      </c>
      <c r="P2443" s="8">
        <f t="shared" si="155"/>
        <v>0.39845402490791426</v>
      </c>
      <c r="Q2443" s="5">
        <f>YEAR(SalesDataTable[[#This Row],[Order Date]])</f>
        <v>2026</v>
      </c>
      <c r="R2443" s="8" t="str">
        <f>"Q"&amp;ROUNDUP(MONTH(SalesDataTable[[#This Row],[Order Date]])/3,0)</f>
        <v>Q4</v>
      </c>
      <c r="S2443" s="9">
        <f>MONTH(SalesDataTable[[#This Row],[Order Date]])</f>
        <v>11</v>
      </c>
      <c r="T2443" s="8" t="str">
        <f>TEXT(SalesDataTable[[#This Row],[Order Date]],"mmm")</f>
        <v>Nov</v>
      </c>
    </row>
    <row r="2444" spans="1:20" ht="16">
      <c r="A2444" s="2" t="s">
        <v>2495</v>
      </c>
      <c r="B2444" s="3">
        <v>46351</v>
      </c>
      <c r="C2444" s="4" t="s">
        <v>14</v>
      </c>
      <c r="D2444" s="4" t="s">
        <v>15</v>
      </c>
      <c r="E2444" s="4" t="s">
        <v>3</v>
      </c>
      <c r="F2444" s="4" t="s">
        <v>20</v>
      </c>
      <c r="G2444" s="4" t="s">
        <v>5</v>
      </c>
      <c r="H2444" s="4" t="s">
        <v>35</v>
      </c>
      <c r="I2444" s="9">
        <v>2</v>
      </c>
      <c r="J2444" s="6">
        <v>40.51</v>
      </c>
      <c r="K2444" s="7">
        <v>0.05</v>
      </c>
      <c r="L2444" s="6">
        <v>16.45</v>
      </c>
      <c r="M2444" s="6">
        <f t="shared" si="152"/>
        <v>76.968999999999994</v>
      </c>
      <c r="N2444" s="6">
        <f t="shared" si="153"/>
        <v>32.9</v>
      </c>
      <c r="O2444" s="6">
        <f t="shared" si="154"/>
        <v>44.068999999999996</v>
      </c>
      <c r="P2444" s="8">
        <f t="shared" si="155"/>
        <v>0.5725551845548208</v>
      </c>
      <c r="Q2444" s="5">
        <f>YEAR(SalesDataTable[[#This Row],[Order Date]])</f>
        <v>2026</v>
      </c>
      <c r="R2444" s="8" t="str">
        <f>"Q"&amp;ROUNDUP(MONTH(SalesDataTable[[#This Row],[Order Date]])/3,0)</f>
        <v>Q4</v>
      </c>
      <c r="S2444" s="9">
        <f>MONTH(SalesDataTable[[#This Row],[Order Date]])</f>
        <v>11</v>
      </c>
      <c r="T2444" s="8" t="str">
        <f>TEXT(SalesDataTable[[#This Row],[Order Date]],"mmm")</f>
        <v>Nov</v>
      </c>
    </row>
    <row r="2445" spans="1:20" ht="16">
      <c r="A2445" s="2" t="s">
        <v>2496</v>
      </c>
      <c r="B2445" s="3">
        <v>46351</v>
      </c>
      <c r="C2445" s="4" t="s">
        <v>14</v>
      </c>
      <c r="D2445" s="4" t="s">
        <v>34</v>
      </c>
      <c r="E2445" s="4" t="s">
        <v>3</v>
      </c>
      <c r="F2445" s="4" t="s">
        <v>16</v>
      </c>
      <c r="G2445" s="4" t="s">
        <v>11</v>
      </c>
      <c r="H2445" s="4" t="s">
        <v>79</v>
      </c>
      <c r="I2445" s="9">
        <v>1</v>
      </c>
      <c r="J2445" s="6">
        <v>70.099999999999994</v>
      </c>
      <c r="K2445" s="7">
        <v>0.15</v>
      </c>
      <c r="L2445" s="6">
        <v>32.28</v>
      </c>
      <c r="M2445" s="6">
        <f t="shared" si="152"/>
        <v>59.584999999999994</v>
      </c>
      <c r="N2445" s="6">
        <f t="shared" si="153"/>
        <v>32.28</v>
      </c>
      <c r="O2445" s="6">
        <f t="shared" si="154"/>
        <v>27.304999999999993</v>
      </c>
      <c r="P2445" s="8">
        <f t="shared" si="155"/>
        <v>0.45825291600234952</v>
      </c>
      <c r="Q2445" s="5">
        <f>YEAR(SalesDataTable[[#This Row],[Order Date]])</f>
        <v>2026</v>
      </c>
      <c r="R2445" s="8" t="str">
        <f>"Q"&amp;ROUNDUP(MONTH(SalesDataTable[[#This Row],[Order Date]])/3,0)</f>
        <v>Q4</v>
      </c>
      <c r="S2445" s="9">
        <f>MONTH(SalesDataTable[[#This Row],[Order Date]])</f>
        <v>11</v>
      </c>
      <c r="T2445" s="8" t="str">
        <f>TEXT(SalesDataTable[[#This Row],[Order Date]],"mmm")</f>
        <v>Nov</v>
      </c>
    </row>
    <row r="2446" spans="1:20" ht="16">
      <c r="A2446" s="2" t="s">
        <v>2497</v>
      </c>
      <c r="B2446" s="3">
        <v>46351</v>
      </c>
      <c r="C2446" s="4" t="s">
        <v>8</v>
      </c>
      <c r="D2446" s="4" t="s">
        <v>69</v>
      </c>
      <c r="E2446" s="4" t="s">
        <v>39</v>
      </c>
      <c r="F2446" s="4" t="s">
        <v>16</v>
      </c>
      <c r="G2446" s="4" t="s">
        <v>11</v>
      </c>
      <c r="H2446" s="4" t="s">
        <v>21</v>
      </c>
      <c r="I2446" s="9">
        <v>1</v>
      </c>
      <c r="J2446" s="6">
        <v>144.25</v>
      </c>
      <c r="K2446" s="7">
        <v>0.1</v>
      </c>
      <c r="L2446" s="6">
        <v>79.55</v>
      </c>
      <c r="M2446" s="6">
        <f t="shared" si="152"/>
        <v>129.82500000000002</v>
      </c>
      <c r="N2446" s="6">
        <f t="shared" si="153"/>
        <v>79.55</v>
      </c>
      <c r="O2446" s="6">
        <f t="shared" si="154"/>
        <v>50.27500000000002</v>
      </c>
      <c r="P2446" s="8">
        <f t="shared" si="155"/>
        <v>0.38725207009435791</v>
      </c>
      <c r="Q2446" s="5">
        <f>YEAR(SalesDataTable[[#This Row],[Order Date]])</f>
        <v>2026</v>
      </c>
      <c r="R2446" s="8" t="str">
        <f>"Q"&amp;ROUNDUP(MONTH(SalesDataTable[[#This Row],[Order Date]])/3,0)</f>
        <v>Q4</v>
      </c>
      <c r="S2446" s="9">
        <f>MONTH(SalesDataTable[[#This Row],[Order Date]])</f>
        <v>11</v>
      </c>
      <c r="T2446" s="8" t="str">
        <f>TEXT(SalesDataTable[[#This Row],[Order Date]],"mmm")</f>
        <v>Nov</v>
      </c>
    </row>
    <row r="2447" spans="1:20" ht="16">
      <c r="A2447" s="2" t="s">
        <v>2498</v>
      </c>
      <c r="B2447" s="3">
        <v>46351</v>
      </c>
      <c r="C2447" s="4" t="s">
        <v>8</v>
      </c>
      <c r="D2447" s="4" t="s">
        <v>38</v>
      </c>
      <c r="E2447" s="4" t="s">
        <v>39</v>
      </c>
      <c r="F2447" s="4" t="s">
        <v>4</v>
      </c>
      <c r="G2447" s="4" t="s">
        <v>11</v>
      </c>
      <c r="H2447" s="4" t="s">
        <v>21</v>
      </c>
      <c r="I2447" s="9">
        <v>4</v>
      </c>
      <c r="J2447" s="6">
        <v>146.19</v>
      </c>
      <c r="K2447" s="7">
        <v>0.1</v>
      </c>
      <c r="L2447" s="6">
        <v>79.569999999999993</v>
      </c>
      <c r="M2447" s="6">
        <f t="shared" si="152"/>
        <v>526.28399999999999</v>
      </c>
      <c r="N2447" s="6">
        <f t="shared" si="153"/>
        <v>318.27999999999997</v>
      </c>
      <c r="O2447" s="6">
        <f t="shared" si="154"/>
        <v>208.00400000000002</v>
      </c>
      <c r="P2447" s="8">
        <f t="shared" si="155"/>
        <v>0.39523147198090769</v>
      </c>
      <c r="Q2447" s="5">
        <f>YEAR(SalesDataTable[[#This Row],[Order Date]])</f>
        <v>2026</v>
      </c>
      <c r="R2447" s="8" t="str">
        <f>"Q"&amp;ROUNDUP(MONTH(SalesDataTable[[#This Row],[Order Date]])/3,0)</f>
        <v>Q4</v>
      </c>
      <c r="S2447" s="9">
        <f>MONTH(SalesDataTable[[#This Row],[Order Date]])</f>
        <v>11</v>
      </c>
      <c r="T2447" s="8" t="str">
        <f>TEXT(SalesDataTable[[#This Row],[Order Date]],"mmm")</f>
        <v>Nov</v>
      </c>
    </row>
    <row r="2448" spans="1:20" ht="16">
      <c r="A2448" s="2" t="s">
        <v>2499</v>
      </c>
      <c r="B2448" s="3">
        <v>46351</v>
      </c>
      <c r="C2448" s="4" t="s">
        <v>1</v>
      </c>
      <c r="D2448" s="4" t="s">
        <v>52</v>
      </c>
      <c r="E2448" s="4" t="s">
        <v>3</v>
      </c>
      <c r="F2448" s="4" t="s">
        <v>16</v>
      </c>
      <c r="G2448" s="4" t="s">
        <v>31</v>
      </c>
      <c r="H2448" s="4" t="s">
        <v>64</v>
      </c>
      <c r="I2448" s="9">
        <v>1</v>
      </c>
      <c r="J2448" s="6">
        <v>81.89</v>
      </c>
      <c r="K2448" s="7">
        <v>0.05</v>
      </c>
      <c r="L2448" s="6">
        <v>38.33</v>
      </c>
      <c r="M2448" s="6">
        <f t="shared" si="152"/>
        <v>77.79549999999999</v>
      </c>
      <c r="N2448" s="6">
        <f t="shared" si="153"/>
        <v>38.33</v>
      </c>
      <c r="O2448" s="6">
        <f t="shared" si="154"/>
        <v>39.465499999999992</v>
      </c>
      <c r="P2448" s="8">
        <f t="shared" si="155"/>
        <v>0.50729797996028048</v>
      </c>
      <c r="Q2448" s="5">
        <f>YEAR(SalesDataTable[[#This Row],[Order Date]])</f>
        <v>2026</v>
      </c>
      <c r="R2448" s="8" t="str">
        <f>"Q"&amp;ROUNDUP(MONTH(SalesDataTable[[#This Row],[Order Date]])/3,0)</f>
        <v>Q4</v>
      </c>
      <c r="S2448" s="9">
        <f>MONTH(SalesDataTable[[#This Row],[Order Date]])</f>
        <v>11</v>
      </c>
      <c r="T2448" s="8" t="str">
        <f>TEXT(SalesDataTable[[#This Row],[Order Date]],"mmm")</f>
        <v>Nov</v>
      </c>
    </row>
    <row r="2449" spans="1:20" ht="16">
      <c r="A2449" s="2" t="s">
        <v>2500</v>
      </c>
      <c r="B2449" s="3">
        <v>46351</v>
      </c>
      <c r="C2449" s="4" t="s">
        <v>14</v>
      </c>
      <c r="D2449" s="4" t="s">
        <v>15</v>
      </c>
      <c r="E2449" s="4" t="s">
        <v>25</v>
      </c>
      <c r="F2449" s="4" t="s">
        <v>16</v>
      </c>
      <c r="G2449" s="4" t="s">
        <v>31</v>
      </c>
      <c r="H2449" s="4" t="s">
        <v>41</v>
      </c>
      <c r="I2449" s="9">
        <v>2</v>
      </c>
      <c r="J2449" s="6">
        <v>194.78</v>
      </c>
      <c r="K2449" s="7">
        <v>0.15</v>
      </c>
      <c r="L2449" s="6">
        <v>102.51</v>
      </c>
      <c r="M2449" s="6">
        <f t="shared" si="152"/>
        <v>331.12599999999998</v>
      </c>
      <c r="N2449" s="6">
        <f t="shared" si="153"/>
        <v>205.02</v>
      </c>
      <c r="O2449" s="6">
        <f t="shared" si="154"/>
        <v>126.10599999999997</v>
      </c>
      <c r="P2449" s="8">
        <f t="shared" si="155"/>
        <v>0.38083992196324051</v>
      </c>
      <c r="Q2449" s="5">
        <f>YEAR(SalesDataTable[[#This Row],[Order Date]])</f>
        <v>2026</v>
      </c>
      <c r="R2449" s="8" t="str">
        <f>"Q"&amp;ROUNDUP(MONTH(SalesDataTable[[#This Row],[Order Date]])/3,0)</f>
        <v>Q4</v>
      </c>
      <c r="S2449" s="9">
        <f>MONTH(SalesDataTable[[#This Row],[Order Date]])</f>
        <v>11</v>
      </c>
      <c r="T2449" s="8" t="str">
        <f>TEXT(SalesDataTable[[#This Row],[Order Date]],"mmm")</f>
        <v>Nov</v>
      </c>
    </row>
    <row r="2450" spans="1:20" ht="16">
      <c r="A2450" s="2" t="s">
        <v>2501</v>
      </c>
      <c r="B2450" s="3">
        <v>46351</v>
      </c>
      <c r="C2450" s="4" t="s">
        <v>8</v>
      </c>
      <c r="D2450" s="4" t="s">
        <v>86</v>
      </c>
      <c r="E2450" s="4" t="s">
        <v>3</v>
      </c>
      <c r="F2450" s="4" t="s">
        <v>4</v>
      </c>
      <c r="G2450" s="4" t="s">
        <v>11</v>
      </c>
      <c r="H2450" s="4" t="s">
        <v>21</v>
      </c>
      <c r="I2450" s="9">
        <v>1</v>
      </c>
      <c r="J2450" s="6">
        <v>141.63</v>
      </c>
      <c r="K2450" s="7">
        <v>0.05</v>
      </c>
      <c r="L2450" s="6">
        <v>77.17</v>
      </c>
      <c r="M2450" s="6">
        <f t="shared" si="152"/>
        <v>134.54849999999999</v>
      </c>
      <c r="N2450" s="6">
        <f t="shared" si="153"/>
        <v>77.17</v>
      </c>
      <c r="O2450" s="6">
        <f t="shared" si="154"/>
        <v>57.378499999999988</v>
      </c>
      <c r="P2450" s="8">
        <f t="shared" si="155"/>
        <v>0.42645217152179321</v>
      </c>
      <c r="Q2450" s="5">
        <f>YEAR(SalesDataTable[[#This Row],[Order Date]])</f>
        <v>2026</v>
      </c>
      <c r="R2450" s="8" t="str">
        <f>"Q"&amp;ROUNDUP(MONTH(SalesDataTable[[#This Row],[Order Date]])/3,0)</f>
        <v>Q4</v>
      </c>
      <c r="S2450" s="9">
        <f>MONTH(SalesDataTable[[#This Row],[Order Date]])</f>
        <v>11</v>
      </c>
      <c r="T2450" s="8" t="str">
        <f>TEXT(SalesDataTable[[#This Row],[Order Date]],"mmm")</f>
        <v>Nov</v>
      </c>
    </row>
    <row r="2451" spans="1:20" ht="16">
      <c r="A2451" s="2" t="s">
        <v>2502</v>
      </c>
      <c r="B2451" s="3">
        <v>46352</v>
      </c>
      <c r="C2451" s="4" t="s">
        <v>14</v>
      </c>
      <c r="D2451" s="4" t="s">
        <v>126</v>
      </c>
      <c r="E2451" s="4" t="s">
        <v>3</v>
      </c>
      <c r="F2451" s="4" t="s">
        <v>4</v>
      </c>
      <c r="G2451" s="4" t="s">
        <v>5</v>
      </c>
      <c r="H2451" s="4" t="s">
        <v>35</v>
      </c>
      <c r="I2451" s="9">
        <v>1</v>
      </c>
      <c r="J2451" s="6">
        <v>40.86</v>
      </c>
      <c r="K2451" s="7">
        <v>0.05</v>
      </c>
      <c r="L2451" s="6">
        <v>17.14</v>
      </c>
      <c r="M2451" s="6">
        <f t="shared" si="152"/>
        <v>38.817</v>
      </c>
      <c r="N2451" s="6">
        <f t="shared" si="153"/>
        <v>17.14</v>
      </c>
      <c r="O2451" s="6">
        <f t="shared" si="154"/>
        <v>21.677</v>
      </c>
      <c r="P2451" s="8">
        <f t="shared" si="155"/>
        <v>0.55844088930107938</v>
      </c>
      <c r="Q2451" s="5">
        <f>YEAR(SalesDataTable[[#This Row],[Order Date]])</f>
        <v>2026</v>
      </c>
      <c r="R2451" s="8" t="str">
        <f>"Q"&amp;ROUNDUP(MONTH(SalesDataTable[[#This Row],[Order Date]])/3,0)</f>
        <v>Q4</v>
      </c>
      <c r="S2451" s="9">
        <f>MONTH(SalesDataTable[[#This Row],[Order Date]])</f>
        <v>11</v>
      </c>
      <c r="T2451" s="8" t="str">
        <f>TEXT(SalesDataTable[[#This Row],[Order Date]],"mmm")</f>
        <v>Nov</v>
      </c>
    </row>
    <row r="2452" spans="1:20" ht="16">
      <c r="A2452" s="2" t="s">
        <v>2503</v>
      </c>
      <c r="B2452" s="3">
        <v>46352</v>
      </c>
      <c r="C2452" s="4" t="s">
        <v>27</v>
      </c>
      <c r="D2452" s="4" t="s">
        <v>48</v>
      </c>
      <c r="E2452" s="4" t="s">
        <v>3</v>
      </c>
      <c r="F2452" s="4" t="s">
        <v>16</v>
      </c>
      <c r="G2452" s="4" t="s">
        <v>11</v>
      </c>
      <c r="H2452" s="4" t="s">
        <v>21</v>
      </c>
      <c r="I2452" s="9">
        <v>1</v>
      </c>
      <c r="J2452" s="6">
        <v>141.61000000000001</v>
      </c>
      <c r="K2452" s="7">
        <v>0.05</v>
      </c>
      <c r="L2452" s="6">
        <v>77.7</v>
      </c>
      <c r="M2452" s="6">
        <f t="shared" si="152"/>
        <v>134.52950000000001</v>
      </c>
      <c r="N2452" s="6">
        <f t="shared" si="153"/>
        <v>77.7</v>
      </c>
      <c r="O2452" s="6">
        <f t="shared" si="154"/>
        <v>56.82950000000001</v>
      </c>
      <c r="P2452" s="8">
        <f t="shared" si="155"/>
        <v>0.42243151130421214</v>
      </c>
      <c r="Q2452" s="5">
        <f>YEAR(SalesDataTable[[#This Row],[Order Date]])</f>
        <v>2026</v>
      </c>
      <c r="R2452" s="8" t="str">
        <f>"Q"&amp;ROUNDUP(MONTH(SalesDataTable[[#This Row],[Order Date]])/3,0)</f>
        <v>Q4</v>
      </c>
      <c r="S2452" s="9">
        <f>MONTH(SalesDataTable[[#This Row],[Order Date]])</f>
        <v>11</v>
      </c>
      <c r="T2452" s="8" t="str">
        <f>TEXT(SalesDataTable[[#This Row],[Order Date]],"mmm")</f>
        <v>Nov</v>
      </c>
    </row>
    <row r="2453" spans="1:20" ht="16">
      <c r="A2453" s="2" t="s">
        <v>2504</v>
      </c>
      <c r="B2453" s="3">
        <v>46352</v>
      </c>
      <c r="C2453" s="4" t="s">
        <v>27</v>
      </c>
      <c r="D2453" s="4" t="s">
        <v>45</v>
      </c>
      <c r="E2453" s="4" t="s">
        <v>3</v>
      </c>
      <c r="F2453" s="4" t="s">
        <v>16</v>
      </c>
      <c r="G2453" s="4" t="s">
        <v>31</v>
      </c>
      <c r="H2453" s="4" t="s">
        <v>90</v>
      </c>
      <c r="I2453" s="9">
        <v>2</v>
      </c>
      <c r="J2453" s="6">
        <v>122.15</v>
      </c>
      <c r="K2453" s="7">
        <v>0.1</v>
      </c>
      <c r="L2453" s="6">
        <v>61.15</v>
      </c>
      <c r="M2453" s="6">
        <f t="shared" si="152"/>
        <v>219.87</v>
      </c>
      <c r="N2453" s="6">
        <f t="shared" si="153"/>
        <v>122.3</v>
      </c>
      <c r="O2453" s="6">
        <f t="shared" si="154"/>
        <v>97.570000000000007</v>
      </c>
      <c r="P2453" s="8">
        <f t="shared" si="155"/>
        <v>0.44376222313185065</v>
      </c>
      <c r="Q2453" s="5">
        <f>YEAR(SalesDataTable[[#This Row],[Order Date]])</f>
        <v>2026</v>
      </c>
      <c r="R2453" s="8" t="str">
        <f>"Q"&amp;ROUNDUP(MONTH(SalesDataTable[[#This Row],[Order Date]])/3,0)</f>
        <v>Q4</v>
      </c>
      <c r="S2453" s="9">
        <f>MONTH(SalesDataTable[[#This Row],[Order Date]])</f>
        <v>11</v>
      </c>
      <c r="T2453" s="8" t="str">
        <f>TEXT(SalesDataTable[[#This Row],[Order Date]],"mmm")</f>
        <v>Nov</v>
      </c>
    </row>
    <row r="2454" spans="1:20" ht="16">
      <c r="A2454" s="2" t="s">
        <v>2505</v>
      </c>
      <c r="B2454" s="3">
        <v>46352</v>
      </c>
      <c r="C2454" s="4" t="s">
        <v>14</v>
      </c>
      <c r="D2454" s="4" t="s">
        <v>34</v>
      </c>
      <c r="E2454" s="4" t="s">
        <v>25</v>
      </c>
      <c r="F2454" s="4" t="s">
        <v>4</v>
      </c>
      <c r="G2454" s="4" t="s">
        <v>17</v>
      </c>
      <c r="H2454" s="4" t="s">
        <v>71</v>
      </c>
      <c r="I2454" s="9">
        <v>5</v>
      </c>
      <c r="J2454" s="6">
        <v>130.24</v>
      </c>
      <c r="K2454" s="7">
        <v>0.1</v>
      </c>
      <c r="L2454" s="6">
        <v>66.75</v>
      </c>
      <c r="M2454" s="6">
        <f t="shared" si="152"/>
        <v>586.08000000000004</v>
      </c>
      <c r="N2454" s="6">
        <f t="shared" si="153"/>
        <v>333.75</v>
      </c>
      <c r="O2454" s="6">
        <f t="shared" si="154"/>
        <v>252.33000000000004</v>
      </c>
      <c r="P2454" s="8">
        <f t="shared" si="155"/>
        <v>0.43053849303849306</v>
      </c>
      <c r="Q2454" s="5">
        <f>YEAR(SalesDataTable[[#This Row],[Order Date]])</f>
        <v>2026</v>
      </c>
      <c r="R2454" s="8" t="str">
        <f>"Q"&amp;ROUNDUP(MONTH(SalesDataTable[[#This Row],[Order Date]])/3,0)</f>
        <v>Q4</v>
      </c>
      <c r="S2454" s="9">
        <f>MONTH(SalesDataTable[[#This Row],[Order Date]])</f>
        <v>11</v>
      </c>
      <c r="T2454" s="8" t="str">
        <f>TEXT(SalesDataTable[[#This Row],[Order Date]],"mmm")</f>
        <v>Nov</v>
      </c>
    </row>
    <row r="2455" spans="1:20" ht="16">
      <c r="A2455" s="2" t="s">
        <v>2506</v>
      </c>
      <c r="B2455" s="3">
        <v>46352</v>
      </c>
      <c r="C2455" s="4" t="s">
        <v>1</v>
      </c>
      <c r="D2455" s="4" t="s">
        <v>88</v>
      </c>
      <c r="E2455" s="4" t="s">
        <v>10</v>
      </c>
      <c r="F2455" s="4" t="s">
        <v>4</v>
      </c>
      <c r="G2455" s="4" t="s">
        <v>5</v>
      </c>
      <c r="H2455" s="4" t="s">
        <v>29</v>
      </c>
      <c r="I2455" s="9">
        <v>3</v>
      </c>
      <c r="J2455" s="6">
        <v>50.18</v>
      </c>
      <c r="K2455" s="7">
        <v>0.1</v>
      </c>
      <c r="L2455" s="6">
        <v>23.12</v>
      </c>
      <c r="M2455" s="6">
        <f t="shared" si="152"/>
        <v>135.48599999999999</v>
      </c>
      <c r="N2455" s="6">
        <f t="shared" si="153"/>
        <v>69.36</v>
      </c>
      <c r="O2455" s="6">
        <f t="shared" si="154"/>
        <v>66.125999999999991</v>
      </c>
      <c r="P2455" s="8">
        <f t="shared" si="155"/>
        <v>0.4880651875470528</v>
      </c>
      <c r="Q2455" s="5">
        <f>YEAR(SalesDataTable[[#This Row],[Order Date]])</f>
        <v>2026</v>
      </c>
      <c r="R2455" s="8" t="str">
        <f>"Q"&amp;ROUNDUP(MONTH(SalesDataTable[[#This Row],[Order Date]])/3,0)</f>
        <v>Q4</v>
      </c>
      <c r="S2455" s="9">
        <f>MONTH(SalesDataTable[[#This Row],[Order Date]])</f>
        <v>11</v>
      </c>
      <c r="T2455" s="8" t="str">
        <f>TEXT(SalesDataTable[[#This Row],[Order Date]],"mmm")</f>
        <v>Nov</v>
      </c>
    </row>
    <row r="2456" spans="1:20" ht="16">
      <c r="A2456" s="2" t="s">
        <v>2507</v>
      </c>
      <c r="B2456" s="3">
        <v>46352</v>
      </c>
      <c r="C2456" s="4" t="s">
        <v>1</v>
      </c>
      <c r="D2456" s="4" t="s">
        <v>52</v>
      </c>
      <c r="E2456" s="4" t="s">
        <v>25</v>
      </c>
      <c r="F2456" s="4" t="s">
        <v>16</v>
      </c>
      <c r="G2456" s="4" t="s">
        <v>49</v>
      </c>
      <c r="H2456" s="4" t="s">
        <v>74</v>
      </c>
      <c r="I2456" s="9">
        <v>2</v>
      </c>
      <c r="J2456" s="6">
        <v>50.93</v>
      </c>
      <c r="K2456" s="7">
        <v>0.15</v>
      </c>
      <c r="L2456" s="6">
        <v>22.35</v>
      </c>
      <c r="M2456" s="6">
        <f t="shared" si="152"/>
        <v>86.581000000000003</v>
      </c>
      <c r="N2456" s="6">
        <f t="shared" si="153"/>
        <v>44.7</v>
      </c>
      <c r="O2456" s="6">
        <f t="shared" si="154"/>
        <v>41.881</v>
      </c>
      <c r="P2456" s="8">
        <f t="shared" si="155"/>
        <v>0.48372044674928677</v>
      </c>
      <c r="Q2456" s="5">
        <f>YEAR(SalesDataTable[[#This Row],[Order Date]])</f>
        <v>2026</v>
      </c>
      <c r="R2456" s="8" t="str">
        <f>"Q"&amp;ROUNDUP(MONTH(SalesDataTable[[#This Row],[Order Date]])/3,0)</f>
        <v>Q4</v>
      </c>
      <c r="S2456" s="9">
        <f>MONTH(SalesDataTable[[#This Row],[Order Date]])</f>
        <v>11</v>
      </c>
      <c r="T2456" s="8" t="str">
        <f>TEXT(SalesDataTable[[#This Row],[Order Date]],"mmm")</f>
        <v>Nov</v>
      </c>
    </row>
    <row r="2457" spans="1:20" ht="16">
      <c r="A2457" s="2" t="s">
        <v>2508</v>
      </c>
      <c r="B2457" s="3">
        <v>46352</v>
      </c>
      <c r="C2457" s="4" t="s">
        <v>14</v>
      </c>
      <c r="D2457" s="4" t="s">
        <v>61</v>
      </c>
      <c r="E2457" s="4" t="s">
        <v>3</v>
      </c>
      <c r="F2457" s="4" t="s">
        <v>20</v>
      </c>
      <c r="G2457" s="4" t="s">
        <v>5</v>
      </c>
      <c r="H2457" s="4" t="s">
        <v>29</v>
      </c>
      <c r="I2457" s="9">
        <v>1</v>
      </c>
      <c r="J2457" s="6">
        <v>49.6</v>
      </c>
      <c r="K2457" s="7">
        <v>0</v>
      </c>
      <c r="L2457" s="6">
        <v>22.62</v>
      </c>
      <c r="M2457" s="6">
        <f t="shared" si="152"/>
        <v>49.6</v>
      </c>
      <c r="N2457" s="6">
        <f t="shared" si="153"/>
        <v>22.62</v>
      </c>
      <c r="O2457" s="6">
        <f t="shared" si="154"/>
        <v>26.98</v>
      </c>
      <c r="P2457" s="8">
        <f t="shared" si="155"/>
        <v>0.5439516129032258</v>
      </c>
      <c r="Q2457" s="5">
        <f>YEAR(SalesDataTable[[#This Row],[Order Date]])</f>
        <v>2026</v>
      </c>
      <c r="R2457" s="8" t="str">
        <f>"Q"&amp;ROUNDUP(MONTH(SalesDataTable[[#This Row],[Order Date]])/3,0)</f>
        <v>Q4</v>
      </c>
      <c r="S2457" s="9">
        <f>MONTH(SalesDataTable[[#This Row],[Order Date]])</f>
        <v>11</v>
      </c>
      <c r="T2457" s="8" t="str">
        <f>TEXT(SalesDataTable[[#This Row],[Order Date]],"mmm")</f>
        <v>Nov</v>
      </c>
    </row>
    <row r="2458" spans="1:20" ht="16">
      <c r="A2458" s="2" t="s">
        <v>2509</v>
      </c>
      <c r="B2458" s="3">
        <v>46352</v>
      </c>
      <c r="C2458" s="4" t="s">
        <v>8</v>
      </c>
      <c r="D2458" s="4" t="s">
        <v>66</v>
      </c>
      <c r="E2458" s="4" t="s">
        <v>10</v>
      </c>
      <c r="F2458" s="4" t="s">
        <v>20</v>
      </c>
      <c r="G2458" s="4" t="s">
        <v>31</v>
      </c>
      <c r="H2458" s="4" t="s">
        <v>64</v>
      </c>
      <c r="I2458" s="9">
        <v>3</v>
      </c>
      <c r="J2458" s="6">
        <v>83.3</v>
      </c>
      <c r="K2458" s="7">
        <v>0.15</v>
      </c>
      <c r="L2458" s="6">
        <v>38.74</v>
      </c>
      <c r="M2458" s="6">
        <f t="shared" si="152"/>
        <v>212.41499999999996</v>
      </c>
      <c r="N2458" s="6">
        <f t="shared" si="153"/>
        <v>116.22</v>
      </c>
      <c r="O2458" s="6">
        <f t="shared" si="154"/>
        <v>96.194999999999965</v>
      </c>
      <c r="P2458" s="8">
        <f t="shared" si="155"/>
        <v>0.45286349834051259</v>
      </c>
      <c r="Q2458" s="5">
        <f>YEAR(SalesDataTable[[#This Row],[Order Date]])</f>
        <v>2026</v>
      </c>
      <c r="R2458" s="8" t="str">
        <f>"Q"&amp;ROUNDUP(MONTH(SalesDataTable[[#This Row],[Order Date]])/3,0)</f>
        <v>Q4</v>
      </c>
      <c r="S2458" s="9">
        <f>MONTH(SalesDataTable[[#This Row],[Order Date]])</f>
        <v>11</v>
      </c>
      <c r="T2458" s="8" t="str">
        <f>TEXT(SalesDataTable[[#This Row],[Order Date]],"mmm")</f>
        <v>Nov</v>
      </c>
    </row>
    <row r="2459" spans="1:20" ht="16">
      <c r="A2459" s="2" t="s">
        <v>2510</v>
      </c>
      <c r="B2459" s="3">
        <v>46352</v>
      </c>
      <c r="C2459" s="4" t="s">
        <v>8</v>
      </c>
      <c r="D2459" s="4" t="s">
        <v>86</v>
      </c>
      <c r="E2459" s="4" t="s">
        <v>39</v>
      </c>
      <c r="F2459" s="4" t="s">
        <v>20</v>
      </c>
      <c r="G2459" s="4" t="s">
        <v>17</v>
      </c>
      <c r="H2459" s="4" t="s">
        <v>18</v>
      </c>
      <c r="I2459" s="9">
        <v>1</v>
      </c>
      <c r="J2459" s="6">
        <v>35.89</v>
      </c>
      <c r="K2459" s="7">
        <v>0.05</v>
      </c>
      <c r="L2459" s="6">
        <v>13.53</v>
      </c>
      <c r="M2459" s="6">
        <f t="shared" si="152"/>
        <v>34.095500000000001</v>
      </c>
      <c r="N2459" s="6">
        <f t="shared" si="153"/>
        <v>13.53</v>
      </c>
      <c r="O2459" s="6">
        <f t="shared" si="154"/>
        <v>20.5655</v>
      </c>
      <c r="P2459" s="8">
        <f t="shared" si="155"/>
        <v>0.60317343931017287</v>
      </c>
      <c r="Q2459" s="5">
        <f>YEAR(SalesDataTable[[#This Row],[Order Date]])</f>
        <v>2026</v>
      </c>
      <c r="R2459" s="8" t="str">
        <f>"Q"&amp;ROUNDUP(MONTH(SalesDataTable[[#This Row],[Order Date]])/3,0)</f>
        <v>Q4</v>
      </c>
      <c r="S2459" s="9">
        <f>MONTH(SalesDataTable[[#This Row],[Order Date]])</f>
        <v>11</v>
      </c>
      <c r="T2459" s="8" t="str">
        <f>TEXT(SalesDataTable[[#This Row],[Order Date]],"mmm")</f>
        <v>Nov</v>
      </c>
    </row>
    <row r="2460" spans="1:20" ht="16">
      <c r="A2460" s="2" t="s">
        <v>2511</v>
      </c>
      <c r="B2460" s="3">
        <v>46353</v>
      </c>
      <c r="C2460" s="4" t="s">
        <v>27</v>
      </c>
      <c r="D2460" s="4" t="s">
        <v>28</v>
      </c>
      <c r="E2460" s="4" t="s">
        <v>25</v>
      </c>
      <c r="F2460" s="4" t="s">
        <v>16</v>
      </c>
      <c r="G2460" s="4" t="s">
        <v>31</v>
      </c>
      <c r="H2460" s="4" t="s">
        <v>41</v>
      </c>
      <c r="I2460" s="9">
        <v>1</v>
      </c>
      <c r="J2460" s="6">
        <v>195.32</v>
      </c>
      <c r="K2460" s="7">
        <v>0</v>
      </c>
      <c r="L2460" s="6">
        <v>103.21</v>
      </c>
      <c r="M2460" s="6">
        <f t="shared" si="152"/>
        <v>195.32</v>
      </c>
      <c r="N2460" s="6">
        <f t="shared" si="153"/>
        <v>103.21</v>
      </c>
      <c r="O2460" s="6">
        <f t="shared" si="154"/>
        <v>92.11</v>
      </c>
      <c r="P2460" s="8">
        <f t="shared" si="155"/>
        <v>0.47158509113250052</v>
      </c>
      <c r="Q2460" s="5">
        <f>YEAR(SalesDataTable[[#This Row],[Order Date]])</f>
        <v>2026</v>
      </c>
      <c r="R2460" s="8" t="str">
        <f>"Q"&amp;ROUNDUP(MONTH(SalesDataTable[[#This Row],[Order Date]])/3,0)</f>
        <v>Q4</v>
      </c>
      <c r="S2460" s="9">
        <f>MONTH(SalesDataTable[[#This Row],[Order Date]])</f>
        <v>11</v>
      </c>
      <c r="T2460" s="8" t="str">
        <f>TEXT(SalesDataTable[[#This Row],[Order Date]],"mmm")</f>
        <v>Nov</v>
      </c>
    </row>
    <row r="2461" spans="1:20" ht="16">
      <c r="A2461" s="2" t="s">
        <v>2512</v>
      </c>
      <c r="B2461" s="3">
        <v>46353</v>
      </c>
      <c r="C2461" s="4" t="s">
        <v>8</v>
      </c>
      <c r="D2461" s="4" t="s">
        <v>38</v>
      </c>
      <c r="E2461" s="4" t="s">
        <v>3</v>
      </c>
      <c r="F2461" s="4" t="s">
        <v>4</v>
      </c>
      <c r="G2461" s="4" t="s">
        <v>17</v>
      </c>
      <c r="H2461" s="4" t="s">
        <v>18</v>
      </c>
      <c r="I2461" s="9">
        <v>1</v>
      </c>
      <c r="J2461" s="6">
        <v>36.36</v>
      </c>
      <c r="K2461" s="7">
        <v>0.05</v>
      </c>
      <c r="L2461" s="6">
        <v>13.33</v>
      </c>
      <c r="M2461" s="6">
        <f t="shared" si="152"/>
        <v>34.541999999999994</v>
      </c>
      <c r="N2461" s="6">
        <f t="shared" si="153"/>
        <v>13.33</v>
      </c>
      <c r="O2461" s="6">
        <f t="shared" si="154"/>
        <v>21.211999999999996</v>
      </c>
      <c r="P2461" s="8">
        <f t="shared" si="155"/>
        <v>0.61409298824619307</v>
      </c>
      <c r="Q2461" s="5">
        <f>YEAR(SalesDataTable[[#This Row],[Order Date]])</f>
        <v>2026</v>
      </c>
      <c r="R2461" s="8" t="str">
        <f>"Q"&amp;ROUNDUP(MONTH(SalesDataTable[[#This Row],[Order Date]])/3,0)</f>
        <v>Q4</v>
      </c>
      <c r="S2461" s="9">
        <f>MONTH(SalesDataTable[[#This Row],[Order Date]])</f>
        <v>11</v>
      </c>
      <c r="T2461" s="8" t="str">
        <f>TEXT(SalesDataTable[[#This Row],[Order Date]],"mmm")</f>
        <v>Nov</v>
      </c>
    </row>
    <row r="2462" spans="1:20" ht="16">
      <c r="A2462" s="2" t="s">
        <v>2513</v>
      </c>
      <c r="B2462" s="3">
        <v>46353</v>
      </c>
      <c r="C2462" s="4" t="s">
        <v>8</v>
      </c>
      <c r="D2462" s="4" t="s">
        <v>69</v>
      </c>
      <c r="E2462" s="4" t="s">
        <v>3</v>
      </c>
      <c r="F2462" s="4" t="s">
        <v>4</v>
      </c>
      <c r="G2462" s="4" t="s">
        <v>17</v>
      </c>
      <c r="H2462" s="4" t="s">
        <v>18</v>
      </c>
      <c r="I2462" s="9">
        <v>2</v>
      </c>
      <c r="J2462" s="6">
        <v>35.85</v>
      </c>
      <c r="K2462" s="7">
        <v>0.05</v>
      </c>
      <c r="L2462" s="6">
        <v>13.69</v>
      </c>
      <c r="M2462" s="6">
        <f t="shared" si="152"/>
        <v>68.114999999999995</v>
      </c>
      <c r="N2462" s="6">
        <f t="shared" si="153"/>
        <v>27.38</v>
      </c>
      <c r="O2462" s="6">
        <f t="shared" si="154"/>
        <v>40.734999999999999</v>
      </c>
      <c r="P2462" s="8">
        <f t="shared" si="155"/>
        <v>0.59803273875064233</v>
      </c>
      <c r="Q2462" s="5">
        <f>YEAR(SalesDataTable[[#This Row],[Order Date]])</f>
        <v>2026</v>
      </c>
      <c r="R2462" s="8" t="str">
        <f>"Q"&amp;ROUNDUP(MONTH(SalesDataTable[[#This Row],[Order Date]])/3,0)</f>
        <v>Q4</v>
      </c>
      <c r="S2462" s="9">
        <f>MONTH(SalesDataTable[[#This Row],[Order Date]])</f>
        <v>11</v>
      </c>
      <c r="T2462" s="8" t="str">
        <f>TEXT(SalesDataTable[[#This Row],[Order Date]],"mmm")</f>
        <v>Nov</v>
      </c>
    </row>
    <row r="2463" spans="1:20" ht="16">
      <c r="A2463" s="2" t="s">
        <v>2514</v>
      </c>
      <c r="B2463" s="3">
        <v>46353</v>
      </c>
      <c r="C2463" s="4" t="s">
        <v>27</v>
      </c>
      <c r="D2463" s="4" t="s">
        <v>48</v>
      </c>
      <c r="E2463" s="4" t="s">
        <v>3</v>
      </c>
      <c r="F2463" s="4" t="s">
        <v>16</v>
      </c>
      <c r="G2463" s="4" t="s">
        <v>17</v>
      </c>
      <c r="H2463" s="4" t="s">
        <v>46</v>
      </c>
      <c r="I2463" s="9">
        <v>4</v>
      </c>
      <c r="J2463" s="6">
        <v>46.73</v>
      </c>
      <c r="K2463" s="7">
        <v>0</v>
      </c>
      <c r="L2463" s="6">
        <v>17.989999999999998</v>
      </c>
      <c r="M2463" s="6">
        <f t="shared" si="152"/>
        <v>186.92</v>
      </c>
      <c r="N2463" s="6">
        <f t="shared" si="153"/>
        <v>71.959999999999994</v>
      </c>
      <c r="O2463" s="6">
        <f t="shared" si="154"/>
        <v>114.96</v>
      </c>
      <c r="P2463" s="8">
        <f t="shared" si="155"/>
        <v>0.61502246950567085</v>
      </c>
      <c r="Q2463" s="5">
        <f>YEAR(SalesDataTable[[#This Row],[Order Date]])</f>
        <v>2026</v>
      </c>
      <c r="R2463" s="8" t="str">
        <f>"Q"&amp;ROUNDUP(MONTH(SalesDataTable[[#This Row],[Order Date]])/3,0)</f>
        <v>Q4</v>
      </c>
      <c r="S2463" s="9">
        <f>MONTH(SalesDataTable[[#This Row],[Order Date]])</f>
        <v>11</v>
      </c>
      <c r="T2463" s="8" t="str">
        <f>TEXT(SalesDataTable[[#This Row],[Order Date]],"mmm")</f>
        <v>Nov</v>
      </c>
    </row>
    <row r="2464" spans="1:20" ht="16">
      <c r="A2464" s="2" t="s">
        <v>2515</v>
      </c>
      <c r="B2464" s="3">
        <v>46353</v>
      </c>
      <c r="C2464" s="4" t="s">
        <v>27</v>
      </c>
      <c r="D2464" s="4" t="s">
        <v>82</v>
      </c>
      <c r="E2464" s="4" t="s">
        <v>25</v>
      </c>
      <c r="F2464" s="4" t="s">
        <v>4</v>
      </c>
      <c r="G2464" s="4" t="s">
        <v>11</v>
      </c>
      <c r="H2464" s="4" t="s">
        <v>21</v>
      </c>
      <c r="I2464" s="9">
        <v>3</v>
      </c>
      <c r="J2464" s="6">
        <v>143.72</v>
      </c>
      <c r="K2464" s="7">
        <v>0.15</v>
      </c>
      <c r="L2464" s="6">
        <v>78.56</v>
      </c>
      <c r="M2464" s="6">
        <f t="shared" si="152"/>
        <v>366.48599999999999</v>
      </c>
      <c r="N2464" s="6">
        <f t="shared" si="153"/>
        <v>235.68</v>
      </c>
      <c r="O2464" s="6">
        <f t="shared" si="154"/>
        <v>130.80599999999998</v>
      </c>
      <c r="P2464" s="8">
        <f t="shared" si="155"/>
        <v>0.35691950033561987</v>
      </c>
      <c r="Q2464" s="5">
        <f>YEAR(SalesDataTable[[#This Row],[Order Date]])</f>
        <v>2026</v>
      </c>
      <c r="R2464" s="8" t="str">
        <f>"Q"&amp;ROUNDUP(MONTH(SalesDataTable[[#This Row],[Order Date]])/3,0)</f>
        <v>Q4</v>
      </c>
      <c r="S2464" s="9">
        <f>MONTH(SalesDataTable[[#This Row],[Order Date]])</f>
        <v>11</v>
      </c>
      <c r="T2464" s="8" t="str">
        <f>TEXT(SalesDataTable[[#This Row],[Order Date]],"mmm")</f>
        <v>Nov</v>
      </c>
    </row>
    <row r="2465" spans="1:20" ht="16">
      <c r="A2465" s="2" t="s">
        <v>2516</v>
      </c>
      <c r="B2465" s="3">
        <v>46353</v>
      </c>
      <c r="C2465" s="4" t="s">
        <v>8</v>
      </c>
      <c r="D2465" s="4" t="s">
        <v>69</v>
      </c>
      <c r="E2465" s="4" t="s">
        <v>39</v>
      </c>
      <c r="F2465" s="4" t="s">
        <v>16</v>
      </c>
      <c r="G2465" s="4" t="s">
        <v>49</v>
      </c>
      <c r="H2465" s="4" t="s">
        <v>67</v>
      </c>
      <c r="I2465" s="9">
        <v>1</v>
      </c>
      <c r="J2465" s="6">
        <v>35.590000000000003</v>
      </c>
      <c r="K2465" s="7">
        <v>0</v>
      </c>
      <c r="L2465" s="6">
        <v>13.57</v>
      </c>
      <c r="M2465" s="6">
        <f t="shared" si="152"/>
        <v>35.590000000000003</v>
      </c>
      <c r="N2465" s="6">
        <f t="shared" si="153"/>
        <v>13.57</v>
      </c>
      <c r="O2465" s="6">
        <f t="shared" si="154"/>
        <v>22.020000000000003</v>
      </c>
      <c r="P2465" s="8">
        <f t="shared" si="155"/>
        <v>0.61871312166338865</v>
      </c>
      <c r="Q2465" s="5">
        <f>YEAR(SalesDataTable[[#This Row],[Order Date]])</f>
        <v>2026</v>
      </c>
      <c r="R2465" s="8" t="str">
        <f>"Q"&amp;ROUNDUP(MONTH(SalesDataTable[[#This Row],[Order Date]])/3,0)</f>
        <v>Q4</v>
      </c>
      <c r="S2465" s="9">
        <f>MONTH(SalesDataTable[[#This Row],[Order Date]])</f>
        <v>11</v>
      </c>
      <c r="T2465" s="8" t="str">
        <f>TEXT(SalesDataTable[[#This Row],[Order Date]],"mmm")</f>
        <v>Nov</v>
      </c>
    </row>
    <row r="2466" spans="1:20" ht="16">
      <c r="A2466" s="2" t="s">
        <v>2517</v>
      </c>
      <c r="B2466" s="3">
        <v>46353</v>
      </c>
      <c r="C2466" s="4" t="s">
        <v>27</v>
      </c>
      <c r="D2466" s="4" t="s">
        <v>82</v>
      </c>
      <c r="E2466" s="4" t="s">
        <v>39</v>
      </c>
      <c r="F2466" s="4" t="s">
        <v>4</v>
      </c>
      <c r="G2466" s="4" t="s">
        <v>11</v>
      </c>
      <c r="H2466" s="4" t="s">
        <v>79</v>
      </c>
      <c r="I2466" s="9">
        <v>4</v>
      </c>
      <c r="J2466" s="6">
        <v>71.11</v>
      </c>
      <c r="K2466" s="7">
        <v>0.05</v>
      </c>
      <c r="L2466" s="6">
        <v>32.25</v>
      </c>
      <c r="M2466" s="6">
        <f t="shared" si="152"/>
        <v>270.21799999999996</v>
      </c>
      <c r="N2466" s="6">
        <f t="shared" si="153"/>
        <v>129</v>
      </c>
      <c r="O2466" s="6">
        <f t="shared" si="154"/>
        <v>141.21799999999996</v>
      </c>
      <c r="P2466" s="8">
        <f t="shared" si="155"/>
        <v>0.52260767232382732</v>
      </c>
      <c r="Q2466" s="5">
        <f>YEAR(SalesDataTable[[#This Row],[Order Date]])</f>
        <v>2026</v>
      </c>
      <c r="R2466" s="8" t="str">
        <f>"Q"&amp;ROUNDUP(MONTH(SalesDataTable[[#This Row],[Order Date]])/3,0)</f>
        <v>Q4</v>
      </c>
      <c r="S2466" s="9">
        <f>MONTH(SalesDataTable[[#This Row],[Order Date]])</f>
        <v>11</v>
      </c>
      <c r="T2466" s="8" t="str">
        <f>TEXT(SalesDataTable[[#This Row],[Order Date]],"mmm")</f>
        <v>Nov</v>
      </c>
    </row>
    <row r="2467" spans="1:20" ht="16">
      <c r="A2467" s="2" t="s">
        <v>2518</v>
      </c>
      <c r="B2467" s="3">
        <v>46353</v>
      </c>
      <c r="C2467" s="4" t="s">
        <v>1</v>
      </c>
      <c r="D2467" s="4" t="s">
        <v>52</v>
      </c>
      <c r="E2467" s="4" t="s">
        <v>39</v>
      </c>
      <c r="F2467" s="4" t="s">
        <v>20</v>
      </c>
      <c r="G2467" s="4" t="s">
        <v>5</v>
      </c>
      <c r="H2467" s="4" t="s">
        <v>29</v>
      </c>
      <c r="I2467" s="9">
        <v>5</v>
      </c>
      <c r="J2467" s="6">
        <v>51.04</v>
      </c>
      <c r="K2467" s="7">
        <v>0</v>
      </c>
      <c r="L2467" s="6">
        <v>22.69</v>
      </c>
      <c r="M2467" s="6">
        <f t="shared" si="152"/>
        <v>255.2</v>
      </c>
      <c r="N2467" s="6">
        <f t="shared" si="153"/>
        <v>113.45</v>
      </c>
      <c r="O2467" s="6">
        <f t="shared" si="154"/>
        <v>141.75</v>
      </c>
      <c r="P2467" s="8">
        <f t="shared" si="155"/>
        <v>0.55544670846394983</v>
      </c>
      <c r="Q2467" s="5">
        <f>YEAR(SalesDataTable[[#This Row],[Order Date]])</f>
        <v>2026</v>
      </c>
      <c r="R2467" s="8" t="str">
        <f>"Q"&amp;ROUNDUP(MONTH(SalesDataTable[[#This Row],[Order Date]])/3,0)</f>
        <v>Q4</v>
      </c>
      <c r="S2467" s="9">
        <f>MONTH(SalesDataTable[[#This Row],[Order Date]])</f>
        <v>11</v>
      </c>
      <c r="T2467" s="8" t="str">
        <f>TEXT(SalesDataTable[[#This Row],[Order Date]],"mmm")</f>
        <v>Nov</v>
      </c>
    </row>
    <row r="2468" spans="1:20" ht="16">
      <c r="A2468" s="2" t="s">
        <v>2519</v>
      </c>
      <c r="B2468" s="3">
        <v>46353</v>
      </c>
      <c r="C2468" s="4" t="s">
        <v>8</v>
      </c>
      <c r="D2468" s="4" t="s">
        <v>86</v>
      </c>
      <c r="E2468" s="4" t="s">
        <v>25</v>
      </c>
      <c r="F2468" s="4" t="s">
        <v>4</v>
      </c>
      <c r="G2468" s="4" t="s">
        <v>17</v>
      </c>
      <c r="H2468" s="4" t="s">
        <v>83</v>
      </c>
      <c r="I2468" s="9">
        <v>3</v>
      </c>
      <c r="J2468" s="6">
        <v>161.66</v>
      </c>
      <c r="K2468" s="7">
        <v>0.05</v>
      </c>
      <c r="L2468" s="6">
        <v>88.3</v>
      </c>
      <c r="M2468" s="6">
        <f t="shared" si="152"/>
        <v>460.73099999999999</v>
      </c>
      <c r="N2468" s="6">
        <f t="shared" si="153"/>
        <v>264.89999999999998</v>
      </c>
      <c r="O2468" s="6">
        <f t="shared" si="154"/>
        <v>195.83100000000002</v>
      </c>
      <c r="P2468" s="8">
        <f t="shared" si="155"/>
        <v>0.42504411467863029</v>
      </c>
      <c r="Q2468" s="5">
        <f>YEAR(SalesDataTable[[#This Row],[Order Date]])</f>
        <v>2026</v>
      </c>
      <c r="R2468" s="8" t="str">
        <f>"Q"&amp;ROUNDUP(MONTH(SalesDataTable[[#This Row],[Order Date]])/3,0)</f>
        <v>Q4</v>
      </c>
      <c r="S2468" s="9">
        <f>MONTH(SalesDataTable[[#This Row],[Order Date]])</f>
        <v>11</v>
      </c>
      <c r="T2468" s="8" t="str">
        <f>TEXT(SalesDataTable[[#This Row],[Order Date]],"mmm")</f>
        <v>Nov</v>
      </c>
    </row>
    <row r="2469" spans="1:20" ht="16">
      <c r="A2469" s="2" t="s">
        <v>2520</v>
      </c>
      <c r="B2469" s="3">
        <v>46353</v>
      </c>
      <c r="C2469" s="4" t="s">
        <v>27</v>
      </c>
      <c r="D2469" s="4" t="s">
        <v>82</v>
      </c>
      <c r="E2469" s="4" t="s">
        <v>3</v>
      </c>
      <c r="F2469" s="4" t="s">
        <v>20</v>
      </c>
      <c r="G2469" s="4" t="s">
        <v>31</v>
      </c>
      <c r="H2469" s="4" t="s">
        <v>64</v>
      </c>
      <c r="I2469" s="9">
        <v>2</v>
      </c>
      <c r="J2469" s="6">
        <v>80.400000000000006</v>
      </c>
      <c r="K2469" s="7">
        <v>0.15</v>
      </c>
      <c r="L2469" s="6">
        <v>38.869999999999997</v>
      </c>
      <c r="M2469" s="6">
        <f t="shared" si="152"/>
        <v>136.68</v>
      </c>
      <c r="N2469" s="6">
        <f t="shared" si="153"/>
        <v>77.739999999999995</v>
      </c>
      <c r="O2469" s="6">
        <f t="shared" si="154"/>
        <v>58.940000000000012</v>
      </c>
      <c r="P2469" s="8">
        <f t="shared" si="155"/>
        <v>0.43122622183201648</v>
      </c>
      <c r="Q2469" s="5">
        <f>YEAR(SalesDataTable[[#This Row],[Order Date]])</f>
        <v>2026</v>
      </c>
      <c r="R2469" s="8" t="str">
        <f>"Q"&amp;ROUNDUP(MONTH(SalesDataTable[[#This Row],[Order Date]])/3,0)</f>
        <v>Q4</v>
      </c>
      <c r="S2469" s="9">
        <f>MONTH(SalesDataTable[[#This Row],[Order Date]])</f>
        <v>11</v>
      </c>
      <c r="T2469" s="8" t="str">
        <f>TEXT(SalesDataTable[[#This Row],[Order Date]],"mmm")</f>
        <v>Nov</v>
      </c>
    </row>
    <row r="2470" spans="1:20" ht="16">
      <c r="A2470" s="2" t="s">
        <v>2521</v>
      </c>
      <c r="B2470" s="3">
        <v>46354</v>
      </c>
      <c r="C2470" s="4" t="s">
        <v>14</v>
      </c>
      <c r="D2470" s="4" t="s">
        <v>24</v>
      </c>
      <c r="E2470" s="4" t="s">
        <v>3</v>
      </c>
      <c r="F2470" s="4" t="s">
        <v>4</v>
      </c>
      <c r="G2470" s="4" t="s">
        <v>49</v>
      </c>
      <c r="H2470" s="4" t="s">
        <v>67</v>
      </c>
      <c r="I2470" s="9">
        <v>3</v>
      </c>
      <c r="J2470" s="6">
        <v>36.81</v>
      </c>
      <c r="K2470" s="7">
        <v>0.05</v>
      </c>
      <c r="L2470" s="6">
        <v>13.82</v>
      </c>
      <c r="M2470" s="6">
        <f t="shared" si="152"/>
        <v>104.9085</v>
      </c>
      <c r="N2470" s="6">
        <f t="shared" si="153"/>
        <v>41.46</v>
      </c>
      <c r="O2470" s="6">
        <f t="shared" si="154"/>
        <v>63.448500000000003</v>
      </c>
      <c r="P2470" s="8">
        <f t="shared" si="155"/>
        <v>0.60479846723573405</v>
      </c>
      <c r="Q2470" s="5">
        <f>YEAR(SalesDataTable[[#This Row],[Order Date]])</f>
        <v>2026</v>
      </c>
      <c r="R2470" s="8" t="str">
        <f>"Q"&amp;ROUNDUP(MONTH(SalesDataTable[[#This Row],[Order Date]])/3,0)</f>
        <v>Q4</v>
      </c>
      <c r="S2470" s="9">
        <f>MONTH(SalesDataTable[[#This Row],[Order Date]])</f>
        <v>11</v>
      </c>
      <c r="T2470" s="8" t="str">
        <f>TEXT(SalesDataTable[[#This Row],[Order Date]],"mmm")</f>
        <v>Nov</v>
      </c>
    </row>
    <row r="2471" spans="1:20" ht="16">
      <c r="A2471" s="2" t="s">
        <v>2522</v>
      </c>
      <c r="B2471" s="3">
        <v>46354</v>
      </c>
      <c r="C2471" s="4" t="s">
        <v>8</v>
      </c>
      <c r="D2471" s="4" t="s">
        <v>69</v>
      </c>
      <c r="E2471" s="4" t="s">
        <v>39</v>
      </c>
      <c r="F2471" s="4" t="s">
        <v>4</v>
      </c>
      <c r="G2471" s="4" t="s">
        <v>17</v>
      </c>
      <c r="H2471" s="4" t="s">
        <v>71</v>
      </c>
      <c r="I2471" s="9">
        <v>2</v>
      </c>
      <c r="J2471" s="6">
        <v>132.61000000000001</v>
      </c>
      <c r="K2471" s="7">
        <v>0.1</v>
      </c>
      <c r="L2471" s="6">
        <v>67.3</v>
      </c>
      <c r="M2471" s="6">
        <f t="shared" si="152"/>
        <v>238.69800000000004</v>
      </c>
      <c r="N2471" s="6">
        <f t="shared" si="153"/>
        <v>134.6</v>
      </c>
      <c r="O2471" s="6">
        <f t="shared" si="154"/>
        <v>104.09800000000004</v>
      </c>
      <c r="P2471" s="8">
        <f t="shared" si="155"/>
        <v>0.43610755012610086</v>
      </c>
      <c r="Q2471" s="5">
        <f>YEAR(SalesDataTable[[#This Row],[Order Date]])</f>
        <v>2026</v>
      </c>
      <c r="R2471" s="8" t="str">
        <f>"Q"&amp;ROUNDUP(MONTH(SalesDataTable[[#This Row],[Order Date]])/3,0)</f>
        <v>Q4</v>
      </c>
      <c r="S2471" s="9">
        <f>MONTH(SalesDataTable[[#This Row],[Order Date]])</f>
        <v>11</v>
      </c>
      <c r="T2471" s="8" t="str">
        <f>TEXT(SalesDataTable[[#This Row],[Order Date]],"mmm")</f>
        <v>Nov</v>
      </c>
    </row>
    <row r="2472" spans="1:20" ht="16">
      <c r="A2472" s="2" t="s">
        <v>2523</v>
      </c>
      <c r="B2472" s="3">
        <v>46354</v>
      </c>
      <c r="C2472" s="4" t="s">
        <v>1</v>
      </c>
      <c r="D2472" s="4" t="s">
        <v>88</v>
      </c>
      <c r="E2472" s="4" t="s">
        <v>3</v>
      </c>
      <c r="F2472" s="4" t="s">
        <v>4</v>
      </c>
      <c r="G2472" s="4" t="s">
        <v>5</v>
      </c>
      <c r="H2472" s="4" t="s">
        <v>35</v>
      </c>
      <c r="I2472" s="9">
        <v>5</v>
      </c>
      <c r="J2472" s="6">
        <v>39.79</v>
      </c>
      <c r="K2472" s="7">
        <v>0.1</v>
      </c>
      <c r="L2472" s="6">
        <v>17.09</v>
      </c>
      <c r="M2472" s="6">
        <f t="shared" si="152"/>
        <v>179.05500000000001</v>
      </c>
      <c r="N2472" s="6">
        <f t="shared" si="153"/>
        <v>85.45</v>
      </c>
      <c r="O2472" s="6">
        <f t="shared" si="154"/>
        <v>93.605000000000004</v>
      </c>
      <c r="P2472" s="8">
        <f t="shared" si="155"/>
        <v>0.52277233252352628</v>
      </c>
      <c r="Q2472" s="5">
        <f>YEAR(SalesDataTable[[#This Row],[Order Date]])</f>
        <v>2026</v>
      </c>
      <c r="R2472" s="8" t="str">
        <f>"Q"&amp;ROUNDUP(MONTH(SalesDataTable[[#This Row],[Order Date]])/3,0)</f>
        <v>Q4</v>
      </c>
      <c r="S2472" s="9">
        <f>MONTH(SalesDataTable[[#This Row],[Order Date]])</f>
        <v>11</v>
      </c>
      <c r="T2472" s="8" t="str">
        <f>TEXT(SalesDataTable[[#This Row],[Order Date]],"mmm")</f>
        <v>Nov</v>
      </c>
    </row>
    <row r="2473" spans="1:20" ht="16">
      <c r="A2473" s="2" t="s">
        <v>2524</v>
      </c>
      <c r="B2473" s="3">
        <v>46354</v>
      </c>
      <c r="C2473" s="4" t="s">
        <v>27</v>
      </c>
      <c r="D2473" s="4" t="s">
        <v>28</v>
      </c>
      <c r="E2473" s="4" t="s">
        <v>3</v>
      </c>
      <c r="F2473" s="4" t="s">
        <v>4</v>
      </c>
      <c r="G2473" s="4" t="s">
        <v>17</v>
      </c>
      <c r="H2473" s="4" t="s">
        <v>18</v>
      </c>
      <c r="I2473" s="9">
        <v>2</v>
      </c>
      <c r="J2473" s="6">
        <v>36.119999999999997</v>
      </c>
      <c r="K2473" s="7">
        <v>0.1</v>
      </c>
      <c r="L2473" s="6">
        <v>13.61</v>
      </c>
      <c r="M2473" s="6">
        <f t="shared" si="152"/>
        <v>65.015999999999991</v>
      </c>
      <c r="N2473" s="6">
        <f t="shared" si="153"/>
        <v>27.22</v>
      </c>
      <c r="O2473" s="6">
        <f t="shared" si="154"/>
        <v>37.795999999999992</v>
      </c>
      <c r="P2473" s="8">
        <f t="shared" si="155"/>
        <v>0.58133382551987201</v>
      </c>
      <c r="Q2473" s="5">
        <f>YEAR(SalesDataTable[[#This Row],[Order Date]])</f>
        <v>2026</v>
      </c>
      <c r="R2473" s="8" t="str">
        <f>"Q"&amp;ROUNDUP(MONTH(SalesDataTable[[#This Row],[Order Date]])/3,0)</f>
        <v>Q4</v>
      </c>
      <c r="S2473" s="9">
        <f>MONTH(SalesDataTable[[#This Row],[Order Date]])</f>
        <v>11</v>
      </c>
      <c r="T2473" s="8" t="str">
        <f>TEXT(SalesDataTable[[#This Row],[Order Date]],"mmm")</f>
        <v>Nov</v>
      </c>
    </row>
    <row r="2474" spans="1:20" ht="16">
      <c r="A2474" s="2" t="s">
        <v>2525</v>
      </c>
      <c r="B2474" s="3">
        <v>46354</v>
      </c>
      <c r="C2474" s="4" t="s">
        <v>27</v>
      </c>
      <c r="D2474" s="4" t="s">
        <v>45</v>
      </c>
      <c r="E2474" s="4" t="s">
        <v>25</v>
      </c>
      <c r="F2474" s="4" t="s">
        <v>4</v>
      </c>
      <c r="G2474" s="4" t="s">
        <v>11</v>
      </c>
      <c r="H2474" s="4" t="s">
        <v>53</v>
      </c>
      <c r="I2474" s="9">
        <v>5</v>
      </c>
      <c r="J2474" s="6">
        <v>153.93</v>
      </c>
      <c r="K2474" s="7">
        <v>0.05</v>
      </c>
      <c r="L2474" s="6">
        <v>77.27</v>
      </c>
      <c r="M2474" s="6">
        <f t="shared" si="152"/>
        <v>731.16750000000002</v>
      </c>
      <c r="N2474" s="6">
        <f t="shared" si="153"/>
        <v>386.34999999999997</v>
      </c>
      <c r="O2474" s="6">
        <f t="shared" si="154"/>
        <v>344.81750000000005</v>
      </c>
      <c r="P2474" s="8">
        <f t="shared" si="155"/>
        <v>0.4715985051304934</v>
      </c>
      <c r="Q2474" s="5">
        <f>YEAR(SalesDataTable[[#This Row],[Order Date]])</f>
        <v>2026</v>
      </c>
      <c r="R2474" s="8" t="str">
        <f>"Q"&amp;ROUNDUP(MONTH(SalesDataTable[[#This Row],[Order Date]])/3,0)</f>
        <v>Q4</v>
      </c>
      <c r="S2474" s="9">
        <f>MONTH(SalesDataTable[[#This Row],[Order Date]])</f>
        <v>11</v>
      </c>
      <c r="T2474" s="8" t="str">
        <f>TEXT(SalesDataTable[[#This Row],[Order Date]],"mmm")</f>
        <v>Nov</v>
      </c>
    </row>
    <row r="2475" spans="1:20" ht="16">
      <c r="A2475" s="2" t="s">
        <v>2526</v>
      </c>
      <c r="B2475" s="3">
        <v>46354</v>
      </c>
      <c r="C2475" s="4" t="s">
        <v>14</v>
      </c>
      <c r="D2475" s="4" t="s">
        <v>24</v>
      </c>
      <c r="E2475" s="4" t="s">
        <v>25</v>
      </c>
      <c r="F2475" s="4" t="s">
        <v>16</v>
      </c>
      <c r="G2475" s="4" t="s">
        <v>49</v>
      </c>
      <c r="H2475" s="4" t="s">
        <v>74</v>
      </c>
      <c r="I2475" s="9">
        <v>3</v>
      </c>
      <c r="J2475" s="6">
        <v>50.67</v>
      </c>
      <c r="K2475" s="7">
        <v>0.05</v>
      </c>
      <c r="L2475" s="6">
        <v>22.25</v>
      </c>
      <c r="M2475" s="6">
        <f t="shared" si="152"/>
        <v>144.40949999999998</v>
      </c>
      <c r="N2475" s="6">
        <f t="shared" si="153"/>
        <v>66.75</v>
      </c>
      <c r="O2475" s="6">
        <f t="shared" si="154"/>
        <v>77.65949999999998</v>
      </c>
      <c r="P2475" s="8">
        <f t="shared" si="155"/>
        <v>0.53777279195620775</v>
      </c>
      <c r="Q2475" s="5">
        <f>YEAR(SalesDataTable[[#This Row],[Order Date]])</f>
        <v>2026</v>
      </c>
      <c r="R2475" s="8" t="str">
        <f>"Q"&amp;ROUNDUP(MONTH(SalesDataTable[[#This Row],[Order Date]])/3,0)</f>
        <v>Q4</v>
      </c>
      <c r="S2475" s="9">
        <f>MONTH(SalesDataTable[[#This Row],[Order Date]])</f>
        <v>11</v>
      </c>
      <c r="T2475" s="8" t="str">
        <f>TEXT(SalesDataTable[[#This Row],[Order Date]],"mmm")</f>
        <v>Nov</v>
      </c>
    </row>
    <row r="2476" spans="1:20" ht="16">
      <c r="A2476" s="2" t="s">
        <v>2527</v>
      </c>
      <c r="B2476" s="3">
        <v>46354</v>
      </c>
      <c r="C2476" s="4" t="s">
        <v>14</v>
      </c>
      <c r="D2476" s="4" t="s">
        <v>24</v>
      </c>
      <c r="E2476" s="4" t="s">
        <v>3</v>
      </c>
      <c r="F2476" s="4" t="s">
        <v>4</v>
      </c>
      <c r="G2476" s="4" t="s">
        <v>11</v>
      </c>
      <c r="H2476" s="4" t="s">
        <v>79</v>
      </c>
      <c r="I2476" s="9">
        <v>4</v>
      </c>
      <c r="J2476" s="6">
        <v>72.77</v>
      </c>
      <c r="K2476" s="7">
        <v>0</v>
      </c>
      <c r="L2476" s="6">
        <v>32.090000000000003</v>
      </c>
      <c r="M2476" s="6">
        <f t="shared" si="152"/>
        <v>291.08</v>
      </c>
      <c r="N2476" s="6">
        <f t="shared" si="153"/>
        <v>128.36000000000001</v>
      </c>
      <c r="O2476" s="6">
        <f t="shared" si="154"/>
        <v>162.71999999999997</v>
      </c>
      <c r="P2476" s="8">
        <f t="shared" si="155"/>
        <v>0.55902157482479031</v>
      </c>
      <c r="Q2476" s="5">
        <f>YEAR(SalesDataTable[[#This Row],[Order Date]])</f>
        <v>2026</v>
      </c>
      <c r="R2476" s="8" t="str">
        <f>"Q"&amp;ROUNDUP(MONTH(SalesDataTable[[#This Row],[Order Date]])/3,0)</f>
        <v>Q4</v>
      </c>
      <c r="S2476" s="9">
        <f>MONTH(SalesDataTable[[#This Row],[Order Date]])</f>
        <v>11</v>
      </c>
      <c r="T2476" s="8" t="str">
        <f>TEXT(SalesDataTable[[#This Row],[Order Date]],"mmm")</f>
        <v>Nov</v>
      </c>
    </row>
    <row r="2477" spans="1:20" ht="16">
      <c r="A2477" s="2" t="s">
        <v>2528</v>
      </c>
      <c r="B2477" s="3">
        <v>46354</v>
      </c>
      <c r="C2477" s="4" t="s">
        <v>14</v>
      </c>
      <c r="D2477" s="4" t="s">
        <v>61</v>
      </c>
      <c r="E2477" s="4" t="s">
        <v>39</v>
      </c>
      <c r="F2477" s="4" t="s">
        <v>16</v>
      </c>
      <c r="G2477" s="4" t="s">
        <v>17</v>
      </c>
      <c r="H2477" s="4" t="s">
        <v>46</v>
      </c>
      <c r="I2477" s="9">
        <v>1</v>
      </c>
      <c r="J2477" s="6">
        <v>46.45</v>
      </c>
      <c r="K2477" s="7">
        <v>0.1</v>
      </c>
      <c r="L2477" s="6">
        <v>17.96</v>
      </c>
      <c r="M2477" s="6">
        <f t="shared" si="152"/>
        <v>41.805000000000007</v>
      </c>
      <c r="N2477" s="6">
        <f t="shared" si="153"/>
        <v>17.96</v>
      </c>
      <c r="O2477" s="6">
        <f t="shared" si="154"/>
        <v>23.845000000000006</v>
      </c>
      <c r="P2477" s="8">
        <f t="shared" si="155"/>
        <v>0.57038631742614521</v>
      </c>
      <c r="Q2477" s="5">
        <f>YEAR(SalesDataTable[[#This Row],[Order Date]])</f>
        <v>2026</v>
      </c>
      <c r="R2477" s="8" t="str">
        <f>"Q"&amp;ROUNDUP(MONTH(SalesDataTable[[#This Row],[Order Date]])/3,0)</f>
        <v>Q4</v>
      </c>
      <c r="S2477" s="9">
        <f>MONTH(SalesDataTable[[#This Row],[Order Date]])</f>
        <v>11</v>
      </c>
      <c r="T2477" s="8" t="str">
        <f>TEXT(SalesDataTable[[#This Row],[Order Date]],"mmm")</f>
        <v>Nov</v>
      </c>
    </row>
    <row r="2478" spans="1:20" ht="16">
      <c r="A2478" s="2" t="s">
        <v>2529</v>
      </c>
      <c r="B2478" s="3">
        <v>46354</v>
      </c>
      <c r="C2478" s="4" t="s">
        <v>1</v>
      </c>
      <c r="D2478" s="4" t="s">
        <v>88</v>
      </c>
      <c r="E2478" s="4" t="s">
        <v>3</v>
      </c>
      <c r="F2478" s="4" t="s">
        <v>16</v>
      </c>
      <c r="G2478" s="4" t="s">
        <v>17</v>
      </c>
      <c r="H2478" s="4" t="s">
        <v>83</v>
      </c>
      <c r="I2478" s="9">
        <v>1</v>
      </c>
      <c r="J2478" s="6">
        <v>165.75</v>
      </c>
      <c r="K2478" s="7">
        <v>0.2</v>
      </c>
      <c r="L2478" s="6">
        <v>89.16</v>
      </c>
      <c r="M2478" s="6">
        <f t="shared" si="152"/>
        <v>132.6</v>
      </c>
      <c r="N2478" s="6">
        <f t="shared" si="153"/>
        <v>89.16</v>
      </c>
      <c r="O2478" s="6">
        <f t="shared" si="154"/>
        <v>43.44</v>
      </c>
      <c r="P2478" s="8">
        <f t="shared" si="155"/>
        <v>0.32760180995475113</v>
      </c>
      <c r="Q2478" s="5">
        <f>YEAR(SalesDataTable[[#This Row],[Order Date]])</f>
        <v>2026</v>
      </c>
      <c r="R2478" s="8" t="str">
        <f>"Q"&amp;ROUNDUP(MONTH(SalesDataTable[[#This Row],[Order Date]])/3,0)</f>
        <v>Q4</v>
      </c>
      <c r="S2478" s="9">
        <f>MONTH(SalesDataTable[[#This Row],[Order Date]])</f>
        <v>11</v>
      </c>
      <c r="T2478" s="8" t="str">
        <f>TEXT(SalesDataTable[[#This Row],[Order Date]],"mmm")</f>
        <v>Nov</v>
      </c>
    </row>
    <row r="2479" spans="1:20" ht="16">
      <c r="A2479" s="2" t="s">
        <v>2530</v>
      </c>
      <c r="B2479" s="3">
        <v>46354</v>
      </c>
      <c r="C2479" s="4" t="s">
        <v>14</v>
      </c>
      <c r="D2479" s="4" t="s">
        <v>15</v>
      </c>
      <c r="E2479" s="4" t="s">
        <v>39</v>
      </c>
      <c r="F2479" s="4" t="s">
        <v>16</v>
      </c>
      <c r="G2479" s="4" t="s">
        <v>31</v>
      </c>
      <c r="H2479" s="4" t="s">
        <v>41</v>
      </c>
      <c r="I2479" s="9">
        <v>4</v>
      </c>
      <c r="J2479" s="6">
        <v>198.02</v>
      </c>
      <c r="K2479" s="7">
        <v>0.05</v>
      </c>
      <c r="L2479" s="6">
        <v>103.82</v>
      </c>
      <c r="M2479" s="6">
        <f t="shared" si="152"/>
        <v>752.476</v>
      </c>
      <c r="N2479" s="6">
        <f t="shared" si="153"/>
        <v>415.28</v>
      </c>
      <c r="O2479" s="6">
        <f t="shared" si="154"/>
        <v>337.19600000000003</v>
      </c>
      <c r="P2479" s="8">
        <f t="shared" si="155"/>
        <v>0.44811528872681655</v>
      </c>
      <c r="Q2479" s="5">
        <f>YEAR(SalesDataTable[[#This Row],[Order Date]])</f>
        <v>2026</v>
      </c>
      <c r="R2479" s="8" t="str">
        <f>"Q"&amp;ROUNDUP(MONTH(SalesDataTable[[#This Row],[Order Date]])/3,0)</f>
        <v>Q4</v>
      </c>
      <c r="S2479" s="9">
        <f>MONTH(SalesDataTable[[#This Row],[Order Date]])</f>
        <v>11</v>
      </c>
      <c r="T2479" s="8" t="str">
        <f>TEXT(SalesDataTable[[#This Row],[Order Date]],"mmm")</f>
        <v>Nov</v>
      </c>
    </row>
    <row r="2480" spans="1:20" ht="16">
      <c r="A2480" s="2" t="s">
        <v>2531</v>
      </c>
      <c r="B2480" s="3">
        <v>46355</v>
      </c>
      <c r="C2480" s="4" t="s">
        <v>8</v>
      </c>
      <c r="D2480" s="4" t="s">
        <v>69</v>
      </c>
      <c r="E2480" s="4" t="s">
        <v>3</v>
      </c>
      <c r="F2480" s="4" t="s">
        <v>16</v>
      </c>
      <c r="G2480" s="4" t="s">
        <v>17</v>
      </c>
      <c r="H2480" s="4" t="s">
        <v>46</v>
      </c>
      <c r="I2480" s="9">
        <v>1</v>
      </c>
      <c r="J2480" s="6">
        <v>46.3</v>
      </c>
      <c r="K2480" s="7">
        <v>0.2</v>
      </c>
      <c r="L2480" s="6">
        <v>18.78</v>
      </c>
      <c r="M2480" s="6">
        <f t="shared" si="152"/>
        <v>37.04</v>
      </c>
      <c r="N2480" s="6">
        <f t="shared" si="153"/>
        <v>18.78</v>
      </c>
      <c r="O2480" s="6">
        <f t="shared" si="154"/>
        <v>18.259999999999998</v>
      </c>
      <c r="P2480" s="8">
        <f t="shared" si="155"/>
        <v>0.49298056155507552</v>
      </c>
      <c r="Q2480" s="5">
        <f>YEAR(SalesDataTable[[#This Row],[Order Date]])</f>
        <v>2026</v>
      </c>
      <c r="R2480" s="8" t="str">
        <f>"Q"&amp;ROUNDUP(MONTH(SalesDataTable[[#This Row],[Order Date]])/3,0)</f>
        <v>Q4</v>
      </c>
      <c r="S2480" s="9">
        <f>MONTH(SalesDataTable[[#This Row],[Order Date]])</f>
        <v>11</v>
      </c>
      <c r="T2480" s="8" t="str">
        <f>TEXT(SalesDataTable[[#This Row],[Order Date]],"mmm")</f>
        <v>Nov</v>
      </c>
    </row>
    <row r="2481" spans="1:20" ht="16">
      <c r="A2481" s="2" t="s">
        <v>2532</v>
      </c>
      <c r="B2481" s="3">
        <v>46355</v>
      </c>
      <c r="C2481" s="4" t="s">
        <v>1</v>
      </c>
      <c r="D2481" s="4" t="s">
        <v>88</v>
      </c>
      <c r="E2481" s="4" t="s">
        <v>39</v>
      </c>
      <c r="F2481" s="4" t="s">
        <v>4</v>
      </c>
      <c r="G2481" s="4" t="s">
        <v>49</v>
      </c>
      <c r="H2481" s="4" t="s">
        <v>50</v>
      </c>
      <c r="I2481" s="9">
        <v>1</v>
      </c>
      <c r="J2481" s="6">
        <v>39.659999999999997</v>
      </c>
      <c r="K2481" s="7">
        <v>0</v>
      </c>
      <c r="L2481" s="6">
        <v>14.76</v>
      </c>
      <c r="M2481" s="6">
        <f t="shared" si="152"/>
        <v>39.659999999999997</v>
      </c>
      <c r="N2481" s="6">
        <f t="shared" si="153"/>
        <v>14.76</v>
      </c>
      <c r="O2481" s="6">
        <f t="shared" si="154"/>
        <v>24.9</v>
      </c>
      <c r="P2481" s="8">
        <f t="shared" si="155"/>
        <v>0.62783661119515888</v>
      </c>
      <c r="Q2481" s="5">
        <f>YEAR(SalesDataTable[[#This Row],[Order Date]])</f>
        <v>2026</v>
      </c>
      <c r="R2481" s="8" t="str">
        <f>"Q"&amp;ROUNDUP(MONTH(SalesDataTable[[#This Row],[Order Date]])/3,0)</f>
        <v>Q4</v>
      </c>
      <c r="S2481" s="9">
        <f>MONTH(SalesDataTable[[#This Row],[Order Date]])</f>
        <v>11</v>
      </c>
      <c r="T2481" s="8" t="str">
        <f>TEXT(SalesDataTable[[#This Row],[Order Date]],"mmm")</f>
        <v>Nov</v>
      </c>
    </row>
    <row r="2482" spans="1:20" ht="16">
      <c r="A2482" s="2" t="s">
        <v>2533</v>
      </c>
      <c r="B2482" s="3">
        <v>46355</v>
      </c>
      <c r="C2482" s="4" t="s">
        <v>8</v>
      </c>
      <c r="D2482" s="4" t="s">
        <v>38</v>
      </c>
      <c r="E2482" s="4" t="s">
        <v>3</v>
      </c>
      <c r="F2482" s="4" t="s">
        <v>16</v>
      </c>
      <c r="G2482" s="4" t="s">
        <v>31</v>
      </c>
      <c r="H2482" s="4" t="s">
        <v>64</v>
      </c>
      <c r="I2482" s="9">
        <v>3</v>
      </c>
      <c r="J2482" s="6">
        <v>80.72</v>
      </c>
      <c r="K2482" s="7">
        <v>0.05</v>
      </c>
      <c r="L2482" s="6">
        <v>39.130000000000003</v>
      </c>
      <c r="M2482" s="6">
        <f t="shared" si="152"/>
        <v>230.05199999999999</v>
      </c>
      <c r="N2482" s="6">
        <f t="shared" si="153"/>
        <v>117.39000000000001</v>
      </c>
      <c r="O2482" s="6">
        <f t="shared" si="154"/>
        <v>112.66199999999998</v>
      </c>
      <c r="P2482" s="8">
        <f t="shared" si="155"/>
        <v>0.48972406238589528</v>
      </c>
      <c r="Q2482" s="5">
        <f>YEAR(SalesDataTable[[#This Row],[Order Date]])</f>
        <v>2026</v>
      </c>
      <c r="R2482" s="8" t="str">
        <f>"Q"&amp;ROUNDUP(MONTH(SalesDataTable[[#This Row],[Order Date]])/3,0)</f>
        <v>Q4</v>
      </c>
      <c r="S2482" s="9">
        <f>MONTH(SalesDataTable[[#This Row],[Order Date]])</f>
        <v>11</v>
      </c>
      <c r="T2482" s="8" t="str">
        <f>TEXT(SalesDataTable[[#This Row],[Order Date]],"mmm")</f>
        <v>Nov</v>
      </c>
    </row>
    <row r="2483" spans="1:20" ht="16">
      <c r="A2483" s="2" t="s">
        <v>2534</v>
      </c>
      <c r="B2483" s="3">
        <v>46355</v>
      </c>
      <c r="C2483" s="4" t="s">
        <v>8</v>
      </c>
      <c r="D2483" s="4" t="s">
        <v>86</v>
      </c>
      <c r="E2483" s="4" t="s">
        <v>39</v>
      </c>
      <c r="F2483" s="4" t="s">
        <v>16</v>
      </c>
      <c r="G2483" s="4" t="s">
        <v>17</v>
      </c>
      <c r="H2483" s="4" t="s">
        <v>18</v>
      </c>
      <c r="I2483" s="9">
        <v>2</v>
      </c>
      <c r="J2483" s="6">
        <v>35.51</v>
      </c>
      <c r="K2483" s="7">
        <v>0.05</v>
      </c>
      <c r="L2483" s="6">
        <v>13.24</v>
      </c>
      <c r="M2483" s="6">
        <f t="shared" si="152"/>
        <v>67.468999999999994</v>
      </c>
      <c r="N2483" s="6">
        <f t="shared" si="153"/>
        <v>26.48</v>
      </c>
      <c r="O2483" s="6">
        <f t="shared" si="154"/>
        <v>40.98899999999999</v>
      </c>
      <c r="P2483" s="8">
        <f t="shared" si="155"/>
        <v>0.60752345521646967</v>
      </c>
      <c r="Q2483" s="5">
        <f>YEAR(SalesDataTable[[#This Row],[Order Date]])</f>
        <v>2026</v>
      </c>
      <c r="R2483" s="8" t="str">
        <f>"Q"&amp;ROUNDUP(MONTH(SalesDataTable[[#This Row],[Order Date]])/3,0)</f>
        <v>Q4</v>
      </c>
      <c r="S2483" s="9">
        <f>MONTH(SalesDataTable[[#This Row],[Order Date]])</f>
        <v>11</v>
      </c>
      <c r="T2483" s="8" t="str">
        <f>TEXT(SalesDataTable[[#This Row],[Order Date]],"mmm")</f>
        <v>Nov</v>
      </c>
    </row>
    <row r="2484" spans="1:20" ht="16">
      <c r="A2484" s="2" t="s">
        <v>2535</v>
      </c>
      <c r="B2484" s="3">
        <v>46356</v>
      </c>
      <c r="C2484" s="4" t="s">
        <v>27</v>
      </c>
      <c r="D2484" s="4" t="s">
        <v>48</v>
      </c>
      <c r="E2484" s="4" t="s">
        <v>25</v>
      </c>
      <c r="F2484" s="4" t="s">
        <v>20</v>
      </c>
      <c r="G2484" s="4" t="s">
        <v>17</v>
      </c>
      <c r="H2484" s="4" t="s">
        <v>71</v>
      </c>
      <c r="I2484" s="9">
        <v>1</v>
      </c>
      <c r="J2484" s="6">
        <v>132.06</v>
      </c>
      <c r="K2484" s="7">
        <v>0.15</v>
      </c>
      <c r="L2484" s="6">
        <v>67.53</v>
      </c>
      <c r="M2484" s="6">
        <f t="shared" si="152"/>
        <v>112.251</v>
      </c>
      <c r="N2484" s="6">
        <f t="shared" si="153"/>
        <v>67.53</v>
      </c>
      <c r="O2484" s="6">
        <f t="shared" si="154"/>
        <v>44.721000000000004</v>
      </c>
      <c r="P2484" s="8">
        <f t="shared" si="155"/>
        <v>0.39840179597509157</v>
      </c>
      <c r="Q2484" s="5">
        <f>YEAR(SalesDataTable[[#This Row],[Order Date]])</f>
        <v>2026</v>
      </c>
      <c r="R2484" s="8" t="str">
        <f>"Q"&amp;ROUNDUP(MONTH(SalesDataTable[[#This Row],[Order Date]])/3,0)</f>
        <v>Q4</v>
      </c>
      <c r="S2484" s="9">
        <f>MONTH(SalesDataTable[[#This Row],[Order Date]])</f>
        <v>11</v>
      </c>
      <c r="T2484" s="8" t="str">
        <f>TEXT(SalesDataTable[[#This Row],[Order Date]],"mmm")</f>
        <v>Nov</v>
      </c>
    </row>
    <row r="2485" spans="1:20" ht="16">
      <c r="A2485" s="2" t="s">
        <v>2536</v>
      </c>
      <c r="B2485" s="3">
        <v>46356</v>
      </c>
      <c r="C2485" s="4" t="s">
        <v>27</v>
      </c>
      <c r="D2485" s="4" t="s">
        <v>48</v>
      </c>
      <c r="E2485" s="4" t="s">
        <v>3</v>
      </c>
      <c r="F2485" s="4" t="s">
        <v>20</v>
      </c>
      <c r="G2485" s="4" t="s">
        <v>5</v>
      </c>
      <c r="H2485" s="4" t="s">
        <v>35</v>
      </c>
      <c r="I2485" s="9">
        <v>3</v>
      </c>
      <c r="J2485" s="6">
        <v>41.07</v>
      </c>
      <c r="K2485" s="7">
        <v>0.1</v>
      </c>
      <c r="L2485" s="6">
        <v>16.86</v>
      </c>
      <c r="M2485" s="6">
        <f t="shared" si="152"/>
        <v>110.88900000000001</v>
      </c>
      <c r="N2485" s="6">
        <f t="shared" si="153"/>
        <v>50.58</v>
      </c>
      <c r="O2485" s="6">
        <f t="shared" si="154"/>
        <v>60.309000000000012</v>
      </c>
      <c r="P2485" s="8">
        <f t="shared" si="155"/>
        <v>0.54386819251684126</v>
      </c>
      <c r="Q2485" s="5">
        <f>YEAR(SalesDataTable[[#This Row],[Order Date]])</f>
        <v>2026</v>
      </c>
      <c r="R2485" s="8" t="str">
        <f>"Q"&amp;ROUNDUP(MONTH(SalesDataTable[[#This Row],[Order Date]])/3,0)</f>
        <v>Q4</v>
      </c>
      <c r="S2485" s="9">
        <f>MONTH(SalesDataTable[[#This Row],[Order Date]])</f>
        <v>11</v>
      </c>
      <c r="T2485" s="8" t="str">
        <f>TEXT(SalesDataTable[[#This Row],[Order Date]],"mmm")</f>
        <v>Nov</v>
      </c>
    </row>
    <row r="2486" spans="1:20" ht="16">
      <c r="A2486" s="2" t="s">
        <v>2537</v>
      </c>
      <c r="B2486" s="3">
        <v>46356</v>
      </c>
      <c r="C2486" s="4" t="s">
        <v>8</v>
      </c>
      <c r="D2486" s="4" t="s">
        <v>69</v>
      </c>
      <c r="E2486" s="4" t="s">
        <v>3</v>
      </c>
      <c r="F2486" s="4" t="s">
        <v>16</v>
      </c>
      <c r="G2486" s="4" t="s">
        <v>11</v>
      </c>
      <c r="H2486" s="4" t="s">
        <v>53</v>
      </c>
      <c r="I2486" s="9">
        <v>2</v>
      </c>
      <c r="J2486" s="6">
        <v>151.49</v>
      </c>
      <c r="K2486" s="7">
        <v>0.1</v>
      </c>
      <c r="L2486" s="6">
        <v>81.39</v>
      </c>
      <c r="M2486" s="6">
        <f t="shared" si="152"/>
        <v>272.68200000000002</v>
      </c>
      <c r="N2486" s="6">
        <f t="shared" si="153"/>
        <v>162.78</v>
      </c>
      <c r="O2486" s="6">
        <f t="shared" si="154"/>
        <v>109.90200000000002</v>
      </c>
      <c r="P2486" s="8">
        <f t="shared" si="155"/>
        <v>0.40304090479019522</v>
      </c>
      <c r="Q2486" s="5">
        <f>YEAR(SalesDataTable[[#This Row],[Order Date]])</f>
        <v>2026</v>
      </c>
      <c r="R2486" s="8" t="str">
        <f>"Q"&amp;ROUNDUP(MONTH(SalesDataTable[[#This Row],[Order Date]])/3,0)</f>
        <v>Q4</v>
      </c>
      <c r="S2486" s="9">
        <f>MONTH(SalesDataTable[[#This Row],[Order Date]])</f>
        <v>11</v>
      </c>
      <c r="T2486" s="8" t="str">
        <f>TEXT(SalesDataTable[[#This Row],[Order Date]],"mmm")</f>
        <v>Nov</v>
      </c>
    </row>
    <row r="2487" spans="1:20" ht="16">
      <c r="A2487" s="2" t="s">
        <v>2538</v>
      </c>
      <c r="B2487" s="3">
        <v>46356</v>
      </c>
      <c r="C2487" s="4" t="s">
        <v>1</v>
      </c>
      <c r="D2487" s="4" t="s">
        <v>2</v>
      </c>
      <c r="E2487" s="4" t="s">
        <v>25</v>
      </c>
      <c r="F2487" s="4" t="s">
        <v>20</v>
      </c>
      <c r="G2487" s="4" t="s">
        <v>49</v>
      </c>
      <c r="H2487" s="4" t="s">
        <v>67</v>
      </c>
      <c r="I2487" s="9">
        <v>1</v>
      </c>
      <c r="J2487" s="6">
        <v>35.729999999999997</v>
      </c>
      <c r="K2487" s="7">
        <v>0.2</v>
      </c>
      <c r="L2487" s="6">
        <v>14.33</v>
      </c>
      <c r="M2487" s="6">
        <f t="shared" si="152"/>
        <v>28.584</v>
      </c>
      <c r="N2487" s="6">
        <f t="shared" si="153"/>
        <v>14.33</v>
      </c>
      <c r="O2487" s="6">
        <f t="shared" si="154"/>
        <v>14.254</v>
      </c>
      <c r="P2487" s="8">
        <f t="shared" si="155"/>
        <v>0.49867058494262523</v>
      </c>
      <c r="Q2487" s="5">
        <f>YEAR(SalesDataTable[[#This Row],[Order Date]])</f>
        <v>2026</v>
      </c>
      <c r="R2487" s="8" t="str">
        <f>"Q"&amp;ROUNDUP(MONTH(SalesDataTable[[#This Row],[Order Date]])/3,0)</f>
        <v>Q4</v>
      </c>
      <c r="S2487" s="9">
        <f>MONTH(SalesDataTable[[#This Row],[Order Date]])</f>
        <v>11</v>
      </c>
      <c r="T2487" s="8" t="str">
        <f>TEXT(SalesDataTable[[#This Row],[Order Date]],"mmm")</f>
        <v>Nov</v>
      </c>
    </row>
    <row r="2488" spans="1:20" ht="16">
      <c r="A2488" s="2" t="s">
        <v>2539</v>
      </c>
      <c r="B2488" s="3">
        <v>46356</v>
      </c>
      <c r="C2488" s="4" t="s">
        <v>1</v>
      </c>
      <c r="D2488" s="4" t="s">
        <v>2</v>
      </c>
      <c r="E2488" s="4" t="s">
        <v>25</v>
      </c>
      <c r="F2488" s="4" t="s">
        <v>4</v>
      </c>
      <c r="G2488" s="4" t="s">
        <v>5</v>
      </c>
      <c r="H2488" s="4" t="s">
        <v>29</v>
      </c>
      <c r="I2488" s="9">
        <v>2</v>
      </c>
      <c r="J2488" s="6">
        <v>50.38</v>
      </c>
      <c r="K2488" s="7">
        <v>0.1</v>
      </c>
      <c r="L2488" s="6">
        <v>22.41</v>
      </c>
      <c r="M2488" s="6">
        <f t="shared" si="152"/>
        <v>90.684000000000012</v>
      </c>
      <c r="N2488" s="6">
        <f t="shared" si="153"/>
        <v>44.82</v>
      </c>
      <c r="O2488" s="6">
        <f t="shared" si="154"/>
        <v>45.864000000000011</v>
      </c>
      <c r="P2488" s="8">
        <f t="shared" si="155"/>
        <v>0.50575625248114342</v>
      </c>
      <c r="Q2488" s="5">
        <f>YEAR(SalesDataTable[[#This Row],[Order Date]])</f>
        <v>2026</v>
      </c>
      <c r="R2488" s="8" t="str">
        <f>"Q"&amp;ROUNDUP(MONTH(SalesDataTable[[#This Row],[Order Date]])/3,0)</f>
        <v>Q4</v>
      </c>
      <c r="S2488" s="9">
        <f>MONTH(SalesDataTable[[#This Row],[Order Date]])</f>
        <v>11</v>
      </c>
      <c r="T2488" s="8" t="str">
        <f>TEXT(SalesDataTable[[#This Row],[Order Date]],"mmm")</f>
        <v>Nov</v>
      </c>
    </row>
    <row r="2489" spans="1:20" ht="16">
      <c r="A2489" s="2" t="s">
        <v>2540</v>
      </c>
      <c r="B2489" s="3">
        <v>46356</v>
      </c>
      <c r="C2489" s="4" t="s">
        <v>1</v>
      </c>
      <c r="D2489" s="4" t="s">
        <v>52</v>
      </c>
      <c r="E2489" s="4" t="s">
        <v>3</v>
      </c>
      <c r="F2489" s="4" t="s">
        <v>20</v>
      </c>
      <c r="G2489" s="4" t="s">
        <v>49</v>
      </c>
      <c r="H2489" s="4" t="s">
        <v>67</v>
      </c>
      <c r="I2489" s="9">
        <v>1</v>
      </c>
      <c r="J2489" s="6">
        <v>35.67</v>
      </c>
      <c r="K2489" s="7">
        <v>0.1</v>
      </c>
      <c r="L2489" s="6">
        <v>13.81</v>
      </c>
      <c r="M2489" s="6">
        <f t="shared" si="152"/>
        <v>32.103000000000002</v>
      </c>
      <c r="N2489" s="6">
        <f t="shared" si="153"/>
        <v>13.81</v>
      </c>
      <c r="O2489" s="6">
        <f t="shared" si="154"/>
        <v>18.292999999999999</v>
      </c>
      <c r="P2489" s="8">
        <f t="shared" si="155"/>
        <v>0.5698221350029592</v>
      </c>
      <c r="Q2489" s="5">
        <f>YEAR(SalesDataTable[[#This Row],[Order Date]])</f>
        <v>2026</v>
      </c>
      <c r="R2489" s="8" t="str">
        <f>"Q"&amp;ROUNDUP(MONTH(SalesDataTable[[#This Row],[Order Date]])/3,0)</f>
        <v>Q4</v>
      </c>
      <c r="S2489" s="9">
        <f>MONTH(SalesDataTable[[#This Row],[Order Date]])</f>
        <v>11</v>
      </c>
      <c r="T2489" s="8" t="str">
        <f>TEXT(SalesDataTable[[#This Row],[Order Date]],"mmm")</f>
        <v>Nov</v>
      </c>
    </row>
    <row r="2490" spans="1:20" ht="16">
      <c r="A2490" s="2" t="s">
        <v>2541</v>
      </c>
      <c r="B2490" s="3">
        <v>46356</v>
      </c>
      <c r="C2490" s="4" t="s">
        <v>8</v>
      </c>
      <c r="D2490" s="4" t="s">
        <v>86</v>
      </c>
      <c r="E2490" s="4" t="s">
        <v>10</v>
      </c>
      <c r="F2490" s="4" t="s">
        <v>20</v>
      </c>
      <c r="G2490" s="4" t="s">
        <v>31</v>
      </c>
      <c r="H2490" s="4" t="s">
        <v>64</v>
      </c>
      <c r="I2490" s="9">
        <v>12</v>
      </c>
      <c r="J2490" s="6">
        <v>81.150000000000006</v>
      </c>
      <c r="K2490" s="7">
        <v>0.15</v>
      </c>
      <c r="L2490" s="6">
        <v>39.590000000000003</v>
      </c>
      <c r="M2490" s="6">
        <f t="shared" si="152"/>
        <v>827.73</v>
      </c>
      <c r="N2490" s="6">
        <f t="shared" si="153"/>
        <v>475.08000000000004</v>
      </c>
      <c r="O2490" s="6">
        <f t="shared" si="154"/>
        <v>352.65</v>
      </c>
      <c r="P2490" s="8">
        <f t="shared" si="155"/>
        <v>0.42604472472907828</v>
      </c>
      <c r="Q2490" s="5">
        <f>YEAR(SalesDataTable[[#This Row],[Order Date]])</f>
        <v>2026</v>
      </c>
      <c r="R2490" s="8" t="str">
        <f>"Q"&amp;ROUNDUP(MONTH(SalesDataTable[[#This Row],[Order Date]])/3,0)</f>
        <v>Q4</v>
      </c>
      <c r="S2490" s="9">
        <f>MONTH(SalesDataTable[[#This Row],[Order Date]])</f>
        <v>11</v>
      </c>
      <c r="T2490" s="8" t="str">
        <f>TEXT(SalesDataTable[[#This Row],[Order Date]],"mmm")</f>
        <v>Nov</v>
      </c>
    </row>
    <row r="2491" spans="1:20" ht="16">
      <c r="A2491" s="2" t="s">
        <v>2542</v>
      </c>
      <c r="B2491" s="3">
        <v>46356</v>
      </c>
      <c r="C2491" s="4" t="s">
        <v>1</v>
      </c>
      <c r="D2491" s="4" t="s">
        <v>88</v>
      </c>
      <c r="E2491" s="4" t="s">
        <v>25</v>
      </c>
      <c r="F2491" s="4" t="s">
        <v>4</v>
      </c>
      <c r="G2491" s="4" t="s">
        <v>31</v>
      </c>
      <c r="H2491" s="4" t="s">
        <v>41</v>
      </c>
      <c r="I2491" s="9">
        <v>1</v>
      </c>
      <c r="J2491" s="6">
        <v>194.73</v>
      </c>
      <c r="K2491" s="7">
        <v>0</v>
      </c>
      <c r="L2491" s="6">
        <v>104.48</v>
      </c>
      <c r="M2491" s="6">
        <f t="shared" si="152"/>
        <v>194.73</v>
      </c>
      <c r="N2491" s="6">
        <f t="shared" si="153"/>
        <v>104.48</v>
      </c>
      <c r="O2491" s="6">
        <f t="shared" si="154"/>
        <v>90.249999999999986</v>
      </c>
      <c r="P2491" s="8">
        <f t="shared" si="155"/>
        <v>0.46346222975401835</v>
      </c>
      <c r="Q2491" s="5">
        <f>YEAR(SalesDataTable[[#This Row],[Order Date]])</f>
        <v>2026</v>
      </c>
      <c r="R2491" s="8" t="str">
        <f>"Q"&amp;ROUNDUP(MONTH(SalesDataTable[[#This Row],[Order Date]])/3,0)</f>
        <v>Q4</v>
      </c>
      <c r="S2491" s="9">
        <f>MONTH(SalesDataTable[[#This Row],[Order Date]])</f>
        <v>11</v>
      </c>
      <c r="T2491" s="8" t="str">
        <f>TEXT(SalesDataTable[[#This Row],[Order Date]],"mmm")</f>
        <v>Nov</v>
      </c>
    </row>
    <row r="2492" spans="1:20" ht="16">
      <c r="A2492" s="2" t="s">
        <v>2543</v>
      </c>
      <c r="B2492" s="3">
        <v>46356</v>
      </c>
      <c r="C2492" s="4" t="s">
        <v>8</v>
      </c>
      <c r="D2492" s="4" t="s">
        <v>9</v>
      </c>
      <c r="E2492" s="4" t="s">
        <v>39</v>
      </c>
      <c r="F2492" s="4" t="s">
        <v>20</v>
      </c>
      <c r="G2492" s="4" t="s">
        <v>31</v>
      </c>
      <c r="H2492" s="4" t="s">
        <v>90</v>
      </c>
      <c r="I2492" s="9">
        <v>2</v>
      </c>
      <c r="J2492" s="6">
        <v>122.18</v>
      </c>
      <c r="K2492" s="7">
        <v>0.15</v>
      </c>
      <c r="L2492" s="6">
        <v>61.3</v>
      </c>
      <c r="M2492" s="6">
        <f t="shared" si="152"/>
        <v>207.70600000000002</v>
      </c>
      <c r="N2492" s="6">
        <f t="shared" si="153"/>
        <v>122.6</v>
      </c>
      <c r="O2492" s="6">
        <f t="shared" si="154"/>
        <v>85.106000000000023</v>
      </c>
      <c r="P2492" s="8">
        <f t="shared" si="155"/>
        <v>0.40974261696821479</v>
      </c>
      <c r="Q2492" s="5">
        <f>YEAR(SalesDataTable[[#This Row],[Order Date]])</f>
        <v>2026</v>
      </c>
      <c r="R2492" s="8" t="str">
        <f>"Q"&amp;ROUNDUP(MONTH(SalesDataTable[[#This Row],[Order Date]])/3,0)</f>
        <v>Q4</v>
      </c>
      <c r="S2492" s="9">
        <f>MONTH(SalesDataTable[[#This Row],[Order Date]])</f>
        <v>11</v>
      </c>
      <c r="T2492" s="8" t="str">
        <f>TEXT(SalesDataTable[[#This Row],[Order Date]],"mmm")</f>
        <v>Nov</v>
      </c>
    </row>
    <row r="2493" spans="1:20" ht="16">
      <c r="A2493" s="2" t="s">
        <v>2544</v>
      </c>
      <c r="B2493" s="3">
        <v>46356</v>
      </c>
      <c r="C2493" s="4" t="s">
        <v>27</v>
      </c>
      <c r="D2493" s="4" t="s">
        <v>82</v>
      </c>
      <c r="E2493" s="4" t="s">
        <v>3</v>
      </c>
      <c r="F2493" s="4" t="s">
        <v>4</v>
      </c>
      <c r="G2493" s="4" t="s">
        <v>31</v>
      </c>
      <c r="H2493" s="4" t="s">
        <v>64</v>
      </c>
      <c r="I2493" s="9">
        <v>1</v>
      </c>
      <c r="J2493" s="6">
        <v>83.14</v>
      </c>
      <c r="K2493" s="7">
        <v>0</v>
      </c>
      <c r="L2493" s="6">
        <v>39.369999999999997</v>
      </c>
      <c r="M2493" s="6">
        <f t="shared" si="152"/>
        <v>83.14</v>
      </c>
      <c r="N2493" s="6">
        <f t="shared" si="153"/>
        <v>39.369999999999997</v>
      </c>
      <c r="O2493" s="6">
        <f t="shared" si="154"/>
        <v>43.77</v>
      </c>
      <c r="P2493" s="8">
        <f t="shared" si="155"/>
        <v>0.52646139042578788</v>
      </c>
      <c r="Q2493" s="5">
        <f>YEAR(SalesDataTable[[#This Row],[Order Date]])</f>
        <v>2026</v>
      </c>
      <c r="R2493" s="8" t="str">
        <f>"Q"&amp;ROUNDUP(MONTH(SalesDataTable[[#This Row],[Order Date]])/3,0)</f>
        <v>Q4</v>
      </c>
      <c r="S2493" s="9">
        <f>MONTH(SalesDataTable[[#This Row],[Order Date]])</f>
        <v>11</v>
      </c>
      <c r="T2493" s="8" t="str">
        <f>TEXT(SalesDataTable[[#This Row],[Order Date]],"mmm")</f>
        <v>Nov</v>
      </c>
    </row>
    <row r="2494" spans="1:20" ht="16">
      <c r="A2494" s="2" t="s">
        <v>2545</v>
      </c>
      <c r="B2494" s="3">
        <v>46356</v>
      </c>
      <c r="C2494" s="4" t="s">
        <v>14</v>
      </c>
      <c r="D2494" s="4" t="s">
        <v>34</v>
      </c>
      <c r="E2494" s="4" t="s">
        <v>3</v>
      </c>
      <c r="F2494" s="4" t="s">
        <v>4</v>
      </c>
      <c r="G2494" s="4" t="s">
        <v>5</v>
      </c>
      <c r="H2494" s="4" t="s">
        <v>6</v>
      </c>
      <c r="I2494" s="9">
        <v>1</v>
      </c>
      <c r="J2494" s="6">
        <v>80.97</v>
      </c>
      <c r="K2494" s="7">
        <v>0</v>
      </c>
      <c r="L2494" s="6">
        <v>43.64</v>
      </c>
      <c r="M2494" s="6">
        <f t="shared" si="152"/>
        <v>80.97</v>
      </c>
      <c r="N2494" s="6">
        <f t="shared" si="153"/>
        <v>43.64</v>
      </c>
      <c r="O2494" s="6">
        <f t="shared" si="154"/>
        <v>37.33</v>
      </c>
      <c r="P2494" s="8">
        <f t="shared" si="155"/>
        <v>0.4610349512164999</v>
      </c>
      <c r="Q2494" s="5">
        <f>YEAR(SalesDataTable[[#This Row],[Order Date]])</f>
        <v>2026</v>
      </c>
      <c r="R2494" s="8" t="str">
        <f>"Q"&amp;ROUNDUP(MONTH(SalesDataTable[[#This Row],[Order Date]])/3,0)</f>
        <v>Q4</v>
      </c>
      <c r="S2494" s="9">
        <f>MONTH(SalesDataTable[[#This Row],[Order Date]])</f>
        <v>11</v>
      </c>
      <c r="T2494" s="8" t="str">
        <f>TEXT(SalesDataTable[[#This Row],[Order Date]],"mmm")</f>
        <v>Nov</v>
      </c>
    </row>
    <row r="2495" spans="1:20" ht="16">
      <c r="A2495" s="2" t="s">
        <v>2546</v>
      </c>
      <c r="B2495" s="3">
        <v>46356</v>
      </c>
      <c r="C2495" s="4" t="s">
        <v>1</v>
      </c>
      <c r="D2495" s="4" t="s">
        <v>52</v>
      </c>
      <c r="E2495" s="4" t="s">
        <v>3</v>
      </c>
      <c r="F2495" s="4" t="s">
        <v>16</v>
      </c>
      <c r="G2495" s="4" t="s">
        <v>11</v>
      </c>
      <c r="H2495" s="4" t="s">
        <v>79</v>
      </c>
      <c r="I2495" s="9">
        <v>1</v>
      </c>
      <c r="J2495" s="6">
        <v>73.03</v>
      </c>
      <c r="K2495" s="7">
        <v>0</v>
      </c>
      <c r="L2495" s="6">
        <v>32.71</v>
      </c>
      <c r="M2495" s="6">
        <f t="shared" si="152"/>
        <v>73.03</v>
      </c>
      <c r="N2495" s="6">
        <f t="shared" si="153"/>
        <v>32.71</v>
      </c>
      <c r="O2495" s="6">
        <f t="shared" si="154"/>
        <v>40.32</v>
      </c>
      <c r="P2495" s="8">
        <f t="shared" si="155"/>
        <v>0.55210187594139393</v>
      </c>
      <c r="Q2495" s="5">
        <f>YEAR(SalesDataTable[[#This Row],[Order Date]])</f>
        <v>2026</v>
      </c>
      <c r="R2495" s="8" t="str">
        <f>"Q"&amp;ROUNDUP(MONTH(SalesDataTable[[#This Row],[Order Date]])/3,0)</f>
        <v>Q4</v>
      </c>
      <c r="S2495" s="9">
        <f>MONTH(SalesDataTable[[#This Row],[Order Date]])</f>
        <v>11</v>
      </c>
      <c r="T2495" s="8" t="str">
        <f>TEXT(SalesDataTable[[#This Row],[Order Date]],"mmm")</f>
        <v>Nov</v>
      </c>
    </row>
    <row r="2496" spans="1:20" ht="16">
      <c r="A2496" s="2" t="s">
        <v>2547</v>
      </c>
      <c r="B2496" s="3">
        <v>46356</v>
      </c>
      <c r="C2496" s="4" t="s">
        <v>14</v>
      </c>
      <c r="D2496" s="4" t="s">
        <v>24</v>
      </c>
      <c r="E2496" s="4" t="s">
        <v>3</v>
      </c>
      <c r="F2496" s="4" t="s">
        <v>4</v>
      </c>
      <c r="G2496" s="4" t="s">
        <v>17</v>
      </c>
      <c r="H2496" s="4" t="s">
        <v>46</v>
      </c>
      <c r="I2496" s="9">
        <v>1</v>
      </c>
      <c r="J2496" s="6">
        <v>46.81</v>
      </c>
      <c r="K2496" s="7">
        <v>0.05</v>
      </c>
      <c r="L2496" s="6">
        <v>17.87</v>
      </c>
      <c r="M2496" s="6">
        <f t="shared" si="152"/>
        <v>44.469500000000004</v>
      </c>
      <c r="N2496" s="6">
        <f t="shared" si="153"/>
        <v>17.87</v>
      </c>
      <c r="O2496" s="6">
        <f t="shared" si="154"/>
        <v>26.599500000000003</v>
      </c>
      <c r="P2496" s="8">
        <f t="shared" si="155"/>
        <v>0.59815154206815913</v>
      </c>
      <c r="Q2496" s="5">
        <f>YEAR(SalesDataTable[[#This Row],[Order Date]])</f>
        <v>2026</v>
      </c>
      <c r="R2496" s="8" t="str">
        <f>"Q"&amp;ROUNDUP(MONTH(SalesDataTable[[#This Row],[Order Date]])/3,0)</f>
        <v>Q4</v>
      </c>
      <c r="S2496" s="9">
        <f>MONTH(SalesDataTable[[#This Row],[Order Date]])</f>
        <v>11</v>
      </c>
      <c r="T2496" s="8" t="str">
        <f>TEXT(SalesDataTable[[#This Row],[Order Date]],"mmm")</f>
        <v>Nov</v>
      </c>
    </row>
    <row r="2497" spans="1:20" ht="16">
      <c r="A2497" s="2" t="s">
        <v>2548</v>
      </c>
      <c r="B2497" s="3">
        <v>46356</v>
      </c>
      <c r="C2497" s="4" t="s">
        <v>27</v>
      </c>
      <c r="D2497" s="4" t="s">
        <v>45</v>
      </c>
      <c r="E2497" s="4" t="s">
        <v>39</v>
      </c>
      <c r="F2497" s="4" t="s">
        <v>16</v>
      </c>
      <c r="G2497" s="4" t="s">
        <v>11</v>
      </c>
      <c r="H2497" s="4" t="s">
        <v>53</v>
      </c>
      <c r="I2497" s="9">
        <v>2</v>
      </c>
      <c r="J2497" s="6">
        <v>153.51</v>
      </c>
      <c r="K2497" s="7">
        <v>0.15</v>
      </c>
      <c r="L2497" s="6">
        <v>81.290000000000006</v>
      </c>
      <c r="M2497" s="6">
        <f t="shared" si="152"/>
        <v>260.96699999999998</v>
      </c>
      <c r="N2497" s="6">
        <f t="shared" si="153"/>
        <v>162.58000000000001</v>
      </c>
      <c r="O2497" s="6">
        <f t="shared" si="154"/>
        <v>98.386999999999972</v>
      </c>
      <c r="P2497" s="8">
        <f t="shared" si="155"/>
        <v>0.3770093536730697</v>
      </c>
      <c r="Q2497" s="5">
        <f>YEAR(SalesDataTable[[#This Row],[Order Date]])</f>
        <v>2026</v>
      </c>
      <c r="R2497" s="8" t="str">
        <f>"Q"&amp;ROUNDUP(MONTH(SalesDataTable[[#This Row],[Order Date]])/3,0)</f>
        <v>Q4</v>
      </c>
      <c r="S2497" s="9">
        <f>MONTH(SalesDataTable[[#This Row],[Order Date]])</f>
        <v>11</v>
      </c>
      <c r="T2497" s="8" t="str">
        <f>TEXT(SalesDataTable[[#This Row],[Order Date]],"mmm")</f>
        <v>Nov</v>
      </c>
    </row>
    <row r="2498" spans="1:20" ht="16">
      <c r="A2498" s="2" t="s">
        <v>2549</v>
      </c>
      <c r="B2498" s="3">
        <v>46356</v>
      </c>
      <c r="C2498" s="4" t="s">
        <v>14</v>
      </c>
      <c r="D2498" s="4" t="s">
        <v>34</v>
      </c>
      <c r="E2498" s="4" t="s">
        <v>39</v>
      </c>
      <c r="F2498" s="4" t="s">
        <v>16</v>
      </c>
      <c r="G2498" s="4" t="s">
        <v>31</v>
      </c>
      <c r="H2498" s="4" t="s">
        <v>41</v>
      </c>
      <c r="I2498" s="9">
        <v>2</v>
      </c>
      <c r="J2498" s="6">
        <v>197.5</v>
      </c>
      <c r="K2498" s="7">
        <v>0</v>
      </c>
      <c r="L2498" s="6">
        <v>104.47</v>
      </c>
      <c r="M2498" s="6">
        <f t="shared" ref="M2498:M2561" si="156">I2498*J2498*(1-K2498)</f>
        <v>395</v>
      </c>
      <c r="N2498" s="6">
        <f t="shared" ref="N2498:N2561" si="157">I2498*L2498</f>
        <v>208.94</v>
      </c>
      <c r="O2498" s="6">
        <f t="shared" ref="O2498:O2561" si="158">M2498-N2498</f>
        <v>186.06</v>
      </c>
      <c r="P2498" s="8">
        <f t="shared" ref="P2498:P2561" si="159">IFERROR(O2498/M2498,0)</f>
        <v>0.4710379746835443</v>
      </c>
      <c r="Q2498" s="5">
        <f>YEAR(SalesDataTable[[#This Row],[Order Date]])</f>
        <v>2026</v>
      </c>
      <c r="R2498" s="8" t="str">
        <f>"Q"&amp;ROUNDUP(MONTH(SalesDataTable[[#This Row],[Order Date]])/3,0)</f>
        <v>Q4</v>
      </c>
      <c r="S2498" s="9">
        <f>MONTH(SalesDataTable[[#This Row],[Order Date]])</f>
        <v>11</v>
      </c>
      <c r="T2498" s="8" t="str">
        <f>TEXT(SalesDataTable[[#This Row],[Order Date]],"mmm")</f>
        <v>Nov</v>
      </c>
    </row>
    <row r="2499" spans="1:20" ht="16">
      <c r="A2499" s="2" t="s">
        <v>2550</v>
      </c>
      <c r="B2499" s="3">
        <v>46357</v>
      </c>
      <c r="C2499" s="4" t="s">
        <v>27</v>
      </c>
      <c r="D2499" s="4" t="s">
        <v>48</v>
      </c>
      <c r="E2499" s="4" t="s">
        <v>10</v>
      </c>
      <c r="F2499" s="4" t="s">
        <v>20</v>
      </c>
      <c r="G2499" s="4" t="s">
        <v>11</v>
      </c>
      <c r="H2499" s="4" t="s">
        <v>21</v>
      </c>
      <c r="I2499" s="9">
        <v>8</v>
      </c>
      <c r="J2499" s="6">
        <v>146.55000000000001</v>
      </c>
      <c r="K2499" s="7">
        <v>0.1</v>
      </c>
      <c r="L2499" s="6">
        <v>78.03</v>
      </c>
      <c r="M2499" s="6">
        <f t="shared" si="156"/>
        <v>1055.1600000000001</v>
      </c>
      <c r="N2499" s="6">
        <f t="shared" si="157"/>
        <v>624.24</v>
      </c>
      <c r="O2499" s="6">
        <f t="shared" si="158"/>
        <v>430.92000000000007</v>
      </c>
      <c r="P2499" s="8">
        <f t="shared" si="159"/>
        <v>0.40839303991811671</v>
      </c>
      <c r="Q2499" s="5">
        <f>YEAR(SalesDataTable[[#This Row],[Order Date]])</f>
        <v>2026</v>
      </c>
      <c r="R2499" s="8" t="str">
        <f>"Q"&amp;ROUNDUP(MONTH(SalesDataTable[[#This Row],[Order Date]])/3,0)</f>
        <v>Q4</v>
      </c>
      <c r="S2499" s="9">
        <f>MONTH(SalesDataTable[[#This Row],[Order Date]])</f>
        <v>12</v>
      </c>
      <c r="T2499" s="8" t="str">
        <f>TEXT(SalesDataTable[[#This Row],[Order Date]],"mmm")</f>
        <v>Dec</v>
      </c>
    </row>
    <row r="2500" spans="1:20" ht="16">
      <c r="A2500" s="2" t="s">
        <v>2551</v>
      </c>
      <c r="B2500" s="3">
        <v>46357</v>
      </c>
      <c r="C2500" s="4" t="s">
        <v>27</v>
      </c>
      <c r="D2500" s="4" t="s">
        <v>82</v>
      </c>
      <c r="E2500" s="4" t="s">
        <v>3</v>
      </c>
      <c r="F2500" s="4" t="s">
        <v>20</v>
      </c>
      <c r="G2500" s="4" t="s">
        <v>5</v>
      </c>
      <c r="H2500" s="4" t="s">
        <v>29</v>
      </c>
      <c r="I2500" s="9">
        <v>2</v>
      </c>
      <c r="J2500" s="6">
        <v>51.83</v>
      </c>
      <c r="K2500" s="7">
        <v>0.15</v>
      </c>
      <c r="L2500" s="6">
        <v>22.02</v>
      </c>
      <c r="M2500" s="6">
        <f t="shared" si="156"/>
        <v>88.11099999999999</v>
      </c>
      <c r="N2500" s="6">
        <f t="shared" si="157"/>
        <v>44.04</v>
      </c>
      <c r="O2500" s="6">
        <f t="shared" si="158"/>
        <v>44.070999999999991</v>
      </c>
      <c r="P2500" s="8">
        <f t="shared" si="159"/>
        <v>0.50017591447151888</v>
      </c>
      <c r="Q2500" s="5">
        <f>YEAR(SalesDataTable[[#This Row],[Order Date]])</f>
        <v>2026</v>
      </c>
      <c r="R2500" s="8" t="str">
        <f>"Q"&amp;ROUNDUP(MONTH(SalesDataTable[[#This Row],[Order Date]])/3,0)</f>
        <v>Q4</v>
      </c>
      <c r="S2500" s="9">
        <f>MONTH(SalesDataTable[[#This Row],[Order Date]])</f>
        <v>12</v>
      </c>
      <c r="T2500" s="8" t="str">
        <f>TEXT(SalesDataTable[[#This Row],[Order Date]],"mmm")</f>
        <v>Dec</v>
      </c>
    </row>
    <row r="2501" spans="1:20" ht="16">
      <c r="A2501" s="2" t="s">
        <v>2552</v>
      </c>
      <c r="B2501" s="3">
        <v>46357</v>
      </c>
      <c r="C2501" s="4" t="s">
        <v>8</v>
      </c>
      <c r="D2501" s="4" t="s">
        <v>69</v>
      </c>
      <c r="E2501" s="4" t="s">
        <v>3</v>
      </c>
      <c r="F2501" s="4" t="s">
        <v>16</v>
      </c>
      <c r="G2501" s="4" t="s">
        <v>11</v>
      </c>
      <c r="H2501" s="4" t="s">
        <v>21</v>
      </c>
      <c r="I2501" s="9">
        <v>1</v>
      </c>
      <c r="J2501" s="6">
        <v>140.34</v>
      </c>
      <c r="K2501" s="7">
        <v>0.15</v>
      </c>
      <c r="L2501" s="6">
        <v>79.92</v>
      </c>
      <c r="M2501" s="6">
        <f t="shared" si="156"/>
        <v>119.289</v>
      </c>
      <c r="N2501" s="6">
        <f t="shared" si="157"/>
        <v>79.92</v>
      </c>
      <c r="O2501" s="6">
        <f t="shared" si="158"/>
        <v>39.369</v>
      </c>
      <c r="P2501" s="8">
        <f t="shared" si="159"/>
        <v>0.33003043029952467</v>
      </c>
      <c r="Q2501" s="5">
        <f>YEAR(SalesDataTable[[#This Row],[Order Date]])</f>
        <v>2026</v>
      </c>
      <c r="R2501" s="8" t="str">
        <f>"Q"&amp;ROUNDUP(MONTH(SalesDataTable[[#This Row],[Order Date]])/3,0)</f>
        <v>Q4</v>
      </c>
      <c r="S2501" s="9">
        <f>MONTH(SalesDataTable[[#This Row],[Order Date]])</f>
        <v>12</v>
      </c>
      <c r="T2501" s="8" t="str">
        <f>TEXT(SalesDataTable[[#This Row],[Order Date]],"mmm")</f>
        <v>Dec</v>
      </c>
    </row>
    <row r="2502" spans="1:20" ht="16">
      <c r="A2502" s="2" t="s">
        <v>2553</v>
      </c>
      <c r="B2502" s="3">
        <v>46357</v>
      </c>
      <c r="C2502" s="4" t="s">
        <v>1</v>
      </c>
      <c r="D2502" s="4" t="s">
        <v>2</v>
      </c>
      <c r="E2502" s="4" t="s">
        <v>3</v>
      </c>
      <c r="F2502" s="4" t="s">
        <v>16</v>
      </c>
      <c r="G2502" s="4" t="s">
        <v>11</v>
      </c>
      <c r="H2502" s="4" t="s">
        <v>53</v>
      </c>
      <c r="I2502" s="9">
        <v>1</v>
      </c>
      <c r="J2502" s="6">
        <v>156.44999999999999</v>
      </c>
      <c r="K2502" s="7">
        <v>0</v>
      </c>
      <c r="L2502" s="6">
        <v>80.56</v>
      </c>
      <c r="M2502" s="6">
        <f t="shared" si="156"/>
        <v>156.44999999999999</v>
      </c>
      <c r="N2502" s="6">
        <f t="shared" si="157"/>
        <v>80.56</v>
      </c>
      <c r="O2502" s="6">
        <f t="shared" si="158"/>
        <v>75.889999999999986</v>
      </c>
      <c r="P2502" s="8">
        <f t="shared" si="159"/>
        <v>0.48507510386705011</v>
      </c>
      <c r="Q2502" s="5">
        <f>YEAR(SalesDataTable[[#This Row],[Order Date]])</f>
        <v>2026</v>
      </c>
      <c r="R2502" s="8" t="str">
        <f>"Q"&amp;ROUNDUP(MONTH(SalesDataTable[[#This Row],[Order Date]])/3,0)</f>
        <v>Q4</v>
      </c>
      <c r="S2502" s="9">
        <f>MONTH(SalesDataTable[[#This Row],[Order Date]])</f>
        <v>12</v>
      </c>
      <c r="T2502" s="8" t="str">
        <f>TEXT(SalesDataTable[[#This Row],[Order Date]],"mmm")</f>
        <v>Dec</v>
      </c>
    </row>
    <row r="2503" spans="1:20" ht="16">
      <c r="A2503" s="2" t="s">
        <v>2554</v>
      </c>
      <c r="B2503" s="3">
        <v>46357</v>
      </c>
      <c r="C2503" s="4" t="s">
        <v>14</v>
      </c>
      <c r="D2503" s="4" t="s">
        <v>126</v>
      </c>
      <c r="E2503" s="4" t="s">
        <v>39</v>
      </c>
      <c r="F2503" s="4" t="s">
        <v>4</v>
      </c>
      <c r="G2503" s="4" t="s">
        <v>49</v>
      </c>
      <c r="H2503" s="4" t="s">
        <v>50</v>
      </c>
      <c r="I2503" s="9">
        <v>1</v>
      </c>
      <c r="J2503" s="6">
        <v>41.33</v>
      </c>
      <c r="K2503" s="7">
        <v>0</v>
      </c>
      <c r="L2503" s="6">
        <v>15.03</v>
      </c>
      <c r="M2503" s="6">
        <f t="shared" si="156"/>
        <v>41.33</v>
      </c>
      <c r="N2503" s="6">
        <f t="shared" si="157"/>
        <v>15.03</v>
      </c>
      <c r="O2503" s="6">
        <f t="shared" si="158"/>
        <v>26.299999999999997</v>
      </c>
      <c r="P2503" s="8">
        <f t="shared" si="159"/>
        <v>0.6363416404548754</v>
      </c>
      <c r="Q2503" s="5">
        <f>YEAR(SalesDataTable[[#This Row],[Order Date]])</f>
        <v>2026</v>
      </c>
      <c r="R2503" s="8" t="str">
        <f>"Q"&amp;ROUNDUP(MONTH(SalesDataTable[[#This Row],[Order Date]])/3,0)</f>
        <v>Q4</v>
      </c>
      <c r="S2503" s="9">
        <f>MONTH(SalesDataTable[[#This Row],[Order Date]])</f>
        <v>12</v>
      </c>
      <c r="T2503" s="8" t="str">
        <f>TEXT(SalesDataTable[[#This Row],[Order Date]],"mmm")</f>
        <v>Dec</v>
      </c>
    </row>
    <row r="2504" spans="1:20" ht="16">
      <c r="A2504" s="2" t="s">
        <v>2555</v>
      </c>
      <c r="B2504" s="3">
        <v>46357</v>
      </c>
      <c r="C2504" s="4" t="s">
        <v>8</v>
      </c>
      <c r="D2504" s="4" t="s">
        <v>66</v>
      </c>
      <c r="E2504" s="4" t="s">
        <v>25</v>
      </c>
      <c r="F2504" s="4" t="s">
        <v>16</v>
      </c>
      <c r="G2504" s="4" t="s">
        <v>5</v>
      </c>
      <c r="H2504" s="4" t="s">
        <v>35</v>
      </c>
      <c r="I2504" s="9">
        <v>1</v>
      </c>
      <c r="J2504" s="6">
        <v>39.479999999999997</v>
      </c>
      <c r="K2504" s="7">
        <v>0.05</v>
      </c>
      <c r="L2504" s="6">
        <v>16.78</v>
      </c>
      <c r="M2504" s="6">
        <f t="shared" si="156"/>
        <v>37.505999999999993</v>
      </c>
      <c r="N2504" s="6">
        <f t="shared" si="157"/>
        <v>16.78</v>
      </c>
      <c r="O2504" s="6">
        <f t="shared" si="158"/>
        <v>20.725999999999992</v>
      </c>
      <c r="P2504" s="8">
        <f t="shared" si="159"/>
        <v>0.55260491654668575</v>
      </c>
      <c r="Q2504" s="5">
        <f>YEAR(SalesDataTable[[#This Row],[Order Date]])</f>
        <v>2026</v>
      </c>
      <c r="R2504" s="8" t="str">
        <f>"Q"&amp;ROUNDUP(MONTH(SalesDataTable[[#This Row],[Order Date]])/3,0)</f>
        <v>Q4</v>
      </c>
      <c r="S2504" s="9">
        <f>MONTH(SalesDataTable[[#This Row],[Order Date]])</f>
        <v>12</v>
      </c>
      <c r="T2504" s="8" t="str">
        <f>TEXT(SalesDataTable[[#This Row],[Order Date]],"mmm")</f>
        <v>Dec</v>
      </c>
    </row>
    <row r="2505" spans="1:20" ht="16">
      <c r="A2505" s="2" t="s">
        <v>2556</v>
      </c>
      <c r="B2505" s="3">
        <v>46358</v>
      </c>
      <c r="C2505" s="4" t="s">
        <v>14</v>
      </c>
      <c r="D2505" s="4" t="s">
        <v>24</v>
      </c>
      <c r="E2505" s="4" t="s">
        <v>3</v>
      </c>
      <c r="F2505" s="4" t="s">
        <v>20</v>
      </c>
      <c r="G2505" s="4" t="s">
        <v>11</v>
      </c>
      <c r="H2505" s="4" t="s">
        <v>79</v>
      </c>
      <c r="I2505" s="9">
        <v>1</v>
      </c>
      <c r="J2505" s="6">
        <v>73.010000000000005</v>
      </c>
      <c r="K2505" s="7">
        <v>0.1</v>
      </c>
      <c r="L2505" s="6">
        <v>31.51</v>
      </c>
      <c r="M2505" s="6">
        <f t="shared" si="156"/>
        <v>65.709000000000003</v>
      </c>
      <c r="N2505" s="6">
        <f t="shared" si="157"/>
        <v>31.51</v>
      </c>
      <c r="O2505" s="6">
        <f t="shared" si="158"/>
        <v>34.198999999999998</v>
      </c>
      <c r="P2505" s="8">
        <f t="shared" si="159"/>
        <v>0.52046142841924237</v>
      </c>
      <c r="Q2505" s="5">
        <f>YEAR(SalesDataTable[[#This Row],[Order Date]])</f>
        <v>2026</v>
      </c>
      <c r="R2505" s="8" t="str">
        <f>"Q"&amp;ROUNDUP(MONTH(SalesDataTable[[#This Row],[Order Date]])/3,0)</f>
        <v>Q4</v>
      </c>
      <c r="S2505" s="9">
        <f>MONTH(SalesDataTable[[#This Row],[Order Date]])</f>
        <v>12</v>
      </c>
      <c r="T2505" s="8" t="str">
        <f>TEXT(SalesDataTable[[#This Row],[Order Date]],"mmm")</f>
        <v>Dec</v>
      </c>
    </row>
    <row r="2506" spans="1:20" ht="16">
      <c r="A2506" s="2" t="s">
        <v>2557</v>
      </c>
      <c r="B2506" s="3">
        <v>46358</v>
      </c>
      <c r="C2506" s="4" t="s">
        <v>1</v>
      </c>
      <c r="D2506" s="4" t="s">
        <v>88</v>
      </c>
      <c r="E2506" s="4" t="s">
        <v>3</v>
      </c>
      <c r="F2506" s="4" t="s">
        <v>20</v>
      </c>
      <c r="G2506" s="4" t="s">
        <v>49</v>
      </c>
      <c r="H2506" s="4" t="s">
        <v>50</v>
      </c>
      <c r="I2506" s="9">
        <v>2</v>
      </c>
      <c r="J2506" s="6">
        <v>40.86</v>
      </c>
      <c r="K2506" s="7">
        <v>0.05</v>
      </c>
      <c r="L2506" s="6">
        <v>15.06</v>
      </c>
      <c r="M2506" s="6">
        <f t="shared" si="156"/>
        <v>77.634</v>
      </c>
      <c r="N2506" s="6">
        <f t="shared" si="157"/>
        <v>30.12</v>
      </c>
      <c r="O2506" s="6">
        <f t="shared" si="158"/>
        <v>47.513999999999996</v>
      </c>
      <c r="P2506" s="8">
        <f t="shared" si="159"/>
        <v>0.6120256588608084</v>
      </c>
      <c r="Q2506" s="5">
        <f>YEAR(SalesDataTable[[#This Row],[Order Date]])</f>
        <v>2026</v>
      </c>
      <c r="R2506" s="8" t="str">
        <f>"Q"&amp;ROUNDUP(MONTH(SalesDataTable[[#This Row],[Order Date]])/3,0)</f>
        <v>Q4</v>
      </c>
      <c r="S2506" s="9">
        <f>MONTH(SalesDataTable[[#This Row],[Order Date]])</f>
        <v>12</v>
      </c>
      <c r="T2506" s="8" t="str">
        <f>TEXT(SalesDataTable[[#This Row],[Order Date]],"mmm")</f>
        <v>Dec</v>
      </c>
    </row>
    <row r="2507" spans="1:20" ht="16">
      <c r="A2507" s="2" t="s">
        <v>2558</v>
      </c>
      <c r="B2507" s="3">
        <v>46358</v>
      </c>
      <c r="C2507" s="4" t="s">
        <v>14</v>
      </c>
      <c r="D2507" s="4" t="s">
        <v>34</v>
      </c>
      <c r="E2507" s="4" t="s">
        <v>39</v>
      </c>
      <c r="F2507" s="4" t="s">
        <v>4</v>
      </c>
      <c r="G2507" s="4" t="s">
        <v>31</v>
      </c>
      <c r="H2507" s="4" t="s">
        <v>41</v>
      </c>
      <c r="I2507" s="9">
        <v>6</v>
      </c>
      <c r="J2507" s="6">
        <v>194.79</v>
      </c>
      <c r="K2507" s="7">
        <v>0</v>
      </c>
      <c r="L2507" s="6">
        <v>105.73</v>
      </c>
      <c r="M2507" s="6">
        <f t="shared" si="156"/>
        <v>1168.74</v>
      </c>
      <c r="N2507" s="6">
        <f t="shared" si="157"/>
        <v>634.38</v>
      </c>
      <c r="O2507" s="6">
        <f t="shared" si="158"/>
        <v>534.36</v>
      </c>
      <c r="P2507" s="8">
        <f t="shared" si="159"/>
        <v>0.45721032907233433</v>
      </c>
      <c r="Q2507" s="5">
        <f>YEAR(SalesDataTable[[#This Row],[Order Date]])</f>
        <v>2026</v>
      </c>
      <c r="R2507" s="8" t="str">
        <f>"Q"&amp;ROUNDUP(MONTH(SalesDataTable[[#This Row],[Order Date]])/3,0)</f>
        <v>Q4</v>
      </c>
      <c r="S2507" s="9">
        <f>MONTH(SalesDataTable[[#This Row],[Order Date]])</f>
        <v>12</v>
      </c>
      <c r="T2507" s="8" t="str">
        <f>TEXT(SalesDataTable[[#This Row],[Order Date]],"mmm")</f>
        <v>Dec</v>
      </c>
    </row>
    <row r="2508" spans="1:20" ht="16">
      <c r="A2508" s="2" t="s">
        <v>2559</v>
      </c>
      <c r="B2508" s="3">
        <v>46358</v>
      </c>
      <c r="C2508" s="4" t="s">
        <v>27</v>
      </c>
      <c r="D2508" s="4" t="s">
        <v>82</v>
      </c>
      <c r="E2508" s="4" t="s">
        <v>3</v>
      </c>
      <c r="F2508" s="4" t="s">
        <v>16</v>
      </c>
      <c r="G2508" s="4" t="s">
        <v>31</v>
      </c>
      <c r="H2508" s="4" t="s">
        <v>64</v>
      </c>
      <c r="I2508" s="9">
        <v>4</v>
      </c>
      <c r="J2508" s="6">
        <v>80.98</v>
      </c>
      <c r="K2508" s="7">
        <v>0.2</v>
      </c>
      <c r="L2508" s="6">
        <v>38.6</v>
      </c>
      <c r="M2508" s="6">
        <f t="shared" si="156"/>
        <v>259.13600000000002</v>
      </c>
      <c r="N2508" s="6">
        <f t="shared" si="157"/>
        <v>154.4</v>
      </c>
      <c r="O2508" s="6">
        <f t="shared" si="158"/>
        <v>104.73600000000002</v>
      </c>
      <c r="P2508" s="8">
        <f t="shared" si="159"/>
        <v>0.40417387009138062</v>
      </c>
      <c r="Q2508" s="5">
        <f>YEAR(SalesDataTable[[#This Row],[Order Date]])</f>
        <v>2026</v>
      </c>
      <c r="R2508" s="8" t="str">
        <f>"Q"&amp;ROUNDUP(MONTH(SalesDataTable[[#This Row],[Order Date]])/3,0)</f>
        <v>Q4</v>
      </c>
      <c r="S2508" s="9">
        <f>MONTH(SalesDataTable[[#This Row],[Order Date]])</f>
        <v>12</v>
      </c>
      <c r="T2508" s="8" t="str">
        <f>TEXT(SalesDataTable[[#This Row],[Order Date]],"mmm")</f>
        <v>Dec</v>
      </c>
    </row>
    <row r="2509" spans="1:20" ht="16">
      <c r="A2509" s="2" t="s">
        <v>2560</v>
      </c>
      <c r="B2509" s="3">
        <v>46358</v>
      </c>
      <c r="C2509" s="4" t="s">
        <v>1</v>
      </c>
      <c r="D2509" s="4" t="s">
        <v>88</v>
      </c>
      <c r="E2509" s="4" t="s">
        <v>3</v>
      </c>
      <c r="F2509" s="4" t="s">
        <v>16</v>
      </c>
      <c r="G2509" s="4" t="s">
        <v>31</v>
      </c>
      <c r="H2509" s="4" t="s">
        <v>41</v>
      </c>
      <c r="I2509" s="9">
        <v>3</v>
      </c>
      <c r="J2509" s="6">
        <v>196.48</v>
      </c>
      <c r="K2509" s="7">
        <v>0.05</v>
      </c>
      <c r="L2509" s="6">
        <v>107.2</v>
      </c>
      <c r="M2509" s="6">
        <f t="shared" si="156"/>
        <v>559.96799999999996</v>
      </c>
      <c r="N2509" s="6">
        <f t="shared" si="157"/>
        <v>321.60000000000002</v>
      </c>
      <c r="O2509" s="6">
        <f t="shared" si="158"/>
        <v>238.36799999999994</v>
      </c>
      <c r="P2509" s="8">
        <f t="shared" si="159"/>
        <v>0.42568146751242919</v>
      </c>
      <c r="Q2509" s="5">
        <f>YEAR(SalesDataTable[[#This Row],[Order Date]])</f>
        <v>2026</v>
      </c>
      <c r="R2509" s="8" t="str">
        <f>"Q"&amp;ROUNDUP(MONTH(SalesDataTable[[#This Row],[Order Date]])/3,0)</f>
        <v>Q4</v>
      </c>
      <c r="S2509" s="9">
        <f>MONTH(SalesDataTable[[#This Row],[Order Date]])</f>
        <v>12</v>
      </c>
      <c r="T2509" s="8" t="str">
        <f>TEXT(SalesDataTable[[#This Row],[Order Date]],"mmm")</f>
        <v>Dec</v>
      </c>
    </row>
    <row r="2510" spans="1:20" ht="16">
      <c r="A2510" s="2" t="s">
        <v>2561</v>
      </c>
      <c r="B2510" s="3">
        <v>46358</v>
      </c>
      <c r="C2510" s="4" t="s">
        <v>1</v>
      </c>
      <c r="D2510" s="4" t="s">
        <v>52</v>
      </c>
      <c r="E2510" s="4" t="s">
        <v>25</v>
      </c>
      <c r="F2510" s="4" t="s">
        <v>16</v>
      </c>
      <c r="G2510" s="4" t="s">
        <v>17</v>
      </c>
      <c r="H2510" s="4" t="s">
        <v>46</v>
      </c>
      <c r="I2510" s="9">
        <v>2</v>
      </c>
      <c r="J2510" s="6">
        <v>46.63</v>
      </c>
      <c r="K2510" s="7">
        <v>0</v>
      </c>
      <c r="L2510" s="6">
        <v>18.68</v>
      </c>
      <c r="M2510" s="6">
        <f t="shared" si="156"/>
        <v>93.26</v>
      </c>
      <c r="N2510" s="6">
        <f t="shared" si="157"/>
        <v>37.36</v>
      </c>
      <c r="O2510" s="6">
        <f t="shared" si="158"/>
        <v>55.900000000000006</v>
      </c>
      <c r="P2510" s="8">
        <f t="shared" si="159"/>
        <v>0.59939952820072917</v>
      </c>
      <c r="Q2510" s="5">
        <f>YEAR(SalesDataTable[[#This Row],[Order Date]])</f>
        <v>2026</v>
      </c>
      <c r="R2510" s="8" t="str">
        <f>"Q"&amp;ROUNDUP(MONTH(SalesDataTable[[#This Row],[Order Date]])/3,0)</f>
        <v>Q4</v>
      </c>
      <c r="S2510" s="9">
        <f>MONTH(SalesDataTable[[#This Row],[Order Date]])</f>
        <v>12</v>
      </c>
      <c r="T2510" s="8" t="str">
        <f>TEXT(SalesDataTable[[#This Row],[Order Date]],"mmm")</f>
        <v>Dec</v>
      </c>
    </row>
    <row r="2511" spans="1:20" ht="16">
      <c r="A2511" s="2" t="s">
        <v>2562</v>
      </c>
      <c r="B2511" s="3">
        <v>46358</v>
      </c>
      <c r="C2511" s="4" t="s">
        <v>14</v>
      </c>
      <c r="D2511" s="4" t="s">
        <v>34</v>
      </c>
      <c r="E2511" s="4" t="s">
        <v>10</v>
      </c>
      <c r="F2511" s="4" t="s">
        <v>20</v>
      </c>
      <c r="G2511" s="4" t="s">
        <v>11</v>
      </c>
      <c r="H2511" s="4" t="s">
        <v>21</v>
      </c>
      <c r="I2511" s="9">
        <v>12</v>
      </c>
      <c r="J2511" s="6">
        <v>142.93</v>
      </c>
      <c r="K2511" s="7">
        <v>0.1</v>
      </c>
      <c r="L2511" s="6">
        <v>79.81</v>
      </c>
      <c r="M2511" s="6">
        <f t="shared" si="156"/>
        <v>1543.644</v>
      </c>
      <c r="N2511" s="6">
        <f t="shared" si="157"/>
        <v>957.72</v>
      </c>
      <c r="O2511" s="6">
        <f t="shared" si="158"/>
        <v>585.92399999999998</v>
      </c>
      <c r="P2511" s="8">
        <f t="shared" si="159"/>
        <v>0.37957197384889263</v>
      </c>
      <c r="Q2511" s="5">
        <f>YEAR(SalesDataTable[[#This Row],[Order Date]])</f>
        <v>2026</v>
      </c>
      <c r="R2511" s="8" t="str">
        <f>"Q"&amp;ROUNDUP(MONTH(SalesDataTable[[#This Row],[Order Date]])/3,0)</f>
        <v>Q4</v>
      </c>
      <c r="S2511" s="9">
        <f>MONTH(SalesDataTable[[#This Row],[Order Date]])</f>
        <v>12</v>
      </c>
      <c r="T2511" s="8" t="str">
        <f>TEXT(SalesDataTable[[#This Row],[Order Date]],"mmm")</f>
        <v>Dec</v>
      </c>
    </row>
    <row r="2512" spans="1:20" ht="16">
      <c r="A2512" s="2" t="s">
        <v>2563</v>
      </c>
      <c r="B2512" s="3">
        <v>46358</v>
      </c>
      <c r="C2512" s="4" t="s">
        <v>8</v>
      </c>
      <c r="D2512" s="4" t="s">
        <v>69</v>
      </c>
      <c r="E2512" s="4" t="s">
        <v>25</v>
      </c>
      <c r="F2512" s="4" t="s">
        <v>4</v>
      </c>
      <c r="G2512" s="4" t="s">
        <v>11</v>
      </c>
      <c r="H2512" s="4" t="s">
        <v>53</v>
      </c>
      <c r="I2512" s="9">
        <v>2</v>
      </c>
      <c r="J2512" s="6">
        <v>153.97</v>
      </c>
      <c r="K2512" s="7">
        <v>0</v>
      </c>
      <c r="L2512" s="6">
        <v>79.45</v>
      </c>
      <c r="M2512" s="6">
        <f t="shared" si="156"/>
        <v>307.94</v>
      </c>
      <c r="N2512" s="6">
        <f t="shared" si="157"/>
        <v>158.9</v>
      </c>
      <c r="O2512" s="6">
        <f t="shared" si="158"/>
        <v>149.04</v>
      </c>
      <c r="P2512" s="8">
        <f t="shared" si="159"/>
        <v>0.48399038773787101</v>
      </c>
      <c r="Q2512" s="5">
        <f>YEAR(SalesDataTable[[#This Row],[Order Date]])</f>
        <v>2026</v>
      </c>
      <c r="R2512" s="8" t="str">
        <f>"Q"&amp;ROUNDUP(MONTH(SalesDataTable[[#This Row],[Order Date]])/3,0)</f>
        <v>Q4</v>
      </c>
      <c r="S2512" s="9">
        <f>MONTH(SalesDataTable[[#This Row],[Order Date]])</f>
        <v>12</v>
      </c>
      <c r="T2512" s="8" t="str">
        <f>TEXT(SalesDataTable[[#This Row],[Order Date]],"mmm")</f>
        <v>Dec</v>
      </c>
    </row>
    <row r="2513" spans="1:20" ht="16">
      <c r="A2513" s="2" t="s">
        <v>2564</v>
      </c>
      <c r="B2513" s="3">
        <v>46358</v>
      </c>
      <c r="C2513" s="4" t="s">
        <v>27</v>
      </c>
      <c r="D2513" s="4" t="s">
        <v>82</v>
      </c>
      <c r="E2513" s="4" t="s">
        <v>3</v>
      </c>
      <c r="F2513" s="4" t="s">
        <v>4</v>
      </c>
      <c r="G2513" s="4" t="s">
        <v>31</v>
      </c>
      <c r="H2513" s="4" t="s">
        <v>32</v>
      </c>
      <c r="I2513" s="9">
        <v>1</v>
      </c>
      <c r="J2513" s="6">
        <v>344.63</v>
      </c>
      <c r="K2513" s="7">
        <v>0.05</v>
      </c>
      <c r="L2513" s="6">
        <v>189.22</v>
      </c>
      <c r="M2513" s="6">
        <f t="shared" si="156"/>
        <v>327.39849999999996</v>
      </c>
      <c r="N2513" s="6">
        <f t="shared" si="157"/>
        <v>189.22</v>
      </c>
      <c r="O2513" s="6">
        <f t="shared" si="158"/>
        <v>138.17849999999996</v>
      </c>
      <c r="P2513" s="8">
        <f t="shared" si="159"/>
        <v>0.42204988721695419</v>
      </c>
      <c r="Q2513" s="5">
        <f>YEAR(SalesDataTable[[#This Row],[Order Date]])</f>
        <v>2026</v>
      </c>
      <c r="R2513" s="8" t="str">
        <f>"Q"&amp;ROUNDUP(MONTH(SalesDataTable[[#This Row],[Order Date]])/3,0)</f>
        <v>Q4</v>
      </c>
      <c r="S2513" s="9">
        <f>MONTH(SalesDataTable[[#This Row],[Order Date]])</f>
        <v>12</v>
      </c>
      <c r="T2513" s="8" t="str">
        <f>TEXT(SalesDataTable[[#This Row],[Order Date]],"mmm")</f>
        <v>Dec</v>
      </c>
    </row>
    <row r="2514" spans="1:20" ht="16">
      <c r="A2514" s="2" t="s">
        <v>2565</v>
      </c>
      <c r="B2514" s="3">
        <v>46359</v>
      </c>
      <c r="C2514" s="4" t="s">
        <v>27</v>
      </c>
      <c r="D2514" s="4" t="s">
        <v>82</v>
      </c>
      <c r="E2514" s="4" t="s">
        <v>3</v>
      </c>
      <c r="F2514" s="4" t="s">
        <v>16</v>
      </c>
      <c r="G2514" s="4" t="s">
        <v>17</v>
      </c>
      <c r="H2514" s="4" t="s">
        <v>46</v>
      </c>
      <c r="I2514" s="9">
        <v>2</v>
      </c>
      <c r="J2514" s="6">
        <v>46.51</v>
      </c>
      <c r="K2514" s="7">
        <v>0.05</v>
      </c>
      <c r="L2514" s="6">
        <v>18.73</v>
      </c>
      <c r="M2514" s="6">
        <f t="shared" si="156"/>
        <v>88.368999999999986</v>
      </c>
      <c r="N2514" s="6">
        <f t="shared" si="157"/>
        <v>37.46</v>
      </c>
      <c r="O2514" s="6">
        <f t="shared" si="158"/>
        <v>50.908999999999985</v>
      </c>
      <c r="P2514" s="8">
        <f t="shared" si="159"/>
        <v>0.57609568966492763</v>
      </c>
      <c r="Q2514" s="5">
        <f>YEAR(SalesDataTable[[#This Row],[Order Date]])</f>
        <v>2026</v>
      </c>
      <c r="R2514" s="8" t="str">
        <f>"Q"&amp;ROUNDUP(MONTH(SalesDataTable[[#This Row],[Order Date]])/3,0)</f>
        <v>Q4</v>
      </c>
      <c r="S2514" s="9">
        <f>MONTH(SalesDataTable[[#This Row],[Order Date]])</f>
        <v>12</v>
      </c>
      <c r="T2514" s="8" t="str">
        <f>TEXT(SalesDataTable[[#This Row],[Order Date]],"mmm")</f>
        <v>Dec</v>
      </c>
    </row>
    <row r="2515" spans="1:20" ht="16">
      <c r="A2515" s="2" t="s">
        <v>2566</v>
      </c>
      <c r="B2515" s="3">
        <v>46359</v>
      </c>
      <c r="C2515" s="4" t="s">
        <v>1</v>
      </c>
      <c r="D2515" s="4" t="s">
        <v>52</v>
      </c>
      <c r="E2515" s="4" t="s">
        <v>10</v>
      </c>
      <c r="F2515" s="4" t="s">
        <v>20</v>
      </c>
      <c r="G2515" s="4" t="s">
        <v>5</v>
      </c>
      <c r="H2515" s="4" t="s">
        <v>6</v>
      </c>
      <c r="I2515" s="9">
        <v>6</v>
      </c>
      <c r="J2515" s="6">
        <v>80.17</v>
      </c>
      <c r="K2515" s="7">
        <v>0.1</v>
      </c>
      <c r="L2515" s="6">
        <v>42.67</v>
      </c>
      <c r="M2515" s="6">
        <f t="shared" si="156"/>
        <v>432.91800000000001</v>
      </c>
      <c r="N2515" s="6">
        <f t="shared" si="157"/>
        <v>256.02</v>
      </c>
      <c r="O2515" s="6">
        <f t="shared" si="158"/>
        <v>176.89800000000002</v>
      </c>
      <c r="P2515" s="8">
        <f t="shared" si="159"/>
        <v>0.40861779828974543</v>
      </c>
      <c r="Q2515" s="5">
        <f>YEAR(SalesDataTable[[#This Row],[Order Date]])</f>
        <v>2026</v>
      </c>
      <c r="R2515" s="8" t="str">
        <f>"Q"&amp;ROUNDUP(MONTH(SalesDataTable[[#This Row],[Order Date]])/3,0)</f>
        <v>Q4</v>
      </c>
      <c r="S2515" s="9">
        <f>MONTH(SalesDataTable[[#This Row],[Order Date]])</f>
        <v>12</v>
      </c>
      <c r="T2515" s="8" t="str">
        <f>TEXT(SalesDataTable[[#This Row],[Order Date]],"mmm")</f>
        <v>Dec</v>
      </c>
    </row>
    <row r="2516" spans="1:20" ht="16">
      <c r="A2516" s="2" t="s">
        <v>2567</v>
      </c>
      <c r="B2516" s="3">
        <v>46359</v>
      </c>
      <c r="C2516" s="4" t="s">
        <v>27</v>
      </c>
      <c r="D2516" s="4" t="s">
        <v>82</v>
      </c>
      <c r="E2516" s="4" t="s">
        <v>3</v>
      </c>
      <c r="F2516" s="4" t="s">
        <v>16</v>
      </c>
      <c r="G2516" s="4" t="s">
        <v>31</v>
      </c>
      <c r="H2516" s="4" t="s">
        <v>90</v>
      </c>
      <c r="I2516" s="9">
        <v>2</v>
      </c>
      <c r="J2516" s="6">
        <v>124.62</v>
      </c>
      <c r="K2516" s="7">
        <v>0.1</v>
      </c>
      <c r="L2516" s="6">
        <v>58.91</v>
      </c>
      <c r="M2516" s="6">
        <f t="shared" si="156"/>
        <v>224.316</v>
      </c>
      <c r="N2516" s="6">
        <f t="shared" si="157"/>
        <v>117.82</v>
      </c>
      <c r="O2516" s="6">
        <f t="shared" si="158"/>
        <v>106.49600000000001</v>
      </c>
      <c r="P2516" s="8">
        <f t="shared" si="159"/>
        <v>0.47475882237557737</v>
      </c>
      <c r="Q2516" s="5">
        <f>YEAR(SalesDataTable[[#This Row],[Order Date]])</f>
        <v>2026</v>
      </c>
      <c r="R2516" s="8" t="str">
        <f>"Q"&amp;ROUNDUP(MONTH(SalesDataTable[[#This Row],[Order Date]])/3,0)</f>
        <v>Q4</v>
      </c>
      <c r="S2516" s="9">
        <f>MONTH(SalesDataTable[[#This Row],[Order Date]])</f>
        <v>12</v>
      </c>
      <c r="T2516" s="8" t="str">
        <f>TEXT(SalesDataTable[[#This Row],[Order Date]],"mmm")</f>
        <v>Dec</v>
      </c>
    </row>
    <row r="2517" spans="1:20" ht="16">
      <c r="A2517" s="2" t="s">
        <v>2568</v>
      </c>
      <c r="B2517" s="3">
        <v>46359</v>
      </c>
      <c r="C2517" s="4" t="s">
        <v>14</v>
      </c>
      <c r="D2517" s="4" t="s">
        <v>24</v>
      </c>
      <c r="E2517" s="4" t="s">
        <v>3</v>
      </c>
      <c r="F2517" s="4" t="s">
        <v>4</v>
      </c>
      <c r="G2517" s="4" t="s">
        <v>11</v>
      </c>
      <c r="H2517" s="4" t="s">
        <v>21</v>
      </c>
      <c r="I2517" s="9">
        <v>1</v>
      </c>
      <c r="J2517" s="6">
        <v>144.78</v>
      </c>
      <c r="K2517" s="7">
        <v>0.15</v>
      </c>
      <c r="L2517" s="6">
        <v>81.53</v>
      </c>
      <c r="M2517" s="6">
        <f t="shared" si="156"/>
        <v>123.063</v>
      </c>
      <c r="N2517" s="6">
        <f t="shared" si="157"/>
        <v>81.53</v>
      </c>
      <c r="O2517" s="6">
        <f t="shared" si="158"/>
        <v>41.533000000000001</v>
      </c>
      <c r="P2517" s="8">
        <f t="shared" si="159"/>
        <v>0.33749380398657597</v>
      </c>
      <c r="Q2517" s="5">
        <f>YEAR(SalesDataTable[[#This Row],[Order Date]])</f>
        <v>2026</v>
      </c>
      <c r="R2517" s="8" t="str">
        <f>"Q"&amp;ROUNDUP(MONTH(SalesDataTable[[#This Row],[Order Date]])/3,0)</f>
        <v>Q4</v>
      </c>
      <c r="S2517" s="9">
        <f>MONTH(SalesDataTable[[#This Row],[Order Date]])</f>
        <v>12</v>
      </c>
      <c r="T2517" s="8" t="str">
        <f>TEXT(SalesDataTable[[#This Row],[Order Date]],"mmm")</f>
        <v>Dec</v>
      </c>
    </row>
    <row r="2518" spans="1:20" ht="16">
      <c r="A2518" s="2" t="s">
        <v>2569</v>
      </c>
      <c r="B2518" s="3">
        <v>46359</v>
      </c>
      <c r="C2518" s="4" t="s">
        <v>27</v>
      </c>
      <c r="D2518" s="4" t="s">
        <v>45</v>
      </c>
      <c r="E2518" s="4" t="s">
        <v>3</v>
      </c>
      <c r="F2518" s="4" t="s">
        <v>20</v>
      </c>
      <c r="G2518" s="4" t="s">
        <v>17</v>
      </c>
      <c r="H2518" s="4" t="s">
        <v>71</v>
      </c>
      <c r="I2518" s="9">
        <v>1</v>
      </c>
      <c r="J2518" s="6">
        <v>133.80000000000001</v>
      </c>
      <c r="K2518" s="7">
        <v>0</v>
      </c>
      <c r="L2518" s="6">
        <v>66.349999999999994</v>
      </c>
      <c r="M2518" s="6">
        <f t="shared" si="156"/>
        <v>133.80000000000001</v>
      </c>
      <c r="N2518" s="6">
        <f t="shared" si="157"/>
        <v>66.349999999999994</v>
      </c>
      <c r="O2518" s="6">
        <f t="shared" si="158"/>
        <v>67.450000000000017</v>
      </c>
      <c r="P2518" s="8">
        <f t="shared" si="159"/>
        <v>0.50411061285500758</v>
      </c>
      <c r="Q2518" s="5">
        <f>YEAR(SalesDataTable[[#This Row],[Order Date]])</f>
        <v>2026</v>
      </c>
      <c r="R2518" s="8" t="str">
        <f>"Q"&amp;ROUNDUP(MONTH(SalesDataTable[[#This Row],[Order Date]])/3,0)</f>
        <v>Q4</v>
      </c>
      <c r="S2518" s="9">
        <f>MONTH(SalesDataTable[[#This Row],[Order Date]])</f>
        <v>12</v>
      </c>
      <c r="T2518" s="8" t="str">
        <f>TEXT(SalesDataTable[[#This Row],[Order Date]],"mmm")</f>
        <v>Dec</v>
      </c>
    </row>
    <row r="2519" spans="1:20" ht="16">
      <c r="A2519" s="2" t="s">
        <v>2570</v>
      </c>
      <c r="B2519" s="3">
        <v>46359</v>
      </c>
      <c r="C2519" s="4" t="s">
        <v>27</v>
      </c>
      <c r="D2519" s="4" t="s">
        <v>45</v>
      </c>
      <c r="E2519" s="4" t="s">
        <v>25</v>
      </c>
      <c r="F2519" s="4" t="s">
        <v>16</v>
      </c>
      <c r="G2519" s="4" t="s">
        <v>31</v>
      </c>
      <c r="H2519" s="4" t="s">
        <v>90</v>
      </c>
      <c r="I2519" s="9">
        <v>1</v>
      </c>
      <c r="J2519" s="6">
        <v>124.93</v>
      </c>
      <c r="K2519" s="7">
        <v>0</v>
      </c>
      <c r="L2519" s="6">
        <v>59.41</v>
      </c>
      <c r="M2519" s="6">
        <f t="shared" si="156"/>
        <v>124.93</v>
      </c>
      <c r="N2519" s="6">
        <f t="shared" si="157"/>
        <v>59.41</v>
      </c>
      <c r="O2519" s="6">
        <f t="shared" si="158"/>
        <v>65.52000000000001</v>
      </c>
      <c r="P2519" s="8">
        <f t="shared" si="159"/>
        <v>0.52445369406867848</v>
      </c>
      <c r="Q2519" s="5">
        <f>YEAR(SalesDataTable[[#This Row],[Order Date]])</f>
        <v>2026</v>
      </c>
      <c r="R2519" s="8" t="str">
        <f>"Q"&amp;ROUNDUP(MONTH(SalesDataTable[[#This Row],[Order Date]])/3,0)</f>
        <v>Q4</v>
      </c>
      <c r="S2519" s="9">
        <f>MONTH(SalesDataTable[[#This Row],[Order Date]])</f>
        <v>12</v>
      </c>
      <c r="T2519" s="8" t="str">
        <f>TEXT(SalesDataTable[[#This Row],[Order Date]],"mmm")</f>
        <v>Dec</v>
      </c>
    </row>
    <row r="2520" spans="1:20" ht="16">
      <c r="A2520" s="2" t="s">
        <v>2571</v>
      </c>
      <c r="B2520" s="3">
        <v>46359</v>
      </c>
      <c r="C2520" s="4" t="s">
        <v>8</v>
      </c>
      <c r="D2520" s="4" t="s">
        <v>69</v>
      </c>
      <c r="E2520" s="4" t="s">
        <v>3</v>
      </c>
      <c r="F2520" s="4" t="s">
        <v>16</v>
      </c>
      <c r="G2520" s="4" t="s">
        <v>11</v>
      </c>
      <c r="H2520" s="4" t="s">
        <v>79</v>
      </c>
      <c r="I2520" s="9">
        <v>2</v>
      </c>
      <c r="J2520" s="6">
        <v>70.59</v>
      </c>
      <c r="K2520" s="7">
        <v>0.1</v>
      </c>
      <c r="L2520" s="6">
        <v>32.68</v>
      </c>
      <c r="M2520" s="6">
        <f t="shared" si="156"/>
        <v>127.06200000000001</v>
      </c>
      <c r="N2520" s="6">
        <f t="shared" si="157"/>
        <v>65.36</v>
      </c>
      <c r="O2520" s="6">
        <f t="shared" si="158"/>
        <v>61.702000000000012</v>
      </c>
      <c r="P2520" s="8">
        <f t="shared" si="159"/>
        <v>0.48560545245628123</v>
      </c>
      <c r="Q2520" s="5">
        <f>YEAR(SalesDataTable[[#This Row],[Order Date]])</f>
        <v>2026</v>
      </c>
      <c r="R2520" s="8" t="str">
        <f>"Q"&amp;ROUNDUP(MONTH(SalesDataTable[[#This Row],[Order Date]])/3,0)</f>
        <v>Q4</v>
      </c>
      <c r="S2520" s="9">
        <f>MONTH(SalesDataTable[[#This Row],[Order Date]])</f>
        <v>12</v>
      </c>
      <c r="T2520" s="8" t="str">
        <f>TEXT(SalesDataTable[[#This Row],[Order Date]],"mmm")</f>
        <v>Dec</v>
      </c>
    </row>
    <row r="2521" spans="1:20" ht="16">
      <c r="A2521" s="2" t="s">
        <v>2572</v>
      </c>
      <c r="B2521" s="3">
        <v>46360</v>
      </c>
      <c r="C2521" s="4" t="s">
        <v>27</v>
      </c>
      <c r="D2521" s="4" t="s">
        <v>45</v>
      </c>
      <c r="E2521" s="4" t="s">
        <v>3</v>
      </c>
      <c r="F2521" s="4" t="s">
        <v>4</v>
      </c>
      <c r="G2521" s="4" t="s">
        <v>11</v>
      </c>
      <c r="H2521" s="4" t="s">
        <v>53</v>
      </c>
      <c r="I2521" s="9">
        <v>2</v>
      </c>
      <c r="J2521" s="6">
        <v>151.05000000000001</v>
      </c>
      <c r="K2521" s="7">
        <v>0.15</v>
      </c>
      <c r="L2521" s="6">
        <v>80.36</v>
      </c>
      <c r="M2521" s="6">
        <f t="shared" si="156"/>
        <v>256.78500000000003</v>
      </c>
      <c r="N2521" s="6">
        <f t="shared" si="157"/>
        <v>160.72</v>
      </c>
      <c r="O2521" s="6">
        <f t="shared" si="158"/>
        <v>96.065000000000026</v>
      </c>
      <c r="P2521" s="8">
        <f t="shared" si="159"/>
        <v>0.37410674299511271</v>
      </c>
      <c r="Q2521" s="5">
        <f>YEAR(SalesDataTable[[#This Row],[Order Date]])</f>
        <v>2026</v>
      </c>
      <c r="R2521" s="8" t="str">
        <f>"Q"&amp;ROUNDUP(MONTH(SalesDataTable[[#This Row],[Order Date]])/3,0)</f>
        <v>Q4</v>
      </c>
      <c r="S2521" s="9">
        <f>MONTH(SalesDataTable[[#This Row],[Order Date]])</f>
        <v>12</v>
      </c>
      <c r="T2521" s="8" t="str">
        <f>TEXT(SalesDataTable[[#This Row],[Order Date]],"mmm")</f>
        <v>Dec</v>
      </c>
    </row>
    <row r="2522" spans="1:20" ht="16">
      <c r="A2522" s="2" t="s">
        <v>2573</v>
      </c>
      <c r="B2522" s="3">
        <v>46360</v>
      </c>
      <c r="C2522" s="4" t="s">
        <v>27</v>
      </c>
      <c r="D2522" s="4" t="s">
        <v>45</v>
      </c>
      <c r="E2522" s="4" t="s">
        <v>3</v>
      </c>
      <c r="F2522" s="4" t="s">
        <v>4</v>
      </c>
      <c r="G2522" s="4" t="s">
        <v>31</v>
      </c>
      <c r="H2522" s="4" t="s">
        <v>90</v>
      </c>
      <c r="I2522" s="9">
        <v>2</v>
      </c>
      <c r="J2522" s="6">
        <v>120.37</v>
      </c>
      <c r="K2522" s="7">
        <v>0.2</v>
      </c>
      <c r="L2522" s="6">
        <v>59.39</v>
      </c>
      <c r="M2522" s="6">
        <f t="shared" si="156"/>
        <v>192.59200000000001</v>
      </c>
      <c r="N2522" s="6">
        <f t="shared" si="157"/>
        <v>118.78</v>
      </c>
      <c r="O2522" s="6">
        <f t="shared" si="158"/>
        <v>73.812000000000012</v>
      </c>
      <c r="P2522" s="8">
        <f t="shared" si="159"/>
        <v>0.3832557946332143</v>
      </c>
      <c r="Q2522" s="5">
        <f>YEAR(SalesDataTable[[#This Row],[Order Date]])</f>
        <v>2026</v>
      </c>
      <c r="R2522" s="8" t="str">
        <f>"Q"&amp;ROUNDUP(MONTH(SalesDataTable[[#This Row],[Order Date]])/3,0)</f>
        <v>Q4</v>
      </c>
      <c r="S2522" s="9">
        <f>MONTH(SalesDataTable[[#This Row],[Order Date]])</f>
        <v>12</v>
      </c>
      <c r="T2522" s="8" t="str">
        <f>TEXT(SalesDataTable[[#This Row],[Order Date]],"mmm")</f>
        <v>Dec</v>
      </c>
    </row>
    <row r="2523" spans="1:20" ht="16">
      <c r="A2523" s="2" t="s">
        <v>2574</v>
      </c>
      <c r="B2523" s="3">
        <v>46360</v>
      </c>
      <c r="C2523" s="4" t="s">
        <v>8</v>
      </c>
      <c r="D2523" s="4" t="s">
        <v>9</v>
      </c>
      <c r="E2523" s="4" t="s">
        <v>3</v>
      </c>
      <c r="F2523" s="4" t="s">
        <v>4</v>
      </c>
      <c r="G2523" s="4" t="s">
        <v>31</v>
      </c>
      <c r="H2523" s="4" t="s">
        <v>41</v>
      </c>
      <c r="I2523" s="9">
        <v>3</v>
      </c>
      <c r="J2523" s="6">
        <v>193.8</v>
      </c>
      <c r="K2523" s="7">
        <v>0</v>
      </c>
      <c r="L2523" s="6">
        <v>104.55</v>
      </c>
      <c r="M2523" s="6">
        <f t="shared" si="156"/>
        <v>581.40000000000009</v>
      </c>
      <c r="N2523" s="6">
        <f t="shared" si="157"/>
        <v>313.64999999999998</v>
      </c>
      <c r="O2523" s="6">
        <f t="shared" si="158"/>
        <v>267.75000000000011</v>
      </c>
      <c r="P2523" s="8">
        <f t="shared" si="159"/>
        <v>0.46052631578947378</v>
      </c>
      <c r="Q2523" s="5">
        <f>YEAR(SalesDataTable[[#This Row],[Order Date]])</f>
        <v>2026</v>
      </c>
      <c r="R2523" s="8" t="str">
        <f>"Q"&amp;ROUNDUP(MONTH(SalesDataTable[[#This Row],[Order Date]])/3,0)</f>
        <v>Q4</v>
      </c>
      <c r="S2523" s="9">
        <f>MONTH(SalesDataTable[[#This Row],[Order Date]])</f>
        <v>12</v>
      </c>
      <c r="T2523" s="8" t="str">
        <f>TEXT(SalesDataTable[[#This Row],[Order Date]],"mmm")</f>
        <v>Dec</v>
      </c>
    </row>
    <row r="2524" spans="1:20" ht="16">
      <c r="A2524" s="2" t="s">
        <v>2575</v>
      </c>
      <c r="B2524" s="3">
        <v>46361</v>
      </c>
      <c r="C2524" s="4" t="s">
        <v>27</v>
      </c>
      <c r="D2524" s="4" t="s">
        <v>82</v>
      </c>
      <c r="E2524" s="4" t="s">
        <v>3</v>
      </c>
      <c r="F2524" s="4" t="s">
        <v>20</v>
      </c>
      <c r="G2524" s="4" t="s">
        <v>11</v>
      </c>
      <c r="H2524" s="4" t="s">
        <v>21</v>
      </c>
      <c r="I2524" s="9">
        <v>1</v>
      </c>
      <c r="J2524" s="6">
        <v>146.08000000000001</v>
      </c>
      <c r="K2524" s="7">
        <v>0.1</v>
      </c>
      <c r="L2524" s="6">
        <v>81.540000000000006</v>
      </c>
      <c r="M2524" s="6">
        <f t="shared" si="156"/>
        <v>131.47200000000001</v>
      </c>
      <c r="N2524" s="6">
        <f t="shared" si="157"/>
        <v>81.540000000000006</v>
      </c>
      <c r="O2524" s="6">
        <f t="shared" si="158"/>
        <v>49.932000000000002</v>
      </c>
      <c r="P2524" s="8">
        <f t="shared" si="159"/>
        <v>0.37979189485213583</v>
      </c>
      <c r="Q2524" s="5">
        <f>YEAR(SalesDataTable[[#This Row],[Order Date]])</f>
        <v>2026</v>
      </c>
      <c r="R2524" s="8" t="str">
        <f>"Q"&amp;ROUNDUP(MONTH(SalesDataTable[[#This Row],[Order Date]])/3,0)</f>
        <v>Q4</v>
      </c>
      <c r="S2524" s="9">
        <f>MONTH(SalesDataTable[[#This Row],[Order Date]])</f>
        <v>12</v>
      </c>
      <c r="T2524" s="8" t="str">
        <f>TEXT(SalesDataTable[[#This Row],[Order Date]],"mmm")</f>
        <v>Dec</v>
      </c>
    </row>
    <row r="2525" spans="1:20" ht="16">
      <c r="A2525" s="2" t="s">
        <v>2576</v>
      </c>
      <c r="B2525" s="3">
        <v>46361</v>
      </c>
      <c r="C2525" s="4" t="s">
        <v>27</v>
      </c>
      <c r="D2525" s="4" t="s">
        <v>45</v>
      </c>
      <c r="E2525" s="4" t="s">
        <v>10</v>
      </c>
      <c r="F2525" s="4" t="s">
        <v>20</v>
      </c>
      <c r="G2525" s="4" t="s">
        <v>5</v>
      </c>
      <c r="H2525" s="4" t="s">
        <v>43</v>
      </c>
      <c r="I2525" s="9">
        <v>4</v>
      </c>
      <c r="J2525" s="6">
        <v>101.17</v>
      </c>
      <c r="K2525" s="7">
        <v>0.15</v>
      </c>
      <c r="L2525" s="6">
        <v>50.48</v>
      </c>
      <c r="M2525" s="6">
        <f t="shared" si="156"/>
        <v>343.97800000000001</v>
      </c>
      <c r="N2525" s="6">
        <f t="shared" si="157"/>
        <v>201.92</v>
      </c>
      <c r="O2525" s="6">
        <f t="shared" si="158"/>
        <v>142.05800000000002</v>
      </c>
      <c r="P2525" s="8">
        <f t="shared" si="159"/>
        <v>0.41298571420265257</v>
      </c>
      <c r="Q2525" s="5">
        <f>YEAR(SalesDataTable[[#This Row],[Order Date]])</f>
        <v>2026</v>
      </c>
      <c r="R2525" s="8" t="str">
        <f>"Q"&amp;ROUNDUP(MONTH(SalesDataTable[[#This Row],[Order Date]])/3,0)</f>
        <v>Q4</v>
      </c>
      <c r="S2525" s="9">
        <f>MONTH(SalesDataTable[[#This Row],[Order Date]])</f>
        <v>12</v>
      </c>
      <c r="T2525" s="8" t="str">
        <f>TEXT(SalesDataTable[[#This Row],[Order Date]],"mmm")</f>
        <v>Dec</v>
      </c>
    </row>
    <row r="2526" spans="1:20" ht="16">
      <c r="A2526" s="2" t="s">
        <v>2577</v>
      </c>
      <c r="B2526" s="3">
        <v>46361</v>
      </c>
      <c r="C2526" s="4" t="s">
        <v>8</v>
      </c>
      <c r="D2526" s="4" t="s">
        <v>38</v>
      </c>
      <c r="E2526" s="4" t="s">
        <v>25</v>
      </c>
      <c r="F2526" s="4" t="s">
        <v>16</v>
      </c>
      <c r="G2526" s="4" t="s">
        <v>31</v>
      </c>
      <c r="H2526" s="4" t="s">
        <v>90</v>
      </c>
      <c r="I2526" s="9">
        <v>2</v>
      </c>
      <c r="J2526" s="6">
        <v>121.64</v>
      </c>
      <c r="K2526" s="7">
        <v>0</v>
      </c>
      <c r="L2526" s="6">
        <v>61.94</v>
      </c>
      <c r="M2526" s="6">
        <f t="shared" si="156"/>
        <v>243.28</v>
      </c>
      <c r="N2526" s="6">
        <f t="shared" si="157"/>
        <v>123.88</v>
      </c>
      <c r="O2526" s="6">
        <f t="shared" si="158"/>
        <v>119.4</v>
      </c>
      <c r="P2526" s="8">
        <f t="shared" si="159"/>
        <v>0.49079250246629402</v>
      </c>
      <c r="Q2526" s="5">
        <f>YEAR(SalesDataTable[[#This Row],[Order Date]])</f>
        <v>2026</v>
      </c>
      <c r="R2526" s="8" t="str">
        <f>"Q"&amp;ROUNDUP(MONTH(SalesDataTable[[#This Row],[Order Date]])/3,0)</f>
        <v>Q4</v>
      </c>
      <c r="S2526" s="9">
        <f>MONTH(SalesDataTable[[#This Row],[Order Date]])</f>
        <v>12</v>
      </c>
      <c r="T2526" s="8" t="str">
        <f>TEXT(SalesDataTable[[#This Row],[Order Date]],"mmm")</f>
        <v>Dec</v>
      </c>
    </row>
    <row r="2527" spans="1:20" ht="16">
      <c r="A2527" s="2" t="s">
        <v>2578</v>
      </c>
      <c r="B2527" s="3">
        <v>46361</v>
      </c>
      <c r="C2527" s="4" t="s">
        <v>8</v>
      </c>
      <c r="D2527" s="4" t="s">
        <v>9</v>
      </c>
      <c r="E2527" s="4" t="s">
        <v>3</v>
      </c>
      <c r="F2527" s="4" t="s">
        <v>4</v>
      </c>
      <c r="G2527" s="4" t="s">
        <v>17</v>
      </c>
      <c r="H2527" s="4" t="s">
        <v>83</v>
      </c>
      <c r="I2527" s="9">
        <v>1</v>
      </c>
      <c r="J2527" s="6">
        <v>165.1</v>
      </c>
      <c r="K2527" s="7">
        <v>0.05</v>
      </c>
      <c r="L2527" s="6">
        <v>85.23</v>
      </c>
      <c r="M2527" s="6">
        <f t="shared" si="156"/>
        <v>156.845</v>
      </c>
      <c r="N2527" s="6">
        <f t="shared" si="157"/>
        <v>85.23</v>
      </c>
      <c r="O2527" s="6">
        <f t="shared" si="158"/>
        <v>71.614999999999995</v>
      </c>
      <c r="P2527" s="8">
        <f t="shared" si="159"/>
        <v>0.45659727756702473</v>
      </c>
      <c r="Q2527" s="5">
        <f>YEAR(SalesDataTable[[#This Row],[Order Date]])</f>
        <v>2026</v>
      </c>
      <c r="R2527" s="8" t="str">
        <f>"Q"&amp;ROUNDUP(MONTH(SalesDataTable[[#This Row],[Order Date]])/3,0)</f>
        <v>Q4</v>
      </c>
      <c r="S2527" s="9">
        <f>MONTH(SalesDataTable[[#This Row],[Order Date]])</f>
        <v>12</v>
      </c>
      <c r="T2527" s="8" t="str">
        <f>TEXT(SalesDataTable[[#This Row],[Order Date]],"mmm")</f>
        <v>Dec</v>
      </c>
    </row>
    <row r="2528" spans="1:20" ht="16">
      <c r="A2528" s="2" t="s">
        <v>2579</v>
      </c>
      <c r="B2528" s="3">
        <v>46361</v>
      </c>
      <c r="C2528" s="4" t="s">
        <v>27</v>
      </c>
      <c r="D2528" s="4" t="s">
        <v>82</v>
      </c>
      <c r="E2528" s="4" t="s">
        <v>3</v>
      </c>
      <c r="F2528" s="4" t="s">
        <v>16</v>
      </c>
      <c r="G2528" s="4" t="s">
        <v>31</v>
      </c>
      <c r="H2528" s="4" t="s">
        <v>41</v>
      </c>
      <c r="I2528" s="9">
        <v>3</v>
      </c>
      <c r="J2528" s="6">
        <v>194.07</v>
      </c>
      <c r="K2528" s="7">
        <v>0.1</v>
      </c>
      <c r="L2528" s="6">
        <v>102.37</v>
      </c>
      <c r="M2528" s="6">
        <f t="shared" si="156"/>
        <v>523.98900000000003</v>
      </c>
      <c r="N2528" s="6">
        <f t="shared" si="157"/>
        <v>307.11</v>
      </c>
      <c r="O2528" s="6">
        <f t="shared" si="158"/>
        <v>216.87900000000002</v>
      </c>
      <c r="P2528" s="8">
        <f t="shared" si="159"/>
        <v>0.4138999101126169</v>
      </c>
      <c r="Q2528" s="5">
        <f>YEAR(SalesDataTable[[#This Row],[Order Date]])</f>
        <v>2026</v>
      </c>
      <c r="R2528" s="8" t="str">
        <f>"Q"&amp;ROUNDUP(MONTH(SalesDataTable[[#This Row],[Order Date]])/3,0)</f>
        <v>Q4</v>
      </c>
      <c r="S2528" s="9">
        <f>MONTH(SalesDataTable[[#This Row],[Order Date]])</f>
        <v>12</v>
      </c>
      <c r="T2528" s="8" t="str">
        <f>TEXT(SalesDataTable[[#This Row],[Order Date]],"mmm")</f>
        <v>Dec</v>
      </c>
    </row>
    <row r="2529" spans="1:20" ht="16">
      <c r="A2529" s="2" t="s">
        <v>2580</v>
      </c>
      <c r="B2529" s="3">
        <v>46361</v>
      </c>
      <c r="C2529" s="4" t="s">
        <v>27</v>
      </c>
      <c r="D2529" s="4" t="s">
        <v>82</v>
      </c>
      <c r="E2529" s="4" t="s">
        <v>39</v>
      </c>
      <c r="F2529" s="4" t="s">
        <v>16</v>
      </c>
      <c r="G2529" s="4" t="s">
        <v>11</v>
      </c>
      <c r="H2529" s="4" t="s">
        <v>53</v>
      </c>
      <c r="I2529" s="9">
        <v>1</v>
      </c>
      <c r="J2529" s="6">
        <v>152.44</v>
      </c>
      <c r="K2529" s="7">
        <v>0.1</v>
      </c>
      <c r="L2529" s="6">
        <v>76.91</v>
      </c>
      <c r="M2529" s="6">
        <f t="shared" si="156"/>
        <v>137.196</v>
      </c>
      <c r="N2529" s="6">
        <f t="shared" si="157"/>
        <v>76.91</v>
      </c>
      <c r="O2529" s="6">
        <f t="shared" si="158"/>
        <v>60.286000000000001</v>
      </c>
      <c r="P2529" s="8">
        <f t="shared" si="159"/>
        <v>0.43941514329863846</v>
      </c>
      <c r="Q2529" s="5">
        <f>YEAR(SalesDataTable[[#This Row],[Order Date]])</f>
        <v>2026</v>
      </c>
      <c r="R2529" s="8" t="str">
        <f>"Q"&amp;ROUNDUP(MONTH(SalesDataTable[[#This Row],[Order Date]])/3,0)</f>
        <v>Q4</v>
      </c>
      <c r="S2529" s="9">
        <f>MONTH(SalesDataTable[[#This Row],[Order Date]])</f>
        <v>12</v>
      </c>
      <c r="T2529" s="8" t="str">
        <f>TEXT(SalesDataTable[[#This Row],[Order Date]],"mmm")</f>
        <v>Dec</v>
      </c>
    </row>
    <row r="2530" spans="1:20" ht="16">
      <c r="A2530" s="2" t="s">
        <v>2581</v>
      </c>
      <c r="B2530" s="3">
        <v>46361</v>
      </c>
      <c r="C2530" s="4" t="s">
        <v>8</v>
      </c>
      <c r="D2530" s="4" t="s">
        <v>69</v>
      </c>
      <c r="E2530" s="4" t="s">
        <v>3</v>
      </c>
      <c r="F2530" s="4" t="s">
        <v>4</v>
      </c>
      <c r="G2530" s="4" t="s">
        <v>31</v>
      </c>
      <c r="H2530" s="4" t="s">
        <v>90</v>
      </c>
      <c r="I2530" s="9">
        <v>1</v>
      </c>
      <c r="J2530" s="6">
        <v>123.82</v>
      </c>
      <c r="K2530" s="7">
        <v>0.05</v>
      </c>
      <c r="L2530" s="6">
        <v>59.19</v>
      </c>
      <c r="M2530" s="6">
        <f t="shared" si="156"/>
        <v>117.62899999999999</v>
      </c>
      <c r="N2530" s="6">
        <f t="shared" si="157"/>
        <v>59.19</v>
      </c>
      <c r="O2530" s="6">
        <f t="shared" si="158"/>
        <v>58.438999999999993</v>
      </c>
      <c r="P2530" s="8">
        <f t="shared" si="159"/>
        <v>0.49680775999115862</v>
      </c>
      <c r="Q2530" s="5">
        <f>YEAR(SalesDataTable[[#This Row],[Order Date]])</f>
        <v>2026</v>
      </c>
      <c r="R2530" s="8" t="str">
        <f>"Q"&amp;ROUNDUP(MONTH(SalesDataTable[[#This Row],[Order Date]])/3,0)</f>
        <v>Q4</v>
      </c>
      <c r="S2530" s="9">
        <f>MONTH(SalesDataTable[[#This Row],[Order Date]])</f>
        <v>12</v>
      </c>
      <c r="T2530" s="8" t="str">
        <f>TEXT(SalesDataTable[[#This Row],[Order Date]],"mmm")</f>
        <v>Dec</v>
      </c>
    </row>
    <row r="2531" spans="1:20" ht="16">
      <c r="A2531" s="2" t="s">
        <v>2582</v>
      </c>
      <c r="B2531" s="3">
        <v>46361</v>
      </c>
      <c r="C2531" s="4" t="s">
        <v>1</v>
      </c>
      <c r="D2531" s="4" t="s">
        <v>2</v>
      </c>
      <c r="E2531" s="4" t="s">
        <v>3</v>
      </c>
      <c r="F2531" s="4" t="s">
        <v>16</v>
      </c>
      <c r="G2531" s="4" t="s">
        <v>11</v>
      </c>
      <c r="H2531" s="4" t="s">
        <v>79</v>
      </c>
      <c r="I2531" s="9">
        <v>4</v>
      </c>
      <c r="J2531" s="6">
        <v>71.12</v>
      </c>
      <c r="K2531" s="7">
        <v>0.05</v>
      </c>
      <c r="L2531" s="6">
        <v>31.93</v>
      </c>
      <c r="M2531" s="6">
        <f t="shared" si="156"/>
        <v>270.25600000000003</v>
      </c>
      <c r="N2531" s="6">
        <f t="shared" si="157"/>
        <v>127.72</v>
      </c>
      <c r="O2531" s="6">
        <f t="shared" si="158"/>
        <v>142.53600000000003</v>
      </c>
      <c r="P2531" s="8">
        <f t="shared" si="159"/>
        <v>0.52741104730329769</v>
      </c>
      <c r="Q2531" s="5">
        <f>YEAR(SalesDataTable[[#This Row],[Order Date]])</f>
        <v>2026</v>
      </c>
      <c r="R2531" s="8" t="str">
        <f>"Q"&amp;ROUNDUP(MONTH(SalesDataTable[[#This Row],[Order Date]])/3,0)</f>
        <v>Q4</v>
      </c>
      <c r="S2531" s="9">
        <f>MONTH(SalesDataTable[[#This Row],[Order Date]])</f>
        <v>12</v>
      </c>
      <c r="T2531" s="8" t="str">
        <f>TEXT(SalesDataTable[[#This Row],[Order Date]],"mmm")</f>
        <v>Dec</v>
      </c>
    </row>
    <row r="2532" spans="1:20" ht="16">
      <c r="A2532" s="2" t="s">
        <v>2583</v>
      </c>
      <c r="B2532" s="3">
        <v>46361</v>
      </c>
      <c r="C2532" s="4" t="s">
        <v>14</v>
      </c>
      <c r="D2532" s="4" t="s">
        <v>126</v>
      </c>
      <c r="E2532" s="4" t="s">
        <v>39</v>
      </c>
      <c r="F2532" s="4" t="s">
        <v>4</v>
      </c>
      <c r="G2532" s="4" t="s">
        <v>11</v>
      </c>
      <c r="H2532" s="4" t="s">
        <v>79</v>
      </c>
      <c r="I2532" s="9">
        <v>1</v>
      </c>
      <c r="J2532" s="6">
        <v>71.55</v>
      </c>
      <c r="K2532" s="7">
        <v>0.1</v>
      </c>
      <c r="L2532" s="6">
        <v>32.07</v>
      </c>
      <c r="M2532" s="6">
        <f t="shared" si="156"/>
        <v>64.394999999999996</v>
      </c>
      <c r="N2532" s="6">
        <f t="shared" si="157"/>
        <v>32.07</v>
      </c>
      <c r="O2532" s="6">
        <f t="shared" si="158"/>
        <v>32.324999999999996</v>
      </c>
      <c r="P2532" s="8">
        <f t="shared" si="159"/>
        <v>0.50197996738877237</v>
      </c>
      <c r="Q2532" s="5">
        <f>YEAR(SalesDataTable[[#This Row],[Order Date]])</f>
        <v>2026</v>
      </c>
      <c r="R2532" s="8" t="str">
        <f>"Q"&amp;ROUNDUP(MONTH(SalesDataTable[[#This Row],[Order Date]])/3,0)</f>
        <v>Q4</v>
      </c>
      <c r="S2532" s="9">
        <f>MONTH(SalesDataTable[[#This Row],[Order Date]])</f>
        <v>12</v>
      </c>
      <c r="T2532" s="8" t="str">
        <f>TEXT(SalesDataTable[[#This Row],[Order Date]],"mmm")</f>
        <v>Dec</v>
      </c>
    </row>
    <row r="2533" spans="1:20" ht="16">
      <c r="A2533" s="2" t="s">
        <v>2584</v>
      </c>
      <c r="B2533" s="3">
        <v>46361</v>
      </c>
      <c r="C2533" s="4" t="s">
        <v>14</v>
      </c>
      <c r="D2533" s="4" t="s">
        <v>15</v>
      </c>
      <c r="E2533" s="4" t="s">
        <v>39</v>
      </c>
      <c r="F2533" s="4" t="s">
        <v>4</v>
      </c>
      <c r="G2533" s="4" t="s">
        <v>11</v>
      </c>
      <c r="H2533" s="4" t="s">
        <v>79</v>
      </c>
      <c r="I2533" s="9">
        <v>2</v>
      </c>
      <c r="J2533" s="6">
        <v>70.239999999999995</v>
      </c>
      <c r="K2533" s="7">
        <v>0.1</v>
      </c>
      <c r="L2533" s="6">
        <v>33.29</v>
      </c>
      <c r="M2533" s="6">
        <f t="shared" si="156"/>
        <v>126.43199999999999</v>
      </c>
      <c r="N2533" s="6">
        <f t="shared" si="157"/>
        <v>66.58</v>
      </c>
      <c r="O2533" s="6">
        <f t="shared" si="158"/>
        <v>59.85199999999999</v>
      </c>
      <c r="P2533" s="8">
        <f t="shared" si="159"/>
        <v>0.47339281194634264</v>
      </c>
      <c r="Q2533" s="5">
        <f>YEAR(SalesDataTable[[#This Row],[Order Date]])</f>
        <v>2026</v>
      </c>
      <c r="R2533" s="8" t="str">
        <f>"Q"&amp;ROUNDUP(MONTH(SalesDataTable[[#This Row],[Order Date]])/3,0)</f>
        <v>Q4</v>
      </c>
      <c r="S2533" s="9">
        <f>MONTH(SalesDataTable[[#This Row],[Order Date]])</f>
        <v>12</v>
      </c>
      <c r="T2533" s="8" t="str">
        <f>TEXT(SalesDataTable[[#This Row],[Order Date]],"mmm")</f>
        <v>Dec</v>
      </c>
    </row>
    <row r="2534" spans="1:20" ht="16">
      <c r="A2534" s="2" t="s">
        <v>2585</v>
      </c>
      <c r="B2534" s="3">
        <v>46362</v>
      </c>
      <c r="C2534" s="4" t="s">
        <v>1</v>
      </c>
      <c r="D2534" s="4" t="s">
        <v>2</v>
      </c>
      <c r="E2534" s="4" t="s">
        <v>39</v>
      </c>
      <c r="F2534" s="4" t="s">
        <v>4</v>
      </c>
      <c r="G2534" s="4" t="s">
        <v>5</v>
      </c>
      <c r="H2534" s="4" t="s">
        <v>29</v>
      </c>
      <c r="I2534" s="9">
        <v>2</v>
      </c>
      <c r="J2534" s="6">
        <v>50.68</v>
      </c>
      <c r="K2534" s="7">
        <v>0.15</v>
      </c>
      <c r="L2534" s="6">
        <v>22.41</v>
      </c>
      <c r="M2534" s="6">
        <f t="shared" si="156"/>
        <v>86.155999999999992</v>
      </c>
      <c r="N2534" s="6">
        <f t="shared" si="157"/>
        <v>44.82</v>
      </c>
      <c r="O2534" s="6">
        <f t="shared" si="158"/>
        <v>41.335999999999991</v>
      </c>
      <c r="P2534" s="8">
        <f t="shared" si="159"/>
        <v>0.47978086262129155</v>
      </c>
      <c r="Q2534" s="5">
        <f>YEAR(SalesDataTable[[#This Row],[Order Date]])</f>
        <v>2026</v>
      </c>
      <c r="R2534" s="8" t="str">
        <f>"Q"&amp;ROUNDUP(MONTH(SalesDataTable[[#This Row],[Order Date]])/3,0)</f>
        <v>Q4</v>
      </c>
      <c r="S2534" s="9">
        <f>MONTH(SalesDataTable[[#This Row],[Order Date]])</f>
        <v>12</v>
      </c>
      <c r="T2534" s="8" t="str">
        <f>TEXT(SalesDataTable[[#This Row],[Order Date]],"mmm")</f>
        <v>Dec</v>
      </c>
    </row>
    <row r="2535" spans="1:20" ht="16">
      <c r="A2535" s="2" t="s">
        <v>2586</v>
      </c>
      <c r="B2535" s="3">
        <v>46362</v>
      </c>
      <c r="C2535" s="4" t="s">
        <v>27</v>
      </c>
      <c r="D2535" s="4" t="s">
        <v>45</v>
      </c>
      <c r="E2535" s="4" t="s">
        <v>3</v>
      </c>
      <c r="F2535" s="4" t="s">
        <v>16</v>
      </c>
      <c r="G2535" s="4" t="s">
        <v>5</v>
      </c>
      <c r="H2535" s="4" t="s">
        <v>43</v>
      </c>
      <c r="I2535" s="9">
        <v>1</v>
      </c>
      <c r="J2535" s="6">
        <v>101.26</v>
      </c>
      <c r="K2535" s="7">
        <v>0</v>
      </c>
      <c r="L2535" s="6">
        <v>51.7</v>
      </c>
      <c r="M2535" s="6">
        <f t="shared" si="156"/>
        <v>101.26</v>
      </c>
      <c r="N2535" s="6">
        <f t="shared" si="157"/>
        <v>51.7</v>
      </c>
      <c r="O2535" s="6">
        <f t="shared" si="158"/>
        <v>49.56</v>
      </c>
      <c r="P2535" s="8">
        <f t="shared" si="159"/>
        <v>0.4894331424056883</v>
      </c>
      <c r="Q2535" s="5">
        <f>YEAR(SalesDataTable[[#This Row],[Order Date]])</f>
        <v>2026</v>
      </c>
      <c r="R2535" s="8" t="str">
        <f>"Q"&amp;ROUNDUP(MONTH(SalesDataTable[[#This Row],[Order Date]])/3,0)</f>
        <v>Q4</v>
      </c>
      <c r="S2535" s="9">
        <f>MONTH(SalesDataTable[[#This Row],[Order Date]])</f>
        <v>12</v>
      </c>
      <c r="T2535" s="8" t="str">
        <f>TEXT(SalesDataTable[[#This Row],[Order Date]],"mmm")</f>
        <v>Dec</v>
      </c>
    </row>
    <row r="2536" spans="1:20" ht="16">
      <c r="A2536" s="2" t="s">
        <v>2587</v>
      </c>
      <c r="B2536" s="3">
        <v>46362</v>
      </c>
      <c r="C2536" s="4" t="s">
        <v>1</v>
      </c>
      <c r="D2536" s="4" t="s">
        <v>2</v>
      </c>
      <c r="E2536" s="4" t="s">
        <v>39</v>
      </c>
      <c r="F2536" s="4" t="s">
        <v>20</v>
      </c>
      <c r="G2536" s="4" t="s">
        <v>17</v>
      </c>
      <c r="H2536" s="4" t="s">
        <v>46</v>
      </c>
      <c r="I2536" s="9">
        <v>2</v>
      </c>
      <c r="J2536" s="6">
        <v>46.01</v>
      </c>
      <c r="K2536" s="7">
        <v>0.05</v>
      </c>
      <c r="L2536" s="6">
        <v>18.399999999999999</v>
      </c>
      <c r="M2536" s="6">
        <f t="shared" si="156"/>
        <v>87.418999999999997</v>
      </c>
      <c r="N2536" s="6">
        <f t="shared" si="157"/>
        <v>36.799999999999997</v>
      </c>
      <c r="O2536" s="6">
        <f t="shared" si="158"/>
        <v>50.619</v>
      </c>
      <c r="P2536" s="8">
        <f t="shared" si="159"/>
        <v>0.57903888170763795</v>
      </c>
      <c r="Q2536" s="5">
        <f>YEAR(SalesDataTable[[#This Row],[Order Date]])</f>
        <v>2026</v>
      </c>
      <c r="R2536" s="8" t="str">
        <f>"Q"&amp;ROUNDUP(MONTH(SalesDataTable[[#This Row],[Order Date]])/3,0)</f>
        <v>Q4</v>
      </c>
      <c r="S2536" s="9">
        <f>MONTH(SalesDataTable[[#This Row],[Order Date]])</f>
        <v>12</v>
      </c>
      <c r="T2536" s="8" t="str">
        <f>TEXT(SalesDataTable[[#This Row],[Order Date]],"mmm")</f>
        <v>Dec</v>
      </c>
    </row>
    <row r="2537" spans="1:20" ht="16">
      <c r="A2537" s="2" t="s">
        <v>2588</v>
      </c>
      <c r="B2537" s="3">
        <v>46362</v>
      </c>
      <c r="C2537" s="4" t="s">
        <v>8</v>
      </c>
      <c r="D2537" s="4" t="s">
        <v>69</v>
      </c>
      <c r="E2537" s="4" t="s">
        <v>3</v>
      </c>
      <c r="F2537" s="4" t="s">
        <v>16</v>
      </c>
      <c r="G2537" s="4" t="s">
        <v>17</v>
      </c>
      <c r="H2537" s="4" t="s">
        <v>71</v>
      </c>
      <c r="I2537" s="9">
        <v>2</v>
      </c>
      <c r="J2537" s="6">
        <v>131.97999999999999</v>
      </c>
      <c r="K2537" s="7">
        <v>0.1</v>
      </c>
      <c r="L2537" s="6">
        <v>68.02</v>
      </c>
      <c r="M2537" s="6">
        <f t="shared" si="156"/>
        <v>237.56399999999999</v>
      </c>
      <c r="N2537" s="6">
        <f t="shared" si="157"/>
        <v>136.04</v>
      </c>
      <c r="O2537" s="6">
        <f t="shared" si="158"/>
        <v>101.524</v>
      </c>
      <c r="P2537" s="8">
        <f t="shared" si="159"/>
        <v>0.42735431294303855</v>
      </c>
      <c r="Q2537" s="5">
        <f>YEAR(SalesDataTable[[#This Row],[Order Date]])</f>
        <v>2026</v>
      </c>
      <c r="R2537" s="8" t="str">
        <f>"Q"&amp;ROUNDUP(MONTH(SalesDataTable[[#This Row],[Order Date]])/3,0)</f>
        <v>Q4</v>
      </c>
      <c r="S2537" s="9">
        <f>MONTH(SalesDataTable[[#This Row],[Order Date]])</f>
        <v>12</v>
      </c>
      <c r="T2537" s="8" t="str">
        <f>TEXT(SalesDataTable[[#This Row],[Order Date]],"mmm")</f>
        <v>Dec</v>
      </c>
    </row>
    <row r="2538" spans="1:20" ht="16">
      <c r="A2538" s="2" t="s">
        <v>2589</v>
      </c>
      <c r="B2538" s="3">
        <v>46362</v>
      </c>
      <c r="C2538" s="4" t="s">
        <v>27</v>
      </c>
      <c r="D2538" s="4" t="s">
        <v>45</v>
      </c>
      <c r="E2538" s="4" t="s">
        <v>25</v>
      </c>
      <c r="F2538" s="4" t="s">
        <v>16</v>
      </c>
      <c r="G2538" s="4" t="s">
        <v>11</v>
      </c>
      <c r="H2538" s="4" t="s">
        <v>79</v>
      </c>
      <c r="I2538" s="9">
        <v>2</v>
      </c>
      <c r="J2538" s="6">
        <v>73.16</v>
      </c>
      <c r="K2538" s="7">
        <v>0.15</v>
      </c>
      <c r="L2538" s="6">
        <v>32.64</v>
      </c>
      <c r="M2538" s="6">
        <f t="shared" si="156"/>
        <v>124.37199999999999</v>
      </c>
      <c r="N2538" s="6">
        <f t="shared" si="157"/>
        <v>65.28</v>
      </c>
      <c r="O2538" s="6">
        <f t="shared" si="158"/>
        <v>59.091999999999985</v>
      </c>
      <c r="P2538" s="8">
        <f t="shared" si="159"/>
        <v>0.47512301804264617</v>
      </c>
      <c r="Q2538" s="5">
        <f>YEAR(SalesDataTable[[#This Row],[Order Date]])</f>
        <v>2026</v>
      </c>
      <c r="R2538" s="8" t="str">
        <f>"Q"&amp;ROUNDUP(MONTH(SalesDataTable[[#This Row],[Order Date]])/3,0)</f>
        <v>Q4</v>
      </c>
      <c r="S2538" s="9">
        <f>MONTH(SalesDataTable[[#This Row],[Order Date]])</f>
        <v>12</v>
      </c>
      <c r="T2538" s="8" t="str">
        <f>TEXT(SalesDataTable[[#This Row],[Order Date]],"mmm")</f>
        <v>Dec</v>
      </c>
    </row>
    <row r="2539" spans="1:20" ht="16">
      <c r="A2539" s="2" t="s">
        <v>2590</v>
      </c>
      <c r="B2539" s="3">
        <v>46362</v>
      </c>
      <c r="C2539" s="4" t="s">
        <v>8</v>
      </c>
      <c r="D2539" s="4" t="s">
        <v>38</v>
      </c>
      <c r="E2539" s="4" t="s">
        <v>3</v>
      </c>
      <c r="F2539" s="4" t="s">
        <v>20</v>
      </c>
      <c r="G2539" s="4" t="s">
        <v>17</v>
      </c>
      <c r="H2539" s="4" t="s">
        <v>46</v>
      </c>
      <c r="I2539" s="9">
        <v>2</v>
      </c>
      <c r="J2539" s="6">
        <v>47.43</v>
      </c>
      <c r="K2539" s="7">
        <v>0.05</v>
      </c>
      <c r="L2539" s="6">
        <v>18.63</v>
      </c>
      <c r="M2539" s="6">
        <f t="shared" si="156"/>
        <v>90.11699999999999</v>
      </c>
      <c r="N2539" s="6">
        <f t="shared" si="157"/>
        <v>37.26</v>
      </c>
      <c r="O2539" s="6">
        <f t="shared" si="158"/>
        <v>52.856999999999992</v>
      </c>
      <c r="P2539" s="8">
        <f t="shared" si="159"/>
        <v>0.58653750124837711</v>
      </c>
      <c r="Q2539" s="5">
        <f>YEAR(SalesDataTable[[#This Row],[Order Date]])</f>
        <v>2026</v>
      </c>
      <c r="R2539" s="8" t="str">
        <f>"Q"&amp;ROUNDUP(MONTH(SalesDataTable[[#This Row],[Order Date]])/3,0)</f>
        <v>Q4</v>
      </c>
      <c r="S2539" s="9">
        <f>MONTH(SalesDataTable[[#This Row],[Order Date]])</f>
        <v>12</v>
      </c>
      <c r="T2539" s="8" t="str">
        <f>TEXT(SalesDataTable[[#This Row],[Order Date]],"mmm")</f>
        <v>Dec</v>
      </c>
    </row>
    <row r="2540" spans="1:20" ht="16">
      <c r="A2540" s="2" t="s">
        <v>2591</v>
      </c>
      <c r="B2540" s="3">
        <v>46363</v>
      </c>
      <c r="C2540" s="4" t="s">
        <v>1</v>
      </c>
      <c r="D2540" s="4" t="s">
        <v>52</v>
      </c>
      <c r="E2540" s="4" t="s">
        <v>3</v>
      </c>
      <c r="F2540" s="4" t="s">
        <v>16</v>
      </c>
      <c r="G2540" s="4" t="s">
        <v>17</v>
      </c>
      <c r="H2540" s="4" t="s">
        <v>18</v>
      </c>
      <c r="I2540" s="9">
        <v>1</v>
      </c>
      <c r="J2540" s="6">
        <v>35.93</v>
      </c>
      <c r="K2540" s="7">
        <v>0.05</v>
      </c>
      <c r="L2540" s="6">
        <v>13.23</v>
      </c>
      <c r="M2540" s="6">
        <f t="shared" si="156"/>
        <v>34.133499999999998</v>
      </c>
      <c r="N2540" s="6">
        <f t="shared" si="157"/>
        <v>13.23</v>
      </c>
      <c r="O2540" s="6">
        <f t="shared" si="158"/>
        <v>20.903499999999998</v>
      </c>
      <c r="P2540" s="8">
        <f t="shared" si="159"/>
        <v>0.6124042363074399</v>
      </c>
      <c r="Q2540" s="5">
        <f>YEAR(SalesDataTable[[#This Row],[Order Date]])</f>
        <v>2026</v>
      </c>
      <c r="R2540" s="8" t="str">
        <f>"Q"&amp;ROUNDUP(MONTH(SalesDataTable[[#This Row],[Order Date]])/3,0)</f>
        <v>Q4</v>
      </c>
      <c r="S2540" s="9">
        <f>MONTH(SalesDataTable[[#This Row],[Order Date]])</f>
        <v>12</v>
      </c>
      <c r="T2540" s="8" t="str">
        <f>TEXT(SalesDataTable[[#This Row],[Order Date]],"mmm")</f>
        <v>Dec</v>
      </c>
    </row>
    <row r="2541" spans="1:20" ht="16">
      <c r="A2541" s="2" t="s">
        <v>2592</v>
      </c>
      <c r="B2541" s="3">
        <v>46363</v>
      </c>
      <c r="C2541" s="4" t="s">
        <v>1</v>
      </c>
      <c r="D2541" s="4" t="s">
        <v>88</v>
      </c>
      <c r="E2541" s="4" t="s">
        <v>39</v>
      </c>
      <c r="F2541" s="4" t="s">
        <v>4</v>
      </c>
      <c r="G2541" s="4" t="s">
        <v>17</v>
      </c>
      <c r="H2541" s="4" t="s">
        <v>18</v>
      </c>
      <c r="I2541" s="9">
        <v>1</v>
      </c>
      <c r="J2541" s="6">
        <v>35.53</v>
      </c>
      <c r="K2541" s="7">
        <v>0.05</v>
      </c>
      <c r="L2541" s="6">
        <v>13.28</v>
      </c>
      <c r="M2541" s="6">
        <f t="shared" si="156"/>
        <v>33.753500000000003</v>
      </c>
      <c r="N2541" s="6">
        <f t="shared" si="157"/>
        <v>13.28</v>
      </c>
      <c r="O2541" s="6">
        <f t="shared" si="158"/>
        <v>20.473500000000001</v>
      </c>
      <c r="P2541" s="8">
        <f t="shared" si="159"/>
        <v>0.6065593197742456</v>
      </c>
      <c r="Q2541" s="5">
        <f>YEAR(SalesDataTable[[#This Row],[Order Date]])</f>
        <v>2026</v>
      </c>
      <c r="R2541" s="8" t="str">
        <f>"Q"&amp;ROUNDUP(MONTH(SalesDataTable[[#This Row],[Order Date]])/3,0)</f>
        <v>Q4</v>
      </c>
      <c r="S2541" s="9">
        <f>MONTH(SalesDataTable[[#This Row],[Order Date]])</f>
        <v>12</v>
      </c>
      <c r="T2541" s="8" t="str">
        <f>TEXT(SalesDataTable[[#This Row],[Order Date]],"mmm")</f>
        <v>Dec</v>
      </c>
    </row>
    <row r="2542" spans="1:20" ht="16">
      <c r="A2542" s="2" t="s">
        <v>2593</v>
      </c>
      <c r="B2542" s="3">
        <v>46363</v>
      </c>
      <c r="C2542" s="4" t="s">
        <v>8</v>
      </c>
      <c r="D2542" s="4" t="s">
        <v>86</v>
      </c>
      <c r="E2542" s="4" t="s">
        <v>3</v>
      </c>
      <c r="F2542" s="4" t="s">
        <v>16</v>
      </c>
      <c r="G2542" s="4" t="s">
        <v>31</v>
      </c>
      <c r="H2542" s="4" t="s">
        <v>41</v>
      </c>
      <c r="I2542" s="9">
        <v>3</v>
      </c>
      <c r="J2542" s="6">
        <v>196.97</v>
      </c>
      <c r="K2542" s="7">
        <v>0.15</v>
      </c>
      <c r="L2542" s="6">
        <v>101.88</v>
      </c>
      <c r="M2542" s="6">
        <f t="shared" si="156"/>
        <v>502.27349999999996</v>
      </c>
      <c r="N2542" s="6">
        <f t="shared" si="157"/>
        <v>305.64</v>
      </c>
      <c r="O2542" s="6">
        <f t="shared" si="158"/>
        <v>196.63349999999997</v>
      </c>
      <c r="P2542" s="8">
        <f t="shared" si="159"/>
        <v>0.39148690902466482</v>
      </c>
      <c r="Q2542" s="5">
        <f>YEAR(SalesDataTable[[#This Row],[Order Date]])</f>
        <v>2026</v>
      </c>
      <c r="R2542" s="8" t="str">
        <f>"Q"&amp;ROUNDUP(MONTH(SalesDataTable[[#This Row],[Order Date]])/3,0)</f>
        <v>Q4</v>
      </c>
      <c r="S2542" s="9">
        <f>MONTH(SalesDataTable[[#This Row],[Order Date]])</f>
        <v>12</v>
      </c>
      <c r="T2542" s="8" t="str">
        <f>TEXT(SalesDataTable[[#This Row],[Order Date]],"mmm")</f>
        <v>Dec</v>
      </c>
    </row>
    <row r="2543" spans="1:20" ht="16">
      <c r="A2543" s="2" t="s">
        <v>2594</v>
      </c>
      <c r="B2543" s="3">
        <v>46363</v>
      </c>
      <c r="C2543" s="4" t="s">
        <v>1</v>
      </c>
      <c r="D2543" s="4" t="s">
        <v>2</v>
      </c>
      <c r="E2543" s="4" t="s">
        <v>3</v>
      </c>
      <c r="F2543" s="4" t="s">
        <v>16</v>
      </c>
      <c r="G2543" s="4" t="s">
        <v>17</v>
      </c>
      <c r="H2543" s="4" t="s">
        <v>18</v>
      </c>
      <c r="I2543" s="9">
        <v>2</v>
      </c>
      <c r="J2543" s="6">
        <v>37.020000000000003</v>
      </c>
      <c r="K2543" s="7">
        <v>0.2</v>
      </c>
      <c r="L2543" s="6">
        <v>13.39</v>
      </c>
      <c r="M2543" s="6">
        <f t="shared" si="156"/>
        <v>59.232000000000006</v>
      </c>
      <c r="N2543" s="6">
        <f t="shared" si="157"/>
        <v>26.78</v>
      </c>
      <c r="O2543" s="6">
        <f t="shared" si="158"/>
        <v>32.452000000000005</v>
      </c>
      <c r="P2543" s="8">
        <f t="shared" si="159"/>
        <v>0.5478795245813074</v>
      </c>
      <c r="Q2543" s="5">
        <f>YEAR(SalesDataTable[[#This Row],[Order Date]])</f>
        <v>2026</v>
      </c>
      <c r="R2543" s="8" t="str">
        <f>"Q"&amp;ROUNDUP(MONTH(SalesDataTable[[#This Row],[Order Date]])/3,0)</f>
        <v>Q4</v>
      </c>
      <c r="S2543" s="9">
        <f>MONTH(SalesDataTable[[#This Row],[Order Date]])</f>
        <v>12</v>
      </c>
      <c r="T2543" s="8" t="str">
        <f>TEXT(SalesDataTable[[#This Row],[Order Date]],"mmm")</f>
        <v>Dec</v>
      </c>
    </row>
    <row r="2544" spans="1:20" ht="16">
      <c r="A2544" s="2" t="s">
        <v>2595</v>
      </c>
      <c r="B2544" s="3">
        <v>46363</v>
      </c>
      <c r="C2544" s="4" t="s">
        <v>8</v>
      </c>
      <c r="D2544" s="4" t="s">
        <v>86</v>
      </c>
      <c r="E2544" s="4" t="s">
        <v>3</v>
      </c>
      <c r="F2544" s="4" t="s">
        <v>16</v>
      </c>
      <c r="G2544" s="4" t="s">
        <v>17</v>
      </c>
      <c r="H2544" s="4" t="s">
        <v>46</v>
      </c>
      <c r="I2544" s="9">
        <v>4</v>
      </c>
      <c r="J2544" s="6">
        <v>47.22</v>
      </c>
      <c r="K2544" s="7">
        <v>0</v>
      </c>
      <c r="L2544" s="6">
        <v>18.420000000000002</v>
      </c>
      <c r="M2544" s="6">
        <f t="shared" si="156"/>
        <v>188.88</v>
      </c>
      <c r="N2544" s="6">
        <f t="shared" si="157"/>
        <v>73.680000000000007</v>
      </c>
      <c r="O2544" s="6">
        <f t="shared" si="158"/>
        <v>115.19999999999999</v>
      </c>
      <c r="P2544" s="8">
        <f t="shared" si="159"/>
        <v>0.60991105463786521</v>
      </c>
      <c r="Q2544" s="5">
        <f>YEAR(SalesDataTable[[#This Row],[Order Date]])</f>
        <v>2026</v>
      </c>
      <c r="R2544" s="8" t="str">
        <f>"Q"&amp;ROUNDUP(MONTH(SalesDataTable[[#This Row],[Order Date]])/3,0)</f>
        <v>Q4</v>
      </c>
      <c r="S2544" s="9">
        <f>MONTH(SalesDataTable[[#This Row],[Order Date]])</f>
        <v>12</v>
      </c>
      <c r="T2544" s="8" t="str">
        <f>TEXT(SalesDataTable[[#This Row],[Order Date]],"mmm")</f>
        <v>Dec</v>
      </c>
    </row>
    <row r="2545" spans="1:20" ht="16">
      <c r="A2545" s="2" t="s">
        <v>2596</v>
      </c>
      <c r="B2545" s="3">
        <v>46364</v>
      </c>
      <c r="C2545" s="4" t="s">
        <v>8</v>
      </c>
      <c r="D2545" s="4" t="s">
        <v>69</v>
      </c>
      <c r="E2545" s="4" t="s">
        <v>25</v>
      </c>
      <c r="F2545" s="4" t="s">
        <v>4</v>
      </c>
      <c r="G2545" s="4" t="s">
        <v>17</v>
      </c>
      <c r="H2545" s="4" t="s">
        <v>46</v>
      </c>
      <c r="I2545" s="9">
        <v>4</v>
      </c>
      <c r="J2545" s="6">
        <v>46.48</v>
      </c>
      <c r="K2545" s="7">
        <v>0.1</v>
      </c>
      <c r="L2545" s="6">
        <v>18.66</v>
      </c>
      <c r="M2545" s="6">
        <f t="shared" si="156"/>
        <v>167.328</v>
      </c>
      <c r="N2545" s="6">
        <f t="shared" si="157"/>
        <v>74.64</v>
      </c>
      <c r="O2545" s="6">
        <f t="shared" si="158"/>
        <v>92.688000000000002</v>
      </c>
      <c r="P2545" s="8">
        <f t="shared" si="159"/>
        <v>0.55393000573723461</v>
      </c>
      <c r="Q2545" s="5">
        <f>YEAR(SalesDataTable[[#This Row],[Order Date]])</f>
        <v>2026</v>
      </c>
      <c r="R2545" s="8" t="str">
        <f>"Q"&amp;ROUNDUP(MONTH(SalesDataTable[[#This Row],[Order Date]])/3,0)</f>
        <v>Q4</v>
      </c>
      <c r="S2545" s="9">
        <f>MONTH(SalesDataTable[[#This Row],[Order Date]])</f>
        <v>12</v>
      </c>
      <c r="T2545" s="8" t="str">
        <f>TEXT(SalesDataTable[[#This Row],[Order Date]],"mmm")</f>
        <v>Dec</v>
      </c>
    </row>
    <row r="2546" spans="1:20" ht="16">
      <c r="A2546" s="2" t="s">
        <v>2597</v>
      </c>
      <c r="B2546" s="3">
        <v>46364</v>
      </c>
      <c r="C2546" s="4" t="s">
        <v>27</v>
      </c>
      <c r="D2546" s="4" t="s">
        <v>82</v>
      </c>
      <c r="E2546" s="4" t="s">
        <v>10</v>
      </c>
      <c r="F2546" s="4" t="s">
        <v>20</v>
      </c>
      <c r="G2546" s="4" t="s">
        <v>11</v>
      </c>
      <c r="H2546" s="4" t="s">
        <v>21</v>
      </c>
      <c r="I2546" s="9">
        <v>12</v>
      </c>
      <c r="J2546" s="6">
        <v>146.99</v>
      </c>
      <c r="K2546" s="7">
        <v>0.15</v>
      </c>
      <c r="L2546" s="6">
        <v>79.239999999999995</v>
      </c>
      <c r="M2546" s="6">
        <f t="shared" si="156"/>
        <v>1499.298</v>
      </c>
      <c r="N2546" s="6">
        <f t="shared" si="157"/>
        <v>950.87999999999988</v>
      </c>
      <c r="O2546" s="6">
        <f t="shared" si="158"/>
        <v>548.41800000000012</v>
      </c>
      <c r="P2546" s="8">
        <f t="shared" si="159"/>
        <v>0.36578318653129671</v>
      </c>
      <c r="Q2546" s="5">
        <f>YEAR(SalesDataTable[[#This Row],[Order Date]])</f>
        <v>2026</v>
      </c>
      <c r="R2546" s="8" t="str">
        <f>"Q"&amp;ROUNDUP(MONTH(SalesDataTable[[#This Row],[Order Date]])/3,0)</f>
        <v>Q4</v>
      </c>
      <c r="S2546" s="9">
        <f>MONTH(SalesDataTable[[#This Row],[Order Date]])</f>
        <v>12</v>
      </c>
      <c r="T2546" s="8" t="str">
        <f>TEXT(SalesDataTable[[#This Row],[Order Date]],"mmm")</f>
        <v>Dec</v>
      </c>
    </row>
    <row r="2547" spans="1:20" ht="16">
      <c r="A2547" s="2" t="s">
        <v>2598</v>
      </c>
      <c r="B2547" s="3">
        <v>46364</v>
      </c>
      <c r="C2547" s="4" t="s">
        <v>14</v>
      </c>
      <c r="D2547" s="4" t="s">
        <v>61</v>
      </c>
      <c r="E2547" s="4" t="s">
        <v>3</v>
      </c>
      <c r="F2547" s="4" t="s">
        <v>16</v>
      </c>
      <c r="G2547" s="4" t="s">
        <v>49</v>
      </c>
      <c r="H2547" s="4" t="s">
        <v>50</v>
      </c>
      <c r="I2547" s="9">
        <v>1</v>
      </c>
      <c r="J2547" s="6">
        <v>40.29</v>
      </c>
      <c r="K2547" s="7">
        <v>0</v>
      </c>
      <c r="L2547" s="6">
        <v>15.07</v>
      </c>
      <c r="M2547" s="6">
        <f t="shared" si="156"/>
        <v>40.29</v>
      </c>
      <c r="N2547" s="6">
        <f t="shared" si="157"/>
        <v>15.07</v>
      </c>
      <c r="O2547" s="6">
        <f t="shared" si="158"/>
        <v>25.22</v>
      </c>
      <c r="P2547" s="8">
        <f t="shared" si="159"/>
        <v>0.62596177711590961</v>
      </c>
      <c r="Q2547" s="5">
        <f>YEAR(SalesDataTable[[#This Row],[Order Date]])</f>
        <v>2026</v>
      </c>
      <c r="R2547" s="8" t="str">
        <f>"Q"&amp;ROUNDUP(MONTH(SalesDataTable[[#This Row],[Order Date]])/3,0)</f>
        <v>Q4</v>
      </c>
      <c r="S2547" s="9">
        <f>MONTH(SalesDataTable[[#This Row],[Order Date]])</f>
        <v>12</v>
      </c>
      <c r="T2547" s="8" t="str">
        <f>TEXT(SalesDataTable[[#This Row],[Order Date]],"mmm")</f>
        <v>Dec</v>
      </c>
    </row>
    <row r="2548" spans="1:20" ht="16">
      <c r="A2548" s="2" t="s">
        <v>2599</v>
      </c>
      <c r="B2548" s="3">
        <v>46364</v>
      </c>
      <c r="C2548" s="4" t="s">
        <v>1</v>
      </c>
      <c r="D2548" s="4" t="s">
        <v>2</v>
      </c>
      <c r="E2548" s="4" t="s">
        <v>10</v>
      </c>
      <c r="F2548" s="4" t="s">
        <v>20</v>
      </c>
      <c r="G2548" s="4" t="s">
        <v>31</v>
      </c>
      <c r="H2548" s="4" t="s">
        <v>90</v>
      </c>
      <c r="I2548" s="9">
        <v>4</v>
      </c>
      <c r="J2548" s="6">
        <v>125.82</v>
      </c>
      <c r="K2548" s="7">
        <v>0.15</v>
      </c>
      <c r="L2548" s="6">
        <v>61.39</v>
      </c>
      <c r="M2548" s="6">
        <f t="shared" si="156"/>
        <v>427.78799999999995</v>
      </c>
      <c r="N2548" s="6">
        <f t="shared" si="157"/>
        <v>245.56</v>
      </c>
      <c r="O2548" s="6">
        <f t="shared" si="158"/>
        <v>182.22799999999995</v>
      </c>
      <c r="P2548" s="8">
        <f t="shared" si="159"/>
        <v>0.42597735326844133</v>
      </c>
      <c r="Q2548" s="5">
        <f>YEAR(SalesDataTable[[#This Row],[Order Date]])</f>
        <v>2026</v>
      </c>
      <c r="R2548" s="8" t="str">
        <f>"Q"&amp;ROUNDUP(MONTH(SalesDataTable[[#This Row],[Order Date]])/3,0)</f>
        <v>Q4</v>
      </c>
      <c r="S2548" s="9">
        <f>MONTH(SalesDataTable[[#This Row],[Order Date]])</f>
        <v>12</v>
      </c>
      <c r="T2548" s="8" t="str">
        <f>TEXT(SalesDataTable[[#This Row],[Order Date]],"mmm")</f>
        <v>Dec</v>
      </c>
    </row>
    <row r="2549" spans="1:20" ht="16">
      <c r="A2549" s="2" t="s">
        <v>2600</v>
      </c>
      <c r="B2549" s="3">
        <v>46364</v>
      </c>
      <c r="C2549" s="4" t="s">
        <v>8</v>
      </c>
      <c r="D2549" s="4" t="s">
        <v>9</v>
      </c>
      <c r="E2549" s="4" t="s">
        <v>3</v>
      </c>
      <c r="F2549" s="4" t="s">
        <v>16</v>
      </c>
      <c r="G2549" s="4" t="s">
        <v>17</v>
      </c>
      <c r="H2549" s="4" t="s">
        <v>18</v>
      </c>
      <c r="I2549" s="9">
        <v>3</v>
      </c>
      <c r="J2549" s="6">
        <v>36.25</v>
      </c>
      <c r="K2549" s="7">
        <v>0</v>
      </c>
      <c r="L2549" s="6">
        <v>13.67</v>
      </c>
      <c r="M2549" s="6">
        <f t="shared" si="156"/>
        <v>108.75</v>
      </c>
      <c r="N2549" s="6">
        <f t="shared" si="157"/>
        <v>41.01</v>
      </c>
      <c r="O2549" s="6">
        <f t="shared" si="158"/>
        <v>67.740000000000009</v>
      </c>
      <c r="P2549" s="8">
        <f t="shared" si="159"/>
        <v>0.62289655172413805</v>
      </c>
      <c r="Q2549" s="5">
        <f>YEAR(SalesDataTable[[#This Row],[Order Date]])</f>
        <v>2026</v>
      </c>
      <c r="R2549" s="8" t="str">
        <f>"Q"&amp;ROUNDUP(MONTH(SalesDataTable[[#This Row],[Order Date]])/3,0)</f>
        <v>Q4</v>
      </c>
      <c r="S2549" s="9">
        <f>MONTH(SalesDataTable[[#This Row],[Order Date]])</f>
        <v>12</v>
      </c>
      <c r="T2549" s="8" t="str">
        <f>TEXT(SalesDataTable[[#This Row],[Order Date]],"mmm")</f>
        <v>Dec</v>
      </c>
    </row>
    <row r="2550" spans="1:20" ht="16">
      <c r="A2550" s="2" t="s">
        <v>2601</v>
      </c>
      <c r="B2550" s="3">
        <v>46364</v>
      </c>
      <c r="C2550" s="4" t="s">
        <v>14</v>
      </c>
      <c r="D2550" s="4" t="s">
        <v>61</v>
      </c>
      <c r="E2550" s="4" t="s">
        <v>39</v>
      </c>
      <c r="F2550" s="4" t="s">
        <v>4</v>
      </c>
      <c r="G2550" s="4" t="s">
        <v>17</v>
      </c>
      <c r="H2550" s="4" t="s">
        <v>83</v>
      </c>
      <c r="I2550" s="9">
        <v>1</v>
      </c>
      <c r="J2550" s="6">
        <v>165.29</v>
      </c>
      <c r="K2550" s="7">
        <v>0.05</v>
      </c>
      <c r="L2550" s="6">
        <v>89.92</v>
      </c>
      <c r="M2550" s="6">
        <f t="shared" si="156"/>
        <v>157.02549999999999</v>
      </c>
      <c r="N2550" s="6">
        <f t="shared" si="157"/>
        <v>89.92</v>
      </c>
      <c r="O2550" s="6">
        <f t="shared" si="158"/>
        <v>67.105499999999992</v>
      </c>
      <c r="P2550" s="8">
        <f t="shared" si="159"/>
        <v>0.42735415585366704</v>
      </c>
      <c r="Q2550" s="5">
        <f>YEAR(SalesDataTable[[#This Row],[Order Date]])</f>
        <v>2026</v>
      </c>
      <c r="R2550" s="8" t="str">
        <f>"Q"&amp;ROUNDUP(MONTH(SalesDataTable[[#This Row],[Order Date]])/3,0)</f>
        <v>Q4</v>
      </c>
      <c r="S2550" s="9">
        <f>MONTH(SalesDataTable[[#This Row],[Order Date]])</f>
        <v>12</v>
      </c>
      <c r="T2550" s="8" t="str">
        <f>TEXT(SalesDataTable[[#This Row],[Order Date]],"mmm")</f>
        <v>Dec</v>
      </c>
    </row>
    <row r="2551" spans="1:20" ht="16">
      <c r="A2551" s="2" t="s">
        <v>2602</v>
      </c>
      <c r="B2551" s="3">
        <v>46364</v>
      </c>
      <c r="C2551" s="4" t="s">
        <v>27</v>
      </c>
      <c r="D2551" s="4" t="s">
        <v>48</v>
      </c>
      <c r="E2551" s="4" t="s">
        <v>3</v>
      </c>
      <c r="F2551" s="4" t="s">
        <v>16</v>
      </c>
      <c r="G2551" s="4" t="s">
        <v>31</v>
      </c>
      <c r="H2551" s="4" t="s">
        <v>64</v>
      </c>
      <c r="I2551" s="9">
        <v>1</v>
      </c>
      <c r="J2551" s="6">
        <v>82.89</v>
      </c>
      <c r="K2551" s="7">
        <v>0.15</v>
      </c>
      <c r="L2551" s="6">
        <v>38.51</v>
      </c>
      <c r="M2551" s="6">
        <f t="shared" si="156"/>
        <v>70.456500000000005</v>
      </c>
      <c r="N2551" s="6">
        <f t="shared" si="157"/>
        <v>38.51</v>
      </c>
      <c r="O2551" s="6">
        <f t="shared" si="158"/>
        <v>31.946500000000007</v>
      </c>
      <c r="P2551" s="8">
        <f t="shared" si="159"/>
        <v>0.45342161475520365</v>
      </c>
      <c r="Q2551" s="5">
        <f>YEAR(SalesDataTable[[#This Row],[Order Date]])</f>
        <v>2026</v>
      </c>
      <c r="R2551" s="8" t="str">
        <f>"Q"&amp;ROUNDUP(MONTH(SalesDataTable[[#This Row],[Order Date]])/3,0)</f>
        <v>Q4</v>
      </c>
      <c r="S2551" s="9">
        <f>MONTH(SalesDataTable[[#This Row],[Order Date]])</f>
        <v>12</v>
      </c>
      <c r="T2551" s="8" t="str">
        <f>TEXT(SalesDataTable[[#This Row],[Order Date]],"mmm")</f>
        <v>Dec</v>
      </c>
    </row>
    <row r="2552" spans="1:20" ht="16">
      <c r="A2552" s="2" t="s">
        <v>2603</v>
      </c>
      <c r="B2552" s="3">
        <v>46364</v>
      </c>
      <c r="C2552" s="4" t="s">
        <v>8</v>
      </c>
      <c r="D2552" s="4" t="s">
        <v>38</v>
      </c>
      <c r="E2552" s="4" t="s">
        <v>3</v>
      </c>
      <c r="F2552" s="4" t="s">
        <v>20</v>
      </c>
      <c r="G2552" s="4" t="s">
        <v>31</v>
      </c>
      <c r="H2552" s="4" t="s">
        <v>41</v>
      </c>
      <c r="I2552" s="9">
        <v>1</v>
      </c>
      <c r="J2552" s="6">
        <v>199.66</v>
      </c>
      <c r="K2552" s="7">
        <v>0</v>
      </c>
      <c r="L2552" s="6">
        <v>103.15</v>
      </c>
      <c r="M2552" s="6">
        <f t="shared" si="156"/>
        <v>199.66</v>
      </c>
      <c r="N2552" s="6">
        <f t="shared" si="157"/>
        <v>103.15</v>
      </c>
      <c r="O2552" s="6">
        <f t="shared" si="158"/>
        <v>96.509999999999991</v>
      </c>
      <c r="P2552" s="8">
        <f t="shared" si="159"/>
        <v>0.48337173194430527</v>
      </c>
      <c r="Q2552" s="5">
        <f>YEAR(SalesDataTable[[#This Row],[Order Date]])</f>
        <v>2026</v>
      </c>
      <c r="R2552" s="8" t="str">
        <f>"Q"&amp;ROUNDUP(MONTH(SalesDataTable[[#This Row],[Order Date]])/3,0)</f>
        <v>Q4</v>
      </c>
      <c r="S2552" s="9">
        <f>MONTH(SalesDataTable[[#This Row],[Order Date]])</f>
        <v>12</v>
      </c>
      <c r="T2552" s="8" t="str">
        <f>TEXT(SalesDataTable[[#This Row],[Order Date]],"mmm")</f>
        <v>Dec</v>
      </c>
    </row>
    <row r="2553" spans="1:20" ht="16">
      <c r="A2553" s="2" t="s">
        <v>2604</v>
      </c>
      <c r="B2553" s="3">
        <v>46364</v>
      </c>
      <c r="C2553" s="4" t="s">
        <v>27</v>
      </c>
      <c r="D2553" s="4" t="s">
        <v>48</v>
      </c>
      <c r="E2553" s="4" t="s">
        <v>25</v>
      </c>
      <c r="F2553" s="4" t="s">
        <v>16</v>
      </c>
      <c r="G2553" s="4" t="s">
        <v>11</v>
      </c>
      <c r="H2553" s="4" t="s">
        <v>21</v>
      </c>
      <c r="I2553" s="9">
        <v>2</v>
      </c>
      <c r="J2553" s="6">
        <v>146.25</v>
      </c>
      <c r="K2553" s="7">
        <v>0.05</v>
      </c>
      <c r="L2553" s="6">
        <v>77.3</v>
      </c>
      <c r="M2553" s="6">
        <f t="shared" si="156"/>
        <v>277.875</v>
      </c>
      <c r="N2553" s="6">
        <f t="shared" si="157"/>
        <v>154.6</v>
      </c>
      <c r="O2553" s="6">
        <f t="shared" si="158"/>
        <v>123.27500000000001</v>
      </c>
      <c r="P2553" s="8">
        <f t="shared" si="159"/>
        <v>0.44363472784525421</v>
      </c>
      <c r="Q2553" s="5">
        <f>YEAR(SalesDataTable[[#This Row],[Order Date]])</f>
        <v>2026</v>
      </c>
      <c r="R2553" s="8" t="str">
        <f>"Q"&amp;ROUNDUP(MONTH(SalesDataTable[[#This Row],[Order Date]])/3,0)</f>
        <v>Q4</v>
      </c>
      <c r="S2553" s="9">
        <f>MONTH(SalesDataTable[[#This Row],[Order Date]])</f>
        <v>12</v>
      </c>
      <c r="T2553" s="8" t="str">
        <f>TEXT(SalesDataTable[[#This Row],[Order Date]],"mmm")</f>
        <v>Dec</v>
      </c>
    </row>
    <row r="2554" spans="1:20" ht="16">
      <c r="A2554" s="2" t="s">
        <v>2605</v>
      </c>
      <c r="B2554" s="3">
        <v>46364</v>
      </c>
      <c r="C2554" s="4" t="s">
        <v>1</v>
      </c>
      <c r="D2554" s="4" t="s">
        <v>52</v>
      </c>
      <c r="E2554" s="4" t="s">
        <v>39</v>
      </c>
      <c r="F2554" s="4" t="s">
        <v>4</v>
      </c>
      <c r="G2554" s="4" t="s">
        <v>31</v>
      </c>
      <c r="H2554" s="4" t="s">
        <v>32</v>
      </c>
      <c r="I2554" s="9">
        <v>1</v>
      </c>
      <c r="J2554" s="6">
        <v>333.51</v>
      </c>
      <c r="K2554" s="7">
        <v>0.2</v>
      </c>
      <c r="L2554" s="6">
        <v>199.91</v>
      </c>
      <c r="M2554" s="6">
        <f t="shared" si="156"/>
        <v>266.80799999999999</v>
      </c>
      <c r="N2554" s="6">
        <f t="shared" si="157"/>
        <v>199.91</v>
      </c>
      <c r="O2554" s="6">
        <f t="shared" si="158"/>
        <v>66.897999999999996</v>
      </c>
      <c r="P2554" s="8">
        <f t="shared" si="159"/>
        <v>0.25073461065635211</v>
      </c>
      <c r="Q2554" s="5">
        <f>YEAR(SalesDataTable[[#This Row],[Order Date]])</f>
        <v>2026</v>
      </c>
      <c r="R2554" s="8" t="str">
        <f>"Q"&amp;ROUNDUP(MONTH(SalesDataTable[[#This Row],[Order Date]])/3,0)</f>
        <v>Q4</v>
      </c>
      <c r="S2554" s="9">
        <f>MONTH(SalesDataTable[[#This Row],[Order Date]])</f>
        <v>12</v>
      </c>
      <c r="T2554" s="8" t="str">
        <f>TEXT(SalesDataTable[[#This Row],[Order Date]],"mmm")</f>
        <v>Dec</v>
      </c>
    </row>
    <row r="2555" spans="1:20" ht="16">
      <c r="A2555" s="2" t="s">
        <v>2606</v>
      </c>
      <c r="B2555" s="3">
        <v>46364</v>
      </c>
      <c r="C2555" s="4" t="s">
        <v>8</v>
      </c>
      <c r="D2555" s="4" t="s">
        <v>69</v>
      </c>
      <c r="E2555" s="4" t="s">
        <v>25</v>
      </c>
      <c r="F2555" s="4" t="s">
        <v>16</v>
      </c>
      <c r="G2555" s="4" t="s">
        <v>11</v>
      </c>
      <c r="H2555" s="4" t="s">
        <v>53</v>
      </c>
      <c r="I2555" s="9">
        <v>1</v>
      </c>
      <c r="J2555" s="6">
        <v>151.97</v>
      </c>
      <c r="K2555" s="7">
        <v>0.05</v>
      </c>
      <c r="L2555" s="6">
        <v>80.239999999999995</v>
      </c>
      <c r="M2555" s="6">
        <f t="shared" si="156"/>
        <v>144.3715</v>
      </c>
      <c r="N2555" s="6">
        <f t="shared" si="157"/>
        <v>80.239999999999995</v>
      </c>
      <c r="O2555" s="6">
        <f t="shared" si="158"/>
        <v>64.131500000000003</v>
      </c>
      <c r="P2555" s="8">
        <f t="shared" si="159"/>
        <v>0.44421163456776441</v>
      </c>
      <c r="Q2555" s="5">
        <f>YEAR(SalesDataTable[[#This Row],[Order Date]])</f>
        <v>2026</v>
      </c>
      <c r="R2555" s="8" t="str">
        <f>"Q"&amp;ROUNDUP(MONTH(SalesDataTable[[#This Row],[Order Date]])/3,0)</f>
        <v>Q4</v>
      </c>
      <c r="S2555" s="9">
        <f>MONTH(SalesDataTable[[#This Row],[Order Date]])</f>
        <v>12</v>
      </c>
      <c r="T2555" s="8" t="str">
        <f>TEXT(SalesDataTable[[#This Row],[Order Date]],"mmm")</f>
        <v>Dec</v>
      </c>
    </row>
    <row r="2556" spans="1:20" ht="16">
      <c r="A2556" s="2" t="s">
        <v>2607</v>
      </c>
      <c r="B2556" s="3">
        <v>46364</v>
      </c>
      <c r="C2556" s="4" t="s">
        <v>27</v>
      </c>
      <c r="D2556" s="4" t="s">
        <v>82</v>
      </c>
      <c r="E2556" s="4" t="s">
        <v>25</v>
      </c>
      <c r="F2556" s="4" t="s">
        <v>16</v>
      </c>
      <c r="G2556" s="4" t="s">
        <v>5</v>
      </c>
      <c r="H2556" s="4" t="s">
        <v>35</v>
      </c>
      <c r="I2556" s="9">
        <v>1</v>
      </c>
      <c r="J2556" s="6">
        <v>41.07</v>
      </c>
      <c r="K2556" s="7">
        <v>0</v>
      </c>
      <c r="L2556" s="6">
        <v>16.600000000000001</v>
      </c>
      <c r="M2556" s="6">
        <f t="shared" si="156"/>
        <v>41.07</v>
      </c>
      <c r="N2556" s="6">
        <f t="shared" si="157"/>
        <v>16.600000000000001</v>
      </c>
      <c r="O2556" s="6">
        <f t="shared" si="158"/>
        <v>24.47</v>
      </c>
      <c r="P2556" s="8">
        <f t="shared" si="159"/>
        <v>0.59581202824446067</v>
      </c>
      <c r="Q2556" s="5">
        <f>YEAR(SalesDataTable[[#This Row],[Order Date]])</f>
        <v>2026</v>
      </c>
      <c r="R2556" s="8" t="str">
        <f>"Q"&amp;ROUNDUP(MONTH(SalesDataTable[[#This Row],[Order Date]])/3,0)</f>
        <v>Q4</v>
      </c>
      <c r="S2556" s="9">
        <f>MONTH(SalesDataTable[[#This Row],[Order Date]])</f>
        <v>12</v>
      </c>
      <c r="T2556" s="8" t="str">
        <f>TEXT(SalesDataTable[[#This Row],[Order Date]],"mmm")</f>
        <v>Dec</v>
      </c>
    </row>
    <row r="2557" spans="1:20" ht="16">
      <c r="A2557" s="2" t="s">
        <v>2608</v>
      </c>
      <c r="B2557" s="3">
        <v>46364</v>
      </c>
      <c r="C2557" s="4" t="s">
        <v>8</v>
      </c>
      <c r="D2557" s="4" t="s">
        <v>66</v>
      </c>
      <c r="E2557" s="4" t="s">
        <v>39</v>
      </c>
      <c r="F2557" s="4" t="s">
        <v>4</v>
      </c>
      <c r="G2557" s="4" t="s">
        <v>31</v>
      </c>
      <c r="H2557" s="4" t="s">
        <v>90</v>
      </c>
      <c r="I2557" s="9">
        <v>1</v>
      </c>
      <c r="J2557" s="6">
        <v>122.65</v>
      </c>
      <c r="K2557" s="7">
        <v>0</v>
      </c>
      <c r="L2557" s="6">
        <v>58.9</v>
      </c>
      <c r="M2557" s="6">
        <f t="shared" si="156"/>
        <v>122.65</v>
      </c>
      <c r="N2557" s="6">
        <f t="shared" si="157"/>
        <v>58.9</v>
      </c>
      <c r="O2557" s="6">
        <f t="shared" si="158"/>
        <v>63.750000000000007</v>
      </c>
      <c r="P2557" s="8">
        <f t="shared" si="159"/>
        <v>0.51977170811251527</v>
      </c>
      <c r="Q2557" s="5">
        <f>YEAR(SalesDataTable[[#This Row],[Order Date]])</f>
        <v>2026</v>
      </c>
      <c r="R2557" s="8" t="str">
        <f>"Q"&amp;ROUNDUP(MONTH(SalesDataTable[[#This Row],[Order Date]])/3,0)</f>
        <v>Q4</v>
      </c>
      <c r="S2557" s="9">
        <f>MONTH(SalesDataTable[[#This Row],[Order Date]])</f>
        <v>12</v>
      </c>
      <c r="T2557" s="8" t="str">
        <f>TEXT(SalesDataTable[[#This Row],[Order Date]],"mmm")</f>
        <v>Dec</v>
      </c>
    </row>
    <row r="2558" spans="1:20" ht="16">
      <c r="A2558" s="2" t="s">
        <v>2609</v>
      </c>
      <c r="B2558" s="3">
        <v>46365</v>
      </c>
      <c r="C2558" s="4" t="s">
        <v>8</v>
      </c>
      <c r="D2558" s="4" t="s">
        <v>38</v>
      </c>
      <c r="E2558" s="4" t="s">
        <v>3</v>
      </c>
      <c r="F2558" s="4" t="s">
        <v>4</v>
      </c>
      <c r="G2558" s="4" t="s">
        <v>11</v>
      </c>
      <c r="H2558" s="4" t="s">
        <v>21</v>
      </c>
      <c r="I2558" s="9">
        <v>6</v>
      </c>
      <c r="J2558" s="6">
        <v>143.16</v>
      </c>
      <c r="K2558" s="7">
        <v>0.15</v>
      </c>
      <c r="L2558" s="6">
        <v>80.349999999999994</v>
      </c>
      <c r="M2558" s="6">
        <f t="shared" si="156"/>
        <v>730.11599999999999</v>
      </c>
      <c r="N2558" s="6">
        <f t="shared" si="157"/>
        <v>482.09999999999997</v>
      </c>
      <c r="O2558" s="6">
        <f t="shared" si="158"/>
        <v>248.01600000000002</v>
      </c>
      <c r="P2558" s="8">
        <f t="shared" si="159"/>
        <v>0.33969396643820987</v>
      </c>
      <c r="Q2558" s="5">
        <f>YEAR(SalesDataTable[[#This Row],[Order Date]])</f>
        <v>2026</v>
      </c>
      <c r="R2558" s="8" t="str">
        <f>"Q"&amp;ROUNDUP(MONTH(SalesDataTable[[#This Row],[Order Date]])/3,0)</f>
        <v>Q4</v>
      </c>
      <c r="S2558" s="9">
        <f>MONTH(SalesDataTable[[#This Row],[Order Date]])</f>
        <v>12</v>
      </c>
      <c r="T2558" s="8" t="str">
        <f>TEXT(SalesDataTable[[#This Row],[Order Date]],"mmm")</f>
        <v>Dec</v>
      </c>
    </row>
    <row r="2559" spans="1:20" ht="16">
      <c r="A2559" s="2" t="s">
        <v>2610</v>
      </c>
      <c r="B2559" s="3">
        <v>46365</v>
      </c>
      <c r="C2559" s="4" t="s">
        <v>14</v>
      </c>
      <c r="D2559" s="4" t="s">
        <v>34</v>
      </c>
      <c r="E2559" s="4" t="s">
        <v>25</v>
      </c>
      <c r="F2559" s="4" t="s">
        <v>16</v>
      </c>
      <c r="G2559" s="4" t="s">
        <v>11</v>
      </c>
      <c r="H2559" s="4" t="s">
        <v>21</v>
      </c>
      <c r="I2559" s="9">
        <v>3</v>
      </c>
      <c r="J2559" s="6">
        <v>142.75</v>
      </c>
      <c r="K2559" s="7">
        <v>0.1</v>
      </c>
      <c r="L2559" s="6">
        <v>81.739999999999995</v>
      </c>
      <c r="M2559" s="6">
        <f t="shared" si="156"/>
        <v>385.42500000000001</v>
      </c>
      <c r="N2559" s="6">
        <f t="shared" si="157"/>
        <v>245.21999999999997</v>
      </c>
      <c r="O2559" s="6">
        <f t="shared" si="158"/>
        <v>140.20500000000004</v>
      </c>
      <c r="P2559" s="8">
        <f t="shared" si="159"/>
        <v>0.3637672698968672</v>
      </c>
      <c r="Q2559" s="5">
        <f>YEAR(SalesDataTable[[#This Row],[Order Date]])</f>
        <v>2026</v>
      </c>
      <c r="R2559" s="8" t="str">
        <f>"Q"&amp;ROUNDUP(MONTH(SalesDataTable[[#This Row],[Order Date]])/3,0)</f>
        <v>Q4</v>
      </c>
      <c r="S2559" s="9">
        <f>MONTH(SalesDataTable[[#This Row],[Order Date]])</f>
        <v>12</v>
      </c>
      <c r="T2559" s="8" t="str">
        <f>TEXT(SalesDataTable[[#This Row],[Order Date]],"mmm")</f>
        <v>Dec</v>
      </c>
    </row>
    <row r="2560" spans="1:20" ht="16">
      <c r="A2560" s="2" t="s">
        <v>2611</v>
      </c>
      <c r="B2560" s="3">
        <v>46365</v>
      </c>
      <c r="C2560" s="4" t="s">
        <v>8</v>
      </c>
      <c r="D2560" s="4" t="s">
        <v>69</v>
      </c>
      <c r="E2560" s="4" t="s">
        <v>25</v>
      </c>
      <c r="F2560" s="4" t="s">
        <v>4</v>
      </c>
      <c r="G2560" s="4" t="s">
        <v>49</v>
      </c>
      <c r="H2560" s="4" t="s">
        <v>67</v>
      </c>
      <c r="I2560" s="9">
        <v>2</v>
      </c>
      <c r="J2560" s="6">
        <v>36.03</v>
      </c>
      <c r="K2560" s="7">
        <v>0.1</v>
      </c>
      <c r="L2560" s="6">
        <v>13.54</v>
      </c>
      <c r="M2560" s="6">
        <f t="shared" si="156"/>
        <v>64.853999999999999</v>
      </c>
      <c r="N2560" s="6">
        <f t="shared" si="157"/>
        <v>27.08</v>
      </c>
      <c r="O2560" s="6">
        <f t="shared" si="158"/>
        <v>37.774000000000001</v>
      </c>
      <c r="P2560" s="8">
        <f t="shared" si="159"/>
        <v>0.58244672649335427</v>
      </c>
      <c r="Q2560" s="5">
        <f>YEAR(SalesDataTable[[#This Row],[Order Date]])</f>
        <v>2026</v>
      </c>
      <c r="R2560" s="8" t="str">
        <f>"Q"&amp;ROUNDUP(MONTH(SalesDataTable[[#This Row],[Order Date]])/3,0)</f>
        <v>Q4</v>
      </c>
      <c r="S2560" s="9">
        <f>MONTH(SalesDataTable[[#This Row],[Order Date]])</f>
        <v>12</v>
      </c>
      <c r="T2560" s="8" t="str">
        <f>TEXT(SalesDataTable[[#This Row],[Order Date]],"mmm")</f>
        <v>Dec</v>
      </c>
    </row>
    <row r="2561" spans="1:20" ht="16">
      <c r="A2561" s="2" t="s">
        <v>2612</v>
      </c>
      <c r="B2561" s="3">
        <v>46365</v>
      </c>
      <c r="C2561" s="4" t="s">
        <v>1</v>
      </c>
      <c r="D2561" s="4" t="s">
        <v>88</v>
      </c>
      <c r="E2561" s="4" t="s">
        <v>25</v>
      </c>
      <c r="F2561" s="4" t="s">
        <v>4</v>
      </c>
      <c r="G2561" s="4" t="s">
        <v>17</v>
      </c>
      <c r="H2561" s="4" t="s">
        <v>71</v>
      </c>
      <c r="I2561" s="9">
        <v>2</v>
      </c>
      <c r="J2561" s="6">
        <v>133.4</v>
      </c>
      <c r="K2561" s="7">
        <v>0</v>
      </c>
      <c r="L2561" s="6">
        <v>67.69</v>
      </c>
      <c r="M2561" s="6">
        <f t="shared" si="156"/>
        <v>266.8</v>
      </c>
      <c r="N2561" s="6">
        <f t="shared" si="157"/>
        <v>135.38</v>
      </c>
      <c r="O2561" s="6">
        <f t="shared" si="158"/>
        <v>131.42000000000002</v>
      </c>
      <c r="P2561" s="8">
        <f t="shared" si="159"/>
        <v>0.49257871064467768</v>
      </c>
      <c r="Q2561" s="5">
        <f>YEAR(SalesDataTable[[#This Row],[Order Date]])</f>
        <v>2026</v>
      </c>
      <c r="R2561" s="8" t="str">
        <f>"Q"&amp;ROUNDUP(MONTH(SalesDataTable[[#This Row],[Order Date]])/3,0)</f>
        <v>Q4</v>
      </c>
      <c r="S2561" s="9">
        <f>MONTH(SalesDataTable[[#This Row],[Order Date]])</f>
        <v>12</v>
      </c>
      <c r="T2561" s="8" t="str">
        <f>TEXT(SalesDataTable[[#This Row],[Order Date]],"mmm")</f>
        <v>Dec</v>
      </c>
    </row>
    <row r="2562" spans="1:20" ht="16">
      <c r="A2562" s="2" t="s">
        <v>2613</v>
      </c>
      <c r="B2562" s="3">
        <v>46365</v>
      </c>
      <c r="C2562" s="4" t="s">
        <v>14</v>
      </c>
      <c r="D2562" s="4" t="s">
        <v>15</v>
      </c>
      <c r="E2562" s="4" t="s">
        <v>25</v>
      </c>
      <c r="F2562" s="4" t="s">
        <v>4</v>
      </c>
      <c r="G2562" s="4" t="s">
        <v>31</v>
      </c>
      <c r="H2562" s="4" t="s">
        <v>41</v>
      </c>
      <c r="I2562" s="9">
        <v>3</v>
      </c>
      <c r="J2562" s="6">
        <v>199.31</v>
      </c>
      <c r="K2562" s="7">
        <v>0.05</v>
      </c>
      <c r="L2562" s="6">
        <v>101.19</v>
      </c>
      <c r="M2562" s="6">
        <f t="shared" ref="M2562:M2625" si="160">I2562*J2562*(1-K2562)</f>
        <v>568.0335</v>
      </c>
      <c r="N2562" s="6">
        <f t="shared" ref="N2562:N2625" si="161">I2562*L2562</f>
        <v>303.57</v>
      </c>
      <c r="O2562" s="6">
        <f t="shared" ref="O2562:O2625" si="162">M2562-N2562</f>
        <v>264.46350000000001</v>
      </c>
      <c r="P2562" s="8">
        <f t="shared" ref="P2562:P2625" si="163">IFERROR(O2562/M2562,0)</f>
        <v>0.46557729429690325</v>
      </c>
      <c r="Q2562" s="5">
        <f>YEAR(SalesDataTable[[#This Row],[Order Date]])</f>
        <v>2026</v>
      </c>
      <c r="R2562" s="8" t="str">
        <f>"Q"&amp;ROUNDUP(MONTH(SalesDataTable[[#This Row],[Order Date]])/3,0)</f>
        <v>Q4</v>
      </c>
      <c r="S2562" s="9">
        <f>MONTH(SalesDataTable[[#This Row],[Order Date]])</f>
        <v>12</v>
      </c>
      <c r="T2562" s="8" t="str">
        <f>TEXT(SalesDataTable[[#This Row],[Order Date]],"mmm")</f>
        <v>Dec</v>
      </c>
    </row>
    <row r="2563" spans="1:20" ht="16">
      <c r="A2563" s="2" t="s">
        <v>2614</v>
      </c>
      <c r="B2563" s="3">
        <v>46365</v>
      </c>
      <c r="C2563" s="4" t="s">
        <v>8</v>
      </c>
      <c r="D2563" s="4" t="s">
        <v>66</v>
      </c>
      <c r="E2563" s="4" t="s">
        <v>3</v>
      </c>
      <c r="F2563" s="4" t="s">
        <v>20</v>
      </c>
      <c r="G2563" s="4" t="s">
        <v>17</v>
      </c>
      <c r="H2563" s="4" t="s">
        <v>46</v>
      </c>
      <c r="I2563" s="9">
        <v>1</v>
      </c>
      <c r="J2563" s="6">
        <v>47.44</v>
      </c>
      <c r="K2563" s="7">
        <v>0.15</v>
      </c>
      <c r="L2563" s="6">
        <v>17.899999999999999</v>
      </c>
      <c r="M2563" s="6">
        <f t="shared" si="160"/>
        <v>40.323999999999998</v>
      </c>
      <c r="N2563" s="6">
        <f t="shared" si="161"/>
        <v>17.899999999999999</v>
      </c>
      <c r="O2563" s="6">
        <f t="shared" si="162"/>
        <v>22.423999999999999</v>
      </c>
      <c r="P2563" s="8">
        <f t="shared" si="163"/>
        <v>0.55609562543398472</v>
      </c>
      <c r="Q2563" s="5">
        <f>YEAR(SalesDataTable[[#This Row],[Order Date]])</f>
        <v>2026</v>
      </c>
      <c r="R2563" s="8" t="str">
        <f>"Q"&amp;ROUNDUP(MONTH(SalesDataTable[[#This Row],[Order Date]])/3,0)</f>
        <v>Q4</v>
      </c>
      <c r="S2563" s="9">
        <f>MONTH(SalesDataTable[[#This Row],[Order Date]])</f>
        <v>12</v>
      </c>
      <c r="T2563" s="8" t="str">
        <f>TEXT(SalesDataTable[[#This Row],[Order Date]],"mmm")</f>
        <v>Dec</v>
      </c>
    </row>
    <row r="2564" spans="1:20" ht="16">
      <c r="A2564" s="2" t="s">
        <v>2615</v>
      </c>
      <c r="B2564" s="3">
        <v>46365</v>
      </c>
      <c r="C2564" s="4" t="s">
        <v>1</v>
      </c>
      <c r="D2564" s="4" t="s">
        <v>2</v>
      </c>
      <c r="E2564" s="4" t="s">
        <v>10</v>
      </c>
      <c r="F2564" s="4" t="s">
        <v>20</v>
      </c>
      <c r="G2564" s="4" t="s">
        <v>11</v>
      </c>
      <c r="H2564" s="4" t="s">
        <v>21</v>
      </c>
      <c r="I2564" s="9">
        <v>10</v>
      </c>
      <c r="J2564" s="6">
        <v>145.30000000000001</v>
      </c>
      <c r="K2564" s="7">
        <v>0.1</v>
      </c>
      <c r="L2564" s="6">
        <v>79.7</v>
      </c>
      <c r="M2564" s="6">
        <f t="shared" si="160"/>
        <v>1307.7</v>
      </c>
      <c r="N2564" s="6">
        <f t="shared" si="161"/>
        <v>797</v>
      </c>
      <c r="O2564" s="6">
        <f t="shared" si="162"/>
        <v>510.70000000000005</v>
      </c>
      <c r="P2564" s="8">
        <f t="shared" si="163"/>
        <v>0.39053299686472437</v>
      </c>
      <c r="Q2564" s="5">
        <f>YEAR(SalesDataTable[[#This Row],[Order Date]])</f>
        <v>2026</v>
      </c>
      <c r="R2564" s="8" t="str">
        <f>"Q"&amp;ROUNDUP(MONTH(SalesDataTable[[#This Row],[Order Date]])/3,0)</f>
        <v>Q4</v>
      </c>
      <c r="S2564" s="9">
        <f>MONTH(SalesDataTable[[#This Row],[Order Date]])</f>
        <v>12</v>
      </c>
      <c r="T2564" s="8" t="str">
        <f>TEXT(SalesDataTable[[#This Row],[Order Date]],"mmm")</f>
        <v>Dec</v>
      </c>
    </row>
    <row r="2565" spans="1:20" ht="16">
      <c r="A2565" s="2" t="s">
        <v>2616</v>
      </c>
      <c r="B2565" s="3">
        <v>46366</v>
      </c>
      <c r="C2565" s="4" t="s">
        <v>1</v>
      </c>
      <c r="D2565" s="4" t="s">
        <v>2</v>
      </c>
      <c r="E2565" s="4" t="s">
        <v>39</v>
      </c>
      <c r="F2565" s="4" t="s">
        <v>16</v>
      </c>
      <c r="G2565" s="4" t="s">
        <v>5</v>
      </c>
      <c r="H2565" s="4" t="s">
        <v>6</v>
      </c>
      <c r="I2565" s="9">
        <v>1</v>
      </c>
      <c r="J2565" s="6">
        <v>81.010000000000005</v>
      </c>
      <c r="K2565" s="7">
        <v>0.2</v>
      </c>
      <c r="L2565" s="6">
        <v>41.51</v>
      </c>
      <c r="M2565" s="6">
        <f t="shared" si="160"/>
        <v>64.808000000000007</v>
      </c>
      <c r="N2565" s="6">
        <f t="shared" si="161"/>
        <v>41.51</v>
      </c>
      <c r="O2565" s="6">
        <f t="shared" si="162"/>
        <v>23.298000000000009</v>
      </c>
      <c r="P2565" s="8">
        <f t="shared" si="163"/>
        <v>0.35949265522774976</v>
      </c>
      <c r="Q2565" s="5">
        <f>YEAR(SalesDataTable[[#This Row],[Order Date]])</f>
        <v>2026</v>
      </c>
      <c r="R2565" s="8" t="str">
        <f>"Q"&amp;ROUNDUP(MONTH(SalesDataTable[[#This Row],[Order Date]])/3,0)</f>
        <v>Q4</v>
      </c>
      <c r="S2565" s="9">
        <f>MONTH(SalesDataTable[[#This Row],[Order Date]])</f>
        <v>12</v>
      </c>
      <c r="T2565" s="8" t="str">
        <f>TEXT(SalesDataTable[[#This Row],[Order Date]],"mmm")</f>
        <v>Dec</v>
      </c>
    </row>
    <row r="2566" spans="1:20" ht="16">
      <c r="A2566" s="2" t="s">
        <v>2617</v>
      </c>
      <c r="B2566" s="3">
        <v>46366</v>
      </c>
      <c r="C2566" s="4" t="s">
        <v>27</v>
      </c>
      <c r="D2566" s="4" t="s">
        <v>45</v>
      </c>
      <c r="E2566" s="4" t="s">
        <v>39</v>
      </c>
      <c r="F2566" s="4" t="s">
        <v>16</v>
      </c>
      <c r="G2566" s="4" t="s">
        <v>17</v>
      </c>
      <c r="H2566" s="4" t="s">
        <v>18</v>
      </c>
      <c r="I2566" s="9">
        <v>2</v>
      </c>
      <c r="J2566" s="6">
        <v>35.619999999999997</v>
      </c>
      <c r="K2566" s="7">
        <v>0</v>
      </c>
      <c r="L2566" s="6">
        <v>13.62</v>
      </c>
      <c r="M2566" s="6">
        <f t="shared" si="160"/>
        <v>71.239999999999995</v>
      </c>
      <c r="N2566" s="6">
        <f t="shared" si="161"/>
        <v>27.24</v>
      </c>
      <c r="O2566" s="6">
        <f t="shared" si="162"/>
        <v>44</v>
      </c>
      <c r="P2566" s="8">
        <f t="shared" si="163"/>
        <v>0.61763054463784395</v>
      </c>
      <c r="Q2566" s="5">
        <f>YEAR(SalesDataTable[[#This Row],[Order Date]])</f>
        <v>2026</v>
      </c>
      <c r="R2566" s="8" t="str">
        <f>"Q"&amp;ROUNDUP(MONTH(SalesDataTable[[#This Row],[Order Date]])/3,0)</f>
        <v>Q4</v>
      </c>
      <c r="S2566" s="9">
        <f>MONTH(SalesDataTable[[#This Row],[Order Date]])</f>
        <v>12</v>
      </c>
      <c r="T2566" s="8" t="str">
        <f>TEXT(SalesDataTable[[#This Row],[Order Date]],"mmm")</f>
        <v>Dec</v>
      </c>
    </row>
    <row r="2567" spans="1:20" ht="16">
      <c r="A2567" s="2" t="s">
        <v>2618</v>
      </c>
      <c r="B2567" s="3">
        <v>46366</v>
      </c>
      <c r="C2567" s="4" t="s">
        <v>1</v>
      </c>
      <c r="D2567" s="4" t="s">
        <v>2</v>
      </c>
      <c r="E2567" s="4" t="s">
        <v>3</v>
      </c>
      <c r="F2567" s="4" t="s">
        <v>16</v>
      </c>
      <c r="G2567" s="4" t="s">
        <v>5</v>
      </c>
      <c r="H2567" s="4" t="s">
        <v>29</v>
      </c>
      <c r="I2567" s="9">
        <v>2</v>
      </c>
      <c r="J2567" s="6">
        <v>49.88</v>
      </c>
      <c r="K2567" s="7">
        <v>0.05</v>
      </c>
      <c r="L2567" s="6">
        <v>22.31</v>
      </c>
      <c r="M2567" s="6">
        <f t="shared" si="160"/>
        <v>94.772000000000006</v>
      </c>
      <c r="N2567" s="6">
        <f t="shared" si="161"/>
        <v>44.62</v>
      </c>
      <c r="O2567" s="6">
        <f t="shared" si="162"/>
        <v>50.152000000000008</v>
      </c>
      <c r="P2567" s="8">
        <f t="shared" si="163"/>
        <v>0.52918583547883347</v>
      </c>
      <c r="Q2567" s="5">
        <f>YEAR(SalesDataTable[[#This Row],[Order Date]])</f>
        <v>2026</v>
      </c>
      <c r="R2567" s="8" t="str">
        <f>"Q"&amp;ROUNDUP(MONTH(SalesDataTable[[#This Row],[Order Date]])/3,0)</f>
        <v>Q4</v>
      </c>
      <c r="S2567" s="9">
        <f>MONTH(SalesDataTable[[#This Row],[Order Date]])</f>
        <v>12</v>
      </c>
      <c r="T2567" s="8" t="str">
        <f>TEXT(SalesDataTable[[#This Row],[Order Date]],"mmm")</f>
        <v>Dec</v>
      </c>
    </row>
    <row r="2568" spans="1:20" ht="16">
      <c r="A2568" s="2" t="s">
        <v>2619</v>
      </c>
      <c r="B2568" s="3">
        <v>46366</v>
      </c>
      <c r="C2568" s="4" t="s">
        <v>27</v>
      </c>
      <c r="D2568" s="4" t="s">
        <v>45</v>
      </c>
      <c r="E2568" s="4" t="s">
        <v>39</v>
      </c>
      <c r="F2568" s="4" t="s">
        <v>4</v>
      </c>
      <c r="G2568" s="4" t="s">
        <v>5</v>
      </c>
      <c r="H2568" s="4" t="s">
        <v>43</v>
      </c>
      <c r="I2568" s="9">
        <v>1</v>
      </c>
      <c r="J2568" s="6">
        <v>101.18</v>
      </c>
      <c r="K2568" s="7">
        <v>0.05</v>
      </c>
      <c r="L2568" s="6">
        <v>49.12</v>
      </c>
      <c r="M2568" s="6">
        <f t="shared" si="160"/>
        <v>96.120999999999995</v>
      </c>
      <c r="N2568" s="6">
        <f t="shared" si="161"/>
        <v>49.12</v>
      </c>
      <c r="O2568" s="6">
        <f t="shared" si="162"/>
        <v>47.000999999999998</v>
      </c>
      <c r="P2568" s="8">
        <f t="shared" si="163"/>
        <v>0.48897743469169069</v>
      </c>
      <c r="Q2568" s="5">
        <f>YEAR(SalesDataTable[[#This Row],[Order Date]])</f>
        <v>2026</v>
      </c>
      <c r="R2568" s="8" t="str">
        <f>"Q"&amp;ROUNDUP(MONTH(SalesDataTable[[#This Row],[Order Date]])/3,0)</f>
        <v>Q4</v>
      </c>
      <c r="S2568" s="9">
        <f>MONTH(SalesDataTable[[#This Row],[Order Date]])</f>
        <v>12</v>
      </c>
      <c r="T2568" s="8" t="str">
        <f>TEXT(SalesDataTable[[#This Row],[Order Date]],"mmm")</f>
        <v>Dec</v>
      </c>
    </row>
    <row r="2569" spans="1:20" ht="16">
      <c r="A2569" s="2" t="s">
        <v>2620</v>
      </c>
      <c r="B2569" s="3">
        <v>46366</v>
      </c>
      <c r="C2569" s="4" t="s">
        <v>8</v>
      </c>
      <c r="D2569" s="4" t="s">
        <v>69</v>
      </c>
      <c r="E2569" s="4" t="s">
        <v>25</v>
      </c>
      <c r="F2569" s="4" t="s">
        <v>20</v>
      </c>
      <c r="G2569" s="4" t="s">
        <v>49</v>
      </c>
      <c r="H2569" s="4" t="s">
        <v>67</v>
      </c>
      <c r="I2569" s="9">
        <v>2</v>
      </c>
      <c r="J2569" s="6">
        <v>36.64</v>
      </c>
      <c r="K2569" s="7">
        <v>0</v>
      </c>
      <c r="L2569" s="6">
        <v>13.7</v>
      </c>
      <c r="M2569" s="6">
        <f t="shared" si="160"/>
        <v>73.28</v>
      </c>
      <c r="N2569" s="6">
        <f t="shared" si="161"/>
        <v>27.4</v>
      </c>
      <c r="O2569" s="6">
        <f t="shared" si="162"/>
        <v>45.88</v>
      </c>
      <c r="P2569" s="8">
        <f t="shared" si="163"/>
        <v>0.62609170305676853</v>
      </c>
      <c r="Q2569" s="5">
        <f>YEAR(SalesDataTable[[#This Row],[Order Date]])</f>
        <v>2026</v>
      </c>
      <c r="R2569" s="8" t="str">
        <f>"Q"&amp;ROUNDUP(MONTH(SalesDataTable[[#This Row],[Order Date]])/3,0)</f>
        <v>Q4</v>
      </c>
      <c r="S2569" s="9">
        <f>MONTH(SalesDataTable[[#This Row],[Order Date]])</f>
        <v>12</v>
      </c>
      <c r="T2569" s="8" t="str">
        <f>TEXT(SalesDataTable[[#This Row],[Order Date]],"mmm")</f>
        <v>Dec</v>
      </c>
    </row>
    <row r="2570" spans="1:20" ht="16">
      <c r="A2570" s="2" t="s">
        <v>2621</v>
      </c>
      <c r="B2570" s="3">
        <v>46366</v>
      </c>
      <c r="C2570" s="4" t="s">
        <v>8</v>
      </c>
      <c r="D2570" s="4" t="s">
        <v>69</v>
      </c>
      <c r="E2570" s="4" t="s">
        <v>25</v>
      </c>
      <c r="F2570" s="4" t="s">
        <v>4</v>
      </c>
      <c r="G2570" s="4" t="s">
        <v>5</v>
      </c>
      <c r="H2570" s="4" t="s">
        <v>35</v>
      </c>
      <c r="I2570" s="9">
        <v>3</v>
      </c>
      <c r="J2570" s="6">
        <v>39.979999999999997</v>
      </c>
      <c r="K2570" s="7">
        <v>0.1</v>
      </c>
      <c r="L2570" s="6">
        <v>16.989999999999998</v>
      </c>
      <c r="M2570" s="6">
        <f t="shared" si="160"/>
        <v>107.946</v>
      </c>
      <c r="N2570" s="6">
        <f t="shared" si="161"/>
        <v>50.97</v>
      </c>
      <c r="O2570" s="6">
        <f t="shared" si="162"/>
        <v>56.975999999999999</v>
      </c>
      <c r="P2570" s="8">
        <f t="shared" si="163"/>
        <v>0.52781946528819967</v>
      </c>
      <c r="Q2570" s="5">
        <f>YEAR(SalesDataTable[[#This Row],[Order Date]])</f>
        <v>2026</v>
      </c>
      <c r="R2570" s="8" t="str">
        <f>"Q"&amp;ROUNDUP(MONTH(SalesDataTable[[#This Row],[Order Date]])/3,0)</f>
        <v>Q4</v>
      </c>
      <c r="S2570" s="9">
        <f>MONTH(SalesDataTable[[#This Row],[Order Date]])</f>
        <v>12</v>
      </c>
      <c r="T2570" s="8" t="str">
        <f>TEXT(SalesDataTable[[#This Row],[Order Date]],"mmm")</f>
        <v>Dec</v>
      </c>
    </row>
    <row r="2571" spans="1:20" ht="16">
      <c r="A2571" s="2" t="s">
        <v>2622</v>
      </c>
      <c r="B2571" s="3">
        <v>46366</v>
      </c>
      <c r="C2571" s="4" t="s">
        <v>27</v>
      </c>
      <c r="D2571" s="4" t="s">
        <v>28</v>
      </c>
      <c r="E2571" s="4" t="s">
        <v>39</v>
      </c>
      <c r="F2571" s="4" t="s">
        <v>20</v>
      </c>
      <c r="G2571" s="4" t="s">
        <v>11</v>
      </c>
      <c r="H2571" s="4" t="s">
        <v>21</v>
      </c>
      <c r="I2571" s="9">
        <v>3</v>
      </c>
      <c r="J2571" s="6">
        <v>144.16</v>
      </c>
      <c r="K2571" s="7">
        <v>0</v>
      </c>
      <c r="L2571" s="6">
        <v>77.36</v>
      </c>
      <c r="M2571" s="6">
        <f t="shared" si="160"/>
        <v>432.48</v>
      </c>
      <c r="N2571" s="6">
        <f t="shared" si="161"/>
        <v>232.07999999999998</v>
      </c>
      <c r="O2571" s="6">
        <f t="shared" si="162"/>
        <v>200.40000000000003</v>
      </c>
      <c r="P2571" s="8">
        <f t="shared" si="163"/>
        <v>0.46337402885682583</v>
      </c>
      <c r="Q2571" s="5">
        <f>YEAR(SalesDataTable[[#This Row],[Order Date]])</f>
        <v>2026</v>
      </c>
      <c r="R2571" s="8" t="str">
        <f>"Q"&amp;ROUNDUP(MONTH(SalesDataTable[[#This Row],[Order Date]])/3,0)</f>
        <v>Q4</v>
      </c>
      <c r="S2571" s="9">
        <f>MONTH(SalesDataTable[[#This Row],[Order Date]])</f>
        <v>12</v>
      </c>
      <c r="T2571" s="8" t="str">
        <f>TEXT(SalesDataTable[[#This Row],[Order Date]],"mmm")</f>
        <v>Dec</v>
      </c>
    </row>
    <row r="2572" spans="1:20" ht="16">
      <c r="A2572" s="2" t="s">
        <v>2623</v>
      </c>
      <c r="B2572" s="3">
        <v>46367</v>
      </c>
      <c r="C2572" s="4" t="s">
        <v>27</v>
      </c>
      <c r="D2572" s="4" t="s">
        <v>28</v>
      </c>
      <c r="E2572" s="4" t="s">
        <v>3</v>
      </c>
      <c r="F2572" s="4" t="s">
        <v>16</v>
      </c>
      <c r="G2572" s="4" t="s">
        <v>5</v>
      </c>
      <c r="H2572" s="4" t="s">
        <v>43</v>
      </c>
      <c r="I2572" s="9">
        <v>1</v>
      </c>
      <c r="J2572" s="6">
        <v>102.98</v>
      </c>
      <c r="K2572" s="7">
        <v>0.1</v>
      </c>
      <c r="L2572" s="6">
        <v>51.45</v>
      </c>
      <c r="M2572" s="6">
        <f t="shared" si="160"/>
        <v>92.682000000000002</v>
      </c>
      <c r="N2572" s="6">
        <f t="shared" si="161"/>
        <v>51.45</v>
      </c>
      <c r="O2572" s="6">
        <f t="shared" si="162"/>
        <v>41.231999999999999</v>
      </c>
      <c r="P2572" s="8">
        <f t="shared" si="163"/>
        <v>0.4448760277076455</v>
      </c>
      <c r="Q2572" s="5">
        <f>YEAR(SalesDataTable[[#This Row],[Order Date]])</f>
        <v>2026</v>
      </c>
      <c r="R2572" s="8" t="str">
        <f>"Q"&amp;ROUNDUP(MONTH(SalesDataTable[[#This Row],[Order Date]])/3,0)</f>
        <v>Q4</v>
      </c>
      <c r="S2572" s="9">
        <f>MONTH(SalesDataTable[[#This Row],[Order Date]])</f>
        <v>12</v>
      </c>
      <c r="T2572" s="8" t="str">
        <f>TEXT(SalesDataTable[[#This Row],[Order Date]],"mmm")</f>
        <v>Dec</v>
      </c>
    </row>
    <row r="2573" spans="1:20" ht="16">
      <c r="A2573" s="2" t="s">
        <v>2624</v>
      </c>
      <c r="B2573" s="3">
        <v>46367</v>
      </c>
      <c r="C2573" s="4" t="s">
        <v>27</v>
      </c>
      <c r="D2573" s="4" t="s">
        <v>82</v>
      </c>
      <c r="E2573" s="4" t="s">
        <v>3</v>
      </c>
      <c r="F2573" s="4" t="s">
        <v>16</v>
      </c>
      <c r="G2573" s="4" t="s">
        <v>49</v>
      </c>
      <c r="H2573" s="4" t="s">
        <v>55</v>
      </c>
      <c r="I2573" s="9">
        <v>2</v>
      </c>
      <c r="J2573" s="6">
        <v>122.49</v>
      </c>
      <c r="K2573" s="7">
        <v>0.15</v>
      </c>
      <c r="L2573" s="6">
        <v>70.930000000000007</v>
      </c>
      <c r="M2573" s="6">
        <f t="shared" si="160"/>
        <v>208.23299999999998</v>
      </c>
      <c r="N2573" s="6">
        <f t="shared" si="161"/>
        <v>141.86000000000001</v>
      </c>
      <c r="O2573" s="6">
        <f t="shared" si="162"/>
        <v>66.372999999999962</v>
      </c>
      <c r="P2573" s="8">
        <f t="shared" si="163"/>
        <v>0.31874390706564265</v>
      </c>
      <c r="Q2573" s="5">
        <f>YEAR(SalesDataTable[[#This Row],[Order Date]])</f>
        <v>2026</v>
      </c>
      <c r="R2573" s="8" t="str">
        <f>"Q"&amp;ROUNDUP(MONTH(SalesDataTable[[#This Row],[Order Date]])/3,0)</f>
        <v>Q4</v>
      </c>
      <c r="S2573" s="9">
        <f>MONTH(SalesDataTable[[#This Row],[Order Date]])</f>
        <v>12</v>
      </c>
      <c r="T2573" s="8" t="str">
        <f>TEXT(SalesDataTable[[#This Row],[Order Date]],"mmm")</f>
        <v>Dec</v>
      </c>
    </row>
    <row r="2574" spans="1:20" ht="16">
      <c r="A2574" s="2" t="s">
        <v>2625</v>
      </c>
      <c r="B2574" s="3">
        <v>46367</v>
      </c>
      <c r="C2574" s="4" t="s">
        <v>8</v>
      </c>
      <c r="D2574" s="4" t="s">
        <v>66</v>
      </c>
      <c r="E2574" s="4" t="s">
        <v>39</v>
      </c>
      <c r="F2574" s="4" t="s">
        <v>16</v>
      </c>
      <c r="G2574" s="4" t="s">
        <v>11</v>
      </c>
      <c r="H2574" s="4" t="s">
        <v>21</v>
      </c>
      <c r="I2574" s="9">
        <v>1</v>
      </c>
      <c r="J2574" s="6">
        <v>141.74</v>
      </c>
      <c r="K2574" s="7">
        <v>0.15</v>
      </c>
      <c r="L2574" s="6">
        <v>78.97</v>
      </c>
      <c r="M2574" s="6">
        <f t="shared" si="160"/>
        <v>120.479</v>
      </c>
      <c r="N2574" s="6">
        <f t="shared" si="161"/>
        <v>78.97</v>
      </c>
      <c r="O2574" s="6">
        <f t="shared" si="162"/>
        <v>41.509</v>
      </c>
      <c r="P2574" s="8">
        <f t="shared" si="163"/>
        <v>0.34453307215365336</v>
      </c>
      <c r="Q2574" s="5">
        <f>YEAR(SalesDataTable[[#This Row],[Order Date]])</f>
        <v>2026</v>
      </c>
      <c r="R2574" s="8" t="str">
        <f>"Q"&amp;ROUNDUP(MONTH(SalesDataTable[[#This Row],[Order Date]])/3,0)</f>
        <v>Q4</v>
      </c>
      <c r="S2574" s="9">
        <f>MONTH(SalesDataTable[[#This Row],[Order Date]])</f>
        <v>12</v>
      </c>
      <c r="T2574" s="8" t="str">
        <f>TEXT(SalesDataTable[[#This Row],[Order Date]],"mmm")</f>
        <v>Dec</v>
      </c>
    </row>
    <row r="2575" spans="1:20" ht="16">
      <c r="A2575" s="2" t="s">
        <v>2626</v>
      </c>
      <c r="B2575" s="3">
        <v>46367</v>
      </c>
      <c r="C2575" s="4" t="s">
        <v>27</v>
      </c>
      <c r="D2575" s="4" t="s">
        <v>45</v>
      </c>
      <c r="E2575" s="4" t="s">
        <v>3</v>
      </c>
      <c r="F2575" s="4" t="s">
        <v>4</v>
      </c>
      <c r="G2575" s="4" t="s">
        <v>5</v>
      </c>
      <c r="H2575" s="4" t="s">
        <v>35</v>
      </c>
      <c r="I2575" s="9">
        <v>6</v>
      </c>
      <c r="J2575" s="6">
        <v>39.44</v>
      </c>
      <c r="K2575" s="7">
        <v>0.1</v>
      </c>
      <c r="L2575" s="6">
        <v>16.89</v>
      </c>
      <c r="M2575" s="6">
        <f t="shared" si="160"/>
        <v>212.976</v>
      </c>
      <c r="N2575" s="6">
        <f t="shared" si="161"/>
        <v>101.34</v>
      </c>
      <c r="O2575" s="6">
        <f t="shared" si="162"/>
        <v>111.636</v>
      </c>
      <c r="P2575" s="8">
        <f t="shared" si="163"/>
        <v>0.52417173766058145</v>
      </c>
      <c r="Q2575" s="5">
        <f>YEAR(SalesDataTable[[#This Row],[Order Date]])</f>
        <v>2026</v>
      </c>
      <c r="R2575" s="8" t="str">
        <f>"Q"&amp;ROUNDUP(MONTH(SalesDataTable[[#This Row],[Order Date]])/3,0)</f>
        <v>Q4</v>
      </c>
      <c r="S2575" s="9">
        <f>MONTH(SalesDataTable[[#This Row],[Order Date]])</f>
        <v>12</v>
      </c>
      <c r="T2575" s="8" t="str">
        <f>TEXT(SalesDataTable[[#This Row],[Order Date]],"mmm")</f>
        <v>Dec</v>
      </c>
    </row>
    <row r="2576" spans="1:20" ht="16">
      <c r="A2576" s="2" t="s">
        <v>2627</v>
      </c>
      <c r="B2576" s="3">
        <v>46367</v>
      </c>
      <c r="C2576" s="4" t="s">
        <v>14</v>
      </c>
      <c r="D2576" s="4" t="s">
        <v>24</v>
      </c>
      <c r="E2576" s="4" t="s">
        <v>25</v>
      </c>
      <c r="F2576" s="4" t="s">
        <v>4</v>
      </c>
      <c r="G2576" s="4" t="s">
        <v>5</v>
      </c>
      <c r="H2576" s="4" t="s">
        <v>29</v>
      </c>
      <c r="I2576" s="9">
        <v>1</v>
      </c>
      <c r="J2576" s="6">
        <v>49.64</v>
      </c>
      <c r="K2576" s="7">
        <v>0.1</v>
      </c>
      <c r="L2576" s="6">
        <v>22</v>
      </c>
      <c r="M2576" s="6">
        <f t="shared" si="160"/>
        <v>44.676000000000002</v>
      </c>
      <c r="N2576" s="6">
        <f t="shared" si="161"/>
        <v>22</v>
      </c>
      <c r="O2576" s="6">
        <f t="shared" si="162"/>
        <v>22.676000000000002</v>
      </c>
      <c r="P2576" s="8">
        <f t="shared" si="163"/>
        <v>0.50756558331094992</v>
      </c>
      <c r="Q2576" s="5">
        <f>YEAR(SalesDataTable[[#This Row],[Order Date]])</f>
        <v>2026</v>
      </c>
      <c r="R2576" s="8" t="str">
        <f>"Q"&amp;ROUNDUP(MONTH(SalesDataTable[[#This Row],[Order Date]])/3,0)</f>
        <v>Q4</v>
      </c>
      <c r="S2576" s="9">
        <f>MONTH(SalesDataTable[[#This Row],[Order Date]])</f>
        <v>12</v>
      </c>
      <c r="T2576" s="8" t="str">
        <f>TEXT(SalesDataTable[[#This Row],[Order Date]],"mmm")</f>
        <v>Dec</v>
      </c>
    </row>
    <row r="2577" spans="1:20" ht="16">
      <c r="A2577" s="2" t="s">
        <v>2628</v>
      </c>
      <c r="B2577" s="3">
        <v>46367</v>
      </c>
      <c r="C2577" s="4" t="s">
        <v>14</v>
      </c>
      <c r="D2577" s="4" t="s">
        <v>15</v>
      </c>
      <c r="E2577" s="4" t="s">
        <v>3</v>
      </c>
      <c r="F2577" s="4" t="s">
        <v>16</v>
      </c>
      <c r="G2577" s="4" t="s">
        <v>17</v>
      </c>
      <c r="H2577" s="4" t="s">
        <v>83</v>
      </c>
      <c r="I2577" s="9">
        <v>1</v>
      </c>
      <c r="J2577" s="6">
        <v>164.29</v>
      </c>
      <c r="K2577" s="7">
        <v>0.05</v>
      </c>
      <c r="L2577" s="6">
        <v>88.66</v>
      </c>
      <c r="M2577" s="6">
        <f t="shared" si="160"/>
        <v>156.07549999999998</v>
      </c>
      <c r="N2577" s="6">
        <f t="shared" si="161"/>
        <v>88.66</v>
      </c>
      <c r="O2577" s="6">
        <f t="shared" si="162"/>
        <v>67.41549999999998</v>
      </c>
      <c r="P2577" s="8">
        <f t="shared" si="163"/>
        <v>0.43194159237035917</v>
      </c>
      <c r="Q2577" s="5">
        <f>YEAR(SalesDataTable[[#This Row],[Order Date]])</f>
        <v>2026</v>
      </c>
      <c r="R2577" s="8" t="str">
        <f>"Q"&amp;ROUNDUP(MONTH(SalesDataTable[[#This Row],[Order Date]])/3,0)</f>
        <v>Q4</v>
      </c>
      <c r="S2577" s="9">
        <f>MONTH(SalesDataTable[[#This Row],[Order Date]])</f>
        <v>12</v>
      </c>
      <c r="T2577" s="8" t="str">
        <f>TEXT(SalesDataTable[[#This Row],[Order Date]],"mmm")</f>
        <v>Dec</v>
      </c>
    </row>
    <row r="2578" spans="1:20" ht="16">
      <c r="A2578" s="2" t="s">
        <v>2629</v>
      </c>
      <c r="B2578" s="3">
        <v>46367</v>
      </c>
      <c r="C2578" s="4" t="s">
        <v>27</v>
      </c>
      <c r="D2578" s="4" t="s">
        <v>48</v>
      </c>
      <c r="E2578" s="4" t="s">
        <v>3</v>
      </c>
      <c r="F2578" s="4" t="s">
        <v>4</v>
      </c>
      <c r="G2578" s="4" t="s">
        <v>17</v>
      </c>
      <c r="H2578" s="4" t="s">
        <v>18</v>
      </c>
      <c r="I2578" s="9">
        <v>1</v>
      </c>
      <c r="J2578" s="6">
        <v>35.81</v>
      </c>
      <c r="K2578" s="7">
        <v>0</v>
      </c>
      <c r="L2578" s="6">
        <v>13.28</v>
      </c>
      <c r="M2578" s="6">
        <f t="shared" si="160"/>
        <v>35.81</v>
      </c>
      <c r="N2578" s="6">
        <f t="shared" si="161"/>
        <v>13.28</v>
      </c>
      <c r="O2578" s="6">
        <f t="shared" si="162"/>
        <v>22.53</v>
      </c>
      <c r="P2578" s="8">
        <f t="shared" si="163"/>
        <v>0.62915386763473891</v>
      </c>
      <c r="Q2578" s="5">
        <f>YEAR(SalesDataTable[[#This Row],[Order Date]])</f>
        <v>2026</v>
      </c>
      <c r="R2578" s="8" t="str">
        <f>"Q"&amp;ROUNDUP(MONTH(SalesDataTable[[#This Row],[Order Date]])/3,0)</f>
        <v>Q4</v>
      </c>
      <c r="S2578" s="9">
        <f>MONTH(SalesDataTable[[#This Row],[Order Date]])</f>
        <v>12</v>
      </c>
      <c r="T2578" s="8" t="str">
        <f>TEXT(SalesDataTable[[#This Row],[Order Date]],"mmm")</f>
        <v>Dec</v>
      </c>
    </row>
    <row r="2579" spans="1:20" ht="16">
      <c r="A2579" s="2" t="s">
        <v>2630</v>
      </c>
      <c r="B2579" s="3">
        <v>46367</v>
      </c>
      <c r="C2579" s="4" t="s">
        <v>1</v>
      </c>
      <c r="D2579" s="4" t="s">
        <v>52</v>
      </c>
      <c r="E2579" s="4" t="s">
        <v>25</v>
      </c>
      <c r="F2579" s="4" t="s">
        <v>16</v>
      </c>
      <c r="G2579" s="4" t="s">
        <v>49</v>
      </c>
      <c r="H2579" s="4" t="s">
        <v>50</v>
      </c>
      <c r="I2579" s="9">
        <v>1</v>
      </c>
      <c r="J2579" s="6">
        <v>41.31</v>
      </c>
      <c r="K2579" s="7">
        <v>0.05</v>
      </c>
      <c r="L2579" s="6">
        <v>14.56</v>
      </c>
      <c r="M2579" s="6">
        <f t="shared" si="160"/>
        <v>39.244500000000002</v>
      </c>
      <c r="N2579" s="6">
        <f t="shared" si="161"/>
        <v>14.56</v>
      </c>
      <c r="O2579" s="6">
        <f t="shared" si="162"/>
        <v>24.6845</v>
      </c>
      <c r="P2579" s="8">
        <f t="shared" si="163"/>
        <v>0.62899259768884808</v>
      </c>
      <c r="Q2579" s="5">
        <f>YEAR(SalesDataTable[[#This Row],[Order Date]])</f>
        <v>2026</v>
      </c>
      <c r="R2579" s="8" t="str">
        <f>"Q"&amp;ROUNDUP(MONTH(SalesDataTable[[#This Row],[Order Date]])/3,0)</f>
        <v>Q4</v>
      </c>
      <c r="S2579" s="9">
        <f>MONTH(SalesDataTable[[#This Row],[Order Date]])</f>
        <v>12</v>
      </c>
      <c r="T2579" s="8" t="str">
        <f>TEXT(SalesDataTable[[#This Row],[Order Date]],"mmm")</f>
        <v>Dec</v>
      </c>
    </row>
    <row r="2580" spans="1:20" ht="16">
      <c r="A2580" s="2" t="s">
        <v>2631</v>
      </c>
      <c r="B2580" s="3">
        <v>46367</v>
      </c>
      <c r="C2580" s="4" t="s">
        <v>27</v>
      </c>
      <c r="D2580" s="4" t="s">
        <v>82</v>
      </c>
      <c r="E2580" s="4" t="s">
        <v>39</v>
      </c>
      <c r="F2580" s="4" t="s">
        <v>16</v>
      </c>
      <c r="G2580" s="4" t="s">
        <v>17</v>
      </c>
      <c r="H2580" s="4" t="s">
        <v>18</v>
      </c>
      <c r="I2580" s="9">
        <v>3</v>
      </c>
      <c r="J2580" s="6">
        <v>36.6</v>
      </c>
      <c r="K2580" s="7">
        <v>0.15</v>
      </c>
      <c r="L2580" s="6">
        <v>13.95</v>
      </c>
      <c r="M2580" s="6">
        <f t="shared" si="160"/>
        <v>93.330000000000013</v>
      </c>
      <c r="N2580" s="6">
        <f t="shared" si="161"/>
        <v>41.849999999999994</v>
      </c>
      <c r="O2580" s="6">
        <f t="shared" si="162"/>
        <v>51.480000000000018</v>
      </c>
      <c r="P2580" s="8">
        <f t="shared" si="163"/>
        <v>0.55159112825458068</v>
      </c>
      <c r="Q2580" s="5">
        <f>YEAR(SalesDataTable[[#This Row],[Order Date]])</f>
        <v>2026</v>
      </c>
      <c r="R2580" s="8" t="str">
        <f>"Q"&amp;ROUNDUP(MONTH(SalesDataTable[[#This Row],[Order Date]])/3,0)</f>
        <v>Q4</v>
      </c>
      <c r="S2580" s="9">
        <f>MONTH(SalesDataTable[[#This Row],[Order Date]])</f>
        <v>12</v>
      </c>
      <c r="T2580" s="8" t="str">
        <f>TEXT(SalesDataTable[[#This Row],[Order Date]],"mmm")</f>
        <v>Dec</v>
      </c>
    </row>
    <row r="2581" spans="1:20" ht="16">
      <c r="A2581" s="2" t="s">
        <v>2632</v>
      </c>
      <c r="B2581" s="3">
        <v>46368</v>
      </c>
      <c r="C2581" s="4" t="s">
        <v>8</v>
      </c>
      <c r="D2581" s="4" t="s">
        <v>9</v>
      </c>
      <c r="E2581" s="4" t="s">
        <v>3</v>
      </c>
      <c r="F2581" s="4" t="s">
        <v>16</v>
      </c>
      <c r="G2581" s="4" t="s">
        <v>5</v>
      </c>
      <c r="H2581" s="4" t="s">
        <v>29</v>
      </c>
      <c r="I2581" s="9">
        <v>5</v>
      </c>
      <c r="J2581" s="6">
        <v>49.59</v>
      </c>
      <c r="K2581" s="7">
        <v>0</v>
      </c>
      <c r="L2581" s="6">
        <v>22.63</v>
      </c>
      <c r="M2581" s="6">
        <f t="shared" si="160"/>
        <v>247.95000000000002</v>
      </c>
      <c r="N2581" s="6">
        <f t="shared" si="161"/>
        <v>113.14999999999999</v>
      </c>
      <c r="O2581" s="6">
        <f t="shared" si="162"/>
        <v>134.80000000000001</v>
      </c>
      <c r="P2581" s="8">
        <f t="shared" si="163"/>
        <v>0.54365799556362171</v>
      </c>
      <c r="Q2581" s="5">
        <f>YEAR(SalesDataTable[[#This Row],[Order Date]])</f>
        <v>2026</v>
      </c>
      <c r="R2581" s="8" t="str">
        <f>"Q"&amp;ROUNDUP(MONTH(SalesDataTable[[#This Row],[Order Date]])/3,0)</f>
        <v>Q4</v>
      </c>
      <c r="S2581" s="9">
        <f>MONTH(SalesDataTable[[#This Row],[Order Date]])</f>
        <v>12</v>
      </c>
      <c r="T2581" s="8" t="str">
        <f>TEXT(SalesDataTable[[#This Row],[Order Date]],"mmm")</f>
        <v>Dec</v>
      </c>
    </row>
    <row r="2582" spans="1:20" ht="16">
      <c r="A2582" s="2" t="s">
        <v>2633</v>
      </c>
      <c r="B2582" s="3">
        <v>46368</v>
      </c>
      <c r="C2582" s="4" t="s">
        <v>1</v>
      </c>
      <c r="D2582" s="4" t="s">
        <v>2</v>
      </c>
      <c r="E2582" s="4" t="s">
        <v>3</v>
      </c>
      <c r="F2582" s="4" t="s">
        <v>16</v>
      </c>
      <c r="G2582" s="4" t="s">
        <v>11</v>
      </c>
      <c r="H2582" s="4" t="s">
        <v>79</v>
      </c>
      <c r="I2582" s="9">
        <v>5</v>
      </c>
      <c r="J2582" s="6">
        <v>72.3</v>
      </c>
      <c r="K2582" s="7">
        <v>0.05</v>
      </c>
      <c r="L2582" s="6">
        <v>31.73</v>
      </c>
      <c r="M2582" s="6">
        <f t="shared" si="160"/>
        <v>343.42500000000001</v>
      </c>
      <c r="N2582" s="6">
        <f t="shared" si="161"/>
        <v>158.65</v>
      </c>
      <c r="O2582" s="6">
        <f t="shared" si="162"/>
        <v>184.77500000000001</v>
      </c>
      <c r="P2582" s="8">
        <f t="shared" si="163"/>
        <v>0.53803596127247577</v>
      </c>
      <c r="Q2582" s="5">
        <f>YEAR(SalesDataTable[[#This Row],[Order Date]])</f>
        <v>2026</v>
      </c>
      <c r="R2582" s="8" t="str">
        <f>"Q"&amp;ROUNDUP(MONTH(SalesDataTable[[#This Row],[Order Date]])/3,0)</f>
        <v>Q4</v>
      </c>
      <c r="S2582" s="9">
        <f>MONTH(SalesDataTable[[#This Row],[Order Date]])</f>
        <v>12</v>
      </c>
      <c r="T2582" s="8" t="str">
        <f>TEXT(SalesDataTable[[#This Row],[Order Date]],"mmm")</f>
        <v>Dec</v>
      </c>
    </row>
    <row r="2583" spans="1:20" ht="16">
      <c r="A2583" s="2" t="s">
        <v>2634</v>
      </c>
      <c r="B2583" s="3">
        <v>46368</v>
      </c>
      <c r="C2583" s="4" t="s">
        <v>27</v>
      </c>
      <c r="D2583" s="4" t="s">
        <v>28</v>
      </c>
      <c r="E2583" s="4" t="s">
        <v>3</v>
      </c>
      <c r="F2583" s="4" t="s">
        <v>16</v>
      </c>
      <c r="G2583" s="4" t="s">
        <v>5</v>
      </c>
      <c r="H2583" s="4" t="s">
        <v>29</v>
      </c>
      <c r="I2583" s="9">
        <v>1</v>
      </c>
      <c r="J2583" s="6">
        <v>51.57</v>
      </c>
      <c r="K2583" s="7">
        <v>0.1</v>
      </c>
      <c r="L2583" s="6">
        <v>23.11</v>
      </c>
      <c r="M2583" s="6">
        <f t="shared" si="160"/>
        <v>46.413000000000004</v>
      </c>
      <c r="N2583" s="6">
        <f t="shared" si="161"/>
        <v>23.11</v>
      </c>
      <c r="O2583" s="6">
        <f t="shared" si="162"/>
        <v>23.303000000000004</v>
      </c>
      <c r="P2583" s="8">
        <f t="shared" si="163"/>
        <v>0.5020791588563549</v>
      </c>
      <c r="Q2583" s="5">
        <f>YEAR(SalesDataTable[[#This Row],[Order Date]])</f>
        <v>2026</v>
      </c>
      <c r="R2583" s="8" t="str">
        <f>"Q"&amp;ROUNDUP(MONTH(SalesDataTable[[#This Row],[Order Date]])/3,0)</f>
        <v>Q4</v>
      </c>
      <c r="S2583" s="9">
        <f>MONTH(SalesDataTable[[#This Row],[Order Date]])</f>
        <v>12</v>
      </c>
      <c r="T2583" s="8" t="str">
        <f>TEXT(SalesDataTable[[#This Row],[Order Date]],"mmm")</f>
        <v>Dec</v>
      </c>
    </row>
    <row r="2584" spans="1:20" ht="16">
      <c r="A2584" s="2" t="s">
        <v>2635</v>
      </c>
      <c r="B2584" s="3">
        <v>46369</v>
      </c>
      <c r="C2584" s="4" t="s">
        <v>1</v>
      </c>
      <c r="D2584" s="4" t="s">
        <v>2</v>
      </c>
      <c r="E2584" s="4" t="s">
        <v>3</v>
      </c>
      <c r="F2584" s="4" t="s">
        <v>4</v>
      </c>
      <c r="G2584" s="4" t="s">
        <v>17</v>
      </c>
      <c r="H2584" s="4" t="s">
        <v>18</v>
      </c>
      <c r="I2584" s="9">
        <v>3</v>
      </c>
      <c r="J2584" s="6">
        <v>35.380000000000003</v>
      </c>
      <c r="K2584" s="7">
        <v>0</v>
      </c>
      <c r="L2584" s="6">
        <v>13.51</v>
      </c>
      <c r="M2584" s="6">
        <f t="shared" si="160"/>
        <v>106.14000000000001</v>
      </c>
      <c r="N2584" s="6">
        <f t="shared" si="161"/>
        <v>40.53</v>
      </c>
      <c r="O2584" s="6">
        <f t="shared" si="162"/>
        <v>65.610000000000014</v>
      </c>
      <c r="P2584" s="8">
        <f t="shared" si="163"/>
        <v>0.61814584511023185</v>
      </c>
      <c r="Q2584" s="5">
        <f>YEAR(SalesDataTable[[#This Row],[Order Date]])</f>
        <v>2026</v>
      </c>
      <c r="R2584" s="8" t="str">
        <f>"Q"&amp;ROUNDUP(MONTH(SalesDataTable[[#This Row],[Order Date]])/3,0)</f>
        <v>Q4</v>
      </c>
      <c r="S2584" s="9">
        <f>MONTH(SalesDataTable[[#This Row],[Order Date]])</f>
        <v>12</v>
      </c>
      <c r="T2584" s="8" t="str">
        <f>TEXT(SalesDataTable[[#This Row],[Order Date]],"mmm")</f>
        <v>Dec</v>
      </c>
    </row>
    <row r="2585" spans="1:20" ht="16">
      <c r="A2585" s="2" t="s">
        <v>2636</v>
      </c>
      <c r="B2585" s="3">
        <v>46369</v>
      </c>
      <c r="C2585" s="4" t="s">
        <v>14</v>
      </c>
      <c r="D2585" s="4" t="s">
        <v>15</v>
      </c>
      <c r="E2585" s="4" t="s">
        <v>3</v>
      </c>
      <c r="F2585" s="4" t="s">
        <v>20</v>
      </c>
      <c r="G2585" s="4" t="s">
        <v>5</v>
      </c>
      <c r="H2585" s="4" t="s">
        <v>6</v>
      </c>
      <c r="I2585" s="9">
        <v>1</v>
      </c>
      <c r="J2585" s="6">
        <v>83.08</v>
      </c>
      <c r="K2585" s="7">
        <v>0.15</v>
      </c>
      <c r="L2585" s="6">
        <v>42.91</v>
      </c>
      <c r="M2585" s="6">
        <f t="shared" si="160"/>
        <v>70.617999999999995</v>
      </c>
      <c r="N2585" s="6">
        <f t="shared" si="161"/>
        <v>42.91</v>
      </c>
      <c r="O2585" s="6">
        <f t="shared" si="162"/>
        <v>27.707999999999998</v>
      </c>
      <c r="P2585" s="8">
        <f t="shared" si="163"/>
        <v>0.39236455294684075</v>
      </c>
      <c r="Q2585" s="5">
        <f>YEAR(SalesDataTable[[#This Row],[Order Date]])</f>
        <v>2026</v>
      </c>
      <c r="R2585" s="8" t="str">
        <f>"Q"&amp;ROUNDUP(MONTH(SalesDataTable[[#This Row],[Order Date]])/3,0)</f>
        <v>Q4</v>
      </c>
      <c r="S2585" s="9">
        <f>MONTH(SalesDataTable[[#This Row],[Order Date]])</f>
        <v>12</v>
      </c>
      <c r="T2585" s="8" t="str">
        <f>TEXT(SalesDataTable[[#This Row],[Order Date]],"mmm")</f>
        <v>Dec</v>
      </c>
    </row>
    <row r="2586" spans="1:20" ht="16">
      <c r="A2586" s="2" t="s">
        <v>2637</v>
      </c>
      <c r="B2586" s="3">
        <v>46369</v>
      </c>
      <c r="C2586" s="4" t="s">
        <v>8</v>
      </c>
      <c r="D2586" s="4" t="s">
        <v>69</v>
      </c>
      <c r="E2586" s="4" t="s">
        <v>10</v>
      </c>
      <c r="F2586" s="4" t="s">
        <v>20</v>
      </c>
      <c r="G2586" s="4" t="s">
        <v>31</v>
      </c>
      <c r="H2586" s="4" t="s">
        <v>90</v>
      </c>
      <c r="I2586" s="9">
        <v>3</v>
      </c>
      <c r="J2586" s="6">
        <v>120.5</v>
      </c>
      <c r="K2586" s="7">
        <v>0.15</v>
      </c>
      <c r="L2586" s="6">
        <v>61.44</v>
      </c>
      <c r="M2586" s="6">
        <f t="shared" si="160"/>
        <v>307.27499999999998</v>
      </c>
      <c r="N2586" s="6">
        <f t="shared" si="161"/>
        <v>184.32</v>
      </c>
      <c r="O2586" s="6">
        <f t="shared" si="162"/>
        <v>122.95499999999998</v>
      </c>
      <c r="P2586" s="8">
        <f t="shared" si="163"/>
        <v>0.40014644862094212</v>
      </c>
      <c r="Q2586" s="5">
        <f>YEAR(SalesDataTable[[#This Row],[Order Date]])</f>
        <v>2026</v>
      </c>
      <c r="R2586" s="8" t="str">
        <f>"Q"&amp;ROUNDUP(MONTH(SalesDataTable[[#This Row],[Order Date]])/3,0)</f>
        <v>Q4</v>
      </c>
      <c r="S2586" s="9">
        <f>MONTH(SalesDataTable[[#This Row],[Order Date]])</f>
        <v>12</v>
      </c>
      <c r="T2586" s="8" t="str">
        <f>TEXT(SalesDataTable[[#This Row],[Order Date]],"mmm")</f>
        <v>Dec</v>
      </c>
    </row>
    <row r="2587" spans="1:20" ht="16">
      <c r="A2587" s="2" t="s">
        <v>2638</v>
      </c>
      <c r="B2587" s="3">
        <v>46369</v>
      </c>
      <c r="C2587" s="4" t="s">
        <v>1</v>
      </c>
      <c r="D2587" s="4" t="s">
        <v>2</v>
      </c>
      <c r="E2587" s="4" t="s">
        <v>3</v>
      </c>
      <c r="F2587" s="4" t="s">
        <v>16</v>
      </c>
      <c r="G2587" s="4" t="s">
        <v>11</v>
      </c>
      <c r="H2587" s="4" t="s">
        <v>79</v>
      </c>
      <c r="I2587" s="9">
        <v>3</v>
      </c>
      <c r="J2587" s="6">
        <v>73.040000000000006</v>
      </c>
      <c r="K2587" s="7">
        <v>0.1</v>
      </c>
      <c r="L2587" s="6">
        <v>31.78</v>
      </c>
      <c r="M2587" s="6">
        <f t="shared" si="160"/>
        <v>197.208</v>
      </c>
      <c r="N2587" s="6">
        <f t="shared" si="161"/>
        <v>95.34</v>
      </c>
      <c r="O2587" s="6">
        <f t="shared" si="162"/>
        <v>101.86799999999999</v>
      </c>
      <c r="P2587" s="8">
        <f t="shared" si="163"/>
        <v>0.51655105269563095</v>
      </c>
      <c r="Q2587" s="5">
        <f>YEAR(SalesDataTable[[#This Row],[Order Date]])</f>
        <v>2026</v>
      </c>
      <c r="R2587" s="8" t="str">
        <f>"Q"&amp;ROUNDUP(MONTH(SalesDataTable[[#This Row],[Order Date]])/3,0)</f>
        <v>Q4</v>
      </c>
      <c r="S2587" s="9">
        <f>MONTH(SalesDataTable[[#This Row],[Order Date]])</f>
        <v>12</v>
      </c>
      <c r="T2587" s="8" t="str">
        <f>TEXT(SalesDataTable[[#This Row],[Order Date]],"mmm")</f>
        <v>Dec</v>
      </c>
    </row>
    <row r="2588" spans="1:20" ht="16">
      <c r="A2588" s="2" t="s">
        <v>2639</v>
      </c>
      <c r="B2588" s="3">
        <v>46370</v>
      </c>
      <c r="C2588" s="4" t="s">
        <v>8</v>
      </c>
      <c r="D2588" s="4" t="s">
        <v>9</v>
      </c>
      <c r="E2588" s="4" t="s">
        <v>3</v>
      </c>
      <c r="F2588" s="4" t="s">
        <v>4</v>
      </c>
      <c r="G2588" s="4" t="s">
        <v>31</v>
      </c>
      <c r="H2588" s="4" t="s">
        <v>32</v>
      </c>
      <c r="I2588" s="9">
        <v>2</v>
      </c>
      <c r="J2588" s="6">
        <v>339.95</v>
      </c>
      <c r="K2588" s="7">
        <v>0</v>
      </c>
      <c r="L2588" s="6">
        <v>195.78</v>
      </c>
      <c r="M2588" s="6">
        <f t="shared" si="160"/>
        <v>679.9</v>
      </c>
      <c r="N2588" s="6">
        <f t="shared" si="161"/>
        <v>391.56</v>
      </c>
      <c r="O2588" s="6">
        <f t="shared" si="162"/>
        <v>288.33999999999997</v>
      </c>
      <c r="P2588" s="8">
        <f t="shared" si="163"/>
        <v>0.42409177820267685</v>
      </c>
      <c r="Q2588" s="5">
        <f>YEAR(SalesDataTable[[#This Row],[Order Date]])</f>
        <v>2026</v>
      </c>
      <c r="R2588" s="8" t="str">
        <f>"Q"&amp;ROUNDUP(MONTH(SalesDataTable[[#This Row],[Order Date]])/3,0)</f>
        <v>Q4</v>
      </c>
      <c r="S2588" s="9">
        <f>MONTH(SalesDataTable[[#This Row],[Order Date]])</f>
        <v>12</v>
      </c>
      <c r="T2588" s="8" t="str">
        <f>TEXT(SalesDataTable[[#This Row],[Order Date]],"mmm")</f>
        <v>Dec</v>
      </c>
    </row>
    <row r="2589" spans="1:20" ht="16">
      <c r="A2589" s="2" t="s">
        <v>2640</v>
      </c>
      <c r="B2589" s="3">
        <v>46370</v>
      </c>
      <c r="C2589" s="4" t="s">
        <v>1</v>
      </c>
      <c r="D2589" s="4" t="s">
        <v>88</v>
      </c>
      <c r="E2589" s="4" t="s">
        <v>39</v>
      </c>
      <c r="F2589" s="4" t="s">
        <v>4</v>
      </c>
      <c r="G2589" s="4" t="s">
        <v>31</v>
      </c>
      <c r="H2589" s="4" t="s">
        <v>41</v>
      </c>
      <c r="I2589" s="9">
        <v>2</v>
      </c>
      <c r="J2589" s="6">
        <v>199.43</v>
      </c>
      <c r="K2589" s="7">
        <v>0.05</v>
      </c>
      <c r="L2589" s="6">
        <v>106.58</v>
      </c>
      <c r="M2589" s="6">
        <f t="shared" si="160"/>
        <v>378.91699999999997</v>
      </c>
      <c r="N2589" s="6">
        <f t="shared" si="161"/>
        <v>213.16</v>
      </c>
      <c r="O2589" s="6">
        <f t="shared" si="162"/>
        <v>165.75699999999998</v>
      </c>
      <c r="P2589" s="8">
        <f t="shared" si="163"/>
        <v>0.4374493622613923</v>
      </c>
      <c r="Q2589" s="5">
        <f>YEAR(SalesDataTable[[#This Row],[Order Date]])</f>
        <v>2026</v>
      </c>
      <c r="R2589" s="8" t="str">
        <f>"Q"&amp;ROUNDUP(MONTH(SalesDataTable[[#This Row],[Order Date]])/3,0)</f>
        <v>Q4</v>
      </c>
      <c r="S2589" s="9">
        <f>MONTH(SalesDataTable[[#This Row],[Order Date]])</f>
        <v>12</v>
      </c>
      <c r="T2589" s="8" t="str">
        <f>TEXT(SalesDataTable[[#This Row],[Order Date]],"mmm")</f>
        <v>Dec</v>
      </c>
    </row>
    <row r="2590" spans="1:20" ht="16">
      <c r="A2590" s="2" t="s">
        <v>2641</v>
      </c>
      <c r="B2590" s="3">
        <v>46370</v>
      </c>
      <c r="C2590" s="4" t="s">
        <v>1</v>
      </c>
      <c r="D2590" s="4" t="s">
        <v>88</v>
      </c>
      <c r="E2590" s="4" t="s">
        <v>3</v>
      </c>
      <c r="F2590" s="4" t="s">
        <v>4</v>
      </c>
      <c r="G2590" s="4" t="s">
        <v>49</v>
      </c>
      <c r="H2590" s="4" t="s">
        <v>74</v>
      </c>
      <c r="I2590" s="9">
        <v>2</v>
      </c>
      <c r="J2590" s="6">
        <v>51.77</v>
      </c>
      <c r="K2590" s="7">
        <v>0.05</v>
      </c>
      <c r="L2590" s="6">
        <v>21.76</v>
      </c>
      <c r="M2590" s="6">
        <f t="shared" si="160"/>
        <v>98.363</v>
      </c>
      <c r="N2590" s="6">
        <f t="shared" si="161"/>
        <v>43.52</v>
      </c>
      <c r="O2590" s="6">
        <f t="shared" si="162"/>
        <v>54.842999999999996</v>
      </c>
      <c r="P2590" s="8">
        <f t="shared" si="163"/>
        <v>0.55755721155312465</v>
      </c>
      <c r="Q2590" s="5">
        <f>YEAR(SalesDataTable[[#This Row],[Order Date]])</f>
        <v>2026</v>
      </c>
      <c r="R2590" s="8" t="str">
        <f>"Q"&amp;ROUNDUP(MONTH(SalesDataTable[[#This Row],[Order Date]])/3,0)</f>
        <v>Q4</v>
      </c>
      <c r="S2590" s="9">
        <f>MONTH(SalesDataTable[[#This Row],[Order Date]])</f>
        <v>12</v>
      </c>
      <c r="T2590" s="8" t="str">
        <f>TEXT(SalesDataTable[[#This Row],[Order Date]],"mmm")</f>
        <v>Dec</v>
      </c>
    </row>
    <row r="2591" spans="1:20" ht="16">
      <c r="A2591" s="2" t="s">
        <v>2642</v>
      </c>
      <c r="B2591" s="3">
        <v>46370</v>
      </c>
      <c r="C2591" s="4" t="s">
        <v>8</v>
      </c>
      <c r="D2591" s="4" t="s">
        <v>9</v>
      </c>
      <c r="E2591" s="4" t="s">
        <v>3</v>
      </c>
      <c r="F2591" s="4" t="s">
        <v>16</v>
      </c>
      <c r="G2591" s="4" t="s">
        <v>17</v>
      </c>
      <c r="H2591" s="4" t="s">
        <v>83</v>
      </c>
      <c r="I2591" s="9">
        <v>1</v>
      </c>
      <c r="J2591" s="6">
        <v>161.53</v>
      </c>
      <c r="K2591" s="7">
        <v>0</v>
      </c>
      <c r="L2591" s="6">
        <v>87.43</v>
      </c>
      <c r="M2591" s="6">
        <f t="shared" si="160"/>
        <v>161.53</v>
      </c>
      <c r="N2591" s="6">
        <f t="shared" si="161"/>
        <v>87.43</v>
      </c>
      <c r="O2591" s="6">
        <f t="shared" si="162"/>
        <v>74.099999999999994</v>
      </c>
      <c r="P2591" s="8">
        <f t="shared" si="163"/>
        <v>0.45873831486411187</v>
      </c>
      <c r="Q2591" s="5">
        <f>YEAR(SalesDataTable[[#This Row],[Order Date]])</f>
        <v>2026</v>
      </c>
      <c r="R2591" s="8" t="str">
        <f>"Q"&amp;ROUNDUP(MONTH(SalesDataTable[[#This Row],[Order Date]])/3,0)</f>
        <v>Q4</v>
      </c>
      <c r="S2591" s="9">
        <f>MONTH(SalesDataTable[[#This Row],[Order Date]])</f>
        <v>12</v>
      </c>
      <c r="T2591" s="8" t="str">
        <f>TEXT(SalesDataTable[[#This Row],[Order Date]],"mmm")</f>
        <v>Dec</v>
      </c>
    </row>
    <row r="2592" spans="1:20" ht="16">
      <c r="A2592" s="2" t="s">
        <v>2643</v>
      </c>
      <c r="B2592" s="3">
        <v>46370</v>
      </c>
      <c r="C2592" s="4" t="s">
        <v>8</v>
      </c>
      <c r="D2592" s="4" t="s">
        <v>69</v>
      </c>
      <c r="E2592" s="4" t="s">
        <v>10</v>
      </c>
      <c r="F2592" s="4" t="s">
        <v>20</v>
      </c>
      <c r="G2592" s="4" t="s">
        <v>11</v>
      </c>
      <c r="H2592" s="4" t="s">
        <v>21</v>
      </c>
      <c r="I2592" s="9">
        <v>4</v>
      </c>
      <c r="J2592" s="6">
        <v>145.85</v>
      </c>
      <c r="K2592" s="7">
        <v>0.1</v>
      </c>
      <c r="L2592" s="6">
        <v>79.47</v>
      </c>
      <c r="M2592" s="6">
        <f t="shared" si="160"/>
        <v>525.05999999999995</v>
      </c>
      <c r="N2592" s="6">
        <f t="shared" si="161"/>
        <v>317.88</v>
      </c>
      <c r="O2592" s="6">
        <f t="shared" si="162"/>
        <v>207.17999999999995</v>
      </c>
      <c r="P2592" s="8">
        <f t="shared" si="163"/>
        <v>0.39458347617415146</v>
      </c>
      <c r="Q2592" s="5">
        <f>YEAR(SalesDataTable[[#This Row],[Order Date]])</f>
        <v>2026</v>
      </c>
      <c r="R2592" s="8" t="str">
        <f>"Q"&amp;ROUNDUP(MONTH(SalesDataTable[[#This Row],[Order Date]])/3,0)</f>
        <v>Q4</v>
      </c>
      <c r="S2592" s="9">
        <f>MONTH(SalesDataTable[[#This Row],[Order Date]])</f>
        <v>12</v>
      </c>
      <c r="T2592" s="8" t="str">
        <f>TEXT(SalesDataTable[[#This Row],[Order Date]],"mmm")</f>
        <v>Dec</v>
      </c>
    </row>
    <row r="2593" spans="1:20" ht="16">
      <c r="A2593" s="2" t="s">
        <v>2644</v>
      </c>
      <c r="B2593" s="3">
        <v>46370</v>
      </c>
      <c r="C2593" s="4" t="s">
        <v>27</v>
      </c>
      <c r="D2593" s="4" t="s">
        <v>82</v>
      </c>
      <c r="E2593" s="4" t="s">
        <v>3</v>
      </c>
      <c r="F2593" s="4" t="s">
        <v>4</v>
      </c>
      <c r="G2593" s="4" t="s">
        <v>31</v>
      </c>
      <c r="H2593" s="4" t="s">
        <v>41</v>
      </c>
      <c r="I2593" s="9">
        <v>1</v>
      </c>
      <c r="J2593" s="6">
        <v>197.18</v>
      </c>
      <c r="K2593" s="7">
        <v>0</v>
      </c>
      <c r="L2593" s="6">
        <v>105.28</v>
      </c>
      <c r="M2593" s="6">
        <f t="shared" si="160"/>
        <v>197.18</v>
      </c>
      <c r="N2593" s="6">
        <f t="shared" si="161"/>
        <v>105.28</v>
      </c>
      <c r="O2593" s="6">
        <f t="shared" si="162"/>
        <v>91.9</v>
      </c>
      <c r="P2593" s="8">
        <f t="shared" si="163"/>
        <v>0.46607160969672384</v>
      </c>
      <c r="Q2593" s="5">
        <f>YEAR(SalesDataTable[[#This Row],[Order Date]])</f>
        <v>2026</v>
      </c>
      <c r="R2593" s="8" t="str">
        <f>"Q"&amp;ROUNDUP(MONTH(SalesDataTable[[#This Row],[Order Date]])/3,0)</f>
        <v>Q4</v>
      </c>
      <c r="S2593" s="9">
        <f>MONTH(SalesDataTable[[#This Row],[Order Date]])</f>
        <v>12</v>
      </c>
      <c r="T2593" s="8" t="str">
        <f>TEXT(SalesDataTable[[#This Row],[Order Date]],"mmm")</f>
        <v>Dec</v>
      </c>
    </row>
    <row r="2594" spans="1:20" ht="16">
      <c r="A2594" s="2" t="s">
        <v>2645</v>
      </c>
      <c r="B2594" s="3">
        <v>46370</v>
      </c>
      <c r="C2594" s="4" t="s">
        <v>27</v>
      </c>
      <c r="D2594" s="4" t="s">
        <v>45</v>
      </c>
      <c r="E2594" s="4" t="s">
        <v>3</v>
      </c>
      <c r="F2594" s="4" t="s">
        <v>16</v>
      </c>
      <c r="G2594" s="4" t="s">
        <v>31</v>
      </c>
      <c r="H2594" s="4" t="s">
        <v>90</v>
      </c>
      <c r="I2594" s="9">
        <v>1</v>
      </c>
      <c r="J2594" s="6">
        <v>124.9</v>
      </c>
      <c r="K2594" s="7">
        <v>0</v>
      </c>
      <c r="L2594" s="6">
        <v>62.16</v>
      </c>
      <c r="M2594" s="6">
        <f t="shared" si="160"/>
        <v>124.9</v>
      </c>
      <c r="N2594" s="6">
        <f t="shared" si="161"/>
        <v>62.16</v>
      </c>
      <c r="O2594" s="6">
        <f t="shared" si="162"/>
        <v>62.740000000000009</v>
      </c>
      <c r="P2594" s="8">
        <f t="shared" si="163"/>
        <v>0.50232185748598879</v>
      </c>
      <c r="Q2594" s="5">
        <f>YEAR(SalesDataTable[[#This Row],[Order Date]])</f>
        <v>2026</v>
      </c>
      <c r="R2594" s="8" t="str">
        <f>"Q"&amp;ROUNDUP(MONTH(SalesDataTable[[#This Row],[Order Date]])/3,0)</f>
        <v>Q4</v>
      </c>
      <c r="S2594" s="9">
        <f>MONTH(SalesDataTable[[#This Row],[Order Date]])</f>
        <v>12</v>
      </c>
      <c r="T2594" s="8" t="str">
        <f>TEXT(SalesDataTable[[#This Row],[Order Date]],"mmm")</f>
        <v>Dec</v>
      </c>
    </row>
    <row r="2595" spans="1:20" ht="16">
      <c r="A2595" s="2" t="s">
        <v>2646</v>
      </c>
      <c r="B2595" s="3">
        <v>46370</v>
      </c>
      <c r="C2595" s="4" t="s">
        <v>14</v>
      </c>
      <c r="D2595" s="4" t="s">
        <v>126</v>
      </c>
      <c r="E2595" s="4" t="s">
        <v>25</v>
      </c>
      <c r="F2595" s="4" t="s">
        <v>16</v>
      </c>
      <c r="G2595" s="4" t="s">
        <v>11</v>
      </c>
      <c r="H2595" s="4" t="s">
        <v>79</v>
      </c>
      <c r="I2595" s="9">
        <v>2</v>
      </c>
      <c r="J2595" s="6">
        <v>70.239999999999995</v>
      </c>
      <c r="K2595" s="7">
        <v>0.1</v>
      </c>
      <c r="L2595" s="6">
        <v>32.130000000000003</v>
      </c>
      <c r="M2595" s="6">
        <f t="shared" si="160"/>
        <v>126.43199999999999</v>
      </c>
      <c r="N2595" s="6">
        <f t="shared" si="161"/>
        <v>64.260000000000005</v>
      </c>
      <c r="O2595" s="6">
        <f t="shared" si="162"/>
        <v>62.171999999999983</v>
      </c>
      <c r="P2595" s="8">
        <f t="shared" si="163"/>
        <v>0.49174259681093385</v>
      </c>
      <c r="Q2595" s="5">
        <f>YEAR(SalesDataTable[[#This Row],[Order Date]])</f>
        <v>2026</v>
      </c>
      <c r="R2595" s="8" t="str">
        <f>"Q"&amp;ROUNDUP(MONTH(SalesDataTable[[#This Row],[Order Date]])/3,0)</f>
        <v>Q4</v>
      </c>
      <c r="S2595" s="9">
        <f>MONTH(SalesDataTable[[#This Row],[Order Date]])</f>
        <v>12</v>
      </c>
      <c r="T2595" s="8" t="str">
        <f>TEXT(SalesDataTable[[#This Row],[Order Date]],"mmm")</f>
        <v>Dec</v>
      </c>
    </row>
    <row r="2596" spans="1:20" ht="16">
      <c r="A2596" s="2" t="s">
        <v>2647</v>
      </c>
      <c r="B2596" s="3">
        <v>46370</v>
      </c>
      <c r="C2596" s="4" t="s">
        <v>8</v>
      </c>
      <c r="D2596" s="4" t="s">
        <v>66</v>
      </c>
      <c r="E2596" s="4" t="s">
        <v>25</v>
      </c>
      <c r="F2596" s="4" t="s">
        <v>20</v>
      </c>
      <c r="G2596" s="4" t="s">
        <v>11</v>
      </c>
      <c r="H2596" s="4" t="s">
        <v>21</v>
      </c>
      <c r="I2596" s="9">
        <v>5</v>
      </c>
      <c r="J2596" s="6">
        <v>145.6</v>
      </c>
      <c r="K2596" s="7">
        <v>0.15</v>
      </c>
      <c r="L2596" s="6">
        <v>81.180000000000007</v>
      </c>
      <c r="M2596" s="6">
        <f t="shared" si="160"/>
        <v>618.79999999999995</v>
      </c>
      <c r="N2596" s="6">
        <f t="shared" si="161"/>
        <v>405.90000000000003</v>
      </c>
      <c r="O2596" s="6">
        <f t="shared" si="162"/>
        <v>212.89999999999992</v>
      </c>
      <c r="P2596" s="8">
        <f t="shared" si="163"/>
        <v>0.34405300581771159</v>
      </c>
      <c r="Q2596" s="5">
        <f>YEAR(SalesDataTable[[#This Row],[Order Date]])</f>
        <v>2026</v>
      </c>
      <c r="R2596" s="8" t="str">
        <f>"Q"&amp;ROUNDUP(MONTH(SalesDataTable[[#This Row],[Order Date]])/3,0)</f>
        <v>Q4</v>
      </c>
      <c r="S2596" s="9">
        <f>MONTH(SalesDataTable[[#This Row],[Order Date]])</f>
        <v>12</v>
      </c>
      <c r="T2596" s="8" t="str">
        <f>TEXT(SalesDataTable[[#This Row],[Order Date]],"mmm")</f>
        <v>Dec</v>
      </c>
    </row>
    <row r="2597" spans="1:20" ht="16">
      <c r="A2597" s="2" t="s">
        <v>2648</v>
      </c>
      <c r="B2597" s="3">
        <v>46370</v>
      </c>
      <c r="C2597" s="4" t="s">
        <v>27</v>
      </c>
      <c r="D2597" s="4" t="s">
        <v>48</v>
      </c>
      <c r="E2597" s="4" t="s">
        <v>25</v>
      </c>
      <c r="F2597" s="4" t="s">
        <v>4</v>
      </c>
      <c r="G2597" s="4" t="s">
        <v>11</v>
      </c>
      <c r="H2597" s="4" t="s">
        <v>53</v>
      </c>
      <c r="I2597" s="9">
        <v>1</v>
      </c>
      <c r="J2597" s="6">
        <v>152.4</v>
      </c>
      <c r="K2597" s="7">
        <v>0.05</v>
      </c>
      <c r="L2597" s="6">
        <v>77.98</v>
      </c>
      <c r="M2597" s="6">
        <f t="shared" si="160"/>
        <v>144.78</v>
      </c>
      <c r="N2597" s="6">
        <f t="shared" si="161"/>
        <v>77.98</v>
      </c>
      <c r="O2597" s="6">
        <f t="shared" si="162"/>
        <v>66.8</v>
      </c>
      <c r="P2597" s="8">
        <f t="shared" si="163"/>
        <v>0.46138969470921398</v>
      </c>
      <c r="Q2597" s="5">
        <f>YEAR(SalesDataTable[[#This Row],[Order Date]])</f>
        <v>2026</v>
      </c>
      <c r="R2597" s="8" t="str">
        <f>"Q"&amp;ROUNDUP(MONTH(SalesDataTable[[#This Row],[Order Date]])/3,0)</f>
        <v>Q4</v>
      </c>
      <c r="S2597" s="9">
        <f>MONTH(SalesDataTable[[#This Row],[Order Date]])</f>
        <v>12</v>
      </c>
      <c r="T2597" s="8" t="str">
        <f>TEXT(SalesDataTable[[#This Row],[Order Date]],"mmm")</f>
        <v>Dec</v>
      </c>
    </row>
    <row r="2598" spans="1:20" ht="16">
      <c r="A2598" s="2" t="s">
        <v>2649</v>
      </c>
      <c r="B2598" s="3">
        <v>46370</v>
      </c>
      <c r="C2598" s="4" t="s">
        <v>14</v>
      </c>
      <c r="D2598" s="4" t="s">
        <v>15</v>
      </c>
      <c r="E2598" s="4" t="s">
        <v>3</v>
      </c>
      <c r="F2598" s="4" t="s">
        <v>16</v>
      </c>
      <c r="G2598" s="4" t="s">
        <v>17</v>
      </c>
      <c r="H2598" s="4" t="s">
        <v>18</v>
      </c>
      <c r="I2598" s="9">
        <v>1</v>
      </c>
      <c r="J2598" s="6">
        <v>36.17</v>
      </c>
      <c r="K2598" s="7">
        <v>0.05</v>
      </c>
      <c r="L2598" s="6">
        <v>13.87</v>
      </c>
      <c r="M2598" s="6">
        <f t="shared" si="160"/>
        <v>34.361499999999999</v>
      </c>
      <c r="N2598" s="6">
        <f t="shared" si="161"/>
        <v>13.87</v>
      </c>
      <c r="O2598" s="6">
        <f t="shared" si="162"/>
        <v>20.491500000000002</v>
      </c>
      <c r="P2598" s="8">
        <f t="shared" si="163"/>
        <v>0.59635056676803988</v>
      </c>
      <c r="Q2598" s="5">
        <f>YEAR(SalesDataTable[[#This Row],[Order Date]])</f>
        <v>2026</v>
      </c>
      <c r="R2598" s="8" t="str">
        <f>"Q"&amp;ROUNDUP(MONTH(SalesDataTable[[#This Row],[Order Date]])/3,0)</f>
        <v>Q4</v>
      </c>
      <c r="S2598" s="9">
        <f>MONTH(SalesDataTable[[#This Row],[Order Date]])</f>
        <v>12</v>
      </c>
      <c r="T2598" s="8" t="str">
        <f>TEXT(SalesDataTable[[#This Row],[Order Date]],"mmm")</f>
        <v>Dec</v>
      </c>
    </row>
    <row r="2599" spans="1:20" ht="16">
      <c r="A2599" s="2" t="s">
        <v>2650</v>
      </c>
      <c r="B2599" s="3">
        <v>46371</v>
      </c>
      <c r="C2599" s="4" t="s">
        <v>8</v>
      </c>
      <c r="D2599" s="4" t="s">
        <v>69</v>
      </c>
      <c r="E2599" s="4" t="s">
        <v>3</v>
      </c>
      <c r="F2599" s="4" t="s">
        <v>4</v>
      </c>
      <c r="G2599" s="4" t="s">
        <v>31</v>
      </c>
      <c r="H2599" s="4" t="s">
        <v>90</v>
      </c>
      <c r="I2599" s="9">
        <v>3</v>
      </c>
      <c r="J2599" s="6">
        <v>126.21</v>
      </c>
      <c r="K2599" s="7">
        <v>0.1</v>
      </c>
      <c r="L2599" s="6">
        <v>60.65</v>
      </c>
      <c r="M2599" s="6">
        <f t="shared" si="160"/>
        <v>340.767</v>
      </c>
      <c r="N2599" s="6">
        <f t="shared" si="161"/>
        <v>181.95</v>
      </c>
      <c r="O2599" s="6">
        <f t="shared" si="162"/>
        <v>158.81700000000001</v>
      </c>
      <c r="P2599" s="8">
        <f t="shared" si="163"/>
        <v>0.46605745274630467</v>
      </c>
      <c r="Q2599" s="5">
        <f>YEAR(SalesDataTable[[#This Row],[Order Date]])</f>
        <v>2026</v>
      </c>
      <c r="R2599" s="8" t="str">
        <f>"Q"&amp;ROUNDUP(MONTH(SalesDataTable[[#This Row],[Order Date]])/3,0)</f>
        <v>Q4</v>
      </c>
      <c r="S2599" s="9">
        <f>MONTH(SalesDataTable[[#This Row],[Order Date]])</f>
        <v>12</v>
      </c>
      <c r="T2599" s="8" t="str">
        <f>TEXT(SalesDataTable[[#This Row],[Order Date]],"mmm")</f>
        <v>Dec</v>
      </c>
    </row>
    <row r="2600" spans="1:20" ht="16">
      <c r="A2600" s="2" t="s">
        <v>2651</v>
      </c>
      <c r="B2600" s="3">
        <v>46371</v>
      </c>
      <c r="C2600" s="4" t="s">
        <v>27</v>
      </c>
      <c r="D2600" s="4" t="s">
        <v>82</v>
      </c>
      <c r="E2600" s="4" t="s">
        <v>10</v>
      </c>
      <c r="F2600" s="4" t="s">
        <v>4</v>
      </c>
      <c r="G2600" s="4" t="s">
        <v>11</v>
      </c>
      <c r="H2600" s="4" t="s">
        <v>21</v>
      </c>
      <c r="I2600" s="9">
        <v>6</v>
      </c>
      <c r="J2600" s="6">
        <v>143.72999999999999</v>
      </c>
      <c r="K2600" s="7">
        <v>0.15</v>
      </c>
      <c r="L2600" s="6">
        <v>77.27</v>
      </c>
      <c r="M2600" s="6">
        <f t="shared" si="160"/>
        <v>733.02299999999991</v>
      </c>
      <c r="N2600" s="6">
        <f t="shared" si="161"/>
        <v>463.62</v>
      </c>
      <c r="O2600" s="6">
        <f t="shared" si="162"/>
        <v>269.40299999999991</v>
      </c>
      <c r="P2600" s="8">
        <f t="shared" si="163"/>
        <v>0.36752325643260847</v>
      </c>
      <c r="Q2600" s="5">
        <f>YEAR(SalesDataTable[[#This Row],[Order Date]])</f>
        <v>2026</v>
      </c>
      <c r="R2600" s="8" t="str">
        <f>"Q"&amp;ROUNDUP(MONTH(SalesDataTable[[#This Row],[Order Date]])/3,0)</f>
        <v>Q4</v>
      </c>
      <c r="S2600" s="9">
        <f>MONTH(SalesDataTable[[#This Row],[Order Date]])</f>
        <v>12</v>
      </c>
      <c r="T2600" s="8" t="str">
        <f>TEXT(SalesDataTable[[#This Row],[Order Date]],"mmm")</f>
        <v>Dec</v>
      </c>
    </row>
    <row r="2601" spans="1:20" ht="16">
      <c r="A2601" s="2" t="s">
        <v>2652</v>
      </c>
      <c r="B2601" s="3">
        <v>46371</v>
      </c>
      <c r="C2601" s="4" t="s">
        <v>8</v>
      </c>
      <c r="D2601" s="4" t="s">
        <v>69</v>
      </c>
      <c r="E2601" s="4" t="s">
        <v>39</v>
      </c>
      <c r="F2601" s="4" t="s">
        <v>16</v>
      </c>
      <c r="G2601" s="4" t="s">
        <v>11</v>
      </c>
      <c r="H2601" s="4" t="s">
        <v>21</v>
      </c>
      <c r="I2601" s="9">
        <v>4</v>
      </c>
      <c r="J2601" s="6">
        <v>146.38999999999999</v>
      </c>
      <c r="K2601" s="7">
        <v>0</v>
      </c>
      <c r="L2601" s="6">
        <v>78.95</v>
      </c>
      <c r="M2601" s="6">
        <f t="shared" si="160"/>
        <v>585.55999999999995</v>
      </c>
      <c r="N2601" s="6">
        <f t="shared" si="161"/>
        <v>315.8</v>
      </c>
      <c r="O2601" s="6">
        <f t="shared" si="162"/>
        <v>269.75999999999993</v>
      </c>
      <c r="P2601" s="8">
        <f t="shared" si="163"/>
        <v>0.46068720541020552</v>
      </c>
      <c r="Q2601" s="5">
        <f>YEAR(SalesDataTable[[#This Row],[Order Date]])</f>
        <v>2026</v>
      </c>
      <c r="R2601" s="8" t="str">
        <f>"Q"&amp;ROUNDUP(MONTH(SalesDataTable[[#This Row],[Order Date]])/3,0)</f>
        <v>Q4</v>
      </c>
      <c r="S2601" s="9">
        <f>MONTH(SalesDataTable[[#This Row],[Order Date]])</f>
        <v>12</v>
      </c>
      <c r="T2601" s="8" t="str">
        <f>TEXT(SalesDataTable[[#This Row],[Order Date]],"mmm")</f>
        <v>Dec</v>
      </c>
    </row>
    <row r="2602" spans="1:20" ht="16">
      <c r="A2602" s="2" t="s">
        <v>2653</v>
      </c>
      <c r="B2602" s="3">
        <v>46371</v>
      </c>
      <c r="C2602" s="4" t="s">
        <v>8</v>
      </c>
      <c r="D2602" s="4" t="s">
        <v>69</v>
      </c>
      <c r="E2602" s="4" t="s">
        <v>39</v>
      </c>
      <c r="F2602" s="4" t="s">
        <v>4</v>
      </c>
      <c r="G2602" s="4" t="s">
        <v>11</v>
      </c>
      <c r="H2602" s="4" t="s">
        <v>12</v>
      </c>
      <c r="I2602" s="9">
        <v>2</v>
      </c>
      <c r="J2602" s="6">
        <v>89.84</v>
      </c>
      <c r="K2602" s="7">
        <v>0.05</v>
      </c>
      <c r="L2602" s="6">
        <v>45.17</v>
      </c>
      <c r="M2602" s="6">
        <f t="shared" si="160"/>
        <v>170.696</v>
      </c>
      <c r="N2602" s="6">
        <f t="shared" si="161"/>
        <v>90.34</v>
      </c>
      <c r="O2602" s="6">
        <f t="shared" si="162"/>
        <v>80.355999999999995</v>
      </c>
      <c r="P2602" s="8">
        <f t="shared" si="163"/>
        <v>0.47075502647982376</v>
      </c>
      <c r="Q2602" s="5">
        <f>YEAR(SalesDataTable[[#This Row],[Order Date]])</f>
        <v>2026</v>
      </c>
      <c r="R2602" s="8" t="str">
        <f>"Q"&amp;ROUNDUP(MONTH(SalesDataTable[[#This Row],[Order Date]])/3,0)</f>
        <v>Q4</v>
      </c>
      <c r="S2602" s="9">
        <f>MONTH(SalesDataTable[[#This Row],[Order Date]])</f>
        <v>12</v>
      </c>
      <c r="T2602" s="8" t="str">
        <f>TEXT(SalesDataTable[[#This Row],[Order Date]],"mmm")</f>
        <v>Dec</v>
      </c>
    </row>
    <row r="2603" spans="1:20" ht="16">
      <c r="A2603" s="2" t="s">
        <v>2654</v>
      </c>
      <c r="B2603" s="3">
        <v>46371</v>
      </c>
      <c r="C2603" s="4" t="s">
        <v>14</v>
      </c>
      <c r="D2603" s="4" t="s">
        <v>61</v>
      </c>
      <c r="E2603" s="4" t="s">
        <v>25</v>
      </c>
      <c r="F2603" s="4" t="s">
        <v>16</v>
      </c>
      <c r="G2603" s="4" t="s">
        <v>49</v>
      </c>
      <c r="H2603" s="4" t="s">
        <v>74</v>
      </c>
      <c r="I2603" s="9">
        <v>3</v>
      </c>
      <c r="J2603" s="6">
        <v>49.67</v>
      </c>
      <c r="K2603" s="7">
        <v>0.05</v>
      </c>
      <c r="L2603" s="6">
        <v>21.5</v>
      </c>
      <c r="M2603" s="6">
        <f t="shared" si="160"/>
        <v>141.55949999999999</v>
      </c>
      <c r="N2603" s="6">
        <f t="shared" si="161"/>
        <v>64.5</v>
      </c>
      <c r="O2603" s="6">
        <f t="shared" si="162"/>
        <v>77.059499999999986</v>
      </c>
      <c r="P2603" s="8">
        <f t="shared" si="163"/>
        <v>0.54436120500566898</v>
      </c>
      <c r="Q2603" s="5">
        <f>YEAR(SalesDataTable[[#This Row],[Order Date]])</f>
        <v>2026</v>
      </c>
      <c r="R2603" s="8" t="str">
        <f>"Q"&amp;ROUNDUP(MONTH(SalesDataTable[[#This Row],[Order Date]])/3,0)</f>
        <v>Q4</v>
      </c>
      <c r="S2603" s="9">
        <f>MONTH(SalesDataTable[[#This Row],[Order Date]])</f>
        <v>12</v>
      </c>
      <c r="T2603" s="8" t="str">
        <f>TEXT(SalesDataTable[[#This Row],[Order Date]],"mmm")</f>
        <v>Dec</v>
      </c>
    </row>
    <row r="2604" spans="1:20" ht="16">
      <c r="A2604" s="2" t="s">
        <v>2655</v>
      </c>
      <c r="B2604" s="3">
        <v>46371</v>
      </c>
      <c r="C2604" s="4" t="s">
        <v>8</v>
      </c>
      <c r="D2604" s="4" t="s">
        <v>86</v>
      </c>
      <c r="E2604" s="4" t="s">
        <v>10</v>
      </c>
      <c r="F2604" s="4" t="s">
        <v>20</v>
      </c>
      <c r="G2604" s="4" t="s">
        <v>11</v>
      </c>
      <c r="H2604" s="4" t="s">
        <v>12</v>
      </c>
      <c r="I2604" s="9">
        <v>4</v>
      </c>
      <c r="J2604" s="6">
        <v>94.3</v>
      </c>
      <c r="K2604" s="7">
        <v>0.1</v>
      </c>
      <c r="L2604" s="6">
        <v>44.36</v>
      </c>
      <c r="M2604" s="6">
        <f t="shared" si="160"/>
        <v>339.48</v>
      </c>
      <c r="N2604" s="6">
        <f t="shared" si="161"/>
        <v>177.44</v>
      </c>
      <c r="O2604" s="6">
        <f t="shared" si="162"/>
        <v>162.04000000000002</v>
      </c>
      <c r="P2604" s="8">
        <f t="shared" si="163"/>
        <v>0.47731825144338402</v>
      </c>
      <c r="Q2604" s="5">
        <f>YEAR(SalesDataTable[[#This Row],[Order Date]])</f>
        <v>2026</v>
      </c>
      <c r="R2604" s="8" t="str">
        <f>"Q"&amp;ROUNDUP(MONTH(SalesDataTable[[#This Row],[Order Date]])/3,0)</f>
        <v>Q4</v>
      </c>
      <c r="S2604" s="9">
        <f>MONTH(SalesDataTable[[#This Row],[Order Date]])</f>
        <v>12</v>
      </c>
      <c r="T2604" s="8" t="str">
        <f>TEXT(SalesDataTable[[#This Row],[Order Date]],"mmm")</f>
        <v>Dec</v>
      </c>
    </row>
    <row r="2605" spans="1:20" ht="16">
      <c r="A2605" s="2" t="s">
        <v>2656</v>
      </c>
      <c r="B2605" s="3">
        <v>46372</v>
      </c>
      <c r="C2605" s="4" t="s">
        <v>8</v>
      </c>
      <c r="D2605" s="4" t="s">
        <v>69</v>
      </c>
      <c r="E2605" s="4" t="s">
        <v>25</v>
      </c>
      <c r="F2605" s="4" t="s">
        <v>20</v>
      </c>
      <c r="G2605" s="4" t="s">
        <v>49</v>
      </c>
      <c r="H2605" s="4" t="s">
        <v>67</v>
      </c>
      <c r="I2605" s="9">
        <v>2</v>
      </c>
      <c r="J2605" s="6">
        <v>36.020000000000003</v>
      </c>
      <c r="K2605" s="7">
        <v>0.1</v>
      </c>
      <c r="L2605" s="6">
        <v>13.59</v>
      </c>
      <c r="M2605" s="6">
        <f t="shared" si="160"/>
        <v>64.836000000000013</v>
      </c>
      <c r="N2605" s="6">
        <f t="shared" si="161"/>
        <v>27.18</v>
      </c>
      <c r="O2605" s="6">
        <f t="shared" si="162"/>
        <v>37.656000000000013</v>
      </c>
      <c r="P2605" s="8">
        <f t="shared" si="163"/>
        <v>0.58078845086063302</v>
      </c>
      <c r="Q2605" s="5">
        <f>YEAR(SalesDataTable[[#This Row],[Order Date]])</f>
        <v>2026</v>
      </c>
      <c r="R2605" s="8" t="str">
        <f>"Q"&amp;ROUNDUP(MONTH(SalesDataTable[[#This Row],[Order Date]])/3,0)</f>
        <v>Q4</v>
      </c>
      <c r="S2605" s="9">
        <f>MONTH(SalesDataTable[[#This Row],[Order Date]])</f>
        <v>12</v>
      </c>
      <c r="T2605" s="8" t="str">
        <f>TEXT(SalesDataTable[[#This Row],[Order Date]],"mmm")</f>
        <v>Dec</v>
      </c>
    </row>
    <row r="2606" spans="1:20" ht="16">
      <c r="A2606" s="2" t="s">
        <v>2657</v>
      </c>
      <c r="B2606" s="3">
        <v>46372</v>
      </c>
      <c r="C2606" s="4" t="s">
        <v>8</v>
      </c>
      <c r="D2606" s="4" t="s">
        <v>86</v>
      </c>
      <c r="E2606" s="4" t="s">
        <v>3</v>
      </c>
      <c r="F2606" s="4" t="s">
        <v>4</v>
      </c>
      <c r="G2606" s="4" t="s">
        <v>11</v>
      </c>
      <c r="H2606" s="4" t="s">
        <v>53</v>
      </c>
      <c r="I2606" s="9">
        <v>1</v>
      </c>
      <c r="J2606" s="6">
        <v>154.12</v>
      </c>
      <c r="K2606" s="7">
        <v>0</v>
      </c>
      <c r="L2606" s="6">
        <v>77.45</v>
      </c>
      <c r="M2606" s="6">
        <f t="shared" si="160"/>
        <v>154.12</v>
      </c>
      <c r="N2606" s="6">
        <f t="shared" si="161"/>
        <v>77.45</v>
      </c>
      <c r="O2606" s="6">
        <f t="shared" si="162"/>
        <v>76.67</v>
      </c>
      <c r="P2606" s="8">
        <f t="shared" si="163"/>
        <v>0.49746950428237735</v>
      </c>
      <c r="Q2606" s="5">
        <f>YEAR(SalesDataTable[[#This Row],[Order Date]])</f>
        <v>2026</v>
      </c>
      <c r="R2606" s="8" t="str">
        <f>"Q"&amp;ROUNDUP(MONTH(SalesDataTable[[#This Row],[Order Date]])/3,0)</f>
        <v>Q4</v>
      </c>
      <c r="S2606" s="9">
        <f>MONTH(SalesDataTable[[#This Row],[Order Date]])</f>
        <v>12</v>
      </c>
      <c r="T2606" s="8" t="str">
        <f>TEXT(SalesDataTable[[#This Row],[Order Date]],"mmm")</f>
        <v>Dec</v>
      </c>
    </row>
    <row r="2607" spans="1:20" ht="16">
      <c r="A2607" s="2" t="s">
        <v>2658</v>
      </c>
      <c r="B2607" s="3">
        <v>46372</v>
      </c>
      <c r="C2607" s="4" t="s">
        <v>1</v>
      </c>
      <c r="D2607" s="4" t="s">
        <v>52</v>
      </c>
      <c r="E2607" s="4" t="s">
        <v>3</v>
      </c>
      <c r="F2607" s="4" t="s">
        <v>4</v>
      </c>
      <c r="G2607" s="4" t="s">
        <v>11</v>
      </c>
      <c r="H2607" s="4" t="s">
        <v>53</v>
      </c>
      <c r="I2607" s="9">
        <v>1</v>
      </c>
      <c r="J2607" s="6">
        <v>150.88</v>
      </c>
      <c r="K2607" s="7">
        <v>0.05</v>
      </c>
      <c r="L2607" s="6">
        <v>81.02</v>
      </c>
      <c r="M2607" s="6">
        <f t="shared" si="160"/>
        <v>143.33599999999998</v>
      </c>
      <c r="N2607" s="6">
        <f t="shared" si="161"/>
        <v>81.02</v>
      </c>
      <c r="O2607" s="6">
        <f t="shared" si="162"/>
        <v>62.315999999999988</v>
      </c>
      <c r="P2607" s="8">
        <f t="shared" si="163"/>
        <v>0.43475470223809787</v>
      </c>
      <c r="Q2607" s="5">
        <f>YEAR(SalesDataTable[[#This Row],[Order Date]])</f>
        <v>2026</v>
      </c>
      <c r="R2607" s="8" t="str">
        <f>"Q"&amp;ROUNDUP(MONTH(SalesDataTable[[#This Row],[Order Date]])/3,0)</f>
        <v>Q4</v>
      </c>
      <c r="S2607" s="9">
        <f>MONTH(SalesDataTable[[#This Row],[Order Date]])</f>
        <v>12</v>
      </c>
      <c r="T2607" s="8" t="str">
        <f>TEXT(SalesDataTable[[#This Row],[Order Date]],"mmm")</f>
        <v>Dec</v>
      </c>
    </row>
    <row r="2608" spans="1:20" ht="16">
      <c r="A2608" s="2" t="s">
        <v>2659</v>
      </c>
      <c r="B2608" s="3">
        <v>46373</v>
      </c>
      <c r="C2608" s="4" t="s">
        <v>14</v>
      </c>
      <c r="D2608" s="4" t="s">
        <v>15</v>
      </c>
      <c r="E2608" s="4" t="s">
        <v>39</v>
      </c>
      <c r="F2608" s="4" t="s">
        <v>16</v>
      </c>
      <c r="G2608" s="4" t="s">
        <v>5</v>
      </c>
      <c r="H2608" s="4" t="s">
        <v>35</v>
      </c>
      <c r="I2608" s="9">
        <v>2</v>
      </c>
      <c r="J2608" s="6">
        <v>40.479999999999997</v>
      </c>
      <c r="K2608" s="7">
        <v>0</v>
      </c>
      <c r="L2608" s="6">
        <v>16.23</v>
      </c>
      <c r="M2608" s="6">
        <f t="shared" si="160"/>
        <v>80.959999999999994</v>
      </c>
      <c r="N2608" s="6">
        <f t="shared" si="161"/>
        <v>32.46</v>
      </c>
      <c r="O2608" s="6">
        <f t="shared" si="162"/>
        <v>48.499999999999993</v>
      </c>
      <c r="P2608" s="8">
        <f t="shared" si="163"/>
        <v>0.5990612648221344</v>
      </c>
      <c r="Q2608" s="5">
        <f>YEAR(SalesDataTable[[#This Row],[Order Date]])</f>
        <v>2026</v>
      </c>
      <c r="R2608" s="8" t="str">
        <f>"Q"&amp;ROUNDUP(MONTH(SalesDataTable[[#This Row],[Order Date]])/3,0)</f>
        <v>Q4</v>
      </c>
      <c r="S2608" s="9">
        <f>MONTH(SalesDataTable[[#This Row],[Order Date]])</f>
        <v>12</v>
      </c>
      <c r="T2608" s="8" t="str">
        <f>TEXT(SalesDataTable[[#This Row],[Order Date]],"mmm")</f>
        <v>Dec</v>
      </c>
    </row>
    <row r="2609" spans="1:20" ht="16">
      <c r="A2609" s="2" t="s">
        <v>2660</v>
      </c>
      <c r="B2609" s="3">
        <v>46373</v>
      </c>
      <c r="C2609" s="4" t="s">
        <v>14</v>
      </c>
      <c r="D2609" s="4" t="s">
        <v>61</v>
      </c>
      <c r="E2609" s="4" t="s">
        <v>39</v>
      </c>
      <c r="F2609" s="4" t="s">
        <v>20</v>
      </c>
      <c r="G2609" s="4" t="s">
        <v>17</v>
      </c>
      <c r="H2609" s="4" t="s">
        <v>83</v>
      </c>
      <c r="I2609" s="9">
        <v>3</v>
      </c>
      <c r="J2609" s="6">
        <v>163.34</v>
      </c>
      <c r="K2609" s="7">
        <v>0.1</v>
      </c>
      <c r="L2609" s="6">
        <v>88.53</v>
      </c>
      <c r="M2609" s="6">
        <f t="shared" si="160"/>
        <v>441.01799999999997</v>
      </c>
      <c r="N2609" s="6">
        <f t="shared" si="161"/>
        <v>265.59000000000003</v>
      </c>
      <c r="O2609" s="6">
        <f t="shared" si="162"/>
        <v>175.42799999999994</v>
      </c>
      <c r="P2609" s="8">
        <f t="shared" si="163"/>
        <v>0.39777968246194023</v>
      </c>
      <c r="Q2609" s="5">
        <f>YEAR(SalesDataTable[[#This Row],[Order Date]])</f>
        <v>2026</v>
      </c>
      <c r="R2609" s="8" t="str">
        <f>"Q"&amp;ROUNDUP(MONTH(SalesDataTable[[#This Row],[Order Date]])/3,0)</f>
        <v>Q4</v>
      </c>
      <c r="S2609" s="9">
        <f>MONTH(SalesDataTable[[#This Row],[Order Date]])</f>
        <v>12</v>
      </c>
      <c r="T2609" s="8" t="str">
        <f>TEXT(SalesDataTable[[#This Row],[Order Date]],"mmm")</f>
        <v>Dec</v>
      </c>
    </row>
    <row r="2610" spans="1:20" ht="16">
      <c r="A2610" s="2" t="s">
        <v>2661</v>
      </c>
      <c r="B2610" s="3">
        <v>46373</v>
      </c>
      <c r="C2610" s="4" t="s">
        <v>27</v>
      </c>
      <c r="D2610" s="4" t="s">
        <v>28</v>
      </c>
      <c r="E2610" s="4" t="s">
        <v>25</v>
      </c>
      <c r="F2610" s="4" t="s">
        <v>16</v>
      </c>
      <c r="G2610" s="4" t="s">
        <v>49</v>
      </c>
      <c r="H2610" s="4" t="s">
        <v>50</v>
      </c>
      <c r="I2610" s="9">
        <v>2</v>
      </c>
      <c r="J2610" s="6">
        <v>40.89</v>
      </c>
      <c r="K2610" s="7">
        <v>0</v>
      </c>
      <c r="L2610" s="6">
        <v>14.95</v>
      </c>
      <c r="M2610" s="6">
        <f t="shared" si="160"/>
        <v>81.78</v>
      </c>
      <c r="N2610" s="6">
        <f t="shared" si="161"/>
        <v>29.9</v>
      </c>
      <c r="O2610" s="6">
        <f t="shared" si="162"/>
        <v>51.88</v>
      </c>
      <c r="P2610" s="8">
        <f t="shared" si="163"/>
        <v>0.63438493519197847</v>
      </c>
      <c r="Q2610" s="5">
        <f>YEAR(SalesDataTable[[#This Row],[Order Date]])</f>
        <v>2026</v>
      </c>
      <c r="R2610" s="8" t="str">
        <f>"Q"&amp;ROUNDUP(MONTH(SalesDataTable[[#This Row],[Order Date]])/3,0)</f>
        <v>Q4</v>
      </c>
      <c r="S2610" s="9">
        <f>MONTH(SalesDataTable[[#This Row],[Order Date]])</f>
        <v>12</v>
      </c>
      <c r="T2610" s="8" t="str">
        <f>TEXT(SalesDataTable[[#This Row],[Order Date]],"mmm")</f>
        <v>Dec</v>
      </c>
    </row>
    <row r="2611" spans="1:20" ht="16">
      <c r="A2611" s="2" t="s">
        <v>2662</v>
      </c>
      <c r="B2611" s="3">
        <v>46373</v>
      </c>
      <c r="C2611" s="4" t="s">
        <v>14</v>
      </c>
      <c r="D2611" s="4" t="s">
        <v>15</v>
      </c>
      <c r="E2611" s="4" t="s">
        <v>39</v>
      </c>
      <c r="F2611" s="4" t="s">
        <v>16</v>
      </c>
      <c r="G2611" s="4" t="s">
        <v>49</v>
      </c>
      <c r="H2611" s="4" t="s">
        <v>50</v>
      </c>
      <c r="I2611" s="9">
        <v>1</v>
      </c>
      <c r="J2611" s="6">
        <v>40.159999999999997</v>
      </c>
      <c r="K2611" s="7">
        <v>0.15</v>
      </c>
      <c r="L2611" s="6">
        <v>14.46</v>
      </c>
      <c r="M2611" s="6">
        <f t="shared" si="160"/>
        <v>34.135999999999996</v>
      </c>
      <c r="N2611" s="6">
        <f t="shared" si="161"/>
        <v>14.46</v>
      </c>
      <c r="O2611" s="6">
        <f t="shared" si="162"/>
        <v>19.675999999999995</v>
      </c>
      <c r="P2611" s="8">
        <f t="shared" si="163"/>
        <v>0.576400281228029</v>
      </c>
      <c r="Q2611" s="5">
        <f>YEAR(SalesDataTable[[#This Row],[Order Date]])</f>
        <v>2026</v>
      </c>
      <c r="R2611" s="8" t="str">
        <f>"Q"&amp;ROUNDUP(MONTH(SalesDataTable[[#This Row],[Order Date]])/3,0)</f>
        <v>Q4</v>
      </c>
      <c r="S2611" s="9">
        <f>MONTH(SalesDataTable[[#This Row],[Order Date]])</f>
        <v>12</v>
      </c>
      <c r="T2611" s="8" t="str">
        <f>TEXT(SalesDataTable[[#This Row],[Order Date]],"mmm")</f>
        <v>Dec</v>
      </c>
    </row>
    <row r="2612" spans="1:20" ht="16">
      <c r="A2612" s="2" t="s">
        <v>2663</v>
      </c>
      <c r="B2612" s="3">
        <v>46373</v>
      </c>
      <c r="C2612" s="4" t="s">
        <v>27</v>
      </c>
      <c r="D2612" s="4" t="s">
        <v>82</v>
      </c>
      <c r="E2612" s="4" t="s">
        <v>3</v>
      </c>
      <c r="F2612" s="4" t="s">
        <v>16</v>
      </c>
      <c r="G2612" s="4" t="s">
        <v>31</v>
      </c>
      <c r="H2612" s="4" t="s">
        <v>64</v>
      </c>
      <c r="I2612" s="9">
        <v>2</v>
      </c>
      <c r="J2612" s="6">
        <v>79.86</v>
      </c>
      <c r="K2612" s="7">
        <v>0</v>
      </c>
      <c r="L2612" s="6">
        <v>39.049999999999997</v>
      </c>
      <c r="M2612" s="6">
        <f t="shared" si="160"/>
        <v>159.72</v>
      </c>
      <c r="N2612" s="6">
        <f t="shared" si="161"/>
        <v>78.099999999999994</v>
      </c>
      <c r="O2612" s="6">
        <f t="shared" si="162"/>
        <v>81.62</v>
      </c>
      <c r="P2612" s="8">
        <f t="shared" si="163"/>
        <v>0.51101928374655647</v>
      </c>
      <c r="Q2612" s="5">
        <f>YEAR(SalesDataTable[[#This Row],[Order Date]])</f>
        <v>2026</v>
      </c>
      <c r="R2612" s="8" t="str">
        <f>"Q"&amp;ROUNDUP(MONTH(SalesDataTable[[#This Row],[Order Date]])/3,0)</f>
        <v>Q4</v>
      </c>
      <c r="S2612" s="9">
        <f>MONTH(SalesDataTable[[#This Row],[Order Date]])</f>
        <v>12</v>
      </c>
      <c r="T2612" s="8" t="str">
        <f>TEXT(SalesDataTable[[#This Row],[Order Date]],"mmm")</f>
        <v>Dec</v>
      </c>
    </row>
    <row r="2613" spans="1:20" ht="16">
      <c r="A2613" s="2" t="s">
        <v>2664</v>
      </c>
      <c r="B2613" s="3">
        <v>46374</v>
      </c>
      <c r="C2613" s="4" t="s">
        <v>8</v>
      </c>
      <c r="D2613" s="4" t="s">
        <v>66</v>
      </c>
      <c r="E2613" s="4" t="s">
        <v>39</v>
      </c>
      <c r="F2613" s="4" t="s">
        <v>4</v>
      </c>
      <c r="G2613" s="4" t="s">
        <v>31</v>
      </c>
      <c r="H2613" s="4" t="s">
        <v>90</v>
      </c>
      <c r="I2613" s="9">
        <v>2</v>
      </c>
      <c r="J2613" s="6">
        <v>123.42</v>
      </c>
      <c r="K2613" s="7">
        <v>0.1</v>
      </c>
      <c r="L2613" s="6">
        <v>60.03</v>
      </c>
      <c r="M2613" s="6">
        <f t="shared" si="160"/>
        <v>222.15600000000001</v>
      </c>
      <c r="N2613" s="6">
        <f t="shared" si="161"/>
        <v>120.06</v>
      </c>
      <c r="O2613" s="6">
        <f t="shared" si="162"/>
        <v>102.096</v>
      </c>
      <c r="P2613" s="8">
        <f t="shared" si="163"/>
        <v>0.45956895154756117</v>
      </c>
      <c r="Q2613" s="5">
        <f>YEAR(SalesDataTable[[#This Row],[Order Date]])</f>
        <v>2026</v>
      </c>
      <c r="R2613" s="8" t="str">
        <f>"Q"&amp;ROUNDUP(MONTH(SalesDataTable[[#This Row],[Order Date]])/3,0)</f>
        <v>Q4</v>
      </c>
      <c r="S2613" s="9">
        <f>MONTH(SalesDataTable[[#This Row],[Order Date]])</f>
        <v>12</v>
      </c>
      <c r="T2613" s="8" t="str">
        <f>TEXT(SalesDataTable[[#This Row],[Order Date]],"mmm")</f>
        <v>Dec</v>
      </c>
    </row>
    <row r="2614" spans="1:20" ht="16">
      <c r="A2614" s="2" t="s">
        <v>2665</v>
      </c>
      <c r="B2614" s="3">
        <v>46374</v>
      </c>
      <c r="C2614" s="4" t="s">
        <v>14</v>
      </c>
      <c r="D2614" s="4" t="s">
        <v>15</v>
      </c>
      <c r="E2614" s="4" t="s">
        <v>3</v>
      </c>
      <c r="F2614" s="4" t="s">
        <v>4</v>
      </c>
      <c r="G2614" s="4" t="s">
        <v>17</v>
      </c>
      <c r="H2614" s="4" t="s">
        <v>46</v>
      </c>
      <c r="I2614" s="9">
        <v>1</v>
      </c>
      <c r="J2614" s="6">
        <v>47.61</v>
      </c>
      <c r="K2614" s="7">
        <v>0.05</v>
      </c>
      <c r="L2614" s="6">
        <v>18.18</v>
      </c>
      <c r="M2614" s="6">
        <f t="shared" si="160"/>
        <v>45.229499999999994</v>
      </c>
      <c r="N2614" s="6">
        <f t="shared" si="161"/>
        <v>18.18</v>
      </c>
      <c r="O2614" s="6">
        <f t="shared" si="162"/>
        <v>27.049499999999995</v>
      </c>
      <c r="P2614" s="8">
        <f t="shared" si="163"/>
        <v>0.59804994527907662</v>
      </c>
      <c r="Q2614" s="5">
        <f>YEAR(SalesDataTable[[#This Row],[Order Date]])</f>
        <v>2026</v>
      </c>
      <c r="R2614" s="8" t="str">
        <f>"Q"&amp;ROUNDUP(MONTH(SalesDataTable[[#This Row],[Order Date]])/3,0)</f>
        <v>Q4</v>
      </c>
      <c r="S2614" s="9">
        <f>MONTH(SalesDataTable[[#This Row],[Order Date]])</f>
        <v>12</v>
      </c>
      <c r="T2614" s="8" t="str">
        <f>TEXT(SalesDataTable[[#This Row],[Order Date]],"mmm")</f>
        <v>Dec</v>
      </c>
    </row>
    <row r="2615" spans="1:20" ht="16">
      <c r="A2615" s="2" t="s">
        <v>2666</v>
      </c>
      <c r="B2615" s="3">
        <v>46374</v>
      </c>
      <c r="C2615" s="4" t="s">
        <v>27</v>
      </c>
      <c r="D2615" s="4" t="s">
        <v>48</v>
      </c>
      <c r="E2615" s="4" t="s">
        <v>3</v>
      </c>
      <c r="F2615" s="4" t="s">
        <v>4</v>
      </c>
      <c r="G2615" s="4" t="s">
        <v>11</v>
      </c>
      <c r="H2615" s="4" t="s">
        <v>12</v>
      </c>
      <c r="I2615" s="9">
        <v>2</v>
      </c>
      <c r="J2615" s="6">
        <v>93.88</v>
      </c>
      <c r="K2615" s="7">
        <v>0.1</v>
      </c>
      <c r="L2615" s="6">
        <v>45.89</v>
      </c>
      <c r="M2615" s="6">
        <f t="shared" si="160"/>
        <v>168.98400000000001</v>
      </c>
      <c r="N2615" s="6">
        <f t="shared" si="161"/>
        <v>91.78</v>
      </c>
      <c r="O2615" s="6">
        <f t="shared" si="162"/>
        <v>77.204000000000008</v>
      </c>
      <c r="P2615" s="8">
        <f t="shared" si="163"/>
        <v>0.45687165648818823</v>
      </c>
      <c r="Q2615" s="5">
        <f>YEAR(SalesDataTable[[#This Row],[Order Date]])</f>
        <v>2026</v>
      </c>
      <c r="R2615" s="8" t="str">
        <f>"Q"&amp;ROUNDUP(MONTH(SalesDataTable[[#This Row],[Order Date]])/3,0)</f>
        <v>Q4</v>
      </c>
      <c r="S2615" s="9">
        <f>MONTH(SalesDataTable[[#This Row],[Order Date]])</f>
        <v>12</v>
      </c>
      <c r="T2615" s="8" t="str">
        <f>TEXT(SalesDataTable[[#This Row],[Order Date]],"mmm")</f>
        <v>Dec</v>
      </c>
    </row>
    <row r="2616" spans="1:20" ht="16">
      <c r="A2616" s="2" t="s">
        <v>2667</v>
      </c>
      <c r="B2616" s="3">
        <v>46374</v>
      </c>
      <c r="C2616" s="4" t="s">
        <v>8</v>
      </c>
      <c r="D2616" s="4" t="s">
        <v>66</v>
      </c>
      <c r="E2616" s="4" t="s">
        <v>3</v>
      </c>
      <c r="F2616" s="4" t="s">
        <v>16</v>
      </c>
      <c r="G2616" s="4" t="s">
        <v>11</v>
      </c>
      <c r="H2616" s="4" t="s">
        <v>21</v>
      </c>
      <c r="I2616" s="9">
        <v>3</v>
      </c>
      <c r="J2616" s="6">
        <v>145.43</v>
      </c>
      <c r="K2616" s="7">
        <v>0.05</v>
      </c>
      <c r="L2616" s="6">
        <v>81.72</v>
      </c>
      <c r="M2616" s="6">
        <f t="shared" si="160"/>
        <v>414.47550000000001</v>
      </c>
      <c r="N2616" s="6">
        <f t="shared" si="161"/>
        <v>245.16</v>
      </c>
      <c r="O2616" s="6">
        <f t="shared" si="162"/>
        <v>169.31550000000001</v>
      </c>
      <c r="P2616" s="8">
        <f t="shared" si="163"/>
        <v>0.40850544845232106</v>
      </c>
      <c r="Q2616" s="5">
        <f>YEAR(SalesDataTable[[#This Row],[Order Date]])</f>
        <v>2026</v>
      </c>
      <c r="R2616" s="8" t="str">
        <f>"Q"&amp;ROUNDUP(MONTH(SalesDataTable[[#This Row],[Order Date]])/3,0)</f>
        <v>Q4</v>
      </c>
      <c r="S2616" s="9">
        <f>MONTH(SalesDataTable[[#This Row],[Order Date]])</f>
        <v>12</v>
      </c>
      <c r="T2616" s="8" t="str">
        <f>TEXT(SalesDataTable[[#This Row],[Order Date]],"mmm")</f>
        <v>Dec</v>
      </c>
    </row>
    <row r="2617" spans="1:20" ht="16">
      <c r="A2617" s="2" t="s">
        <v>2668</v>
      </c>
      <c r="B2617" s="3">
        <v>46374</v>
      </c>
      <c r="C2617" s="4" t="s">
        <v>27</v>
      </c>
      <c r="D2617" s="4" t="s">
        <v>28</v>
      </c>
      <c r="E2617" s="4" t="s">
        <v>3</v>
      </c>
      <c r="F2617" s="4" t="s">
        <v>4</v>
      </c>
      <c r="G2617" s="4" t="s">
        <v>17</v>
      </c>
      <c r="H2617" s="4" t="s">
        <v>18</v>
      </c>
      <c r="I2617" s="9">
        <v>2</v>
      </c>
      <c r="J2617" s="6">
        <v>36.89</v>
      </c>
      <c r="K2617" s="7">
        <v>0.1</v>
      </c>
      <c r="L2617" s="6">
        <v>13.74</v>
      </c>
      <c r="M2617" s="6">
        <f t="shared" si="160"/>
        <v>66.402000000000001</v>
      </c>
      <c r="N2617" s="6">
        <f t="shared" si="161"/>
        <v>27.48</v>
      </c>
      <c r="O2617" s="6">
        <f t="shared" si="162"/>
        <v>38.921999999999997</v>
      </c>
      <c r="P2617" s="8">
        <f t="shared" si="163"/>
        <v>0.58615704346254627</v>
      </c>
      <c r="Q2617" s="5">
        <f>YEAR(SalesDataTable[[#This Row],[Order Date]])</f>
        <v>2026</v>
      </c>
      <c r="R2617" s="8" t="str">
        <f>"Q"&amp;ROUNDUP(MONTH(SalesDataTable[[#This Row],[Order Date]])/3,0)</f>
        <v>Q4</v>
      </c>
      <c r="S2617" s="9">
        <f>MONTH(SalesDataTable[[#This Row],[Order Date]])</f>
        <v>12</v>
      </c>
      <c r="T2617" s="8" t="str">
        <f>TEXT(SalesDataTable[[#This Row],[Order Date]],"mmm")</f>
        <v>Dec</v>
      </c>
    </row>
    <row r="2618" spans="1:20" ht="16">
      <c r="A2618" s="2" t="s">
        <v>2669</v>
      </c>
      <c r="B2618" s="3">
        <v>46375</v>
      </c>
      <c r="C2618" s="4" t="s">
        <v>1</v>
      </c>
      <c r="D2618" s="4" t="s">
        <v>2</v>
      </c>
      <c r="E2618" s="4" t="s">
        <v>39</v>
      </c>
      <c r="F2618" s="4" t="s">
        <v>4</v>
      </c>
      <c r="G2618" s="4" t="s">
        <v>11</v>
      </c>
      <c r="H2618" s="4" t="s">
        <v>21</v>
      </c>
      <c r="I2618" s="9">
        <v>1</v>
      </c>
      <c r="J2618" s="6">
        <v>145.44</v>
      </c>
      <c r="K2618" s="7">
        <v>0.1</v>
      </c>
      <c r="L2618" s="6">
        <v>80.42</v>
      </c>
      <c r="M2618" s="6">
        <f t="shared" si="160"/>
        <v>130.89600000000002</v>
      </c>
      <c r="N2618" s="6">
        <f t="shared" si="161"/>
        <v>80.42</v>
      </c>
      <c r="O2618" s="6">
        <f t="shared" si="162"/>
        <v>50.476000000000013</v>
      </c>
      <c r="P2618" s="8">
        <f t="shared" si="163"/>
        <v>0.38561911746730232</v>
      </c>
      <c r="Q2618" s="5">
        <f>YEAR(SalesDataTable[[#This Row],[Order Date]])</f>
        <v>2026</v>
      </c>
      <c r="R2618" s="8" t="str">
        <f>"Q"&amp;ROUNDUP(MONTH(SalesDataTable[[#This Row],[Order Date]])/3,0)</f>
        <v>Q4</v>
      </c>
      <c r="S2618" s="9">
        <f>MONTH(SalesDataTable[[#This Row],[Order Date]])</f>
        <v>12</v>
      </c>
      <c r="T2618" s="8" t="str">
        <f>TEXT(SalesDataTable[[#This Row],[Order Date]],"mmm")</f>
        <v>Dec</v>
      </c>
    </row>
    <row r="2619" spans="1:20" ht="16">
      <c r="A2619" s="2" t="s">
        <v>2670</v>
      </c>
      <c r="B2619" s="3">
        <v>46375</v>
      </c>
      <c r="C2619" s="4" t="s">
        <v>1</v>
      </c>
      <c r="D2619" s="4" t="s">
        <v>88</v>
      </c>
      <c r="E2619" s="4" t="s">
        <v>3</v>
      </c>
      <c r="F2619" s="4" t="s">
        <v>16</v>
      </c>
      <c r="G2619" s="4" t="s">
        <v>49</v>
      </c>
      <c r="H2619" s="4" t="s">
        <v>74</v>
      </c>
      <c r="I2619" s="9">
        <v>2</v>
      </c>
      <c r="J2619" s="6">
        <v>51.56</v>
      </c>
      <c r="K2619" s="7">
        <v>0</v>
      </c>
      <c r="L2619" s="6">
        <v>21.9</v>
      </c>
      <c r="M2619" s="6">
        <f t="shared" si="160"/>
        <v>103.12</v>
      </c>
      <c r="N2619" s="6">
        <f t="shared" si="161"/>
        <v>43.8</v>
      </c>
      <c r="O2619" s="6">
        <f t="shared" si="162"/>
        <v>59.320000000000007</v>
      </c>
      <c r="P2619" s="8">
        <f t="shared" si="163"/>
        <v>0.57525213343677273</v>
      </c>
      <c r="Q2619" s="5">
        <f>YEAR(SalesDataTable[[#This Row],[Order Date]])</f>
        <v>2026</v>
      </c>
      <c r="R2619" s="8" t="str">
        <f>"Q"&amp;ROUNDUP(MONTH(SalesDataTable[[#This Row],[Order Date]])/3,0)</f>
        <v>Q4</v>
      </c>
      <c r="S2619" s="9">
        <f>MONTH(SalesDataTable[[#This Row],[Order Date]])</f>
        <v>12</v>
      </c>
      <c r="T2619" s="8" t="str">
        <f>TEXT(SalesDataTable[[#This Row],[Order Date]],"mmm")</f>
        <v>Dec</v>
      </c>
    </row>
    <row r="2620" spans="1:20" ht="16">
      <c r="A2620" s="2" t="s">
        <v>2671</v>
      </c>
      <c r="B2620" s="3">
        <v>46375</v>
      </c>
      <c r="C2620" s="4" t="s">
        <v>27</v>
      </c>
      <c r="D2620" s="4" t="s">
        <v>45</v>
      </c>
      <c r="E2620" s="4" t="s">
        <v>3</v>
      </c>
      <c r="F2620" s="4" t="s">
        <v>16</v>
      </c>
      <c r="G2620" s="4" t="s">
        <v>31</v>
      </c>
      <c r="H2620" s="4" t="s">
        <v>90</v>
      </c>
      <c r="I2620" s="9">
        <v>2</v>
      </c>
      <c r="J2620" s="6">
        <v>122</v>
      </c>
      <c r="K2620" s="7">
        <v>0.15</v>
      </c>
      <c r="L2620" s="6">
        <v>60.01</v>
      </c>
      <c r="M2620" s="6">
        <f t="shared" si="160"/>
        <v>207.4</v>
      </c>
      <c r="N2620" s="6">
        <f t="shared" si="161"/>
        <v>120.02</v>
      </c>
      <c r="O2620" s="6">
        <f t="shared" si="162"/>
        <v>87.38000000000001</v>
      </c>
      <c r="P2620" s="8">
        <f t="shared" si="163"/>
        <v>0.4213114754098361</v>
      </c>
      <c r="Q2620" s="5">
        <f>YEAR(SalesDataTable[[#This Row],[Order Date]])</f>
        <v>2026</v>
      </c>
      <c r="R2620" s="8" t="str">
        <f>"Q"&amp;ROUNDUP(MONTH(SalesDataTable[[#This Row],[Order Date]])/3,0)</f>
        <v>Q4</v>
      </c>
      <c r="S2620" s="9">
        <f>MONTH(SalesDataTable[[#This Row],[Order Date]])</f>
        <v>12</v>
      </c>
      <c r="T2620" s="8" t="str">
        <f>TEXT(SalesDataTable[[#This Row],[Order Date]],"mmm")</f>
        <v>Dec</v>
      </c>
    </row>
    <row r="2621" spans="1:20" ht="16">
      <c r="A2621" s="2" t="s">
        <v>2672</v>
      </c>
      <c r="B2621" s="3">
        <v>46375</v>
      </c>
      <c r="C2621" s="4" t="s">
        <v>14</v>
      </c>
      <c r="D2621" s="4" t="s">
        <v>24</v>
      </c>
      <c r="E2621" s="4" t="s">
        <v>39</v>
      </c>
      <c r="F2621" s="4" t="s">
        <v>16</v>
      </c>
      <c r="G2621" s="4" t="s">
        <v>11</v>
      </c>
      <c r="H2621" s="4" t="s">
        <v>79</v>
      </c>
      <c r="I2621" s="9">
        <v>1</v>
      </c>
      <c r="J2621" s="6">
        <v>71.89</v>
      </c>
      <c r="K2621" s="7">
        <v>0.15</v>
      </c>
      <c r="L2621" s="6">
        <v>32.409999999999997</v>
      </c>
      <c r="M2621" s="6">
        <f t="shared" si="160"/>
        <v>61.106499999999997</v>
      </c>
      <c r="N2621" s="6">
        <f t="shared" si="161"/>
        <v>32.409999999999997</v>
      </c>
      <c r="O2621" s="6">
        <f t="shared" si="162"/>
        <v>28.6965</v>
      </c>
      <c r="P2621" s="8">
        <f t="shared" si="163"/>
        <v>0.46961452545964832</v>
      </c>
      <c r="Q2621" s="5">
        <f>YEAR(SalesDataTable[[#This Row],[Order Date]])</f>
        <v>2026</v>
      </c>
      <c r="R2621" s="8" t="str">
        <f>"Q"&amp;ROUNDUP(MONTH(SalesDataTable[[#This Row],[Order Date]])/3,0)</f>
        <v>Q4</v>
      </c>
      <c r="S2621" s="9">
        <f>MONTH(SalesDataTable[[#This Row],[Order Date]])</f>
        <v>12</v>
      </c>
      <c r="T2621" s="8" t="str">
        <f>TEXT(SalesDataTable[[#This Row],[Order Date]],"mmm")</f>
        <v>Dec</v>
      </c>
    </row>
    <row r="2622" spans="1:20" ht="16">
      <c r="A2622" s="2" t="s">
        <v>2673</v>
      </c>
      <c r="B2622" s="3">
        <v>46375</v>
      </c>
      <c r="C2622" s="4" t="s">
        <v>14</v>
      </c>
      <c r="D2622" s="4" t="s">
        <v>34</v>
      </c>
      <c r="E2622" s="4" t="s">
        <v>3</v>
      </c>
      <c r="F2622" s="4" t="s">
        <v>4</v>
      </c>
      <c r="G2622" s="4" t="s">
        <v>11</v>
      </c>
      <c r="H2622" s="4" t="s">
        <v>79</v>
      </c>
      <c r="I2622" s="9">
        <v>2</v>
      </c>
      <c r="J2622" s="6">
        <v>70.59</v>
      </c>
      <c r="K2622" s="7">
        <v>0.15</v>
      </c>
      <c r="L2622" s="6">
        <v>31.56</v>
      </c>
      <c r="M2622" s="6">
        <f t="shared" si="160"/>
        <v>120.003</v>
      </c>
      <c r="N2622" s="6">
        <f t="shared" si="161"/>
        <v>63.12</v>
      </c>
      <c r="O2622" s="6">
        <f t="shared" si="162"/>
        <v>56.883000000000003</v>
      </c>
      <c r="P2622" s="8">
        <f t="shared" si="163"/>
        <v>0.47401314967125824</v>
      </c>
      <c r="Q2622" s="5">
        <f>YEAR(SalesDataTable[[#This Row],[Order Date]])</f>
        <v>2026</v>
      </c>
      <c r="R2622" s="8" t="str">
        <f>"Q"&amp;ROUNDUP(MONTH(SalesDataTable[[#This Row],[Order Date]])/3,0)</f>
        <v>Q4</v>
      </c>
      <c r="S2622" s="9">
        <f>MONTH(SalesDataTable[[#This Row],[Order Date]])</f>
        <v>12</v>
      </c>
      <c r="T2622" s="8" t="str">
        <f>TEXT(SalesDataTable[[#This Row],[Order Date]],"mmm")</f>
        <v>Dec</v>
      </c>
    </row>
    <row r="2623" spans="1:20" ht="16">
      <c r="A2623" s="2" t="s">
        <v>2674</v>
      </c>
      <c r="B2623" s="3">
        <v>46376</v>
      </c>
      <c r="C2623" s="4" t="s">
        <v>27</v>
      </c>
      <c r="D2623" s="4" t="s">
        <v>45</v>
      </c>
      <c r="E2623" s="4" t="s">
        <v>3</v>
      </c>
      <c r="F2623" s="4" t="s">
        <v>4</v>
      </c>
      <c r="G2623" s="4" t="s">
        <v>11</v>
      </c>
      <c r="H2623" s="4" t="s">
        <v>21</v>
      </c>
      <c r="I2623" s="9">
        <v>4</v>
      </c>
      <c r="J2623" s="6">
        <v>141.91</v>
      </c>
      <c r="K2623" s="7">
        <v>0.05</v>
      </c>
      <c r="L2623" s="6">
        <v>80.260000000000005</v>
      </c>
      <c r="M2623" s="6">
        <f t="shared" si="160"/>
        <v>539.25799999999992</v>
      </c>
      <c r="N2623" s="6">
        <f t="shared" si="161"/>
        <v>321.04000000000002</v>
      </c>
      <c r="O2623" s="6">
        <f t="shared" si="162"/>
        <v>218.2179999999999</v>
      </c>
      <c r="P2623" s="8">
        <f t="shared" si="163"/>
        <v>0.40466344495584661</v>
      </c>
      <c r="Q2623" s="5">
        <f>YEAR(SalesDataTable[[#This Row],[Order Date]])</f>
        <v>2026</v>
      </c>
      <c r="R2623" s="8" t="str">
        <f>"Q"&amp;ROUNDUP(MONTH(SalesDataTable[[#This Row],[Order Date]])/3,0)</f>
        <v>Q4</v>
      </c>
      <c r="S2623" s="9">
        <f>MONTH(SalesDataTable[[#This Row],[Order Date]])</f>
        <v>12</v>
      </c>
      <c r="T2623" s="8" t="str">
        <f>TEXT(SalesDataTable[[#This Row],[Order Date]],"mmm")</f>
        <v>Dec</v>
      </c>
    </row>
    <row r="2624" spans="1:20" ht="16">
      <c r="A2624" s="2" t="s">
        <v>2675</v>
      </c>
      <c r="B2624" s="3">
        <v>46376</v>
      </c>
      <c r="C2624" s="4" t="s">
        <v>8</v>
      </c>
      <c r="D2624" s="4" t="s">
        <v>38</v>
      </c>
      <c r="E2624" s="4" t="s">
        <v>10</v>
      </c>
      <c r="F2624" s="4" t="s">
        <v>20</v>
      </c>
      <c r="G2624" s="4" t="s">
        <v>11</v>
      </c>
      <c r="H2624" s="4" t="s">
        <v>21</v>
      </c>
      <c r="I2624" s="9">
        <v>3</v>
      </c>
      <c r="J2624" s="6">
        <v>140.4</v>
      </c>
      <c r="K2624" s="7">
        <v>0.2</v>
      </c>
      <c r="L2624" s="6">
        <v>81.760000000000005</v>
      </c>
      <c r="M2624" s="6">
        <f t="shared" si="160"/>
        <v>336.96000000000004</v>
      </c>
      <c r="N2624" s="6">
        <f t="shared" si="161"/>
        <v>245.28000000000003</v>
      </c>
      <c r="O2624" s="6">
        <f t="shared" si="162"/>
        <v>91.68</v>
      </c>
      <c r="P2624" s="8">
        <f t="shared" si="163"/>
        <v>0.27207977207977208</v>
      </c>
      <c r="Q2624" s="5">
        <f>YEAR(SalesDataTable[[#This Row],[Order Date]])</f>
        <v>2026</v>
      </c>
      <c r="R2624" s="8" t="str">
        <f>"Q"&amp;ROUNDUP(MONTH(SalesDataTable[[#This Row],[Order Date]])/3,0)</f>
        <v>Q4</v>
      </c>
      <c r="S2624" s="9">
        <f>MONTH(SalesDataTable[[#This Row],[Order Date]])</f>
        <v>12</v>
      </c>
      <c r="T2624" s="8" t="str">
        <f>TEXT(SalesDataTable[[#This Row],[Order Date]],"mmm")</f>
        <v>Dec</v>
      </c>
    </row>
    <row r="2625" spans="1:20" ht="16">
      <c r="A2625" s="2" t="s">
        <v>2676</v>
      </c>
      <c r="B2625" s="3">
        <v>46376</v>
      </c>
      <c r="C2625" s="4" t="s">
        <v>27</v>
      </c>
      <c r="D2625" s="4" t="s">
        <v>82</v>
      </c>
      <c r="E2625" s="4" t="s">
        <v>39</v>
      </c>
      <c r="F2625" s="4" t="s">
        <v>4</v>
      </c>
      <c r="G2625" s="4" t="s">
        <v>11</v>
      </c>
      <c r="H2625" s="4" t="s">
        <v>79</v>
      </c>
      <c r="I2625" s="9">
        <v>2</v>
      </c>
      <c r="J2625" s="6">
        <v>72.349999999999994</v>
      </c>
      <c r="K2625" s="7">
        <v>0.15</v>
      </c>
      <c r="L2625" s="6">
        <v>32.44</v>
      </c>
      <c r="M2625" s="6">
        <f t="shared" si="160"/>
        <v>122.99499999999999</v>
      </c>
      <c r="N2625" s="6">
        <f t="shared" si="161"/>
        <v>64.88</v>
      </c>
      <c r="O2625" s="6">
        <f t="shared" si="162"/>
        <v>58.114999999999995</v>
      </c>
      <c r="P2625" s="8">
        <f t="shared" si="163"/>
        <v>0.47249888206837676</v>
      </c>
      <c r="Q2625" s="5">
        <f>YEAR(SalesDataTable[[#This Row],[Order Date]])</f>
        <v>2026</v>
      </c>
      <c r="R2625" s="8" t="str">
        <f>"Q"&amp;ROUNDUP(MONTH(SalesDataTable[[#This Row],[Order Date]])/3,0)</f>
        <v>Q4</v>
      </c>
      <c r="S2625" s="9">
        <f>MONTH(SalesDataTable[[#This Row],[Order Date]])</f>
        <v>12</v>
      </c>
      <c r="T2625" s="8" t="str">
        <f>TEXT(SalesDataTable[[#This Row],[Order Date]],"mmm")</f>
        <v>Dec</v>
      </c>
    </row>
    <row r="2626" spans="1:20" ht="16">
      <c r="A2626" s="2" t="s">
        <v>2677</v>
      </c>
      <c r="B2626" s="3">
        <v>46376</v>
      </c>
      <c r="C2626" s="4" t="s">
        <v>27</v>
      </c>
      <c r="D2626" s="4" t="s">
        <v>48</v>
      </c>
      <c r="E2626" s="4" t="s">
        <v>3</v>
      </c>
      <c r="F2626" s="4" t="s">
        <v>16</v>
      </c>
      <c r="G2626" s="4" t="s">
        <v>31</v>
      </c>
      <c r="H2626" s="4" t="s">
        <v>90</v>
      </c>
      <c r="I2626" s="9">
        <v>4</v>
      </c>
      <c r="J2626" s="6">
        <v>120.8</v>
      </c>
      <c r="K2626" s="7">
        <v>0.1</v>
      </c>
      <c r="L2626" s="6">
        <v>59.93</v>
      </c>
      <c r="M2626" s="6">
        <f t="shared" ref="M2626:M2689" si="164">I2626*J2626*(1-K2626)</f>
        <v>434.88</v>
      </c>
      <c r="N2626" s="6">
        <f t="shared" ref="N2626:N2689" si="165">I2626*L2626</f>
        <v>239.72</v>
      </c>
      <c r="O2626" s="6">
        <f t="shared" ref="O2626:O2689" si="166">M2626-N2626</f>
        <v>195.16</v>
      </c>
      <c r="P2626" s="8">
        <f t="shared" ref="P2626:P2689" si="167">IFERROR(O2626/M2626,0)</f>
        <v>0.44876747608535689</v>
      </c>
      <c r="Q2626" s="5">
        <f>YEAR(SalesDataTable[[#This Row],[Order Date]])</f>
        <v>2026</v>
      </c>
      <c r="R2626" s="8" t="str">
        <f>"Q"&amp;ROUNDUP(MONTH(SalesDataTable[[#This Row],[Order Date]])/3,0)</f>
        <v>Q4</v>
      </c>
      <c r="S2626" s="9">
        <f>MONTH(SalesDataTable[[#This Row],[Order Date]])</f>
        <v>12</v>
      </c>
      <c r="T2626" s="8" t="str">
        <f>TEXT(SalesDataTable[[#This Row],[Order Date]],"mmm")</f>
        <v>Dec</v>
      </c>
    </row>
    <row r="2627" spans="1:20" ht="16">
      <c r="A2627" s="2" t="s">
        <v>2678</v>
      </c>
      <c r="B2627" s="3">
        <v>46376</v>
      </c>
      <c r="C2627" s="4" t="s">
        <v>27</v>
      </c>
      <c r="D2627" s="4" t="s">
        <v>45</v>
      </c>
      <c r="E2627" s="4" t="s">
        <v>3</v>
      </c>
      <c r="F2627" s="4" t="s">
        <v>16</v>
      </c>
      <c r="G2627" s="4" t="s">
        <v>11</v>
      </c>
      <c r="H2627" s="4" t="s">
        <v>79</v>
      </c>
      <c r="I2627" s="9">
        <v>1</v>
      </c>
      <c r="J2627" s="6">
        <v>71.23</v>
      </c>
      <c r="K2627" s="7">
        <v>0</v>
      </c>
      <c r="L2627" s="6">
        <v>31.63</v>
      </c>
      <c r="M2627" s="6">
        <f t="shared" si="164"/>
        <v>71.23</v>
      </c>
      <c r="N2627" s="6">
        <f t="shared" si="165"/>
        <v>31.63</v>
      </c>
      <c r="O2627" s="6">
        <f t="shared" si="166"/>
        <v>39.600000000000009</v>
      </c>
      <c r="P2627" s="8">
        <f t="shared" si="167"/>
        <v>0.55594552856942303</v>
      </c>
      <c r="Q2627" s="5">
        <f>YEAR(SalesDataTable[[#This Row],[Order Date]])</f>
        <v>2026</v>
      </c>
      <c r="R2627" s="8" t="str">
        <f>"Q"&amp;ROUNDUP(MONTH(SalesDataTable[[#This Row],[Order Date]])/3,0)</f>
        <v>Q4</v>
      </c>
      <c r="S2627" s="9">
        <f>MONTH(SalesDataTable[[#This Row],[Order Date]])</f>
        <v>12</v>
      </c>
      <c r="T2627" s="8" t="str">
        <f>TEXT(SalesDataTable[[#This Row],[Order Date]],"mmm")</f>
        <v>Dec</v>
      </c>
    </row>
    <row r="2628" spans="1:20" ht="16">
      <c r="A2628" s="2" t="s">
        <v>2679</v>
      </c>
      <c r="B2628" s="3">
        <v>46376</v>
      </c>
      <c r="C2628" s="4" t="s">
        <v>14</v>
      </c>
      <c r="D2628" s="4" t="s">
        <v>61</v>
      </c>
      <c r="E2628" s="4" t="s">
        <v>10</v>
      </c>
      <c r="F2628" s="4" t="s">
        <v>20</v>
      </c>
      <c r="G2628" s="4" t="s">
        <v>5</v>
      </c>
      <c r="H2628" s="4" t="s">
        <v>29</v>
      </c>
      <c r="I2628" s="9">
        <v>5</v>
      </c>
      <c r="J2628" s="6">
        <v>51.02</v>
      </c>
      <c r="K2628" s="7">
        <v>0.05</v>
      </c>
      <c r="L2628" s="6">
        <v>22.56</v>
      </c>
      <c r="M2628" s="6">
        <f t="shared" si="164"/>
        <v>242.345</v>
      </c>
      <c r="N2628" s="6">
        <f t="shared" si="165"/>
        <v>112.8</v>
      </c>
      <c r="O2628" s="6">
        <f t="shared" si="166"/>
        <v>129.54500000000002</v>
      </c>
      <c r="P2628" s="8">
        <f t="shared" si="167"/>
        <v>0.5345478553302111</v>
      </c>
      <c r="Q2628" s="5">
        <f>YEAR(SalesDataTable[[#This Row],[Order Date]])</f>
        <v>2026</v>
      </c>
      <c r="R2628" s="8" t="str">
        <f>"Q"&amp;ROUNDUP(MONTH(SalesDataTable[[#This Row],[Order Date]])/3,0)</f>
        <v>Q4</v>
      </c>
      <c r="S2628" s="9">
        <f>MONTH(SalesDataTable[[#This Row],[Order Date]])</f>
        <v>12</v>
      </c>
      <c r="T2628" s="8" t="str">
        <f>TEXT(SalesDataTable[[#This Row],[Order Date]],"mmm")</f>
        <v>Dec</v>
      </c>
    </row>
    <row r="2629" spans="1:20" ht="16">
      <c r="A2629" s="2" t="s">
        <v>2680</v>
      </c>
      <c r="B2629" s="3">
        <v>46376</v>
      </c>
      <c r="C2629" s="4" t="s">
        <v>14</v>
      </c>
      <c r="D2629" s="4" t="s">
        <v>15</v>
      </c>
      <c r="E2629" s="4" t="s">
        <v>39</v>
      </c>
      <c r="F2629" s="4" t="s">
        <v>16</v>
      </c>
      <c r="G2629" s="4" t="s">
        <v>17</v>
      </c>
      <c r="H2629" s="4" t="s">
        <v>71</v>
      </c>
      <c r="I2629" s="9">
        <v>1</v>
      </c>
      <c r="J2629" s="6">
        <v>130.52000000000001</v>
      </c>
      <c r="K2629" s="7">
        <v>0.1</v>
      </c>
      <c r="L2629" s="6">
        <v>66.09</v>
      </c>
      <c r="M2629" s="6">
        <f t="shared" si="164"/>
        <v>117.46800000000002</v>
      </c>
      <c r="N2629" s="6">
        <f t="shared" si="165"/>
        <v>66.09</v>
      </c>
      <c r="O2629" s="6">
        <f t="shared" si="166"/>
        <v>51.378000000000014</v>
      </c>
      <c r="P2629" s="8">
        <f t="shared" si="167"/>
        <v>0.43737869036673821</v>
      </c>
      <c r="Q2629" s="5">
        <f>YEAR(SalesDataTable[[#This Row],[Order Date]])</f>
        <v>2026</v>
      </c>
      <c r="R2629" s="8" t="str">
        <f>"Q"&amp;ROUNDUP(MONTH(SalesDataTable[[#This Row],[Order Date]])/3,0)</f>
        <v>Q4</v>
      </c>
      <c r="S2629" s="9">
        <f>MONTH(SalesDataTable[[#This Row],[Order Date]])</f>
        <v>12</v>
      </c>
      <c r="T2629" s="8" t="str">
        <f>TEXT(SalesDataTable[[#This Row],[Order Date]],"mmm")</f>
        <v>Dec</v>
      </c>
    </row>
    <row r="2630" spans="1:20" ht="16">
      <c r="A2630" s="2" t="s">
        <v>2681</v>
      </c>
      <c r="B2630" s="3">
        <v>46376</v>
      </c>
      <c r="C2630" s="4" t="s">
        <v>8</v>
      </c>
      <c r="D2630" s="4" t="s">
        <v>86</v>
      </c>
      <c r="E2630" s="4" t="s">
        <v>3</v>
      </c>
      <c r="F2630" s="4" t="s">
        <v>4</v>
      </c>
      <c r="G2630" s="4" t="s">
        <v>5</v>
      </c>
      <c r="H2630" s="4" t="s">
        <v>6</v>
      </c>
      <c r="I2630" s="9">
        <v>2</v>
      </c>
      <c r="J2630" s="6">
        <v>79.87</v>
      </c>
      <c r="K2630" s="7">
        <v>0.15</v>
      </c>
      <c r="L2630" s="6">
        <v>41.9</v>
      </c>
      <c r="M2630" s="6">
        <f t="shared" si="164"/>
        <v>135.779</v>
      </c>
      <c r="N2630" s="6">
        <f t="shared" si="165"/>
        <v>83.8</v>
      </c>
      <c r="O2630" s="6">
        <f t="shared" si="166"/>
        <v>51.978999999999999</v>
      </c>
      <c r="P2630" s="8">
        <f t="shared" si="167"/>
        <v>0.38282061290773978</v>
      </c>
      <c r="Q2630" s="5">
        <f>YEAR(SalesDataTable[[#This Row],[Order Date]])</f>
        <v>2026</v>
      </c>
      <c r="R2630" s="8" t="str">
        <f>"Q"&amp;ROUNDUP(MONTH(SalesDataTable[[#This Row],[Order Date]])/3,0)</f>
        <v>Q4</v>
      </c>
      <c r="S2630" s="9">
        <f>MONTH(SalesDataTable[[#This Row],[Order Date]])</f>
        <v>12</v>
      </c>
      <c r="T2630" s="8" t="str">
        <f>TEXT(SalesDataTable[[#This Row],[Order Date]],"mmm")</f>
        <v>Dec</v>
      </c>
    </row>
    <row r="2631" spans="1:20" ht="16">
      <c r="A2631" s="2" t="s">
        <v>2682</v>
      </c>
      <c r="B2631" s="3">
        <v>46376</v>
      </c>
      <c r="C2631" s="4" t="s">
        <v>27</v>
      </c>
      <c r="D2631" s="4" t="s">
        <v>82</v>
      </c>
      <c r="E2631" s="4" t="s">
        <v>3</v>
      </c>
      <c r="F2631" s="4" t="s">
        <v>4</v>
      </c>
      <c r="G2631" s="4" t="s">
        <v>11</v>
      </c>
      <c r="H2631" s="4" t="s">
        <v>79</v>
      </c>
      <c r="I2631" s="9">
        <v>3</v>
      </c>
      <c r="J2631" s="6">
        <v>71.3</v>
      </c>
      <c r="K2631" s="7">
        <v>0.1</v>
      </c>
      <c r="L2631" s="6">
        <v>32.93</v>
      </c>
      <c r="M2631" s="6">
        <f t="shared" si="164"/>
        <v>192.51</v>
      </c>
      <c r="N2631" s="6">
        <f t="shared" si="165"/>
        <v>98.789999999999992</v>
      </c>
      <c r="O2631" s="6">
        <f t="shared" si="166"/>
        <v>93.72</v>
      </c>
      <c r="P2631" s="8">
        <f t="shared" si="167"/>
        <v>0.48683185289075892</v>
      </c>
      <c r="Q2631" s="5">
        <f>YEAR(SalesDataTable[[#This Row],[Order Date]])</f>
        <v>2026</v>
      </c>
      <c r="R2631" s="8" t="str">
        <f>"Q"&amp;ROUNDUP(MONTH(SalesDataTable[[#This Row],[Order Date]])/3,0)</f>
        <v>Q4</v>
      </c>
      <c r="S2631" s="9">
        <f>MONTH(SalesDataTable[[#This Row],[Order Date]])</f>
        <v>12</v>
      </c>
      <c r="T2631" s="8" t="str">
        <f>TEXT(SalesDataTable[[#This Row],[Order Date]],"mmm")</f>
        <v>Dec</v>
      </c>
    </row>
    <row r="2632" spans="1:20" ht="16">
      <c r="A2632" s="2" t="s">
        <v>2683</v>
      </c>
      <c r="B2632" s="3">
        <v>46376</v>
      </c>
      <c r="C2632" s="4" t="s">
        <v>1</v>
      </c>
      <c r="D2632" s="4" t="s">
        <v>52</v>
      </c>
      <c r="E2632" s="4" t="s">
        <v>3</v>
      </c>
      <c r="F2632" s="4" t="s">
        <v>4</v>
      </c>
      <c r="G2632" s="4" t="s">
        <v>31</v>
      </c>
      <c r="H2632" s="4" t="s">
        <v>90</v>
      </c>
      <c r="I2632" s="9">
        <v>2</v>
      </c>
      <c r="J2632" s="6">
        <v>122.95</v>
      </c>
      <c r="K2632" s="7">
        <v>0.1</v>
      </c>
      <c r="L2632" s="6">
        <v>59.79</v>
      </c>
      <c r="M2632" s="6">
        <f t="shared" si="164"/>
        <v>221.31</v>
      </c>
      <c r="N2632" s="6">
        <f t="shared" si="165"/>
        <v>119.58</v>
      </c>
      <c r="O2632" s="6">
        <f t="shared" si="166"/>
        <v>101.73</v>
      </c>
      <c r="P2632" s="8">
        <f t="shared" si="167"/>
        <v>0.45967195336857802</v>
      </c>
      <c r="Q2632" s="5">
        <f>YEAR(SalesDataTable[[#This Row],[Order Date]])</f>
        <v>2026</v>
      </c>
      <c r="R2632" s="8" t="str">
        <f>"Q"&amp;ROUNDUP(MONTH(SalesDataTable[[#This Row],[Order Date]])/3,0)</f>
        <v>Q4</v>
      </c>
      <c r="S2632" s="9">
        <f>MONTH(SalesDataTable[[#This Row],[Order Date]])</f>
        <v>12</v>
      </c>
      <c r="T2632" s="8" t="str">
        <f>TEXT(SalesDataTable[[#This Row],[Order Date]],"mmm")</f>
        <v>Dec</v>
      </c>
    </row>
    <row r="2633" spans="1:20" ht="16">
      <c r="A2633" s="2" t="s">
        <v>2684</v>
      </c>
      <c r="B2633" s="3">
        <v>46377</v>
      </c>
      <c r="C2633" s="4" t="s">
        <v>27</v>
      </c>
      <c r="D2633" s="4" t="s">
        <v>82</v>
      </c>
      <c r="E2633" s="4" t="s">
        <v>3</v>
      </c>
      <c r="F2633" s="4" t="s">
        <v>20</v>
      </c>
      <c r="G2633" s="4" t="s">
        <v>49</v>
      </c>
      <c r="H2633" s="4" t="s">
        <v>74</v>
      </c>
      <c r="I2633" s="9">
        <v>2</v>
      </c>
      <c r="J2633" s="6">
        <v>50.04</v>
      </c>
      <c r="K2633" s="7">
        <v>0.05</v>
      </c>
      <c r="L2633" s="6">
        <v>22.43</v>
      </c>
      <c r="M2633" s="6">
        <f t="shared" si="164"/>
        <v>95.075999999999993</v>
      </c>
      <c r="N2633" s="6">
        <f t="shared" si="165"/>
        <v>44.86</v>
      </c>
      <c r="O2633" s="6">
        <f t="shared" si="166"/>
        <v>50.215999999999994</v>
      </c>
      <c r="P2633" s="8">
        <f t="shared" si="167"/>
        <v>0.52816694013210486</v>
      </c>
      <c r="Q2633" s="5">
        <f>YEAR(SalesDataTable[[#This Row],[Order Date]])</f>
        <v>2026</v>
      </c>
      <c r="R2633" s="8" t="str">
        <f>"Q"&amp;ROUNDUP(MONTH(SalesDataTable[[#This Row],[Order Date]])/3,0)</f>
        <v>Q4</v>
      </c>
      <c r="S2633" s="9">
        <f>MONTH(SalesDataTable[[#This Row],[Order Date]])</f>
        <v>12</v>
      </c>
      <c r="T2633" s="8" t="str">
        <f>TEXT(SalesDataTable[[#This Row],[Order Date]],"mmm")</f>
        <v>Dec</v>
      </c>
    </row>
    <row r="2634" spans="1:20" ht="16">
      <c r="A2634" s="2" t="s">
        <v>2685</v>
      </c>
      <c r="B2634" s="3">
        <v>46377</v>
      </c>
      <c r="C2634" s="4" t="s">
        <v>8</v>
      </c>
      <c r="D2634" s="4" t="s">
        <v>9</v>
      </c>
      <c r="E2634" s="4" t="s">
        <v>39</v>
      </c>
      <c r="F2634" s="4" t="s">
        <v>4</v>
      </c>
      <c r="G2634" s="4" t="s">
        <v>31</v>
      </c>
      <c r="H2634" s="4" t="s">
        <v>64</v>
      </c>
      <c r="I2634" s="9">
        <v>1</v>
      </c>
      <c r="J2634" s="6">
        <v>80.92</v>
      </c>
      <c r="K2634" s="7">
        <v>0.05</v>
      </c>
      <c r="L2634" s="6">
        <v>40.14</v>
      </c>
      <c r="M2634" s="6">
        <f t="shared" si="164"/>
        <v>76.873999999999995</v>
      </c>
      <c r="N2634" s="6">
        <f t="shared" si="165"/>
        <v>40.14</v>
      </c>
      <c r="O2634" s="6">
        <f t="shared" si="166"/>
        <v>36.733999999999995</v>
      </c>
      <c r="P2634" s="8">
        <f t="shared" si="167"/>
        <v>0.47784686630069978</v>
      </c>
      <c r="Q2634" s="5">
        <f>YEAR(SalesDataTable[[#This Row],[Order Date]])</f>
        <v>2026</v>
      </c>
      <c r="R2634" s="8" t="str">
        <f>"Q"&amp;ROUNDUP(MONTH(SalesDataTable[[#This Row],[Order Date]])/3,0)</f>
        <v>Q4</v>
      </c>
      <c r="S2634" s="9">
        <f>MONTH(SalesDataTable[[#This Row],[Order Date]])</f>
        <v>12</v>
      </c>
      <c r="T2634" s="8" t="str">
        <f>TEXT(SalesDataTable[[#This Row],[Order Date]],"mmm")</f>
        <v>Dec</v>
      </c>
    </row>
    <row r="2635" spans="1:20" ht="16">
      <c r="A2635" s="2" t="s">
        <v>2686</v>
      </c>
      <c r="B2635" s="3">
        <v>46377</v>
      </c>
      <c r="C2635" s="4" t="s">
        <v>14</v>
      </c>
      <c r="D2635" s="4" t="s">
        <v>34</v>
      </c>
      <c r="E2635" s="4" t="s">
        <v>3</v>
      </c>
      <c r="F2635" s="4" t="s">
        <v>20</v>
      </c>
      <c r="G2635" s="4" t="s">
        <v>5</v>
      </c>
      <c r="H2635" s="4" t="s">
        <v>29</v>
      </c>
      <c r="I2635" s="9">
        <v>6</v>
      </c>
      <c r="J2635" s="6">
        <v>50.35</v>
      </c>
      <c r="K2635" s="7">
        <v>0.15</v>
      </c>
      <c r="L2635" s="6">
        <v>22.91</v>
      </c>
      <c r="M2635" s="6">
        <f t="shared" si="164"/>
        <v>256.78500000000003</v>
      </c>
      <c r="N2635" s="6">
        <f t="shared" si="165"/>
        <v>137.46</v>
      </c>
      <c r="O2635" s="6">
        <f t="shared" si="166"/>
        <v>119.32500000000002</v>
      </c>
      <c r="P2635" s="8">
        <f t="shared" si="167"/>
        <v>0.46468835796483443</v>
      </c>
      <c r="Q2635" s="5">
        <f>YEAR(SalesDataTable[[#This Row],[Order Date]])</f>
        <v>2026</v>
      </c>
      <c r="R2635" s="8" t="str">
        <f>"Q"&amp;ROUNDUP(MONTH(SalesDataTable[[#This Row],[Order Date]])/3,0)</f>
        <v>Q4</v>
      </c>
      <c r="S2635" s="9">
        <f>MONTH(SalesDataTable[[#This Row],[Order Date]])</f>
        <v>12</v>
      </c>
      <c r="T2635" s="8" t="str">
        <f>TEXT(SalesDataTable[[#This Row],[Order Date]],"mmm")</f>
        <v>Dec</v>
      </c>
    </row>
    <row r="2636" spans="1:20" ht="16">
      <c r="A2636" s="2" t="s">
        <v>2687</v>
      </c>
      <c r="B2636" s="3">
        <v>46377</v>
      </c>
      <c r="C2636" s="4" t="s">
        <v>8</v>
      </c>
      <c r="D2636" s="4" t="s">
        <v>9</v>
      </c>
      <c r="E2636" s="4" t="s">
        <v>3</v>
      </c>
      <c r="F2636" s="4" t="s">
        <v>4</v>
      </c>
      <c r="G2636" s="4" t="s">
        <v>49</v>
      </c>
      <c r="H2636" s="4" t="s">
        <v>67</v>
      </c>
      <c r="I2636" s="9">
        <v>1</v>
      </c>
      <c r="J2636" s="6">
        <v>35.799999999999997</v>
      </c>
      <c r="K2636" s="7">
        <v>0.05</v>
      </c>
      <c r="L2636" s="6">
        <v>14.12</v>
      </c>
      <c r="M2636" s="6">
        <f t="shared" si="164"/>
        <v>34.01</v>
      </c>
      <c r="N2636" s="6">
        <f t="shared" si="165"/>
        <v>14.12</v>
      </c>
      <c r="O2636" s="6">
        <f t="shared" si="166"/>
        <v>19.89</v>
      </c>
      <c r="P2636" s="8">
        <f t="shared" si="167"/>
        <v>0.58482799176712741</v>
      </c>
      <c r="Q2636" s="5">
        <f>YEAR(SalesDataTable[[#This Row],[Order Date]])</f>
        <v>2026</v>
      </c>
      <c r="R2636" s="8" t="str">
        <f>"Q"&amp;ROUNDUP(MONTH(SalesDataTable[[#This Row],[Order Date]])/3,0)</f>
        <v>Q4</v>
      </c>
      <c r="S2636" s="9">
        <f>MONTH(SalesDataTable[[#This Row],[Order Date]])</f>
        <v>12</v>
      </c>
      <c r="T2636" s="8" t="str">
        <f>TEXT(SalesDataTable[[#This Row],[Order Date]],"mmm")</f>
        <v>Dec</v>
      </c>
    </row>
    <row r="2637" spans="1:20" ht="16">
      <c r="A2637" s="2" t="s">
        <v>2688</v>
      </c>
      <c r="B2637" s="3">
        <v>46377</v>
      </c>
      <c r="C2637" s="4" t="s">
        <v>8</v>
      </c>
      <c r="D2637" s="4" t="s">
        <v>38</v>
      </c>
      <c r="E2637" s="4" t="s">
        <v>10</v>
      </c>
      <c r="F2637" s="4" t="s">
        <v>20</v>
      </c>
      <c r="G2637" s="4" t="s">
        <v>5</v>
      </c>
      <c r="H2637" s="4" t="s">
        <v>35</v>
      </c>
      <c r="I2637" s="9">
        <v>4</v>
      </c>
      <c r="J2637" s="6">
        <v>40.64</v>
      </c>
      <c r="K2637" s="7">
        <v>0.1</v>
      </c>
      <c r="L2637" s="6">
        <v>16.260000000000002</v>
      </c>
      <c r="M2637" s="6">
        <f t="shared" si="164"/>
        <v>146.304</v>
      </c>
      <c r="N2637" s="6">
        <f t="shared" si="165"/>
        <v>65.040000000000006</v>
      </c>
      <c r="O2637" s="6">
        <f t="shared" si="166"/>
        <v>81.263999999999996</v>
      </c>
      <c r="P2637" s="8">
        <f t="shared" si="167"/>
        <v>0.55544619422572172</v>
      </c>
      <c r="Q2637" s="5">
        <f>YEAR(SalesDataTable[[#This Row],[Order Date]])</f>
        <v>2026</v>
      </c>
      <c r="R2637" s="8" t="str">
        <f>"Q"&amp;ROUNDUP(MONTH(SalesDataTable[[#This Row],[Order Date]])/3,0)</f>
        <v>Q4</v>
      </c>
      <c r="S2637" s="9">
        <f>MONTH(SalesDataTable[[#This Row],[Order Date]])</f>
        <v>12</v>
      </c>
      <c r="T2637" s="8" t="str">
        <f>TEXT(SalesDataTable[[#This Row],[Order Date]],"mmm")</f>
        <v>Dec</v>
      </c>
    </row>
    <row r="2638" spans="1:20" ht="16">
      <c r="A2638" s="2" t="s">
        <v>2689</v>
      </c>
      <c r="B2638" s="3">
        <v>46377</v>
      </c>
      <c r="C2638" s="4" t="s">
        <v>14</v>
      </c>
      <c r="D2638" s="4" t="s">
        <v>61</v>
      </c>
      <c r="E2638" s="4" t="s">
        <v>3</v>
      </c>
      <c r="F2638" s="4" t="s">
        <v>16</v>
      </c>
      <c r="G2638" s="4" t="s">
        <v>31</v>
      </c>
      <c r="H2638" s="4" t="s">
        <v>64</v>
      </c>
      <c r="I2638" s="9">
        <v>3</v>
      </c>
      <c r="J2638" s="6">
        <v>81.510000000000005</v>
      </c>
      <c r="K2638" s="7">
        <v>0.05</v>
      </c>
      <c r="L2638" s="6">
        <v>39.9</v>
      </c>
      <c r="M2638" s="6">
        <f t="shared" si="164"/>
        <v>232.30350000000001</v>
      </c>
      <c r="N2638" s="6">
        <f t="shared" si="165"/>
        <v>119.69999999999999</v>
      </c>
      <c r="O2638" s="6">
        <f t="shared" si="166"/>
        <v>112.60350000000003</v>
      </c>
      <c r="P2638" s="8">
        <f t="shared" si="167"/>
        <v>0.48472580051527425</v>
      </c>
      <c r="Q2638" s="5">
        <f>YEAR(SalesDataTable[[#This Row],[Order Date]])</f>
        <v>2026</v>
      </c>
      <c r="R2638" s="8" t="str">
        <f>"Q"&amp;ROUNDUP(MONTH(SalesDataTable[[#This Row],[Order Date]])/3,0)</f>
        <v>Q4</v>
      </c>
      <c r="S2638" s="9">
        <f>MONTH(SalesDataTable[[#This Row],[Order Date]])</f>
        <v>12</v>
      </c>
      <c r="T2638" s="8" t="str">
        <f>TEXT(SalesDataTable[[#This Row],[Order Date]],"mmm")</f>
        <v>Dec</v>
      </c>
    </row>
    <row r="2639" spans="1:20" ht="16">
      <c r="A2639" s="2" t="s">
        <v>2690</v>
      </c>
      <c r="B2639" s="3">
        <v>46377</v>
      </c>
      <c r="C2639" s="4" t="s">
        <v>27</v>
      </c>
      <c r="D2639" s="4" t="s">
        <v>45</v>
      </c>
      <c r="E2639" s="4" t="s">
        <v>25</v>
      </c>
      <c r="F2639" s="4" t="s">
        <v>16</v>
      </c>
      <c r="G2639" s="4" t="s">
        <v>49</v>
      </c>
      <c r="H2639" s="4" t="s">
        <v>55</v>
      </c>
      <c r="I2639" s="9">
        <v>2</v>
      </c>
      <c r="J2639" s="6">
        <v>122.4</v>
      </c>
      <c r="K2639" s="7">
        <v>0.1</v>
      </c>
      <c r="L2639" s="6">
        <v>71.09</v>
      </c>
      <c r="M2639" s="6">
        <f t="shared" si="164"/>
        <v>220.32000000000002</v>
      </c>
      <c r="N2639" s="6">
        <f t="shared" si="165"/>
        <v>142.18</v>
      </c>
      <c r="O2639" s="6">
        <f t="shared" si="166"/>
        <v>78.140000000000015</v>
      </c>
      <c r="P2639" s="8">
        <f t="shared" si="167"/>
        <v>0.35466594045025424</v>
      </c>
      <c r="Q2639" s="5">
        <f>YEAR(SalesDataTable[[#This Row],[Order Date]])</f>
        <v>2026</v>
      </c>
      <c r="R2639" s="8" t="str">
        <f>"Q"&amp;ROUNDUP(MONTH(SalesDataTable[[#This Row],[Order Date]])/3,0)</f>
        <v>Q4</v>
      </c>
      <c r="S2639" s="9">
        <f>MONTH(SalesDataTable[[#This Row],[Order Date]])</f>
        <v>12</v>
      </c>
      <c r="T2639" s="8" t="str">
        <f>TEXT(SalesDataTable[[#This Row],[Order Date]],"mmm")</f>
        <v>Dec</v>
      </c>
    </row>
    <row r="2640" spans="1:20" ht="16">
      <c r="A2640" s="2" t="s">
        <v>2691</v>
      </c>
      <c r="B2640" s="3">
        <v>46377</v>
      </c>
      <c r="C2640" s="4" t="s">
        <v>1</v>
      </c>
      <c r="D2640" s="4" t="s">
        <v>52</v>
      </c>
      <c r="E2640" s="4" t="s">
        <v>39</v>
      </c>
      <c r="F2640" s="4" t="s">
        <v>4</v>
      </c>
      <c r="G2640" s="4" t="s">
        <v>17</v>
      </c>
      <c r="H2640" s="4" t="s">
        <v>46</v>
      </c>
      <c r="I2640" s="9">
        <v>1</v>
      </c>
      <c r="J2640" s="6">
        <v>45.94</v>
      </c>
      <c r="K2640" s="7">
        <v>0.05</v>
      </c>
      <c r="L2640" s="6">
        <v>18.100000000000001</v>
      </c>
      <c r="M2640" s="6">
        <f t="shared" si="164"/>
        <v>43.642999999999994</v>
      </c>
      <c r="N2640" s="6">
        <f t="shared" si="165"/>
        <v>18.100000000000001</v>
      </c>
      <c r="O2640" s="6">
        <f t="shared" si="166"/>
        <v>25.542999999999992</v>
      </c>
      <c r="P2640" s="8">
        <f t="shared" si="167"/>
        <v>0.58527140664024002</v>
      </c>
      <c r="Q2640" s="5">
        <f>YEAR(SalesDataTable[[#This Row],[Order Date]])</f>
        <v>2026</v>
      </c>
      <c r="R2640" s="8" t="str">
        <f>"Q"&amp;ROUNDUP(MONTH(SalesDataTable[[#This Row],[Order Date]])/3,0)</f>
        <v>Q4</v>
      </c>
      <c r="S2640" s="9">
        <f>MONTH(SalesDataTable[[#This Row],[Order Date]])</f>
        <v>12</v>
      </c>
      <c r="T2640" s="8" t="str">
        <f>TEXT(SalesDataTable[[#This Row],[Order Date]],"mmm")</f>
        <v>Dec</v>
      </c>
    </row>
    <row r="2641" spans="1:20" ht="16">
      <c r="A2641" s="2" t="s">
        <v>2692</v>
      </c>
      <c r="B2641" s="3">
        <v>46377</v>
      </c>
      <c r="C2641" s="4" t="s">
        <v>27</v>
      </c>
      <c r="D2641" s="4" t="s">
        <v>82</v>
      </c>
      <c r="E2641" s="4" t="s">
        <v>10</v>
      </c>
      <c r="F2641" s="4" t="s">
        <v>4</v>
      </c>
      <c r="G2641" s="4" t="s">
        <v>31</v>
      </c>
      <c r="H2641" s="4" t="s">
        <v>41</v>
      </c>
      <c r="I2641" s="9">
        <v>15</v>
      </c>
      <c r="J2641" s="6">
        <v>196.89</v>
      </c>
      <c r="K2641" s="7">
        <v>0.15</v>
      </c>
      <c r="L2641" s="6">
        <v>105.09</v>
      </c>
      <c r="M2641" s="6">
        <f t="shared" si="164"/>
        <v>2510.3474999999999</v>
      </c>
      <c r="N2641" s="6">
        <f t="shared" si="165"/>
        <v>1576.3500000000001</v>
      </c>
      <c r="O2641" s="6">
        <f t="shared" si="166"/>
        <v>933.99749999999972</v>
      </c>
      <c r="P2641" s="8">
        <f t="shared" si="167"/>
        <v>0.37205904760197533</v>
      </c>
      <c r="Q2641" s="5">
        <f>YEAR(SalesDataTable[[#This Row],[Order Date]])</f>
        <v>2026</v>
      </c>
      <c r="R2641" s="8" t="str">
        <f>"Q"&amp;ROUNDUP(MONTH(SalesDataTable[[#This Row],[Order Date]])/3,0)</f>
        <v>Q4</v>
      </c>
      <c r="S2641" s="9">
        <f>MONTH(SalesDataTable[[#This Row],[Order Date]])</f>
        <v>12</v>
      </c>
      <c r="T2641" s="8" t="str">
        <f>TEXT(SalesDataTable[[#This Row],[Order Date]],"mmm")</f>
        <v>Dec</v>
      </c>
    </row>
    <row r="2642" spans="1:20" ht="16">
      <c r="A2642" s="2" t="s">
        <v>2693</v>
      </c>
      <c r="B2642" s="3">
        <v>46377</v>
      </c>
      <c r="C2642" s="4" t="s">
        <v>27</v>
      </c>
      <c r="D2642" s="4" t="s">
        <v>82</v>
      </c>
      <c r="E2642" s="4" t="s">
        <v>25</v>
      </c>
      <c r="F2642" s="4" t="s">
        <v>20</v>
      </c>
      <c r="G2642" s="4" t="s">
        <v>5</v>
      </c>
      <c r="H2642" s="4" t="s">
        <v>29</v>
      </c>
      <c r="I2642" s="9">
        <v>1</v>
      </c>
      <c r="J2642" s="6">
        <v>51.18</v>
      </c>
      <c r="K2642" s="7">
        <v>0.05</v>
      </c>
      <c r="L2642" s="6">
        <v>22.98</v>
      </c>
      <c r="M2642" s="6">
        <f t="shared" si="164"/>
        <v>48.620999999999995</v>
      </c>
      <c r="N2642" s="6">
        <f t="shared" si="165"/>
        <v>22.98</v>
      </c>
      <c r="O2642" s="6">
        <f t="shared" si="166"/>
        <v>25.640999999999995</v>
      </c>
      <c r="P2642" s="8">
        <f t="shared" si="167"/>
        <v>0.52736471894860237</v>
      </c>
      <c r="Q2642" s="5">
        <f>YEAR(SalesDataTable[[#This Row],[Order Date]])</f>
        <v>2026</v>
      </c>
      <c r="R2642" s="8" t="str">
        <f>"Q"&amp;ROUNDUP(MONTH(SalesDataTable[[#This Row],[Order Date]])/3,0)</f>
        <v>Q4</v>
      </c>
      <c r="S2642" s="9">
        <f>MONTH(SalesDataTable[[#This Row],[Order Date]])</f>
        <v>12</v>
      </c>
      <c r="T2642" s="8" t="str">
        <f>TEXT(SalesDataTable[[#This Row],[Order Date]],"mmm")</f>
        <v>Dec</v>
      </c>
    </row>
    <row r="2643" spans="1:20" ht="16">
      <c r="A2643" s="2" t="s">
        <v>2694</v>
      </c>
      <c r="B2643" s="3">
        <v>46378</v>
      </c>
      <c r="C2643" s="4" t="s">
        <v>8</v>
      </c>
      <c r="D2643" s="4" t="s">
        <v>38</v>
      </c>
      <c r="E2643" s="4" t="s">
        <v>25</v>
      </c>
      <c r="F2643" s="4" t="s">
        <v>16</v>
      </c>
      <c r="G2643" s="4" t="s">
        <v>5</v>
      </c>
      <c r="H2643" s="4" t="s">
        <v>35</v>
      </c>
      <c r="I2643" s="9">
        <v>3</v>
      </c>
      <c r="J2643" s="6">
        <v>40.78</v>
      </c>
      <c r="K2643" s="7">
        <v>0.15</v>
      </c>
      <c r="L2643" s="6">
        <v>16.73</v>
      </c>
      <c r="M2643" s="6">
        <f t="shared" si="164"/>
        <v>103.989</v>
      </c>
      <c r="N2643" s="6">
        <f t="shared" si="165"/>
        <v>50.19</v>
      </c>
      <c r="O2643" s="6">
        <f t="shared" si="166"/>
        <v>53.799000000000007</v>
      </c>
      <c r="P2643" s="8">
        <f t="shared" si="167"/>
        <v>0.51735279693044456</v>
      </c>
      <c r="Q2643" s="5">
        <f>YEAR(SalesDataTable[[#This Row],[Order Date]])</f>
        <v>2026</v>
      </c>
      <c r="R2643" s="8" t="str">
        <f>"Q"&amp;ROUNDUP(MONTH(SalesDataTable[[#This Row],[Order Date]])/3,0)</f>
        <v>Q4</v>
      </c>
      <c r="S2643" s="9">
        <f>MONTH(SalesDataTable[[#This Row],[Order Date]])</f>
        <v>12</v>
      </c>
      <c r="T2643" s="8" t="str">
        <f>TEXT(SalesDataTable[[#This Row],[Order Date]],"mmm")</f>
        <v>Dec</v>
      </c>
    </row>
    <row r="2644" spans="1:20" ht="16">
      <c r="A2644" s="2" t="s">
        <v>2695</v>
      </c>
      <c r="B2644" s="3">
        <v>46378</v>
      </c>
      <c r="C2644" s="4" t="s">
        <v>14</v>
      </c>
      <c r="D2644" s="4" t="s">
        <v>24</v>
      </c>
      <c r="E2644" s="4" t="s">
        <v>39</v>
      </c>
      <c r="F2644" s="4" t="s">
        <v>4</v>
      </c>
      <c r="G2644" s="4" t="s">
        <v>31</v>
      </c>
      <c r="H2644" s="4" t="s">
        <v>41</v>
      </c>
      <c r="I2644" s="9">
        <v>1</v>
      </c>
      <c r="J2644" s="6">
        <v>195.63</v>
      </c>
      <c r="K2644" s="7">
        <v>0.05</v>
      </c>
      <c r="L2644" s="6">
        <v>102.13</v>
      </c>
      <c r="M2644" s="6">
        <f t="shared" si="164"/>
        <v>185.84849999999997</v>
      </c>
      <c r="N2644" s="6">
        <f t="shared" si="165"/>
        <v>102.13</v>
      </c>
      <c r="O2644" s="6">
        <f t="shared" si="166"/>
        <v>83.718499999999977</v>
      </c>
      <c r="P2644" s="8">
        <f t="shared" si="167"/>
        <v>0.45046637449320276</v>
      </c>
      <c r="Q2644" s="5">
        <f>YEAR(SalesDataTable[[#This Row],[Order Date]])</f>
        <v>2026</v>
      </c>
      <c r="R2644" s="8" t="str">
        <f>"Q"&amp;ROUNDUP(MONTH(SalesDataTable[[#This Row],[Order Date]])/3,0)</f>
        <v>Q4</v>
      </c>
      <c r="S2644" s="9">
        <f>MONTH(SalesDataTable[[#This Row],[Order Date]])</f>
        <v>12</v>
      </c>
      <c r="T2644" s="8" t="str">
        <f>TEXT(SalesDataTable[[#This Row],[Order Date]],"mmm")</f>
        <v>Dec</v>
      </c>
    </row>
    <row r="2645" spans="1:20" ht="16">
      <c r="A2645" s="2" t="s">
        <v>2696</v>
      </c>
      <c r="B2645" s="3">
        <v>46378</v>
      </c>
      <c r="C2645" s="4" t="s">
        <v>14</v>
      </c>
      <c r="D2645" s="4" t="s">
        <v>34</v>
      </c>
      <c r="E2645" s="4" t="s">
        <v>10</v>
      </c>
      <c r="F2645" s="4" t="s">
        <v>4</v>
      </c>
      <c r="G2645" s="4" t="s">
        <v>17</v>
      </c>
      <c r="H2645" s="4" t="s">
        <v>71</v>
      </c>
      <c r="I2645" s="9">
        <v>10</v>
      </c>
      <c r="J2645" s="6">
        <v>134.86000000000001</v>
      </c>
      <c r="K2645" s="7">
        <v>0.1</v>
      </c>
      <c r="L2645" s="6">
        <v>65.3</v>
      </c>
      <c r="M2645" s="6">
        <f t="shared" si="164"/>
        <v>1213.7400000000002</v>
      </c>
      <c r="N2645" s="6">
        <f t="shared" si="165"/>
        <v>653</v>
      </c>
      <c r="O2645" s="6">
        <f t="shared" si="166"/>
        <v>560.74000000000024</v>
      </c>
      <c r="P2645" s="8">
        <f t="shared" si="167"/>
        <v>0.46199350767050612</v>
      </c>
      <c r="Q2645" s="5">
        <f>YEAR(SalesDataTable[[#This Row],[Order Date]])</f>
        <v>2026</v>
      </c>
      <c r="R2645" s="8" t="str">
        <f>"Q"&amp;ROUNDUP(MONTH(SalesDataTable[[#This Row],[Order Date]])/3,0)</f>
        <v>Q4</v>
      </c>
      <c r="S2645" s="9">
        <f>MONTH(SalesDataTable[[#This Row],[Order Date]])</f>
        <v>12</v>
      </c>
      <c r="T2645" s="8" t="str">
        <f>TEXT(SalesDataTable[[#This Row],[Order Date]],"mmm")</f>
        <v>Dec</v>
      </c>
    </row>
    <row r="2646" spans="1:20" ht="16">
      <c r="A2646" s="2" t="s">
        <v>2697</v>
      </c>
      <c r="B2646" s="3">
        <v>46378</v>
      </c>
      <c r="C2646" s="4" t="s">
        <v>27</v>
      </c>
      <c r="D2646" s="4" t="s">
        <v>28</v>
      </c>
      <c r="E2646" s="4" t="s">
        <v>3</v>
      </c>
      <c r="F2646" s="4" t="s">
        <v>16</v>
      </c>
      <c r="G2646" s="4" t="s">
        <v>5</v>
      </c>
      <c r="H2646" s="4" t="s">
        <v>6</v>
      </c>
      <c r="I2646" s="9">
        <v>1</v>
      </c>
      <c r="J2646" s="6">
        <v>83.15</v>
      </c>
      <c r="K2646" s="7">
        <v>0</v>
      </c>
      <c r="L2646" s="6">
        <v>42.3</v>
      </c>
      <c r="M2646" s="6">
        <f t="shared" si="164"/>
        <v>83.15</v>
      </c>
      <c r="N2646" s="6">
        <f t="shared" si="165"/>
        <v>42.3</v>
      </c>
      <c r="O2646" s="6">
        <f t="shared" si="166"/>
        <v>40.850000000000009</v>
      </c>
      <c r="P2646" s="8">
        <f t="shared" si="167"/>
        <v>0.49128081779915822</v>
      </c>
      <c r="Q2646" s="5">
        <f>YEAR(SalesDataTable[[#This Row],[Order Date]])</f>
        <v>2026</v>
      </c>
      <c r="R2646" s="8" t="str">
        <f>"Q"&amp;ROUNDUP(MONTH(SalesDataTable[[#This Row],[Order Date]])/3,0)</f>
        <v>Q4</v>
      </c>
      <c r="S2646" s="9">
        <f>MONTH(SalesDataTable[[#This Row],[Order Date]])</f>
        <v>12</v>
      </c>
      <c r="T2646" s="8" t="str">
        <f>TEXT(SalesDataTable[[#This Row],[Order Date]],"mmm")</f>
        <v>Dec</v>
      </c>
    </row>
    <row r="2647" spans="1:20" ht="16">
      <c r="A2647" s="2" t="s">
        <v>2698</v>
      </c>
      <c r="B2647" s="3">
        <v>46378</v>
      </c>
      <c r="C2647" s="4" t="s">
        <v>8</v>
      </c>
      <c r="D2647" s="4" t="s">
        <v>38</v>
      </c>
      <c r="E2647" s="4" t="s">
        <v>39</v>
      </c>
      <c r="F2647" s="4" t="s">
        <v>20</v>
      </c>
      <c r="G2647" s="4" t="s">
        <v>5</v>
      </c>
      <c r="H2647" s="4" t="s">
        <v>6</v>
      </c>
      <c r="I2647" s="9">
        <v>1</v>
      </c>
      <c r="J2647" s="6">
        <v>81.599999999999994</v>
      </c>
      <c r="K2647" s="7">
        <v>0.15</v>
      </c>
      <c r="L2647" s="6">
        <v>42</v>
      </c>
      <c r="M2647" s="6">
        <f t="shared" si="164"/>
        <v>69.36</v>
      </c>
      <c r="N2647" s="6">
        <f t="shared" si="165"/>
        <v>42</v>
      </c>
      <c r="O2647" s="6">
        <f t="shared" si="166"/>
        <v>27.36</v>
      </c>
      <c r="P2647" s="8">
        <f t="shared" si="167"/>
        <v>0.3944636678200692</v>
      </c>
      <c r="Q2647" s="5">
        <f>YEAR(SalesDataTable[[#This Row],[Order Date]])</f>
        <v>2026</v>
      </c>
      <c r="R2647" s="8" t="str">
        <f>"Q"&amp;ROUNDUP(MONTH(SalesDataTable[[#This Row],[Order Date]])/3,0)</f>
        <v>Q4</v>
      </c>
      <c r="S2647" s="9">
        <f>MONTH(SalesDataTable[[#This Row],[Order Date]])</f>
        <v>12</v>
      </c>
      <c r="T2647" s="8" t="str">
        <f>TEXT(SalesDataTable[[#This Row],[Order Date]],"mmm")</f>
        <v>Dec</v>
      </c>
    </row>
    <row r="2648" spans="1:20" ht="16">
      <c r="A2648" s="2" t="s">
        <v>2699</v>
      </c>
      <c r="B2648" s="3">
        <v>46378</v>
      </c>
      <c r="C2648" s="4" t="s">
        <v>27</v>
      </c>
      <c r="D2648" s="4" t="s">
        <v>45</v>
      </c>
      <c r="E2648" s="4" t="s">
        <v>25</v>
      </c>
      <c r="F2648" s="4" t="s">
        <v>20</v>
      </c>
      <c r="G2648" s="4" t="s">
        <v>17</v>
      </c>
      <c r="H2648" s="4" t="s">
        <v>46</v>
      </c>
      <c r="I2648" s="9">
        <v>5</v>
      </c>
      <c r="J2648" s="6">
        <v>47.67</v>
      </c>
      <c r="K2648" s="7">
        <v>0.1</v>
      </c>
      <c r="L2648" s="6">
        <v>17.84</v>
      </c>
      <c r="M2648" s="6">
        <f t="shared" si="164"/>
        <v>214.51500000000001</v>
      </c>
      <c r="N2648" s="6">
        <f t="shared" si="165"/>
        <v>89.2</v>
      </c>
      <c r="O2648" s="6">
        <f t="shared" si="166"/>
        <v>125.31500000000001</v>
      </c>
      <c r="P2648" s="8">
        <f t="shared" si="167"/>
        <v>0.5841782625923595</v>
      </c>
      <c r="Q2648" s="5">
        <f>YEAR(SalesDataTable[[#This Row],[Order Date]])</f>
        <v>2026</v>
      </c>
      <c r="R2648" s="8" t="str">
        <f>"Q"&amp;ROUNDUP(MONTH(SalesDataTable[[#This Row],[Order Date]])/3,0)</f>
        <v>Q4</v>
      </c>
      <c r="S2648" s="9">
        <f>MONTH(SalesDataTable[[#This Row],[Order Date]])</f>
        <v>12</v>
      </c>
      <c r="T2648" s="8" t="str">
        <f>TEXT(SalesDataTable[[#This Row],[Order Date]],"mmm")</f>
        <v>Dec</v>
      </c>
    </row>
    <row r="2649" spans="1:20" ht="16">
      <c r="A2649" s="2" t="s">
        <v>2700</v>
      </c>
      <c r="B2649" s="3">
        <v>46378</v>
      </c>
      <c r="C2649" s="4" t="s">
        <v>27</v>
      </c>
      <c r="D2649" s="4" t="s">
        <v>45</v>
      </c>
      <c r="E2649" s="4" t="s">
        <v>25</v>
      </c>
      <c r="F2649" s="4" t="s">
        <v>20</v>
      </c>
      <c r="G2649" s="4" t="s">
        <v>5</v>
      </c>
      <c r="H2649" s="4" t="s">
        <v>29</v>
      </c>
      <c r="I2649" s="9">
        <v>2</v>
      </c>
      <c r="J2649" s="6">
        <v>50.96</v>
      </c>
      <c r="K2649" s="7">
        <v>0.15</v>
      </c>
      <c r="L2649" s="6">
        <v>22.59</v>
      </c>
      <c r="M2649" s="6">
        <f t="shared" si="164"/>
        <v>86.632000000000005</v>
      </c>
      <c r="N2649" s="6">
        <f t="shared" si="165"/>
        <v>45.18</v>
      </c>
      <c r="O2649" s="6">
        <f t="shared" si="166"/>
        <v>41.452000000000005</v>
      </c>
      <c r="P2649" s="8">
        <f t="shared" si="167"/>
        <v>0.47848370117277683</v>
      </c>
      <c r="Q2649" s="5">
        <f>YEAR(SalesDataTable[[#This Row],[Order Date]])</f>
        <v>2026</v>
      </c>
      <c r="R2649" s="8" t="str">
        <f>"Q"&amp;ROUNDUP(MONTH(SalesDataTable[[#This Row],[Order Date]])/3,0)</f>
        <v>Q4</v>
      </c>
      <c r="S2649" s="9">
        <f>MONTH(SalesDataTable[[#This Row],[Order Date]])</f>
        <v>12</v>
      </c>
      <c r="T2649" s="8" t="str">
        <f>TEXT(SalesDataTable[[#This Row],[Order Date]],"mmm")</f>
        <v>Dec</v>
      </c>
    </row>
    <row r="2650" spans="1:20" ht="16">
      <c r="A2650" s="2" t="s">
        <v>2701</v>
      </c>
      <c r="B2650" s="3">
        <v>46379</v>
      </c>
      <c r="C2650" s="4" t="s">
        <v>27</v>
      </c>
      <c r="D2650" s="4" t="s">
        <v>45</v>
      </c>
      <c r="E2650" s="4" t="s">
        <v>25</v>
      </c>
      <c r="F2650" s="4" t="s">
        <v>16</v>
      </c>
      <c r="G2650" s="4" t="s">
        <v>17</v>
      </c>
      <c r="H2650" s="4" t="s">
        <v>46</v>
      </c>
      <c r="I2650" s="9">
        <v>5</v>
      </c>
      <c r="J2650" s="6">
        <v>47.69</v>
      </c>
      <c r="K2650" s="7">
        <v>0.05</v>
      </c>
      <c r="L2650" s="6">
        <v>18.23</v>
      </c>
      <c r="M2650" s="6">
        <f t="shared" si="164"/>
        <v>226.52749999999997</v>
      </c>
      <c r="N2650" s="6">
        <f t="shared" si="165"/>
        <v>91.15</v>
      </c>
      <c r="O2650" s="6">
        <f t="shared" si="166"/>
        <v>135.37749999999997</v>
      </c>
      <c r="P2650" s="8">
        <f t="shared" si="167"/>
        <v>0.59762059794064726</v>
      </c>
      <c r="Q2650" s="5">
        <f>YEAR(SalesDataTable[[#This Row],[Order Date]])</f>
        <v>2026</v>
      </c>
      <c r="R2650" s="8" t="str">
        <f>"Q"&amp;ROUNDUP(MONTH(SalesDataTable[[#This Row],[Order Date]])/3,0)</f>
        <v>Q4</v>
      </c>
      <c r="S2650" s="9">
        <f>MONTH(SalesDataTable[[#This Row],[Order Date]])</f>
        <v>12</v>
      </c>
      <c r="T2650" s="8" t="str">
        <f>TEXT(SalesDataTable[[#This Row],[Order Date]],"mmm")</f>
        <v>Dec</v>
      </c>
    </row>
    <row r="2651" spans="1:20" ht="16">
      <c r="A2651" s="2" t="s">
        <v>2702</v>
      </c>
      <c r="B2651" s="3">
        <v>46379</v>
      </c>
      <c r="C2651" s="4" t="s">
        <v>27</v>
      </c>
      <c r="D2651" s="4" t="s">
        <v>48</v>
      </c>
      <c r="E2651" s="4" t="s">
        <v>3</v>
      </c>
      <c r="F2651" s="4" t="s">
        <v>4</v>
      </c>
      <c r="G2651" s="4" t="s">
        <v>11</v>
      </c>
      <c r="H2651" s="4" t="s">
        <v>12</v>
      </c>
      <c r="I2651" s="9">
        <v>1</v>
      </c>
      <c r="J2651" s="6">
        <v>91.08</v>
      </c>
      <c r="K2651" s="7">
        <v>0.2</v>
      </c>
      <c r="L2651" s="6">
        <v>46.14</v>
      </c>
      <c r="M2651" s="6">
        <f t="shared" si="164"/>
        <v>72.864000000000004</v>
      </c>
      <c r="N2651" s="6">
        <f t="shared" si="165"/>
        <v>46.14</v>
      </c>
      <c r="O2651" s="6">
        <f t="shared" si="166"/>
        <v>26.724000000000004</v>
      </c>
      <c r="P2651" s="8">
        <f t="shared" si="167"/>
        <v>0.36676548089591571</v>
      </c>
      <c r="Q2651" s="5">
        <f>YEAR(SalesDataTable[[#This Row],[Order Date]])</f>
        <v>2026</v>
      </c>
      <c r="R2651" s="8" t="str">
        <f>"Q"&amp;ROUNDUP(MONTH(SalesDataTable[[#This Row],[Order Date]])/3,0)</f>
        <v>Q4</v>
      </c>
      <c r="S2651" s="9">
        <f>MONTH(SalesDataTable[[#This Row],[Order Date]])</f>
        <v>12</v>
      </c>
      <c r="T2651" s="8" t="str">
        <f>TEXT(SalesDataTable[[#This Row],[Order Date]],"mmm")</f>
        <v>Dec</v>
      </c>
    </row>
    <row r="2652" spans="1:20" ht="16">
      <c r="A2652" s="2" t="s">
        <v>2703</v>
      </c>
      <c r="B2652" s="3">
        <v>46379</v>
      </c>
      <c r="C2652" s="4" t="s">
        <v>8</v>
      </c>
      <c r="D2652" s="4" t="s">
        <v>86</v>
      </c>
      <c r="E2652" s="4" t="s">
        <v>25</v>
      </c>
      <c r="F2652" s="4" t="s">
        <v>16</v>
      </c>
      <c r="G2652" s="4" t="s">
        <v>11</v>
      </c>
      <c r="H2652" s="4" t="s">
        <v>21</v>
      </c>
      <c r="I2652" s="9">
        <v>1</v>
      </c>
      <c r="J2652" s="6">
        <v>143.84</v>
      </c>
      <c r="K2652" s="7">
        <v>0.15</v>
      </c>
      <c r="L2652" s="6">
        <v>78.17</v>
      </c>
      <c r="M2652" s="6">
        <f t="shared" si="164"/>
        <v>122.264</v>
      </c>
      <c r="N2652" s="6">
        <f t="shared" si="165"/>
        <v>78.17</v>
      </c>
      <c r="O2652" s="6">
        <f t="shared" si="166"/>
        <v>44.093999999999994</v>
      </c>
      <c r="P2652" s="8">
        <f t="shared" si="167"/>
        <v>0.360645815612118</v>
      </c>
      <c r="Q2652" s="5">
        <f>YEAR(SalesDataTable[[#This Row],[Order Date]])</f>
        <v>2026</v>
      </c>
      <c r="R2652" s="8" t="str">
        <f>"Q"&amp;ROUNDUP(MONTH(SalesDataTable[[#This Row],[Order Date]])/3,0)</f>
        <v>Q4</v>
      </c>
      <c r="S2652" s="9">
        <f>MONTH(SalesDataTable[[#This Row],[Order Date]])</f>
        <v>12</v>
      </c>
      <c r="T2652" s="8" t="str">
        <f>TEXT(SalesDataTable[[#This Row],[Order Date]],"mmm")</f>
        <v>Dec</v>
      </c>
    </row>
    <row r="2653" spans="1:20" ht="16">
      <c r="A2653" s="2" t="s">
        <v>2704</v>
      </c>
      <c r="B2653" s="3">
        <v>46379</v>
      </c>
      <c r="C2653" s="4" t="s">
        <v>8</v>
      </c>
      <c r="D2653" s="4" t="s">
        <v>38</v>
      </c>
      <c r="E2653" s="4" t="s">
        <v>3</v>
      </c>
      <c r="F2653" s="4" t="s">
        <v>16</v>
      </c>
      <c r="G2653" s="4" t="s">
        <v>5</v>
      </c>
      <c r="H2653" s="4" t="s">
        <v>43</v>
      </c>
      <c r="I2653" s="9">
        <v>1</v>
      </c>
      <c r="J2653" s="6">
        <v>102.66</v>
      </c>
      <c r="K2653" s="7">
        <v>0.05</v>
      </c>
      <c r="L2653" s="6">
        <v>49.2</v>
      </c>
      <c r="M2653" s="6">
        <f t="shared" si="164"/>
        <v>97.526999999999987</v>
      </c>
      <c r="N2653" s="6">
        <f t="shared" si="165"/>
        <v>49.2</v>
      </c>
      <c r="O2653" s="6">
        <f t="shared" si="166"/>
        <v>48.326999999999984</v>
      </c>
      <c r="P2653" s="8">
        <f t="shared" si="167"/>
        <v>0.4955243163431664</v>
      </c>
      <c r="Q2653" s="5">
        <f>YEAR(SalesDataTable[[#This Row],[Order Date]])</f>
        <v>2026</v>
      </c>
      <c r="R2653" s="8" t="str">
        <f>"Q"&amp;ROUNDUP(MONTH(SalesDataTable[[#This Row],[Order Date]])/3,0)</f>
        <v>Q4</v>
      </c>
      <c r="S2653" s="9">
        <f>MONTH(SalesDataTable[[#This Row],[Order Date]])</f>
        <v>12</v>
      </c>
      <c r="T2653" s="8" t="str">
        <f>TEXT(SalesDataTable[[#This Row],[Order Date]],"mmm")</f>
        <v>Dec</v>
      </c>
    </row>
    <row r="2654" spans="1:20" ht="16">
      <c r="A2654" s="2" t="s">
        <v>2705</v>
      </c>
      <c r="B2654" s="3">
        <v>46379</v>
      </c>
      <c r="C2654" s="4" t="s">
        <v>8</v>
      </c>
      <c r="D2654" s="4" t="s">
        <v>66</v>
      </c>
      <c r="E2654" s="4" t="s">
        <v>25</v>
      </c>
      <c r="F2654" s="4" t="s">
        <v>16</v>
      </c>
      <c r="G2654" s="4" t="s">
        <v>49</v>
      </c>
      <c r="H2654" s="4" t="s">
        <v>50</v>
      </c>
      <c r="I2654" s="9">
        <v>2</v>
      </c>
      <c r="J2654" s="6">
        <v>40.32</v>
      </c>
      <c r="K2654" s="7">
        <v>0</v>
      </c>
      <c r="L2654" s="6">
        <v>14.39</v>
      </c>
      <c r="M2654" s="6">
        <f t="shared" si="164"/>
        <v>80.64</v>
      </c>
      <c r="N2654" s="6">
        <f t="shared" si="165"/>
        <v>28.78</v>
      </c>
      <c r="O2654" s="6">
        <f t="shared" si="166"/>
        <v>51.86</v>
      </c>
      <c r="P2654" s="8">
        <f t="shared" si="167"/>
        <v>0.64310515873015872</v>
      </c>
      <c r="Q2654" s="5">
        <f>YEAR(SalesDataTable[[#This Row],[Order Date]])</f>
        <v>2026</v>
      </c>
      <c r="R2654" s="8" t="str">
        <f>"Q"&amp;ROUNDUP(MONTH(SalesDataTable[[#This Row],[Order Date]])/3,0)</f>
        <v>Q4</v>
      </c>
      <c r="S2654" s="9">
        <f>MONTH(SalesDataTable[[#This Row],[Order Date]])</f>
        <v>12</v>
      </c>
      <c r="T2654" s="8" t="str">
        <f>TEXT(SalesDataTable[[#This Row],[Order Date]],"mmm")</f>
        <v>Dec</v>
      </c>
    </row>
    <row r="2655" spans="1:20" ht="16">
      <c r="A2655" s="2" t="s">
        <v>2706</v>
      </c>
      <c r="B2655" s="3">
        <v>46379</v>
      </c>
      <c r="C2655" s="4" t="s">
        <v>1</v>
      </c>
      <c r="D2655" s="4" t="s">
        <v>2</v>
      </c>
      <c r="E2655" s="4" t="s">
        <v>25</v>
      </c>
      <c r="F2655" s="4" t="s">
        <v>4</v>
      </c>
      <c r="G2655" s="4" t="s">
        <v>11</v>
      </c>
      <c r="H2655" s="4" t="s">
        <v>53</v>
      </c>
      <c r="I2655" s="9">
        <v>1</v>
      </c>
      <c r="J2655" s="6">
        <v>157.58000000000001</v>
      </c>
      <c r="K2655" s="7">
        <v>0.1</v>
      </c>
      <c r="L2655" s="6">
        <v>80.37</v>
      </c>
      <c r="M2655" s="6">
        <f t="shared" si="164"/>
        <v>141.822</v>
      </c>
      <c r="N2655" s="6">
        <f t="shared" si="165"/>
        <v>80.37</v>
      </c>
      <c r="O2655" s="6">
        <f t="shared" si="166"/>
        <v>61.451999999999998</v>
      </c>
      <c r="P2655" s="8">
        <f t="shared" si="167"/>
        <v>0.43330371874603374</v>
      </c>
      <c r="Q2655" s="5">
        <f>YEAR(SalesDataTable[[#This Row],[Order Date]])</f>
        <v>2026</v>
      </c>
      <c r="R2655" s="8" t="str">
        <f>"Q"&amp;ROUNDUP(MONTH(SalesDataTable[[#This Row],[Order Date]])/3,0)</f>
        <v>Q4</v>
      </c>
      <c r="S2655" s="9">
        <f>MONTH(SalesDataTable[[#This Row],[Order Date]])</f>
        <v>12</v>
      </c>
      <c r="T2655" s="8" t="str">
        <f>TEXT(SalesDataTable[[#This Row],[Order Date]],"mmm")</f>
        <v>Dec</v>
      </c>
    </row>
    <row r="2656" spans="1:20" ht="16">
      <c r="A2656" s="2" t="s">
        <v>2707</v>
      </c>
      <c r="B2656" s="3">
        <v>46379</v>
      </c>
      <c r="C2656" s="4" t="s">
        <v>8</v>
      </c>
      <c r="D2656" s="4" t="s">
        <v>86</v>
      </c>
      <c r="E2656" s="4" t="s">
        <v>3</v>
      </c>
      <c r="F2656" s="4" t="s">
        <v>16</v>
      </c>
      <c r="G2656" s="4" t="s">
        <v>49</v>
      </c>
      <c r="H2656" s="4" t="s">
        <v>67</v>
      </c>
      <c r="I2656" s="9">
        <v>1</v>
      </c>
      <c r="J2656" s="6">
        <v>36.4</v>
      </c>
      <c r="K2656" s="7">
        <v>0</v>
      </c>
      <c r="L2656" s="6">
        <v>14.22</v>
      </c>
      <c r="M2656" s="6">
        <f t="shared" si="164"/>
        <v>36.4</v>
      </c>
      <c r="N2656" s="6">
        <f t="shared" si="165"/>
        <v>14.22</v>
      </c>
      <c r="O2656" s="6">
        <f t="shared" si="166"/>
        <v>22.18</v>
      </c>
      <c r="P2656" s="8">
        <f t="shared" si="167"/>
        <v>0.6093406593406594</v>
      </c>
      <c r="Q2656" s="5">
        <f>YEAR(SalesDataTable[[#This Row],[Order Date]])</f>
        <v>2026</v>
      </c>
      <c r="R2656" s="8" t="str">
        <f>"Q"&amp;ROUNDUP(MONTH(SalesDataTable[[#This Row],[Order Date]])/3,0)</f>
        <v>Q4</v>
      </c>
      <c r="S2656" s="9">
        <f>MONTH(SalesDataTable[[#This Row],[Order Date]])</f>
        <v>12</v>
      </c>
      <c r="T2656" s="8" t="str">
        <f>TEXT(SalesDataTable[[#This Row],[Order Date]],"mmm")</f>
        <v>Dec</v>
      </c>
    </row>
    <row r="2657" spans="1:20" ht="16">
      <c r="A2657" s="2" t="s">
        <v>2708</v>
      </c>
      <c r="B2657" s="3">
        <v>46380</v>
      </c>
      <c r="C2657" s="4" t="s">
        <v>8</v>
      </c>
      <c r="D2657" s="4" t="s">
        <v>66</v>
      </c>
      <c r="E2657" s="4" t="s">
        <v>3</v>
      </c>
      <c r="F2657" s="4" t="s">
        <v>20</v>
      </c>
      <c r="G2657" s="4" t="s">
        <v>11</v>
      </c>
      <c r="H2657" s="4" t="s">
        <v>21</v>
      </c>
      <c r="I2657" s="9">
        <v>1</v>
      </c>
      <c r="J2657" s="6">
        <v>142.15</v>
      </c>
      <c r="K2657" s="7">
        <v>0.05</v>
      </c>
      <c r="L2657" s="6">
        <v>80.5</v>
      </c>
      <c r="M2657" s="6">
        <f t="shared" si="164"/>
        <v>135.04249999999999</v>
      </c>
      <c r="N2657" s="6">
        <f t="shared" si="165"/>
        <v>80.5</v>
      </c>
      <c r="O2657" s="6">
        <f t="shared" si="166"/>
        <v>54.54249999999999</v>
      </c>
      <c r="P2657" s="8">
        <f t="shared" si="167"/>
        <v>0.40389136753244342</v>
      </c>
      <c r="Q2657" s="5">
        <f>YEAR(SalesDataTable[[#This Row],[Order Date]])</f>
        <v>2026</v>
      </c>
      <c r="R2657" s="8" t="str">
        <f>"Q"&amp;ROUNDUP(MONTH(SalesDataTable[[#This Row],[Order Date]])/3,0)</f>
        <v>Q4</v>
      </c>
      <c r="S2657" s="9">
        <f>MONTH(SalesDataTable[[#This Row],[Order Date]])</f>
        <v>12</v>
      </c>
      <c r="T2657" s="8" t="str">
        <f>TEXT(SalesDataTable[[#This Row],[Order Date]],"mmm")</f>
        <v>Dec</v>
      </c>
    </row>
    <row r="2658" spans="1:20" ht="16">
      <c r="A2658" s="2" t="s">
        <v>2709</v>
      </c>
      <c r="B2658" s="3">
        <v>46380</v>
      </c>
      <c r="C2658" s="4" t="s">
        <v>1</v>
      </c>
      <c r="D2658" s="4" t="s">
        <v>2</v>
      </c>
      <c r="E2658" s="4" t="s">
        <v>3</v>
      </c>
      <c r="F2658" s="4" t="s">
        <v>4</v>
      </c>
      <c r="G2658" s="4" t="s">
        <v>31</v>
      </c>
      <c r="H2658" s="4" t="s">
        <v>32</v>
      </c>
      <c r="I2658" s="9">
        <v>2</v>
      </c>
      <c r="J2658" s="6">
        <v>332.38</v>
      </c>
      <c r="K2658" s="7">
        <v>0.05</v>
      </c>
      <c r="L2658" s="6">
        <v>192.16</v>
      </c>
      <c r="M2658" s="6">
        <f t="shared" si="164"/>
        <v>631.52199999999993</v>
      </c>
      <c r="N2658" s="6">
        <f t="shared" si="165"/>
        <v>384.32</v>
      </c>
      <c r="O2658" s="6">
        <f t="shared" si="166"/>
        <v>247.20199999999994</v>
      </c>
      <c r="P2658" s="8">
        <f t="shared" si="167"/>
        <v>0.39143846136793331</v>
      </c>
      <c r="Q2658" s="5">
        <f>YEAR(SalesDataTable[[#This Row],[Order Date]])</f>
        <v>2026</v>
      </c>
      <c r="R2658" s="8" t="str">
        <f>"Q"&amp;ROUNDUP(MONTH(SalesDataTable[[#This Row],[Order Date]])/3,0)</f>
        <v>Q4</v>
      </c>
      <c r="S2658" s="9">
        <f>MONTH(SalesDataTable[[#This Row],[Order Date]])</f>
        <v>12</v>
      </c>
      <c r="T2658" s="8" t="str">
        <f>TEXT(SalesDataTable[[#This Row],[Order Date]],"mmm")</f>
        <v>Dec</v>
      </c>
    </row>
    <row r="2659" spans="1:20" ht="16">
      <c r="A2659" s="2" t="s">
        <v>2710</v>
      </c>
      <c r="B2659" s="3">
        <v>46380</v>
      </c>
      <c r="C2659" s="4" t="s">
        <v>8</v>
      </c>
      <c r="D2659" s="4" t="s">
        <v>9</v>
      </c>
      <c r="E2659" s="4" t="s">
        <v>25</v>
      </c>
      <c r="F2659" s="4" t="s">
        <v>16</v>
      </c>
      <c r="G2659" s="4" t="s">
        <v>31</v>
      </c>
      <c r="H2659" s="4" t="s">
        <v>90</v>
      </c>
      <c r="I2659" s="9">
        <v>1</v>
      </c>
      <c r="J2659" s="6">
        <v>122.18</v>
      </c>
      <c r="K2659" s="7">
        <v>0.15</v>
      </c>
      <c r="L2659" s="6">
        <v>61.28</v>
      </c>
      <c r="M2659" s="6">
        <f t="shared" si="164"/>
        <v>103.85300000000001</v>
      </c>
      <c r="N2659" s="6">
        <f t="shared" si="165"/>
        <v>61.28</v>
      </c>
      <c r="O2659" s="6">
        <f t="shared" si="166"/>
        <v>42.573000000000008</v>
      </c>
      <c r="P2659" s="8">
        <f t="shared" si="167"/>
        <v>0.40993519686479934</v>
      </c>
      <c r="Q2659" s="5">
        <f>YEAR(SalesDataTable[[#This Row],[Order Date]])</f>
        <v>2026</v>
      </c>
      <c r="R2659" s="8" t="str">
        <f>"Q"&amp;ROUNDUP(MONTH(SalesDataTable[[#This Row],[Order Date]])/3,0)</f>
        <v>Q4</v>
      </c>
      <c r="S2659" s="9">
        <f>MONTH(SalesDataTable[[#This Row],[Order Date]])</f>
        <v>12</v>
      </c>
      <c r="T2659" s="8" t="str">
        <f>TEXT(SalesDataTable[[#This Row],[Order Date]],"mmm")</f>
        <v>Dec</v>
      </c>
    </row>
    <row r="2660" spans="1:20" ht="16">
      <c r="A2660" s="2" t="s">
        <v>2711</v>
      </c>
      <c r="B2660" s="3">
        <v>46380</v>
      </c>
      <c r="C2660" s="4" t="s">
        <v>1</v>
      </c>
      <c r="D2660" s="4" t="s">
        <v>2</v>
      </c>
      <c r="E2660" s="4" t="s">
        <v>3</v>
      </c>
      <c r="F2660" s="4" t="s">
        <v>16</v>
      </c>
      <c r="G2660" s="4" t="s">
        <v>31</v>
      </c>
      <c r="H2660" s="4" t="s">
        <v>90</v>
      </c>
      <c r="I2660" s="9">
        <v>1</v>
      </c>
      <c r="J2660" s="6">
        <v>125.66</v>
      </c>
      <c r="K2660" s="7">
        <v>0.15</v>
      </c>
      <c r="L2660" s="6">
        <v>60.6</v>
      </c>
      <c r="M2660" s="6">
        <f t="shared" si="164"/>
        <v>106.81099999999999</v>
      </c>
      <c r="N2660" s="6">
        <f t="shared" si="165"/>
        <v>60.6</v>
      </c>
      <c r="O2660" s="6">
        <f t="shared" si="166"/>
        <v>46.210999999999991</v>
      </c>
      <c r="P2660" s="8">
        <f t="shared" si="167"/>
        <v>0.43264270533933763</v>
      </c>
      <c r="Q2660" s="5">
        <f>YEAR(SalesDataTable[[#This Row],[Order Date]])</f>
        <v>2026</v>
      </c>
      <c r="R2660" s="8" t="str">
        <f>"Q"&amp;ROUNDUP(MONTH(SalesDataTable[[#This Row],[Order Date]])/3,0)</f>
        <v>Q4</v>
      </c>
      <c r="S2660" s="9">
        <f>MONTH(SalesDataTable[[#This Row],[Order Date]])</f>
        <v>12</v>
      </c>
      <c r="T2660" s="8" t="str">
        <f>TEXT(SalesDataTable[[#This Row],[Order Date]],"mmm")</f>
        <v>Dec</v>
      </c>
    </row>
    <row r="2661" spans="1:20" ht="16">
      <c r="A2661" s="2" t="s">
        <v>2712</v>
      </c>
      <c r="B2661" s="3">
        <v>46380</v>
      </c>
      <c r="C2661" s="4" t="s">
        <v>27</v>
      </c>
      <c r="D2661" s="4" t="s">
        <v>28</v>
      </c>
      <c r="E2661" s="4" t="s">
        <v>3</v>
      </c>
      <c r="F2661" s="4" t="s">
        <v>4</v>
      </c>
      <c r="G2661" s="4" t="s">
        <v>17</v>
      </c>
      <c r="H2661" s="4" t="s">
        <v>46</v>
      </c>
      <c r="I2661" s="9">
        <v>2</v>
      </c>
      <c r="J2661" s="6">
        <v>47.38</v>
      </c>
      <c r="K2661" s="7">
        <v>0.05</v>
      </c>
      <c r="L2661" s="6">
        <v>18.850000000000001</v>
      </c>
      <c r="M2661" s="6">
        <f t="shared" si="164"/>
        <v>90.022000000000006</v>
      </c>
      <c r="N2661" s="6">
        <f t="shared" si="165"/>
        <v>37.700000000000003</v>
      </c>
      <c r="O2661" s="6">
        <f t="shared" si="166"/>
        <v>52.322000000000003</v>
      </c>
      <c r="P2661" s="8">
        <f t="shared" si="167"/>
        <v>0.58121348114905247</v>
      </c>
      <c r="Q2661" s="5">
        <f>YEAR(SalesDataTable[[#This Row],[Order Date]])</f>
        <v>2026</v>
      </c>
      <c r="R2661" s="8" t="str">
        <f>"Q"&amp;ROUNDUP(MONTH(SalesDataTable[[#This Row],[Order Date]])/3,0)</f>
        <v>Q4</v>
      </c>
      <c r="S2661" s="9">
        <f>MONTH(SalesDataTable[[#This Row],[Order Date]])</f>
        <v>12</v>
      </c>
      <c r="T2661" s="8" t="str">
        <f>TEXT(SalesDataTable[[#This Row],[Order Date]],"mmm")</f>
        <v>Dec</v>
      </c>
    </row>
    <row r="2662" spans="1:20" ht="16">
      <c r="A2662" s="2" t="s">
        <v>2713</v>
      </c>
      <c r="B2662" s="3">
        <v>46380</v>
      </c>
      <c r="C2662" s="4" t="s">
        <v>1</v>
      </c>
      <c r="D2662" s="4" t="s">
        <v>2</v>
      </c>
      <c r="E2662" s="4" t="s">
        <v>3</v>
      </c>
      <c r="F2662" s="4" t="s">
        <v>20</v>
      </c>
      <c r="G2662" s="4" t="s">
        <v>31</v>
      </c>
      <c r="H2662" s="4" t="s">
        <v>64</v>
      </c>
      <c r="I2662" s="9">
        <v>1</v>
      </c>
      <c r="J2662" s="6">
        <v>80.8</v>
      </c>
      <c r="K2662" s="7">
        <v>0.05</v>
      </c>
      <c r="L2662" s="6">
        <v>38.33</v>
      </c>
      <c r="M2662" s="6">
        <f t="shared" si="164"/>
        <v>76.759999999999991</v>
      </c>
      <c r="N2662" s="6">
        <f t="shared" si="165"/>
        <v>38.33</v>
      </c>
      <c r="O2662" s="6">
        <f t="shared" si="166"/>
        <v>38.429999999999993</v>
      </c>
      <c r="P2662" s="8">
        <f t="shared" si="167"/>
        <v>0.50065138092756645</v>
      </c>
      <c r="Q2662" s="5">
        <f>YEAR(SalesDataTable[[#This Row],[Order Date]])</f>
        <v>2026</v>
      </c>
      <c r="R2662" s="8" t="str">
        <f>"Q"&amp;ROUNDUP(MONTH(SalesDataTable[[#This Row],[Order Date]])/3,0)</f>
        <v>Q4</v>
      </c>
      <c r="S2662" s="9">
        <f>MONTH(SalesDataTable[[#This Row],[Order Date]])</f>
        <v>12</v>
      </c>
      <c r="T2662" s="8" t="str">
        <f>TEXT(SalesDataTable[[#This Row],[Order Date]],"mmm")</f>
        <v>Dec</v>
      </c>
    </row>
    <row r="2663" spans="1:20" ht="16">
      <c r="A2663" s="2" t="s">
        <v>2714</v>
      </c>
      <c r="B2663" s="3">
        <v>46381</v>
      </c>
      <c r="C2663" s="4" t="s">
        <v>27</v>
      </c>
      <c r="D2663" s="4" t="s">
        <v>48</v>
      </c>
      <c r="E2663" s="4" t="s">
        <v>3</v>
      </c>
      <c r="F2663" s="4" t="s">
        <v>4</v>
      </c>
      <c r="G2663" s="4" t="s">
        <v>5</v>
      </c>
      <c r="H2663" s="4" t="s">
        <v>43</v>
      </c>
      <c r="I2663" s="9">
        <v>5</v>
      </c>
      <c r="J2663" s="6">
        <v>103.52</v>
      </c>
      <c r="K2663" s="7">
        <v>0.1</v>
      </c>
      <c r="L2663" s="6">
        <v>49.1</v>
      </c>
      <c r="M2663" s="6">
        <f t="shared" si="164"/>
        <v>465.84000000000003</v>
      </c>
      <c r="N2663" s="6">
        <f t="shared" si="165"/>
        <v>245.5</v>
      </c>
      <c r="O2663" s="6">
        <f t="shared" si="166"/>
        <v>220.34000000000003</v>
      </c>
      <c r="P2663" s="8">
        <f t="shared" si="167"/>
        <v>0.47299501974927016</v>
      </c>
      <c r="Q2663" s="5">
        <f>YEAR(SalesDataTable[[#This Row],[Order Date]])</f>
        <v>2026</v>
      </c>
      <c r="R2663" s="8" t="str">
        <f>"Q"&amp;ROUNDUP(MONTH(SalesDataTable[[#This Row],[Order Date]])/3,0)</f>
        <v>Q4</v>
      </c>
      <c r="S2663" s="9">
        <f>MONTH(SalesDataTable[[#This Row],[Order Date]])</f>
        <v>12</v>
      </c>
      <c r="T2663" s="8" t="str">
        <f>TEXT(SalesDataTable[[#This Row],[Order Date]],"mmm")</f>
        <v>Dec</v>
      </c>
    </row>
    <row r="2664" spans="1:20" ht="16">
      <c r="A2664" s="2" t="s">
        <v>2715</v>
      </c>
      <c r="B2664" s="3">
        <v>46381</v>
      </c>
      <c r="C2664" s="4" t="s">
        <v>8</v>
      </c>
      <c r="D2664" s="4" t="s">
        <v>38</v>
      </c>
      <c r="E2664" s="4" t="s">
        <v>25</v>
      </c>
      <c r="F2664" s="4" t="s">
        <v>20</v>
      </c>
      <c r="G2664" s="4" t="s">
        <v>11</v>
      </c>
      <c r="H2664" s="4" t="s">
        <v>53</v>
      </c>
      <c r="I2664" s="9">
        <v>2</v>
      </c>
      <c r="J2664" s="6">
        <v>153.38999999999999</v>
      </c>
      <c r="K2664" s="7">
        <v>0.05</v>
      </c>
      <c r="L2664" s="6">
        <v>78.06</v>
      </c>
      <c r="M2664" s="6">
        <f t="shared" si="164"/>
        <v>291.44099999999997</v>
      </c>
      <c r="N2664" s="6">
        <f t="shared" si="165"/>
        <v>156.12</v>
      </c>
      <c r="O2664" s="6">
        <f t="shared" si="166"/>
        <v>135.32099999999997</v>
      </c>
      <c r="P2664" s="8">
        <f t="shared" si="167"/>
        <v>0.46431696295305047</v>
      </c>
      <c r="Q2664" s="5">
        <f>YEAR(SalesDataTable[[#This Row],[Order Date]])</f>
        <v>2026</v>
      </c>
      <c r="R2664" s="8" t="str">
        <f>"Q"&amp;ROUNDUP(MONTH(SalesDataTable[[#This Row],[Order Date]])/3,0)</f>
        <v>Q4</v>
      </c>
      <c r="S2664" s="9">
        <f>MONTH(SalesDataTable[[#This Row],[Order Date]])</f>
        <v>12</v>
      </c>
      <c r="T2664" s="8" t="str">
        <f>TEXT(SalesDataTable[[#This Row],[Order Date]],"mmm")</f>
        <v>Dec</v>
      </c>
    </row>
    <row r="2665" spans="1:20" ht="16">
      <c r="A2665" s="2" t="s">
        <v>2716</v>
      </c>
      <c r="B2665" s="3">
        <v>46381</v>
      </c>
      <c r="C2665" s="4" t="s">
        <v>27</v>
      </c>
      <c r="D2665" s="4" t="s">
        <v>82</v>
      </c>
      <c r="E2665" s="4" t="s">
        <v>10</v>
      </c>
      <c r="F2665" s="4" t="s">
        <v>20</v>
      </c>
      <c r="G2665" s="4" t="s">
        <v>49</v>
      </c>
      <c r="H2665" s="4" t="s">
        <v>50</v>
      </c>
      <c r="I2665" s="9">
        <v>6</v>
      </c>
      <c r="J2665" s="6">
        <v>39.49</v>
      </c>
      <c r="K2665" s="7">
        <v>0.05</v>
      </c>
      <c r="L2665" s="6">
        <v>14.49</v>
      </c>
      <c r="M2665" s="6">
        <f t="shared" si="164"/>
        <v>225.09299999999999</v>
      </c>
      <c r="N2665" s="6">
        <f t="shared" si="165"/>
        <v>86.94</v>
      </c>
      <c r="O2665" s="6">
        <f t="shared" si="166"/>
        <v>138.15299999999999</v>
      </c>
      <c r="P2665" s="8">
        <f t="shared" si="167"/>
        <v>0.61375964601298127</v>
      </c>
      <c r="Q2665" s="5">
        <f>YEAR(SalesDataTable[[#This Row],[Order Date]])</f>
        <v>2026</v>
      </c>
      <c r="R2665" s="8" t="str">
        <f>"Q"&amp;ROUNDUP(MONTH(SalesDataTable[[#This Row],[Order Date]])/3,0)</f>
        <v>Q4</v>
      </c>
      <c r="S2665" s="9">
        <f>MONTH(SalesDataTable[[#This Row],[Order Date]])</f>
        <v>12</v>
      </c>
      <c r="T2665" s="8" t="str">
        <f>TEXT(SalesDataTable[[#This Row],[Order Date]],"mmm")</f>
        <v>Dec</v>
      </c>
    </row>
    <row r="2666" spans="1:20" ht="16">
      <c r="A2666" s="2" t="s">
        <v>2717</v>
      </c>
      <c r="B2666" s="3">
        <v>46381</v>
      </c>
      <c r="C2666" s="4" t="s">
        <v>14</v>
      </c>
      <c r="D2666" s="4" t="s">
        <v>15</v>
      </c>
      <c r="E2666" s="4" t="s">
        <v>25</v>
      </c>
      <c r="F2666" s="4" t="s">
        <v>20</v>
      </c>
      <c r="G2666" s="4" t="s">
        <v>49</v>
      </c>
      <c r="H2666" s="4" t="s">
        <v>67</v>
      </c>
      <c r="I2666" s="9">
        <v>1</v>
      </c>
      <c r="J2666" s="6">
        <v>35.54</v>
      </c>
      <c r="K2666" s="7">
        <v>0.1</v>
      </c>
      <c r="L2666" s="6">
        <v>13.63</v>
      </c>
      <c r="M2666" s="6">
        <f t="shared" si="164"/>
        <v>31.986000000000001</v>
      </c>
      <c r="N2666" s="6">
        <f t="shared" si="165"/>
        <v>13.63</v>
      </c>
      <c r="O2666" s="6">
        <f t="shared" si="166"/>
        <v>18.356000000000002</v>
      </c>
      <c r="P2666" s="8">
        <f t="shared" si="167"/>
        <v>0.5738760707809667</v>
      </c>
      <c r="Q2666" s="5">
        <f>YEAR(SalesDataTable[[#This Row],[Order Date]])</f>
        <v>2026</v>
      </c>
      <c r="R2666" s="8" t="str">
        <f>"Q"&amp;ROUNDUP(MONTH(SalesDataTable[[#This Row],[Order Date]])/3,0)</f>
        <v>Q4</v>
      </c>
      <c r="S2666" s="9">
        <f>MONTH(SalesDataTable[[#This Row],[Order Date]])</f>
        <v>12</v>
      </c>
      <c r="T2666" s="8" t="str">
        <f>TEXT(SalesDataTable[[#This Row],[Order Date]],"mmm")</f>
        <v>Dec</v>
      </c>
    </row>
    <row r="2667" spans="1:20" ht="16">
      <c r="A2667" s="2" t="s">
        <v>2718</v>
      </c>
      <c r="B2667" s="3">
        <v>46381</v>
      </c>
      <c r="C2667" s="4" t="s">
        <v>8</v>
      </c>
      <c r="D2667" s="4" t="s">
        <v>69</v>
      </c>
      <c r="E2667" s="4" t="s">
        <v>39</v>
      </c>
      <c r="F2667" s="4" t="s">
        <v>4</v>
      </c>
      <c r="G2667" s="4" t="s">
        <v>17</v>
      </c>
      <c r="H2667" s="4" t="s">
        <v>83</v>
      </c>
      <c r="I2667" s="9">
        <v>2</v>
      </c>
      <c r="J2667" s="6">
        <v>167.21</v>
      </c>
      <c r="K2667" s="7">
        <v>0.05</v>
      </c>
      <c r="L2667" s="6">
        <v>88.23</v>
      </c>
      <c r="M2667" s="6">
        <f t="shared" si="164"/>
        <v>317.69900000000001</v>
      </c>
      <c r="N2667" s="6">
        <f t="shared" si="165"/>
        <v>176.46</v>
      </c>
      <c r="O2667" s="6">
        <f t="shared" si="166"/>
        <v>141.239</v>
      </c>
      <c r="P2667" s="8">
        <f t="shared" si="167"/>
        <v>0.44456860109726504</v>
      </c>
      <c r="Q2667" s="5">
        <f>YEAR(SalesDataTable[[#This Row],[Order Date]])</f>
        <v>2026</v>
      </c>
      <c r="R2667" s="8" t="str">
        <f>"Q"&amp;ROUNDUP(MONTH(SalesDataTable[[#This Row],[Order Date]])/3,0)</f>
        <v>Q4</v>
      </c>
      <c r="S2667" s="9">
        <f>MONTH(SalesDataTable[[#This Row],[Order Date]])</f>
        <v>12</v>
      </c>
      <c r="T2667" s="8" t="str">
        <f>TEXT(SalesDataTable[[#This Row],[Order Date]],"mmm")</f>
        <v>Dec</v>
      </c>
    </row>
    <row r="2668" spans="1:20" ht="16">
      <c r="A2668" s="2" t="s">
        <v>2719</v>
      </c>
      <c r="B2668" s="3">
        <v>46382</v>
      </c>
      <c r="C2668" s="4" t="s">
        <v>14</v>
      </c>
      <c r="D2668" s="4" t="s">
        <v>15</v>
      </c>
      <c r="E2668" s="4" t="s">
        <v>3</v>
      </c>
      <c r="F2668" s="4" t="s">
        <v>20</v>
      </c>
      <c r="G2668" s="4" t="s">
        <v>11</v>
      </c>
      <c r="H2668" s="4" t="s">
        <v>79</v>
      </c>
      <c r="I2668" s="9">
        <v>1</v>
      </c>
      <c r="J2668" s="6">
        <v>71.89</v>
      </c>
      <c r="K2668" s="7">
        <v>0.1</v>
      </c>
      <c r="L2668" s="6">
        <v>31.88</v>
      </c>
      <c r="M2668" s="6">
        <f t="shared" si="164"/>
        <v>64.701000000000008</v>
      </c>
      <c r="N2668" s="6">
        <f t="shared" si="165"/>
        <v>31.88</v>
      </c>
      <c r="O2668" s="6">
        <f t="shared" si="166"/>
        <v>32.821000000000012</v>
      </c>
      <c r="P2668" s="8">
        <f t="shared" si="167"/>
        <v>0.50727191233520363</v>
      </c>
      <c r="Q2668" s="5">
        <f>YEAR(SalesDataTable[[#This Row],[Order Date]])</f>
        <v>2026</v>
      </c>
      <c r="R2668" s="8" t="str">
        <f>"Q"&amp;ROUNDUP(MONTH(SalesDataTable[[#This Row],[Order Date]])/3,0)</f>
        <v>Q4</v>
      </c>
      <c r="S2668" s="9">
        <f>MONTH(SalesDataTable[[#This Row],[Order Date]])</f>
        <v>12</v>
      </c>
      <c r="T2668" s="8" t="str">
        <f>TEXT(SalesDataTable[[#This Row],[Order Date]],"mmm")</f>
        <v>Dec</v>
      </c>
    </row>
    <row r="2669" spans="1:20" ht="16">
      <c r="A2669" s="2" t="s">
        <v>2720</v>
      </c>
      <c r="B2669" s="3">
        <v>46382</v>
      </c>
      <c r="C2669" s="4" t="s">
        <v>1</v>
      </c>
      <c r="D2669" s="4" t="s">
        <v>88</v>
      </c>
      <c r="E2669" s="4" t="s">
        <v>25</v>
      </c>
      <c r="F2669" s="4" t="s">
        <v>16</v>
      </c>
      <c r="G2669" s="4" t="s">
        <v>17</v>
      </c>
      <c r="H2669" s="4" t="s">
        <v>71</v>
      </c>
      <c r="I2669" s="9">
        <v>1</v>
      </c>
      <c r="J2669" s="6">
        <v>133.56</v>
      </c>
      <c r="K2669" s="7">
        <v>0.05</v>
      </c>
      <c r="L2669" s="6">
        <v>68.739999999999995</v>
      </c>
      <c r="M2669" s="6">
        <f t="shared" si="164"/>
        <v>126.88199999999999</v>
      </c>
      <c r="N2669" s="6">
        <f t="shared" si="165"/>
        <v>68.739999999999995</v>
      </c>
      <c r="O2669" s="6">
        <f t="shared" si="166"/>
        <v>58.141999999999996</v>
      </c>
      <c r="P2669" s="8">
        <f t="shared" si="167"/>
        <v>0.4582367869358932</v>
      </c>
      <c r="Q2669" s="5">
        <f>YEAR(SalesDataTable[[#This Row],[Order Date]])</f>
        <v>2026</v>
      </c>
      <c r="R2669" s="8" t="str">
        <f>"Q"&amp;ROUNDUP(MONTH(SalesDataTable[[#This Row],[Order Date]])/3,0)</f>
        <v>Q4</v>
      </c>
      <c r="S2669" s="9">
        <f>MONTH(SalesDataTable[[#This Row],[Order Date]])</f>
        <v>12</v>
      </c>
      <c r="T2669" s="8" t="str">
        <f>TEXT(SalesDataTable[[#This Row],[Order Date]],"mmm")</f>
        <v>Dec</v>
      </c>
    </row>
    <row r="2670" spans="1:20" ht="16">
      <c r="A2670" s="2" t="s">
        <v>2721</v>
      </c>
      <c r="B2670" s="3">
        <v>46382</v>
      </c>
      <c r="C2670" s="4" t="s">
        <v>27</v>
      </c>
      <c r="D2670" s="4" t="s">
        <v>45</v>
      </c>
      <c r="E2670" s="4" t="s">
        <v>39</v>
      </c>
      <c r="F2670" s="4" t="s">
        <v>16</v>
      </c>
      <c r="G2670" s="4" t="s">
        <v>31</v>
      </c>
      <c r="H2670" s="4" t="s">
        <v>90</v>
      </c>
      <c r="I2670" s="9">
        <v>2</v>
      </c>
      <c r="J2670" s="6">
        <v>122.28</v>
      </c>
      <c r="K2670" s="7">
        <v>0.1</v>
      </c>
      <c r="L2670" s="6">
        <v>61.64</v>
      </c>
      <c r="M2670" s="6">
        <f t="shared" si="164"/>
        <v>220.10400000000001</v>
      </c>
      <c r="N2670" s="6">
        <f t="shared" si="165"/>
        <v>123.28</v>
      </c>
      <c r="O2670" s="6">
        <f t="shared" si="166"/>
        <v>96.824000000000012</v>
      </c>
      <c r="P2670" s="8">
        <f t="shared" si="167"/>
        <v>0.43990113764402283</v>
      </c>
      <c r="Q2670" s="5">
        <f>YEAR(SalesDataTable[[#This Row],[Order Date]])</f>
        <v>2026</v>
      </c>
      <c r="R2670" s="8" t="str">
        <f>"Q"&amp;ROUNDUP(MONTH(SalesDataTable[[#This Row],[Order Date]])/3,0)</f>
        <v>Q4</v>
      </c>
      <c r="S2670" s="9">
        <f>MONTH(SalesDataTable[[#This Row],[Order Date]])</f>
        <v>12</v>
      </c>
      <c r="T2670" s="8" t="str">
        <f>TEXT(SalesDataTable[[#This Row],[Order Date]],"mmm")</f>
        <v>Dec</v>
      </c>
    </row>
    <row r="2671" spans="1:20" ht="16">
      <c r="A2671" s="2" t="s">
        <v>2722</v>
      </c>
      <c r="B2671" s="3">
        <v>46382</v>
      </c>
      <c r="C2671" s="4" t="s">
        <v>1</v>
      </c>
      <c r="D2671" s="4" t="s">
        <v>88</v>
      </c>
      <c r="E2671" s="4" t="s">
        <v>3</v>
      </c>
      <c r="F2671" s="4" t="s">
        <v>20</v>
      </c>
      <c r="G2671" s="4" t="s">
        <v>49</v>
      </c>
      <c r="H2671" s="4" t="s">
        <v>50</v>
      </c>
      <c r="I2671" s="9">
        <v>1</v>
      </c>
      <c r="J2671" s="6">
        <v>40.619999999999997</v>
      </c>
      <c r="K2671" s="7">
        <v>0</v>
      </c>
      <c r="L2671" s="6">
        <v>14.62</v>
      </c>
      <c r="M2671" s="6">
        <f t="shared" si="164"/>
        <v>40.619999999999997</v>
      </c>
      <c r="N2671" s="6">
        <f t="shared" si="165"/>
        <v>14.62</v>
      </c>
      <c r="O2671" s="6">
        <f t="shared" si="166"/>
        <v>26</v>
      </c>
      <c r="P2671" s="8">
        <f t="shared" si="167"/>
        <v>0.64007877892663712</v>
      </c>
      <c r="Q2671" s="5">
        <f>YEAR(SalesDataTable[[#This Row],[Order Date]])</f>
        <v>2026</v>
      </c>
      <c r="R2671" s="8" t="str">
        <f>"Q"&amp;ROUNDUP(MONTH(SalesDataTable[[#This Row],[Order Date]])/3,0)</f>
        <v>Q4</v>
      </c>
      <c r="S2671" s="9">
        <f>MONTH(SalesDataTable[[#This Row],[Order Date]])</f>
        <v>12</v>
      </c>
      <c r="T2671" s="8" t="str">
        <f>TEXT(SalesDataTable[[#This Row],[Order Date]],"mmm")</f>
        <v>Dec</v>
      </c>
    </row>
    <row r="2672" spans="1:20" ht="16">
      <c r="A2672" s="2" t="s">
        <v>2723</v>
      </c>
      <c r="B2672" s="3">
        <v>46382</v>
      </c>
      <c r="C2672" s="4" t="s">
        <v>27</v>
      </c>
      <c r="D2672" s="4" t="s">
        <v>28</v>
      </c>
      <c r="E2672" s="4" t="s">
        <v>10</v>
      </c>
      <c r="F2672" s="4" t="s">
        <v>20</v>
      </c>
      <c r="G2672" s="4" t="s">
        <v>17</v>
      </c>
      <c r="H2672" s="4" t="s">
        <v>46</v>
      </c>
      <c r="I2672" s="9">
        <v>8</v>
      </c>
      <c r="J2672" s="6">
        <v>45.54</v>
      </c>
      <c r="K2672" s="7">
        <v>0.15</v>
      </c>
      <c r="L2672" s="6">
        <v>18.54</v>
      </c>
      <c r="M2672" s="6">
        <f t="shared" si="164"/>
        <v>309.67199999999997</v>
      </c>
      <c r="N2672" s="6">
        <f t="shared" si="165"/>
        <v>148.32</v>
      </c>
      <c r="O2672" s="6">
        <f t="shared" si="166"/>
        <v>161.35199999999998</v>
      </c>
      <c r="P2672" s="8">
        <f t="shared" si="167"/>
        <v>0.52104161822831896</v>
      </c>
      <c r="Q2672" s="5">
        <f>YEAR(SalesDataTable[[#This Row],[Order Date]])</f>
        <v>2026</v>
      </c>
      <c r="R2672" s="8" t="str">
        <f>"Q"&amp;ROUNDUP(MONTH(SalesDataTable[[#This Row],[Order Date]])/3,0)</f>
        <v>Q4</v>
      </c>
      <c r="S2672" s="9">
        <f>MONTH(SalesDataTable[[#This Row],[Order Date]])</f>
        <v>12</v>
      </c>
      <c r="T2672" s="8" t="str">
        <f>TEXT(SalesDataTable[[#This Row],[Order Date]],"mmm")</f>
        <v>Dec</v>
      </c>
    </row>
    <row r="2673" spans="1:20" ht="16">
      <c r="A2673" s="2" t="s">
        <v>2724</v>
      </c>
      <c r="B2673" s="3">
        <v>46382</v>
      </c>
      <c r="C2673" s="4" t="s">
        <v>27</v>
      </c>
      <c r="D2673" s="4" t="s">
        <v>82</v>
      </c>
      <c r="E2673" s="4" t="s">
        <v>10</v>
      </c>
      <c r="F2673" s="4" t="s">
        <v>20</v>
      </c>
      <c r="G2673" s="4" t="s">
        <v>5</v>
      </c>
      <c r="H2673" s="4" t="s">
        <v>29</v>
      </c>
      <c r="I2673" s="9">
        <v>4</v>
      </c>
      <c r="J2673" s="6">
        <v>50.96</v>
      </c>
      <c r="K2673" s="7">
        <v>0.1</v>
      </c>
      <c r="L2673" s="6">
        <v>22.14</v>
      </c>
      <c r="M2673" s="6">
        <f t="shared" si="164"/>
        <v>183.45600000000002</v>
      </c>
      <c r="N2673" s="6">
        <f t="shared" si="165"/>
        <v>88.56</v>
      </c>
      <c r="O2673" s="6">
        <f t="shared" si="166"/>
        <v>94.896000000000015</v>
      </c>
      <c r="P2673" s="8">
        <f t="shared" si="167"/>
        <v>0.51726844583987441</v>
      </c>
      <c r="Q2673" s="5">
        <f>YEAR(SalesDataTable[[#This Row],[Order Date]])</f>
        <v>2026</v>
      </c>
      <c r="R2673" s="8" t="str">
        <f>"Q"&amp;ROUNDUP(MONTH(SalesDataTable[[#This Row],[Order Date]])/3,0)</f>
        <v>Q4</v>
      </c>
      <c r="S2673" s="9">
        <f>MONTH(SalesDataTable[[#This Row],[Order Date]])</f>
        <v>12</v>
      </c>
      <c r="T2673" s="8" t="str">
        <f>TEXT(SalesDataTable[[#This Row],[Order Date]],"mmm")</f>
        <v>Dec</v>
      </c>
    </row>
    <row r="2674" spans="1:20" ht="16">
      <c r="A2674" s="2" t="s">
        <v>2725</v>
      </c>
      <c r="B2674" s="3">
        <v>46382</v>
      </c>
      <c r="C2674" s="4" t="s">
        <v>8</v>
      </c>
      <c r="D2674" s="4" t="s">
        <v>9</v>
      </c>
      <c r="E2674" s="4" t="s">
        <v>3</v>
      </c>
      <c r="F2674" s="4" t="s">
        <v>16</v>
      </c>
      <c r="G2674" s="4" t="s">
        <v>5</v>
      </c>
      <c r="H2674" s="4" t="s">
        <v>35</v>
      </c>
      <c r="I2674" s="9">
        <v>4</v>
      </c>
      <c r="J2674" s="6">
        <v>40.19</v>
      </c>
      <c r="K2674" s="7">
        <v>0.15</v>
      </c>
      <c r="L2674" s="6">
        <v>16.55</v>
      </c>
      <c r="M2674" s="6">
        <f t="shared" si="164"/>
        <v>136.64599999999999</v>
      </c>
      <c r="N2674" s="6">
        <f t="shared" si="165"/>
        <v>66.2</v>
      </c>
      <c r="O2674" s="6">
        <f t="shared" si="166"/>
        <v>70.445999999999984</v>
      </c>
      <c r="P2674" s="8">
        <f t="shared" si="167"/>
        <v>0.51553649576277383</v>
      </c>
      <c r="Q2674" s="5">
        <f>YEAR(SalesDataTable[[#This Row],[Order Date]])</f>
        <v>2026</v>
      </c>
      <c r="R2674" s="8" t="str">
        <f>"Q"&amp;ROUNDUP(MONTH(SalesDataTable[[#This Row],[Order Date]])/3,0)</f>
        <v>Q4</v>
      </c>
      <c r="S2674" s="9">
        <f>MONTH(SalesDataTable[[#This Row],[Order Date]])</f>
        <v>12</v>
      </c>
      <c r="T2674" s="8" t="str">
        <f>TEXT(SalesDataTable[[#This Row],[Order Date]],"mmm")</f>
        <v>Dec</v>
      </c>
    </row>
    <row r="2675" spans="1:20" ht="16">
      <c r="A2675" s="2" t="s">
        <v>2726</v>
      </c>
      <c r="B2675" s="3">
        <v>46383</v>
      </c>
      <c r="C2675" s="4" t="s">
        <v>8</v>
      </c>
      <c r="D2675" s="4" t="s">
        <v>69</v>
      </c>
      <c r="E2675" s="4" t="s">
        <v>3</v>
      </c>
      <c r="F2675" s="4" t="s">
        <v>16</v>
      </c>
      <c r="G2675" s="4" t="s">
        <v>31</v>
      </c>
      <c r="H2675" s="4" t="s">
        <v>32</v>
      </c>
      <c r="I2675" s="9">
        <v>3</v>
      </c>
      <c r="J2675" s="6">
        <v>333.84</v>
      </c>
      <c r="K2675" s="7">
        <v>0</v>
      </c>
      <c r="L2675" s="6">
        <v>193.05</v>
      </c>
      <c r="M2675" s="6">
        <f t="shared" si="164"/>
        <v>1001.52</v>
      </c>
      <c r="N2675" s="6">
        <f t="shared" si="165"/>
        <v>579.15000000000009</v>
      </c>
      <c r="O2675" s="6">
        <f t="shared" si="166"/>
        <v>422.36999999999989</v>
      </c>
      <c r="P2675" s="8">
        <f t="shared" si="167"/>
        <v>0.42172897196261672</v>
      </c>
      <c r="Q2675" s="5">
        <f>YEAR(SalesDataTable[[#This Row],[Order Date]])</f>
        <v>2026</v>
      </c>
      <c r="R2675" s="8" t="str">
        <f>"Q"&amp;ROUNDUP(MONTH(SalesDataTable[[#This Row],[Order Date]])/3,0)</f>
        <v>Q4</v>
      </c>
      <c r="S2675" s="9">
        <f>MONTH(SalesDataTable[[#This Row],[Order Date]])</f>
        <v>12</v>
      </c>
      <c r="T2675" s="8" t="str">
        <f>TEXT(SalesDataTable[[#This Row],[Order Date]],"mmm")</f>
        <v>Dec</v>
      </c>
    </row>
    <row r="2676" spans="1:20" ht="16">
      <c r="A2676" s="2" t="s">
        <v>2727</v>
      </c>
      <c r="B2676" s="3">
        <v>46383</v>
      </c>
      <c r="C2676" s="4" t="s">
        <v>14</v>
      </c>
      <c r="D2676" s="4" t="s">
        <v>126</v>
      </c>
      <c r="E2676" s="4" t="s">
        <v>39</v>
      </c>
      <c r="F2676" s="4" t="s">
        <v>4</v>
      </c>
      <c r="G2676" s="4" t="s">
        <v>31</v>
      </c>
      <c r="H2676" s="4" t="s">
        <v>41</v>
      </c>
      <c r="I2676" s="9">
        <v>2</v>
      </c>
      <c r="J2676" s="6">
        <v>198.94</v>
      </c>
      <c r="K2676" s="7">
        <v>0.15</v>
      </c>
      <c r="L2676" s="6">
        <v>102.32</v>
      </c>
      <c r="M2676" s="6">
        <f t="shared" si="164"/>
        <v>338.19799999999998</v>
      </c>
      <c r="N2676" s="6">
        <f t="shared" si="165"/>
        <v>204.64</v>
      </c>
      <c r="O2676" s="6">
        <f t="shared" si="166"/>
        <v>133.55799999999999</v>
      </c>
      <c r="P2676" s="8">
        <f t="shared" si="167"/>
        <v>0.39491067362905752</v>
      </c>
      <c r="Q2676" s="5">
        <f>YEAR(SalesDataTable[[#This Row],[Order Date]])</f>
        <v>2026</v>
      </c>
      <c r="R2676" s="8" t="str">
        <f>"Q"&amp;ROUNDUP(MONTH(SalesDataTable[[#This Row],[Order Date]])/3,0)</f>
        <v>Q4</v>
      </c>
      <c r="S2676" s="9">
        <f>MONTH(SalesDataTable[[#This Row],[Order Date]])</f>
        <v>12</v>
      </c>
      <c r="T2676" s="8" t="str">
        <f>TEXT(SalesDataTable[[#This Row],[Order Date]],"mmm")</f>
        <v>Dec</v>
      </c>
    </row>
    <row r="2677" spans="1:20" ht="16">
      <c r="A2677" s="2" t="s">
        <v>2728</v>
      </c>
      <c r="B2677" s="3">
        <v>46383</v>
      </c>
      <c r="C2677" s="4" t="s">
        <v>14</v>
      </c>
      <c r="D2677" s="4" t="s">
        <v>34</v>
      </c>
      <c r="E2677" s="4" t="s">
        <v>39</v>
      </c>
      <c r="F2677" s="4" t="s">
        <v>16</v>
      </c>
      <c r="G2677" s="4" t="s">
        <v>49</v>
      </c>
      <c r="H2677" s="4" t="s">
        <v>67</v>
      </c>
      <c r="I2677" s="9">
        <v>3</v>
      </c>
      <c r="J2677" s="6">
        <v>35.979999999999997</v>
      </c>
      <c r="K2677" s="7">
        <v>0</v>
      </c>
      <c r="L2677" s="6">
        <v>13.6</v>
      </c>
      <c r="M2677" s="6">
        <f t="shared" si="164"/>
        <v>107.94</v>
      </c>
      <c r="N2677" s="6">
        <f t="shared" si="165"/>
        <v>40.799999999999997</v>
      </c>
      <c r="O2677" s="6">
        <f t="shared" si="166"/>
        <v>67.14</v>
      </c>
      <c r="P2677" s="8">
        <f t="shared" si="167"/>
        <v>0.62201222901612008</v>
      </c>
      <c r="Q2677" s="5">
        <f>YEAR(SalesDataTable[[#This Row],[Order Date]])</f>
        <v>2026</v>
      </c>
      <c r="R2677" s="8" t="str">
        <f>"Q"&amp;ROUNDUP(MONTH(SalesDataTable[[#This Row],[Order Date]])/3,0)</f>
        <v>Q4</v>
      </c>
      <c r="S2677" s="9">
        <f>MONTH(SalesDataTable[[#This Row],[Order Date]])</f>
        <v>12</v>
      </c>
      <c r="T2677" s="8" t="str">
        <f>TEXT(SalesDataTable[[#This Row],[Order Date]],"mmm")</f>
        <v>Dec</v>
      </c>
    </row>
    <row r="2678" spans="1:20" ht="16">
      <c r="A2678" s="2" t="s">
        <v>2729</v>
      </c>
      <c r="B2678" s="3">
        <v>46383</v>
      </c>
      <c r="C2678" s="4" t="s">
        <v>8</v>
      </c>
      <c r="D2678" s="4" t="s">
        <v>86</v>
      </c>
      <c r="E2678" s="4" t="s">
        <v>39</v>
      </c>
      <c r="F2678" s="4" t="s">
        <v>16</v>
      </c>
      <c r="G2678" s="4" t="s">
        <v>17</v>
      </c>
      <c r="H2678" s="4" t="s">
        <v>71</v>
      </c>
      <c r="I2678" s="9">
        <v>6</v>
      </c>
      <c r="J2678" s="6">
        <v>133.4</v>
      </c>
      <c r="K2678" s="7">
        <v>0.1</v>
      </c>
      <c r="L2678" s="6">
        <v>66.3</v>
      </c>
      <c r="M2678" s="6">
        <f t="shared" si="164"/>
        <v>720.36000000000013</v>
      </c>
      <c r="N2678" s="6">
        <f t="shared" si="165"/>
        <v>397.79999999999995</v>
      </c>
      <c r="O2678" s="6">
        <f t="shared" si="166"/>
        <v>322.56000000000017</v>
      </c>
      <c r="P2678" s="8">
        <f t="shared" si="167"/>
        <v>0.44777611194402817</v>
      </c>
      <c r="Q2678" s="5">
        <f>YEAR(SalesDataTable[[#This Row],[Order Date]])</f>
        <v>2026</v>
      </c>
      <c r="R2678" s="8" t="str">
        <f>"Q"&amp;ROUNDUP(MONTH(SalesDataTable[[#This Row],[Order Date]])/3,0)</f>
        <v>Q4</v>
      </c>
      <c r="S2678" s="9">
        <f>MONTH(SalesDataTable[[#This Row],[Order Date]])</f>
        <v>12</v>
      </c>
      <c r="T2678" s="8" t="str">
        <f>TEXT(SalesDataTable[[#This Row],[Order Date]],"mmm")</f>
        <v>Dec</v>
      </c>
    </row>
    <row r="2679" spans="1:20" ht="16">
      <c r="A2679" s="2" t="s">
        <v>2730</v>
      </c>
      <c r="B2679" s="3">
        <v>46383</v>
      </c>
      <c r="C2679" s="4" t="s">
        <v>27</v>
      </c>
      <c r="D2679" s="4" t="s">
        <v>45</v>
      </c>
      <c r="E2679" s="4" t="s">
        <v>3</v>
      </c>
      <c r="F2679" s="4" t="s">
        <v>4</v>
      </c>
      <c r="G2679" s="4" t="s">
        <v>11</v>
      </c>
      <c r="H2679" s="4" t="s">
        <v>12</v>
      </c>
      <c r="I2679" s="9">
        <v>2</v>
      </c>
      <c r="J2679" s="6">
        <v>93.45</v>
      </c>
      <c r="K2679" s="7">
        <v>0</v>
      </c>
      <c r="L2679" s="6">
        <v>45.75</v>
      </c>
      <c r="M2679" s="6">
        <f t="shared" si="164"/>
        <v>186.9</v>
      </c>
      <c r="N2679" s="6">
        <f t="shared" si="165"/>
        <v>91.5</v>
      </c>
      <c r="O2679" s="6">
        <f t="shared" si="166"/>
        <v>95.4</v>
      </c>
      <c r="P2679" s="8">
        <f t="shared" si="167"/>
        <v>0.5104333868378812</v>
      </c>
      <c r="Q2679" s="5">
        <f>YEAR(SalesDataTable[[#This Row],[Order Date]])</f>
        <v>2026</v>
      </c>
      <c r="R2679" s="8" t="str">
        <f>"Q"&amp;ROUNDUP(MONTH(SalesDataTable[[#This Row],[Order Date]])/3,0)</f>
        <v>Q4</v>
      </c>
      <c r="S2679" s="9">
        <f>MONTH(SalesDataTable[[#This Row],[Order Date]])</f>
        <v>12</v>
      </c>
      <c r="T2679" s="8" t="str">
        <f>TEXT(SalesDataTable[[#This Row],[Order Date]],"mmm")</f>
        <v>Dec</v>
      </c>
    </row>
    <row r="2680" spans="1:20" ht="16">
      <c r="A2680" s="2" t="s">
        <v>2731</v>
      </c>
      <c r="B2680" s="3">
        <v>46383</v>
      </c>
      <c r="C2680" s="4" t="s">
        <v>14</v>
      </c>
      <c r="D2680" s="4" t="s">
        <v>34</v>
      </c>
      <c r="E2680" s="4" t="s">
        <v>39</v>
      </c>
      <c r="F2680" s="4" t="s">
        <v>16</v>
      </c>
      <c r="G2680" s="4" t="s">
        <v>49</v>
      </c>
      <c r="H2680" s="4" t="s">
        <v>74</v>
      </c>
      <c r="I2680" s="9">
        <v>1</v>
      </c>
      <c r="J2680" s="6">
        <v>49.79</v>
      </c>
      <c r="K2680" s="7">
        <v>0.2</v>
      </c>
      <c r="L2680" s="6">
        <v>21.87</v>
      </c>
      <c r="M2680" s="6">
        <f t="shared" si="164"/>
        <v>39.832000000000001</v>
      </c>
      <c r="N2680" s="6">
        <f t="shared" si="165"/>
        <v>21.87</v>
      </c>
      <c r="O2680" s="6">
        <f t="shared" si="166"/>
        <v>17.962</v>
      </c>
      <c r="P2680" s="8">
        <f t="shared" si="167"/>
        <v>0.45094396465153641</v>
      </c>
      <c r="Q2680" s="5">
        <f>YEAR(SalesDataTable[[#This Row],[Order Date]])</f>
        <v>2026</v>
      </c>
      <c r="R2680" s="8" t="str">
        <f>"Q"&amp;ROUNDUP(MONTH(SalesDataTable[[#This Row],[Order Date]])/3,0)</f>
        <v>Q4</v>
      </c>
      <c r="S2680" s="9">
        <f>MONTH(SalesDataTable[[#This Row],[Order Date]])</f>
        <v>12</v>
      </c>
      <c r="T2680" s="8" t="str">
        <f>TEXT(SalesDataTable[[#This Row],[Order Date]],"mmm")</f>
        <v>Dec</v>
      </c>
    </row>
    <row r="2681" spans="1:20" ht="16">
      <c r="A2681" s="2" t="s">
        <v>2732</v>
      </c>
      <c r="B2681" s="3">
        <v>46383</v>
      </c>
      <c r="C2681" s="4" t="s">
        <v>27</v>
      </c>
      <c r="D2681" s="4" t="s">
        <v>48</v>
      </c>
      <c r="E2681" s="4" t="s">
        <v>39</v>
      </c>
      <c r="F2681" s="4" t="s">
        <v>4</v>
      </c>
      <c r="G2681" s="4" t="s">
        <v>11</v>
      </c>
      <c r="H2681" s="4" t="s">
        <v>79</v>
      </c>
      <c r="I2681" s="9">
        <v>3</v>
      </c>
      <c r="J2681" s="6">
        <v>70.430000000000007</v>
      </c>
      <c r="K2681" s="7">
        <v>0.1</v>
      </c>
      <c r="L2681" s="6">
        <v>32.869999999999997</v>
      </c>
      <c r="M2681" s="6">
        <f t="shared" si="164"/>
        <v>190.16100000000003</v>
      </c>
      <c r="N2681" s="6">
        <f t="shared" si="165"/>
        <v>98.609999999999985</v>
      </c>
      <c r="O2681" s="6">
        <f t="shared" si="166"/>
        <v>91.551000000000045</v>
      </c>
      <c r="P2681" s="8">
        <f t="shared" si="167"/>
        <v>0.48143941186678674</v>
      </c>
      <c r="Q2681" s="5">
        <f>YEAR(SalesDataTable[[#This Row],[Order Date]])</f>
        <v>2026</v>
      </c>
      <c r="R2681" s="8" t="str">
        <f>"Q"&amp;ROUNDUP(MONTH(SalesDataTable[[#This Row],[Order Date]])/3,0)</f>
        <v>Q4</v>
      </c>
      <c r="S2681" s="9">
        <f>MONTH(SalesDataTable[[#This Row],[Order Date]])</f>
        <v>12</v>
      </c>
      <c r="T2681" s="8" t="str">
        <f>TEXT(SalesDataTable[[#This Row],[Order Date]],"mmm")</f>
        <v>Dec</v>
      </c>
    </row>
    <row r="2682" spans="1:20" ht="16">
      <c r="A2682" s="2" t="s">
        <v>2733</v>
      </c>
      <c r="B2682" s="3">
        <v>46383</v>
      </c>
      <c r="C2682" s="4" t="s">
        <v>14</v>
      </c>
      <c r="D2682" s="4" t="s">
        <v>15</v>
      </c>
      <c r="E2682" s="4" t="s">
        <v>3</v>
      </c>
      <c r="F2682" s="4" t="s">
        <v>20</v>
      </c>
      <c r="G2682" s="4" t="s">
        <v>31</v>
      </c>
      <c r="H2682" s="4" t="s">
        <v>64</v>
      </c>
      <c r="I2682" s="9">
        <v>2</v>
      </c>
      <c r="J2682" s="6">
        <v>82.04</v>
      </c>
      <c r="K2682" s="7">
        <v>0.1</v>
      </c>
      <c r="L2682" s="6">
        <v>38.880000000000003</v>
      </c>
      <c r="M2682" s="6">
        <f t="shared" si="164"/>
        <v>147.67200000000003</v>
      </c>
      <c r="N2682" s="6">
        <f t="shared" si="165"/>
        <v>77.760000000000005</v>
      </c>
      <c r="O2682" s="6">
        <f t="shared" si="166"/>
        <v>69.91200000000002</v>
      </c>
      <c r="P2682" s="8">
        <f t="shared" si="167"/>
        <v>0.47342759629449055</v>
      </c>
      <c r="Q2682" s="5">
        <f>YEAR(SalesDataTable[[#This Row],[Order Date]])</f>
        <v>2026</v>
      </c>
      <c r="R2682" s="8" t="str">
        <f>"Q"&amp;ROUNDUP(MONTH(SalesDataTable[[#This Row],[Order Date]])/3,0)</f>
        <v>Q4</v>
      </c>
      <c r="S2682" s="9">
        <f>MONTH(SalesDataTable[[#This Row],[Order Date]])</f>
        <v>12</v>
      </c>
      <c r="T2682" s="8" t="str">
        <f>TEXT(SalesDataTable[[#This Row],[Order Date]],"mmm")</f>
        <v>Dec</v>
      </c>
    </row>
    <row r="2683" spans="1:20" ht="16">
      <c r="A2683" s="2" t="s">
        <v>2734</v>
      </c>
      <c r="B2683" s="3">
        <v>46383</v>
      </c>
      <c r="C2683" s="4" t="s">
        <v>8</v>
      </c>
      <c r="D2683" s="4" t="s">
        <v>66</v>
      </c>
      <c r="E2683" s="4" t="s">
        <v>39</v>
      </c>
      <c r="F2683" s="4" t="s">
        <v>4</v>
      </c>
      <c r="G2683" s="4" t="s">
        <v>17</v>
      </c>
      <c r="H2683" s="4" t="s">
        <v>18</v>
      </c>
      <c r="I2683" s="9">
        <v>1</v>
      </c>
      <c r="J2683" s="6">
        <v>35.409999999999997</v>
      </c>
      <c r="K2683" s="7">
        <v>0.2</v>
      </c>
      <c r="L2683" s="6">
        <v>13.54</v>
      </c>
      <c r="M2683" s="6">
        <f t="shared" si="164"/>
        <v>28.327999999999999</v>
      </c>
      <c r="N2683" s="6">
        <f t="shared" si="165"/>
        <v>13.54</v>
      </c>
      <c r="O2683" s="6">
        <f t="shared" si="166"/>
        <v>14.788</v>
      </c>
      <c r="P2683" s="8">
        <f t="shared" si="167"/>
        <v>0.5220276757977973</v>
      </c>
      <c r="Q2683" s="5">
        <f>YEAR(SalesDataTable[[#This Row],[Order Date]])</f>
        <v>2026</v>
      </c>
      <c r="R2683" s="8" t="str">
        <f>"Q"&amp;ROUNDUP(MONTH(SalesDataTable[[#This Row],[Order Date]])/3,0)</f>
        <v>Q4</v>
      </c>
      <c r="S2683" s="9">
        <f>MONTH(SalesDataTable[[#This Row],[Order Date]])</f>
        <v>12</v>
      </c>
      <c r="T2683" s="8" t="str">
        <f>TEXT(SalesDataTable[[#This Row],[Order Date]],"mmm")</f>
        <v>Dec</v>
      </c>
    </row>
    <row r="2684" spans="1:20" ht="16">
      <c r="A2684" s="2" t="s">
        <v>2735</v>
      </c>
      <c r="B2684" s="3">
        <v>46384</v>
      </c>
      <c r="C2684" s="4" t="s">
        <v>27</v>
      </c>
      <c r="D2684" s="4" t="s">
        <v>45</v>
      </c>
      <c r="E2684" s="4" t="s">
        <v>39</v>
      </c>
      <c r="F2684" s="4" t="s">
        <v>20</v>
      </c>
      <c r="G2684" s="4" t="s">
        <v>5</v>
      </c>
      <c r="H2684" s="4" t="s">
        <v>35</v>
      </c>
      <c r="I2684" s="9">
        <v>1</v>
      </c>
      <c r="J2684" s="6">
        <v>41.06</v>
      </c>
      <c r="K2684" s="7">
        <v>0.1</v>
      </c>
      <c r="L2684" s="6">
        <v>16.23</v>
      </c>
      <c r="M2684" s="6">
        <f t="shared" si="164"/>
        <v>36.954000000000001</v>
      </c>
      <c r="N2684" s="6">
        <f t="shared" si="165"/>
        <v>16.23</v>
      </c>
      <c r="O2684" s="6">
        <f t="shared" si="166"/>
        <v>20.724</v>
      </c>
      <c r="P2684" s="8">
        <f t="shared" si="167"/>
        <v>0.5608053255398604</v>
      </c>
      <c r="Q2684" s="5">
        <f>YEAR(SalesDataTable[[#This Row],[Order Date]])</f>
        <v>2026</v>
      </c>
      <c r="R2684" s="8" t="str">
        <f>"Q"&amp;ROUNDUP(MONTH(SalesDataTable[[#This Row],[Order Date]])/3,0)</f>
        <v>Q4</v>
      </c>
      <c r="S2684" s="9">
        <f>MONTH(SalesDataTable[[#This Row],[Order Date]])</f>
        <v>12</v>
      </c>
      <c r="T2684" s="8" t="str">
        <f>TEXT(SalesDataTable[[#This Row],[Order Date]],"mmm")</f>
        <v>Dec</v>
      </c>
    </row>
    <row r="2685" spans="1:20" ht="16">
      <c r="A2685" s="2" t="s">
        <v>2736</v>
      </c>
      <c r="B2685" s="3">
        <v>46384</v>
      </c>
      <c r="C2685" s="4" t="s">
        <v>27</v>
      </c>
      <c r="D2685" s="4" t="s">
        <v>48</v>
      </c>
      <c r="E2685" s="4" t="s">
        <v>10</v>
      </c>
      <c r="F2685" s="4" t="s">
        <v>20</v>
      </c>
      <c r="G2685" s="4" t="s">
        <v>11</v>
      </c>
      <c r="H2685" s="4" t="s">
        <v>12</v>
      </c>
      <c r="I2685" s="9">
        <v>12</v>
      </c>
      <c r="J2685" s="6">
        <v>90.29</v>
      </c>
      <c r="K2685" s="7">
        <v>0.1</v>
      </c>
      <c r="L2685" s="6">
        <v>45.76</v>
      </c>
      <c r="M2685" s="6">
        <f t="shared" si="164"/>
        <v>975.13200000000006</v>
      </c>
      <c r="N2685" s="6">
        <f t="shared" si="165"/>
        <v>549.12</v>
      </c>
      <c r="O2685" s="6">
        <f t="shared" si="166"/>
        <v>426.01200000000006</v>
      </c>
      <c r="P2685" s="8">
        <f t="shared" si="167"/>
        <v>0.43687623829389255</v>
      </c>
      <c r="Q2685" s="5">
        <f>YEAR(SalesDataTable[[#This Row],[Order Date]])</f>
        <v>2026</v>
      </c>
      <c r="R2685" s="8" t="str">
        <f>"Q"&amp;ROUNDUP(MONTH(SalesDataTable[[#This Row],[Order Date]])/3,0)</f>
        <v>Q4</v>
      </c>
      <c r="S2685" s="9">
        <f>MONTH(SalesDataTable[[#This Row],[Order Date]])</f>
        <v>12</v>
      </c>
      <c r="T2685" s="8" t="str">
        <f>TEXT(SalesDataTable[[#This Row],[Order Date]],"mmm")</f>
        <v>Dec</v>
      </c>
    </row>
    <row r="2686" spans="1:20" ht="16">
      <c r="A2686" s="2" t="s">
        <v>2737</v>
      </c>
      <c r="B2686" s="3">
        <v>46384</v>
      </c>
      <c r="C2686" s="4" t="s">
        <v>8</v>
      </c>
      <c r="D2686" s="4" t="s">
        <v>69</v>
      </c>
      <c r="E2686" s="4" t="s">
        <v>25</v>
      </c>
      <c r="F2686" s="4" t="s">
        <v>16</v>
      </c>
      <c r="G2686" s="4" t="s">
        <v>5</v>
      </c>
      <c r="H2686" s="4" t="s">
        <v>43</v>
      </c>
      <c r="I2686" s="9">
        <v>1</v>
      </c>
      <c r="J2686" s="6">
        <v>103.13</v>
      </c>
      <c r="K2686" s="7">
        <v>0.15</v>
      </c>
      <c r="L2686" s="6">
        <v>50.06</v>
      </c>
      <c r="M2686" s="6">
        <f t="shared" si="164"/>
        <v>87.660499999999999</v>
      </c>
      <c r="N2686" s="6">
        <f t="shared" si="165"/>
        <v>50.06</v>
      </c>
      <c r="O2686" s="6">
        <f t="shared" si="166"/>
        <v>37.600499999999997</v>
      </c>
      <c r="P2686" s="8">
        <f t="shared" si="167"/>
        <v>0.42893321393329947</v>
      </c>
      <c r="Q2686" s="5">
        <f>YEAR(SalesDataTable[[#This Row],[Order Date]])</f>
        <v>2026</v>
      </c>
      <c r="R2686" s="8" t="str">
        <f>"Q"&amp;ROUNDUP(MONTH(SalesDataTable[[#This Row],[Order Date]])/3,0)</f>
        <v>Q4</v>
      </c>
      <c r="S2686" s="9">
        <f>MONTH(SalesDataTable[[#This Row],[Order Date]])</f>
        <v>12</v>
      </c>
      <c r="T2686" s="8" t="str">
        <f>TEXT(SalesDataTable[[#This Row],[Order Date]],"mmm")</f>
        <v>Dec</v>
      </c>
    </row>
    <row r="2687" spans="1:20" ht="16">
      <c r="A2687" s="2" t="s">
        <v>2738</v>
      </c>
      <c r="B2687" s="3">
        <v>46384</v>
      </c>
      <c r="C2687" s="4" t="s">
        <v>27</v>
      </c>
      <c r="D2687" s="4" t="s">
        <v>82</v>
      </c>
      <c r="E2687" s="4" t="s">
        <v>3</v>
      </c>
      <c r="F2687" s="4" t="s">
        <v>4</v>
      </c>
      <c r="G2687" s="4" t="s">
        <v>5</v>
      </c>
      <c r="H2687" s="4" t="s">
        <v>6</v>
      </c>
      <c r="I2687" s="9">
        <v>1</v>
      </c>
      <c r="J2687" s="6">
        <v>81.39</v>
      </c>
      <c r="K2687" s="7">
        <v>0.05</v>
      </c>
      <c r="L2687" s="6">
        <v>43.54</v>
      </c>
      <c r="M2687" s="6">
        <f t="shared" si="164"/>
        <v>77.320499999999996</v>
      </c>
      <c r="N2687" s="6">
        <f t="shared" si="165"/>
        <v>43.54</v>
      </c>
      <c r="O2687" s="6">
        <f t="shared" si="166"/>
        <v>33.780499999999996</v>
      </c>
      <c r="P2687" s="8">
        <f t="shared" si="167"/>
        <v>0.43688931137279247</v>
      </c>
      <c r="Q2687" s="5">
        <f>YEAR(SalesDataTable[[#This Row],[Order Date]])</f>
        <v>2026</v>
      </c>
      <c r="R2687" s="8" t="str">
        <f>"Q"&amp;ROUNDUP(MONTH(SalesDataTable[[#This Row],[Order Date]])/3,0)</f>
        <v>Q4</v>
      </c>
      <c r="S2687" s="9">
        <f>MONTH(SalesDataTable[[#This Row],[Order Date]])</f>
        <v>12</v>
      </c>
      <c r="T2687" s="8" t="str">
        <f>TEXT(SalesDataTable[[#This Row],[Order Date]],"mmm")</f>
        <v>Dec</v>
      </c>
    </row>
    <row r="2688" spans="1:20" ht="16">
      <c r="A2688" s="2" t="s">
        <v>2739</v>
      </c>
      <c r="B2688" s="3">
        <v>46384</v>
      </c>
      <c r="C2688" s="4" t="s">
        <v>1</v>
      </c>
      <c r="D2688" s="4" t="s">
        <v>88</v>
      </c>
      <c r="E2688" s="4" t="s">
        <v>39</v>
      </c>
      <c r="F2688" s="4" t="s">
        <v>4</v>
      </c>
      <c r="G2688" s="4" t="s">
        <v>31</v>
      </c>
      <c r="H2688" s="4" t="s">
        <v>32</v>
      </c>
      <c r="I2688" s="9">
        <v>2</v>
      </c>
      <c r="J2688" s="6">
        <v>342.78</v>
      </c>
      <c r="K2688" s="7">
        <v>0</v>
      </c>
      <c r="L2688" s="6">
        <v>197.89</v>
      </c>
      <c r="M2688" s="6">
        <f t="shared" si="164"/>
        <v>685.56</v>
      </c>
      <c r="N2688" s="6">
        <f t="shared" si="165"/>
        <v>395.78</v>
      </c>
      <c r="O2688" s="6">
        <f t="shared" si="166"/>
        <v>289.77999999999997</v>
      </c>
      <c r="P2688" s="8">
        <f t="shared" si="167"/>
        <v>0.4226909387945621</v>
      </c>
      <c r="Q2688" s="5">
        <f>YEAR(SalesDataTable[[#This Row],[Order Date]])</f>
        <v>2026</v>
      </c>
      <c r="R2688" s="8" t="str">
        <f>"Q"&amp;ROUNDUP(MONTH(SalesDataTable[[#This Row],[Order Date]])/3,0)</f>
        <v>Q4</v>
      </c>
      <c r="S2688" s="9">
        <f>MONTH(SalesDataTable[[#This Row],[Order Date]])</f>
        <v>12</v>
      </c>
      <c r="T2688" s="8" t="str">
        <f>TEXT(SalesDataTable[[#This Row],[Order Date]],"mmm")</f>
        <v>Dec</v>
      </c>
    </row>
    <row r="2689" spans="1:20" ht="16">
      <c r="A2689" s="2" t="s">
        <v>2740</v>
      </c>
      <c r="B2689" s="3">
        <v>46384</v>
      </c>
      <c r="C2689" s="4" t="s">
        <v>8</v>
      </c>
      <c r="D2689" s="4" t="s">
        <v>86</v>
      </c>
      <c r="E2689" s="4" t="s">
        <v>3</v>
      </c>
      <c r="F2689" s="4" t="s">
        <v>4</v>
      </c>
      <c r="G2689" s="4" t="s">
        <v>11</v>
      </c>
      <c r="H2689" s="4" t="s">
        <v>21</v>
      </c>
      <c r="I2689" s="9">
        <v>1</v>
      </c>
      <c r="J2689" s="6">
        <v>147</v>
      </c>
      <c r="K2689" s="7">
        <v>0.15</v>
      </c>
      <c r="L2689" s="6">
        <v>79.58</v>
      </c>
      <c r="M2689" s="6">
        <f t="shared" si="164"/>
        <v>124.95</v>
      </c>
      <c r="N2689" s="6">
        <f t="shared" si="165"/>
        <v>79.58</v>
      </c>
      <c r="O2689" s="6">
        <f t="shared" si="166"/>
        <v>45.370000000000005</v>
      </c>
      <c r="P2689" s="8">
        <f t="shared" si="167"/>
        <v>0.36310524209683875</v>
      </c>
      <c r="Q2689" s="5">
        <f>YEAR(SalesDataTable[[#This Row],[Order Date]])</f>
        <v>2026</v>
      </c>
      <c r="R2689" s="8" t="str">
        <f>"Q"&amp;ROUNDUP(MONTH(SalesDataTable[[#This Row],[Order Date]])/3,0)</f>
        <v>Q4</v>
      </c>
      <c r="S2689" s="9">
        <f>MONTH(SalesDataTable[[#This Row],[Order Date]])</f>
        <v>12</v>
      </c>
      <c r="T2689" s="8" t="str">
        <f>TEXT(SalesDataTable[[#This Row],[Order Date]],"mmm")</f>
        <v>Dec</v>
      </c>
    </row>
    <row r="2690" spans="1:20" ht="16">
      <c r="A2690" s="2" t="s">
        <v>2741</v>
      </c>
      <c r="B2690" s="3">
        <v>46384</v>
      </c>
      <c r="C2690" s="4" t="s">
        <v>1</v>
      </c>
      <c r="D2690" s="4" t="s">
        <v>88</v>
      </c>
      <c r="E2690" s="4" t="s">
        <v>3</v>
      </c>
      <c r="F2690" s="4" t="s">
        <v>16</v>
      </c>
      <c r="G2690" s="4" t="s">
        <v>17</v>
      </c>
      <c r="H2690" s="4" t="s">
        <v>46</v>
      </c>
      <c r="I2690" s="9">
        <v>1</v>
      </c>
      <c r="J2690" s="6">
        <v>45.69</v>
      </c>
      <c r="K2690" s="7">
        <v>0.2</v>
      </c>
      <c r="L2690" s="6">
        <v>18.829999999999998</v>
      </c>
      <c r="M2690" s="6">
        <f t="shared" ref="M2690:M2708" si="168">I2690*J2690*(1-K2690)</f>
        <v>36.552</v>
      </c>
      <c r="N2690" s="6">
        <f t="shared" ref="N2690:N2708" si="169">I2690*L2690</f>
        <v>18.829999999999998</v>
      </c>
      <c r="O2690" s="6">
        <f t="shared" ref="O2690:O2708" si="170">M2690-N2690</f>
        <v>17.722000000000001</v>
      </c>
      <c r="P2690" s="8">
        <f t="shared" ref="P2690:P2708" si="171">IFERROR(O2690/M2690,0)</f>
        <v>0.48484351061501429</v>
      </c>
      <c r="Q2690" s="5">
        <f>YEAR(SalesDataTable[[#This Row],[Order Date]])</f>
        <v>2026</v>
      </c>
      <c r="R2690" s="8" t="str">
        <f>"Q"&amp;ROUNDUP(MONTH(SalesDataTable[[#This Row],[Order Date]])/3,0)</f>
        <v>Q4</v>
      </c>
      <c r="S2690" s="9">
        <f>MONTH(SalesDataTable[[#This Row],[Order Date]])</f>
        <v>12</v>
      </c>
      <c r="T2690" s="8" t="str">
        <f>TEXT(SalesDataTable[[#This Row],[Order Date]],"mmm")</f>
        <v>Dec</v>
      </c>
    </row>
    <row r="2691" spans="1:20" ht="16">
      <c r="A2691" s="2" t="s">
        <v>2742</v>
      </c>
      <c r="B2691" s="3">
        <v>46384</v>
      </c>
      <c r="C2691" s="4" t="s">
        <v>8</v>
      </c>
      <c r="D2691" s="4" t="s">
        <v>69</v>
      </c>
      <c r="E2691" s="4" t="s">
        <v>39</v>
      </c>
      <c r="F2691" s="4" t="s">
        <v>4</v>
      </c>
      <c r="G2691" s="4" t="s">
        <v>5</v>
      </c>
      <c r="H2691" s="4" t="s">
        <v>35</v>
      </c>
      <c r="I2691" s="9">
        <v>1</v>
      </c>
      <c r="J2691" s="6">
        <v>39.69</v>
      </c>
      <c r="K2691" s="7">
        <v>0</v>
      </c>
      <c r="L2691" s="6">
        <v>17.09</v>
      </c>
      <c r="M2691" s="6">
        <f t="shared" si="168"/>
        <v>39.69</v>
      </c>
      <c r="N2691" s="6">
        <f t="shared" si="169"/>
        <v>17.09</v>
      </c>
      <c r="O2691" s="6">
        <f t="shared" si="170"/>
        <v>22.599999999999998</v>
      </c>
      <c r="P2691" s="8">
        <f t="shared" si="171"/>
        <v>0.56941295036533135</v>
      </c>
      <c r="Q2691" s="5">
        <f>YEAR(SalesDataTable[[#This Row],[Order Date]])</f>
        <v>2026</v>
      </c>
      <c r="R2691" s="8" t="str">
        <f>"Q"&amp;ROUNDUP(MONTH(SalesDataTable[[#This Row],[Order Date]])/3,0)</f>
        <v>Q4</v>
      </c>
      <c r="S2691" s="9">
        <f>MONTH(SalesDataTable[[#This Row],[Order Date]])</f>
        <v>12</v>
      </c>
      <c r="T2691" s="8" t="str">
        <f>TEXT(SalesDataTable[[#This Row],[Order Date]],"mmm")</f>
        <v>Dec</v>
      </c>
    </row>
    <row r="2692" spans="1:20" ht="16">
      <c r="A2692" s="2" t="s">
        <v>2743</v>
      </c>
      <c r="B2692" s="3">
        <v>46384</v>
      </c>
      <c r="C2692" s="4" t="s">
        <v>27</v>
      </c>
      <c r="D2692" s="4" t="s">
        <v>28</v>
      </c>
      <c r="E2692" s="4" t="s">
        <v>3</v>
      </c>
      <c r="F2692" s="4" t="s">
        <v>16</v>
      </c>
      <c r="G2692" s="4" t="s">
        <v>31</v>
      </c>
      <c r="H2692" s="4" t="s">
        <v>90</v>
      </c>
      <c r="I2692" s="9">
        <v>5</v>
      </c>
      <c r="J2692" s="6">
        <v>122.42</v>
      </c>
      <c r="K2692" s="7">
        <v>0</v>
      </c>
      <c r="L2692" s="6">
        <v>60.8</v>
      </c>
      <c r="M2692" s="6">
        <f t="shared" si="168"/>
        <v>612.1</v>
      </c>
      <c r="N2692" s="6">
        <f t="shared" si="169"/>
        <v>304</v>
      </c>
      <c r="O2692" s="6">
        <f t="shared" si="170"/>
        <v>308.10000000000002</v>
      </c>
      <c r="P2692" s="8">
        <f t="shared" si="171"/>
        <v>0.50334912595981052</v>
      </c>
      <c r="Q2692" s="5">
        <f>YEAR(SalesDataTable[[#This Row],[Order Date]])</f>
        <v>2026</v>
      </c>
      <c r="R2692" s="8" t="str">
        <f>"Q"&amp;ROUNDUP(MONTH(SalesDataTable[[#This Row],[Order Date]])/3,0)</f>
        <v>Q4</v>
      </c>
      <c r="S2692" s="9">
        <f>MONTH(SalesDataTable[[#This Row],[Order Date]])</f>
        <v>12</v>
      </c>
      <c r="T2692" s="8" t="str">
        <f>TEXT(SalesDataTable[[#This Row],[Order Date]],"mmm")</f>
        <v>Dec</v>
      </c>
    </row>
    <row r="2693" spans="1:20" ht="16">
      <c r="A2693" s="2" t="s">
        <v>2744</v>
      </c>
      <c r="B2693" s="3">
        <v>46384</v>
      </c>
      <c r="C2693" s="4" t="s">
        <v>8</v>
      </c>
      <c r="D2693" s="4" t="s">
        <v>38</v>
      </c>
      <c r="E2693" s="4" t="s">
        <v>25</v>
      </c>
      <c r="F2693" s="4" t="s">
        <v>16</v>
      </c>
      <c r="G2693" s="4" t="s">
        <v>17</v>
      </c>
      <c r="H2693" s="4" t="s">
        <v>18</v>
      </c>
      <c r="I2693" s="9">
        <v>1</v>
      </c>
      <c r="J2693" s="6">
        <v>37.03</v>
      </c>
      <c r="K2693" s="7">
        <v>0.15</v>
      </c>
      <c r="L2693" s="6">
        <v>13.53</v>
      </c>
      <c r="M2693" s="6">
        <f t="shared" si="168"/>
        <v>31.4755</v>
      </c>
      <c r="N2693" s="6">
        <f t="shared" si="169"/>
        <v>13.53</v>
      </c>
      <c r="O2693" s="6">
        <f t="shared" si="170"/>
        <v>17.945500000000003</v>
      </c>
      <c r="P2693" s="8">
        <f t="shared" si="171"/>
        <v>0.57014185636447401</v>
      </c>
      <c r="Q2693" s="5">
        <f>YEAR(SalesDataTable[[#This Row],[Order Date]])</f>
        <v>2026</v>
      </c>
      <c r="R2693" s="8" t="str">
        <f>"Q"&amp;ROUNDUP(MONTH(SalesDataTable[[#This Row],[Order Date]])/3,0)</f>
        <v>Q4</v>
      </c>
      <c r="S2693" s="9">
        <f>MONTH(SalesDataTable[[#This Row],[Order Date]])</f>
        <v>12</v>
      </c>
      <c r="T2693" s="8" t="str">
        <f>TEXT(SalesDataTable[[#This Row],[Order Date]],"mmm")</f>
        <v>Dec</v>
      </c>
    </row>
    <row r="2694" spans="1:20" ht="16">
      <c r="A2694" s="2" t="s">
        <v>2745</v>
      </c>
      <c r="B2694" s="3">
        <v>46384</v>
      </c>
      <c r="C2694" s="4" t="s">
        <v>8</v>
      </c>
      <c r="D2694" s="4" t="s">
        <v>86</v>
      </c>
      <c r="E2694" s="4" t="s">
        <v>25</v>
      </c>
      <c r="F2694" s="4" t="s">
        <v>4</v>
      </c>
      <c r="G2694" s="4" t="s">
        <v>11</v>
      </c>
      <c r="H2694" s="4" t="s">
        <v>12</v>
      </c>
      <c r="I2694" s="9">
        <v>1</v>
      </c>
      <c r="J2694" s="6">
        <v>90.99</v>
      </c>
      <c r="K2694" s="7">
        <v>0.05</v>
      </c>
      <c r="L2694" s="6">
        <v>44.78</v>
      </c>
      <c r="M2694" s="6">
        <f t="shared" si="168"/>
        <v>86.440499999999986</v>
      </c>
      <c r="N2694" s="6">
        <f t="shared" si="169"/>
        <v>44.78</v>
      </c>
      <c r="O2694" s="6">
        <f t="shared" si="170"/>
        <v>41.660499999999985</v>
      </c>
      <c r="P2694" s="8">
        <f t="shared" si="171"/>
        <v>0.48195579618350187</v>
      </c>
      <c r="Q2694" s="5">
        <f>YEAR(SalesDataTable[[#This Row],[Order Date]])</f>
        <v>2026</v>
      </c>
      <c r="R2694" s="8" t="str">
        <f>"Q"&amp;ROUNDUP(MONTH(SalesDataTable[[#This Row],[Order Date]])/3,0)</f>
        <v>Q4</v>
      </c>
      <c r="S2694" s="9">
        <f>MONTH(SalesDataTable[[#This Row],[Order Date]])</f>
        <v>12</v>
      </c>
      <c r="T2694" s="8" t="str">
        <f>TEXT(SalesDataTable[[#This Row],[Order Date]],"mmm")</f>
        <v>Dec</v>
      </c>
    </row>
    <row r="2695" spans="1:20" ht="16">
      <c r="A2695" s="2" t="s">
        <v>2746</v>
      </c>
      <c r="B2695" s="3">
        <v>46385</v>
      </c>
      <c r="C2695" s="4" t="s">
        <v>8</v>
      </c>
      <c r="D2695" s="4" t="s">
        <v>66</v>
      </c>
      <c r="E2695" s="4" t="s">
        <v>3</v>
      </c>
      <c r="F2695" s="4" t="s">
        <v>4</v>
      </c>
      <c r="G2695" s="4" t="s">
        <v>11</v>
      </c>
      <c r="H2695" s="4" t="s">
        <v>12</v>
      </c>
      <c r="I2695" s="9">
        <v>1</v>
      </c>
      <c r="J2695" s="6">
        <v>90.81</v>
      </c>
      <c r="K2695" s="7">
        <v>0.1</v>
      </c>
      <c r="L2695" s="6">
        <v>46.53</v>
      </c>
      <c r="M2695" s="6">
        <f t="shared" si="168"/>
        <v>81.728999999999999</v>
      </c>
      <c r="N2695" s="6">
        <f t="shared" si="169"/>
        <v>46.53</v>
      </c>
      <c r="O2695" s="6">
        <f t="shared" si="170"/>
        <v>35.198999999999998</v>
      </c>
      <c r="P2695" s="8">
        <f t="shared" si="171"/>
        <v>0.43067944059024332</v>
      </c>
      <c r="Q2695" s="5">
        <f>YEAR(SalesDataTable[[#This Row],[Order Date]])</f>
        <v>2026</v>
      </c>
      <c r="R2695" s="8" t="str">
        <f>"Q"&amp;ROUNDUP(MONTH(SalesDataTable[[#This Row],[Order Date]])/3,0)</f>
        <v>Q4</v>
      </c>
      <c r="S2695" s="9">
        <f>MONTH(SalesDataTable[[#This Row],[Order Date]])</f>
        <v>12</v>
      </c>
      <c r="T2695" s="8" t="str">
        <f>TEXT(SalesDataTable[[#This Row],[Order Date]],"mmm")</f>
        <v>Dec</v>
      </c>
    </row>
    <row r="2696" spans="1:20" ht="16">
      <c r="A2696" s="2" t="s">
        <v>2747</v>
      </c>
      <c r="B2696" s="3">
        <v>46385</v>
      </c>
      <c r="C2696" s="4" t="s">
        <v>1</v>
      </c>
      <c r="D2696" s="4" t="s">
        <v>88</v>
      </c>
      <c r="E2696" s="4" t="s">
        <v>25</v>
      </c>
      <c r="F2696" s="4" t="s">
        <v>16</v>
      </c>
      <c r="G2696" s="4" t="s">
        <v>5</v>
      </c>
      <c r="H2696" s="4" t="s">
        <v>35</v>
      </c>
      <c r="I2696" s="9">
        <v>1</v>
      </c>
      <c r="J2696" s="6">
        <v>41.28</v>
      </c>
      <c r="K2696" s="7">
        <v>0.15</v>
      </c>
      <c r="L2696" s="6">
        <v>16.41</v>
      </c>
      <c r="M2696" s="6">
        <f t="shared" si="168"/>
        <v>35.088000000000001</v>
      </c>
      <c r="N2696" s="6">
        <f t="shared" si="169"/>
        <v>16.41</v>
      </c>
      <c r="O2696" s="6">
        <f t="shared" si="170"/>
        <v>18.678000000000001</v>
      </c>
      <c r="P2696" s="8">
        <f t="shared" si="171"/>
        <v>0.53231874145006841</v>
      </c>
      <c r="Q2696" s="5">
        <f>YEAR(SalesDataTable[[#This Row],[Order Date]])</f>
        <v>2026</v>
      </c>
      <c r="R2696" s="8" t="str">
        <f>"Q"&amp;ROUNDUP(MONTH(SalesDataTable[[#This Row],[Order Date]])/3,0)</f>
        <v>Q4</v>
      </c>
      <c r="S2696" s="9">
        <f>MONTH(SalesDataTable[[#This Row],[Order Date]])</f>
        <v>12</v>
      </c>
      <c r="T2696" s="8" t="str">
        <f>TEXT(SalesDataTable[[#This Row],[Order Date]],"mmm")</f>
        <v>Dec</v>
      </c>
    </row>
    <row r="2697" spans="1:20" ht="16">
      <c r="A2697" s="2" t="s">
        <v>2748</v>
      </c>
      <c r="B2697" s="3">
        <v>46385</v>
      </c>
      <c r="C2697" s="4" t="s">
        <v>27</v>
      </c>
      <c r="D2697" s="4" t="s">
        <v>82</v>
      </c>
      <c r="E2697" s="4" t="s">
        <v>39</v>
      </c>
      <c r="F2697" s="4" t="s">
        <v>20</v>
      </c>
      <c r="G2697" s="4" t="s">
        <v>17</v>
      </c>
      <c r="H2697" s="4" t="s">
        <v>46</v>
      </c>
      <c r="I2697" s="9">
        <v>1</v>
      </c>
      <c r="J2697" s="6">
        <v>46.07</v>
      </c>
      <c r="K2697" s="7">
        <v>0</v>
      </c>
      <c r="L2697" s="6">
        <v>18.420000000000002</v>
      </c>
      <c r="M2697" s="6">
        <f t="shared" si="168"/>
        <v>46.07</v>
      </c>
      <c r="N2697" s="6">
        <f t="shared" si="169"/>
        <v>18.420000000000002</v>
      </c>
      <c r="O2697" s="6">
        <f t="shared" si="170"/>
        <v>27.65</v>
      </c>
      <c r="P2697" s="8">
        <f t="shared" si="171"/>
        <v>0.60017364879531143</v>
      </c>
      <c r="Q2697" s="5">
        <f>YEAR(SalesDataTable[[#This Row],[Order Date]])</f>
        <v>2026</v>
      </c>
      <c r="R2697" s="8" t="str">
        <f>"Q"&amp;ROUNDUP(MONTH(SalesDataTable[[#This Row],[Order Date]])/3,0)</f>
        <v>Q4</v>
      </c>
      <c r="S2697" s="9">
        <f>MONTH(SalesDataTable[[#This Row],[Order Date]])</f>
        <v>12</v>
      </c>
      <c r="T2697" s="8" t="str">
        <f>TEXT(SalesDataTable[[#This Row],[Order Date]],"mmm")</f>
        <v>Dec</v>
      </c>
    </row>
    <row r="2698" spans="1:20" ht="16">
      <c r="A2698" s="2" t="s">
        <v>2749</v>
      </c>
      <c r="B2698" s="3">
        <v>46385</v>
      </c>
      <c r="C2698" s="4" t="s">
        <v>8</v>
      </c>
      <c r="D2698" s="4" t="s">
        <v>69</v>
      </c>
      <c r="E2698" s="4" t="s">
        <v>25</v>
      </c>
      <c r="F2698" s="4" t="s">
        <v>20</v>
      </c>
      <c r="G2698" s="4" t="s">
        <v>11</v>
      </c>
      <c r="H2698" s="4" t="s">
        <v>21</v>
      </c>
      <c r="I2698" s="9">
        <v>1</v>
      </c>
      <c r="J2698" s="6">
        <v>147.29</v>
      </c>
      <c r="K2698" s="7">
        <v>0.1</v>
      </c>
      <c r="L2698" s="6">
        <v>78.2</v>
      </c>
      <c r="M2698" s="6">
        <f t="shared" si="168"/>
        <v>132.56100000000001</v>
      </c>
      <c r="N2698" s="6">
        <f t="shared" si="169"/>
        <v>78.2</v>
      </c>
      <c r="O2698" s="6">
        <f t="shared" si="170"/>
        <v>54.361000000000004</v>
      </c>
      <c r="P2698" s="8">
        <f t="shared" si="171"/>
        <v>0.4100829052285363</v>
      </c>
      <c r="Q2698" s="5">
        <f>YEAR(SalesDataTable[[#This Row],[Order Date]])</f>
        <v>2026</v>
      </c>
      <c r="R2698" s="8" t="str">
        <f>"Q"&amp;ROUNDUP(MONTH(SalesDataTable[[#This Row],[Order Date]])/3,0)</f>
        <v>Q4</v>
      </c>
      <c r="S2698" s="9">
        <f>MONTH(SalesDataTable[[#This Row],[Order Date]])</f>
        <v>12</v>
      </c>
      <c r="T2698" s="8" t="str">
        <f>TEXT(SalesDataTable[[#This Row],[Order Date]],"mmm")</f>
        <v>Dec</v>
      </c>
    </row>
    <row r="2699" spans="1:20" ht="16">
      <c r="A2699" s="2" t="s">
        <v>2750</v>
      </c>
      <c r="B2699" s="3">
        <v>46386</v>
      </c>
      <c r="C2699" s="4" t="s">
        <v>27</v>
      </c>
      <c r="D2699" s="4" t="s">
        <v>82</v>
      </c>
      <c r="E2699" s="4" t="s">
        <v>3</v>
      </c>
      <c r="F2699" s="4" t="s">
        <v>16</v>
      </c>
      <c r="G2699" s="4" t="s">
        <v>5</v>
      </c>
      <c r="H2699" s="4" t="s">
        <v>35</v>
      </c>
      <c r="I2699" s="9">
        <v>1</v>
      </c>
      <c r="J2699" s="6">
        <v>40.82</v>
      </c>
      <c r="K2699" s="7">
        <v>0.1</v>
      </c>
      <c r="L2699" s="6">
        <v>17.2</v>
      </c>
      <c r="M2699" s="6">
        <f t="shared" si="168"/>
        <v>36.738</v>
      </c>
      <c r="N2699" s="6">
        <f t="shared" si="169"/>
        <v>17.2</v>
      </c>
      <c r="O2699" s="6">
        <f t="shared" si="170"/>
        <v>19.538</v>
      </c>
      <c r="P2699" s="8">
        <f t="shared" si="171"/>
        <v>0.53181991398551909</v>
      </c>
      <c r="Q2699" s="5">
        <f>YEAR(SalesDataTable[[#This Row],[Order Date]])</f>
        <v>2026</v>
      </c>
      <c r="R2699" s="8" t="str">
        <f>"Q"&amp;ROUNDUP(MONTH(SalesDataTable[[#This Row],[Order Date]])/3,0)</f>
        <v>Q4</v>
      </c>
      <c r="S2699" s="9">
        <f>MONTH(SalesDataTable[[#This Row],[Order Date]])</f>
        <v>12</v>
      </c>
      <c r="T2699" s="8" t="str">
        <f>TEXT(SalesDataTable[[#This Row],[Order Date]],"mmm")</f>
        <v>Dec</v>
      </c>
    </row>
    <row r="2700" spans="1:20" ht="16">
      <c r="A2700" s="2" t="s">
        <v>2751</v>
      </c>
      <c r="B2700" s="3">
        <v>46386</v>
      </c>
      <c r="C2700" s="4" t="s">
        <v>27</v>
      </c>
      <c r="D2700" s="4" t="s">
        <v>45</v>
      </c>
      <c r="E2700" s="4" t="s">
        <v>3</v>
      </c>
      <c r="F2700" s="4" t="s">
        <v>16</v>
      </c>
      <c r="G2700" s="4" t="s">
        <v>49</v>
      </c>
      <c r="H2700" s="4" t="s">
        <v>74</v>
      </c>
      <c r="I2700" s="9">
        <v>3</v>
      </c>
      <c r="J2700" s="6">
        <v>50.72</v>
      </c>
      <c r="K2700" s="7">
        <v>0</v>
      </c>
      <c r="L2700" s="6">
        <v>22.3</v>
      </c>
      <c r="M2700" s="6">
        <f t="shared" si="168"/>
        <v>152.16</v>
      </c>
      <c r="N2700" s="6">
        <f t="shared" si="169"/>
        <v>66.900000000000006</v>
      </c>
      <c r="O2700" s="6">
        <f t="shared" si="170"/>
        <v>85.259999999999991</v>
      </c>
      <c r="P2700" s="8">
        <f t="shared" si="171"/>
        <v>0.56033123028391163</v>
      </c>
      <c r="Q2700" s="5">
        <f>YEAR(SalesDataTable[[#This Row],[Order Date]])</f>
        <v>2026</v>
      </c>
      <c r="R2700" s="8" t="str">
        <f>"Q"&amp;ROUNDUP(MONTH(SalesDataTable[[#This Row],[Order Date]])/3,0)</f>
        <v>Q4</v>
      </c>
      <c r="S2700" s="9">
        <f>MONTH(SalesDataTable[[#This Row],[Order Date]])</f>
        <v>12</v>
      </c>
      <c r="T2700" s="8" t="str">
        <f>TEXT(SalesDataTable[[#This Row],[Order Date]],"mmm")</f>
        <v>Dec</v>
      </c>
    </row>
    <row r="2701" spans="1:20" ht="16">
      <c r="A2701" s="2" t="s">
        <v>2752</v>
      </c>
      <c r="B2701" s="3">
        <v>46386</v>
      </c>
      <c r="C2701" s="4" t="s">
        <v>8</v>
      </c>
      <c r="D2701" s="4" t="s">
        <v>69</v>
      </c>
      <c r="E2701" s="4" t="s">
        <v>39</v>
      </c>
      <c r="F2701" s="4" t="s">
        <v>20</v>
      </c>
      <c r="G2701" s="4" t="s">
        <v>31</v>
      </c>
      <c r="H2701" s="4" t="s">
        <v>41</v>
      </c>
      <c r="I2701" s="9">
        <v>3</v>
      </c>
      <c r="J2701" s="6">
        <v>194.7</v>
      </c>
      <c r="K2701" s="7">
        <v>0.1</v>
      </c>
      <c r="L2701" s="6">
        <v>102.62</v>
      </c>
      <c r="M2701" s="6">
        <f t="shared" si="168"/>
        <v>525.68999999999994</v>
      </c>
      <c r="N2701" s="6">
        <f t="shared" si="169"/>
        <v>307.86</v>
      </c>
      <c r="O2701" s="6">
        <f t="shared" si="170"/>
        <v>217.82999999999993</v>
      </c>
      <c r="P2701" s="8">
        <f t="shared" si="171"/>
        <v>0.41436968555612613</v>
      </c>
      <c r="Q2701" s="5">
        <f>YEAR(SalesDataTable[[#This Row],[Order Date]])</f>
        <v>2026</v>
      </c>
      <c r="R2701" s="8" t="str">
        <f>"Q"&amp;ROUNDUP(MONTH(SalesDataTable[[#This Row],[Order Date]])/3,0)</f>
        <v>Q4</v>
      </c>
      <c r="S2701" s="9">
        <f>MONTH(SalesDataTable[[#This Row],[Order Date]])</f>
        <v>12</v>
      </c>
      <c r="T2701" s="8" t="str">
        <f>TEXT(SalesDataTable[[#This Row],[Order Date]],"mmm")</f>
        <v>Dec</v>
      </c>
    </row>
    <row r="2702" spans="1:20" ht="16">
      <c r="A2702" s="2" t="s">
        <v>2753</v>
      </c>
      <c r="B2702" s="3">
        <v>46386</v>
      </c>
      <c r="C2702" s="4" t="s">
        <v>8</v>
      </c>
      <c r="D2702" s="4" t="s">
        <v>38</v>
      </c>
      <c r="E2702" s="4" t="s">
        <v>25</v>
      </c>
      <c r="F2702" s="4" t="s">
        <v>16</v>
      </c>
      <c r="G2702" s="4" t="s">
        <v>17</v>
      </c>
      <c r="H2702" s="4" t="s">
        <v>18</v>
      </c>
      <c r="I2702" s="9">
        <v>1</v>
      </c>
      <c r="J2702" s="6">
        <v>36.64</v>
      </c>
      <c r="K2702" s="7">
        <v>0.05</v>
      </c>
      <c r="L2702" s="6">
        <v>13.59</v>
      </c>
      <c r="M2702" s="6">
        <f t="shared" si="168"/>
        <v>34.808</v>
      </c>
      <c r="N2702" s="6">
        <f t="shared" si="169"/>
        <v>13.59</v>
      </c>
      <c r="O2702" s="6">
        <f t="shared" si="170"/>
        <v>21.218</v>
      </c>
      <c r="P2702" s="8">
        <f t="shared" si="171"/>
        <v>0.60957251206619167</v>
      </c>
      <c r="Q2702" s="5">
        <f>YEAR(SalesDataTable[[#This Row],[Order Date]])</f>
        <v>2026</v>
      </c>
      <c r="R2702" s="8" t="str">
        <f>"Q"&amp;ROUNDUP(MONTH(SalesDataTable[[#This Row],[Order Date]])/3,0)</f>
        <v>Q4</v>
      </c>
      <c r="S2702" s="9">
        <f>MONTH(SalesDataTable[[#This Row],[Order Date]])</f>
        <v>12</v>
      </c>
      <c r="T2702" s="8" t="str">
        <f>TEXT(SalesDataTable[[#This Row],[Order Date]],"mmm")</f>
        <v>Dec</v>
      </c>
    </row>
    <row r="2703" spans="1:20" ht="16">
      <c r="A2703" s="2" t="s">
        <v>2754</v>
      </c>
      <c r="B2703" s="3">
        <v>46386</v>
      </c>
      <c r="C2703" s="4" t="s">
        <v>14</v>
      </c>
      <c r="D2703" s="4" t="s">
        <v>61</v>
      </c>
      <c r="E2703" s="4" t="s">
        <v>39</v>
      </c>
      <c r="F2703" s="4" t="s">
        <v>4</v>
      </c>
      <c r="G2703" s="4" t="s">
        <v>31</v>
      </c>
      <c r="H2703" s="4" t="s">
        <v>41</v>
      </c>
      <c r="I2703" s="9">
        <v>6</v>
      </c>
      <c r="J2703" s="6">
        <v>192.9</v>
      </c>
      <c r="K2703" s="7">
        <v>0.2</v>
      </c>
      <c r="L2703" s="6">
        <v>106.89</v>
      </c>
      <c r="M2703" s="6">
        <f t="shared" si="168"/>
        <v>925.92000000000007</v>
      </c>
      <c r="N2703" s="6">
        <f t="shared" si="169"/>
        <v>641.34</v>
      </c>
      <c r="O2703" s="6">
        <f t="shared" si="170"/>
        <v>284.58000000000004</v>
      </c>
      <c r="P2703" s="8">
        <f t="shared" si="171"/>
        <v>0.30734836702954899</v>
      </c>
      <c r="Q2703" s="5">
        <f>YEAR(SalesDataTable[[#This Row],[Order Date]])</f>
        <v>2026</v>
      </c>
      <c r="R2703" s="8" t="str">
        <f>"Q"&amp;ROUNDUP(MONTH(SalesDataTable[[#This Row],[Order Date]])/3,0)</f>
        <v>Q4</v>
      </c>
      <c r="S2703" s="9">
        <f>MONTH(SalesDataTable[[#This Row],[Order Date]])</f>
        <v>12</v>
      </c>
      <c r="T2703" s="8" t="str">
        <f>TEXT(SalesDataTable[[#This Row],[Order Date]],"mmm")</f>
        <v>Dec</v>
      </c>
    </row>
    <row r="2704" spans="1:20" ht="16">
      <c r="A2704" s="2" t="s">
        <v>2755</v>
      </c>
      <c r="B2704" s="3">
        <v>46386</v>
      </c>
      <c r="C2704" s="4" t="s">
        <v>27</v>
      </c>
      <c r="D2704" s="4" t="s">
        <v>45</v>
      </c>
      <c r="E2704" s="4" t="s">
        <v>39</v>
      </c>
      <c r="F2704" s="4" t="s">
        <v>4</v>
      </c>
      <c r="G2704" s="4" t="s">
        <v>11</v>
      </c>
      <c r="H2704" s="4" t="s">
        <v>79</v>
      </c>
      <c r="I2704" s="9">
        <v>2</v>
      </c>
      <c r="J2704" s="6">
        <v>71.56</v>
      </c>
      <c r="K2704" s="7">
        <v>0.1</v>
      </c>
      <c r="L2704" s="6">
        <v>32.99</v>
      </c>
      <c r="M2704" s="6">
        <f t="shared" si="168"/>
        <v>128.80800000000002</v>
      </c>
      <c r="N2704" s="6">
        <f t="shared" si="169"/>
        <v>65.98</v>
      </c>
      <c r="O2704" s="6">
        <f t="shared" si="170"/>
        <v>62.828000000000017</v>
      </c>
      <c r="P2704" s="8">
        <f t="shared" si="171"/>
        <v>0.4877647351096206</v>
      </c>
      <c r="Q2704" s="5">
        <f>YEAR(SalesDataTable[[#This Row],[Order Date]])</f>
        <v>2026</v>
      </c>
      <c r="R2704" s="8" t="str">
        <f>"Q"&amp;ROUNDUP(MONTH(SalesDataTable[[#This Row],[Order Date]])/3,0)</f>
        <v>Q4</v>
      </c>
      <c r="S2704" s="9">
        <f>MONTH(SalesDataTable[[#This Row],[Order Date]])</f>
        <v>12</v>
      </c>
      <c r="T2704" s="8" t="str">
        <f>TEXT(SalesDataTable[[#This Row],[Order Date]],"mmm")</f>
        <v>Dec</v>
      </c>
    </row>
    <row r="2705" spans="1:20" ht="16">
      <c r="A2705" s="2" t="s">
        <v>2756</v>
      </c>
      <c r="B2705" s="3">
        <v>46386</v>
      </c>
      <c r="C2705" s="4" t="s">
        <v>27</v>
      </c>
      <c r="D2705" s="4" t="s">
        <v>82</v>
      </c>
      <c r="E2705" s="4" t="s">
        <v>39</v>
      </c>
      <c r="F2705" s="4" t="s">
        <v>16</v>
      </c>
      <c r="G2705" s="4" t="s">
        <v>5</v>
      </c>
      <c r="H2705" s="4" t="s">
        <v>35</v>
      </c>
      <c r="I2705" s="9">
        <v>1</v>
      </c>
      <c r="J2705" s="6">
        <v>40.270000000000003</v>
      </c>
      <c r="K2705" s="7">
        <v>0.1</v>
      </c>
      <c r="L2705" s="6">
        <v>16.63</v>
      </c>
      <c r="M2705" s="6">
        <f t="shared" si="168"/>
        <v>36.243000000000002</v>
      </c>
      <c r="N2705" s="6">
        <f t="shared" si="169"/>
        <v>16.63</v>
      </c>
      <c r="O2705" s="6">
        <f t="shared" si="170"/>
        <v>19.613000000000003</v>
      </c>
      <c r="P2705" s="8">
        <f t="shared" si="171"/>
        <v>0.54115277432883602</v>
      </c>
      <c r="Q2705" s="5">
        <f>YEAR(SalesDataTable[[#This Row],[Order Date]])</f>
        <v>2026</v>
      </c>
      <c r="R2705" s="8" t="str">
        <f>"Q"&amp;ROUNDUP(MONTH(SalesDataTable[[#This Row],[Order Date]])/3,0)</f>
        <v>Q4</v>
      </c>
      <c r="S2705" s="9">
        <f>MONTH(SalesDataTable[[#This Row],[Order Date]])</f>
        <v>12</v>
      </c>
      <c r="T2705" s="8" t="str">
        <f>TEXT(SalesDataTable[[#This Row],[Order Date]],"mmm")</f>
        <v>Dec</v>
      </c>
    </row>
    <row r="2706" spans="1:20" ht="16">
      <c r="A2706" s="2" t="s">
        <v>2757</v>
      </c>
      <c r="B2706" s="3">
        <v>46386</v>
      </c>
      <c r="C2706" s="4" t="s">
        <v>27</v>
      </c>
      <c r="D2706" s="4" t="s">
        <v>45</v>
      </c>
      <c r="E2706" s="4" t="s">
        <v>25</v>
      </c>
      <c r="F2706" s="4" t="s">
        <v>20</v>
      </c>
      <c r="G2706" s="4" t="s">
        <v>5</v>
      </c>
      <c r="H2706" s="4" t="s">
        <v>6</v>
      </c>
      <c r="I2706" s="9">
        <v>6</v>
      </c>
      <c r="J2706" s="6">
        <v>81.180000000000007</v>
      </c>
      <c r="K2706" s="7">
        <v>0.05</v>
      </c>
      <c r="L2706" s="6">
        <v>43.3</v>
      </c>
      <c r="M2706" s="6">
        <f t="shared" si="168"/>
        <v>462.726</v>
      </c>
      <c r="N2706" s="6">
        <f t="shared" si="169"/>
        <v>259.79999999999995</v>
      </c>
      <c r="O2706" s="6">
        <f t="shared" si="170"/>
        <v>202.92600000000004</v>
      </c>
      <c r="P2706" s="8">
        <f t="shared" si="171"/>
        <v>0.43854462468069666</v>
      </c>
      <c r="Q2706" s="5">
        <f>YEAR(SalesDataTable[[#This Row],[Order Date]])</f>
        <v>2026</v>
      </c>
      <c r="R2706" s="8" t="str">
        <f>"Q"&amp;ROUNDUP(MONTH(SalesDataTable[[#This Row],[Order Date]])/3,0)</f>
        <v>Q4</v>
      </c>
      <c r="S2706" s="9">
        <f>MONTH(SalesDataTable[[#This Row],[Order Date]])</f>
        <v>12</v>
      </c>
      <c r="T2706" s="8" t="str">
        <f>TEXT(SalesDataTable[[#This Row],[Order Date]],"mmm")</f>
        <v>Dec</v>
      </c>
    </row>
    <row r="2707" spans="1:20" ht="16">
      <c r="A2707" s="2" t="s">
        <v>2758</v>
      </c>
      <c r="B2707" s="3">
        <v>46386</v>
      </c>
      <c r="C2707" s="4" t="s">
        <v>8</v>
      </c>
      <c r="D2707" s="4" t="s">
        <v>69</v>
      </c>
      <c r="E2707" s="4" t="s">
        <v>3</v>
      </c>
      <c r="F2707" s="4" t="s">
        <v>16</v>
      </c>
      <c r="G2707" s="4" t="s">
        <v>5</v>
      </c>
      <c r="H2707" s="4" t="s">
        <v>43</v>
      </c>
      <c r="I2707" s="9">
        <v>2</v>
      </c>
      <c r="J2707" s="6">
        <v>101.73</v>
      </c>
      <c r="K2707" s="7">
        <v>0.1</v>
      </c>
      <c r="L2707" s="6">
        <v>49.3</v>
      </c>
      <c r="M2707" s="6">
        <f t="shared" si="168"/>
        <v>183.114</v>
      </c>
      <c r="N2707" s="6">
        <f t="shared" si="169"/>
        <v>98.6</v>
      </c>
      <c r="O2707" s="6">
        <f t="shared" si="170"/>
        <v>84.51400000000001</v>
      </c>
      <c r="P2707" s="8">
        <f t="shared" si="171"/>
        <v>0.46153762137247839</v>
      </c>
      <c r="Q2707" s="5">
        <f>YEAR(SalesDataTable[[#This Row],[Order Date]])</f>
        <v>2026</v>
      </c>
      <c r="R2707" s="8" t="str">
        <f>"Q"&amp;ROUNDUP(MONTH(SalesDataTable[[#This Row],[Order Date]])/3,0)</f>
        <v>Q4</v>
      </c>
      <c r="S2707" s="9">
        <f>MONTH(SalesDataTable[[#This Row],[Order Date]])</f>
        <v>12</v>
      </c>
      <c r="T2707" s="8" t="str">
        <f>TEXT(SalesDataTable[[#This Row],[Order Date]],"mmm")</f>
        <v>Dec</v>
      </c>
    </row>
    <row r="2708" spans="1:20" ht="16">
      <c r="A2708" s="2" t="s">
        <v>2759</v>
      </c>
      <c r="B2708" s="3">
        <v>46386</v>
      </c>
      <c r="C2708" s="4" t="s">
        <v>14</v>
      </c>
      <c r="D2708" s="4" t="s">
        <v>61</v>
      </c>
      <c r="E2708" s="4" t="s">
        <v>3</v>
      </c>
      <c r="F2708" s="4" t="s">
        <v>16</v>
      </c>
      <c r="G2708" s="4" t="s">
        <v>5</v>
      </c>
      <c r="H2708" s="4" t="s">
        <v>29</v>
      </c>
      <c r="I2708" s="9">
        <v>5</v>
      </c>
      <c r="J2708" s="6">
        <v>51.78</v>
      </c>
      <c r="K2708" s="7">
        <v>0.15</v>
      </c>
      <c r="L2708" s="6">
        <v>22.37</v>
      </c>
      <c r="M2708" s="6">
        <f t="shared" si="168"/>
        <v>220.06499999999997</v>
      </c>
      <c r="N2708" s="6">
        <f t="shared" si="169"/>
        <v>111.85000000000001</v>
      </c>
      <c r="O2708" s="6">
        <f t="shared" si="170"/>
        <v>108.21499999999996</v>
      </c>
      <c r="P2708" s="8">
        <f t="shared" si="171"/>
        <v>0.49174107650012483</v>
      </c>
      <c r="Q2708" s="5">
        <f>YEAR(SalesDataTable[[#This Row],[Order Date]])</f>
        <v>2026</v>
      </c>
      <c r="R2708" s="8" t="str">
        <f>"Q"&amp;ROUNDUP(MONTH(SalesDataTable[[#This Row],[Order Date]])/3,0)</f>
        <v>Q4</v>
      </c>
      <c r="S2708" s="9">
        <f>MONTH(SalesDataTable[[#This Row],[Order Date]])</f>
        <v>12</v>
      </c>
      <c r="T2708" s="8" t="str">
        <f>TEXT(SalesDataTable[[#This Row],[Order Date]],"mmm")</f>
        <v>Dec</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E5689-7E3E-4453-B400-F73A4E14B484}">
  <dimension ref="B2:F64"/>
  <sheetViews>
    <sheetView zoomScale="115" zoomScaleNormal="115" workbookViewId="0"/>
  </sheetViews>
  <sheetFormatPr baseColWidth="10" defaultColWidth="8.83203125" defaultRowHeight="15"/>
  <cols>
    <col min="2" max="2" width="14.5" bestFit="1" customWidth="1"/>
    <col min="3" max="3" width="8.6640625" bestFit="1" customWidth="1"/>
    <col min="4" max="4" width="11.1640625" bestFit="1" customWidth="1"/>
  </cols>
  <sheetData>
    <row r="2" spans="2:4">
      <c r="B2" t="s">
        <v>2780</v>
      </c>
    </row>
    <row r="3" spans="2:4">
      <c r="B3" s="13">
        <v>645223.1794999995</v>
      </c>
      <c r="D3" s="19">
        <f>GETPIVOTDATA("Revenue",$B$2)</f>
        <v>645223.1794999995</v>
      </c>
    </row>
    <row r="4" spans="2:4">
      <c r="D4" s="19"/>
    </row>
    <row r="5" spans="2:4">
      <c r="B5" t="s">
        <v>2781</v>
      </c>
      <c r="D5" s="19"/>
    </row>
    <row r="6" spans="2:4">
      <c r="B6" s="13">
        <v>296384.2495000005</v>
      </c>
      <c r="D6" s="19">
        <f>GETPIVOTDATA("Gross Profit",$B$5)</f>
        <v>296384.2495000005</v>
      </c>
    </row>
    <row r="8" spans="2:4">
      <c r="B8" t="s">
        <v>2782</v>
      </c>
    </row>
    <row r="9" spans="2:4">
      <c r="B9" s="15">
        <v>6698</v>
      </c>
      <c r="D9" s="19">
        <f>GETPIVOTDATA("Units Sold",$B$8)</f>
        <v>6698</v>
      </c>
    </row>
    <row r="11" spans="2:4">
      <c r="B11" t="s">
        <v>2783</v>
      </c>
    </row>
    <row r="12" spans="2:4">
      <c r="B12" s="13">
        <v>238.35359420022147</v>
      </c>
      <c r="D12" s="20">
        <f>GETPIVOTDATA("Revenue",$B$11)</f>
        <v>238.35359420022147</v>
      </c>
    </row>
    <row r="14" spans="2:4">
      <c r="B14" s="14" t="s">
        <v>2784</v>
      </c>
      <c r="C14" t="s">
        <v>2798</v>
      </c>
      <c r="D14" t="s">
        <v>2799</v>
      </c>
    </row>
    <row r="15" spans="2:4">
      <c r="B15" s="16" t="s">
        <v>2785</v>
      </c>
      <c r="C15" s="17">
        <v>39091.819499999998</v>
      </c>
      <c r="D15" s="17">
        <v>17596.939500000004</v>
      </c>
    </row>
    <row r="16" spans="2:4">
      <c r="B16" s="16" t="s">
        <v>2786</v>
      </c>
      <c r="C16" s="17">
        <v>35647.71699999999</v>
      </c>
      <c r="D16" s="17">
        <v>16561.507000000001</v>
      </c>
    </row>
    <row r="17" spans="2:6">
      <c r="B17" s="16" t="s">
        <v>2787</v>
      </c>
      <c r="C17" s="17">
        <v>44696.898499999996</v>
      </c>
      <c r="D17" s="17">
        <v>21465.038499999991</v>
      </c>
    </row>
    <row r="18" spans="2:6">
      <c r="B18" s="16" t="s">
        <v>2788</v>
      </c>
      <c r="C18" s="17">
        <v>54688.639000000017</v>
      </c>
      <c r="D18" s="17">
        <v>25283.649000000012</v>
      </c>
    </row>
    <row r="19" spans="2:6">
      <c r="B19" s="16" t="s">
        <v>2789</v>
      </c>
      <c r="C19" s="17">
        <v>58235.185000000005</v>
      </c>
      <c r="D19" s="17">
        <v>27301.534999999993</v>
      </c>
    </row>
    <row r="20" spans="2:6">
      <c r="B20" s="16" t="s">
        <v>2790</v>
      </c>
      <c r="C20" s="17">
        <v>69504.337000000014</v>
      </c>
      <c r="D20" s="17">
        <v>31109.926999999985</v>
      </c>
    </row>
    <row r="21" spans="2:6">
      <c r="B21" s="16" t="s">
        <v>2791</v>
      </c>
      <c r="C21" s="17">
        <v>66442.23599999999</v>
      </c>
      <c r="D21" s="17">
        <v>31035.085999999967</v>
      </c>
    </row>
    <row r="22" spans="2:6">
      <c r="B22" s="16" t="s">
        <v>2792</v>
      </c>
      <c r="C22" s="17">
        <v>57609.044499999975</v>
      </c>
      <c r="D22" s="17">
        <v>27126.764499999972</v>
      </c>
    </row>
    <row r="23" spans="2:6">
      <c r="B23" s="16" t="s">
        <v>2793</v>
      </c>
      <c r="C23" s="17">
        <v>53609.278500000037</v>
      </c>
      <c r="D23" s="17">
        <v>25001.058499999999</v>
      </c>
    </row>
    <row r="24" spans="2:6">
      <c r="B24" s="16" t="s">
        <v>2794</v>
      </c>
      <c r="C24" s="17">
        <v>49147.535000000003</v>
      </c>
      <c r="D24" s="17">
        <v>22793.035</v>
      </c>
    </row>
    <row r="25" spans="2:6">
      <c r="B25" s="16" t="s">
        <v>2795</v>
      </c>
      <c r="C25" s="17">
        <v>65523.639499999968</v>
      </c>
      <c r="D25" s="17">
        <v>28666.869500000012</v>
      </c>
    </row>
    <row r="26" spans="2:6">
      <c r="B26" s="16" t="s">
        <v>2796</v>
      </c>
      <c r="C26" s="17">
        <v>51026.850000000006</v>
      </c>
      <c r="D26" s="17">
        <v>22442.840000000007</v>
      </c>
    </row>
    <row r="27" spans="2:6">
      <c r="B27" s="16" t="s">
        <v>2797</v>
      </c>
      <c r="C27" s="17">
        <v>645223.17949999985</v>
      </c>
      <c r="D27" s="17">
        <v>296384.24949999998</v>
      </c>
    </row>
    <row r="29" spans="2:6">
      <c r="B29" s="14" t="s">
        <v>2784</v>
      </c>
      <c r="C29" t="s">
        <v>2780</v>
      </c>
    </row>
    <row r="30" spans="2:6">
      <c r="B30" s="16" t="s">
        <v>2</v>
      </c>
      <c r="C30" s="13">
        <v>46624.590999999986</v>
      </c>
      <c r="E30" t="str">
        <f>B30</f>
        <v>Spain</v>
      </c>
      <c r="F30" s="19">
        <f>C30</f>
        <v>46624.590999999986</v>
      </c>
    </row>
    <row r="31" spans="2:6">
      <c r="B31" s="16" t="s">
        <v>82</v>
      </c>
      <c r="C31" s="13">
        <v>55102.048500000012</v>
      </c>
      <c r="E31" t="str">
        <f t="shared" ref="E31:E46" si="0">B31</f>
        <v>France</v>
      </c>
      <c r="F31" s="19">
        <f t="shared" ref="F31:F46" si="1">C31</f>
        <v>55102.048500000012</v>
      </c>
    </row>
    <row r="32" spans="2:6">
      <c r="B32" s="16" t="s">
        <v>69</v>
      </c>
      <c r="C32" s="13">
        <v>70034.105500000005</v>
      </c>
      <c r="E32" t="str">
        <f t="shared" si="0"/>
        <v>Germany</v>
      </c>
      <c r="F32" s="19">
        <f t="shared" si="1"/>
        <v>70034.105500000005</v>
      </c>
    </row>
    <row r="33" spans="2:6">
      <c r="B33" s="16" t="s">
        <v>88</v>
      </c>
      <c r="C33" s="13">
        <v>50319.473499999986</v>
      </c>
      <c r="E33" t="str">
        <f t="shared" si="0"/>
        <v>Italy</v>
      </c>
      <c r="F33" s="19">
        <f t="shared" si="1"/>
        <v>50319.473499999986</v>
      </c>
    </row>
    <row r="34" spans="2:6">
      <c r="B34" s="16" t="s">
        <v>38</v>
      </c>
      <c r="C34" s="13">
        <v>32754.26549999999</v>
      </c>
      <c r="E34" t="str">
        <f t="shared" si="0"/>
        <v>Austria</v>
      </c>
      <c r="F34" s="19">
        <f t="shared" si="1"/>
        <v>32754.26549999999</v>
      </c>
    </row>
    <row r="35" spans="2:6">
      <c r="B35" s="16" t="s">
        <v>28</v>
      </c>
      <c r="C35" s="13">
        <v>26318.221999999987</v>
      </c>
      <c r="E35" t="str">
        <f t="shared" si="0"/>
        <v>Belgium</v>
      </c>
      <c r="F35" s="19">
        <f t="shared" si="1"/>
        <v>26318.221999999987</v>
      </c>
    </row>
    <row r="36" spans="2:6">
      <c r="B36" s="16" t="s">
        <v>9</v>
      </c>
      <c r="C36" s="13">
        <v>23348.653999999995</v>
      </c>
      <c r="E36" t="str">
        <f t="shared" si="0"/>
        <v>Czechia</v>
      </c>
      <c r="F36" s="19">
        <f t="shared" si="1"/>
        <v>23348.653999999995</v>
      </c>
    </row>
    <row r="37" spans="2:6">
      <c r="B37" s="16" t="s">
        <v>34</v>
      </c>
      <c r="C37" s="13">
        <v>28462.138000000006</v>
      </c>
      <c r="E37" t="str">
        <f t="shared" si="0"/>
        <v>Denmark</v>
      </c>
      <c r="F37" s="19">
        <f t="shared" si="1"/>
        <v>28462.138000000006</v>
      </c>
    </row>
    <row r="38" spans="2:6">
      <c r="B38" s="16" t="s">
        <v>61</v>
      </c>
      <c r="C38" s="13">
        <v>24075.482</v>
      </c>
      <c r="E38" t="str">
        <f t="shared" si="0"/>
        <v>Finland</v>
      </c>
      <c r="F38" s="19">
        <f t="shared" si="1"/>
        <v>24075.482</v>
      </c>
    </row>
    <row r="39" spans="2:6">
      <c r="B39" s="16" t="s">
        <v>24</v>
      </c>
      <c r="C39" s="13">
        <v>16596.517499999994</v>
      </c>
      <c r="E39" t="str">
        <f t="shared" si="0"/>
        <v>Ireland</v>
      </c>
      <c r="F39" s="19">
        <f t="shared" si="1"/>
        <v>16596.517499999994</v>
      </c>
    </row>
    <row r="40" spans="2:6">
      <c r="B40" s="16" t="s">
        <v>45</v>
      </c>
      <c r="C40" s="13">
        <v>42192.776500000007</v>
      </c>
      <c r="E40" t="str">
        <f t="shared" si="0"/>
        <v>Netherlands</v>
      </c>
      <c r="F40" s="19">
        <f t="shared" si="1"/>
        <v>42192.776500000007</v>
      </c>
    </row>
    <row r="41" spans="2:6">
      <c r="B41" s="16" t="s">
        <v>126</v>
      </c>
      <c r="C41" s="13">
        <v>26376.673999999999</v>
      </c>
      <c r="E41" t="str">
        <f t="shared" si="0"/>
        <v>Norway</v>
      </c>
      <c r="F41" s="19">
        <f t="shared" si="1"/>
        <v>26376.673999999999</v>
      </c>
    </row>
    <row r="42" spans="2:6">
      <c r="B42" s="16" t="s">
        <v>86</v>
      </c>
      <c r="C42" s="13">
        <v>40290.002</v>
      </c>
      <c r="E42" t="str">
        <f t="shared" si="0"/>
        <v>Poland</v>
      </c>
      <c r="F42" s="19">
        <f t="shared" si="1"/>
        <v>40290.002</v>
      </c>
    </row>
    <row r="43" spans="2:6">
      <c r="B43" s="16" t="s">
        <v>52</v>
      </c>
      <c r="C43" s="13">
        <v>27591.421000000006</v>
      </c>
      <c r="E43" t="str">
        <f t="shared" si="0"/>
        <v>Portugal</v>
      </c>
      <c r="F43" s="19">
        <f t="shared" si="1"/>
        <v>27591.421000000006</v>
      </c>
    </row>
    <row r="44" spans="2:6">
      <c r="B44" s="16" t="s">
        <v>15</v>
      </c>
      <c r="C44" s="13">
        <v>35977.811999999991</v>
      </c>
      <c r="E44" t="str">
        <f t="shared" si="0"/>
        <v>Sweden</v>
      </c>
      <c r="F44" s="19">
        <f t="shared" si="1"/>
        <v>35977.811999999991</v>
      </c>
    </row>
    <row r="45" spans="2:6">
      <c r="B45" s="16" t="s">
        <v>66</v>
      </c>
      <c r="C45" s="13">
        <v>24731.628500000003</v>
      </c>
      <c r="E45" t="str">
        <f t="shared" si="0"/>
        <v>Switzerland</v>
      </c>
      <c r="F45" s="19">
        <f t="shared" si="1"/>
        <v>24731.628500000003</v>
      </c>
    </row>
    <row r="46" spans="2:6">
      <c r="B46" s="16" t="s">
        <v>48</v>
      </c>
      <c r="C46" s="13">
        <v>74427.368000000002</v>
      </c>
      <c r="E46" t="str">
        <f t="shared" si="0"/>
        <v>United Kingdom</v>
      </c>
      <c r="F46" s="19">
        <f t="shared" si="1"/>
        <v>74427.368000000002</v>
      </c>
    </row>
    <row r="47" spans="2:6">
      <c r="B47" s="16" t="s">
        <v>2797</v>
      </c>
      <c r="C47" s="13">
        <v>645223.17949999997</v>
      </c>
    </row>
    <row r="50" spans="2:3">
      <c r="B50" s="14" t="s">
        <v>2784</v>
      </c>
      <c r="C50" t="s">
        <v>2780</v>
      </c>
    </row>
    <row r="51" spans="2:3">
      <c r="B51" s="16" t="s">
        <v>31</v>
      </c>
      <c r="C51" s="18">
        <v>198505.1335</v>
      </c>
    </row>
    <row r="52" spans="2:3">
      <c r="B52" s="16" t="s">
        <v>11</v>
      </c>
      <c r="C52" s="18">
        <v>179959.14399999997</v>
      </c>
    </row>
    <row r="53" spans="2:3">
      <c r="B53" s="16" t="s">
        <v>17</v>
      </c>
      <c r="C53" s="18">
        <v>123724.48550000004</v>
      </c>
    </row>
    <row r="54" spans="2:3">
      <c r="B54" s="16" t="s">
        <v>5</v>
      </c>
      <c r="C54" s="18">
        <v>87481.988500000065</v>
      </c>
    </row>
    <row r="55" spans="2:3">
      <c r="B55" s="16" t="s">
        <v>49</v>
      </c>
      <c r="C55" s="18">
        <v>55552.427999999942</v>
      </c>
    </row>
    <row r="56" spans="2:3">
      <c r="B56" s="16" t="s">
        <v>2797</v>
      </c>
      <c r="C56" s="18">
        <v>645223.17950000009</v>
      </c>
    </row>
    <row r="58" spans="2:3">
      <c r="B58" s="14" t="s">
        <v>2784</v>
      </c>
      <c r="C58" t="s">
        <v>2782</v>
      </c>
    </row>
    <row r="59" spans="2:3">
      <c r="B59" s="16" t="s">
        <v>21</v>
      </c>
      <c r="C59" s="15">
        <v>449</v>
      </c>
    </row>
    <row r="60" spans="2:3">
      <c r="B60" s="16" t="s">
        <v>53</v>
      </c>
      <c r="C60" s="15">
        <v>447</v>
      </c>
    </row>
    <row r="61" spans="2:3">
      <c r="B61" s="16" t="s">
        <v>90</v>
      </c>
      <c r="C61" s="15">
        <v>433</v>
      </c>
    </row>
    <row r="62" spans="2:3">
      <c r="B62" s="16" t="s">
        <v>12</v>
      </c>
      <c r="C62" s="15">
        <v>396</v>
      </c>
    </row>
    <row r="63" spans="2:3">
      <c r="B63" s="16" t="s">
        <v>29</v>
      </c>
      <c r="C63" s="15">
        <v>392</v>
      </c>
    </row>
    <row r="64" spans="2:3">
      <c r="B64" s="16" t="s">
        <v>2797</v>
      </c>
      <c r="C64" s="15">
        <v>2117</v>
      </c>
    </row>
  </sheetData>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B7A39-1096-4B8E-B688-0B5AC22C1EEB}">
  <dimension ref="A1:C1"/>
  <sheetViews>
    <sheetView zoomScaleNormal="100" workbookViewId="0">
      <selection activeCell="AB23" sqref="AB23"/>
    </sheetView>
  </sheetViews>
  <sheetFormatPr baseColWidth="10" defaultColWidth="8.83203125" defaultRowHeight="15"/>
  <cols>
    <col min="1" max="1" width="8.83203125" style="11"/>
    <col min="2" max="2" width="8.83203125" style="11" customWidth="1"/>
    <col min="3" max="3" width="11.6640625" style="11" customWidth="1"/>
    <col min="4" max="16384" width="8.83203125" style="12"/>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Page</vt:lpstr>
      <vt:lpstr>Data</vt:lpstr>
      <vt:lpstr>Analyze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Kenji Farre</cp:lastModifiedBy>
  <dcterms:created xsi:type="dcterms:W3CDTF">2026-09-07T01:30:55Z</dcterms:created>
  <dcterms:modified xsi:type="dcterms:W3CDTF">2026-09-07T04:35:01Z</dcterms:modified>
</cp:coreProperties>
</file>