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ownloads\excel content\"/>
    </mc:Choice>
  </mc:AlternateContent>
  <xr:revisionPtr revIDLastSave="0" documentId="13_ncr:1_{1A82B636-32D0-44E1-9630-F4C2B845D264}" xr6:coauthVersionLast="47" xr6:coauthVersionMax="47" xr10:uidLastSave="{00000000-0000-0000-0000-000000000000}"/>
  <bookViews>
    <workbookView xWindow="-120" yWindow="-120" windowWidth="20730" windowHeight="11160" xr2:uid="{75ECBAA9-438B-4E5B-A793-D90C027D0CCA}"/>
  </bookViews>
  <sheets>
    <sheet name="Home" sheetId="2" r:id="rId1"/>
    <sheet name="Basic Functions" sheetId="1" r:id="rId2"/>
    <sheet name="Lookup 1" sheetId="3" r:id="rId3"/>
    <sheet name="Lookup 2" sheetId="4" r:id="rId4"/>
    <sheet name="Lookup 3" sheetId="5" r:id="rId5"/>
    <sheet name="Lookup 5" sheetId="7" r:id="rId6"/>
    <sheet name="If Function 1" sheetId="8" r:id="rId7"/>
    <sheet name="If Function 2" sheetId="11" r:id="rId8"/>
    <sheet name="Pivot Table" sheetId="28" r:id="rId9"/>
    <sheet name="Conditional Formatting" sheetId="10" r:id="rId10"/>
    <sheet name="Flash Fill &amp; Text To Columns" sheetId="12" r:id="rId11"/>
    <sheet name="Concatenate-Upper-Lower-Proper" sheetId="13" r:id="rId12"/>
    <sheet name="PMT " sheetId="14" r:id="rId13"/>
    <sheet name="Sumif 1" sheetId="16" r:id="rId14"/>
    <sheet name="Sumif &amp; Sumifs 2" sheetId="15" r:id="rId15"/>
    <sheet name="Match" sheetId="17" r:id="rId16"/>
    <sheet name="Index Match 1" sheetId="18" r:id="rId17"/>
    <sheet name="Index Match 2" sheetId="19" r:id="rId18"/>
    <sheet name="Adv.index match 3" sheetId="20" r:id="rId19"/>
    <sheet name="Date and Time 1" sheetId="21" r:id="rId20"/>
    <sheet name="Date and Time 2" sheetId="22" r:id="rId21"/>
    <sheet name="Dsum" sheetId="23" r:id="rId22"/>
    <sheet name="Dmin" sheetId="24" r:id="rId23"/>
    <sheet name="Dmax" sheetId="25" r:id="rId24"/>
    <sheet name="Dcount" sheetId="26" r:id="rId25"/>
    <sheet name="Dcounta" sheetId="27" r:id="rId26"/>
  </sheets>
  <definedNames>
    <definedName name="colour">Dsum!$B$7:$D$15</definedName>
    <definedName name="_xlnm.Criteria">Dsum!$G$1:$H$2</definedName>
    <definedName name="_xlnm.Database">Dsum!$A$1:$D$62</definedName>
    <definedName name="order_id">Dsum!$A$4:$D$8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2" i="28" l="1"/>
  <c r="F741" i="28"/>
  <c r="F740" i="28"/>
  <c r="F739" i="28"/>
  <c r="F738" i="28"/>
  <c r="F737" i="28"/>
  <c r="F736" i="28"/>
  <c r="F735" i="28"/>
  <c r="F734" i="28"/>
  <c r="F733" i="28"/>
  <c r="F732" i="28"/>
  <c r="F731" i="28"/>
  <c r="F730" i="28"/>
  <c r="F729" i="28"/>
  <c r="F728" i="28"/>
  <c r="F727" i="28"/>
  <c r="F726" i="28"/>
  <c r="F725" i="28"/>
  <c r="F724" i="28"/>
  <c r="F723" i="28"/>
  <c r="F722" i="28"/>
  <c r="F721" i="28"/>
  <c r="F720" i="28"/>
  <c r="F719" i="28"/>
  <c r="F718" i="28"/>
  <c r="F717" i="28"/>
  <c r="F716" i="28"/>
  <c r="F715" i="28"/>
  <c r="F714" i="28"/>
  <c r="F713" i="28"/>
  <c r="F712" i="28"/>
  <c r="F711" i="28"/>
  <c r="F710" i="28"/>
  <c r="F709" i="28"/>
  <c r="F708" i="28"/>
  <c r="F707" i="28"/>
  <c r="F706" i="28"/>
  <c r="F705" i="28"/>
  <c r="F704" i="28"/>
  <c r="F703" i="28"/>
  <c r="F702" i="28"/>
  <c r="F701" i="28"/>
  <c r="F700" i="28"/>
  <c r="F699" i="28"/>
  <c r="F698" i="28"/>
  <c r="F697" i="28"/>
  <c r="F696" i="28"/>
  <c r="F695" i="28"/>
  <c r="F694" i="28"/>
  <c r="F693" i="28"/>
  <c r="F692" i="28"/>
  <c r="F691" i="28"/>
  <c r="F690" i="28"/>
  <c r="F689" i="28"/>
  <c r="F688" i="28"/>
  <c r="F687" i="28"/>
  <c r="F686" i="28"/>
  <c r="F685" i="28"/>
  <c r="F684" i="28"/>
  <c r="F683" i="28"/>
  <c r="F682" i="28"/>
  <c r="F681" i="28"/>
  <c r="F680" i="28"/>
  <c r="F679" i="28"/>
  <c r="F678" i="28"/>
  <c r="F677" i="28"/>
  <c r="F676" i="28"/>
  <c r="F675" i="28"/>
  <c r="F674" i="28"/>
  <c r="F673" i="28"/>
  <c r="F672" i="28"/>
  <c r="F671" i="28"/>
  <c r="F670" i="28"/>
  <c r="F669" i="28"/>
  <c r="F668" i="28"/>
  <c r="F667" i="28"/>
  <c r="F666" i="28"/>
  <c r="F665" i="28"/>
  <c r="F664" i="28"/>
  <c r="F663" i="28"/>
  <c r="F662" i="28"/>
  <c r="F661" i="28"/>
  <c r="F660" i="28"/>
  <c r="F659" i="28"/>
  <c r="F658" i="28"/>
  <c r="F657" i="28"/>
  <c r="F656" i="28"/>
  <c r="F655" i="28"/>
  <c r="F654" i="28"/>
  <c r="F653" i="28"/>
  <c r="F652" i="28"/>
  <c r="F651" i="28"/>
  <c r="F650" i="28"/>
  <c r="F649" i="28"/>
  <c r="F648" i="28"/>
  <c r="F647" i="28"/>
  <c r="F646" i="28"/>
  <c r="F645" i="28"/>
  <c r="F644" i="28"/>
  <c r="F643" i="28"/>
  <c r="F642" i="28"/>
  <c r="F641" i="28"/>
  <c r="F640" i="28"/>
  <c r="F639" i="28"/>
  <c r="F638" i="28"/>
  <c r="F637" i="28"/>
  <c r="F636" i="28"/>
  <c r="F635" i="28"/>
  <c r="F634" i="28"/>
  <c r="F633" i="28"/>
  <c r="F632" i="28"/>
  <c r="F631" i="28"/>
  <c r="F630" i="28"/>
  <c r="F629" i="28"/>
  <c r="F628" i="28"/>
  <c r="F627" i="28"/>
  <c r="F626" i="28"/>
  <c r="F625" i="28"/>
  <c r="F624" i="28"/>
  <c r="F623" i="28"/>
  <c r="F622" i="28"/>
  <c r="F621" i="28"/>
  <c r="F620" i="28"/>
  <c r="F619" i="28"/>
  <c r="F618" i="28"/>
  <c r="F617" i="28"/>
  <c r="F616" i="28"/>
  <c r="F615" i="28"/>
  <c r="F614" i="28"/>
  <c r="F613" i="28"/>
  <c r="F612" i="28"/>
  <c r="F611" i="28"/>
  <c r="F610" i="28"/>
  <c r="F609" i="28"/>
  <c r="F608" i="28"/>
  <c r="F607" i="28"/>
  <c r="F606" i="28"/>
  <c r="F605" i="28"/>
  <c r="F604" i="28"/>
  <c r="F603" i="28"/>
  <c r="F602" i="28"/>
  <c r="F601" i="28"/>
  <c r="F600" i="28"/>
  <c r="F599" i="28"/>
  <c r="F598" i="28"/>
  <c r="F597" i="28"/>
  <c r="F596" i="28"/>
  <c r="F595" i="28"/>
  <c r="F594" i="28"/>
  <c r="F593" i="28"/>
  <c r="F592" i="28"/>
  <c r="F591" i="28"/>
  <c r="F590" i="28"/>
  <c r="F589" i="28"/>
  <c r="F588" i="28"/>
  <c r="F587" i="28"/>
  <c r="F586" i="28"/>
  <c r="F585" i="28"/>
  <c r="F584" i="28"/>
  <c r="F583" i="28"/>
  <c r="F582" i="28"/>
  <c r="F581" i="28"/>
  <c r="F580" i="28"/>
  <c r="F579" i="28"/>
  <c r="F578" i="28"/>
  <c r="F577" i="28"/>
  <c r="F576" i="28"/>
  <c r="F575" i="28"/>
  <c r="F574" i="28"/>
  <c r="F573" i="28"/>
  <c r="F572" i="28"/>
  <c r="F571" i="28"/>
  <c r="F570" i="28"/>
  <c r="F569" i="28"/>
  <c r="F568" i="28"/>
  <c r="F567" i="28"/>
  <c r="F566" i="28"/>
  <c r="F565" i="28"/>
  <c r="F564" i="28"/>
  <c r="F563" i="28"/>
  <c r="F562" i="28"/>
  <c r="F561" i="28"/>
  <c r="F560" i="28"/>
  <c r="F559" i="28"/>
  <c r="F558" i="28"/>
  <c r="F557" i="28"/>
  <c r="F556" i="28"/>
  <c r="F555" i="28"/>
  <c r="F554" i="28"/>
  <c r="F553" i="28"/>
  <c r="F552" i="28"/>
  <c r="F551" i="28"/>
  <c r="F550" i="28"/>
  <c r="F549" i="28"/>
  <c r="F548" i="28"/>
  <c r="F547" i="28"/>
  <c r="F546" i="28"/>
  <c r="F545" i="28"/>
  <c r="F544" i="28"/>
  <c r="F543" i="28"/>
  <c r="F542" i="28"/>
  <c r="F541" i="28"/>
  <c r="F540" i="28"/>
  <c r="F539" i="28"/>
  <c r="F538" i="28"/>
  <c r="F537" i="28"/>
  <c r="F536" i="28"/>
  <c r="F535" i="28"/>
  <c r="F534" i="28"/>
  <c r="F533" i="28"/>
  <c r="F532" i="28"/>
  <c r="F531" i="28"/>
  <c r="F530" i="28"/>
  <c r="F529" i="28"/>
  <c r="F528" i="28"/>
  <c r="F527" i="28"/>
  <c r="F526" i="28"/>
  <c r="F525" i="28"/>
  <c r="F524" i="28"/>
  <c r="F523" i="28"/>
  <c r="F522" i="28"/>
  <c r="F521" i="28"/>
  <c r="F520" i="28"/>
  <c r="F519" i="28"/>
  <c r="F518" i="28"/>
  <c r="F517" i="28"/>
  <c r="F516" i="28"/>
  <c r="F515" i="28"/>
  <c r="F514" i="28"/>
  <c r="F513" i="28"/>
  <c r="F512" i="28"/>
  <c r="F511" i="28"/>
  <c r="F510" i="28"/>
  <c r="F509" i="28"/>
  <c r="F508" i="28"/>
  <c r="F507" i="28"/>
  <c r="F506" i="28"/>
  <c r="F505" i="28"/>
  <c r="F504" i="28"/>
  <c r="F503" i="28"/>
  <c r="F502" i="28"/>
  <c r="F501" i="28"/>
  <c r="F500" i="28"/>
  <c r="F499" i="28"/>
  <c r="F498" i="28"/>
  <c r="F497" i="28"/>
  <c r="F496" i="28"/>
  <c r="F495" i="28"/>
  <c r="F494" i="28"/>
  <c r="F493" i="28"/>
  <c r="F492" i="28"/>
  <c r="F491" i="28"/>
  <c r="F490" i="28"/>
  <c r="F489" i="28"/>
  <c r="F488" i="28"/>
  <c r="F487" i="28"/>
  <c r="F486" i="28"/>
  <c r="F485" i="28"/>
  <c r="F484" i="28"/>
  <c r="F483" i="28"/>
  <c r="F482" i="28"/>
  <c r="F481" i="28"/>
  <c r="F480" i="28"/>
  <c r="F479" i="28"/>
  <c r="F478" i="28"/>
  <c r="F477" i="28"/>
  <c r="F476" i="28"/>
  <c r="F475" i="28"/>
  <c r="F474" i="28"/>
  <c r="F473" i="28"/>
  <c r="F472" i="28"/>
  <c r="F471" i="28"/>
  <c r="F470" i="28"/>
  <c r="F469" i="28"/>
  <c r="F468" i="28"/>
  <c r="F467" i="28"/>
  <c r="F466" i="28"/>
  <c r="F465" i="28"/>
  <c r="F464" i="28"/>
  <c r="F463" i="28"/>
  <c r="F462" i="28"/>
  <c r="F461" i="28"/>
  <c r="F460" i="28"/>
  <c r="F459" i="28"/>
  <c r="F458" i="28"/>
  <c r="F457" i="28"/>
  <c r="F456" i="28"/>
  <c r="F455" i="28"/>
  <c r="F454" i="28"/>
  <c r="F453" i="28"/>
  <c r="F452" i="28"/>
  <c r="F451" i="28"/>
  <c r="F450" i="28"/>
  <c r="F449" i="28"/>
  <c r="F448" i="28"/>
  <c r="F447" i="28"/>
  <c r="F446" i="28"/>
  <c r="F445" i="28"/>
  <c r="F444" i="28"/>
  <c r="F443" i="28"/>
  <c r="F442" i="28"/>
  <c r="F441" i="28"/>
  <c r="F440" i="28"/>
  <c r="F439" i="28"/>
  <c r="F438" i="28"/>
  <c r="F437" i="28"/>
  <c r="F436" i="28"/>
  <c r="F435" i="28"/>
  <c r="F434" i="28"/>
  <c r="F433" i="28"/>
  <c r="F432" i="28"/>
  <c r="F431" i="28"/>
  <c r="F430" i="28"/>
  <c r="F429" i="28"/>
  <c r="F428" i="28"/>
  <c r="F427" i="28"/>
  <c r="F426" i="28"/>
  <c r="F425" i="28"/>
  <c r="F424" i="28"/>
  <c r="F423" i="28"/>
  <c r="F422" i="28"/>
  <c r="F421" i="28"/>
  <c r="F420" i="28"/>
  <c r="F419" i="28"/>
  <c r="F418" i="28"/>
  <c r="F417" i="28"/>
  <c r="F416" i="28"/>
  <c r="F415" i="28"/>
  <c r="F414" i="28"/>
  <c r="F413" i="28"/>
  <c r="F412" i="28"/>
  <c r="F411" i="28"/>
  <c r="F410" i="28"/>
  <c r="F409" i="28"/>
  <c r="F408" i="28"/>
  <c r="F407" i="28"/>
  <c r="F406" i="28"/>
  <c r="F405" i="28"/>
  <c r="F404" i="28"/>
  <c r="F403" i="28"/>
  <c r="F402" i="28"/>
  <c r="F401" i="28"/>
  <c r="F400" i="28"/>
  <c r="F399" i="28"/>
  <c r="F398" i="28"/>
  <c r="F397" i="28"/>
  <c r="F396" i="28"/>
  <c r="F395" i="28"/>
  <c r="F394" i="28"/>
  <c r="F393" i="28"/>
  <c r="F392" i="28"/>
  <c r="F391" i="28"/>
  <c r="F390" i="28"/>
  <c r="F389" i="28"/>
  <c r="F388" i="28"/>
  <c r="F387" i="28"/>
  <c r="F386" i="28"/>
  <c r="F385" i="28"/>
  <c r="F384" i="28"/>
  <c r="F383" i="28"/>
  <c r="F382" i="28"/>
  <c r="F381" i="28"/>
  <c r="F380" i="28"/>
  <c r="F379" i="28"/>
  <c r="F378" i="28"/>
  <c r="F377" i="28"/>
  <c r="F376" i="28"/>
  <c r="F375" i="28"/>
  <c r="F374" i="28"/>
  <c r="F373" i="28"/>
  <c r="F372" i="28"/>
  <c r="F371" i="28"/>
  <c r="F370" i="28"/>
  <c r="F369" i="28"/>
  <c r="F368" i="28"/>
  <c r="F367" i="28"/>
  <c r="F366" i="28"/>
  <c r="F365" i="28"/>
  <c r="F364" i="28"/>
  <c r="F363" i="28"/>
  <c r="F362" i="28"/>
  <c r="F361" i="28"/>
  <c r="F360" i="28"/>
  <c r="F359" i="28"/>
  <c r="F358" i="28"/>
  <c r="F357" i="28"/>
  <c r="F356" i="28"/>
  <c r="F355" i="28"/>
  <c r="F354" i="28"/>
  <c r="F353" i="28"/>
  <c r="F352" i="28"/>
  <c r="F351" i="28"/>
  <c r="F350" i="28"/>
  <c r="F349" i="28"/>
  <c r="F348" i="28"/>
  <c r="F347" i="28"/>
  <c r="F346" i="28"/>
  <c r="F345" i="28"/>
  <c r="F344" i="28"/>
  <c r="F343" i="28"/>
  <c r="F342" i="28"/>
  <c r="F341" i="28"/>
  <c r="F340" i="28"/>
  <c r="F339" i="28"/>
  <c r="F338" i="28"/>
  <c r="F337" i="28"/>
  <c r="F336" i="28"/>
  <c r="F335" i="28"/>
  <c r="F334" i="28"/>
  <c r="F333" i="28"/>
  <c r="F332" i="28"/>
  <c r="F331" i="28"/>
  <c r="F330" i="28"/>
  <c r="F329" i="28"/>
  <c r="F328" i="28"/>
  <c r="F327" i="28"/>
  <c r="F326" i="28"/>
  <c r="F325" i="28"/>
  <c r="F324" i="28"/>
  <c r="F323" i="28"/>
  <c r="F322" i="28"/>
  <c r="F321" i="28"/>
  <c r="F320" i="28"/>
  <c r="F319" i="28"/>
  <c r="F318" i="28"/>
  <c r="F317" i="28"/>
  <c r="F316" i="28"/>
  <c r="F315" i="28"/>
  <c r="F314" i="28"/>
  <c r="F313" i="28"/>
  <c r="F312" i="28"/>
  <c r="F311" i="28"/>
  <c r="F310" i="28"/>
  <c r="F309" i="28"/>
  <c r="F308" i="28"/>
  <c r="F307" i="28"/>
  <c r="F306" i="28"/>
  <c r="F305" i="28"/>
  <c r="F304" i="28"/>
  <c r="F303" i="28"/>
  <c r="F302" i="28"/>
  <c r="F301" i="28"/>
  <c r="F300" i="28"/>
  <c r="F299" i="28"/>
  <c r="F298" i="28"/>
  <c r="F297" i="28"/>
  <c r="F296" i="28"/>
  <c r="F295" i="28"/>
  <c r="F294" i="28"/>
  <c r="F293" i="28"/>
  <c r="F292" i="28"/>
  <c r="F291" i="28"/>
  <c r="F290" i="28"/>
  <c r="F289" i="28"/>
  <c r="F288" i="28"/>
  <c r="F287" i="28"/>
  <c r="F286" i="28"/>
  <c r="F285" i="28"/>
  <c r="F284" i="28"/>
  <c r="F283" i="28"/>
  <c r="F282" i="28"/>
  <c r="F281" i="28"/>
  <c r="F280" i="28"/>
  <c r="F279" i="28"/>
  <c r="F278" i="28"/>
  <c r="F277" i="28"/>
  <c r="F276" i="28"/>
  <c r="F275" i="28"/>
  <c r="F274" i="28"/>
  <c r="F273" i="28"/>
  <c r="F272" i="28"/>
  <c r="F271" i="28"/>
  <c r="F270" i="28"/>
  <c r="F269" i="28"/>
  <c r="F268" i="28"/>
  <c r="F267" i="28"/>
  <c r="F266" i="28"/>
  <c r="F265" i="28"/>
  <c r="F264" i="28"/>
  <c r="F263" i="28"/>
  <c r="F262" i="28"/>
  <c r="F261" i="28"/>
  <c r="F260" i="28"/>
  <c r="F259" i="28"/>
  <c r="F258" i="28"/>
  <c r="F257" i="28"/>
  <c r="F256" i="28"/>
  <c r="F255" i="28"/>
  <c r="F254" i="28"/>
  <c r="F253" i="28"/>
  <c r="F252" i="28"/>
  <c r="F251" i="28"/>
  <c r="F250" i="28"/>
  <c r="F249" i="28"/>
  <c r="F248" i="28"/>
  <c r="F247" i="28"/>
  <c r="F246" i="28"/>
  <c r="F245" i="28"/>
  <c r="F244" i="28"/>
  <c r="F243" i="28"/>
  <c r="F242" i="28"/>
  <c r="F241" i="28"/>
  <c r="F240" i="28"/>
  <c r="F239" i="28"/>
  <c r="F238" i="28"/>
  <c r="F237" i="28"/>
  <c r="F236" i="28"/>
  <c r="F235" i="28"/>
  <c r="F234" i="28"/>
  <c r="F233" i="28"/>
  <c r="F232" i="28"/>
  <c r="F231" i="28"/>
  <c r="F230" i="28"/>
  <c r="F229" i="28"/>
  <c r="F228" i="28"/>
  <c r="F227" i="28"/>
  <c r="F226" i="28"/>
  <c r="F225" i="28"/>
  <c r="F224" i="28"/>
  <c r="F223" i="28"/>
  <c r="F222" i="28"/>
  <c r="F221" i="28"/>
  <c r="F220" i="28"/>
  <c r="F219" i="28"/>
  <c r="F218" i="28"/>
  <c r="F217" i="28"/>
  <c r="F216" i="28"/>
  <c r="F215" i="28"/>
  <c r="F214" i="28"/>
  <c r="F213" i="28"/>
  <c r="F212" i="28"/>
  <c r="F211" i="28"/>
  <c r="F210" i="28"/>
  <c r="F209" i="28"/>
  <c r="F208" i="28"/>
  <c r="F207" i="28"/>
  <c r="F206" i="28"/>
  <c r="F205" i="28"/>
  <c r="F204" i="28"/>
  <c r="F203" i="28"/>
  <c r="F202" i="28"/>
  <c r="F201" i="28"/>
  <c r="F200" i="28"/>
  <c r="F199" i="28"/>
  <c r="F198" i="28"/>
  <c r="F197" i="28"/>
  <c r="F196" i="28"/>
  <c r="F195" i="28"/>
  <c r="F194" i="28"/>
  <c r="F193" i="28"/>
  <c r="F192" i="28"/>
  <c r="F191" i="28"/>
  <c r="F190" i="28"/>
  <c r="F189" i="28"/>
  <c r="F188" i="28"/>
  <c r="F187" i="28"/>
  <c r="F186" i="28"/>
  <c r="F185" i="28"/>
  <c r="F184" i="28"/>
  <c r="F183" i="28"/>
  <c r="F182" i="28"/>
  <c r="F181" i="28"/>
  <c r="F180" i="28"/>
  <c r="F179" i="28"/>
  <c r="F178" i="28"/>
  <c r="F177" i="28"/>
  <c r="F176" i="28"/>
  <c r="F175" i="28"/>
  <c r="F174" i="28"/>
  <c r="F173" i="28"/>
  <c r="F172" i="28"/>
  <c r="F171" i="28"/>
  <c r="F170" i="28"/>
  <c r="F169" i="28"/>
  <c r="F168" i="28"/>
  <c r="F167" i="28"/>
  <c r="F166" i="28"/>
  <c r="F165" i="28"/>
  <c r="F164" i="28"/>
  <c r="F163" i="28"/>
  <c r="F162" i="28"/>
  <c r="F161" i="28"/>
  <c r="F160" i="28"/>
  <c r="F159" i="28"/>
  <c r="F158" i="28"/>
  <c r="F157" i="28"/>
  <c r="F156" i="28"/>
  <c r="F155" i="28"/>
  <c r="F154" i="28"/>
  <c r="F153" i="28"/>
  <c r="F152" i="28"/>
  <c r="F151" i="28"/>
  <c r="F150" i="28"/>
  <c r="F149" i="28"/>
  <c r="F148" i="28"/>
  <c r="F147" i="28"/>
  <c r="F146" i="28"/>
  <c r="F145" i="28"/>
  <c r="F144" i="28"/>
  <c r="F143" i="28"/>
  <c r="F142" i="28"/>
  <c r="F141" i="28"/>
  <c r="F140" i="28"/>
  <c r="F139" i="28"/>
  <c r="F138" i="28"/>
  <c r="F137" i="28"/>
  <c r="F136" i="28"/>
  <c r="F135" i="28"/>
  <c r="F134" i="28"/>
  <c r="F133" i="28"/>
  <c r="F132" i="28"/>
  <c r="F131" i="28"/>
  <c r="F130" i="28"/>
  <c r="F129" i="28"/>
  <c r="F128" i="28"/>
  <c r="F127" i="28"/>
  <c r="F126" i="28"/>
  <c r="F125" i="28"/>
  <c r="F124" i="28"/>
  <c r="F123" i="28"/>
  <c r="F122" i="28"/>
  <c r="F121" i="28"/>
  <c r="F120" i="28"/>
  <c r="F119" i="28"/>
  <c r="F118" i="28"/>
  <c r="F117" i="28"/>
  <c r="F116" i="28"/>
  <c r="F115" i="28"/>
  <c r="F114" i="28"/>
  <c r="F113" i="28"/>
  <c r="F112" i="28"/>
  <c r="F111" i="28"/>
  <c r="F110" i="28"/>
  <c r="F109" i="28"/>
  <c r="F108" i="28"/>
  <c r="F107" i="28"/>
  <c r="F106" i="28"/>
  <c r="F105" i="28"/>
  <c r="F104" i="28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88" i="28"/>
  <c r="F87" i="28"/>
  <c r="F86" i="28"/>
  <c r="F85" i="28"/>
  <c r="F84" i="28"/>
  <c r="F83" i="28"/>
  <c r="F82" i="28"/>
  <c r="F81" i="28"/>
  <c r="F80" i="28"/>
  <c r="F79" i="28"/>
  <c r="F78" i="28"/>
  <c r="F77" i="28"/>
  <c r="F76" i="28"/>
  <c r="F75" i="28"/>
  <c r="F74" i="28"/>
  <c r="F73" i="28"/>
  <c r="F72" i="28"/>
  <c r="F71" i="28"/>
  <c r="F70" i="28"/>
  <c r="F69" i="28"/>
  <c r="F68" i="28"/>
  <c r="F67" i="28"/>
  <c r="F66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R20" i="27"/>
  <c r="Q3" i="27"/>
  <c r="A15" i="27"/>
  <c r="D2" i="26"/>
  <c r="C2" i="26"/>
  <c r="L2" i="25"/>
  <c r="K2" i="25"/>
  <c r="E2" i="25"/>
  <c r="D2" i="25"/>
  <c r="C2" i="25"/>
  <c r="L2" i="24"/>
  <c r="K2" i="24"/>
  <c r="E2" i="24"/>
  <c r="D2" i="24"/>
  <c r="C2" i="24"/>
  <c r="S11" i="23"/>
  <c r="R5" i="23"/>
  <c r="H16" i="23"/>
  <c r="AD17" i="22"/>
  <c r="AC17" i="22"/>
  <c r="AD16" i="22"/>
  <c r="AC16" i="22"/>
  <c r="AD15" i="22"/>
  <c r="AC15" i="22"/>
  <c r="AD14" i="22"/>
  <c r="AC14" i="22"/>
  <c r="AD13" i="22"/>
  <c r="AC13" i="22"/>
  <c r="AD12" i="22"/>
  <c r="AC12" i="22"/>
  <c r="AD11" i="22"/>
  <c r="AC11" i="22"/>
  <c r="AD10" i="22"/>
  <c r="AC10" i="22"/>
  <c r="AD9" i="22"/>
  <c r="AC9" i="22"/>
  <c r="AD8" i="22"/>
  <c r="AC8" i="22"/>
  <c r="AD7" i="22"/>
  <c r="AC7" i="22"/>
  <c r="AD6" i="22"/>
  <c r="AC6" i="22"/>
  <c r="AD5" i="22"/>
  <c r="AC5" i="22"/>
  <c r="AD4" i="22"/>
  <c r="AC4" i="22"/>
  <c r="AD3" i="22"/>
  <c r="AC3" i="22"/>
  <c r="AD2" i="22"/>
  <c r="AC2" i="22"/>
  <c r="W19" i="22"/>
  <c r="W18" i="22"/>
  <c r="W17" i="22"/>
  <c r="W16" i="22"/>
  <c r="W15" i="22"/>
  <c r="W14" i="22"/>
  <c r="W13" i="22"/>
  <c r="W12" i="22"/>
  <c r="W11" i="22"/>
  <c r="W10" i="22"/>
  <c r="W9" i="22"/>
  <c r="W8" i="22"/>
  <c r="W7" i="22"/>
  <c r="W6" i="22"/>
  <c r="W5" i="22"/>
  <c r="W4" i="22"/>
  <c r="W3" i="22"/>
  <c r="W2" i="22"/>
  <c r="D30" i="22"/>
  <c r="D29" i="22"/>
  <c r="D28" i="22"/>
  <c r="D27" i="22"/>
  <c r="D26" i="22"/>
  <c r="D21" i="22"/>
  <c r="D20" i="22"/>
  <c r="D19" i="22"/>
  <c r="D18" i="22"/>
  <c r="D17" i="22"/>
  <c r="R18" i="22"/>
  <c r="Q18" i="22"/>
  <c r="M18" i="22"/>
  <c r="L18" i="22"/>
  <c r="R17" i="22"/>
  <c r="Q17" i="22"/>
  <c r="M17" i="22"/>
  <c r="L17" i="22"/>
  <c r="R16" i="22"/>
  <c r="Q16" i="22"/>
  <c r="M16" i="22"/>
  <c r="L16" i="22"/>
  <c r="R15" i="22"/>
  <c r="Q15" i="22"/>
  <c r="M15" i="22"/>
  <c r="L15" i="22"/>
  <c r="R14" i="22"/>
  <c r="Q14" i="22"/>
  <c r="M14" i="22"/>
  <c r="L14" i="22"/>
  <c r="R13" i="22"/>
  <c r="Q13" i="22"/>
  <c r="M13" i="22"/>
  <c r="L13" i="22"/>
  <c r="R12" i="22"/>
  <c r="Q12" i="22"/>
  <c r="M12" i="22"/>
  <c r="L12" i="22"/>
  <c r="R11" i="22"/>
  <c r="Q11" i="22"/>
  <c r="M11" i="22"/>
  <c r="L11" i="22"/>
  <c r="R10" i="22"/>
  <c r="Q10" i="22"/>
  <c r="M10" i="22"/>
  <c r="L10" i="22"/>
  <c r="R9" i="22"/>
  <c r="Q9" i="22"/>
  <c r="M9" i="22"/>
  <c r="L9" i="22"/>
  <c r="R8" i="22"/>
  <c r="Q8" i="22"/>
  <c r="M8" i="22"/>
  <c r="L8" i="22"/>
  <c r="R7" i="22"/>
  <c r="Q7" i="22"/>
  <c r="M7" i="22"/>
  <c r="L7" i="22"/>
  <c r="R6" i="22"/>
  <c r="Q6" i="22"/>
  <c r="M6" i="22"/>
  <c r="L6" i="22"/>
  <c r="R5" i="22"/>
  <c r="Q5" i="22"/>
  <c r="M5" i="22"/>
  <c r="L5" i="22"/>
  <c r="R4" i="22"/>
  <c r="Q4" i="22"/>
  <c r="M4" i="22"/>
  <c r="L4" i="22"/>
  <c r="R3" i="22"/>
  <c r="Q3" i="22"/>
  <c r="M3" i="22"/>
  <c r="L3" i="22"/>
  <c r="R2" i="22"/>
  <c r="Q2" i="22"/>
  <c r="M2" i="22"/>
  <c r="L2" i="22"/>
  <c r="H11" i="22"/>
  <c r="H10" i="22"/>
  <c r="H9" i="22"/>
  <c r="H8" i="22"/>
  <c r="H7" i="22"/>
  <c r="H6" i="22"/>
  <c r="H5" i="22"/>
  <c r="H4" i="22"/>
  <c r="H3" i="22"/>
  <c r="H2" i="22"/>
  <c r="B11" i="22"/>
  <c r="B7" i="22"/>
  <c r="B3" i="22"/>
  <c r="L2" i="14"/>
  <c r="L3" i="14"/>
  <c r="L4" i="14"/>
  <c r="L5" i="14"/>
  <c r="L6" i="14"/>
  <c r="L7" i="14"/>
  <c r="C25" i="21"/>
  <c r="C24" i="21"/>
  <c r="C22" i="21"/>
  <c r="C21" i="21"/>
  <c r="C23" i="21" s="1"/>
  <c r="C20" i="21"/>
  <c r="C18" i="21"/>
  <c r="C17" i="21"/>
  <c r="C16" i="21"/>
  <c r="C15" i="21"/>
  <c r="C19" i="21" s="1"/>
  <c r="C10" i="21"/>
  <c r="F9" i="21"/>
  <c r="C9" i="21"/>
  <c r="C8" i="21"/>
  <c r="C7" i="21"/>
  <c r="C6" i="21"/>
  <c r="J12" i="20" l="1"/>
  <c r="G12" i="20"/>
  <c r="J11" i="20"/>
  <c r="G11" i="20"/>
  <c r="J10" i="20"/>
  <c r="G10" i="20"/>
  <c r="G5" i="20"/>
  <c r="G4" i="20"/>
  <c r="G3" i="20"/>
  <c r="C31" i="19"/>
  <c r="C30" i="19"/>
  <c r="C29" i="19"/>
  <c r="C28" i="19"/>
  <c r="C27" i="19"/>
  <c r="D17" i="18"/>
  <c r="D14" i="18"/>
  <c r="H7" i="18"/>
  <c r="L6" i="18"/>
  <c r="L3" i="18"/>
  <c r="H3" i="18"/>
  <c r="C13" i="17"/>
  <c r="C11" i="17"/>
  <c r="A29" i="16"/>
  <c r="E28" i="16"/>
  <c r="I7" i="16"/>
  <c r="I6" i="16"/>
  <c r="I5" i="16"/>
  <c r="I4" i="16"/>
  <c r="I3" i="16"/>
  <c r="I2" i="16"/>
  <c r="F18" i="15"/>
  <c r="I7" i="15"/>
  <c r="I5" i="15"/>
  <c r="D37" i="13" l="1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5" i="13"/>
  <c r="D4" i="13"/>
  <c r="D3" i="13"/>
  <c r="D2" i="13"/>
  <c r="F742" i="12" l="1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742" i="11"/>
  <c r="F741" i="11"/>
  <c r="F740" i="11"/>
  <c r="F739" i="11"/>
  <c r="F738" i="11"/>
  <c r="F737" i="11"/>
  <c r="F736" i="11"/>
  <c r="F735" i="11"/>
  <c r="F734" i="11"/>
  <c r="F733" i="11"/>
  <c r="F732" i="11"/>
  <c r="F731" i="11"/>
  <c r="F730" i="11"/>
  <c r="F729" i="11"/>
  <c r="F728" i="11"/>
  <c r="F727" i="11"/>
  <c r="F726" i="11"/>
  <c r="F725" i="11"/>
  <c r="F724" i="11"/>
  <c r="F723" i="11"/>
  <c r="F722" i="11"/>
  <c r="F721" i="11"/>
  <c r="F720" i="11"/>
  <c r="F719" i="11"/>
  <c r="F718" i="11"/>
  <c r="F717" i="11"/>
  <c r="F716" i="11"/>
  <c r="F715" i="11"/>
  <c r="F714" i="11"/>
  <c r="F713" i="11"/>
  <c r="F712" i="11"/>
  <c r="F711" i="11"/>
  <c r="F710" i="11"/>
  <c r="F709" i="11"/>
  <c r="F708" i="11"/>
  <c r="F707" i="11"/>
  <c r="F706" i="11"/>
  <c r="F705" i="11"/>
  <c r="F704" i="11"/>
  <c r="F703" i="11"/>
  <c r="F702" i="11"/>
  <c r="F701" i="11"/>
  <c r="F700" i="11"/>
  <c r="F699" i="11"/>
  <c r="F698" i="11"/>
  <c r="F697" i="11"/>
  <c r="F696" i="11"/>
  <c r="F695" i="11"/>
  <c r="F694" i="11"/>
  <c r="F693" i="11"/>
  <c r="F692" i="11"/>
  <c r="F691" i="11"/>
  <c r="F690" i="11"/>
  <c r="F689" i="11"/>
  <c r="F688" i="11"/>
  <c r="F687" i="11"/>
  <c r="F686" i="11"/>
  <c r="F685" i="11"/>
  <c r="F684" i="11"/>
  <c r="F683" i="11"/>
  <c r="F682" i="11"/>
  <c r="F681" i="11"/>
  <c r="F680" i="11"/>
  <c r="F679" i="11"/>
  <c r="F678" i="11"/>
  <c r="F677" i="11"/>
  <c r="F676" i="11"/>
  <c r="F675" i="11"/>
  <c r="F674" i="11"/>
  <c r="F673" i="11"/>
  <c r="F672" i="11"/>
  <c r="F671" i="11"/>
  <c r="F670" i="11"/>
  <c r="F669" i="11"/>
  <c r="F668" i="11"/>
  <c r="F667" i="11"/>
  <c r="F666" i="11"/>
  <c r="F665" i="11"/>
  <c r="F664" i="11"/>
  <c r="F663" i="11"/>
  <c r="F662" i="11"/>
  <c r="F661" i="11"/>
  <c r="F660" i="11"/>
  <c r="F659" i="11"/>
  <c r="F658" i="11"/>
  <c r="F657" i="11"/>
  <c r="F656" i="11"/>
  <c r="F655" i="11"/>
  <c r="F654" i="11"/>
  <c r="F653" i="11"/>
  <c r="F652" i="11"/>
  <c r="F651" i="11"/>
  <c r="F650" i="11"/>
  <c r="F649" i="11"/>
  <c r="F648" i="11"/>
  <c r="F647" i="11"/>
  <c r="F646" i="11"/>
  <c r="F645" i="11"/>
  <c r="F644" i="11"/>
  <c r="F643" i="11"/>
  <c r="F642" i="11"/>
  <c r="F641" i="11"/>
  <c r="F640" i="11"/>
  <c r="F639" i="11"/>
  <c r="F638" i="11"/>
  <c r="F637" i="11"/>
  <c r="F636" i="11"/>
  <c r="F635" i="11"/>
  <c r="F634" i="11"/>
  <c r="F633" i="11"/>
  <c r="F632" i="11"/>
  <c r="F631" i="11"/>
  <c r="F630" i="11"/>
  <c r="F629" i="11"/>
  <c r="F628" i="11"/>
  <c r="F627" i="11"/>
  <c r="F626" i="11"/>
  <c r="F625" i="11"/>
  <c r="F624" i="11"/>
  <c r="F623" i="11"/>
  <c r="F622" i="11"/>
  <c r="F621" i="11"/>
  <c r="F620" i="11"/>
  <c r="F619" i="11"/>
  <c r="F618" i="11"/>
  <c r="F617" i="11"/>
  <c r="F616" i="11"/>
  <c r="F615" i="11"/>
  <c r="F614" i="11"/>
  <c r="F613" i="11"/>
  <c r="F612" i="11"/>
  <c r="F611" i="11"/>
  <c r="F610" i="11"/>
  <c r="F609" i="11"/>
  <c r="F608" i="11"/>
  <c r="F607" i="11"/>
  <c r="F606" i="11"/>
  <c r="F605" i="11"/>
  <c r="F604" i="11"/>
  <c r="F603" i="11"/>
  <c r="F602" i="11"/>
  <c r="F601" i="11"/>
  <c r="F600" i="11"/>
  <c r="F599" i="11"/>
  <c r="F598" i="11"/>
  <c r="F597" i="11"/>
  <c r="F596" i="11"/>
  <c r="F595" i="11"/>
  <c r="F594" i="11"/>
  <c r="F593" i="11"/>
  <c r="F592" i="11"/>
  <c r="F591" i="11"/>
  <c r="F590" i="11"/>
  <c r="F589" i="11"/>
  <c r="F588" i="11"/>
  <c r="F587" i="11"/>
  <c r="F586" i="11"/>
  <c r="F585" i="11"/>
  <c r="F584" i="11"/>
  <c r="F583" i="11"/>
  <c r="F582" i="11"/>
  <c r="F581" i="11"/>
  <c r="F580" i="11"/>
  <c r="F579" i="11"/>
  <c r="F578" i="11"/>
  <c r="F577" i="11"/>
  <c r="F576" i="11"/>
  <c r="F575" i="11"/>
  <c r="F574" i="11"/>
  <c r="F573" i="11"/>
  <c r="F572" i="11"/>
  <c r="F571" i="11"/>
  <c r="F570" i="11"/>
  <c r="F569" i="11"/>
  <c r="F568" i="11"/>
  <c r="F567" i="11"/>
  <c r="F566" i="11"/>
  <c r="F565" i="11"/>
  <c r="F564" i="11"/>
  <c r="F563" i="11"/>
  <c r="F562" i="11"/>
  <c r="F561" i="11"/>
  <c r="F560" i="11"/>
  <c r="F559" i="11"/>
  <c r="F558" i="11"/>
  <c r="F557" i="11"/>
  <c r="F556" i="11"/>
  <c r="F555" i="11"/>
  <c r="F554" i="11"/>
  <c r="F553" i="11"/>
  <c r="F552" i="11"/>
  <c r="F551" i="11"/>
  <c r="F550" i="11"/>
  <c r="F549" i="11"/>
  <c r="F548" i="11"/>
  <c r="F547" i="11"/>
  <c r="F546" i="11"/>
  <c r="F545" i="11"/>
  <c r="F544" i="11"/>
  <c r="F543" i="11"/>
  <c r="F542" i="11"/>
  <c r="F541" i="11"/>
  <c r="F540" i="11"/>
  <c r="F539" i="11"/>
  <c r="F538" i="11"/>
  <c r="F537" i="11"/>
  <c r="F536" i="11"/>
  <c r="F535" i="11"/>
  <c r="F534" i="11"/>
  <c r="F533" i="11"/>
  <c r="F532" i="11"/>
  <c r="F531" i="11"/>
  <c r="F530" i="11"/>
  <c r="F529" i="11"/>
  <c r="F528" i="11"/>
  <c r="F527" i="11"/>
  <c r="F526" i="11"/>
  <c r="F525" i="11"/>
  <c r="F524" i="11"/>
  <c r="F523" i="11"/>
  <c r="F522" i="11"/>
  <c r="F521" i="11"/>
  <c r="F520" i="11"/>
  <c r="F519" i="11"/>
  <c r="F518" i="11"/>
  <c r="F517" i="11"/>
  <c r="F516" i="11"/>
  <c r="F515" i="11"/>
  <c r="F514" i="11"/>
  <c r="F513" i="11"/>
  <c r="F512" i="11"/>
  <c r="F511" i="11"/>
  <c r="F510" i="11"/>
  <c r="F509" i="11"/>
  <c r="F508" i="11"/>
  <c r="F507" i="11"/>
  <c r="F506" i="11"/>
  <c r="F505" i="11"/>
  <c r="F504" i="11"/>
  <c r="F503" i="11"/>
  <c r="F502" i="11"/>
  <c r="F501" i="11"/>
  <c r="F500" i="11"/>
  <c r="F499" i="11"/>
  <c r="F498" i="11"/>
  <c r="F497" i="11"/>
  <c r="F496" i="11"/>
  <c r="F495" i="11"/>
  <c r="F494" i="11"/>
  <c r="F493" i="11"/>
  <c r="F492" i="11"/>
  <c r="F491" i="11"/>
  <c r="F490" i="11"/>
  <c r="F489" i="11"/>
  <c r="F488" i="11"/>
  <c r="F487" i="11"/>
  <c r="F486" i="11"/>
  <c r="F485" i="11"/>
  <c r="F484" i="11"/>
  <c r="F483" i="11"/>
  <c r="F482" i="11"/>
  <c r="F481" i="11"/>
  <c r="F480" i="11"/>
  <c r="F479" i="11"/>
  <c r="F478" i="11"/>
  <c r="F477" i="11"/>
  <c r="F476" i="11"/>
  <c r="F475" i="11"/>
  <c r="F474" i="11"/>
  <c r="F473" i="11"/>
  <c r="F472" i="11"/>
  <c r="F471" i="11"/>
  <c r="F470" i="11"/>
  <c r="F469" i="11"/>
  <c r="F468" i="11"/>
  <c r="F467" i="11"/>
  <c r="F466" i="11"/>
  <c r="F465" i="11"/>
  <c r="F464" i="11"/>
  <c r="F463" i="11"/>
  <c r="F462" i="11"/>
  <c r="F461" i="11"/>
  <c r="F460" i="11"/>
  <c r="F459" i="11"/>
  <c r="F458" i="11"/>
  <c r="F457" i="11"/>
  <c r="F456" i="11"/>
  <c r="F455" i="11"/>
  <c r="F454" i="11"/>
  <c r="F453" i="11"/>
  <c r="F452" i="11"/>
  <c r="F451" i="11"/>
  <c r="F450" i="11"/>
  <c r="F449" i="11"/>
  <c r="F448" i="11"/>
  <c r="F447" i="11"/>
  <c r="F446" i="11"/>
  <c r="F445" i="11"/>
  <c r="F444" i="11"/>
  <c r="F443" i="11"/>
  <c r="F442" i="11"/>
  <c r="F441" i="11"/>
  <c r="F440" i="11"/>
  <c r="F439" i="11"/>
  <c r="F438" i="11"/>
  <c r="F437" i="11"/>
  <c r="F436" i="11"/>
  <c r="F435" i="11"/>
  <c r="F434" i="11"/>
  <c r="F433" i="11"/>
  <c r="F432" i="11"/>
  <c r="F431" i="11"/>
  <c r="F430" i="11"/>
  <c r="F429" i="11"/>
  <c r="F428" i="11"/>
  <c r="F427" i="11"/>
  <c r="F426" i="11"/>
  <c r="F425" i="11"/>
  <c r="F424" i="11"/>
  <c r="F423" i="11"/>
  <c r="F422" i="11"/>
  <c r="F421" i="11"/>
  <c r="F420" i="11"/>
  <c r="F419" i="11"/>
  <c r="F418" i="11"/>
  <c r="F417" i="11"/>
  <c r="F416" i="11"/>
  <c r="F415" i="11"/>
  <c r="F414" i="11"/>
  <c r="F413" i="11"/>
  <c r="F412" i="11"/>
  <c r="F411" i="11"/>
  <c r="F410" i="11"/>
  <c r="F409" i="11"/>
  <c r="F408" i="11"/>
  <c r="F407" i="11"/>
  <c r="F406" i="11"/>
  <c r="F405" i="11"/>
  <c r="F404" i="11"/>
  <c r="F403" i="11"/>
  <c r="F402" i="11"/>
  <c r="F401" i="11"/>
  <c r="F400" i="11"/>
  <c r="F399" i="11"/>
  <c r="F398" i="11"/>
  <c r="F397" i="11"/>
  <c r="F396" i="11"/>
  <c r="F395" i="11"/>
  <c r="F394" i="11"/>
  <c r="F393" i="11"/>
  <c r="F392" i="11"/>
  <c r="F391" i="11"/>
  <c r="F390" i="11"/>
  <c r="F389" i="11"/>
  <c r="F388" i="11"/>
  <c r="F387" i="11"/>
  <c r="F386" i="11"/>
  <c r="F385" i="11"/>
  <c r="F384" i="11"/>
  <c r="F383" i="11"/>
  <c r="F382" i="11"/>
  <c r="F381" i="11"/>
  <c r="F380" i="11"/>
  <c r="F379" i="11"/>
  <c r="F378" i="11"/>
  <c r="F377" i="11"/>
  <c r="F376" i="11"/>
  <c r="F375" i="11"/>
  <c r="F374" i="11"/>
  <c r="F373" i="11"/>
  <c r="F372" i="11"/>
  <c r="F371" i="11"/>
  <c r="F370" i="11"/>
  <c r="F369" i="11"/>
  <c r="F368" i="11"/>
  <c r="F367" i="11"/>
  <c r="F366" i="11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K8" i="8" l="1"/>
  <c r="J8" i="8"/>
  <c r="E8" i="8"/>
  <c r="D8" i="8"/>
  <c r="K7" i="8"/>
  <c r="J7" i="8"/>
  <c r="E7" i="8"/>
  <c r="D7" i="8"/>
  <c r="K6" i="8"/>
  <c r="J6" i="8"/>
  <c r="E6" i="8"/>
  <c r="D6" i="8"/>
  <c r="K5" i="8"/>
  <c r="J5" i="8"/>
  <c r="E5" i="8"/>
  <c r="D5" i="8"/>
  <c r="E109" i="7"/>
  <c r="G109" i="7" s="1"/>
  <c r="D109" i="7"/>
  <c r="G108" i="7"/>
  <c r="E108" i="7"/>
  <c r="D108" i="7"/>
  <c r="E107" i="7"/>
  <c r="G107" i="7" s="1"/>
  <c r="D107" i="7"/>
  <c r="E106" i="7"/>
  <c r="G106" i="7" s="1"/>
  <c r="D106" i="7"/>
  <c r="E105" i="7"/>
  <c r="G105" i="7" s="1"/>
  <c r="D105" i="7"/>
  <c r="G104" i="7"/>
  <c r="E104" i="7"/>
  <c r="D104" i="7"/>
  <c r="E103" i="7"/>
  <c r="G103" i="7" s="1"/>
  <c r="D103" i="7"/>
  <c r="E102" i="7"/>
  <c r="G102" i="7" s="1"/>
  <c r="D102" i="7"/>
  <c r="E101" i="7"/>
  <c r="G101" i="7" s="1"/>
  <c r="D101" i="7"/>
  <c r="G100" i="7"/>
  <c r="E100" i="7"/>
  <c r="D100" i="7"/>
  <c r="E99" i="7"/>
  <c r="G99" i="7" s="1"/>
  <c r="D99" i="7"/>
  <c r="E98" i="7"/>
  <c r="G98" i="7" s="1"/>
  <c r="D98" i="7"/>
  <c r="E97" i="7"/>
  <c r="G97" i="7" s="1"/>
  <c r="D97" i="7"/>
  <c r="G96" i="7"/>
  <c r="E96" i="7"/>
  <c r="D96" i="7"/>
  <c r="E95" i="7"/>
  <c r="G95" i="7" s="1"/>
  <c r="D95" i="7"/>
  <c r="E94" i="7"/>
  <c r="G94" i="7" s="1"/>
  <c r="D94" i="7"/>
  <c r="E93" i="7"/>
  <c r="G93" i="7" s="1"/>
  <c r="D93" i="7"/>
  <c r="G92" i="7"/>
  <c r="E92" i="7"/>
  <c r="D92" i="7"/>
  <c r="E91" i="7"/>
  <c r="G91" i="7" s="1"/>
  <c r="D91" i="7"/>
  <c r="E90" i="7"/>
  <c r="G90" i="7" s="1"/>
  <c r="D90" i="7"/>
  <c r="E89" i="7"/>
  <c r="G89" i="7" s="1"/>
  <c r="D89" i="7"/>
  <c r="G88" i="7"/>
  <c r="E88" i="7"/>
  <c r="D88" i="7"/>
  <c r="E87" i="7"/>
  <c r="G87" i="7" s="1"/>
  <c r="D87" i="7"/>
  <c r="E86" i="7"/>
  <c r="G86" i="7" s="1"/>
  <c r="D86" i="7"/>
  <c r="E85" i="7"/>
  <c r="G85" i="7" s="1"/>
  <c r="D85" i="7"/>
  <c r="G84" i="7"/>
  <c r="E84" i="7"/>
  <c r="D84" i="7"/>
  <c r="E83" i="7"/>
  <c r="G83" i="7" s="1"/>
  <c r="D83" i="7"/>
  <c r="E82" i="7"/>
  <c r="G82" i="7" s="1"/>
  <c r="D82" i="7"/>
  <c r="E81" i="7"/>
  <c r="G81" i="7" s="1"/>
  <c r="D81" i="7"/>
  <c r="G80" i="7"/>
  <c r="E80" i="7"/>
  <c r="D80" i="7"/>
  <c r="E79" i="7"/>
  <c r="G79" i="7" s="1"/>
  <c r="D79" i="7"/>
  <c r="G78" i="7"/>
  <c r="E78" i="7"/>
  <c r="D78" i="7"/>
  <c r="E77" i="7"/>
  <c r="G77" i="7" s="1"/>
  <c r="D77" i="7"/>
  <c r="E76" i="7"/>
  <c r="G76" i="7" s="1"/>
  <c r="D76" i="7"/>
  <c r="E75" i="7"/>
  <c r="G75" i="7" s="1"/>
  <c r="D75" i="7"/>
  <c r="G74" i="7"/>
  <c r="E74" i="7"/>
  <c r="D74" i="7"/>
  <c r="E73" i="7"/>
  <c r="G73" i="7" s="1"/>
  <c r="D73" i="7"/>
  <c r="E72" i="7"/>
  <c r="G72" i="7" s="1"/>
  <c r="D72" i="7"/>
  <c r="E71" i="7"/>
  <c r="G71" i="7" s="1"/>
  <c r="D71" i="7"/>
  <c r="G70" i="7"/>
  <c r="E70" i="7"/>
  <c r="D70" i="7"/>
  <c r="E69" i="7"/>
  <c r="G69" i="7" s="1"/>
  <c r="D69" i="7"/>
  <c r="E68" i="7"/>
  <c r="G68" i="7" s="1"/>
  <c r="D68" i="7"/>
  <c r="E67" i="7"/>
  <c r="G67" i="7" s="1"/>
  <c r="D67" i="7"/>
  <c r="G66" i="7"/>
  <c r="E66" i="7"/>
  <c r="D66" i="7"/>
  <c r="E65" i="7"/>
  <c r="G65" i="7" s="1"/>
  <c r="D65" i="7"/>
  <c r="E64" i="7"/>
  <c r="G64" i="7" s="1"/>
  <c r="D64" i="7"/>
  <c r="E63" i="7"/>
  <c r="G63" i="7" s="1"/>
  <c r="D63" i="7"/>
  <c r="G62" i="7"/>
  <c r="E62" i="7"/>
  <c r="D62" i="7"/>
  <c r="E61" i="7"/>
  <c r="G61" i="7" s="1"/>
  <c r="D61" i="7"/>
  <c r="E60" i="7"/>
  <c r="G60" i="7" s="1"/>
  <c r="D60" i="7"/>
  <c r="E59" i="7"/>
  <c r="G59" i="7" s="1"/>
  <c r="D59" i="7"/>
  <c r="G58" i="7"/>
  <c r="E58" i="7"/>
  <c r="D58" i="7"/>
  <c r="E57" i="7"/>
  <c r="G57" i="7" s="1"/>
  <c r="D57" i="7"/>
  <c r="E56" i="7"/>
  <c r="G56" i="7" s="1"/>
  <c r="D56" i="7"/>
  <c r="E55" i="7"/>
  <c r="G55" i="7" s="1"/>
  <c r="D55" i="7"/>
  <c r="G54" i="7"/>
  <c r="E54" i="7"/>
  <c r="D54" i="7"/>
  <c r="E53" i="7"/>
  <c r="G53" i="7" s="1"/>
  <c r="D53" i="7"/>
  <c r="E52" i="7"/>
  <c r="G52" i="7" s="1"/>
  <c r="D52" i="7"/>
  <c r="E51" i="7"/>
  <c r="G51" i="7" s="1"/>
  <c r="D51" i="7"/>
  <c r="G50" i="7"/>
  <c r="E50" i="7"/>
  <c r="D50" i="7"/>
  <c r="E49" i="7"/>
  <c r="G49" i="7" s="1"/>
  <c r="D49" i="7"/>
  <c r="E48" i="7"/>
  <c r="G48" i="7" s="1"/>
  <c r="D48" i="7"/>
  <c r="E47" i="7"/>
  <c r="G47" i="7" s="1"/>
  <c r="D47" i="7"/>
  <c r="G46" i="7"/>
  <c r="E46" i="7"/>
  <c r="D46" i="7"/>
  <c r="E45" i="7"/>
  <c r="G45" i="7" s="1"/>
  <c r="D45" i="7"/>
  <c r="E44" i="7"/>
  <c r="G44" i="7" s="1"/>
  <c r="D44" i="7"/>
  <c r="E43" i="7"/>
  <c r="G43" i="7" s="1"/>
  <c r="D43" i="7"/>
  <c r="G42" i="7"/>
  <c r="E42" i="7"/>
  <c r="D42" i="7"/>
  <c r="E41" i="7"/>
  <c r="G41" i="7" s="1"/>
  <c r="D41" i="7"/>
  <c r="E40" i="7"/>
  <c r="G40" i="7" s="1"/>
  <c r="D40" i="7"/>
  <c r="E39" i="7"/>
  <c r="G39" i="7" s="1"/>
  <c r="D39" i="7"/>
  <c r="G38" i="7"/>
  <c r="E38" i="7"/>
  <c r="D38" i="7"/>
  <c r="E37" i="7"/>
  <c r="G37" i="7" s="1"/>
  <c r="D37" i="7"/>
  <c r="E36" i="7"/>
  <c r="G36" i="7" s="1"/>
  <c r="D36" i="7"/>
  <c r="E35" i="7"/>
  <c r="G35" i="7" s="1"/>
  <c r="D35" i="7"/>
  <c r="G34" i="7"/>
  <c r="E34" i="7"/>
  <c r="D34" i="7"/>
  <c r="E33" i="7"/>
  <c r="G33" i="7" s="1"/>
  <c r="D33" i="7"/>
  <c r="E32" i="7"/>
  <c r="G32" i="7" s="1"/>
  <c r="D32" i="7"/>
  <c r="E31" i="7"/>
  <c r="G31" i="7" s="1"/>
  <c r="D31" i="7"/>
  <c r="G30" i="7"/>
  <c r="E30" i="7"/>
  <c r="D30" i="7"/>
  <c r="E29" i="7"/>
  <c r="G29" i="7" s="1"/>
  <c r="D29" i="7"/>
  <c r="E28" i="7"/>
  <c r="G28" i="7" s="1"/>
  <c r="D28" i="7"/>
  <c r="E27" i="7"/>
  <c r="G27" i="7" s="1"/>
  <c r="D27" i="7"/>
  <c r="G26" i="7"/>
  <c r="E26" i="7"/>
  <c r="D26" i="7"/>
  <c r="E25" i="7"/>
  <c r="G25" i="7" s="1"/>
  <c r="D25" i="7"/>
  <c r="E24" i="7"/>
  <c r="G24" i="7" s="1"/>
  <c r="D24" i="7"/>
  <c r="E23" i="7"/>
  <c r="G23" i="7" s="1"/>
  <c r="D23" i="7"/>
  <c r="G22" i="7"/>
  <c r="E22" i="7"/>
  <c r="D22" i="7"/>
  <c r="E21" i="7"/>
  <c r="G21" i="7" s="1"/>
  <c r="D21" i="7"/>
  <c r="E20" i="7"/>
  <c r="G20" i="7" s="1"/>
  <c r="D20" i="7"/>
  <c r="E19" i="7"/>
  <c r="G19" i="7" s="1"/>
  <c r="D19" i="7"/>
  <c r="G18" i="7"/>
  <c r="E18" i="7"/>
  <c r="D18" i="7"/>
  <c r="E17" i="7"/>
  <c r="G17" i="7" s="1"/>
  <c r="D17" i="7"/>
  <c r="E16" i="7"/>
  <c r="G16" i="7" s="1"/>
  <c r="D16" i="7"/>
  <c r="E15" i="7"/>
  <c r="G15" i="7" s="1"/>
  <c r="D15" i="7"/>
  <c r="G14" i="7"/>
  <c r="E14" i="7"/>
  <c r="D14" i="7"/>
  <c r="E13" i="7"/>
  <c r="G13" i="7" s="1"/>
  <c r="D13" i="7"/>
  <c r="E12" i="7"/>
  <c r="G12" i="7" s="1"/>
  <c r="D12" i="7"/>
  <c r="E11" i="7"/>
  <c r="G11" i="7" s="1"/>
  <c r="D11" i="7"/>
  <c r="G10" i="7"/>
  <c r="E10" i="7"/>
  <c r="D10" i="7"/>
  <c r="E9" i="7"/>
  <c r="G9" i="7" s="1"/>
  <c r="D9" i="7"/>
  <c r="E8" i="7"/>
  <c r="G8" i="7" s="1"/>
  <c r="D8" i="7"/>
  <c r="E7" i="7"/>
  <c r="G7" i="7" s="1"/>
  <c r="D7" i="7"/>
  <c r="G6" i="7"/>
  <c r="E6" i="7"/>
  <c r="D6" i="7"/>
  <c r="E5" i="7"/>
  <c r="G5" i="7" s="1"/>
  <c r="D5" i="7"/>
  <c r="E4" i="7"/>
  <c r="G4" i="7" s="1"/>
  <c r="D4" i="7"/>
  <c r="E3" i="7"/>
  <c r="G3" i="7" s="1"/>
  <c r="D3" i="7"/>
  <c r="G2" i="7"/>
  <c r="D2" i="7"/>
  <c r="E4" i="5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<sst xmlns="http://schemas.openxmlformats.org/spreadsheetml/2006/main" count="12771" uniqueCount="1494">
  <si>
    <t>Sr.no</t>
  </si>
  <si>
    <t>name</t>
  </si>
  <si>
    <t>science</t>
  </si>
  <si>
    <t>english</t>
  </si>
  <si>
    <t>maths</t>
  </si>
  <si>
    <t>hindi</t>
  </si>
  <si>
    <t>marathi</t>
  </si>
  <si>
    <t>Vaibhavi</t>
  </si>
  <si>
    <t>Nehal</t>
  </si>
  <si>
    <t>Pooja</t>
  </si>
  <si>
    <t>Surbhi</t>
  </si>
  <si>
    <t>Rahul</t>
  </si>
  <si>
    <t>siddharth</t>
  </si>
  <si>
    <t>Sahil</t>
  </si>
  <si>
    <t xml:space="preserve">Rajeev </t>
  </si>
  <si>
    <t>Sonu</t>
  </si>
  <si>
    <t>Jagruti</t>
  </si>
  <si>
    <t>Vamika</t>
  </si>
  <si>
    <t>Sejal</t>
  </si>
  <si>
    <t>social studies</t>
  </si>
  <si>
    <t>RateTable</t>
  </si>
  <si>
    <t>Name</t>
  </si>
  <si>
    <t>Rating</t>
  </si>
  <si>
    <t>Numerical Score</t>
  </si>
  <si>
    <t>Excellent</t>
  </si>
  <si>
    <t>Babbitt, George</t>
  </si>
  <si>
    <t>Fair</t>
  </si>
  <si>
    <t>Very Good</t>
  </si>
  <si>
    <t>Checker, Charles</t>
  </si>
  <si>
    <t>Satisfactory</t>
  </si>
  <si>
    <t>V</t>
  </si>
  <si>
    <t>H</t>
  </si>
  <si>
    <t>Good</t>
  </si>
  <si>
    <t>Belli, Melvin</t>
  </si>
  <si>
    <t>VERTICAL</t>
  </si>
  <si>
    <t>HORIZONTAL</t>
  </si>
  <si>
    <t>Bench, John</t>
  </si>
  <si>
    <t>Bickle, Travis</t>
  </si>
  <si>
    <t>Poor</t>
  </si>
  <si>
    <t>Martinet, Jean</t>
  </si>
  <si>
    <t>Fail</t>
  </si>
  <si>
    <t>Cabot, Sebastian</t>
  </si>
  <si>
    <t>Carson, Kit</t>
  </si>
  <si>
    <t>Chauvin, Nicolas</t>
  </si>
  <si>
    <t>Bates, Norman</t>
  </si>
  <si>
    <t>Björling, Jussi</t>
  </si>
  <si>
    <t>Claypool, Ida</t>
  </si>
  <si>
    <t>Salary</t>
  </si>
  <si>
    <t>Job Rating</t>
  </si>
  <si>
    <t>New Salary</t>
  </si>
  <si>
    <t>HLOOKUP</t>
  </si>
  <si>
    <t>V-LOOKUP</t>
  </si>
  <si>
    <t>Value 1</t>
  </si>
  <si>
    <t>Value 2</t>
  </si>
  <si>
    <t>one</t>
  </si>
  <si>
    <t>two</t>
  </si>
  <si>
    <t>three</t>
  </si>
  <si>
    <t>four</t>
  </si>
  <si>
    <t>five</t>
  </si>
  <si>
    <t>Speed(mph)</t>
  </si>
  <si>
    <t>Animal</t>
  </si>
  <si>
    <t>Cat</t>
  </si>
  <si>
    <t>Reindeer</t>
  </si>
  <si>
    <t>Rabbit</t>
  </si>
  <si>
    <t>Whippet</t>
  </si>
  <si>
    <t>Greyhound</t>
  </si>
  <si>
    <t>Ostrich</t>
  </si>
  <si>
    <t>Gray Fox</t>
  </si>
  <si>
    <t>Coyote</t>
  </si>
  <si>
    <t>Elk</t>
  </si>
  <si>
    <t>Lion</t>
  </si>
  <si>
    <t>Antelope</t>
  </si>
  <si>
    <t>Cheetah</t>
  </si>
  <si>
    <t>Peregrine Falcon</t>
  </si>
  <si>
    <t>EMPL #</t>
  </si>
  <si>
    <t>Hours</t>
  </si>
  <si>
    <t>Pay Rate</t>
  </si>
  <si>
    <t>Gross Pay</t>
  </si>
  <si>
    <t>Dep</t>
  </si>
  <si>
    <t>State</t>
  </si>
  <si>
    <t>Regional Tax Rate</t>
  </si>
  <si>
    <t>Region</t>
  </si>
  <si>
    <t>Dependents</t>
  </si>
  <si>
    <t>10043</t>
  </si>
  <si>
    <t>Florida</t>
  </si>
  <si>
    <t>Alabama</t>
  </si>
  <si>
    <t>SE</t>
  </si>
  <si>
    <t>10215</t>
  </si>
  <si>
    <t>Delaware</t>
  </si>
  <si>
    <t>Alaska</t>
  </si>
  <si>
    <t>PC</t>
  </si>
  <si>
    <t>11054</t>
  </si>
  <si>
    <t>Indiana</t>
  </si>
  <si>
    <t>Arizona</t>
  </si>
  <si>
    <t>SW</t>
  </si>
  <si>
    <t>12022</t>
  </si>
  <si>
    <t>Washington</t>
  </si>
  <si>
    <t>Arkansas</t>
  </si>
  <si>
    <t>12554</t>
  </si>
  <si>
    <t>Montana</t>
  </si>
  <si>
    <t>California</t>
  </si>
  <si>
    <t>MT</t>
  </si>
  <si>
    <t>13860</t>
  </si>
  <si>
    <t>Oklahoma</t>
  </si>
  <si>
    <t>Colorado</t>
  </si>
  <si>
    <t>MA</t>
  </si>
  <si>
    <t>14472</t>
  </si>
  <si>
    <t>Tennessee</t>
  </si>
  <si>
    <t>Connecticut</t>
  </si>
  <si>
    <t>NE</t>
  </si>
  <si>
    <t>MW</t>
  </si>
  <si>
    <t>14726</t>
  </si>
  <si>
    <t>West Virginia</t>
  </si>
  <si>
    <t>DC</t>
  </si>
  <si>
    <t>16764</t>
  </si>
  <si>
    <t>Idaho</t>
  </si>
  <si>
    <t>17732</t>
  </si>
  <si>
    <t>Hawaii</t>
  </si>
  <si>
    <t>17733</t>
  </si>
  <si>
    <t>Rhode Island</t>
  </si>
  <si>
    <t>Georgia</t>
  </si>
  <si>
    <t>19135</t>
  </si>
  <si>
    <t>Nevada</t>
  </si>
  <si>
    <t>19856</t>
  </si>
  <si>
    <t>North Carolina</t>
  </si>
  <si>
    <t>21213</t>
  </si>
  <si>
    <t>Utah</t>
  </si>
  <si>
    <t>Illinois</t>
  </si>
  <si>
    <t>21358</t>
  </si>
  <si>
    <t>23019</t>
  </si>
  <si>
    <t>Iowa</t>
  </si>
  <si>
    <t>24742</t>
  </si>
  <si>
    <t>Kansas</t>
  </si>
  <si>
    <t>24755</t>
  </si>
  <si>
    <t>Virginia</t>
  </si>
  <si>
    <t>Kentucky</t>
  </si>
  <si>
    <t>24976</t>
  </si>
  <si>
    <t>New Mexico</t>
  </si>
  <si>
    <t>Louisiana</t>
  </si>
  <si>
    <t>27265</t>
  </si>
  <si>
    <t>Maine</t>
  </si>
  <si>
    <t>27843</t>
  </si>
  <si>
    <t>Oregon</t>
  </si>
  <si>
    <t>Maryland</t>
  </si>
  <si>
    <t>27909</t>
  </si>
  <si>
    <t>Massachusetts</t>
  </si>
  <si>
    <t>29180</t>
  </si>
  <si>
    <t>North Dakota</t>
  </si>
  <si>
    <t>Michigan</t>
  </si>
  <si>
    <t>29200</t>
  </si>
  <si>
    <t>Minnesota</t>
  </si>
  <si>
    <t>30402</t>
  </si>
  <si>
    <t>Mississippi</t>
  </si>
  <si>
    <t>31152</t>
  </si>
  <si>
    <t>Missouri</t>
  </si>
  <si>
    <t>31872</t>
  </si>
  <si>
    <t>Vermont</t>
  </si>
  <si>
    <t>33602</t>
  </si>
  <si>
    <t>South Carolina</t>
  </si>
  <si>
    <t>Nebraska</t>
  </si>
  <si>
    <t>33741</t>
  </si>
  <si>
    <t>Pennsylvania</t>
  </si>
  <si>
    <t>33948</t>
  </si>
  <si>
    <t>New Hampshire</t>
  </si>
  <si>
    <t>35237</t>
  </si>
  <si>
    <t>New Jersey</t>
  </si>
  <si>
    <t>35461</t>
  </si>
  <si>
    <t>36192</t>
  </si>
  <si>
    <t>Texas</t>
  </si>
  <si>
    <t>New York</t>
  </si>
  <si>
    <t>37719</t>
  </si>
  <si>
    <t>37888</t>
  </si>
  <si>
    <t>38361</t>
  </si>
  <si>
    <t>Ohio</t>
  </si>
  <si>
    <t>38507</t>
  </si>
  <si>
    <t>40350</t>
  </si>
  <si>
    <t>42292</t>
  </si>
  <si>
    <t>42480</t>
  </si>
  <si>
    <t>42802</t>
  </si>
  <si>
    <t>43492</t>
  </si>
  <si>
    <t>South Dakota</t>
  </si>
  <si>
    <t>43746</t>
  </si>
  <si>
    <t>45225</t>
  </si>
  <si>
    <t>45269</t>
  </si>
  <si>
    <t>47525</t>
  </si>
  <si>
    <t>48781</t>
  </si>
  <si>
    <t>49912</t>
  </si>
  <si>
    <t>50258</t>
  </si>
  <si>
    <t>50473</t>
  </si>
  <si>
    <t>Wisconsin</t>
  </si>
  <si>
    <t>51240</t>
  </si>
  <si>
    <t>Wyoming</t>
  </si>
  <si>
    <t>52569</t>
  </si>
  <si>
    <t>53165</t>
  </si>
  <si>
    <t>53397</t>
  </si>
  <si>
    <t>54205</t>
  </si>
  <si>
    <t>56672</t>
  </si>
  <si>
    <t>57112</t>
  </si>
  <si>
    <t>58182</t>
  </si>
  <si>
    <t>59664</t>
  </si>
  <si>
    <t>61877</t>
  </si>
  <si>
    <t>62227</t>
  </si>
  <si>
    <t>62553</t>
  </si>
  <si>
    <t>62664</t>
  </si>
  <si>
    <t>64486</t>
  </si>
  <si>
    <t>64923</t>
  </si>
  <si>
    <t>65199</t>
  </si>
  <si>
    <t>66297</t>
  </si>
  <si>
    <t>68290</t>
  </si>
  <si>
    <t>68322</t>
  </si>
  <si>
    <t>68700</t>
  </si>
  <si>
    <t>68762</t>
  </si>
  <si>
    <t>69321</t>
  </si>
  <si>
    <t>69847</t>
  </si>
  <si>
    <t>71750</t>
  </si>
  <si>
    <t>71893</t>
  </si>
  <si>
    <t>71993</t>
  </si>
  <si>
    <t>72116</t>
  </si>
  <si>
    <t>72580</t>
  </si>
  <si>
    <t>73388</t>
  </si>
  <si>
    <t>74125</t>
  </si>
  <si>
    <t>74483</t>
  </si>
  <si>
    <t>78362</t>
  </si>
  <si>
    <t>80650</t>
  </si>
  <si>
    <t>81660</t>
  </si>
  <si>
    <t>82645</t>
  </si>
  <si>
    <t>82871</t>
  </si>
  <si>
    <t>84031</t>
  </si>
  <si>
    <t>84306</t>
  </si>
  <si>
    <t>84329</t>
  </si>
  <si>
    <t>85920</t>
  </si>
  <si>
    <t>86507</t>
  </si>
  <si>
    <t>87677</t>
  </si>
  <si>
    <t>88402</t>
  </si>
  <si>
    <t>89122</t>
  </si>
  <si>
    <t>91432</t>
  </si>
  <si>
    <t>91771</t>
  </si>
  <si>
    <t>91843</t>
  </si>
  <si>
    <t>92312</t>
  </si>
  <si>
    <t>93110</t>
  </si>
  <si>
    <t>93444</t>
  </si>
  <si>
    <t>93673</t>
  </si>
  <si>
    <t>94848</t>
  </si>
  <si>
    <t>95310</t>
  </si>
  <si>
    <t>97279</t>
  </si>
  <si>
    <t>98096</t>
  </si>
  <si>
    <t>99176</t>
  </si>
  <si>
    <t>99585</t>
  </si>
  <si>
    <t>99978</t>
  </si>
  <si>
    <t>Give commission 2.5% who has achieved target and "Nil" who has not achieved</t>
  </si>
  <si>
    <t xml:space="preserve">Give bike ,whose target n sales is equal or less ;and car who has done sales more than target  </t>
  </si>
  <si>
    <t>target</t>
  </si>
  <si>
    <t>sales</t>
  </si>
  <si>
    <t>COMMISSION</t>
  </si>
  <si>
    <t>GIFT</t>
  </si>
  <si>
    <t>a</t>
  </si>
  <si>
    <t>ravi</t>
  </si>
  <si>
    <t>b</t>
  </si>
  <si>
    <t>raj</t>
  </si>
  <si>
    <t>c</t>
  </si>
  <si>
    <t>rakesh</t>
  </si>
  <si>
    <t>d</t>
  </si>
  <si>
    <t>ritu</t>
  </si>
  <si>
    <t>Employee Name</t>
  </si>
  <si>
    <t>Building</t>
  </si>
  <si>
    <t>Department</t>
  </si>
  <si>
    <t>Status</t>
  </si>
  <si>
    <t>Hire Date</t>
  </si>
  <si>
    <t>Years</t>
  </si>
  <si>
    <t>Benefits</t>
  </si>
  <si>
    <t>Page Lisa</t>
  </si>
  <si>
    <t>West</t>
  </si>
  <si>
    <t>ADC</t>
  </si>
  <si>
    <t>Full Time</t>
  </si>
  <si>
    <t>food</t>
  </si>
  <si>
    <t>Taylor, Hector</t>
  </si>
  <si>
    <t>Half-Time</t>
  </si>
  <si>
    <t>health</t>
  </si>
  <si>
    <t>Dawson, Jonathan</t>
  </si>
  <si>
    <t>service</t>
  </si>
  <si>
    <t>Duran, Brian</t>
  </si>
  <si>
    <t>Taft</t>
  </si>
  <si>
    <t>Hourly</t>
  </si>
  <si>
    <t>bill payment</t>
  </si>
  <si>
    <t>Weber, Larry</t>
  </si>
  <si>
    <t>Watson</t>
  </si>
  <si>
    <t>insurance</t>
  </si>
  <si>
    <t>Pratt, Erik</t>
  </si>
  <si>
    <t>North</t>
  </si>
  <si>
    <t>Training</t>
  </si>
  <si>
    <t>Contract</t>
  </si>
  <si>
    <t>assets</t>
  </si>
  <si>
    <t>Oconnor, Kent</t>
  </si>
  <si>
    <t>Spencer, Boyd</t>
  </si>
  <si>
    <t>Main</t>
  </si>
  <si>
    <t>Wiggins, Frank</t>
  </si>
  <si>
    <t>Tanner, Timothy</t>
  </si>
  <si>
    <t>Strickland, Rajean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</si>
  <si>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</si>
  <si>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</si>
  <si>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</si>
  <si>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</si>
  <si>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</si>
  <si>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</si>
  <si>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</si>
  <si>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</si>
  <si>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</si>
  <si>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</si>
  <si>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</si>
  <si>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</si>
  <si>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</si>
  <si>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</si>
  <si>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</si>
  <si>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</si>
  <si>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</si>
  <si>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</si>
  <si>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</si>
  <si>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</si>
  <si>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</si>
  <si>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</si>
  <si>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</si>
  <si>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</si>
  <si>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</si>
  <si>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</si>
  <si>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</si>
  <si>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</si>
  <si>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</si>
  <si>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</si>
  <si>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</si>
  <si>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</si>
  <si>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</si>
  <si>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</si>
  <si>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</si>
  <si>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</si>
  <si>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</si>
  <si>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</si>
  <si>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</si>
  <si>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</si>
  <si>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</si>
  <si>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</si>
  <si>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</si>
  <si>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</si>
  <si>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</si>
  <si>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</si>
  <si>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</si>
  <si>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</si>
  <si>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</si>
  <si>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</si>
  <si>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</si>
  <si>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</si>
  <si>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</si>
  <si>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</si>
  <si>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</si>
  <si>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</si>
  <si>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</si>
  <si>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</si>
  <si>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</si>
  <si>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</si>
  <si>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</si>
  <si>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</si>
  <si>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</si>
  <si>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</si>
  <si>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</si>
  <si>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</si>
  <si>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</si>
  <si>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</si>
  <si>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</si>
  <si>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</si>
  <si>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</si>
  <si>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</si>
  <si>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</si>
  <si>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</si>
  <si>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</si>
  <si>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</si>
  <si>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</si>
  <si>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</si>
  <si>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</si>
  <si>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</si>
  <si>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</si>
  <si>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</si>
  <si>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</si>
  <si>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</si>
  <si>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</si>
  <si>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</si>
  <si>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</si>
  <si>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</si>
  <si>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</si>
  <si>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</si>
  <si>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</si>
  <si>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</si>
  <si>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</si>
  <si>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</si>
  <si>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</si>
  <si>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</si>
  <si>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</si>
  <si>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</si>
  <si>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</si>
  <si>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</si>
  <si>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</si>
  <si>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</si>
  <si>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</si>
  <si>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</si>
  <si>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</si>
  <si>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</si>
  <si>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</si>
  <si>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</si>
  <si>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</si>
  <si>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</si>
  <si>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</si>
  <si>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</si>
  <si>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</si>
  <si>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</si>
  <si>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</si>
  <si>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</si>
  <si>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</si>
  <si>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</si>
  <si>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</si>
  <si>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</si>
  <si>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</si>
  <si>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</si>
  <si>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</si>
  <si>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</si>
  <si>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</si>
  <si>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</si>
  <si>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</si>
  <si>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</si>
  <si>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</si>
  <si>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</si>
  <si>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</si>
  <si>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</si>
  <si>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</si>
  <si>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</si>
  <si>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</si>
  <si>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</si>
  <si>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</si>
  <si>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</si>
  <si>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</si>
  <si>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</si>
  <si>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</si>
  <si>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</si>
  <si>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</si>
  <si>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</si>
  <si>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</si>
  <si>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</si>
  <si>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</si>
  <si>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</si>
  <si>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</si>
  <si>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</si>
  <si>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</si>
  <si>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</si>
  <si>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</si>
  <si>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</si>
  <si>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</si>
  <si>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</si>
  <si>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</si>
  <si>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</si>
  <si>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</si>
  <si>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</si>
  <si>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</si>
  <si>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</si>
  <si>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</si>
  <si>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</si>
  <si>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</si>
  <si>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</si>
  <si>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</si>
  <si>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</si>
  <si>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</si>
  <si>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</si>
  <si>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</si>
  <si>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</si>
  <si>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</si>
  <si>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</si>
  <si>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</si>
  <si>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</si>
  <si>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</si>
  <si>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</si>
  <si>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</si>
  <si>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</si>
  <si>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</si>
  <si>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</si>
  <si>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</si>
  <si>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</si>
  <si>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</si>
  <si>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</si>
  <si>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</si>
  <si>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</si>
  <si>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</si>
  <si>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</si>
  <si>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</si>
  <si>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</si>
  <si>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</si>
  <si>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</si>
  <si>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</si>
  <si>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</si>
  <si>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</si>
  <si>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</si>
  <si>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</si>
  <si>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</si>
  <si>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</si>
  <si>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</si>
  <si>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</si>
  <si>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</si>
  <si>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</si>
  <si>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</si>
  <si>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</si>
  <si>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</si>
  <si>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</si>
  <si>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</si>
  <si>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</si>
  <si>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</si>
  <si>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</si>
  <si>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</si>
  <si>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</si>
  <si>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</si>
  <si>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</si>
  <si>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</si>
  <si>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</si>
  <si>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</si>
  <si>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</si>
  <si>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</si>
  <si>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</si>
  <si>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</si>
  <si>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</si>
  <si>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</si>
  <si>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</si>
  <si>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</si>
  <si>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</si>
  <si>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</si>
  <si>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</si>
  <si>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</si>
  <si>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</si>
  <si>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</si>
  <si>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</si>
  <si>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</si>
  <si>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</si>
  <si>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</si>
  <si>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</si>
  <si>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</si>
  <si>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</si>
  <si>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</si>
  <si>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</si>
  <si>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</si>
  <si>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</si>
  <si>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</si>
  <si>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</si>
  <si>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</si>
  <si>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</si>
  <si>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</si>
  <si>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</si>
  <si>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</si>
  <si>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</si>
  <si>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</si>
  <si>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</si>
  <si>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</si>
  <si>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</si>
  <si>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</si>
  <si>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</si>
  <si>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</si>
  <si>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</si>
  <si>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</si>
  <si>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</si>
  <si>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</si>
  <si>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</si>
  <si>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</si>
  <si>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</si>
  <si>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</si>
  <si>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</si>
  <si>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</si>
  <si>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</si>
  <si>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</si>
  <si>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</si>
  <si>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</si>
  <si>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</si>
  <si>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</si>
  <si>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</si>
  <si>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</si>
  <si>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</si>
  <si>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</si>
  <si>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</si>
  <si>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</si>
  <si>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</si>
  <si>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</si>
  <si>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</si>
  <si>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</si>
  <si>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</si>
  <si>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</si>
  <si>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</si>
  <si>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</si>
  <si>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</si>
  <si>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</si>
  <si>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</si>
  <si>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</si>
  <si>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</si>
  <si>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</si>
  <si>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</si>
  <si>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</si>
  <si>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</si>
  <si>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</si>
  <si>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</si>
  <si>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</si>
  <si>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</si>
  <si>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</si>
  <si>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</si>
  <si>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</si>
  <si>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</si>
  <si>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</si>
  <si>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</si>
  <si>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</si>
  <si>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</si>
  <si>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</si>
  <si>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</si>
  <si>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</si>
  <si>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</si>
  <si>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</si>
  <si>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</si>
  <si>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</si>
  <si>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</si>
  <si>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</si>
  <si>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</si>
  <si>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</si>
  <si>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</si>
  <si>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</si>
  <si>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</si>
  <si>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</si>
  <si>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</si>
  <si>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</si>
  <si>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</si>
  <si>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</si>
  <si>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</si>
  <si>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</si>
  <si>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</si>
  <si>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</si>
  <si>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</si>
  <si>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</si>
  <si>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</si>
  <si>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</si>
  <si>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</si>
  <si>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</si>
  <si>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</si>
  <si>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</si>
  <si>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</si>
  <si>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</si>
  <si>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</si>
  <si>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</si>
  <si>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</si>
  <si>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</si>
  <si>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</si>
  <si>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</si>
  <si>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</si>
  <si>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</si>
  <si>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</si>
  <si>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</si>
  <si>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</si>
  <si>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</si>
  <si>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</si>
  <si>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</si>
  <si>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</si>
  <si>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</si>
  <si>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</si>
  <si>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</si>
  <si>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</si>
  <si>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</si>
  <si>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</si>
  <si>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</si>
  <si>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</si>
  <si>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</si>
  <si>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</si>
  <si>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</si>
  <si>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</si>
  <si>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</si>
  <si>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</si>
  <si>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</si>
  <si>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</si>
  <si>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</si>
  <si>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</si>
  <si>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</si>
  <si>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</si>
  <si>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</si>
  <si>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</si>
  <si>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</si>
  <si>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</si>
  <si>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</si>
  <si>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</si>
  <si>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</si>
  <si>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</si>
  <si>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</si>
  <si>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</si>
  <si>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</si>
  <si>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</si>
  <si>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</si>
  <si>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</si>
  <si>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</si>
  <si>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</si>
  <si>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</si>
  <si>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</si>
  <si>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</si>
  <si>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</si>
  <si>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</si>
  <si>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</si>
  <si>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</si>
  <si>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</si>
  <si>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</si>
  <si>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</si>
  <si>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</si>
  <si>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</si>
  <si>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</si>
  <si>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</si>
  <si>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</si>
  <si>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</si>
  <si>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</si>
  <si>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</si>
  <si>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</si>
  <si>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</si>
  <si>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</si>
  <si>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</si>
  <si>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</si>
  <si>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</si>
  <si>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</si>
  <si>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</si>
  <si>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</si>
  <si>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</si>
  <si>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</si>
  <si>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</si>
  <si>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</si>
  <si>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</si>
  <si>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</si>
  <si>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</si>
  <si>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</si>
  <si>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</si>
  <si>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</si>
  <si>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</si>
  <si>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</si>
  <si>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</si>
  <si>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</si>
  <si>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</si>
  <si>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</si>
  <si>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</si>
  <si>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</si>
  <si>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</si>
  <si>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</si>
  <si>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</si>
  <si>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</si>
  <si>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</si>
  <si>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</si>
  <si>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</si>
  <si>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</si>
  <si>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</si>
  <si>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</si>
  <si>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</si>
  <si>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</si>
  <si>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</si>
  <si>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</si>
  <si>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</si>
  <si>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</si>
  <si>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</si>
  <si>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</si>
  <si>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</si>
  <si>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</si>
  <si>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</si>
  <si>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</si>
  <si>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</si>
  <si>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</si>
  <si>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</si>
  <si>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</si>
  <si>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</si>
  <si>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</si>
  <si>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</si>
  <si>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</si>
  <si>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</si>
  <si>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</si>
  <si>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</si>
  <si>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</si>
  <si>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</si>
  <si>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</si>
  <si>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</si>
  <si>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</si>
  <si>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</si>
  <si>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</si>
  <si>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</si>
  <si>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</si>
  <si>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</si>
  <si>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</si>
  <si>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</si>
  <si>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</si>
  <si>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</si>
  <si>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</si>
  <si>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</si>
  <si>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</si>
  <si>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</si>
  <si>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</si>
  <si>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</si>
  <si>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</si>
  <si>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</si>
  <si>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</si>
  <si>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</si>
  <si>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</si>
  <si>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</si>
  <si>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</si>
  <si>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</si>
  <si>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</si>
  <si>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</si>
  <si>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</si>
  <si>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</si>
  <si>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</si>
  <si>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</si>
  <si>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</si>
  <si>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</si>
  <si>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</si>
  <si>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</si>
  <si>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</si>
  <si>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</si>
  <si>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</si>
  <si>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</si>
  <si>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</si>
  <si>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</si>
  <si>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</si>
  <si>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</si>
  <si>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</si>
  <si>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</si>
  <si>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</si>
  <si>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</si>
  <si>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</si>
  <si>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</si>
  <si>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</si>
  <si>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</si>
  <si>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</si>
  <si>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</si>
  <si>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</si>
  <si>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</si>
  <si>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</si>
  <si>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</si>
  <si>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</si>
  <si>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</si>
  <si>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</si>
  <si>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</si>
  <si>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</si>
  <si>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</si>
  <si>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</si>
  <si>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</si>
  <si>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</si>
  <si>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</si>
  <si>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</si>
  <si>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</si>
  <si>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</si>
  <si>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</si>
  <si>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</si>
  <si>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</si>
  <si>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</si>
  <si>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</si>
  <si>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</si>
  <si>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</si>
  <si>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</si>
  <si>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</si>
  <si>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</si>
  <si>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</si>
  <si>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</si>
  <si>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</si>
  <si>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</si>
  <si>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</si>
  <si>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</si>
  <si>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</si>
  <si>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</si>
  <si>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</si>
  <si>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</si>
  <si>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</si>
  <si>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</si>
  <si>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</si>
  <si>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</si>
  <si>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</si>
  <si>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</si>
  <si>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</si>
  <si>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</si>
  <si>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</si>
  <si>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</si>
  <si>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</si>
  <si>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</si>
  <si>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</si>
  <si>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</si>
  <si>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</si>
  <si>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</si>
  <si>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</si>
  <si>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</si>
  <si>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</si>
  <si>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</si>
  <si>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</si>
  <si>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</si>
  <si>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</si>
  <si>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</si>
  <si>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</si>
  <si>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</si>
  <si>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</si>
  <si>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</si>
  <si>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</si>
  <si>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</si>
  <si>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</si>
  <si>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</si>
  <si>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</si>
  <si>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</si>
  <si>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</si>
  <si>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</si>
  <si>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</si>
  <si>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</si>
  <si>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</si>
  <si>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</si>
  <si>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</si>
  <si>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</si>
  <si>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</si>
  <si>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</si>
  <si>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</si>
  <si>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</si>
  <si>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</si>
  <si>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</si>
  <si>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</si>
  <si>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</si>
  <si>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</si>
  <si>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</si>
  <si>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</si>
  <si>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</si>
  <si>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</si>
  <si>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</si>
  <si>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</si>
  <si>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</si>
  <si>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</si>
  <si>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</si>
  <si>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</si>
  <si>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</si>
  <si>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</si>
  <si>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</si>
  <si>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</si>
  <si>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</si>
  <si>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</si>
  <si>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</si>
  <si>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</si>
  <si>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</si>
  <si>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</si>
  <si>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</si>
  <si>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</si>
  <si>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</si>
  <si>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</si>
  <si>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</si>
  <si>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</si>
  <si>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</si>
  <si>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</si>
  <si>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</si>
  <si>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</si>
  <si>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</si>
  <si>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</si>
  <si>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</si>
  <si>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</si>
  <si>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</si>
  <si>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</si>
  <si>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</si>
  <si>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</si>
  <si>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</si>
  <si>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</si>
  <si>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</si>
  <si>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</si>
  <si>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</si>
  <si>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</si>
  <si>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</si>
  <si>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</si>
  <si>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</si>
  <si>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</si>
  <si>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</si>
  <si>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</si>
  <si>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</si>
  <si>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</si>
  <si>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</si>
  <si>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</si>
  <si>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</si>
  <si>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</si>
  <si>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</si>
  <si>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</si>
  <si>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</si>
  <si>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</si>
  <si>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</si>
  <si>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</si>
  <si>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</si>
  <si>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</si>
  <si>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</si>
  <si>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</si>
  <si>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</si>
  <si>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</si>
  <si>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</si>
  <si>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</si>
  <si>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</si>
  <si>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</si>
  <si>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</si>
  <si>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</si>
  <si>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</si>
  <si>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</si>
  <si>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</si>
  <si>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</si>
  <si>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</si>
  <si>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</si>
  <si>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</si>
  <si>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</si>
  <si>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</si>
  <si>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</si>
  <si>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</si>
  <si>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</si>
  <si>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</si>
  <si>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</si>
  <si>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</si>
  <si>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</si>
  <si>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</si>
  <si>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</si>
  <si>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</si>
  <si>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</si>
  <si>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</si>
  <si>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</si>
  <si>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</si>
  <si>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</si>
  <si>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</si>
  <si>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</si>
  <si>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</si>
  <si>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</si>
  <si>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</si>
  <si>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</si>
  <si>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</si>
  <si>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</si>
  <si>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</si>
  <si>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</si>
  <si>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</si>
  <si>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</si>
  <si>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</si>
  <si>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</si>
  <si>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</si>
  <si>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</si>
  <si>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</si>
  <si>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</si>
  <si>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</si>
  <si>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</si>
  <si>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</si>
  <si>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</si>
  <si>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</si>
  <si>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</si>
  <si>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</si>
  <si>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</si>
  <si>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</si>
  <si>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</si>
  <si>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</si>
  <si>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</si>
  <si>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</si>
  <si>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</si>
  <si>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</si>
  <si>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</si>
  <si>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</si>
  <si>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First Name</t>
  </si>
  <si>
    <t>Last Name</t>
  </si>
  <si>
    <t>Employee</t>
  </si>
  <si>
    <t>McDonald</t>
  </si>
  <si>
    <t>Debra</t>
  </si>
  <si>
    <t>Pena</t>
  </si>
  <si>
    <t>Erik</t>
  </si>
  <si>
    <t>Shields</t>
  </si>
  <si>
    <t>Robert</t>
  </si>
  <si>
    <t>Mendoza</t>
  </si>
  <si>
    <t>Bobby</t>
  </si>
  <si>
    <t>White</t>
  </si>
  <si>
    <t>Daniel</t>
  </si>
  <si>
    <t>Erickson</t>
  </si>
  <si>
    <t>Ricky</t>
  </si>
  <si>
    <t>Orr</t>
  </si>
  <si>
    <t>Jennifer</t>
  </si>
  <si>
    <t>Torres</t>
  </si>
  <si>
    <t>Bruce</t>
  </si>
  <si>
    <t>Estes</t>
  </si>
  <si>
    <t>Mary</t>
  </si>
  <si>
    <t>Padilla</t>
  </si>
  <si>
    <t>Christopher</t>
  </si>
  <si>
    <t>Sanchez</t>
  </si>
  <si>
    <t>Greg</t>
  </si>
  <si>
    <t>Durham</t>
  </si>
  <si>
    <t>Troy</t>
  </si>
  <si>
    <t>Hoover</t>
  </si>
  <si>
    <t>Evangeline</t>
  </si>
  <si>
    <t>Cooper</t>
  </si>
  <si>
    <t>Lisa</t>
  </si>
  <si>
    <t>Moody</t>
  </si>
  <si>
    <t>Matthew</t>
  </si>
  <si>
    <t>Copeland</t>
  </si>
  <si>
    <t>Roger</t>
  </si>
  <si>
    <t>Hickman</t>
  </si>
  <si>
    <t>John</t>
  </si>
  <si>
    <t>Leon</t>
  </si>
  <si>
    <t>Emily</t>
  </si>
  <si>
    <t>Knox</t>
  </si>
  <si>
    <t>Lori</t>
  </si>
  <si>
    <t>Beck</t>
  </si>
  <si>
    <t>Craig</t>
  </si>
  <si>
    <t>Rush</t>
  </si>
  <si>
    <t>Lateef</t>
  </si>
  <si>
    <t>Leblanc</t>
  </si>
  <si>
    <t>Jenny</t>
  </si>
  <si>
    <t>Lester</t>
  </si>
  <si>
    <t>Sherri</t>
  </si>
  <si>
    <t>Medina</t>
  </si>
  <si>
    <t>Warren</t>
  </si>
  <si>
    <t>Barron</t>
  </si>
  <si>
    <t>Michael</t>
  </si>
  <si>
    <t>Flynn</t>
  </si>
  <si>
    <t>Melissa</t>
  </si>
  <si>
    <t>Blake</t>
  </si>
  <si>
    <t>Thomas</t>
  </si>
  <si>
    <t>Adkins</t>
  </si>
  <si>
    <t>Wheeler</t>
  </si>
  <si>
    <t>Meegan</t>
  </si>
  <si>
    <t>Banks</t>
  </si>
  <si>
    <t>Ryan</t>
  </si>
  <si>
    <t>Larson</t>
  </si>
  <si>
    <t>David</t>
  </si>
  <si>
    <t>Golden</t>
  </si>
  <si>
    <t>Christine</t>
  </si>
  <si>
    <t>Lee</t>
  </si>
  <si>
    <t>Charles</t>
  </si>
  <si>
    <t>Walls</t>
  </si>
  <si>
    <t>Brian</t>
  </si>
  <si>
    <t>Callahan</t>
  </si>
  <si>
    <t>Marilyn</t>
  </si>
  <si>
    <t>Newman</t>
  </si>
  <si>
    <t>Aria</t>
  </si>
  <si>
    <t>value</t>
  </si>
  <si>
    <t>rate of interest</t>
  </si>
  <si>
    <t>duration</t>
  </si>
  <si>
    <t>Values</t>
  </si>
  <si>
    <t>sumifs function</t>
  </si>
  <si>
    <t>date</t>
  </si>
  <si>
    <t>colour</t>
  </si>
  <si>
    <t>state</t>
  </si>
  <si>
    <t>qty</t>
  </si>
  <si>
    <t>total</t>
  </si>
  <si>
    <t>There can be up to 127 criteria.</t>
  </si>
  <si>
    <t>red</t>
  </si>
  <si>
    <t>tx</t>
  </si>
  <si>
    <t>red and tx</t>
  </si>
  <si>
    <t>blue</t>
  </si>
  <si>
    <t>co</t>
  </si>
  <si>
    <t>nm</t>
  </si>
  <si>
    <t>blue and tx</t>
  </si>
  <si>
    <t>az</t>
  </si>
  <si>
    <t>year</t>
  </si>
  <si>
    <t>product</t>
  </si>
  <si>
    <t>cost</t>
  </si>
  <si>
    <t>oranges</t>
  </si>
  <si>
    <t>bananas</t>
  </si>
  <si>
    <t>apples</t>
  </si>
  <si>
    <t>pears</t>
  </si>
  <si>
    <t>Manufacturer</t>
  </si>
  <si>
    <t>Car Id</t>
  </si>
  <si>
    <t>Month</t>
  </si>
  <si>
    <t>Purchase Price</t>
  </si>
  <si>
    <t>Discount</t>
  </si>
  <si>
    <t>Total Price</t>
  </si>
  <si>
    <t>Mazda</t>
  </si>
  <si>
    <t>Mar</t>
  </si>
  <si>
    <t>FY-2010</t>
  </si>
  <si>
    <t>Toyota</t>
  </si>
  <si>
    <t>Feb</t>
  </si>
  <si>
    <t>FY-2013</t>
  </si>
  <si>
    <t>Oct</t>
  </si>
  <si>
    <t>FY-2011</t>
  </si>
  <si>
    <t>Volkswagen</t>
  </si>
  <si>
    <t>Nov</t>
  </si>
  <si>
    <t>BMW</t>
  </si>
  <si>
    <t>Peugeot</t>
  </si>
  <si>
    <t>Honda</t>
  </si>
  <si>
    <t>FY-2012</t>
  </si>
  <si>
    <t>Apr</t>
  </si>
  <si>
    <t>Sep</t>
  </si>
  <si>
    <t>May</t>
  </si>
  <si>
    <r>
      <t xml:space="preserve">MULTIPLE </t>
    </r>
    <r>
      <rPr>
        <b/>
        <u/>
        <sz val="12"/>
        <color theme="1"/>
        <rFont val="Calibri"/>
        <family val="2"/>
        <scheme val="minor"/>
      </rPr>
      <t>SUMIF</t>
    </r>
    <r>
      <rPr>
        <b/>
        <sz val="12"/>
        <color theme="1"/>
        <rFont val="Calibri"/>
        <family val="2"/>
        <scheme val="minor"/>
      </rPr>
      <t xml:space="preserve"> FORMULA .. IT IS AN OUTPUT IN SUM OF PURCHASE PRICE AND DISCOUNT</t>
    </r>
  </si>
  <si>
    <t>Visits</t>
  </si>
  <si>
    <t>Amount</t>
  </si>
  <si>
    <t>Active</t>
  </si>
  <si>
    <t>Hold</t>
  </si>
  <si>
    <t>SUMIFS</t>
  </si>
  <si>
    <t>Total Active with Visits&gt;=10</t>
  </si>
  <si>
    <t>Height</t>
  </si>
  <si>
    <t>Weight</t>
  </si>
  <si>
    <t>Sally</t>
  </si>
  <si>
    <t>Tom</t>
  </si>
  <si>
    <r>
      <rPr>
        <b/>
        <u/>
        <sz val="18"/>
        <color rgb="FFFF0000"/>
        <rFont val="Calibri"/>
        <family val="2"/>
        <scheme val="minor"/>
      </rPr>
      <t xml:space="preserve"> MATCH </t>
    </r>
    <r>
      <rPr>
        <sz val="18"/>
        <color rgb="FFFF0000"/>
        <rFont val="Calibri"/>
        <family val="2"/>
        <scheme val="minor"/>
      </rPr>
      <t xml:space="preserve">  gets the series of the cell </t>
    </r>
  </si>
  <si>
    <t>Kevin</t>
  </si>
  <si>
    <t>Amanda</t>
  </si>
  <si>
    <t>Carl</t>
  </si>
  <si>
    <t>ned</t>
  </si>
  <si>
    <t>ID</t>
  </si>
  <si>
    <t>Smith</t>
  </si>
  <si>
    <t>James</t>
  </si>
  <si>
    <t>Anderson</t>
  </si>
  <si>
    <t>Mia</t>
  </si>
  <si>
    <t>Clark</t>
  </si>
  <si>
    <t>Lewis</t>
  </si>
  <si>
    <t>Jessica</t>
  </si>
  <si>
    <t>Walker</t>
  </si>
  <si>
    <t>Mark</t>
  </si>
  <si>
    <t>Reed</t>
  </si>
  <si>
    <t>Richard</t>
  </si>
  <si>
    <t>Lopez</t>
  </si>
  <si>
    <r>
      <t xml:space="preserve">INDEX AND MATCH </t>
    </r>
    <r>
      <rPr>
        <sz val="18"/>
        <color theme="1"/>
        <rFont val="Calibri"/>
        <family val="2"/>
        <scheme val="minor"/>
      </rPr>
      <t xml:space="preserve"> GETS THE ACTUAL VALUE AMOUNT OF SINGLE CELL VALUE</t>
    </r>
  </si>
  <si>
    <t>Order ID</t>
  </si>
  <si>
    <t>Product</t>
  </si>
  <si>
    <t>Unit Price</t>
  </si>
  <si>
    <t>Quantity</t>
  </si>
  <si>
    <t>Apples</t>
  </si>
  <si>
    <t>Bananas</t>
  </si>
  <si>
    <t>Oranges</t>
  </si>
  <si>
    <t>Pears</t>
  </si>
  <si>
    <t>Grapes</t>
  </si>
  <si>
    <t>Main Data</t>
  </si>
  <si>
    <t>Rank</t>
  </si>
  <si>
    <t>Country</t>
  </si>
  <si>
    <t>Capital</t>
  </si>
  <si>
    <t>Population</t>
  </si>
  <si>
    <t>Peru</t>
  </si>
  <si>
    <t>Lima</t>
  </si>
  <si>
    <t>Max:</t>
  </si>
  <si>
    <t>Mexico</t>
  </si>
  <si>
    <t>Mexico City</t>
  </si>
  <si>
    <t>Min:</t>
  </si>
  <si>
    <t>Iran</t>
  </si>
  <si>
    <t>Tehran</t>
  </si>
  <si>
    <t>Average:</t>
  </si>
  <si>
    <t>Indonesia</t>
  </si>
  <si>
    <t>Jakarta</t>
  </si>
  <si>
    <t>South Korea</t>
  </si>
  <si>
    <t>Seoul</t>
  </si>
  <si>
    <t>Russia</t>
  </si>
  <si>
    <t>Moscow</t>
  </si>
  <si>
    <t>Japan</t>
  </si>
  <si>
    <t>Tokyo</t>
  </si>
  <si>
    <t>India</t>
  </si>
  <si>
    <t>New Delhi</t>
  </si>
  <si>
    <t>China</t>
  </si>
  <si>
    <t>Bejing</t>
  </si>
  <si>
    <t xml:space="preserve">Rajesh  </t>
  </si>
  <si>
    <t>Deshmukh</t>
  </si>
  <si>
    <t>FUNCTIONS</t>
  </si>
  <si>
    <t>Text Function</t>
  </si>
  <si>
    <t>Description</t>
  </si>
  <si>
    <t>Example</t>
  </si>
  <si>
    <t>Khushbu</t>
  </si>
  <si>
    <t>Left</t>
  </si>
  <si>
    <t>Extracts characters from left</t>
  </si>
  <si>
    <t>Right</t>
  </si>
  <si>
    <t>Extracts characters from right</t>
  </si>
  <si>
    <t>Mid</t>
  </si>
  <si>
    <t>Extracts caracters from middle</t>
  </si>
  <si>
    <t>Len</t>
  </si>
  <si>
    <t>Find the length of string</t>
  </si>
  <si>
    <t>trim</t>
  </si>
  <si>
    <t>Exact</t>
  </si>
  <si>
    <t>Checks for two text are same or not</t>
  </si>
  <si>
    <t>Date Functions</t>
  </si>
  <si>
    <t>Date</t>
  </si>
  <si>
    <t>Adds day, month, year</t>
  </si>
  <si>
    <t>Today</t>
  </si>
  <si>
    <t>Current date</t>
  </si>
  <si>
    <t>Now</t>
  </si>
  <si>
    <t>Current date and time</t>
  </si>
  <si>
    <t>Day</t>
  </si>
  <si>
    <t xml:space="preserve">Extracts day fromCurrent date </t>
  </si>
  <si>
    <t xml:space="preserve">Extracts month fromCurrent date </t>
  </si>
  <si>
    <t>Year</t>
  </si>
  <si>
    <t>Extracts year from Curent date</t>
  </si>
  <si>
    <t>Time</t>
  </si>
  <si>
    <t>Adds Hr, min, second</t>
  </si>
  <si>
    <t>Hour</t>
  </si>
  <si>
    <t>Extracts Hours from given time</t>
  </si>
  <si>
    <t>Minute</t>
  </si>
  <si>
    <t>Extracts Minutes from given time</t>
  </si>
  <si>
    <t>Second</t>
  </si>
  <si>
    <t>Extracts Seconds from given time</t>
  </si>
  <si>
    <t>Weekday</t>
  </si>
  <si>
    <t xml:space="preserve">Extracts day from Current date </t>
  </si>
  <si>
    <t>Start Date</t>
  </si>
  <si>
    <t>End Date</t>
  </si>
  <si>
    <t>Days Elapsed</t>
  </si>
  <si>
    <t>Installation Date</t>
  </si>
  <si>
    <t>Life Span in days</t>
  </si>
  <si>
    <t>Replacement Date</t>
  </si>
  <si>
    <t>Check-in Time</t>
  </si>
  <si>
    <t>Check-out Time</t>
  </si>
  <si>
    <t>Time Elapsed</t>
  </si>
  <si>
    <t>Current Date</t>
  </si>
  <si>
    <t>Due Date</t>
  </si>
  <si>
    <t>Days from Due Date</t>
  </si>
  <si>
    <t>ctrl + ;</t>
  </si>
  <si>
    <t>Current Time</t>
  </si>
  <si>
    <t>Ctrl + :</t>
  </si>
  <si>
    <t>Sale Date</t>
  </si>
  <si>
    <t>Day of the Week</t>
  </si>
  <si>
    <t>Shipping Date</t>
  </si>
  <si>
    <t>Adjusted
Shipping Date</t>
  </si>
  <si>
    <t>Start
Date</t>
  </si>
  <si>
    <t>End
Date</t>
  </si>
  <si>
    <t>Holidays</t>
  </si>
  <si>
    <t>Working
Days</t>
  </si>
  <si>
    <t>Project
Length</t>
  </si>
  <si>
    <t>Total Date -                    Time Done</t>
  </si>
  <si>
    <t>Service
Years</t>
  </si>
  <si>
    <t>Employee
ID</t>
  </si>
  <si>
    <t>Probationary
Period (in months)</t>
  </si>
  <si>
    <t>Probationary
Period ends</t>
  </si>
  <si>
    <t xml:space="preserve">Permanent
Status starts </t>
  </si>
  <si>
    <t>Branch</t>
  </si>
  <si>
    <t>Sales Person</t>
  </si>
  <si>
    <t>Product Name</t>
  </si>
  <si>
    <t>Product Sales</t>
  </si>
  <si>
    <t>North Coast</t>
  </si>
  <si>
    <t>Altercon. C</t>
  </si>
  <si>
    <t>Rössle Sauerkraut</t>
  </si>
  <si>
    <t>&gt;900</t>
  </si>
  <si>
    <t>Scottish Longbreads</t>
  </si>
  <si>
    <t>East Coast</t>
  </si>
  <si>
    <t>Anderson. P</t>
  </si>
  <si>
    <t>Sir Rodney's Scones</t>
  </si>
  <si>
    <t>Tourtière</t>
  </si>
  <si>
    <t>Atterson. P</t>
  </si>
  <si>
    <t>Alice Mutton</t>
  </si>
  <si>
    <t>Bonders. P</t>
  </si>
  <si>
    <t>Pavlova</t>
  </si>
  <si>
    <t>Wimmers gute Semmelknödel</t>
  </si>
  <si>
    <t>Teatime Chocolate Biscuits</t>
  </si>
  <si>
    <t>Pâté chinois</t>
  </si>
  <si>
    <t>Connely. K</t>
  </si>
  <si>
    <t>Mozzarella di Giovanni</t>
  </si>
  <si>
    <t>Dinnel. M</t>
  </si>
  <si>
    <t>Raclette Courdavault</t>
  </si>
  <si>
    <t>Edford. O</t>
  </si>
  <si>
    <t>Geitost</t>
  </si>
  <si>
    <t>Gudbrandsdalsost</t>
  </si>
  <si>
    <t>Total Sales for East Coast</t>
  </si>
  <si>
    <t>South Coast</t>
  </si>
  <si>
    <t>Franly. S</t>
  </si>
  <si>
    <t>Louisiana Fiery Hot Pepper Sauce</t>
  </si>
  <si>
    <t>Grooner. T</t>
  </si>
  <si>
    <t>Camembert Pierrot</t>
  </si>
  <si>
    <t>Hannis. H</t>
  </si>
  <si>
    <t>Lakkalikööri</t>
  </si>
  <si>
    <t>Ilknis. K</t>
  </si>
  <si>
    <t>Gula Malacca</t>
  </si>
  <si>
    <t>Manjimup Dried Apples</t>
  </si>
  <si>
    <t>Jarison. P</t>
  </si>
  <si>
    <t>Genen Shouyu</t>
  </si>
  <si>
    <t>Johnson. A</t>
  </si>
  <si>
    <t>Perth Pasties</t>
  </si>
  <si>
    <t>Ipoh Coffee</t>
  </si>
  <si>
    <t>Konbu</t>
  </si>
  <si>
    <t>Kinsly. N</t>
  </si>
  <si>
    <t>Inlagd Sill</t>
  </si>
  <si>
    <t>Lavin. T</t>
  </si>
  <si>
    <t>Lumford. T</t>
  </si>
  <si>
    <t>Original Frankfurter grüne Soße</t>
  </si>
  <si>
    <t>Escargots de Bourgogne</t>
  </si>
  <si>
    <t>Laughing Lumberjack Lager</t>
  </si>
  <si>
    <t>Moodley. L</t>
  </si>
  <si>
    <t>Gnocchi di nonna Alice</t>
  </si>
  <si>
    <t>Naidoo. L</t>
  </si>
  <si>
    <t>Steeleye Stout</t>
  </si>
  <si>
    <t>Newson. L</t>
  </si>
  <si>
    <t>Singaporean Hokkien Fried Mee</t>
  </si>
  <si>
    <t>Chang</t>
  </si>
  <si>
    <t>West Coast</t>
  </si>
  <si>
    <t>Numkin. M</t>
  </si>
  <si>
    <t>Carnarvon Tigers</t>
  </si>
  <si>
    <t>Chartreuse verte</t>
  </si>
  <si>
    <t>Oddesy. Y</t>
  </si>
  <si>
    <t>Queso Cabrales</t>
  </si>
  <si>
    <t>Spegesild</t>
  </si>
  <si>
    <t>Oxford. D</t>
  </si>
  <si>
    <t>Aniseed Syrup</t>
  </si>
  <si>
    <t>Tofu</t>
  </si>
  <si>
    <t>Perks. M</t>
  </si>
  <si>
    <t>Peters. K</t>
  </si>
  <si>
    <t>Sasquatch Ale</t>
  </si>
  <si>
    <t>Chef Anton's Cajun Seasoning</t>
  </si>
  <si>
    <t>Petty. A</t>
  </si>
  <si>
    <t>Maxilaku</t>
  </si>
  <si>
    <t>Pursly. U</t>
  </si>
  <si>
    <t>Valkoinen suklaa</t>
  </si>
  <si>
    <t>Rooney. Y</t>
  </si>
  <si>
    <t>Røgede sild</t>
  </si>
  <si>
    <t>Stanly. N</t>
  </si>
  <si>
    <t>Rhönbräu Klosterbier</t>
  </si>
  <si>
    <t>Toonly. S</t>
  </si>
  <si>
    <t>Gumbär Gummibärchen</t>
  </si>
  <si>
    <t>Brand</t>
  </si>
  <si>
    <t>Air Conditioner</t>
  </si>
  <si>
    <t>Voltas</t>
  </si>
  <si>
    <t>Refrigerator</t>
  </si>
  <si>
    <t>Samsung</t>
  </si>
  <si>
    <t>Television</t>
  </si>
  <si>
    <t>samsung</t>
  </si>
  <si>
    <t>Whirlpool</t>
  </si>
  <si>
    <t>Washing Machine</t>
  </si>
  <si>
    <t>yellow</t>
  </si>
  <si>
    <t>green</t>
  </si>
  <si>
    <t xml:space="preserve">order id </t>
  </si>
  <si>
    <t>qauntity</t>
  </si>
  <si>
    <t>unit cost</t>
  </si>
  <si>
    <t>total cost</t>
  </si>
  <si>
    <t>&gt;10567</t>
  </si>
  <si>
    <t>&gt;=4</t>
  </si>
  <si>
    <t>Tree</t>
  </si>
  <si>
    <t>Age</t>
  </si>
  <si>
    <t>Yield</t>
  </si>
  <si>
    <t>Profit</t>
  </si>
  <si>
    <t>Apple</t>
  </si>
  <si>
    <t>&gt;10</t>
  </si>
  <si>
    <t>&gt;10568</t>
  </si>
  <si>
    <t>&gt;4</t>
  </si>
  <si>
    <t>Pear</t>
  </si>
  <si>
    <t>Cherry</t>
  </si>
  <si>
    <t>price</t>
  </si>
  <si>
    <t>Qty</t>
  </si>
  <si>
    <t>DCOUNT</t>
  </si>
  <si>
    <t>Result</t>
  </si>
  <si>
    <t>Counts the rows(1) containing "Apple" in column A with a height &gt;10 and &lt;16, Only row 8 staisfies these three conditions</t>
  </si>
  <si>
    <t xml:space="preserve"> </t>
  </si>
  <si>
    <t>Gender</t>
  </si>
  <si>
    <t>Subject</t>
  </si>
  <si>
    <t>Score</t>
  </si>
  <si>
    <t>score</t>
  </si>
  <si>
    <t>Amy</t>
  </si>
  <si>
    <t>Female</t>
  </si>
  <si>
    <t>Math</t>
  </si>
  <si>
    <t>Science</t>
  </si>
  <si>
    <t>&gt;60</t>
  </si>
  <si>
    <t xml:space="preserve">English </t>
  </si>
  <si>
    <t>Bill</t>
  </si>
  <si>
    <t>Male</t>
  </si>
  <si>
    <t>Sue</t>
  </si>
  <si>
    <t>Test Case</t>
  </si>
  <si>
    <t>FID 1</t>
  </si>
  <si>
    <t>TC-001</t>
  </si>
  <si>
    <t>Pass</t>
  </si>
  <si>
    <t>FID 2</t>
  </si>
  <si>
    <t>TC-002</t>
  </si>
  <si>
    <t>TC-003</t>
  </si>
  <si>
    <t>TC-004</t>
  </si>
  <si>
    <t>Basic Functions</t>
  </si>
  <si>
    <t>Lookup 1</t>
  </si>
  <si>
    <t>Lookup 2</t>
  </si>
  <si>
    <t>Lookup 3</t>
  </si>
  <si>
    <t>Lookup 4</t>
  </si>
  <si>
    <t>If Function 1</t>
  </si>
  <si>
    <t>If Function 2</t>
  </si>
  <si>
    <t>Pivot Table</t>
  </si>
  <si>
    <t>Conditional Formatting</t>
  </si>
  <si>
    <t>Concatenate - Upper - Lower - Proper</t>
  </si>
  <si>
    <t>PMT</t>
  </si>
  <si>
    <t>Sumif 1</t>
  </si>
  <si>
    <t>Sumif and Sumifs 2</t>
  </si>
  <si>
    <t>Match</t>
  </si>
  <si>
    <t>Index Match 1</t>
  </si>
  <si>
    <t>Index Match 2</t>
  </si>
  <si>
    <t>Adv. Index Match 3</t>
  </si>
  <si>
    <t>Date and Time 1</t>
  </si>
  <si>
    <t>Date and Time 2</t>
  </si>
  <si>
    <t>Dsum</t>
  </si>
  <si>
    <t>Dmin</t>
  </si>
  <si>
    <t>Dmax</t>
  </si>
  <si>
    <t>Dcount</t>
  </si>
  <si>
    <t>Dcounta</t>
  </si>
  <si>
    <t>Flash Fill - Text to Columns</t>
  </si>
  <si>
    <t>Go To Home</t>
  </si>
  <si>
    <t>Solving Sheet 1</t>
  </si>
  <si>
    <t>Solving Sheet 2</t>
  </si>
  <si>
    <t>Solving Sheet 3</t>
  </si>
  <si>
    <t>Solving Sheet 4</t>
  </si>
  <si>
    <t>Solving Sheet 5</t>
  </si>
  <si>
    <t>Solving Sheet 6</t>
  </si>
  <si>
    <t>Solving Sheet 7</t>
  </si>
  <si>
    <t>Solving Sheet 8</t>
  </si>
  <si>
    <t>Solving Sheet 9</t>
  </si>
  <si>
    <t>Solving Sheet 10</t>
  </si>
  <si>
    <t>Solving Sheet 11</t>
  </si>
  <si>
    <t>Solving Sheet 12</t>
  </si>
  <si>
    <t>Solving Sheet 13</t>
  </si>
  <si>
    <t>Solving Sheet 14</t>
  </si>
  <si>
    <t>Solving Sheet 15</t>
  </si>
  <si>
    <t>Solving Sheet 16</t>
  </si>
  <si>
    <t>Solving Sheet 17</t>
  </si>
  <si>
    <t>Solving Sheet 18</t>
  </si>
  <si>
    <t>Solving Sheet 19</t>
  </si>
  <si>
    <t>Solving Sheet 20</t>
  </si>
  <si>
    <t>Solving Sheet 21</t>
  </si>
  <si>
    <t>Solving Sheet 22</t>
  </si>
  <si>
    <t>Solving Sheet 23</t>
  </si>
  <si>
    <t>Solving Sheet 24</t>
  </si>
  <si>
    <t>Solving Sheet 25</t>
  </si>
  <si>
    <t>Click on The topics name for getting towards practical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</si>
</sst>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Rs.&quot;\ #,##0.00;[Red]&quot;Rs.&quot;\ \-#,##0.00"/>
    <numFmt numFmtId="44" formatCode="_ &quot;Rs.&quot;\ * #,##0.00_ ;_ &quot;Rs.&quot;\ * \-#,##0.00_ ;_ &quot;Rs.&quot;\ * &quot;-&quot;??_ ;_ @_ "/>
    <numFmt numFmtId="43" formatCode="_ * #,##0.00_ ;_ * \-#,##0.00_ ;_ * &quot;-&quot;??_ ;_ @_ "/>
    <numFmt numFmtId="164" formatCode="General_)"/>
    <numFmt numFmtId="165" formatCode="_(* #,##0.00_);_(* \(#,##0.00\);_(* &quot;-&quot;??_);_(@_)"/>
    <numFmt numFmtId="166" formatCode="_(* #,##0_);_(* \(#,##0\);_(* &quot;-&quot;??_);_(@_)"/>
    <numFmt numFmtId="167" formatCode="000\-00\-0000"/>
    <numFmt numFmtId="168" formatCode="0.0%"/>
    <numFmt numFmtId="169" formatCode="#.0%"/>
    <numFmt numFmtId="170" formatCode="&quot;$&quot;#,##0.00_);[Red]\(&quot;$&quot;#,##0.00\)"/>
    <numFmt numFmtId="171" formatCode="&quot;$&quot;#,##0_);[Red]\(&quot;$&quot;#,##0\)"/>
    <numFmt numFmtId="172" formatCode="_-[$$-80A]* #,##0.00_-;\-[$$-80A]* #,##0.00_-;_-[$$-80A]* &quot;-&quot;??_-;_-@_-"/>
    <numFmt numFmtId="173" formatCode="_-[$$-409]* #,##0.00_ ;_-[$$-409]* \-#,##0.00\ ;_-[$$-409]* &quot;-&quot;??_ ;_-@_ "/>
    <numFmt numFmtId="174" formatCode="[$-F800]dddd\,\ mmmm\ dd\,\ yyyy"/>
    <numFmt numFmtId="175" formatCode="h:mm;@"/>
    <numFmt numFmtId="176" formatCode="_(&quot;$&quot;* #,##0_);_(&quot;$&quot;* \(#,##0\);_(&quot;$&quot;* &quot;-&quot;??_);_(@_)"/>
    <numFmt numFmtId="177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Calibri"/>
      <family val="2"/>
    </font>
    <font>
      <sz val="10"/>
      <name val="Calibri"/>
      <family val="2"/>
    </font>
    <font>
      <sz val="10"/>
      <name val="Courier"/>
      <family val="3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rgb="FF333333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color indexed="10"/>
      <name val="Arial"/>
      <family val="2"/>
    </font>
    <font>
      <b/>
      <i/>
      <sz val="10"/>
      <name val="Arial"/>
      <family val="2"/>
    </font>
    <font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Agency FB"/>
      <family val="2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7" fillId="0" borderId="0"/>
    <xf numFmtId="0" fontId="10" fillId="0" borderId="0"/>
    <xf numFmtId="165" fontId="10" fillId="0" borderId="0" applyFont="0" applyFill="0" applyBorder="0" applyAlignment="0" applyProtection="0"/>
  </cellStyleXfs>
  <cellXfs count="253">
    <xf numFmtId="0" fontId="0" fillId="0" borderId="0" xfId="0"/>
    <xf numFmtId="0" fontId="4" fillId="0" borderId="0" xfId="4"/>
    <xf numFmtId="0" fontId="5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0" borderId="0" xfId="0" applyFont="1"/>
    <xf numFmtId="0" fontId="5" fillId="0" borderId="1" xfId="0" applyFont="1" applyBorder="1" applyAlignment="1">
      <alignment vertical="center"/>
    </xf>
    <xf numFmtId="0" fontId="5" fillId="0" borderId="1" xfId="5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0" fillId="0" borderId="1" xfId="0" applyBorder="1"/>
    <xf numFmtId="166" fontId="9" fillId="2" borderId="0" xfId="1" applyNumberFormat="1" applyFont="1" applyFill="1" applyBorder="1" applyAlignment="1" applyProtection="1">
      <alignment vertical="top"/>
      <protection locked="0"/>
    </xf>
    <xf numFmtId="0" fontId="9" fillId="2" borderId="0" xfId="6" applyFont="1" applyFill="1" applyBorder="1" applyAlignment="1" applyProtection="1">
      <alignment horizontal="center" vertical="top"/>
      <protection locked="0"/>
    </xf>
    <xf numFmtId="165" fontId="9" fillId="2" borderId="0" xfId="7" applyFont="1" applyFill="1" applyBorder="1" applyAlignment="1" applyProtection="1">
      <alignment horizontal="right" vertical="top"/>
    </xf>
    <xf numFmtId="0" fontId="0" fillId="0" borderId="0" xfId="0" applyBorder="1"/>
    <xf numFmtId="0" fontId="9" fillId="4" borderId="0" xfId="7" applyNumberFormat="1" applyFont="1" applyFill="1" applyBorder="1" applyProtection="1">
      <protection locked="0"/>
    </xf>
    <xf numFmtId="0" fontId="9" fillId="4" borderId="0" xfId="6" applyFont="1" applyFill="1" applyBorder="1" applyProtection="1">
      <protection locked="0"/>
    </xf>
    <xf numFmtId="0" fontId="9" fillId="0" borderId="0" xfId="6" applyFont="1" applyBorder="1" applyProtection="1">
      <protection locked="0"/>
    </xf>
    <xf numFmtId="166" fontId="9" fillId="0" borderId="0" xfId="1" applyNumberFormat="1" applyFont="1" applyBorder="1" applyProtection="1">
      <protection locked="0"/>
    </xf>
    <xf numFmtId="0" fontId="9" fillId="0" borderId="0" xfId="6" applyFont="1" applyBorder="1" applyAlignment="1" applyProtection="1">
      <alignment horizontal="center"/>
      <protection locked="0"/>
    </xf>
    <xf numFmtId="166" fontId="9" fillId="0" borderId="0" xfId="7" applyNumberFormat="1" applyFont="1" applyFill="1" applyBorder="1" applyAlignment="1" applyProtection="1">
      <alignment horizontal="center"/>
      <protection locked="0"/>
    </xf>
    <xf numFmtId="0" fontId="2" fillId="0" borderId="0" xfId="0" applyFont="1" applyBorder="1"/>
    <xf numFmtId="166" fontId="9" fillId="4" borderId="0" xfId="7" applyNumberFormat="1" applyFont="1" applyFill="1" applyBorder="1" applyProtection="1">
      <protection locked="0"/>
    </xf>
    <xf numFmtId="9" fontId="9" fillId="4" borderId="0" xfId="6" applyNumberFormat="1" applyFont="1" applyFill="1" applyBorder="1" applyProtection="1">
      <protection locked="0"/>
    </xf>
    <xf numFmtId="0" fontId="9" fillId="5" borderId="0" xfId="6" applyFont="1" applyFill="1" applyBorder="1" applyProtection="1">
      <protection locked="0"/>
    </xf>
    <xf numFmtId="0" fontId="2" fillId="5" borderId="0" xfId="0" applyFont="1" applyFill="1" applyBorder="1"/>
    <xf numFmtId="0" fontId="0" fillId="6" borderId="2" xfId="0" applyFill="1" applyBorder="1"/>
    <xf numFmtId="167" fontId="11" fillId="2" borderId="3" xfId="0" applyNumberFormat="1" applyFont="1" applyFill="1" applyBorder="1" applyAlignment="1">
      <alignment horizontal="center" vertical="top" wrapText="1"/>
    </xf>
    <xf numFmtId="167" fontId="11" fillId="2" borderId="3" xfId="0" applyNumberFormat="1" applyFont="1" applyFill="1" applyBorder="1" applyAlignment="1">
      <alignment horizontal="center" vertical="top"/>
    </xf>
    <xf numFmtId="167" fontId="11" fillId="2" borderId="4" xfId="0" applyNumberFormat="1" applyFont="1" applyFill="1" applyBorder="1" applyAlignment="1">
      <alignment horizontal="left" vertical="top"/>
    </xf>
    <xf numFmtId="167" fontId="11" fillId="2" borderId="2" xfId="0" applyNumberFormat="1" applyFont="1" applyFill="1" applyBorder="1" applyAlignment="1">
      <alignment horizontal="center" vertical="top"/>
    </xf>
    <xf numFmtId="167" fontId="11" fillId="7" borderId="5" xfId="0" applyNumberFormat="1" applyFont="1" applyFill="1" applyBorder="1" applyAlignment="1">
      <alignment horizontal="left"/>
    </xf>
    <xf numFmtId="0" fontId="11" fillId="7" borderId="6" xfId="0" applyFont="1" applyFill="1" applyBorder="1"/>
    <xf numFmtId="0" fontId="6" fillId="8" borderId="7" xfId="0" applyFont="1" applyFill="1" applyBorder="1"/>
    <xf numFmtId="0" fontId="11" fillId="8" borderId="8" xfId="0" applyFont="1" applyFill="1" applyBorder="1" applyAlignment="1">
      <alignment horizontal="center"/>
    </xf>
    <xf numFmtId="0" fontId="11" fillId="8" borderId="9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43" fontId="6" fillId="0" borderId="0" xfId="1" applyFont="1"/>
    <xf numFmtId="3" fontId="6" fillId="0" borderId="0" xfId="1" applyNumberFormat="1" applyFont="1" applyAlignment="1">
      <alignment horizontal="right"/>
    </xf>
    <xf numFmtId="168" fontId="0" fillId="0" borderId="0" xfId="0" applyNumberFormat="1"/>
    <xf numFmtId="0" fontId="6" fillId="7" borderId="11" xfId="0" applyFont="1" applyFill="1" applyBorder="1"/>
    <xf numFmtId="0" fontId="6" fillId="7" borderId="12" xfId="0" applyFont="1" applyFill="1" applyBorder="1"/>
    <xf numFmtId="0" fontId="11" fillId="8" borderId="11" xfId="0" applyFont="1" applyFill="1" applyBorder="1"/>
    <xf numFmtId="0" fontId="6" fillId="8" borderId="0" xfId="0" applyFont="1" applyFill="1"/>
    <xf numFmtId="0" fontId="6" fillId="8" borderId="12" xfId="0" applyFont="1" applyFill="1" applyBorder="1"/>
    <xf numFmtId="0" fontId="6" fillId="8" borderId="11" xfId="0" applyFont="1" applyFill="1" applyBorder="1"/>
    <xf numFmtId="169" fontId="6" fillId="8" borderId="0" xfId="3" applyNumberFormat="1" applyFont="1" applyFill="1" applyBorder="1"/>
    <xf numFmtId="169" fontId="6" fillId="8" borderId="12" xfId="3" applyNumberFormat="1" applyFont="1" applyFill="1" applyBorder="1"/>
    <xf numFmtId="0" fontId="6" fillId="8" borderId="13" xfId="0" applyFont="1" applyFill="1" applyBorder="1"/>
    <xf numFmtId="169" fontId="6" fillId="8" borderId="14" xfId="3" applyNumberFormat="1" applyFont="1" applyFill="1" applyBorder="1"/>
    <xf numFmtId="169" fontId="6" fillId="8" borderId="15" xfId="3" applyNumberFormat="1" applyFont="1" applyFill="1" applyBorder="1"/>
    <xf numFmtId="0" fontId="6" fillId="7" borderId="13" xfId="0" applyFont="1" applyFill="1" applyBorder="1"/>
    <xf numFmtId="0" fontId="6" fillId="7" borderId="15" xfId="0" applyFont="1" applyFill="1" applyBorder="1"/>
    <xf numFmtId="167" fontId="6" fillId="0" borderId="0" xfId="0" applyNumberFormat="1" applyFont="1" applyAlignment="1">
      <alignment horizontal="right"/>
    </xf>
    <xf numFmtId="167" fontId="6" fillId="0" borderId="0" xfId="0" applyNumberFormat="1" applyFont="1"/>
    <xf numFmtId="0" fontId="13" fillId="0" borderId="5" xfId="0" applyFont="1" applyBorder="1"/>
    <xf numFmtId="0" fontId="13" fillId="0" borderId="16" xfId="0" applyFont="1" applyBorder="1"/>
    <xf numFmtId="0" fontId="13" fillId="0" borderId="6" xfId="0" applyFont="1" applyBorder="1"/>
    <xf numFmtId="0" fontId="13" fillId="0" borderId="0" xfId="0" applyFont="1"/>
    <xf numFmtId="0" fontId="13" fillId="0" borderId="11" xfId="0" applyFont="1" applyBorder="1"/>
    <xf numFmtId="10" fontId="13" fillId="0" borderId="0" xfId="0" applyNumberFormat="1" applyFont="1"/>
    <xf numFmtId="0" fontId="0" fillId="0" borderId="12" xfId="0" applyBorder="1"/>
    <xf numFmtId="0" fontId="13" fillId="0" borderId="13" xfId="0" applyFont="1" applyBorder="1"/>
    <xf numFmtId="0" fontId="13" fillId="0" borderId="14" xfId="0" applyFont="1" applyBorder="1"/>
    <xf numFmtId="10" fontId="13" fillId="0" borderId="14" xfId="0" applyNumberFormat="1" applyFont="1" applyBorder="1"/>
    <xf numFmtId="0" fontId="0" fillId="0" borderId="15" xfId="0" applyBorder="1"/>
    <xf numFmtId="0" fontId="9" fillId="2" borderId="3" xfId="6" applyFont="1" applyFill="1" applyBorder="1" applyAlignment="1" applyProtection="1">
      <alignment horizontal="left" vertical="top"/>
      <protection locked="0"/>
    </xf>
    <xf numFmtId="0" fontId="9" fillId="2" borderId="3" xfId="6" applyFont="1" applyFill="1" applyBorder="1" applyAlignment="1" applyProtection="1">
      <alignment horizontal="center" vertical="top"/>
      <protection locked="0"/>
    </xf>
    <xf numFmtId="0" fontId="9" fillId="2" borderId="3" xfId="6" applyFont="1" applyFill="1" applyBorder="1" applyAlignment="1" applyProtection="1">
      <alignment vertical="top"/>
      <protection locked="0"/>
    </xf>
    <xf numFmtId="15" fontId="9" fillId="2" borderId="3" xfId="6" applyNumberFormat="1" applyFont="1" applyFill="1" applyBorder="1" applyAlignment="1" applyProtection="1">
      <alignment horizontal="right" vertical="top"/>
      <protection locked="0"/>
    </xf>
    <xf numFmtId="0" fontId="9" fillId="2" borderId="3" xfId="6" applyFont="1" applyFill="1" applyBorder="1" applyAlignment="1">
      <alignment horizontal="right" vertical="top"/>
    </xf>
    <xf numFmtId="166" fontId="9" fillId="2" borderId="3" xfId="7" applyNumberFormat="1" applyFont="1" applyFill="1" applyBorder="1" applyAlignment="1" applyProtection="1">
      <alignment vertical="top"/>
      <protection locked="0"/>
    </xf>
    <xf numFmtId="0" fontId="9" fillId="2" borderId="4" xfId="6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/>
    </xf>
    <xf numFmtId="0" fontId="0" fillId="6" borderId="0" xfId="0" applyFill="1"/>
    <xf numFmtId="0" fontId="0" fillId="6" borderId="1" xfId="0" applyFill="1" applyBorder="1"/>
    <xf numFmtId="0" fontId="14" fillId="2" borderId="1" xfId="0" applyFont="1" applyFill="1" applyBorder="1" applyAlignment="1">
      <alignment horizontal="left" vertical="top"/>
    </xf>
    <xf numFmtId="15" fontId="14" fillId="2" borderId="1" xfId="0" applyNumberFormat="1" applyFont="1" applyFill="1" applyBorder="1" applyAlignment="1">
      <alignment horizontal="right" vertical="top"/>
    </xf>
    <xf numFmtId="0" fontId="14" fillId="2" borderId="1" xfId="0" applyFont="1" applyFill="1" applyBorder="1" applyAlignment="1">
      <alignment horizontal="right" vertical="top"/>
    </xf>
    <xf numFmtId="0" fontId="14" fillId="2" borderId="1" xfId="0" applyFont="1" applyFill="1" applyBorder="1" applyAlignment="1">
      <alignment vertical="top"/>
    </xf>
    <xf numFmtId="0" fontId="14" fillId="2" borderId="1" xfId="0" applyFont="1" applyFill="1" applyBorder="1" applyAlignment="1">
      <alignment horizontal="center" vertical="top"/>
    </xf>
    <xf numFmtId="0" fontId="15" fillId="0" borderId="1" xfId="0" applyFont="1" applyBorder="1"/>
    <xf numFmtId="15" fontId="15" fillId="0" borderId="1" xfId="0" applyNumberFormat="1" applyFont="1" applyBorder="1"/>
    <xf numFmtId="166" fontId="15" fillId="0" borderId="1" xfId="1" applyNumberFormat="1" applyFont="1" applyFill="1" applyBorder="1" applyProtection="1"/>
    <xf numFmtId="0" fontId="15" fillId="0" borderId="1" xfId="0" applyFont="1" applyBorder="1" applyAlignment="1">
      <alignment horizontal="center"/>
    </xf>
    <xf numFmtId="15" fontId="15" fillId="0" borderId="1" xfId="1" applyNumberFormat="1" applyFont="1" applyBorder="1" applyProtection="1"/>
    <xf numFmtId="0" fontId="0" fillId="10" borderId="0" xfId="0" applyFill="1"/>
    <xf numFmtId="0" fontId="16" fillId="0" borderId="0" xfId="6" applyFont="1" applyProtection="1">
      <protection locked="0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0" fontId="18" fillId="0" borderId="1" xfId="0" applyFont="1" applyBorder="1"/>
    <xf numFmtId="0" fontId="19" fillId="11" borderId="0" xfId="0" applyFont="1" applyFill="1"/>
    <xf numFmtId="16" fontId="0" fillId="0" borderId="1" xfId="0" applyNumberFormat="1" applyBorder="1"/>
    <xf numFmtId="170" fontId="0" fillId="0" borderId="1" xfId="0" applyNumberFormat="1" applyBorder="1"/>
    <xf numFmtId="44" fontId="0" fillId="6" borderId="0" xfId="2" applyFont="1" applyFill="1"/>
    <xf numFmtId="0" fontId="0" fillId="12" borderId="0" xfId="0" applyFill="1"/>
    <xf numFmtId="0" fontId="20" fillId="0" borderId="0" xfId="0" applyFont="1"/>
    <xf numFmtId="0" fontId="2" fillId="11" borderId="1" xfId="0" applyFont="1" applyFill="1" applyBorder="1"/>
    <xf numFmtId="171" fontId="0" fillId="0" borderId="1" xfId="0" applyNumberFormat="1" applyBorder="1"/>
    <xf numFmtId="171" fontId="0" fillId="0" borderId="0" xfId="0" applyNumberFormat="1"/>
    <xf numFmtId="172" fontId="0" fillId="0" borderId="0" xfId="0" applyNumberFormat="1"/>
    <xf numFmtId="171" fontId="0" fillId="0" borderId="1" xfId="2" applyNumberFormat="1" applyFont="1" applyBorder="1"/>
    <xf numFmtId="0" fontId="23" fillId="0" borderId="17" xfId="0" applyFont="1" applyBorder="1"/>
    <xf numFmtId="0" fontId="23" fillId="0" borderId="18" xfId="0" applyFont="1" applyBorder="1"/>
    <xf numFmtId="0" fontId="23" fillId="0" borderId="19" xfId="0" applyFont="1" applyBorder="1"/>
    <xf numFmtId="0" fontId="24" fillId="0" borderId="0" xfId="0" applyFont="1"/>
    <xf numFmtId="0" fontId="0" fillId="0" borderId="2" xfId="0" applyBorder="1"/>
    <xf numFmtId="0" fontId="24" fillId="0" borderId="20" xfId="0" applyFont="1" applyBorder="1"/>
    <xf numFmtId="0" fontId="0" fillId="6" borderId="21" xfId="0" applyFill="1" applyBorder="1"/>
    <xf numFmtId="0" fontId="25" fillId="0" borderId="0" xfId="0" applyFont="1"/>
    <xf numFmtId="0" fontId="26" fillId="0" borderId="0" xfId="0" applyFont="1"/>
    <xf numFmtId="0" fontId="2" fillId="0" borderId="0" xfId="0" applyFont="1"/>
    <xf numFmtId="0" fontId="27" fillId="0" borderId="0" xfId="0" applyFont="1"/>
    <xf numFmtId="0" fontId="28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0" fillId="0" borderId="0" xfId="0" applyAlignment="1">
      <alignment horizontal="left"/>
    </xf>
    <xf numFmtId="0" fontId="2" fillId="13" borderId="22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2" fillId="0" borderId="25" xfId="0" applyFont="1" applyBorder="1"/>
    <xf numFmtId="171" fontId="0" fillId="0" borderId="0" xfId="0" applyNumberFormat="1" applyAlignment="1">
      <alignment horizontal="right"/>
    </xf>
    <xf numFmtId="0" fontId="2" fillId="0" borderId="26" xfId="0" applyFont="1" applyBorder="1"/>
    <xf numFmtId="171" fontId="0" fillId="6" borderId="2" xfId="0" applyNumberFormat="1" applyFill="1" applyBorder="1"/>
    <xf numFmtId="173" fontId="0" fillId="6" borderId="2" xfId="0" applyNumberFormat="1" applyFill="1" applyBorder="1"/>
    <xf numFmtId="0" fontId="0" fillId="6" borderId="19" xfId="0" applyFill="1" applyBorder="1"/>
    <xf numFmtId="0" fontId="0" fillId="0" borderId="20" xfId="0" applyBorder="1"/>
    <xf numFmtId="171" fontId="0" fillId="0" borderId="20" xfId="0" applyNumberFormat="1" applyBorder="1" applyAlignment="1">
      <alignment horizontal="right"/>
    </xf>
    <xf numFmtId="173" fontId="0" fillId="6" borderId="19" xfId="0" applyNumberFormat="1" applyFill="1" applyBorder="1"/>
    <xf numFmtId="0" fontId="36" fillId="13" borderId="0" xfId="0" applyFont="1" applyFill="1"/>
    <xf numFmtId="170" fontId="0" fillId="0" borderId="0" xfId="0" applyNumberFormat="1"/>
    <xf numFmtId="0" fontId="36" fillId="0" borderId="0" xfId="0" applyFont="1"/>
    <xf numFmtId="0" fontId="0" fillId="13" borderId="27" xfId="0" applyFill="1" applyBorder="1"/>
    <xf numFmtId="0" fontId="0" fillId="0" borderId="14" xfId="0" applyBorder="1"/>
    <xf numFmtId="170" fontId="0" fillId="0" borderId="14" xfId="0" applyNumberFormat="1" applyBorder="1"/>
    <xf numFmtId="0" fontId="3" fillId="14" borderId="0" xfId="0" applyFont="1" applyFill="1"/>
    <xf numFmtId="3" fontId="0" fillId="0" borderId="0" xfId="0" applyNumberFormat="1"/>
    <xf numFmtId="0" fontId="37" fillId="15" borderId="0" xfId="6" applyFont="1" applyFill="1"/>
    <xf numFmtId="0" fontId="10" fillId="0" borderId="0" xfId="6"/>
    <xf numFmtId="0" fontId="38" fillId="16" borderId="0" xfId="6" applyFont="1" applyFill="1" applyAlignment="1">
      <alignment horizontal="center"/>
    </xf>
    <xf numFmtId="0" fontId="37" fillId="17" borderId="0" xfId="6" applyFont="1" applyFill="1"/>
    <xf numFmtId="0" fontId="37" fillId="18" borderId="0" xfId="6" applyFont="1" applyFill="1"/>
    <xf numFmtId="0" fontId="10" fillId="4" borderId="0" xfId="6" applyFill="1"/>
    <xf numFmtId="0" fontId="10" fillId="19" borderId="0" xfId="6" applyFill="1"/>
    <xf numFmtId="0" fontId="37" fillId="18" borderId="1" xfId="6" applyFont="1" applyFill="1" applyBorder="1"/>
    <xf numFmtId="0" fontId="10" fillId="19" borderId="1" xfId="6" applyFill="1" applyBorder="1"/>
    <xf numFmtId="14" fontId="10" fillId="19" borderId="0" xfId="6" applyNumberFormat="1" applyFill="1"/>
    <xf numFmtId="22" fontId="10" fillId="19" borderId="0" xfId="6" applyNumberFormat="1" applyFill="1"/>
    <xf numFmtId="18" fontId="10" fillId="19" borderId="0" xfId="6" applyNumberFormat="1" applyFill="1"/>
    <xf numFmtId="0" fontId="11" fillId="0" borderId="28" xfId="6" applyFont="1" applyBorder="1"/>
    <xf numFmtId="15" fontId="6" fillId="0" borderId="28" xfId="6" applyNumberFormat="1" applyFont="1" applyBorder="1"/>
    <xf numFmtId="0" fontId="6" fillId="20" borderId="28" xfId="6" applyFont="1" applyFill="1" applyBorder="1"/>
    <xf numFmtId="0" fontId="6" fillId="0" borderId="28" xfId="6" applyFont="1" applyBorder="1"/>
    <xf numFmtId="15" fontId="11" fillId="0" borderId="28" xfId="6" applyNumberFormat="1" applyFont="1" applyBorder="1"/>
    <xf numFmtId="14" fontId="6" fillId="21" borderId="28" xfId="6" applyNumberFormat="1" applyFont="1" applyFill="1" applyBorder="1"/>
    <xf numFmtId="0" fontId="6" fillId="21" borderId="28" xfId="6" applyFont="1" applyFill="1" applyBorder="1"/>
    <xf numFmtId="174" fontId="6" fillId="20" borderId="28" xfId="6" applyNumberFormat="1" applyFont="1" applyFill="1" applyBorder="1"/>
    <xf numFmtId="0" fontId="11" fillId="0" borderId="0" xfId="6" applyFont="1"/>
    <xf numFmtId="18" fontId="6" fillId="0" borderId="0" xfId="6" applyNumberFormat="1" applyFont="1"/>
    <xf numFmtId="15" fontId="11" fillId="0" borderId="0" xfId="6" applyNumberFormat="1" applyFont="1"/>
    <xf numFmtId="175" fontId="6" fillId="20" borderId="0" xfId="6" applyNumberFormat="1" applyFont="1" applyFill="1"/>
    <xf numFmtId="0" fontId="11" fillId="20" borderId="1" xfId="6" applyFont="1" applyFill="1" applyBorder="1"/>
    <xf numFmtId="0" fontId="6" fillId="0" borderId="0" xfId="6" applyFont="1"/>
    <xf numFmtId="14" fontId="6" fillId="0" borderId="0" xfId="6" applyNumberFormat="1" applyFont="1"/>
    <xf numFmtId="15" fontId="6" fillId="0" borderId="0" xfId="6" applyNumberFormat="1" applyFont="1"/>
    <xf numFmtId="15" fontId="6" fillId="0" borderId="0" xfId="1" applyNumberFormat="1" applyFont="1"/>
    <xf numFmtId="20" fontId="6" fillId="0" borderId="0" xfId="6" applyNumberFormat="1" applyFont="1"/>
    <xf numFmtId="0" fontId="11" fillId="0" borderId="0" xfId="6" applyFont="1" applyAlignment="1">
      <alignment horizontal="right"/>
    </xf>
    <xf numFmtId="0" fontId="11" fillId="0" borderId="0" xfId="6" applyFont="1" applyAlignment="1">
      <alignment horizontal="right" wrapText="1"/>
    </xf>
    <xf numFmtId="14" fontId="6" fillId="0" borderId="0" xfId="7" applyNumberFormat="1" applyFont="1"/>
    <xf numFmtId="0" fontId="6" fillId="0" borderId="0" xfId="7" applyNumberFormat="1" applyFont="1"/>
    <xf numFmtId="0" fontId="11" fillId="0" borderId="29" xfId="6" applyFont="1" applyBorder="1" applyAlignment="1">
      <alignment horizontal="right" wrapText="1"/>
    </xf>
    <xf numFmtId="0" fontId="11" fillId="0" borderId="30" xfId="6" applyFont="1" applyBorder="1" applyAlignment="1">
      <alignment horizontal="right" wrapText="1"/>
    </xf>
    <xf numFmtId="0" fontId="11" fillId="6" borderId="31" xfId="6" applyFont="1" applyFill="1" applyBorder="1" applyAlignment="1">
      <alignment horizontal="right" wrapText="1"/>
    </xf>
    <xf numFmtId="14" fontId="6" fillId="0" borderId="32" xfId="6" applyNumberFormat="1" applyFont="1" applyBorder="1"/>
    <xf numFmtId="14" fontId="6" fillId="0" borderId="0" xfId="6" applyNumberFormat="1" applyFont="1" applyBorder="1"/>
    <xf numFmtId="14" fontId="6" fillId="0" borderId="0" xfId="7" applyNumberFormat="1" applyFont="1" applyBorder="1"/>
    <xf numFmtId="0" fontId="6" fillId="0" borderId="33" xfId="6" applyFont="1" applyBorder="1"/>
    <xf numFmtId="14" fontId="6" fillId="0" borderId="34" xfId="6" applyNumberFormat="1" applyFont="1" applyBorder="1"/>
    <xf numFmtId="14" fontId="6" fillId="0" borderId="20" xfId="6" applyNumberFormat="1" applyFont="1" applyBorder="1"/>
    <xf numFmtId="0" fontId="6" fillId="0" borderId="35" xfId="6" applyFont="1" applyBorder="1"/>
    <xf numFmtId="0" fontId="11" fillId="0" borderId="29" xfId="6" applyFont="1" applyBorder="1" applyAlignment="1">
      <alignment horizontal="left" vertical="center" wrapText="1"/>
    </xf>
    <xf numFmtId="0" fontId="11" fillId="0" borderId="30" xfId="6" applyFont="1" applyBorder="1" applyAlignment="1">
      <alignment horizontal="left" wrapText="1"/>
    </xf>
    <xf numFmtId="0" fontId="11" fillId="6" borderId="31" xfId="6" applyFont="1" applyFill="1" applyBorder="1" applyAlignment="1">
      <alignment horizontal="center" vertical="center" wrapText="1"/>
    </xf>
    <xf numFmtId="14" fontId="6" fillId="0" borderId="32" xfId="7" applyNumberFormat="1" applyFont="1" applyBorder="1"/>
    <xf numFmtId="166" fontId="6" fillId="0" borderId="0" xfId="1" applyNumberFormat="1" applyFont="1" applyBorder="1"/>
    <xf numFmtId="14" fontId="6" fillId="0" borderId="33" xfId="6" applyNumberFormat="1" applyFont="1" applyBorder="1"/>
    <xf numFmtId="166" fontId="6" fillId="0" borderId="20" xfId="1" applyNumberFormat="1" applyFont="1" applyBorder="1"/>
    <xf numFmtId="14" fontId="6" fillId="0" borderId="35" xfId="6" applyNumberFormat="1" applyFont="1" applyBorder="1"/>
    <xf numFmtId="15" fontId="11" fillId="2" borderId="3" xfId="0" applyNumberFormat="1" applyFont="1" applyFill="1" applyBorder="1" applyAlignment="1">
      <alignment horizontal="right" vertical="top" wrapText="1"/>
    </xf>
    <xf numFmtId="14" fontId="0" fillId="0" borderId="0" xfId="0" applyNumberFormat="1"/>
    <xf numFmtId="2" fontId="0" fillId="0" borderId="0" xfId="0" applyNumberFormat="1"/>
    <xf numFmtId="15" fontId="9" fillId="2" borderId="3" xfId="0" applyNumberFormat="1" applyFont="1" applyFill="1" applyBorder="1" applyAlignment="1">
      <alignment horizontal="center" vertical="top" wrapText="1"/>
    </xf>
    <xf numFmtId="15" fontId="9" fillId="2" borderId="3" xfId="0" applyNumberFormat="1" applyFont="1" applyFill="1" applyBorder="1" applyAlignment="1">
      <alignment horizontal="right" vertical="top" wrapText="1"/>
    </xf>
    <xf numFmtId="15" fontId="16" fillId="0" borderId="0" xfId="0" applyNumberFormat="1" applyFont="1"/>
    <xf numFmtId="15" fontId="16" fillId="0" borderId="0" xfId="0" applyNumberFormat="1" applyFont="1" applyAlignment="1">
      <alignment horizontal="center"/>
    </xf>
    <xf numFmtId="15" fontId="16" fillId="0" borderId="0" xfId="7" applyNumberFormat="1" applyFont="1" applyProtection="1"/>
    <xf numFmtId="15" fontId="16" fillId="0" borderId="0" xfId="7" applyNumberFormat="1" applyFont="1" applyAlignment="1" applyProtection="1">
      <alignment horizontal="center"/>
    </xf>
    <xf numFmtId="0" fontId="39" fillId="0" borderId="9" xfId="0" applyFont="1" applyBorder="1" applyAlignment="1">
      <alignment horizontal="center"/>
    </xf>
    <xf numFmtId="2" fontId="39" fillId="0" borderId="20" xfId="0" applyNumberFormat="1" applyFont="1" applyBorder="1"/>
    <xf numFmtId="173" fontId="0" fillId="0" borderId="0" xfId="0" applyNumberFormat="1"/>
    <xf numFmtId="0" fontId="37" fillId="0" borderId="0" xfId="0" applyFont="1"/>
    <xf numFmtId="173" fontId="37" fillId="0" borderId="0" xfId="0" applyNumberFormat="1" applyFont="1" applyAlignment="1">
      <alignment vertical="top"/>
    </xf>
    <xf numFmtId="176" fontId="0" fillId="6" borderId="1" xfId="2" applyNumberFormat="1" applyFont="1" applyFill="1" applyBorder="1"/>
    <xf numFmtId="176" fontId="0" fillId="0" borderId="1" xfId="2" applyNumberFormat="1" applyFont="1" applyBorder="1"/>
    <xf numFmtId="0" fontId="0" fillId="22" borderId="20" xfId="0" applyFill="1" applyBorder="1"/>
    <xf numFmtId="0" fontId="0" fillId="0" borderId="30" xfId="0" applyBorder="1"/>
    <xf numFmtId="177" fontId="0" fillId="0" borderId="30" xfId="0" applyNumberFormat="1" applyBorder="1"/>
    <xf numFmtId="177" fontId="0" fillId="0" borderId="0" xfId="0" applyNumberFormat="1"/>
    <xf numFmtId="0" fontId="0" fillId="0" borderId="36" xfId="0" applyBorder="1"/>
    <xf numFmtId="177" fontId="0" fillId="0" borderId="36" xfId="0" applyNumberFormat="1" applyBorder="1"/>
    <xf numFmtId="0" fontId="40" fillId="5" borderId="2" xfId="0" applyFont="1" applyFill="1" applyBorder="1"/>
    <xf numFmtId="0" fontId="24" fillId="20" borderId="14" xfId="0" applyFont="1" applyFill="1" applyBorder="1"/>
    <xf numFmtId="0" fontId="41" fillId="24" borderId="0" xfId="0" applyFont="1" applyFill="1"/>
    <xf numFmtId="0" fontId="13" fillId="13" borderId="38" xfId="0" applyFont="1" applyFill="1" applyBorder="1"/>
    <xf numFmtId="0" fontId="0" fillId="25" borderId="38" xfId="0" applyFill="1" applyBorder="1"/>
    <xf numFmtId="0" fontId="4" fillId="26" borderId="0" xfId="4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21" fillId="13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29" fillId="13" borderId="5" xfId="0" applyFont="1" applyFill="1" applyBorder="1" applyAlignment="1">
      <alignment horizontal="center" vertical="center"/>
    </xf>
    <xf numFmtId="0" fontId="29" fillId="13" borderId="16" xfId="0" applyFont="1" applyFill="1" applyBorder="1" applyAlignment="1">
      <alignment horizontal="center" vertical="center"/>
    </xf>
    <xf numFmtId="0" fontId="29" fillId="13" borderId="6" xfId="0" applyFont="1" applyFill="1" applyBorder="1" applyAlignment="1">
      <alignment horizontal="center" vertical="center"/>
    </xf>
    <xf numFmtId="0" fontId="29" fillId="13" borderId="13" xfId="0" applyFont="1" applyFill="1" applyBorder="1" applyAlignment="1">
      <alignment horizontal="center" vertical="center"/>
    </xf>
    <xf numFmtId="0" fontId="29" fillId="13" borderId="14" xfId="0" applyFont="1" applyFill="1" applyBorder="1" applyAlignment="1">
      <alignment horizontal="center" vertical="center"/>
    </xf>
    <xf numFmtId="0" fontId="29" fillId="13" borderId="15" xfId="0" applyFont="1" applyFill="1" applyBorder="1" applyAlignment="1">
      <alignment horizontal="center" vertical="center"/>
    </xf>
    <xf numFmtId="0" fontId="34" fillId="13" borderId="0" xfId="0" applyFont="1" applyFill="1" applyAlignment="1">
      <alignment horizontal="center" vertical="center"/>
    </xf>
    <xf numFmtId="0" fontId="0" fillId="23" borderId="37" xfId="0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0" fillId="22" borderId="1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2" borderId="13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0" fillId="22" borderId="15" xfId="0" applyFill="1" applyBorder="1" applyAlignment="1">
      <alignment horizontal="center"/>
    </xf>
    <xf numFmtId="0" fontId="43" fillId="22" borderId="5" xfId="0" applyFont="1" applyFill="1" applyBorder="1" applyAlignment="1">
      <alignment horizontal="center" wrapText="1"/>
    </xf>
    <xf numFmtId="0" fontId="43" fillId="22" borderId="16" xfId="0" applyFont="1" applyFill="1" applyBorder="1" applyAlignment="1">
      <alignment horizontal="center" wrapText="1"/>
    </xf>
    <xf numFmtId="0" fontId="43" fillId="22" borderId="6" xfId="0" applyFont="1" applyFill="1" applyBorder="1" applyAlignment="1">
      <alignment horizontal="center" wrapText="1"/>
    </xf>
    <xf numFmtId="0" fontId="43" fillId="22" borderId="13" xfId="0" applyFont="1" applyFill="1" applyBorder="1" applyAlignment="1">
      <alignment horizontal="center" wrapText="1"/>
    </xf>
    <xf numFmtId="0" fontId="43" fillId="22" borderId="14" xfId="0" applyFont="1" applyFill="1" applyBorder="1" applyAlignment="1">
      <alignment horizontal="center" wrapText="1"/>
    </xf>
    <xf numFmtId="0" fontId="43" fillId="22" borderId="15" xfId="0" applyFont="1" applyFill="1" applyBorder="1" applyAlignment="1">
      <alignment horizontal="center" wrapText="1"/>
    </xf>
    <xf numFmtId="0" fontId="0" fillId="22" borderId="11" xfId="0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27" borderId="1" xfId="0" applyFill="1" applyBorder="1"/>
    <xf numFmtId="0" fontId="0" fillId="28" borderId="1" xfId="0" applyFill="1" applyBorder="1"/>
    <xf numFmtId="0" fontId="0" fillId="29" borderId="1" xfId="0" applyFill="1" applyBorder="1"/>
    <xf numFmtId="0" fontId="0" fillId="30" borderId="1" xfId="0" applyFill="1" applyBorder="1"/>
    <xf numFmtId="0" fontId="4" fillId="0" borderId="0" xfId="4" applyAlignment="1">
      <alignment horizontal="center"/>
    </xf>
  </cellXfs>
  <cellStyles count="8">
    <cellStyle name="Comma" xfId="1" builtinId="3"/>
    <cellStyle name="Comma 2" xfId="7" xr:uid="{097977F8-B5F6-4F22-99B8-D329D704678D}"/>
    <cellStyle name="Currency" xfId="2" builtinId="4"/>
    <cellStyle name="Hyperlink" xfId="4" builtinId="8"/>
    <cellStyle name="Normal" xfId="0" builtinId="0"/>
    <cellStyle name="Normal 2" xfId="6" xr:uid="{C1B2EED0-D3BE-43AB-A76C-C41B5A43411B}"/>
    <cellStyle name="Normal_EMPLOYEE" xfId="5" xr:uid="{93AD23B8-5494-463D-876D-87F7FE4C4F23}"/>
    <cellStyle name="Percent" xfId="3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95251</xdr:colOff>
      <xdr:row>13</xdr:row>
      <xdr:rowOff>57149</xdr:rowOff>
    </xdr:from>
    <xdr:ext cx="1695450" cy="140743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2840DE-EC5A-4C99-A4DC-0BA8AFFE744B}"/>
            </a:ext>
          </a:extLst>
        </xdr:cNvPr>
        <xdr:cNvSpPr txBox="1"/>
      </xdr:nvSpPr>
      <xdr:spPr>
        <a:xfrm>
          <a:off x="7600951" y="2695574"/>
          <a:ext cx="1695450" cy="1407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1" u="sng"/>
            <a:t>Topics Such</a:t>
          </a:r>
          <a:r>
            <a:rPr lang="en-IN" sz="1200" b="1" u="sng" baseline="0"/>
            <a:t> As:.</a:t>
          </a:r>
        </a:p>
        <a:p>
          <a:r>
            <a:rPr lang="en-IN" sz="1200" b="1" baseline="0"/>
            <a:t>1. Data Validation</a:t>
          </a:r>
        </a:p>
        <a:p>
          <a:r>
            <a:rPr lang="en-IN" sz="1200" b="1" baseline="0"/>
            <a:t>2. Charts</a:t>
          </a:r>
        </a:p>
        <a:p>
          <a:r>
            <a:rPr lang="en-IN" sz="1200" b="1" baseline="0"/>
            <a:t>3. Filling Range</a:t>
          </a:r>
        </a:p>
        <a:p>
          <a:r>
            <a:rPr lang="en-IN" sz="1200" b="1" baseline="0"/>
            <a:t>4. Security of Data</a:t>
          </a:r>
        </a:p>
        <a:p>
          <a:r>
            <a:rPr lang="en-IN" sz="1200" b="1" baseline="0"/>
            <a:t>5. Sort &amp; Filter</a:t>
          </a:r>
        </a:p>
        <a:p>
          <a:r>
            <a:rPr lang="en-IN" sz="1200" b="1" baseline="0"/>
            <a:t>6. Fonts &amp; Alignments </a:t>
          </a:r>
          <a:endParaRPr lang="en-IN" sz="1200" b="1"/>
        </a:p>
      </xdr:txBody>
    </xdr:sp>
    <xdr:clientData/>
  </xdr:oneCellAnchor>
  <xdr:twoCellAnchor>
    <xdr:from>
      <xdr:col>6</xdr:col>
      <xdr:colOff>295276</xdr:colOff>
      <xdr:row>16</xdr:row>
      <xdr:rowOff>189368</xdr:rowOff>
    </xdr:from>
    <xdr:to>
      <xdr:col>7</xdr:col>
      <xdr:colOff>180975</xdr:colOff>
      <xdr:row>17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40E08CD-135E-4883-82D3-3A7D92062919}"/>
            </a:ext>
          </a:extLst>
        </xdr:cNvPr>
        <xdr:cNvCxnSpPr/>
      </xdr:nvCxnSpPr>
      <xdr:spPr>
        <a:xfrm>
          <a:off x="9020176" y="3399293"/>
          <a:ext cx="495299" cy="113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552451</xdr:colOff>
      <xdr:row>14</xdr:row>
      <xdr:rowOff>133349</xdr:rowOff>
    </xdr:from>
    <xdr:ext cx="1695450" cy="84382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45B9D05-76F6-40AF-8110-C16018369928}"/>
            </a:ext>
          </a:extLst>
        </xdr:cNvPr>
        <xdr:cNvSpPr txBox="1"/>
      </xdr:nvSpPr>
      <xdr:spPr>
        <a:xfrm>
          <a:off x="9886951" y="2962274"/>
          <a:ext cx="1695450" cy="843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1" u="none"/>
            <a:t>can be</a:t>
          </a:r>
          <a:r>
            <a:rPr lang="en-IN" sz="1200" b="1" u="none" baseline="0"/>
            <a:t> done in Excel Blank Sheet or in any random Worksheet for Practicsing.</a:t>
          </a:r>
          <a:endParaRPr lang="en-IN" sz="1200" b="1" u="none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204131</xdr:colOff>
      <xdr:row>14</xdr:row>
      <xdr:rowOff>161924</xdr:rowOff>
    </xdr:from>
    <xdr:to>
      <xdr:col>13</xdr:col>
      <xdr:colOff>1086654</xdr:colOff>
      <xdr:row>33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2E82D8-8631-4BDC-912D-1D8CB91F1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1331" y="2828924"/>
          <a:ext cx="6654673" cy="3552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37110</xdr:colOff>
      <xdr:row>2</xdr:row>
      <xdr:rowOff>30925</xdr:rowOff>
    </xdr:from>
    <xdr:to>
      <xdr:col>17</xdr:col>
      <xdr:colOff>438149</xdr:colOff>
      <xdr:row>9</xdr:row>
      <xdr:rowOff>85725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2A4E3E7-6651-45DA-9D04-41BFBED3A24A}"/>
            </a:ext>
          </a:extLst>
        </xdr:cNvPr>
        <xdr:cNvSpPr/>
      </xdr:nvSpPr>
      <xdr:spPr>
        <a:xfrm>
          <a:off x="6637935" y="411925"/>
          <a:ext cx="4668239" cy="1388300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accent1">
                  <a:lumMod val="75000"/>
                </a:schemeClr>
              </a:solidFill>
            </a:rPr>
            <a:t>Minimum</a:t>
          </a:r>
          <a:r>
            <a:rPr lang="en-US" sz="1800" b="1" baseline="0">
              <a:solidFill>
                <a:schemeClr val="accent1">
                  <a:lumMod val="75000"/>
                </a:schemeClr>
              </a:solidFill>
            </a:rPr>
            <a:t> , maximum and average value get it of text data - using multiple functions</a:t>
          </a:r>
          <a:endParaRPr lang="en-US" sz="1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7054A-F857-4567-9340-FC96A5E6CDDB}">
  <sheetPr>
    <tabColor rgb="FFFF0000"/>
  </sheetPr>
  <dimension ref="A1:K21"/>
  <sheetViews>
    <sheetView tabSelected="1" workbookViewId="0">
      <selection activeCell="G5" sqref="G5"/>
    </sheetView>
  </sheetViews>
  <sheetFormatPr defaultRowHeight="15" x14ac:dyDescent="0.25"/>
  <cols>
    <col min="1" max="1" width="17.85546875" customWidth="1"/>
    <col min="2" max="2" width="45.42578125" customWidth="1"/>
    <col min="3" max="3" width="20.140625" customWidth="1"/>
    <col min="4" max="4" width="29.140625" customWidth="1"/>
  </cols>
  <sheetData>
    <row r="1" spans="1:11" ht="6.75" customHeight="1" x14ac:dyDescent="0.25"/>
    <row r="2" spans="1:11" x14ac:dyDescent="0.25">
      <c r="A2" s="246" t="s">
        <v>1468</v>
      </c>
      <c r="B2" s="252" t="s">
        <v>1442</v>
      </c>
      <c r="C2" s="246" t="s">
        <v>1479</v>
      </c>
      <c r="D2" s="252" t="s">
        <v>1452</v>
      </c>
    </row>
    <row r="3" spans="1:11" x14ac:dyDescent="0.25">
      <c r="B3" s="1"/>
      <c r="D3" s="71"/>
    </row>
    <row r="4" spans="1:11" x14ac:dyDescent="0.25">
      <c r="A4" s="247" t="s">
        <v>1469</v>
      </c>
      <c r="B4" s="252" t="s">
        <v>1443</v>
      </c>
      <c r="C4" s="247" t="s">
        <v>1480</v>
      </c>
      <c r="D4" s="252" t="s">
        <v>1453</v>
      </c>
    </row>
    <row r="5" spans="1:11" x14ac:dyDescent="0.25">
      <c r="A5" s="247" t="s">
        <v>1470</v>
      </c>
      <c r="B5" s="252" t="s">
        <v>1444</v>
      </c>
      <c r="C5" s="247" t="s">
        <v>1481</v>
      </c>
      <c r="D5" s="252" t="s">
        <v>1454</v>
      </c>
    </row>
    <row r="6" spans="1:11" x14ac:dyDescent="0.25">
      <c r="A6" s="247" t="s">
        <v>1471</v>
      </c>
      <c r="B6" s="252" t="s">
        <v>1445</v>
      </c>
      <c r="C6" s="247" t="s">
        <v>1482</v>
      </c>
      <c r="D6" s="252" t="s">
        <v>1455</v>
      </c>
    </row>
    <row r="7" spans="1:11" x14ac:dyDescent="0.25">
      <c r="A7" s="247" t="s">
        <v>1472</v>
      </c>
      <c r="B7" s="252" t="s">
        <v>1446</v>
      </c>
      <c r="C7" s="247" t="s">
        <v>1483</v>
      </c>
      <c r="D7" s="252" t="s">
        <v>1456</v>
      </c>
    </row>
    <row r="8" spans="1:11" ht="15.75" thickBot="1" x14ac:dyDescent="0.3">
      <c r="B8" s="252"/>
      <c r="C8" s="247" t="s">
        <v>1484</v>
      </c>
      <c r="D8" s="252" t="s">
        <v>1457</v>
      </c>
    </row>
    <row r="9" spans="1:11" x14ac:dyDescent="0.25">
      <c r="B9" s="71"/>
      <c r="C9" s="247" t="s">
        <v>1485</v>
      </c>
      <c r="D9" s="252" t="s">
        <v>1458</v>
      </c>
      <c r="E9" s="237" t="s">
        <v>1493</v>
      </c>
      <c r="F9" s="238"/>
      <c r="G9" s="238"/>
      <c r="H9" s="238"/>
      <c r="I9" s="238"/>
      <c r="J9" s="238"/>
      <c r="K9" s="239"/>
    </row>
    <row r="10" spans="1:11" ht="34.5" customHeight="1" thickBot="1" x14ac:dyDescent="0.3">
      <c r="B10" s="71"/>
      <c r="D10" s="71"/>
      <c r="E10" s="240"/>
      <c r="F10" s="241"/>
      <c r="G10" s="241"/>
      <c r="H10" s="241"/>
      <c r="I10" s="241"/>
      <c r="J10" s="241"/>
      <c r="K10" s="242"/>
    </row>
    <row r="11" spans="1:11" x14ac:dyDescent="0.25">
      <c r="A11" s="248" t="s">
        <v>1473</v>
      </c>
      <c r="B11" s="252" t="s">
        <v>1447</v>
      </c>
      <c r="D11" s="71"/>
    </row>
    <row r="12" spans="1:11" x14ac:dyDescent="0.25">
      <c r="A12" s="248" t="s">
        <v>1474</v>
      </c>
      <c r="B12" s="252" t="s">
        <v>1448</v>
      </c>
      <c r="C12" s="248" t="s">
        <v>1486</v>
      </c>
      <c r="D12" s="252" t="s">
        <v>1459</v>
      </c>
    </row>
    <row r="13" spans="1:11" ht="15.75" thickBot="1" x14ac:dyDescent="0.3">
      <c r="B13" s="71"/>
      <c r="C13" s="248" t="s">
        <v>1487</v>
      </c>
      <c r="D13" s="252" t="s">
        <v>1460</v>
      </c>
    </row>
    <row r="14" spans="1:11" x14ac:dyDescent="0.25">
      <c r="B14" s="71"/>
      <c r="D14" s="71"/>
      <c r="E14" s="231"/>
      <c r="F14" s="232"/>
      <c r="G14" s="232"/>
      <c r="H14" s="232"/>
      <c r="I14" s="232"/>
      <c r="J14" s="232"/>
      <c r="K14" s="233"/>
    </row>
    <row r="15" spans="1:11" x14ac:dyDescent="0.25">
      <c r="A15" s="249" t="s">
        <v>1475</v>
      </c>
      <c r="B15" s="252" t="s">
        <v>1449</v>
      </c>
      <c r="D15" s="71"/>
      <c r="E15" s="243"/>
      <c r="F15" s="244"/>
      <c r="G15" s="244"/>
      <c r="H15" s="244"/>
      <c r="I15" s="244"/>
      <c r="J15" s="244"/>
      <c r="K15" s="245"/>
    </row>
    <row r="16" spans="1:11" x14ac:dyDescent="0.25">
      <c r="B16" s="71"/>
      <c r="D16" s="71"/>
      <c r="E16" s="243"/>
      <c r="F16" s="244"/>
      <c r="G16" s="244"/>
      <c r="H16" s="244"/>
      <c r="I16" s="244"/>
      <c r="J16" s="244"/>
      <c r="K16" s="245"/>
    </row>
    <row r="17" spans="1:11" x14ac:dyDescent="0.25">
      <c r="B17" s="71"/>
      <c r="C17" s="251" t="s">
        <v>1488</v>
      </c>
      <c r="D17" s="252" t="s">
        <v>1461</v>
      </c>
      <c r="E17" s="243"/>
      <c r="F17" s="244"/>
      <c r="G17" s="244"/>
      <c r="H17" s="244"/>
      <c r="I17" s="244"/>
      <c r="J17" s="244"/>
      <c r="K17" s="245"/>
    </row>
    <row r="18" spans="1:11" x14ac:dyDescent="0.25">
      <c r="A18" s="250" t="s">
        <v>1476</v>
      </c>
      <c r="B18" s="252" t="s">
        <v>1450</v>
      </c>
      <c r="C18" s="251" t="s">
        <v>1489</v>
      </c>
      <c r="D18" s="252" t="s">
        <v>1462</v>
      </c>
      <c r="E18" s="243"/>
      <c r="F18" s="244"/>
      <c r="G18" s="244"/>
      <c r="H18" s="244"/>
      <c r="I18" s="244"/>
      <c r="J18" s="244"/>
      <c r="K18" s="245"/>
    </row>
    <row r="19" spans="1:11" x14ac:dyDescent="0.25">
      <c r="A19" s="250" t="s">
        <v>1477</v>
      </c>
      <c r="B19" s="252" t="s">
        <v>1466</v>
      </c>
      <c r="C19" s="251" t="s">
        <v>1490</v>
      </c>
      <c r="D19" s="252" t="s">
        <v>1463</v>
      </c>
      <c r="E19" s="243"/>
      <c r="F19" s="244"/>
      <c r="G19" s="244"/>
      <c r="H19" s="244"/>
      <c r="I19" s="244"/>
      <c r="J19" s="244"/>
      <c r="K19" s="245"/>
    </row>
    <row r="20" spans="1:11" x14ac:dyDescent="0.25">
      <c r="B20" s="71"/>
      <c r="C20" s="251" t="s">
        <v>1491</v>
      </c>
      <c r="D20" s="252" t="s">
        <v>1464</v>
      </c>
      <c r="E20" s="243"/>
      <c r="F20" s="244"/>
      <c r="G20" s="244"/>
      <c r="H20" s="244"/>
      <c r="I20" s="244"/>
      <c r="J20" s="244"/>
      <c r="K20" s="245"/>
    </row>
    <row r="21" spans="1:11" ht="15.75" thickBot="1" x14ac:dyDescent="0.3">
      <c r="A21" s="251" t="s">
        <v>1478</v>
      </c>
      <c r="B21" s="252" t="s">
        <v>1451</v>
      </c>
      <c r="C21" s="251" t="s">
        <v>1492</v>
      </c>
      <c r="D21" s="252" t="s">
        <v>1465</v>
      </c>
      <c r="E21" s="234"/>
      <c r="F21" s="235"/>
      <c r="G21" s="235"/>
      <c r="H21" s="235"/>
      <c r="I21" s="235"/>
      <c r="J21" s="235"/>
      <c r="K21" s="236"/>
    </row>
  </sheetData>
  <mergeCells count="2">
    <mergeCell ref="E9:K10"/>
    <mergeCell ref="E14:K21"/>
  </mergeCells>
  <phoneticPr fontId="42" type="noConversion"/>
  <hyperlinks>
    <hyperlink ref="B2" location="'Basic Functions'!A1" display="Basic Functions" xr:uid="{ED6B0FA3-217B-4CA7-8C24-1B89BF29EB84}"/>
    <hyperlink ref="B4" location="'Lookup 1'!A1" display="Lookup 1" xr:uid="{9F16A195-890C-4E06-8C1A-3B0A31E9B1F6}"/>
    <hyperlink ref="B5" location="'Lookup 2'!A1" display="Lookup 2" xr:uid="{A3A9F4B3-0113-4BDA-A573-7B4CFB86383B}"/>
    <hyperlink ref="B6" location="'Lookup 3'!A1" display="Lookup 3" xr:uid="{EC010906-AA9B-4DF5-8BFB-54044EDFAC49}"/>
    <hyperlink ref="B7" location="'Lookup 5'!A1" display="Lookup 4" xr:uid="{574161C4-96DB-4A12-9812-4ACAC6D8B72A}"/>
    <hyperlink ref="B11" location="'If Function 1'!A1" display="If Function 1" xr:uid="{0F90C37F-8C9D-491E-BE0B-EC317254FB1F}"/>
    <hyperlink ref="B12" location="'If Function 2'!A1" display="If Function 2" xr:uid="{B03DA173-A58B-417C-B754-81D86BFA214E}"/>
    <hyperlink ref="B15" location="'Pivot Table'!A1" display="Pivot Table" xr:uid="{C6115618-F2B1-4F5C-AAA8-B064B3B8FAF7}"/>
    <hyperlink ref="B18" location="'Conditional Formatting'!A1" display="Conditional Formatting" xr:uid="{1A5095C6-26C2-45A3-91CA-A8B900B81167}"/>
    <hyperlink ref="B19" location="'Flash Fill &amp; Text To Columns'!A1" display="Flash Fill - Text to Columns" xr:uid="{6F0D9534-8956-46CF-8FB7-3B1BC29E949B}"/>
    <hyperlink ref="B21" location="'Concatenate-Upper-Lower-Proper'!A1" display="Concatenate - Upper - Lower - Proper" xr:uid="{2BAE953B-79E5-4772-9895-2EB12B44CE4C}"/>
    <hyperlink ref="D2" location="'PMT '!A1" display="PMT" xr:uid="{566CEB62-DAAB-4913-BE65-BCD610025D44}"/>
    <hyperlink ref="D4" location="'Sumif 1'!A1" display="Sumif 1" xr:uid="{7BC7AB06-ADDD-48FC-BB44-6858093C6D7D}"/>
    <hyperlink ref="D5" location="'Sumif &amp; Sumifs 2'!A1" display="Sumif and Sumifs 2" xr:uid="{8EF63B91-1F9E-4D0C-993D-B6238ECA3E99}"/>
    <hyperlink ref="D6" location="Match!A1" display="Match" xr:uid="{E3299BE4-48F7-4129-B791-1E9419885FF8}"/>
    <hyperlink ref="D7" location="'Index Match 1'!A1" display="Index Match 1" xr:uid="{0DA8DA5C-337E-47FF-9F53-C853D80871B6}"/>
    <hyperlink ref="D8" location="'Index Match 2'!A1" display="Index Match 2" xr:uid="{C68D2148-A8BD-4EB3-9C81-0D64A4D73688}"/>
    <hyperlink ref="D9" location="'Adv.index match 3'!A1" display="Adv. Index Match 3" xr:uid="{E8795108-6BD6-4381-9612-27C1A3518C5B}"/>
    <hyperlink ref="D12" location="'Date and Time 1'!A1" display="Date and Time 1" xr:uid="{44167DFC-12B7-4B33-81CE-3F5E69936B9B}"/>
    <hyperlink ref="D13" location="'Date and Time 2'!A1" display="Date and Time 2" xr:uid="{51A6DE88-8514-4B55-BEBB-763BDDEA49D8}"/>
    <hyperlink ref="D17" location="Dsum!A1" display="Dsum" xr:uid="{BC606B08-7263-4AEE-9CD9-4BBADEFB0150}"/>
    <hyperlink ref="D18" location="Dmin!A1" display="Dmin" xr:uid="{6720864E-C8FC-4A78-BC90-53F878B53423}"/>
    <hyperlink ref="D19" location="Dmax!A1" display="Dmax" xr:uid="{8DDC0A61-3081-40DA-9BFE-B48DC6A97049}"/>
    <hyperlink ref="D20" location="Dcount!A1" display="Dcount" xr:uid="{73A53106-7A07-409F-B6AE-B09466AD5A61}"/>
    <hyperlink ref="D21" location="Dcounta!A1" display="Dcounta" xr:uid="{E0939164-542C-465A-B61B-BA1AB5C07366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EB30-D637-409B-934F-11F55AFC1E32}">
  <sheetPr>
    <tabColor rgb="FF00B0F0"/>
  </sheetPr>
  <dimension ref="A1:T86"/>
  <sheetViews>
    <sheetView workbookViewId="0">
      <selection activeCell="T1" sqref="T1"/>
    </sheetView>
  </sheetViews>
  <sheetFormatPr defaultRowHeight="15" x14ac:dyDescent="0.25"/>
  <cols>
    <col min="8" max="8" width="12.85546875" bestFit="1" customWidth="1"/>
    <col min="19" max="19" width="6" customWidth="1"/>
    <col min="20" max="20" width="11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19</v>
      </c>
      <c r="T1" s="216" t="s">
        <v>1467</v>
      </c>
    </row>
    <row r="2" spans="1:20" x14ac:dyDescent="0.25">
      <c r="A2">
        <v>1</v>
      </c>
      <c r="B2" t="s">
        <v>7</v>
      </c>
      <c r="C2">
        <v>53</v>
      </c>
      <c r="D2">
        <v>73</v>
      </c>
      <c r="E2">
        <v>76</v>
      </c>
      <c r="F2">
        <v>53</v>
      </c>
      <c r="G2">
        <v>76</v>
      </c>
      <c r="H2">
        <v>61</v>
      </c>
      <c r="K2">
        <v>1</v>
      </c>
      <c r="L2" t="s">
        <v>7</v>
      </c>
      <c r="M2">
        <v>53</v>
      </c>
      <c r="N2">
        <v>73</v>
      </c>
      <c r="O2">
        <v>76</v>
      </c>
      <c r="P2">
        <v>53</v>
      </c>
      <c r="Q2">
        <v>76</v>
      </c>
      <c r="R2">
        <v>61</v>
      </c>
    </row>
    <row r="3" spans="1:20" x14ac:dyDescent="0.25">
      <c r="A3">
        <v>2</v>
      </c>
      <c r="B3" t="s">
        <v>8</v>
      </c>
      <c r="C3">
        <v>67</v>
      </c>
      <c r="D3">
        <v>67</v>
      </c>
      <c r="E3">
        <v>94</v>
      </c>
      <c r="F3">
        <v>63</v>
      </c>
      <c r="G3">
        <v>42</v>
      </c>
      <c r="H3">
        <v>76</v>
      </c>
      <c r="K3">
        <v>2</v>
      </c>
      <c r="L3" t="s">
        <v>8</v>
      </c>
      <c r="M3">
        <v>67</v>
      </c>
      <c r="N3">
        <v>67</v>
      </c>
      <c r="O3">
        <v>94</v>
      </c>
      <c r="P3">
        <v>63</v>
      </c>
      <c r="Q3">
        <v>42</v>
      </c>
      <c r="R3">
        <v>76</v>
      </c>
    </row>
    <row r="4" spans="1:20" x14ac:dyDescent="0.25">
      <c r="A4">
        <v>3</v>
      </c>
      <c r="B4" t="s">
        <v>9</v>
      </c>
      <c r="C4">
        <v>19</v>
      </c>
      <c r="D4">
        <v>43</v>
      </c>
      <c r="E4">
        <v>52</v>
      </c>
      <c r="F4">
        <v>73</v>
      </c>
      <c r="G4">
        <v>73</v>
      </c>
      <c r="H4">
        <v>54</v>
      </c>
      <c r="K4">
        <v>3</v>
      </c>
      <c r="L4" t="s">
        <v>9</v>
      </c>
      <c r="M4">
        <v>19</v>
      </c>
      <c r="N4">
        <v>43</v>
      </c>
      <c r="O4">
        <v>52</v>
      </c>
      <c r="P4">
        <v>73</v>
      </c>
      <c r="Q4">
        <v>73</v>
      </c>
      <c r="R4">
        <v>54</v>
      </c>
    </row>
    <row r="5" spans="1:20" x14ac:dyDescent="0.25">
      <c r="A5">
        <v>4</v>
      </c>
      <c r="B5" t="s">
        <v>10</v>
      </c>
      <c r="C5">
        <v>63</v>
      </c>
      <c r="D5">
        <v>53</v>
      </c>
      <c r="E5">
        <v>34</v>
      </c>
      <c r="F5">
        <v>22</v>
      </c>
      <c r="G5">
        <v>94</v>
      </c>
      <c r="K5">
        <v>4</v>
      </c>
      <c r="L5" t="s">
        <v>10</v>
      </c>
      <c r="M5">
        <v>63</v>
      </c>
      <c r="N5">
        <v>53</v>
      </c>
      <c r="O5">
        <v>34</v>
      </c>
      <c r="P5">
        <v>22</v>
      </c>
      <c r="Q5">
        <v>94</v>
      </c>
      <c r="R5">
        <v>94</v>
      </c>
    </row>
    <row r="6" spans="1:20" x14ac:dyDescent="0.25">
      <c r="A6">
        <v>5</v>
      </c>
      <c r="B6" t="s">
        <v>11</v>
      </c>
      <c r="C6">
        <v>43</v>
      </c>
      <c r="D6">
        <v>92</v>
      </c>
      <c r="E6">
        <v>86</v>
      </c>
      <c r="F6">
        <v>64</v>
      </c>
      <c r="G6">
        <v>11</v>
      </c>
      <c r="H6">
        <v>82</v>
      </c>
      <c r="K6">
        <v>5</v>
      </c>
      <c r="L6" t="s">
        <v>11</v>
      </c>
      <c r="M6">
        <v>43</v>
      </c>
      <c r="N6">
        <v>92</v>
      </c>
      <c r="O6">
        <v>86</v>
      </c>
      <c r="P6">
        <v>64</v>
      </c>
      <c r="Q6">
        <v>11</v>
      </c>
      <c r="R6">
        <v>82</v>
      </c>
    </row>
    <row r="7" spans="1:20" x14ac:dyDescent="0.25">
      <c r="A7">
        <v>6</v>
      </c>
      <c r="B7" t="s">
        <v>12</v>
      </c>
      <c r="C7">
        <v>68</v>
      </c>
      <c r="D7">
        <v>76</v>
      </c>
      <c r="E7">
        <v>27</v>
      </c>
      <c r="F7">
        <v>86</v>
      </c>
      <c r="G7">
        <v>68</v>
      </c>
      <c r="H7">
        <v>37</v>
      </c>
      <c r="K7">
        <v>6</v>
      </c>
      <c r="L7" t="s">
        <v>12</v>
      </c>
      <c r="M7">
        <v>68</v>
      </c>
      <c r="N7">
        <v>76</v>
      </c>
      <c r="O7">
        <v>27</v>
      </c>
      <c r="P7">
        <v>86</v>
      </c>
      <c r="Q7">
        <v>68</v>
      </c>
      <c r="R7">
        <v>37</v>
      </c>
    </row>
    <row r="8" spans="1:20" x14ac:dyDescent="0.25">
      <c r="A8">
        <v>7</v>
      </c>
      <c r="B8" t="s">
        <v>13</v>
      </c>
      <c r="C8">
        <v>53</v>
      </c>
      <c r="D8">
        <v>34</v>
      </c>
      <c r="E8">
        <v>16</v>
      </c>
      <c r="F8">
        <v>44</v>
      </c>
      <c r="G8">
        <v>96</v>
      </c>
      <c r="H8">
        <v>46</v>
      </c>
      <c r="K8">
        <v>7</v>
      </c>
      <c r="L8" t="s">
        <v>13</v>
      </c>
      <c r="M8">
        <v>53</v>
      </c>
      <c r="N8">
        <v>34</v>
      </c>
      <c r="O8">
        <v>16</v>
      </c>
      <c r="P8">
        <v>44</v>
      </c>
      <c r="Q8">
        <v>96</v>
      </c>
      <c r="R8">
        <v>46</v>
      </c>
    </row>
    <row r="9" spans="1:20" x14ac:dyDescent="0.25">
      <c r="A9">
        <v>8</v>
      </c>
      <c r="B9" t="s">
        <v>14</v>
      </c>
      <c r="D9">
        <v>86</v>
      </c>
      <c r="E9">
        <v>86</v>
      </c>
      <c r="F9">
        <v>94</v>
      </c>
      <c r="G9">
        <v>52</v>
      </c>
      <c r="H9">
        <v>77</v>
      </c>
      <c r="K9">
        <v>8</v>
      </c>
      <c r="L9" t="s">
        <v>14</v>
      </c>
      <c r="M9">
        <v>46</v>
      </c>
      <c r="N9">
        <v>86</v>
      </c>
      <c r="O9">
        <v>86</v>
      </c>
      <c r="P9">
        <v>94</v>
      </c>
      <c r="Q9">
        <v>52</v>
      </c>
      <c r="R9">
        <v>77</v>
      </c>
    </row>
    <row r="10" spans="1:20" x14ac:dyDescent="0.25">
      <c r="A10">
        <v>9</v>
      </c>
      <c r="B10" t="s">
        <v>15</v>
      </c>
      <c r="C10">
        <v>99</v>
      </c>
      <c r="D10">
        <v>46</v>
      </c>
      <c r="E10">
        <v>43</v>
      </c>
      <c r="F10">
        <v>67</v>
      </c>
      <c r="G10">
        <v>91</v>
      </c>
      <c r="H10">
        <v>89</v>
      </c>
      <c r="K10">
        <v>9</v>
      </c>
      <c r="L10" t="s">
        <v>15</v>
      </c>
      <c r="M10">
        <v>99</v>
      </c>
      <c r="N10">
        <v>46</v>
      </c>
      <c r="O10">
        <v>43</v>
      </c>
      <c r="P10">
        <v>67</v>
      </c>
      <c r="Q10">
        <v>91</v>
      </c>
      <c r="R10">
        <v>89</v>
      </c>
    </row>
    <row r="11" spans="1:20" x14ac:dyDescent="0.25">
      <c r="A11">
        <v>10</v>
      </c>
      <c r="B11" t="s">
        <v>16</v>
      </c>
      <c r="C11">
        <v>55</v>
      </c>
      <c r="D11">
        <v>81</v>
      </c>
      <c r="E11">
        <v>67</v>
      </c>
      <c r="F11">
        <v>73</v>
      </c>
      <c r="G11">
        <v>85</v>
      </c>
      <c r="H11">
        <v>53</v>
      </c>
      <c r="K11">
        <v>10</v>
      </c>
      <c r="L11" t="s">
        <v>16</v>
      </c>
      <c r="M11">
        <v>55</v>
      </c>
      <c r="N11">
        <v>81</v>
      </c>
      <c r="O11">
        <v>67</v>
      </c>
      <c r="P11">
        <v>73</v>
      </c>
      <c r="Q11">
        <v>85</v>
      </c>
      <c r="R11">
        <v>53</v>
      </c>
    </row>
    <row r="12" spans="1:20" x14ac:dyDescent="0.25">
      <c r="A12">
        <v>11</v>
      </c>
      <c r="B12" t="s">
        <v>17</v>
      </c>
      <c r="C12">
        <v>63</v>
      </c>
      <c r="D12">
        <v>78</v>
      </c>
      <c r="E12">
        <v>45</v>
      </c>
      <c r="F12">
        <v>12</v>
      </c>
      <c r="G12">
        <v>78</v>
      </c>
      <c r="K12">
        <v>11</v>
      </c>
      <c r="L12" t="s">
        <v>17</v>
      </c>
      <c r="M12">
        <v>63</v>
      </c>
      <c r="N12">
        <v>78</v>
      </c>
      <c r="O12">
        <v>45</v>
      </c>
      <c r="P12">
        <v>12</v>
      </c>
      <c r="Q12">
        <v>78</v>
      </c>
      <c r="R12">
        <v>96</v>
      </c>
    </row>
    <row r="13" spans="1:20" x14ac:dyDescent="0.25">
      <c r="A13">
        <v>12</v>
      </c>
      <c r="B13" t="s">
        <v>18</v>
      </c>
      <c r="C13">
        <v>45</v>
      </c>
      <c r="D13">
        <v>53</v>
      </c>
      <c r="E13">
        <v>78</v>
      </c>
      <c r="F13">
        <v>35</v>
      </c>
      <c r="G13">
        <v>65</v>
      </c>
      <c r="H13">
        <v>12</v>
      </c>
      <c r="K13">
        <v>12</v>
      </c>
      <c r="L13" t="s">
        <v>18</v>
      </c>
      <c r="M13">
        <v>45</v>
      </c>
      <c r="N13">
        <v>53</v>
      </c>
      <c r="O13">
        <v>78</v>
      </c>
      <c r="P13">
        <v>35</v>
      </c>
      <c r="Q13">
        <v>65</v>
      </c>
      <c r="R13">
        <v>12</v>
      </c>
    </row>
    <row r="16" spans="1:20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19</v>
      </c>
      <c r="K16" t="s">
        <v>0</v>
      </c>
      <c r="L16" t="s">
        <v>1</v>
      </c>
      <c r="M16" t="s">
        <v>2</v>
      </c>
      <c r="N16" t="s">
        <v>3</v>
      </c>
      <c r="O16" t="s">
        <v>4</v>
      </c>
      <c r="P16" t="s">
        <v>5</v>
      </c>
      <c r="Q16" t="s">
        <v>6</v>
      </c>
      <c r="R16" t="s">
        <v>19</v>
      </c>
    </row>
    <row r="17" spans="1:18" x14ac:dyDescent="0.25">
      <c r="A17">
        <v>1</v>
      </c>
      <c r="B17" t="s">
        <v>7</v>
      </c>
      <c r="C17">
        <v>53</v>
      </c>
      <c r="D17">
        <v>73</v>
      </c>
      <c r="E17">
        <v>76</v>
      </c>
      <c r="F17">
        <v>53</v>
      </c>
      <c r="G17">
        <v>76</v>
      </c>
      <c r="H17">
        <v>61</v>
      </c>
      <c r="K17">
        <v>1</v>
      </c>
      <c r="L17" t="s">
        <v>7</v>
      </c>
      <c r="M17">
        <v>53</v>
      </c>
      <c r="N17">
        <v>73</v>
      </c>
      <c r="O17">
        <v>76</v>
      </c>
      <c r="P17">
        <v>53</v>
      </c>
      <c r="Q17">
        <v>76</v>
      </c>
      <c r="R17">
        <v>61</v>
      </c>
    </row>
    <row r="18" spans="1:18" x14ac:dyDescent="0.25">
      <c r="A18">
        <v>2</v>
      </c>
      <c r="B18" t="s">
        <v>8</v>
      </c>
      <c r="C18">
        <v>67</v>
      </c>
      <c r="D18">
        <v>67</v>
      </c>
      <c r="E18">
        <v>94</v>
      </c>
      <c r="F18">
        <v>63</v>
      </c>
      <c r="G18">
        <v>42</v>
      </c>
      <c r="H18">
        <v>76</v>
      </c>
      <c r="K18">
        <v>2</v>
      </c>
      <c r="L18" t="s">
        <v>8</v>
      </c>
      <c r="M18">
        <v>67</v>
      </c>
      <c r="N18">
        <v>67</v>
      </c>
      <c r="O18">
        <v>94</v>
      </c>
      <c r="P18">
        <v>63</v>
      </c>
      <c r="Q18">
        <v>42</v>
      </c>
      <c r="R18">
        <v>76</v>
      </c>
    </row>
    <row r="19" spans="1:18" x14ac:dyDescent="0.25">
      <c r="A19">
        <v>3</v>
      </c>
      <c r="B19" t="s">
        <v>9</v>
      </c>
      <c r="C19">
        <v>19</v>
      </c>
      <c r="D19">
        <v>43</v>
      </c>
      <c r="E19">
        <v>52</v>
      </c>
      <c r="F19">
        <v>73</v>
      </c>
      <c r="G19">
        <v>73</v>
      </c>
      <c r="H19">
        <v>54</v>
      </c>
      <c r="K19">
        <v>3</v>
      </c>
      <c r="L19" t="s">
        <v>9</v>
      </c>
      <c r="M19">
        <v>19</v>
      </c>
      <c r="N19">
        <v>43</v>
      </c>
      <c r="O19">
        <v>52</v>
      </c>
      <c r="P19">
        <v>73</v>
      </c>
      <c r="Q19">
        <v>73</v>
      </c>
      <c r="R19">
        <v>54</v>
      </c>
    </row>
    <row r="20" spans="1:18" x14ac:dyDescent="0.25">
      <c r="A20">
        <v>4</v>
      </c>
      <c r="B20" t="s">
        <v>10</v>
      </c>
      <c r="C20">
        <v>63</v>
      </c>
      <c r="D20">
        <v>53</v>
      </c>
      <c r="E20">
        <v>34</v>
      </c>
      <c r="F20">
        <v>22</v>
      </c>
      <c r="G20">
        <v>94</v>
      </c>
      <c r="H20">
        <v>94</v>
      </c>
      <c r="K20">
        <v>4</v>
      </c>
      <c r="L20" t="s">
        <v>10</v>
      </c>
      <c r="M20">
        <v>63</v>
      </c>
      <c r="N20">
        <v>53</v>
      </c>
      <c r="O20">
        <v>34</v>
      </c>
      <c r="P20">
        <v>22</v>
      </c>
      <c r="Q20">
        <v>94</v>
      </c>
      <c r="R20">
        <v>94</v>
      </c>
    </row>
    <row r="21" spans="1:18" x14ac:dyDescent="0.25">
      <c r="A21">
        <v>5</v>
      </c>
      <c r="B21" t="s">
        <v>11</v>
      </c>
      <c r="C21">
        <v>43</v>
      </c>
      <c r="D21">
        <v>92</v>
      </c>
      <c r="E21">
        <v>86</v>
      </c>
      <c r="F21">
        <v>64</v>
      </c>
      <c r="G21">
        <v>11</v>
      </c>
      <c r="H21">
        <v>82</v>
      </c>
      <c r="K21">
        <v>5</v>
      </c>
      <c r="L21" t="s">
        <v>11</v>
      </c>
      <c r="M21">
        <v>43</v>
      </c>
      <c r="N21">
        <v>92</v>
      </c>
      <c r="O21">
        <v>86</v>
      </c>
      <c r="P21">
        <v>64</v>
      </c>
      <c r="Q21">
        <v>11</v>
      </c>
      <c r="R21">
        <v>82</v>
      </c>
    </row>
    <row r="22" spans="1:18" x14ac:dyDescent="0.25">
      <c r="A22">
        <v>6</v>
      </c>
      <c r="B22" t="s">
        <v>12</v>
      </c>
      <c r="C22">
        <v>68</v>
      </c>
      <c r="D22">
        <v>76</v>
      </c>
      <c r="E22">
        <v>27</v>
      </c>
      <c r="F22">
        <v>86</v>
      </c>
      <c r="G22">
        <v>68</v>
      </c>
      <c r="H22">
        <v>37</v>
      </c>
      <c r="K22">
        <v>6</v>
      </c>
      <c r="L22" t="s">
        <v>12</v>
      </c>
      <c r="M22">
        <v>68</v>
      </c>
      <c r="N22">
        <v>76</v>
      </c>
      <c r="O22">
        <v>27</v>
      </c>
      <c r="P22">
        <v>86</v>
      </c>
      <c r="Q22">
        <v>68</v>
      </c>
      <c r="R22">
        <v>37</v>
      </c>
    </row>
    <row r="23" spans="1:18" x14ac:dyDescent="0.25">
      <c r="A23">
        <v>7</v>
      </c>
      <c r="B23" t="s">
        <v>13</v>
      </c>
      <c r="C23">
        <v>53</v>
      </c>
      <c r="D23">
        <v>34</v>
      </c>
      <c r="E23">
        <v>16</v>
      </c>
      <c r="F23">
        <v>44</v>
      </c>
      <c r="G23">
        <v>96</v>
      </c>
      <c r="H23">
        <v>46</v>
      </c>
      <c r="K23">
        <v>7</v>
      </c>
      <c r="L23" t="s">
        <v>13</v>
      </c>
      <c r="M23">
        <v>53</v>
      </c>
      <c r="N23">
        <v>34</v>
      </c>
      <c r="O23">
        <v>16</v>
      </c>
      <c r="P23">
        <v>44</v>
      </c>
      <c r="Q23">
        <v>96</v>
      </c>
      <c r="R23">
        <v>46</v>
      </c>
    </row>
    <row r="24" spans="1:18" x14ac:dyDescent="0.25">
      <c r="A24">
        <v>8</v>
      </c>
      <c r="B24" t="s">
        <v>14</v>
      </c>
      <c r="C24">
        <v>46</v>
      </c>
      <c r="D24">
        <v>86</v>
      </c>
      <c r="E24">
        <v>86</v>
      </c>
      <c r="F24">
        <v>94</v>
      </c>
      <c r="G24">
        <v>52</v>
      </c>
      <c r="H24">
        <v>77</v>
      </c>
      <c r="K24">
        <v>8</v>
      </c>
      <c r="L24" t="s">
        <v>14</v>
      </c>
      <c r="M24">
        <v>46</v>
      </c>
      <c r="N24">
        <v>86</v>
      </c>
      <c r="O24">
        <v>86</v>
      </c>
      <c r="P24">
        <v>94</v>
      </c>
      <c r="Q24">
        <v>52</v>
      </c>
      <c r="R24">
        <v>77</v>
      </c>
    </row>
    <row r="25" spans="1:18" x14ac:dyDescent="0.25">
      <c r="A25">
        <v>9</v>
      </c>
      <c r="B25" t="s">
        <v>15</v>
      </c>
      <c r="C25">
        <v>99</v>
      </c>
      <c r="D25">
        <v>46</v>
      </c>
      <c r="E25">
        <v>43</v>
      </c>
      <c r="F25">
        <v>67</v>
      </c>
      <c r="G25">
        <v>91</v>
      </c>
      <c r="H25">
        <v>89</v>
      </c>
      <c r="K25">
        <v>9</v>
      </c>
      <c r="L25" t="s">
        <v>15</v>
      </c>
      <c r="M25">
        <v>99</v>
      </c>
      <c r="N25">
        <v>46</v>
      </c>
      <c r="O25">
        <v>43</v>
      </c>
      <c r="P25">
        <v>67</v>
      </c>
      <c r="Q25">
        <v>91</v>
      </c>
      <c r="R25">
        <v>89</v>
      </c>
    </row>
    <row r="26" spans="1:18" x14ac:dyDescent="0.25">
      <c r="A26">
        <v>10</v>
      </c>
      <c r="B26" t="s">
        <v>16</v>
      </c>
      <c r="C26">
        <v>55</v>
      </c>
      <c r="D26">
        <v>81</v>
      </c>
      <c r="E26">
        <v>67</v>
      </c>
      <c r="F26">
        <v>73</v>
      </c>
      <c r="G26">
        <v>85</v>
      </c>
      <c r="H26">
        <v>53</v>
      </c>
      <c r="K26">
        <v>10</v>
      </c>
      <c r="L26" t="s">
        <v>16</v>
      </c>
      <c r="M26">
        <v>55</v>
      </c>
      <c r="N26">
        <v>81</v>
      </c>
      <c r="O26">
        <v>67</v>
      </c>
      <c r="P26">
        <v>73</v>
      </c>
      <c r="Q26">
        <v>85</v>
      </c>
      <c r="R26">
        <v>53</v>
      </c>
    </row>
    <row r="27" spans="1:18" x14ac:dyDescent="0.25">
      <c r="A27">
        <v>11</v>
      </c>
      <c r="B27" t="s">
        <v>17</v>
      </c>
      <c r="C27">
        <v>63</v>
      </c>
      <c r="D27">
        <v>78</v>
      </c>
      <c r="E27">
        <v>45</v>
      </c>
      <c r="F27">
        <v>12</v>
      </c>
      <c r="G27">
        <v>78</v>
      </c>
      <c r="H27">
        <v>96</v>
      </c>
      <c r="K27">
        <v>11</v>
      </c>
      <c r="L27" t="s">
        <v>17</v>
      </c>
      <c r="M27">
        <v>63</v>
      </c>
      <c r="N27">
        <v>78</v>
      </c>
      <c r="O27">
        <v>45</v>
      </c>
      <c r="P27">
        <v>12</v>
      </c>
      <c r="Q27">
        <v>78</v>
      </c>
      <c r="R27">
        <v>96</v>
      </c>
    </row>
    <row r="28" spans="1:18" x14ac:dyDescent="0.25">
      <c r="A28">
        <v>12</v>
      </c>
      <c r="B28" t="s">
        <v>18</v>
      </c>
      <c r="C28">
        <v>45</v>
      </c>
      <c r="D28">
        <v>53</v>
      </c>
      <c r="E28">
        <v>78</v>
      </c>
      <c r="F28">
        <v>35</v>
      </c>
      <c r="G28">
        <v>65</v>
      </c>
      <c r="H28">
        <v>12</v>
      </c>
      <c r="K28">
        <v>12</v>
      </c>
      <c r="L28" t="s">
        <v>18</v>
      </c>
      <c r="M28">
        <v>45</v>
      </c>
      <c r="N28">
        <v>53</v>
      </c>
      <c r="O28">
        <v>78</v>
      </c>
      <c r="P28">
        <v>35</v>
      </c>
      <c r="Q28">
        <v>65</v>
      </c>
      <c r="R28">
        <v>12</v>
      </c>
    </row>
    <row r="30" spans="1:18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19</v>
      </c>
      <c r="K30" t="s">
        <v>0</v>
      </c>
      <c r="L30" t="s">
        <v>1</v>
      </c>
      <c r="M30" t="s">
        <v>2</v>
      </c>
      <c r="N30" t="s">
        <v>3</v>
      </c>
      <c r="O30" t="s">
        <v>4</v>
      </c>
      <c r="P30" t="s">
        <v>5</v>
      </c>
      <c r="Q30" t="s">
        <v>6</v>
      </c>
      <c r="R30" t="s">
        <v>19</v>
      </c>
    </row>
    <row r="31" spans="1:18" x14ac:dyDescent="0.25">
      <c r="A31">
        <v>1</v>
      </c>
      <c r="B31" t="s">
        <v>7</v>
      </c>
      <c r="C31">
        <v>53</v>
      </c>
      <c r="D31">
        <v>73</v>
      </c>
      <c r="E31">
        <v>76</v>
      </c>
      <c r="F31">
        <v>53</v>
      </c>
      <c r="G31">
        <v>76</v>
      </c>
      <c r="H31">
        <v>61</v>
      </c>
      <c r="K31">
        <v>1</v>
      </c>
      <c r="L31" t="s">
        <v>7</v>
      </c>
      <c r="M31">
        <v>53</v>
      </c>
      <c r="N31">
        <v>73</v>
      </c>
      <c r="O31">
        <v>76</v>
      </c>
      <c r="P31">
        <v>53</v>
      </c>
      <c r="Q31">
        <v>76</v>
      </c>
      <c r="R31">
        <v>61</v>
      </c>
    </row>
    <row r="32" spans="1:18" x14ac:dyDescent="0.25">
      <c r="A32">
        <v>2</v>
      </c>
      <c r="B32" t="s">
        <v>8</v>
      </c>
      <c r="C32">
        <v>67</v>
      </c>
      <c r="D32">
        <v>67</v>
      </c>
      <c r="E32">
        <v>94</v>
      </c>
      <c r="F32">
        <v>63</v>
      </c>
      <c r="G32">
        <v>42</v>
      </c>
      <c r="H32">
        <v>76</v>
      </c>
      <c r="K32">
        <v>2</v>
      </c>
      <c r="L32" t="s">
        <v>8</v>
      </c>
      <c r="M32">
        <v>67</v>
      </c>
      <c r="N32">
        <v>67</v>
      </c>
      <c r="O32">
        <v>94</v>
      </c>
      <c r="P32">
        <v>63</v>
      </c>
      <c r="Q32">
        <v>42</v>
      </c>
      <c r="R32">
        <v>76</v>
      </c>
    </row>
    <row r="33" spans="1:18" x14ac:dyDescent="0.25">
      <c r="A33">
        <v>3</v>
      </c>
      <c r="B33" t="s">
        <v>9</v>
      </c>
      <c r="C33">
        <v>19</v>
      </c>
      <c r="D33">
        <v>43</v>
      </c>
      <c r="E33">
        <v>52</v>
      </c>
      <c r="F33">
        <v>73</v>
      </c>
      <c r="G33">
        <v>73</v>
      </c>
      <c r="H33">
        <v>54</v>
      </c>
      <c r="K33">
        <v>3</v>
      </c>
      <c r="L33" t="s">
        <v>9</v>
      </c>
      <c r="M33">
        <v>53</v>
      </c>
      <c r="N33">
        <v>43</v>
      </c>
      <c r="O33">
        <v>52</v>
      </c>
      <c r="P33">
        <v>73</v>
      </c>
      <c r="Q33">
        <v>73</v>
      </c>
      <c r="R33">
        <v>54</v>
      </c>
    </row>
    <row r="34" spans="1:18" x14ac:dyDescent="0.25">
      <c r="A34">
        <v>4</v>
      </c>
      <c r="B34" t="s">
        <v>10</v>
      </c>
      <c r="C34">
        <v>63</v>
      </c>
      <c r="D34">
        <v>53</v>
      </c>
      <c r="E34">
        <v>34</v>
      </c>
      <c r="F34">
        <v>22</v>
      </c>
      <c r="G34">
        <v>94</v>
      </c>
      <c r="H34">
        <v>94</v>
      </c>
      <c r="K34">
        <v>4</v>
      </c>
      <c r="L34" t="s">
        <v>10</v>
      </c>
      <c r="M34">
        <v>63</v>
      </c>
      <c r="N34">
        <v>53</v>
      </c>
      <c r="O34">
        <v>34</v>
      </c>
      <c r="P34">
        <v>22</v>
      </c>
      <c r="Q34">
        <v>94</v>
      </c>
      <c r="R34">
        <v>94</v>
      </c>
    </row>
    <row r="35" spans="1:18" x14ac:dyDescent="0.25">
      <c r="A35">
        <v>5</v>
      </c>
      <c r="B35" t="s">
        <v>11</v>
      </c>
      <c r="C35">
        <v>43</v>
      </c>
      <c r="D35">
        <v>92</v>
      </c>
      <c r="E35">
        <v>86</v>
      </c>
      <c r="F35">
        <v>64</v>
      </c>
      <c r="G35">
        <v>11</v>
      </c>
      <c r="H35">
        <v>82</v>
      </c>
      <c r="K35">
        <v>5</v>
      </c>
      <c r="L35" t="s">
        <v>11</v>
      </c>
      <c r="M35">
        <v>43</v>
      </c>
      <c r="N35">
        <v>92</v>
      </c>
      <c r="O35">
        <v>86</v>
      </c>
      <c r="P35">
        <v>64</v>
      </c>
      <c r="Q35">
        <v>11</v>
      </c>
      <c r="R35">
        <v>82</v>
      </c>
    </row>
    <row r="36" spans="1:18" x14ac:dyDescent="0.25">
      <c r="A36">
        <v>6</v>
      </c>
      <c r="B36" t="s">
        <v>12</v>
      </c>
      <c r="C36">
        <v>68</v>
      </c>
      <c r="D36">
        <v>76</v>
      </c>
      <c r="E36">
        <v>27</v>
      </c>
      <c r="F36">
        <v>86</v>
      </c>
      <c r="G36">
        <v>68</v>
      </c>
      <c r="H36">
        <v>37</v>
      </c>
      <c r="K36">
        <v>6</v>
      </c>
      <c r="L36" t="s">
        <v>12</v>
      </c>
      <c r="M36">
        <v>68</v>
      </c>
      <c r="N36">
        <v>76</v>
      </c>
      <c r="O36">
        <v>27</v>
      </c>
      <c r="P36">
        <v>86</v>
      </c>
      <c r="Q36">
        <v>68</v>
      </c>
      <c r="R36">
        <v>37</v>
      </c>
    </row>
    <row r="37" spans="1:18" x14ac:dyDescent="0.25">
      <c r="A37">
        <v>7</v>
      </c>
      <c r="B37" t="s">
        <v>13</v>
      </c>
      <c r="C37">
        <v>53</v>
      </c>
      <c r="D37">
        <v>34</v>
      </c>
      <c r="E37">
        <v>16</v>
      </c>
      <c r="F37">
        <v>44</v>
      </c>
      <c r="G37">
        <v>96</v>
      </c>
      <c r="H37">
        <v>46</v>
      </c>
      <c r="K37">
        <v>7</v>
      </c>
      <c r="L37" t="s">
        <v>13</v>
      </c>
      <c r="M37">
        <v>53</v>
      </c>
      <c r="N37">
        <v>34</v>
      </c>
      <c r="O37">
        <v>55</v>
      </c>
      <c r="P37">
        <v>44</v>
      </c>
      <c r="Q37">
        <v>96</v>
      </c>
      <c r="R37">
        <v>46</v>
      </c>
    </row>
    <row r="38" spans="1:18" x14ac:dyDescent="0.25">
      <c r="A38">
        <v>8</v>
      </c>
      <c r="B38" t="s">
        <v>14</v>
      </c>
      <c r="C38">
        <v>46</v>
      </c>
      <c r="D38">
        <v>86</v>
      </c>
      <c r="E38">
        <v>86</v>
      </c>
      <c r="F38">
        <v>94</v>
      </c>
      <c r="G38">
        <v>52</v>
      </c>
      <c r="H38">
        <v>77</v>
      </c>
      <c r="K38">
        <v>8</v>
      </c>
      <c r="L38" t="s">
        <v>14</v>
      </c>
      <c r="M38">
        <v>46</v>
      </c>
      <c r="N38">
        <v>86</v>
      </c>
      <c r="O38">
        <v>86</v>
      </c>
      <c r="P38">
        <v>94</v>
      </c>
      <c r="Q38">
        <v>52</v>
      </c>
      <c r="R38">
        <v>77</v>
      </c>
    </row>
    <row r="39" spans="1:18" x14ac:dyDescent="0.25">
      <c r="A39">
        <v>9</v>
      </c>
      <c r="B39" t="s">
        <v>15</v>
      </c>
      <c r="C39">
        <v>99</v>
      </c>
      <c r="D39">
        <v>46</v>
      </c>
      <c r="E39">
        <v>43</v>
      </c>
      <c r="F39">
        <v>67</v>
      </c>
      <c r="G39">
        <v>91</v>
      </c>
      <c r="H39">
        <v>89</v>
      </c>
      <c r="K39">
        <v>9</v>
      </c>
      <c r="L39" t="s">
        <v>15</v>
      </c>
      <c r="M39">
        <v>99</v>
      </c>
      <c r="N39">
        <v>46</v>
      </c>
      <c r="O39">
        <v>43</v>
      </c>
      <c r="P39">
        <v>67</v>
      </c>
      <c r="Q39">
        <v>91</v>
      </c>
      <c r="R39">
        <v>89</v>
      </c>
    </row>
    <row r="40" spans="1:18" x14ac:dyDescent="0.25">
      <c r="A40">
        <v>10</v>
      </c>
      <c r="B40" t="s">
        <v>16</v>
      </c>
      <c r="C40">
        <v>55</v>
      </c>
      <c r="D40">
        <v>81</v>
      </c>
      <c r="E40">
        <v>67</v>
      </c>
      <c r="F40">
        <v>73</v>
      </c>
      <c r="G40">
        <v>85</v>
      </c>
      <c r="H40">
        <v>53</v>
      </c>
      <c r="K40">
        <v>10</v>
      </c>
      <c r="L40" t="s">
        <v>16</v>
      </c>
      <c r="M40">
        <v>55</v>
      </c>
      <c r="N40">
        <v>81</v>
      </c>
      <c r="O40">
        <v>67</v>
      </c>
      <c r="P40">
        <v>73</v>
      </c>
      <c r="Q40">
        <v>85</v>
      </c>
      <c r="R40">
        <v>53</v>
      </c>
    </row>
    <row r="41" spans="1:18" x14ac:dyDescent="0.25">
      <c r="A41">
        <v>11</v>
      </c>
      <c r="B41" t="s">
        <v>17</v>
      </c>
      <c r="C41">
        <v>63</v>
      </c>
      <c r="D41">
        <v>78</v>
      </c>
      <c r="E41">
        <v>45</v>
      </c>
      <c r="F41">
        <v>12</v>
      </c>
      <c r="G41">
        <v>78</v>
      </c>
      <c r="H41">
        <v>96</v>
      </c>
      <c r="K41">
        <v>11</v>
      </c>
      <c r="L41" t="s">
        <v>17</v>
      </c>
      <c r="M41">
        <v>63</v>
      </c>
      <c r="N41">
        <v>78</v>
      </c>
      <c r="O41">
        <v>45</v>
      </c>
      <c r="P41">
        <v>12</v>
      </c>
      <c r="Q41">
        <v>78</v>
      </c>
      <c r="R41">
        <v>96</v>
      </c>
    </row>
    <row r="42" spans="1:18" x14ac:dyDescent="0.25">
      <c r="A42">
        <v>12</v>
      </c>
      <c r="B42" t="s">
        <v>18</v>
      </c>
      <c r="C42">
        <v>45</v>
      </c>
      <c r="D42">
        <v>53</v>
      </c>
      <c r="E42">
        <v>78</v>
      </c>
      <c r="F42">
        <v>35</v>
      </c>
      <c r="G42">
        <v>65</v>
      </c>
      <c r="H42">
        <v>12</v>
      </c>
      <c r="K42">
        <v>12</v>
      </c>
      <c r="L42" t="s">
        <v>18</v>
      </c>
      <c r="M42">
        <v>45</v>
      </c>
      <c r="N42">
        <v>53</v>
      </c>
      <c r="O42">
        <v>78</v>
      </c>
      <c r="P42">
        <v>35</v>
      </c>
      <c r="Q42">
        <v>65</v>
      </c>
      <c r="R42">
        <v>25</v>
      </c>
    </row>
    <row r="45" spans="1:18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19</v>
      </c>
      <c r="K45" t="s">
        <v>0</v>
      </c>
      <c r="L45" t="s">
        <v>1</v>
      </c>
      <c r="M45" t="s">
        <v>2</v>
      </c>
      <c r="N45" t="s">
        <v>3</v>
      </c>
      <c r="O45" t="s">
        <v>4</v>
      </c>
      <c r="P45" t="s">
        <v>5</v>
      </c>
      <c r="Q45" t="s">
        <v>6</v>
      </c>
      <c r="R45" t="s">
        <v>19</v>
      </c>
    </row>
    <row r="46" spans="1:18" x14ac:dyDescent="0.25">
      <c r="A46">
        <v>1</v>
      </c>
      <c r="B46" t="s">
        <v>7</v>
      </c>
      <c r="C46">
        <v>53</v>
      </c>
      <c r="D46">
        <v>73</v>
      </c>
      <c r="E46">
        <v>76</v>
      </c>
      <c r="F46">
        <v>53</v>
      </c>
      <c r="G46">
        <v>76</v>
      </c>
      <c r="H46">
        <v>61</v>
      </c>
      <c r="K46">
        <v>1</v>
      </c>
      <c r="L46" t="s">
        <v>7</v>
      </c>
      <c r="M46">
        <v>53</v>
      </c>
      <c r="N46">
        <v>73</v>
      </c>
      <c r="O46">
        <v>76</v>
      </c>
      <c r="P46">
        <v>53</v>
      </c>
      <c r="Q46">
        <v>76</v>
      </c>
      <c r="R46">
        <v>61</v>
      </c>
    </row>
    <row r="47" spans="1:18" x14ac:dyDescent="0.25">
      <c r="A47">
        <v>2</v>
      </c>
      <c r="B47" t="s">
        <v>8</v>
      </c>
      <c r="C47">
        <v>67</v>
      </c>
      <c r="D47">
        <v>67</v>
      </c>
      <c r="E47">
        <v>94</v>
      </c>
      <c r="F47">
        <v>63</v>
      </c>
      <c r="G47">
        <v>42</v>
      </c>
      <c r="H47">
        <v>76</v>
      </c>
      <c r="K47">
        <v>2</v>
      </c>
      <c r="L47" t="s">
        <v>8</v>
      </c>
      <c r="M47">
        <v>67</v>
      </c>
      <c r="N47">
        <v>67</v>
      </c>
      <c r="O47">
        <v>94</v>
      </c>
      <c r="P47">
        <v>63</v>
      </c>
      <c r="Q47">
        <v>42</v>
      </c>
      <c r="R47">
        <v>76</v>
      </c>
    </row>
    <row r="48" spans="1:18" x14ac:dyDescent="0.25">
      <c r="A48">
        <v>3</v>
      </c>
      <c r="B48" t="s">
        <v>9</v>
      </c>
      <c r="C48">
        <v>19</v>
      </c>
      <c r="D48">
        <v>43</v>
      </c>
      <c r="E48">
        <v>52</v>
      </c>
      <c r="F48">
        <v>73</v>
      </c>
      <c r="G48">
        <v>73</v>
      </c>
      <c r="H48">
        <v>54</v>
      </c>
      <c r="K48">
        <v>3</v>
      </c>
      <c r="L48" t="s">
        <v>9</v>
      </c>
      <c r="M48">
        <v>19</v>
      </c>
      <c r="N48">
        <v>43</v>
      </c>
      <c r="O48">
        <v>52</v>
      </c>
      <c r="P48">
        <v>73</v>
      </c>
      <c r="Q48">
        <v>73</v>
      </c>
      <c r="R48">
        <v>54</v>
      </c>
    </row>
    <row r="49" spans="1:18" x14ac:dyDescent="0.25">
      <c r="A49">
        <v>4</v>
      </c>
      <c r="B49" t="s">
        <v>10</v>
      </c>
      <c r="C49">
        <v>63</v>
      </c>
      <c r="D49">
        <v>53</v>
      </c>
      <c r="E49">
        <v>34</v>
      </c>
      <c r="F49">
        <v>22</v>
      </c>
      <c r="G49">
        <v>94</v>
      </c>
      <c r="H49">
        <v>94</v>
      </c>
      <c r="K49">
        <v>4</v>
      </c>
      <c r="L49" t="s">
        <v>10</v>
      </c>
      <c r="M49">
        <v>63</v>
      </c>
      <c r="N49">
        <v>53</v>
      </c>
      <c r="O49">
        <v>34</v>
      </c>
      <c r="P49">
        <v>22</v>
      </c>
      <c r="Q49">
        <v>94</v>
      </c>
      <c r="R49">
        <v>94</v>
      </c>
    </row>
    <row r="50" spans="1:18" x14ac:dyDescent="0.25">
      <c r="A50">
        <v>5</v>
      </c>
      <c r="B50" t="s">
        <v>11</v>
      </c>
      <c r="C50">
        <v>43</v>
      </c>
      <c r="D50">
        <v>92</v>
      </c>
      <c r="E50">
        <v>86</v>
      </c>
      <c r="F50">
        <v>64</v>
      </c>
      <c r="G50">
        <v>11</v>
      </c>
      <c r="H50">
        <v>82</v>
      </c>
      <c r="K50">
        <v>5</v>
      </c>
      <c r="L50" t="s">
        <v>11</v>
      </c>
      <c r="M50">
        <v>43</v>
      </c>
      <c r="N50">
        <v>92</v>
      </c>
      <c r="O50">
        <v>86</v>
      </c>
      <c r="P50">
        <v>64</v>
      </c>
      <c r="Q50">
        <v>11</v>
      </c>
      <c r="R50">
        <v>82</v>
      </c>
    </row>
    <row r="51" spans="1:18" x14ac:dyDescent="0.25">
      <c r="A51">
        <v>6</v>
      </c>
      <c r="B51" t="s">
        <v>12</v>
      </c>
      <c r="C51">
        <v>68</v>
      </c>
      <c r="D51">
        <v>76</v>
      </c>
      <c r="E51">
        <v>27</v>
      </c>
      <c r="F51">
        <v>86</v>
      </c>
      <c r="G51">
        <v>68</v>
      </c>
      <c r="H51">
        <v>37</v>
      </c>
      <c r="K51">
        <v>6</v>
      </c>
      <c r="L51" t="s">
        <v>12</v>
      </c>
      <c r="M51">
        <v>68</v>
      </c>
      <c r="N51">
        <v>76</v>
      </c>
      <c r="O51">
        <v>27</v>
      </c>
      <c r="P51">
        <v>86</v>
      </c>
      <c r="Q51">
        <v>68</v>
      </c>
      <c r="R51">
        <v>37</v>
      </c>
    </row>
    <row r="52" spans="1:18" x14ac:dyDescent="0.25">
      <c r="A52">
        <v>7</v>
      </c>
      <c r="B52" t="s">
        <v>13</v>
      </c>
      <c r="C52">
        <v>53</v>
      </c>
      <c r="D52">
        <v>34</v>
      </c>
      <c r="E52">
        <v>16</v>
      </c>
      <c r="F52">
        <v>44</v>
      </c>
      <c r="G52">
        <v>96</v>
      </c>
      <c r="H52">
        <v>46</v>
      </c>
      <c r="K52">
        <v>7</v>
      </c>
      <c r="L52" t="s">
        <v>13</v>
      </c>
      <c r="M52">
        <v>53</v>
      </c>
      <c r="N52">
        <v>34</v>
      </c>
      <c r="O52">
        <v>16</v>
      </c>
      <c r="P52">
        <v>44</v>
      </c>
      <c r="Q52">
        <v>96</v>
      </c>
      <c r="R52">
        <v>46</v>
      </c>
    </row>
    <row r="53" spans="1:18" x14ac:dyDescent="0.25">
      <c r="A53">
        <v>8</v>
      </c>
      <c r="B53" t="s">
        <v>14</v>
      </c>
      <c r="C53">
        <v>46</v>
      </c>
      <c r="D53">
        <v>86</v>
      </c>
      <c r="E53">
        <v>86</v>
      </c>
      <c r="F53">
        <v>94</v>
      </c>
      <c r="G53">
        <v>52</v>
      </c>
      <c r="H53">
        <v>77</v>
      </c>
      <c r="K53">
        <v>8</v>
      </c>
      <c r="L53" t="s">
        <v>14</v>
      </c>
      <c r="M53">
        <v>46</v>
      </c>
      <c r="N53">
        <v>86</v>
      </c>
      <c r="O53">
        <v>86</v>
      </c>
      <c r="P53">
        <v>94</v>
      </c>
      <c r="Q53">
        <v>52</v>
      </c>
      <c r="R53">
        <v>77</v>
      </c>
    </row>
    <row r="54" spans="1:18" x14ac:dyDescent="0.25">
      <c r="A54">
        <v>9</v>
      </c>
      <c r="B54" t="s">
        <v>15</v>
      </c>
      <c r="C54">
        <v>99</v>
      </c>
      <c r="D54">
        <v>46</v>
      </c>
      <c r="E54">
        <v>43</v>
      </c>
      <c r="F54">
        <v>67</v>
      </c>
      <c r="G54">
        <v>91</v>
      </c>
      <c r="H54">
        <v>89</v>
      </c>
      <c r="K54">
        <v>9</v>
      </c>
      <c r="L54" t="s">
        <v>15</v>
      </c>
      <c r="M54">
        <v>99</v>
      </c>
      <c r="N54">
        <v>46</v>
      </c>
      <c r="O54">
        <v>43</v>
      </c>
      <c r="P54">
        <v>67</v>
      </c>
      <c r="Q54">
        <v>91</v>
      </c>
      <c r="R54">
        <v>89</v>
      </c>
    </row>
    <row r="55" spans="1:18" x14ac:dyDescent="0.25">
      <c r="A55">
        <v>10</v>
      </c>
      <c r="B55" t="s">
        <v>16</v>
      </c>
      <c r="C55">
        <v>55</v>
      </c>
      <c r="D55">
        <v>81</v>
      </c>
      <c r="E55">
        <v>67</v>
      </c>
      <c r="F55">
        <v>73</v>
      </c>
      <c r="G55">
        <v>85</v>
      </c>
      <c r="H55">
        <v>53</v>
      </c>
      <c r="K55">
        <v>10</v>
      </c>
      <c r="L55" t="s">
        <v>16</v>
      </c>
      <c r="M55">
        <v>55</v>
      </c>
      <c r="N55">
        <v>81</v>
      </c>
      <c r="O55">
        <v>67</v>
      </c>
      <c r="P55">
        <v>73</v>
      </c>
      <c r="Q55">
        <v>85</v>
      </c>
      <c r="R55">
        <v>53</v>
      </c>
    </row>
    <row r="56" spans="1:18" x14ac:dyDescent="0.25">
      <c r="A56">
        <v>11</v>
      </c>
      <c r="B56" t="s">
        <v>17</v>
      </c>
      <c r="C56">
        <v>63</v>
      </c>
      <c r="D56">
        <v>78</v>
      </c>
      <c r="E56">
        <v>45</v>
      </c>
      <c r="F56">
        <v>12</v>
      </c>
      <c r="G56">
        <v>78</v>
      </c>
      <c r="H56">
        <v>96</v>
      </c>
      <c r="K56">
        <v>11</v>
      </c>
      <c r="L56" t="s">
        <v>17</v>
      </c>
      <c r="M56">
        <v>63</v>
      </c>
      <c r="N56">
        <v>78</v>
      </c>
      <c r="O56">
        <v>45</v>
      </c>
      <c r="P56">
        <v>12</v>
      </c>
      <c r="Q56">
        <v>78</v>
      </c>
      <c r="R56">
        <v>96</v>
      </c>
    </row>
    <row r="57" spans="1:18" x14ac:dyDescent="0.25">
      <c r="A57">
        <v>12</v>
      </c>
      <c r="B57" t="s">
        <v>18</v>
      </c>
      <c r="C57">
        <v>45</v>
      </c>
      <c r="D57">
        <v>53</v>
      </c>
      <c r="E57">
        <v>78</v>
      </c>
      <c r="F57">
        <v>35</v>
      </c>
      <c r="G57">
        <v>65</v>
      </c>
      <c r="H57">
        <v>12</v>
      </c>
      <c r="K57">
        <v>12</v>
      </c>
      <c r="L57" t="s">
        <v>18</v>
      </c>
      <c r="M57">
        <v>45</v>
      </c>
      <c r="N57">
        <v>53</v>
      </c>
      <c r="O57">
        <v>78</v>
      </c>
      <c r="P57">
        <v>35</v>
      </c>
      <c r="Q57">
        <v>65</v>
      </c>
      <c r="R57">
        <v>12</v>
      </c>
    </row>
    <row r="60" spans="1:18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19</v>
      </c>
      <c r="K60" t="s">
        <v>0</v>
      </c>
      <c r="L60" t="s">
        <v>1</v>
      </c>
      <c r="M60" t="s">
        <v>2</v>
      </c>
      <c r="N60" t="s">
        <v>3</v>
      </c>
      <c r="O60" t="s">
        <v>4</v>
      </c>
      <c r="P60" t="s">
        <v>5</v>
      </c>
      <c r="Q60" t="s">
        <v>6</v>
      </c>
      <c r="R60" t="s">
        <v>19</v>
      </c>
    </row>
    <row r="61" spans="1:18" x14ac:dyDescent="0.25">
      <c r="A61">
        <v>1</v>
      </c>
      <c r="B61" t="s">
        <v>7</v>
      </c>
      <c r="C61">
        <v>53</v>
      </c>
      <c r="D61">
        <v>73</v>
      </c>
      <c r="E61">
        <v>76</v>
      </c>
      <c r="F61">
        <v>53</v>
      </c>
      <c r="G61">
        <v>76</v>
      </c>
      <c r="H61">
        <v>61</v>
      </c>
      <c r="K61">
        <v>1</v>
      </c>
      <c r="L61" t="s">
        <v>7</v>
      </c>
      <c r="M61">
        <v>53</v>
      </c>
      <c r="N61">
        <v>73</v>
      </c>
      <c r="O61">
        <v>76</v>
      </c>
      <c r="P61">
        <v>53</v>
      </c>
      <c r="Q61">
        <v>76</v>
      </c>
      <c r="R61">
        <v>61</v>
      </c>
    </row>
    <row r="62" spans="1:18" x14ac:dyDescent="0.25">
      <c r="A62">
        <v>2</v>
      </c>
      <c r="B62" t="s">
        <v>8</v>
      </c>
      <c r="C62">
        <v>67</v>
      </c>
      <c r="D62">
        <v>67</v>
      </c>
      <c r="E62">
        <v>94</v>
      </c>
      <c r="F62">
        <v>63</v>
      </c>
      <c r="G62">
        <v>42</v>
      </c>
      <c r="H62">
        <v>76</v>
      </c>
      <c r="K62">
        <v>2</v>
      </c>
      <c r="L62" t="s">
        <v>8</v>
      </c>
      <c r="M62">
        <v>67</v>
      </c>
      <c r="N62">
        <v>67</v>
      </c>
      <c r="O62">
        <v>94</v>
      </c>
      <c r="P62">
        <v>63</v>
      </c>
      <c r="Q62">
        <v>42</v>
      </c>
      <c r="R62">
        <v>76</v>
      </c>
    </row>
    <row r="63" spans="1:18" x14ac:dyDescent="0.25">
      <c r="A63">
        <v>3</v>
      </c>
      <c r="B63" t="s">
        <v>9</v>
      </c>
      <c r="C63">
        <v>19</v>
      </c>
      <c r="D63">
        <v>43</v>
      </c>
      <c r="E63">
        <v>52</v>
      </c>
      <c r="F63">
        <v>73</v>
      </c>
      <c r="G63">
        <v>73</v>
      </c>
      <c r="H63">
        <v>54</v>
      </c>
      <c r="K63">
        <v>3</v>
      </c>
      <c r="L63" t="s">
        <v>9</v>
      </c>
      <c r="M63">
        <v>19</v>
      </c>
      <c r="N63">
        <v>43</v>
      </c>
      <c r="O63">
        <v>52</v>
      </c>
      <c r="P63">
        <v>73</v>
      </c>
      <c r="Q63">
        <v>73</v>
      </c>
      <c r="R63">
        <v>54</v>
      </c>
    </row>
    <row r="64" spans="1:18" x14ac:dyDescent="0.25">
      <c r="A64">
        <v>4</v>
      </c>
      <c r="B64" t="s">
        <v>10</v>
      </c>
      <c r="C64">
        <v>63</v>
      </c>
      <c r="D64">
        <v>53</v>
      </c>
      <c r="E64">
        <v>34</v>
      </c>
      <c r="F64">
        <v>22</v>
      </c>
      <c r="G64">
        <v>94</v>
      </c>
      <c r="H64">
        <v>94</v>
      </c>
      <c r="K64">
        <v>4</v>
      </c>
      <c r="L64" t="s">
        <v>10</v>
      </c>
      <c r="M64">
        <v>63</v>
      </c>
      <c r="N64">
        <v>53</v>
      </c>
      <c r="O64">
        <v>34</v>
      </c>
      <c r="P64">
        <v>22</v>
      </c>
      <c r="Q64">
        <v>94</v>
      </c>
      <c r="R64">
        <v>94</v>
      </c>
    </row>
    <row r="65" spans="1:18" x14ac:dyDescent="0.25">
      <c r="A65">
        <v>5</v>
      </c>
      <c r="B65" t="s">
        <v>11</v>
      </c>
      <c r="C65">
        <v>43</v>
      </c>
      <c r="D65">
        <v>92</v>
      </c>
      <c r="E65">
        <v>86</v>
      </c>
      <c r="F65">
        <v>64</v>
      </c>
      <c r="G65">
        <v>11</v>
      </c>
      <c r="H65">
        <v>82</v>
      </c>
      <c r="K65">
        <v>5</v>
      </c>
      <c r="L65" t="s">
        <v>11</v>
      </c>
      <c r="M65">
        <v>43</v>
      </c>
      <c r="N65">
        <v>92</v>
      </c>
      <c r="O65">
        <v>86</v>
      </c>
      <c r="P65">
        <v>64</v>
      </c>
      <c r="Q65">
        <v>11</v>
      </c>
      <c r="R65">
        <v>82</v>
      </c>
    </row>
    <row r="66" spans="1:18" x14ac:dyDescent="0.25">
      <c r="A66">
        <v>6</v>
      </c>
      <c r="B66" t="s">
        <v>12</v>
      </c>
      <c r="C66">
        <v>68</v>
      </c>
      <c r="D66">
        <v>76</v>
      </c>
      <c r="E66">
        <v>27</v>
      </c>
      <c r="F66">
        <v>86</v>
      </c>
      <c r="G66">
        <v>68</v>
      </c>
      <c r="H66">
        <v>37</v>
      </c>
      <c r="K66">
        <v>6</v>
      </c>
      <c r="L66" t="s">
        <v>12</v>
      </c>
      <c r="M66">
        <v>68</v>
      </c>
      <c r="N66">
        <v>76</v>
      </c>
      <c r="O66">
        <v>27</v>
      </c>
      <c r="P66">
        <v>86</v>
      </c>
      <c r="Q66">
        <v>68</v>
      </c>
      <c r="R66">
        <v>37</v>
      </c>
    </row>
    <row r="67" spans="1:18" x14ac:dyDescent="0.25">
      <c r="A67">
        <v>7</v>
      </c>
      <c r="B67" t="s">
        <v>13</v>
      </c>
      <c r="C67">
        <v>53</v>
      </c>
      <c r="D67">
        <v>34</v>
      </c>
      <c r="E67">
        <v>16</v>
      </c>
      <c r="F67">
        <v>44</v>
      </c>
      <c r="G67">
        <v>96</v>
      </c>
      <c r="H67">
        <v>46</v>
      </c>
      <c r="K67">
        <v>7</v>
      </c>
      <c r="L67" t="s">
        <v>13</v>
      </c>
      <c r="M67">
        <v>53</v>
      </c>
      <c r="N67">
        <v>34</v>
      </c>
      <c r="O67">
        <v>16</v>
      </c>
      <c r="P67">
        <v>44</v>
      </c>
      <c r="Q67">
        <v>96</v>
      </c>
      <c r="R67">
        <v>46</v>
      </c>
    </row>
    <row r="68" spans="1:18" x14ac:dyDescent="0.25">
      <c r="A68">
        <v>8</v>
      </c>
      <c r="B68" t="s">
        <v>14</v>
      </c>
      <c r="C68">
        <v>46</v>
      </c>
      <c r="D68">
        <v>86</v>
      </c>
      <c r="E68">
        <v>86</v>
      </c>
      <c r="F68">
        <v>94</v>
      </c>
      <c r="G68">
        <v>52</v>
      </c>
      <c r="H68">
        <v>77</v>
      </c>
      <c r="K68">
        <v>8</v>
      </c>
      <c r="L68" t="s">
        <v>14</v>
      </c>
      <c r="M68">
        <v>46</v>
      </c>
      <c r="N68">
        <v>86</v>
      </c>
      <c r="O68">
        <v>86</v>
      </c>
      <c r="P68">
        <v>94</v>
      </c>
      <c r="Q68">
        <v>52</v>
      </c>
      <c r="R68">
        <v>77</v>
      </c>
    </row>
    <row r="69" spans="1:18" x14ac:dyDescent="0.25">
      <c r="A69">
        <v>9</v>
      </c>
      <c r="B69" t="s">
        <v>15</v>
      </c>
      <c r="C69">
        <v>99</v>
      </c>
      <c r="D69">
        <v>46</v>
      </c>
      <c r="E69">
        <v>43</v>
      </c>
      <c r="F69">
        <v>67</v>
      </c>
      <c r="G69">
        <v>91</v>
      </c>
      <c r="H69">
        <v>89</v>
      </c>
      <c r="K69">
        <v>9</v>
      </c>
      <c r="L69" t="s">
        <v>15</v>
      </c>
      <c r="M69">
        <v>99</v>
      </c>
      <c r="N69">
        <v>46</v>
      </c>
      <c r="O69">
        <v>43</v>
      </c>
      <c r="P69">
        <v>67</v>
      </c>
      <c r="Q69">
        <v>91</v>
      </c>
      <c r="R69">
        <v>89</v>
      </c>
    </row>
    <row r="70" spans="1:18" x14ac:dyDescent="0.25">
      <c r="A70">
        <v>10</v>
      </c>
      <c r="B70" t="s">
        <v>16</v>
      </c>
      <c r="C70">
        <v>55</v>
      </c>
      <c r="D70">
        <v>81</v>
      </c>
      <c r="E70">
        <v>67</v>
      </c>
      <c r="F70">
        <v>73</v>
      </c>
      <c r="G70">
        <v>85</v>
      </c>
      <c r="H70">
        <v>53</v>
      </c>
      <c r="K70">
        <v>10</v>
      </c>
      <c r="L70" t="s">
        <v>16</v>
      </c>
      <c r="M70">
        <v>55</v>
      </c>
      <c r="N70">
        <v>81</v>
      </c>
      <c r="O70">
        <v>67</v>
      </c>
      <c r="P70">
        <v>73</v>
      </c>
      <c r="Q70">
        <v>85</v>
      </c>
      <c r="R70">
        <v>53</v>
      </c>
    </row>
    <row r="71" spans="1:18" x14ac:dyDescent="0.25">
      <c r="A71">
        <v>11</v>
      </c>
      <c r="B71" t="s">
        <v>17</v>
      </c>
      <c r="C71">
        <v>63</v>
      </c>
      <c r="D71">
        <v>78</v>
      </c>
      <c r="E71">
        <v>45</v>
      </c>
      <c r="F71">
        <v>12</v>
      </c>
      <c r="G71">
        <v>78</v>
      </c>
      <c r="H71">
        <v>96</v>
      </c>
      <c r="K71">
        <v>11</v>
      </c>
      <c r="L71" t="s">
        <v>17</v>
      </c>
      <c r="M71">
        <v>63</v>
      </c>
      <c r="N71">
        <v>78</v>
      </c>
      <c r="O71">
        <v>45</v>
      </c>
      <c r="P71">
        <v>12</v>
      </c>
      <c r="Q71">
        <v>78</v>
      </c>
      <c r="R71">
        <v>96</v>
      </c>
    </row>
    <row r="72" spans="1:18" x14ac:dyDescent="0.25">
      <c r="A72">
        <v>12</v>
      </c>
      <c r="B72" t="s">
        <v>18</v>
      </c>
      <c r="C72">
        <v>45</v>
      </c>
      <c r="D72">
        <v>53</v>
      </c>
      <c r="E72">
        <v>78</v>
      </c>
      <c r="F72">
        <v>35</v>
      </c>
      <c r="G72">
        <v>65</v>
      </c>
      <c r="H72">
        <v>12</v>
      </c>
      <c r="K72">
        <v>12</v>
      </c>
      <c r="L72" t="s">
        <v>18</v>
      </c>
      <c r="M72">
        <v>45</v>
      </c>
      <c r="N72">
        <v>53</v>
      </c>
      <c r="O72">
        <v>78</v>
      </c>
      <c r="P72">
        <v>35</v>
      </c>
      <c r="Q72">
        <v>65</v>
      </c>
      <c r="R72">
        <v>12</v>
      </c>
    </row>
    <row r="74" spans="1:18" x14ac:dyDescent="0.25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19</v>
      </c>
      <c r="K74" t="s">
        <v>0</v>
      </c>
      <c r="L74" t="s">
        <v>1</v>
      </c>
      <c r="M74" t="s">
        <v>2</v>
      </c>
      <c r="N74" t="s">
        <v>3</v>
      </c>
      <c r="O74" t="s">
        <v>4</v>
      </c>
      <c r="P74" t="s">
        <v>5</v>
      </c>
      <c r="Q74" t="s">
        <v>6</v>
      </c>
      <c r="R74" t="s">
        <v>19</v>
      </c>
    </row>
    <row r="75" spans="1:18" x14ac:dyDescent="0.25">
      <c r="A75">
        <v>1</v>
      </c>
      <c r="B75" t="s">
        <v>7</v>
      </c>
      <c r="C75">
        <v>53</v>
      </c>
      <c r="D75">
        <v>73</v>
      </c>
      <c r="E75">
        <v>76</v>
      </c>
      <c r="F75">
        <v>53</v>
      </c>
      <c r="G75">
        <v>76</v>
      </c>
      <c r="H75">
        <v>61</v>
      </c>
      <c r="K75">
        <v>1</v>
      </c>
      <c r="L75" t="s">
        <v>7</v>
      </c>
      <c r="M75">
        <v>53</v>
      </c>
      <c r="N75">
        <v>73</v>
      </c>
      <c r="O75">
        <v>76</v>
      </c>
      <c r="P75">
        <v>53</v>
      </c>
      <c r="Q75">
        <v>76</v>
      </c>
      <c r="R75">
        <v>61</v>
      </c>
    </row>
    <row r="76" spans="1:18" x14ac:dyDescent="0.25">
      <c r="A76">
        <v>2</v>
      </c>
      <c r="B76" t="s">
        <v>8</v>
      </c>
      <c r="C76">
        <v>67</v>
      </c>
      <c r="D76">
        <v>67</v>
      </c>
      <c r="E76">
        <v>94</v>
      </c>
      <c r="F76">
        <v>63</v>
      </c>
      <c r="G76">
        <v>42</v>
      </c>
      <c r="H76">
        <v>76</v>
      </c>
      <c r="K76">
        <v>2</v>
      </c>
      <c r="L76" t="s">
        <v>8</v>
      </c>
      <c r="M76">
        <v>67</v>
      </c>
      <c r="N76">
        <v>67</v>
      </c>
      <c r="O76">
        <v>94</v>
      </c>
      <c r="P76">
        <v>63</v>
      </c>
      <c r="Q76">
        <v>42</v>
      </c>
      <c r="R76">
        <v>76</v>
      </c>
    </row>
    <row r="77" spans="1:18" x14ac:dyDescent="0.25">
      <c r="A77">
        <v>3</v>
      </c>
      <c r="B77" t="s">
        <v>9</v>
      </c>
      <c r="C77">
        <v>19</v>
      </c>
      <c r="D77">
        <v>43</v>
      </c>
      <c r="E77">
        <v>52</v>
      </c>
      <c r="F77">
        <v>73</v>
      </c>
      <c r="G77">
        <v>73</v>
      </c>
      <c r="H77">
        <v>54</v>
      </c>
      <c r="K77">
        <v>3</v>
      </c>
      <c r="L77" t="s">
        <v>9</v>
      </c>
      <c r="M77">
        <v>19</v>
      </c>
      <c r="N77">
        <v>43</v>
      </c>
      <c r="O77">
        <v>52</v>
      </c>
      <c r="P77">
        <v>73</v>
      </c>
      <c r="Q77">
        <v>73</v>
      </c>
      <c r="R77">
        <v>54</v>
      </c>
    </row>
    <row r="78" spans="1:18" x14ac:dyDescent="0.25">
      <c r="A78">
        <v>4</v>
      </c>
      <c r="B78" t="s">
        <v>10</v>
      </c>
      <c r="C78">
        <v>63</v>
      </c>
      <c r="D78">
        <v>53</v>
      </c>
      <c r="E78">
        <v>34</v>
      </c>
      <c r="F78">
        <v>22</v>
      </c>
      <c r="G78">
        <v>94</v>
      </c>
      <c r="H78">
        <v>94</v>
      </c>
      <c r="K78">
        <v>4</v>
      </c>
      <c r="L78" t="s">
        <v>10</v>
      </c>
      <c r="M78">
        <v>63</v>
      </c>
      <c r="N78">
        <v>53</v>
      </c>
      <c r="O78">
        <v>34</v>
      </c>
      <c r="P78">
        <v>22</v>
      </c>
      <c r="Q78">
        <v>94</v>
      </c>
      <c r="R78">
        <v>94</v>
      </c>
    </row>
    <row r="79" spans="1:18" x14ac:dyDescent="0.25">
      <c r="A79">
        <v>5</v>
      </c>
      <c r="B79" t="s">
        <v>11</v>
      </c>
      <c r="C79">
        <v>43</v>
      </c>
      <c r="D79">
        <v>92</v>
      </c>
      <c r="E79">
        <v>86</v>
      </c>
      <c r="F79">
        <v>64</v>
      </c>
      <c r="G79">
        <v>11</v>
      </c>
      <c r="H79">
        <v>82</v>
      </c>
      <c r="K79">
        <v>5</v>
      </c>
      <c r="L79" t="s">
        <v>11</v>
      </c>
      <c r="M79">
        <v>43</v>
      </c>
      <c r="N79">
        <v>92</v>
      </c>
      <c r="O79">
        <v>86</v>
      </c>
      <c r="P79">
        <v>64</v>
      </c>
      <c r="Q79">
        <v>11</v>
      </c>
      <c r="R79">
        <v>82</v>
      </c>
    </row>
    <row r="80" spans="1:18" x14ac:dyDescent="0.25">
      <c r="A80">
        <v>6</v>
      </c>
      <c r="B80" t="s">
        <v>12</v>
      </c>
      <c r="C80">
        <v>68</v>
      </c>
      <c r="D80">
        <v>76</v>
      </c>
      <c r="E80">
        <v>27</v>
      </c>
      <c r="F80">
        <v>86</v>
      </c>
      <c r="G80">
        <v>68</v>
      </c>
      <c r="H80">
        <v>37</v>
      </c>
      <c r="K80">
        <v>6</v>
      </c>
      <c r="L80" t="s">
        <v>12</v>
      </c>
      <c r="M80">
        <v>68</v>
      </c>
      <c r="N80">
        <v>76</v>
      </c>
      <c r="O80">
        <v>27</v>
      </c>
      <c r="P80">
        <v>86</v>
      </c>
      <c r="Q80">
        <v>68</v>
      </c>
      <c r="R80">
        <v>37</v>
      </c>
    </row>
    <row r="81" spans="1:18" x14ac:dyDescent="0.25">
      <c r="A81">
        <v>7</v>
      </c>
      <c r="B81" t="s">
        <v>13</v>
      </c>
      <c r="C81">
        <v>53</v>
      </c>
      <c r="D81">
        <v>34</v>
      </c>
      <c r="E81">
        <v>16</v>
      </c>
      <c r="F81">
        <v>44</v>
      </c>
      <c r="G81">
        <v>96</v>
      </c>
      <c r="H81">
        <v>46</v>
      </c>
      <c r="K81">
        <v>7</v>
      </c>
      <c r="L81" t="s">
        <v>13</v>
      </c>
      <c r="M81">
        <v>53</v>
      </c>
      <c r="N81">
        <v>34</v>
      </c>
      <c r="O81">
        <v>16</v>
      </c>
      <c r="P81">
        <v>44</v>
      </c>
      <c r="Q81">
        <v>96</v>
      </c>
      <c r="R81">
        <v>46</v>
      </c>
    </row>
    <row r="82" spans="1:18" x14ac:dyDescent="0.25">
      <c r="A82">
        <v>8</v>
      </c>
      <c r="B82" t="s">
        <v>14</v>
      </c>
      <c r="C82">
        <v>46</v>
      </c>
      <c r="D82">
        <v>86</v>
      </c>
      <c r="E82">
        <v>86</v>
      </c>
      <c r="F82">
        <v>94</v>
      </c>
      <c r="G82">
        <v>52</v>
      </c>
      <c r="H82">
        <v>77</v>
      </c>
      <c r="K82">
        <v>8</v>
      </c>
      <c r="L82" t="s">
        <v>14</v>
      </c>
      <c r="M82">
        <v>46</v>
      </c>
      <c r="N82">
        <v>86</v>
      </c>
      <c r="O82">
        <v>86</v>
      </c>
      <c r="P82">
        <v>94</v>
      </c>
      <c r="Q82">
        <v>52</v>
      </c>
      <c r="R82">
        <v>77</v>
      </c>
    </row>
    <row r="83" spans="1:18" x14ac:dyDescent="0.25">
      <c r="A83">
        <v>9</v>
      </c>
      <c r="B83" t="s">
        <v>15</v>
      </c>
      <c r="C83">
        <v>99</v>
      </c>
      <c r="D83">
        <v>46</v>
      </c>
      <c r="E83">
        <v>43</v>
      </c>
      <c r="F83">
        <v>67</v>
      </c>
      <c r="G83">
        <v>91</v>
      </c>
      <c r="H83">
        <v>89</v>
      </c>
      <c r="K83">
        <v>9</v>
      </c>
      <c r="L83" t="s">
        <v>15</v>
      </c>
      <c r="M83">
        <v>99</v>
      </c>
      <c r="N83">
        <v>46</v>
      </c>
      <c r="O83">
        <v>43</v>
      </c>
      <c r="P83">
        <v>67</v>
      </c>
      <c r="Q83">
        <v>91</v>
      </c>
      <c r="R83">
        <v>89</v>
      </c>
    </row>
    <row r="84" spans="1:18" x14ac:dyDescent="0.25">
      <c r="A84">
        <v>10</v>
      </c>
      <c r="B84" t="s">
        <v>16</v>
      </c>
      <c r="C84">
        <v>55</v>
      </c>
      <c r="D84">
        <v>81</v>
      </c>
      <c r="E84">
        <v>67</v>
      </c>
      <c r="F84">
        <v>73</v>
      </c>
      <c r="G84">
        <v>85</v>
      </c>
      <c r="H84">
        <v>53</v>
      </c>
      <c r="K84">
        <v>10</v>
      </c>
      <c r="L84" t="s">
        <v>16</v>
      </c>
      <c r="M84">
        <v>55</v>
      </c>
      <c r="N84">
        <v>81</v>
      </c>
      <c r="O84">
        <v>67</v>
      </c>
      <c r="P84">
        <v>73</v>
      </c>
      <c r="Q84">
        <v>85</v>
      </c>
      <c r="R84">
        <v>53</v>
      </c>
    </row>
    <row r="85" spans="1:18" x14ac:dyDescent="0.25">
      <c r="A85">
        <v>11</v>
      </c>
      <c r="B85" t="s">
        <v>17</v>
      </c>
      <c r="C85">
        <v>63</v>
      </c>
      <c r="D85">
        <v>78</v>
      </c>
      <c r="E85">
        <v>45</v>
      </c>
      <c r="F85">
        <v>12</v>
      </c>
      <c r="G85">
        <v>78</v>
      </c>
      <c r="H85">
        <v>96</v>
      </c>
      <c r="K85">
        <v>11</v>
      </c>
      <c r="L85" t="s">
        <v>17</v>
      </c>
      <c r="M85">
        <v>63</v>
      </c>
      <c r="N85">
        <v>78</v>
      </c>
      <c r="O85">
        <v>45</v>
      </c>
      <c r="P85">
        <v>12</v>
      </c>
      <c r="Q85">
        <v>78</v>
      </c>
      <c r="R85">
        <v>96</v>
      </c>
    </row>
    <row r="86" spans="1:18" x14ac:dyDescent="0.25">
      <c r="A86">
        <v>12</v>
      </c>
      <c r="B86" t="s">
        <v>18</v>
      </c>
      <c r="C86">
        <v>45</v>
      </c>
      <c r="D86">
        <v>53</v>
      </c>
      <c r="E86">
        <v>78</v>
      </c>
      <c r="F86">
        <v>35</v>
      </c>
      <c r="G86">
        <v>65</v>
      </c>
      <c r="H86">
        <v>12</v>
      </c>
      <c r="K86">
        <v>12</v>
      </c>
      <c r="L86" t="s">
        <v>18</v>
      </c>
      <c r="M86">
        <v>45</v>
      </c>
      <c r="N86">
        <v>53</v>
      </c>
      <c r="O86">
        <v>78</v>
      </c>
      <c r="P86">
        <v>35</v>
      </c>
      <c r="Q86">
        <v>65</v>
      </c>
      <c r="R86">
        <v>12</v>
      </c>
    </row>
  </sheetData>
  <hyperlinks>
    <hyperlink ref="T1" location="Home!A1" display="Go To Home" xr:uid="{139615A8-9414-4FAE-B30A-93154A0506B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C85F-4D8E-4070-A672-B88E8D3EAD34}">
  <sheetPr>
    <tabColor rgb="FF00B0F0"/>
  </sheetPr>
  <dimension ref="A1:O742"/>
  <sheetViews>
    <sheetView workbookViewId="0">
      <selection activeCell="H19" sqref="H19"/>
    </sheetView>
  </sheetViews>
  <sheetFormatPr defaultRowHeight="15" x14ac:dyDescent="0.25"/>
  <cols>
    <col min="1" max="1" width="20.5703125" customWidth="1"/>
    <col min="10" max="10" width="10.5703125" bestFit="1" customWidth="1"/>
    <col min="11" max="11" width="11.7109375" customWidth="1"/>
    <col min="14" max="14" width="3.5703125" customWidth="1"/>
    <col min="15" max="15" width="11.7109375" bestFit="1" customWidth="1"/>
  </cols>
  <sheetData>
    <row r="1" spans="1:15" x14ac:dyDescent="0.25">
      <c r="A1" s="64" t="s">
        <v>263</v>
      </c>
      <c r="B1" s="65" t="s">
        <v>264</v>
      </c>
      <c r="C1" s="66" t="s">
        <v>265</v>
      </c>
      <c r="D1" s="66" t="s">
        <v>266</v>
      </c>
      <c r="E1" s="67" t="s">
        <v>267</v>
      </c>
      <c r="F1" s="68" t="s">
        <v>268</v>
      </c>
      <c r="G1" s="66" t="s">
        <v>269</v>
      </c>
      <c r="H1" s="69" t="s">
        <v>47</v>
      </c>
      <c r="I1" s="70" t="s">
        <v>48</v>
      </c>
      <c r="J1" s="73" t="s">
        <v>1048</v>
      </c>
      <c r="K1" s="73" t="s">
        <v>1049</v>
      </c>
      <c r="O1" s="216" t="s">
        <v>1467</v>
      </c>
    </row>
    <row r="2" spans="1:15" x14ac:dyDescent="0.25">
      <c r="A2" t="s">
        <v>270</v>
      </c>
      <c r="B2" t="s">
        <v>271</v>
      </c>
      <c r="C2" t="s">
        <v>272</v>
      </c>
      <c r="D2" t="s">
        <v>273</v>
      </c>
      <c r="E2">
        <v>36171</v>
      </c>
      <c r="F2">
        <f t="shared" ref="F2:F65" ca="1" si="0">DATEDIF(E2,TODAY(),"Y")</f>
        <v>22</v>
      </c>
      <c r="G2" t="s">
        <v>274</v>
      </c>
      <c r="H2">
        <v>54550</v>
      </c>
      <c r="I2">
        <v>1</v>
      </c>
    </row>
    <row r="3" spans="1:15" x14ac:dyDescent="0.25">
      <c r="A3" t="s">
        <v>275</v>
      </c>
      <c r="B3" t="s">
        <v>271</v>
      </c>
      <c r="C3" t="s">
        <v>272</v>
      </c>
      <c r="D3" t="s">
        <v>276</v>
      </c>
      <c r="E3">
        <v>40595</v>
      </c>
      <c r="F3">
        <f t="shared" ca="1" si="0"/>
        <v>10</v>
      </c>
      <c r="G3" t="s">
        <v>277</v>
      </c>
      <c r="H3">
        <v>26795</v>
      </c>
      <c r="I3">
        <v>4</v>
      </c>
    </row>
    <row r="4" spans="1:15" x14ac:dyDescent="0.25">
      <c r="A4" t="s">
        <v>278</v>
      </c>
      <c r="B4" t="s">
        <v>271</v>
      </c>
      <c r="C4" t="s">
        <v>272</v>
      </c>
      <c r="D4" t="s">
        <v>273</v>
      </c>
      <c r="E4">
        <v>39147</v>
      </c>
      <c r="F4">
        <f t="shared" ca="1" si="0"/>
        <v>14</v>
      </c>
      <c r="G4" t="s">
        <v>279</v>
      </c>
      <c r="H4">
        <v>42540</v>
      </c>
      <c r="I4">
        <v>5</v>
      </c>
    </row>
    <row r="5" spans="1:15" x14ac:dyDescent="0.25">
      <c r="A5" t="s">
        <v>280</v>
      </c>
      <c r="B5" t="s">
        <v>281</v>
      </c>
      <c r="C5" t="s">
        <v>272</v>
      </c>
      <c r="D5" t="s">
        <v>282</v>
      </c>
      <c r="E5">
        <v>41151</v>
      </c>
      <c r="F5">
        <f t="shared" ca="1" si="0"/>
        <v>8</v>
      </c>
      <c r="G5" t="s">
        <v>283</v>
      </c>
      <c r="H5">
        <v>35680</v>
      </c>
      <c r="I5">
        <v>3</v>
      </c>
    </row>
    <row r="6" spans="1:15" x14ac:dyDescent="0.25">
      <c r="A6" t="s">
        <v>284</v>
      </c>
      <c r="B6" t="s">
        <v>285</v>
      </c>
      <c r="C6" t="s">
        <v>272</v>
      </c>
      <c r="D6" t="s">
        <v>273</v>
      </c>
      <c r="E6">
        <v>39447</v>
      </c>
      <c r="F6">
        <f t="shared" ca="1" si="0"/>
        <v>13</v>
      </c>
      <c r="G6" t="s">
        <v>286</v>
      </c>
      <c r="H6">
        <v>72830</v>
      </c>
      <c r="I6">
        <v>4</v>
      </c>
    </row>
    <row r="7" spans="1:15" x14ac:dyDescent="0.25">
      <c r="A7" t="s">
        <v>287</v>
      </c>
      <c r="B7" t="s">
        <v>288</v>
      </c>
      <c r="C7" t="s">
        <v>289</v>
      </c>
      <c r="D7" t="s">
        <v>290</v>
      </c>
      <c r="E7">
        <v>38751</v>
      </c>
      <c r="F7">
        <f t="shared" ca="1" si="0"/>
        <v>15</v>
      </c>
      <c r="G7" t="s">
        <v>291</v>
      </c>
      <c r="H7">
        <v>60830</v>
      </c>
      <c r="I7">
        <v>2</v>
      </c>
    </row>
    <row r="8" spans="1:15" x14ac:dyDescent="0.25">
      <c r="A8" t="s">
        <v>292</v>
      </c>
      <c r="B8" t="s">
        <v>281</v>
      </c>
      <c r="C8" t="s">
        <v>289</v>
      </c>
      <c r="D8" t="s">
        <v>276</v>
      </c>
      <c r="E8">
        <v>36217</v>
      </c>
      <c r="F8">
        <f t="shared" ca="1" si="0"/>
        <v>22</v>
      </c>
      <c r="G8" t="s">
        <v>274</v>
      </c>
      <c r="H8">
        <v>15240</v>
      </c>
      <c r="I8">
        <v>1</v>
      </c>
    </row>
    <row r="9" spans="1:15" x14ac:dyDescent="0.25">
      <c r="A9" t="s">
        <v>293</v>
      </c>
      <c r="B9" t="s">
        <v>294</v>
      </c>
      <c r="C9" t="s">
        <v>289</v>
      </c>
      <c r="D9" t="s">
        <v>290</v>
      </c>
      <c r="E9">
        <v>39189</v>
      </c>
      <c r="F9">
        <f t="shared" ca="1" si="0"/>
        <v>14</v>
      </c>
      <c r="G9" t="s">
        <v>277</v>
      </c>
      <c r="H9">
        <v>66580</v>
      </c>
      <c r="I9">
        <v>5</v>
      </c>
    </row>
    <row r="10" spans="1:15" x14ac:dyDescent="0.25">
      <c r="A10" t="s">
        <v>295</v>
      </c>
      <c r="B10" t="s">
        <v>288</v>
      </c>
      <c r="C10" t="s">
        <v>289</v>
      </c>
      <c r="D10" t="s">
        <v>273</v>
      </c>
      <c r="E10">
        <v>36260</v>
      </c>
      <c r="F10">
        <f t="shared" ca="1" si="0"/>
        <v>22</v>
      </c>
      <c r="G10" t="s">
        <v>279</v>
      </c>
      <c r="H10">
        <v>75150</v>
      </c>
      <c r="I10">
        <v>1</v>
      </c>
    </row>
    <row r="11" spans="1:15" x14ac:dyDescent="0.25">
      <c r="A11" t="s">
        <v>296</v>
      </c>
      <c r="B11" t="s">
        <v>281</v>
      </c>
      <c r="C11" t="s">
        <v>289</v>
      </c>
      <c r="D11" t="s">
        <v>273</v>
      </c>
      <c r="E11">
        <v>37404</v>
      </c>
      <c r="F11">
        <f t="shared" ca="1" si="0"/>
        <v>19</v>
      </c>
      <c r="G11" t="s">
        <v>283</v>
      </c>
      <c r="H11">
        <v>30780</v>
      </c>
      <c r="I11">
        <v>4</v>
      </c>
    </row>
    <row r="12" spans="1:15" x14ac:dyDescent="0.25">
      <c r="A12" t="s">
        <v>297</v>
      </c>
      <c r="B12" t="s">
        <v>294</v>
      </c>
      <c r="C12" t="s">
        <v>289</v>
      </c>
      <c r="D12" t="s">
        <v>276</v>
      </c>
      <c r="E12">
        <v>37782</v>
      </c>
      <c r="F12">
        <f t="shared" ca="1" si="0"/>
        <v>17</v>
      </c>
      <c r="G12" t="s">
        <v>286</v>
      </c>
      <c r="H12">
        <v>17735</v>
      </c>
      <c r="I12">
        <v>3</v>
      </c>
    </row>
    <row r="13" spans="1:15" x14ac:dyDescent="0.25">
      <c r="A13" t="s">
        <v>298</v>
      </c>
      <c r="B13" t="s">
        <v>294</v>
      </c>
      <c r="C13" t="s">
        <v>289</v>
      </c>
      <c r="D13" t="s">
        <v>273</v>
      </c>
      <c r="E13">
        <v>38142</v>
      </c>
      <c r="F13">
        <f t="shared" ca="1" si="0"/>
        <v>16</v>
      </c>
      <c r="G13" t="s">
        <v>291</v>
      </c>
      <c r="H13">
        <v>49350</v>
      </c>
      <c r="I13">
        <v>4</v>
      </c>
    </row>
    <row r="14" spans="1:15" x14ac:dyDescent="0.25">
      <c r="A14" t="s">
        <v>299</v>
      </c>
      <c r="B14" t="s">
        <v>294</v>
      </c>
      <c r="C14" t="s">
        <v>289</v>
      </c>
      <c r="D14" t="s">
        <v>276</v>
      </c>
      <c r="E14">
        <v>40779</v>
      </c>
      <c r="F14">
        <f t="shared" ca="1" si="0"/>
        <v>9</v>
      </c>
      <c r="G14" t="s">
        <v>274</v>
      </c>
      <c r="H14">
        <v>30445</v>
      </c>
      <c r="I14">
        <v>1</v>
      </c>
    </row>
    <row r="15" spans="1:15" x14ac:dyDescent="0.25">
      <c r="A15" t="s">
        <v>300</v>
      </c>
      <c r="B15" t="s">
        <v>288</v>
      </c>
      <c r="C15" t="s">
        <v>289</v>
      </c>
      <c r="D15" t="s">
        <v>273</v>
      </c>
      <c r="E15">
        <v>41136</v>
      </c>
      <c r="F15">
        <f t="shared" ca="1" si="0"/>
        <v>8</v>
      </c>
      <c r="G15" t="s">
        <v>277</v>
      </c>
      <c r="H15">
        <v>79760</v>
      </c>
      <c r="I15">
        <v>5</v>
      </c>
    </row>
    <row r="16" spans="1:15" x14ac:dyDescent="0.25">
      <c r="A16" t="s">
        <v>301</v>
      </c>
      <c r="B16" t="s">
        <v>285</v>
      </c>
      <c r="C16" t="s">
        <v>289</v>
      </c>
      <c r="D16" t="s">
        <v>273</v>
      </c>
      <c r="E16">
        <v>36764</v>
      </c>
      <c r="F16">
        <f t="shared" ca="1" si="0"/>
        <v>20</v>
      </c>
      <c r="G16" t="s">
        <v>279</v>
      </c>
      <c r="H16">
        <v>74840</v>
      </c>
      <c r="I16">
        <v>4</v>
      </c>
    </row>
    <row r="17" spans="1:9" x14ac:dyDescent="0.25">
      <c r="A17" t="s">
        <v>302</v>
      </c>
      <c r="B17" t="s">
        <v>303</v>
      </c>
      <c r="C17" t="s">
        <v>289</v>
      </c>
      <c r="D17" t="s">
        <v>282</v>
      </c>
      <c r="E17">
        <v>40787</v>
      </c>
      <c r="F17">
        <f t="shared" ca="1" si="0"/>
        <v>9</v>
      </c>
      <c r="G17" t="s">
        <v>283</v>
      </c>
      <c r="H17">
        <v>29070</v>
      </c>
      <c r="I17">
        <v>3</v>
      </c>
    </row>
    <row r="18" spans="1:9" x14ac:dyDescent="0.25">
      <c r="A18" t="s">
        <v>304</v>
      </c>
      <c r="B18" t="s">
        <v>271</v>
      </c>
      <c r="C18" t="s">
        <v>289</v>
      </c>
      <c r="D18" t="s">
        <v>290</v>
      </c>
      <c r="E18">
        <v>36777</v>
      </c>
      <c r="F18">
        <f t="shared" ca="1" si="0"/>
        <v>20</v>
      </c>
      <c r="G18" t="s">
        <v>286</v>
      </c>
      <c r="H18">
        <v>76690</v>
      </c>
      <c r="I18">
        <v>3</v>
      </c>
    </row>
    <row r="19" spans="1:9" x14ac:dyDescent="0.25">
      <c r="A19" t="s">
        <v>305</v>
      </c>
      <c r="B19" t="s">
        <v>271</v>
      </c>
      <c r="C19" t="s">
        <v>289</v>
      </c>
      <c r="D19" t="s">
        <v>273</v>
      </c>
      <c r="E19">
        <v>39704</v>
      </c>
      <c r="F19">
        <f t="shared" ca="1" si="0"/>
        <v>12</v>
      </c>
      <c r="G19" t="s">
        <v>291</v>
      </c>
      <c r="H19">
        <v>58290</v>
      </c>
      <c r="I19">
        <v>5</v>
      </c>
    </row>
    <row r="20" spans="1:9" x14ac:dyDescent="0.25">
      <c r="A20" t="s">
        <v>306</v>
      </c>
      <c r="B20" t="s">
        <v>303</v>
      </c>
      <c r="C20" t="s">
        <v>289</v>
      </c>
      <c r="D20" t="s">
        <v>273</v>
      </c>
      <c r="E20">
        <v>39029</v>
      </c>
      <c r="F20">
        <f t="shared" ca="1" si="0"/>
        <v>14</v>
      </c>
      <c r="G20" t="s">
        <v>274</v>
      </c>
      <c r="H20">
        <v>85300</v>
      </c>
      <c r="I20">
        <v>2</v>
      </c>
    </row>
    <row r="21" spans="1:9" x14ac:dyDescent="0.25">
      <c r="A21" t="s">
        <v>307</v>
      </c>
      <c r="B21" t="s">
        <v>271</v>
      </c>
      <c r="C21" t="s">
        <v>289</v>
      </c>
      <c r="D21" t="s">
        <v>282</v>
      </c>
      <c r="E21">
        <v>40126</v>
      </c>
      <c r="F21">
        <f t="shared" ca="1" si="0"/>
        <v>11</v>
      </c>
      <c r="G21" t="s">
        <v>277</v>
      </c>
      <c r="H21">
        <v>10636</v>
      </c>
      <c r="I21">
        <v>4</v>
      </c>
    </row>
    <row r="22" spans="1:9" x14ac:dyDescent="0.25">
      <c r="A22" t="s">
        <v>308</v>
      </c>
      <c r="B22" t="s">
        <v>281</v>
      </c>
      <c r="C22" t="s">
        <v>289</v>
      </c>
      <c r="D22" t="s">
        <v>273</v>
      </c>
      <c r="E22">
        <v>36143</v>
      </c>
      <c r="F22">
        <f t="shared" ca="1" si="0"/>
        <v>22</v>
      </c>
      <c r="G22" t="s">
        <v>279</v>
      </c>
      <c r="H22">
        <v>72090</v>
      </c>
      <c r="I22">
        <v>5</v>
      </c>
    </row>
    <row r="23" spans="1:9" x14ac:dyDescent="0.25">
      <c r="A23" t="s">
        <v>309</v>
      </c>
      <c r="B23" t="s">
        <v>285</v>
      </c>
      <c r="C23" t="s">
        <v>289</v>
      </c>
      <c r="D23" t="s">
        <v>273</v>
      </c>
      <c r="E23">
        <v>39069</v>
      </c>
      <c r="F23">
        <f t="shared" ca="1" si="0"/>
        <v>14</v>
      </c>
      <c r="G23" t="s">
        <v>283</v>
      </c>
      <c r="H23">
        <v>37670</v>
      </c>
      <c r="I23">
        <v>3</v>
      </c>
    </row>
    <row r="24" spans="1:9" x14ac:dyDescent="0.25">
      <c r="A24" t="s">
        <v>310</v>
      </c>
      <c r="B24" t="s">
        <v>294</v>
      </c>
      <c r="C24" t="s">
        <v>311</v>
      </c>
      <c r="D24" t="s">
        <v>273</v>
      </c>
      <c r="E24">
        <v>38746</v>
      </c>
      <c r="F24">
        <f t="shared" ca="1" si="0"/>
        <v>15</v>
      </c>
      <c r="G24" t="s">
        <v>286</v>
      </c>
      <c r="H24">
        <v>49360</v>
      </c>
      <c r="I24">
        <v>2</v>
      </c>
    </row>
    <row r="25" spans="1:9" x14ac:dyDescent="0.25">
      <c r="A25" t="s">
        <v>312</v>
      </c>
      <c r="B25" t="s">
        <v>271</v>
      </c>
      <c r="C25" t="s">
        <v>311</v>
      </c>
      <c r="D25" t="s">
        <v>273</v>
      </c>
      <c r="E25">
        <v>36893</v>
      </c>
      <c r="F25">
        <f t="shared" ca="1" si="0"/>
        <v>20</v>
      </c>
      <c r="G25" t="s">
        <v>291</v>
      </c>
      <c r="H25">
        <v>33640</v>
      </c>
      <c r="I25">
        <v>3</v>
      </c>
    </row>
    <row r="26" spans="1:9" x14ac:dyDescent="0.25">
      <c r="A26" t="s">
        <v>313</v>
      </c>
      <c r="B26" t="s">
        <v>288</v>
      </c>
      <c r="C26" t="s">
        <v>311</v>
      </c>
      <c r="D26" t="s">
        <v>273</v>
      </c>
      <c r="E26">
        <v>36214</v>
      </c>
      <c r="F26">
        <f t="shared" ca="1" si="0"/>
        <v>22</v>
      </c>
      <c r="G26" t="s">
        <v>274</v>
      </c>
      <c r="H26">
        <v>47850</v>
      </c>
      <c r="I26">
        <v>1</v>
      </c>
    </row>
    <row r="27" spans="1:9" x14ac:dyDescent="0.25">
      <c r="A27" t="s">
        <v>314</v>
      </c>
      <c r="B27" t="s">
        <v>281</v>
      </c>
      <c r="C27" t="s">
        <v>311</v>
      </c>
      <c r="D27" t="s">
        <v>273</v>
      </c>
      <c r="E27">
        <v>38051</v>
      </c>
      <c r="F27">
        <f t="shared" ca="1" si="0"/>
        <v>17</v>
      </c>
      <c r="G27" t="s">
        <v>277</v>
      </c>
      <c r="H27">
        <v>30350</v>
      </c>
      <c r="I27">
        <v>1</v>
      </c>
    </row>
    <row r="28" spans="1:9" x14ac:dyDescent="0.25">
      <c r="A28" t="s">
        <v>315</v>
      </c>
      <c r="B28" t="s">
        <v>271</v>
      </c>
      <c r="C28" t="s">
        <v>311</v>
      </c>
      <c r="D28" t="s">
        <v>273</v>
      </c>
      <c r="E28">
        <v>36619</v>
      </c>
      <c r="F28">
        <f t="shared" ca="1" si="0"/>
        <v>21</v>
      </c>
      <c r="G28" t="s">
        <v>279</v>
      </c>
      <c r="H28">
        <v>56440</v>
      </c>
      <c r="I28">
        <v>1</v>
      </c>
    </row>
    <row r="29" spans="1:9" x14ac:dyDescent="0.25">
      <c r="A29" t="s">
        <v>316</v>
      </c>
      <c r="B29" t="s">
        <v>271</v>
      </c>
      <c r="C29" t="s">
        <v>311</v>
      </c>
      <c r="D29" t="s">
        <v>276</v>
      </c>
      <c r="E29">
        <v>38851</v>
      </c>
      <c r="F29">
        <f t="shared" ca="1" si="0"/>
        <v>15</v>
      </c>
      <c r="G29" t="s">
        <v>283</v>
      </c>
      <c r="H29">
        <v>11025</v>
      </c>
      <c r="I29">
        <v>1</v>
      </c>
    </row>
    <row r="30" spans="1:9" x14ac:dyDescent="0.25">
      <c r="A30" t="s">
        <v>317</v>
      </c>
      <c r="B30" t="s">
        <v>294</v>
      </c>
      <c r="C30" t="s">
        <v>311</v>
      </c>
      <c r="D30" t="s">
        <v>282</v>
      </c>
      <c r="E30">
        <v>38961</v>
      </c>
      <c r="F30">
        <f t="shared" ca="1" si="0"/>
        <v>14</v>
      </c>
      <c r="G30" t="s">
        <v>286</v>
      </c>
      <c r="H30">
        <v>20028</v>
      </c>
      <c r="I30">
        <v>4</v>
      </c>
    </row>
    <row r="31" spans="1:9" x14ac:dyDescent="0.25">
      <c r="A31" t="s">
        <v>318</v>
      </c>
      <c r="B31" t="s">
        <v>271</v>
      </c>
      <c r="C31" t="s">
        <v>311</v>
      </c>
      <c r="D31" t="s">
        <v>273</v>
      </c>
      <c r="E31">
        <v>40106</v>
      </c>
      <c r="F31">
        <f t="shared" ca="1" si="0"/>
        <v>11</v>
      </c>
      <c r="G31" t="s">
        <v>291</v>
      </c>
      <c r="H31">
        <v>51180</v>
      </c>
      <c r="I31">
        <v>3</v>
      </c>
    </row>
    <row r="32" spans="1:9" x14ac:dyDescent="0.25">
      <c r="A32" t="s">
        <v>319</v>
      </c>
      <c r="B32" t="s">
        <v>271</v>
      </c>
      <c r="C32" t="s">
        <v>311</v>
      </c>
      <c r="D32" t="s">
        <v>273</v>
      </c>
      <c r="E32">
        <v>40856</v>
      </c>
      <c r="F32">
        <f t="shared" ca="1" si="0"/>
        <v>9</v>
      </c>
      <c r="G32" t="s">
        <v>274</v>
      </c>
      <c r="H32">
        <v>41350</v>
      </c>
      <c r="I32">
        <v>2</v>
      </c>
    </row>
    <row r="33" spans="1:9" x14ac:dyDescent="0.25">
      <c r="A33" t="s">
        <v>320</v>
      </c>
      <c r="B33" t="s">
        <v>288</v>
      </c>
      <c r="C33" t="s">
        <v>311</v>
      </c>
      <c r="D33" t="s">
        <v>273</v>
      </c>
      <c r="E33">
        <v>39414</v>
      </c>
      <c r="F33">
        <f t="shared" ca="1" si="0"/>
        <v>13</v>
      </c>
      <c r="G33" t="s">
        <v>277</v>
      </c>
      <c r="H33">
        <v>73440</v>
      </c>
      <c r="I33">
        <v>1</v>
      </c>
    </row>
    <row r="34" spans="1:9" x14ac:dyDescent="0.25">
      <c r="A34" t="s">
        <v>321</v>
      </c>
      <c r="B34" t="s">
        <v>288</v>
      </c>
      <c r="C34" t="s">
        <v>311</v>
      </c>
      <c r="D34" t="s">
        <v>273</v>
      </c>
      <c r="E34">
        <v>41018</v>
      </c>
      <c r="F34">
        <f t="shared" ca="1" si="0"/>
        <v>9</v>
      </c>
      <c r="G34" t="s">
        <v>279</v>
      </c>
      <c r="H34">
        <v>46220</v>
      </c>
      <c r="I34">
        <v>3</v>
      </c>
    </row>
    <row r="35" spans="1:9" x14ac:dyDescent="0.25">
      <c r="A35" t="s">
        <v>322</v>
      </c>
      <c r="B35" t="s">
        <v>303</v>
      </c>
      <c r="C35" t="s">
        <v>311</v>
      </c>
      <c r="D35" t="s">
        <v>290</v>
      </c>
      <c r="E35">
        <v>40508</v>
      </c>
      <c r="F35">
        <f t="shared" ca="1" si="0"/>
        <v>10</v>
      </c>
      <c r="G35" t="s">
        <v>283</v>
      </c>
      <c r="H35">
        <v>58130</v>
      </c>
      <c r="I35">
        <v>2</v>
      </c>
    </row>
    <row r="36" spans="1:9" x14ac:dyDescent="0.25">
      <c r="A36" t="s">
        <v>323</v>
      </c>
      <c r="B36" t="s">
        <v>288</v>
      </c>
      <c r="C36" t="s">
        <v>311</v>
      </c>
      <c r="D36" t="s">
        <v>276</v>
      </c>
      <c r="E36">
        <v>39417</v>
      </c>
      <c r="F36">
        <f t="shared" ca="1" si="0"/>
        <v>13</v>
      </c>
      <c r="G36" t="s">
        <v>286</v>
      </c>
      <c r="H36">
        <v>46095</v>
      </c>
      <c r="I36">
        <v>3</v>
      </c>
    </row>
    <row r="37" spans="1:9" x14ac:dyDescent="0.25">
      <c r="A37" t="s">
        <v>324</v>
      </c>
      <c r="B37" t="s">
        <v>294</v>
      </c>
      <c r="C37" t="s">
        <v>311</v>
      </c>
      <c r="D37" t="s">
        <v>276</v>
      </c>
      <c r="E37">
        <v>40152</v>
      </c>
      <c r="F37">
        <f t="shared" ca="1" si="0"/>
        <v>11</v>
      </c>
      <c r="G37" t="s">
        <v>291</v>
      </c>
      <c r="H37">
        <v>28680</v>
      </c>
      <c r="I37">
        <v>1</v>
      </c>
    </row>
    <row r="38" spans="1:9" x14ac:dyDescent="0.25">
      <c r="A38" t="s">
        <v>325</v>
      </c>
      <c r="B38" t="s">
        <v>288</v>
      </c>
      <c r="C38" t="s">
        <v>326</v>
      </c>
      <c r="D38" t="s">
        <v>282</v>
      </c>
      <c r="E38">
        <v>40925</v>
      </c>
      <c r="F38">
        <f t="shared" ca="1" si="0"/>
        <v>9</v>
      </c>
      <c r="G38" t="s">
        <v>274</v>
      </c>
      <c r="H38">
        <v>14568</v>
      </c>
      <c r="I38">
        <v>3</v>
      </c>
    </row>
    <row r="39" spans="1:9" x14ac:dyDescent="0.25">
      <c r="A39" t="s">
        <v>327</v>
      </c>
      <c r="B39" t="s">
        <v>271</v>
      </c>
      <c r="C39" t="s">
        <v>326</v>
      </c>
      <c r="D39" t="s">
        <v>290</v>
      </c>
      <c r="E39">
        <v>39094</v>
      </c>
      <c r="F39">
        <f t="shared" ca="1" si="0"/>
        <v>14</v>
      </c>
      <c r="G39" t="s">
        <v>277</v>
      </c>
      <c r="H39">
        <v>83020</v>
      </c>
      <c r="I39">
        <v>4</v>
      </c>
    </row>
    <row r="40" spans="1:9" x14ac:dyDescent="0.25">
      <c r="A40" t="s">
        <v>328</v>
      </c>
      <c r="B40" t="s">
        <v>294</v>
      </c>
      <c r="C40" t="s">
        <v>326</v>
      </c>
      <c r="D40" t="s">
        <v>273</v>
      </c>
      <c r="E40">
        <v>40200</v>
      </c>
      <c r="F40">
        <f t="shared" ca="1" si="0"/>
        <v>11</v>
      </c>
      <c r="G40" t="s">
        <v>279</v>
      </c>
      <c r="H40">
        <v>77350</v>
      </c>
      <c r="I40">
        <v>5</v>
      </c>
    </row>
    <row r="41" spans="1:9" x14ac:dyDescent="0.25">
      <c r="A41" t="s">
        <v>329</v>
      </c>
      <c r="B41" t="s">
        <v>285</v>
      </c>
      <c r="C41" t="s">
        <v>326</v>
      </c>
      <c r="D41" t="s">
        <v>276</v>
      </c>
      <c r="E41">
        <v>36896</v>
      </c>
      <c r="F41">
        <f t="shared" ca="1" si="0"/>
        <v>20</v>
      </c>
      <c r="G41" t="s">
        <v>283</v>
      </c>
      <c r="H41">
        <v>35280</v>
      </c>
      <c r="I41">
        <v>3</v>
      </c>
    </row>
    <row r="42" spans="1:9" x14ac:dyDescent="0.25">
      <c r="A42" t="s">
        <v>330</v>
      </c>
      <c r="B42" t="s">
        <v>303</v>
      </c>
      <c r="C42" t="s">
        <v>326</v>
      </c>
      <c r="D42" t="s">
        <v>290</v>
      </c>
      <c r="E42">
        <v>40233</v>
      </c>
      <c r="F42">
        <f t="shared" ca="1" si="0"/>
        <v>11</v>
      </c>
      <c r="G42" t="s">
        <v>286</v>
      </c>
      <c r="H42">
        <v>64390</v>
      </c>
      <c r="I42">
        <v>2</v>
      </c>
    </row>
    <row r="43" spans="1:9" x14ac:dyDescent="0.25">
      <c r="A43" t="s">
        <v>331</v>
      </c>
      <c r="B43" t="s">
        <v>288</v>
      </c>
      <c r="C43" t="s">
        <v>326</v>
      </c>
      <c r="D43" t="s">
        <v>273</v>
      </c>
      <c r="E43">
        <v>35829</v>
      </c>
      <c r="F43">
        <f t="shared" ca="1" si="0"/>
        <v>23</v>
      </c>
      <c r="G43" t="s">
        <v>291</v>
      </c>
      <c r="H43">
        <v>61030</v>
      </c>
      <c r="I43">
        <v>3</v>
      </c>
    </row>
    <row r="44" spans="1:9" x14ac:dyDescent="0.25">
      <c r="A44" t="s">
        <v>332</v>
      </c>
      <c r="B44" t="s">
        <v>294</v>
      </c>
      <c r="C44" t="s">
        <v>326</v>
      </c>
      <c r="D44" t="s">
        <v>276</v>
      </c>
      <c r="E44">
        <v>35842</v>
      </c>
      <c r="F44">
        <f t="shared" ca="1" si="0"/>
        <v>23</v>
      </c>
      <c r="G44" t="s">
        <v>274</v>
      </c>
      <c r="H44">
        <v>23380</v>
      </c>
      <c r="I44">
        <v>4</v>
      </c>
    </row>
    <row r="45" spans="1:9" x14ac:dyDescent="0.25">
      <c r="A45" t="s">
        <v>333</v>
      </c>
      <c r="B45" t="s">
        <v>294</v>
      </c>
      <c r="C45" t="s">
        <v>326</v>
      </c>
      <c r="D45" t="s">
        <v>290</v>
      </c>
      <c r="E45">
        <v>35848</v>
      </c>
      <c r="F45">
        <f t="shared" ca="1" si="0"/>
        <v>23</v>
      </c>
      <c r="G45" t="s">
        <v>277</v>
      </c>
      <c r="H45">
        <v>85480</v>
      </c>
      <c r="I45">
        <v>5</v>
      </c>
    </row>
    <row r="46" spans="1:9" x14ac:dyDescent="0.25">
      <c r="A46" t="s">
        <v>334</v>
      </c>
      <c r="B46" t="s">
        <v>281</v>
      </c>
      <c r="C46" t="s">
        <v>326</v>
      </c>
      <c r="D46" t="s">
        <v>273</v>
      </c>
      <c r="E46">
        <v>40575</v>
      </c>
      <c r="F46">
        <f t="shared" ca="1" si="0"/>
        <v>10</v>
      </c>
      <c r="G46" t="s">
        <v>279</v>
      </c>
      <c r="H46">
        <v>74710</v>
      </c>
      <c r="I46">
        <v>2</v>
      </c>
    </row>
    <row r="47" spans="1:9" x14ac:dyDescent="0.25">
      <c r="A47" t="s">
        <v>335</v>
      </c>
      <c r="B47" t="s">
        <v>288</v>
      </c>
      <c r="C47" t="s">
        <v>326</v>
      </c>
      <c r="D47" t="s">
        <v>273</v>
      </c>
      <c r="E47">
        <v>40596</v>
      </c>
      <c r="F47">
        <f t="shared" ca="1" si="0"/>
        <v>10</v>
      </c>
      <c r="G47" t="s">
        <v>283</v>
      </c>
      <c r="H47">
        <v>68910</v>
      </c>
      <c r="I47">
        <v>5</v>
      </c>
    </row>
    <row r="48" spans="1:9" x14ac:dyDescent="0.25">
      <c r="A48" t="s">
        <v>336</v>
      </c>
      <c r="B48" t="s">
        <v>281</v>
      </c>
      <c r="C48" t="s">
        <v>326</v>
      </c>
      <c r="D48" t="s">
        <v>290</v>
      </c>
      <c r="E48">
        <v>40983</v>
      </c>
      <c r="F48">
        <f t="shared" ca="1" si="0"/>
        <v>9</v>
      </c>
      <c r="G48" t="s">
        <v>286</v>
      </c>
      <c r="H48">
        <v>64460</v>
      </c>
      <c r="I48">
        <v>1</v>
      </c>
    </row>
    <row r="49" spans="1:9" x14ac:dyDescent="0.25">
      <c r="A49" t="s">
        <v>337</v>
      </c>
      <c r="B49" t="s">
        <v>294</v>
      </c>
      <c r="C49" t="s">
        <v>326</v>
      </c>
      <c r="D49" t="s">
        <v>290</v>
      </c>
      <c r="E49">
        <v>38792</v>
      </c>
      <c r="F49">
        <f t="shared" ca="1" si="0"/>
        <v>15</v>
      </c>
      <c r="G49" t="s">
        <v>291</v>
      </c>
      <c r="H49">
        <v>74740</v>
      </c>
      <c r="I49">
        <v>5</v>
      </c>
    </row>
    <row r="50" spans="1:9" x14ac:dyDescent="0.25">
      <c r="A50" t="s">
        <v>338</v>
      </c>
      <c r="B50" t="s">
        <v>271</v>
      </c>
      <c r="C50" t="s">
        <v>326</v>
      </c>
      <c r="D50" t="s">
        <v>276</v>
      </c>
      <c r="E50">
        <v>38804</v>
      </c>
      <c r="F50">
        <f t="shared" ca="1" si="0"/>
        <v>15</v>
      </c>
      <c r="G50" t="s">
        <v>274</v>
      </c>
      <c r="H50">
        <v>48415</v>
      </c>
      <c r="I50">
        <v>4</v>
      </c>
    </row>
    <row r="51" spans="1:9" x14ac:dyDescent="0.25">
      <c r="A51" t="s">
        <v>339</v>
      </c>
      <c r="B51" t="s">
        <v>288</v>
      </c>
      <c r="C51" t="s">
        <v>326</v>
      </c>
      <c r="D51" t="s">
        <v>282</v>
      </c>
      <c r="E51">
        <v>36602</v>
      </c>
      <c r="F51">
        <f t="shared" ca="1" si="0"/>
        <v>21</v>
      </c>
      <c r="G51" t="s">
        <v>277</v>
      </c>
      <c r="H51">
        <v>30080</v>
      </c>
      <c r="I51">
        <v>3</v>
      </c>
    </row>
    <row r="52" spans="1:9" x14ac:dyDescent="0.25">
      <c r="A52" t="s">
        <v>340</v>
      </c>
      <c r="B52" t="s">
        <v>271</v>
      </c>
      <c r="C52" t="s">
        <v>326</v>
      </c>
      <c r="D52" t="s">
        <v>273</v>
      </c>
      <c r="E52">
        <v>40653</v>
      </c>
      <c r="F52">
        <f t="shared" ca="1" si="0"/>
        <v>10</v>
      </c>
      <c r="G52" t="s">
        <v>279</v>
      </c>
      <c r="H52">
        <v>49810</v>
      </c>
      <c r="I52">
        <v>2</v>
      </c>
    </row>
    <row r="53" spans="1:9" x14ac:dyDescent="0.25">
      <c r="A53" t="s">
        <v>341</v>
      </c>
      <c r="B53" t="s">
        <v>271</v>
      </c>
      <c r="C53" t="s">
        <v>326</v>
      </c>
      <c r="D53" t="s">
        <v>290</v>
      </c>
      <c r="E53">
        <v>40273</v>
      </c>
      <c r="F53">
        <f t="shared" ca="1" si="0"/>
        <v>11</v>
      </c>
      <c r="G53" t="s">
        <v>283</v>
      </c>
      <c r="H53">
        <v>50550</v>
      </c>
      <c r="I53">
        <v>2</v>
      </c>
    </row>
    <row r="54" spans="1:9" x14ac:dyDescent="0.25">
      <c r="A54" t="s">
        <v>342</v>
      </c>
      <c r="B54" t="s">
        <v>294</v>
      </c>
      <c r="C54" t="s">
        <v>326</v>
      </c>
      <c r="D54" t="s">
        <v>290</v>
      </c>
      <c r="E54">
        <v>35902</v>
      </c>
      <c r="F54">
        <f t="shared" ca="1" si="0"/>
        <v>23</v>
      </c>
      <c r="G54" t="s">
        <v>286</v>
      </c>
      <c r="H54">
        <v>63340</v>
      </c>
      <c r="I54">
        <v>3</v>
      </c>
    </row>
    <row r="55" spans="1:9" x14ac:dyDescent="0.25">
      <c r="A55" t="s">
        <v>343</v>
      </c>
      <c r="B55" t="s">
        <v>288</v>
      </c>
      <c r="C55" t="s">
        <v>326</v>
      </c>
      <c r="D55" t="s">
        <v>273</v>
      </c>
      <c r="E55">
        <v>37008</v>
      </c>
      <c r="F55">
        <f t="shared" ca="1" si="0"/>
        <v>20</v>
      </c>
      <c r="G55" t="s">
        <v>291</v>
      </c>
      <c r="H55">
        <v>27180</v>
      </c>
      <c r="I55">
        <v>4</v>
      </c>
    </row>
    <row r="56" spans="1:9" x14ac:dyDescent="0.25">
      <c r="A56" t="s">
        <v>344</v>
      </c>
      <c r="B56" t="s">
        <v>288</v>
      </c>
      <c r="C56" t="s">
        <v>326</v>
      </c>
      <c r="D56" t="s">
        <v>273</v>
      </c>
      <c r="E56">
        <v>37348</v>
      </c>
      <c r="F56">
        <f t="shared" ca="1" si="0"/>
        <v>19</v>
      </c>
      <c r="G56" t="s">
        <v>274</v>
      </c>
      <c r="H56">
        <v>85880</v>
      </c>
      <c r="I56">
        <v>3</v>
      </c>
    </row>
    <row r="57" spans="1:9" x14ac:dyDescent="0.25">
      <c r="A57" t="s">
        <v>345</v>
      </c>
      <c r="B57" t="s">
        <v>303</v>
      </c>
      <c r="C57" t="s">
        <v>326</v>
      </c>
      <c r="D57" t="s">
        <v>290</v>
      </c>
      <c r="E57">
        <v>39922</v>
      </c>
      <c r="F57">
        <f t="shared" ca="1" si="0"/>
        <v>12</v>
      </c>
      <c r="G57" t="s">
        <v>277</v>
      </c>
      <c r="H57">
        <v>25790</v>
      </c>
      <c r="I57">
        <v>3</v>
      </c>
    </row>
    <row r="58" spans="1:9" x14ac:dyDescent="0.25">
      <c r="A58" t="s">
        <v>346</v>
      </c>
      <c r="B58" t="s">
        <v>294</v>
      </c>
      <c r="C58" t="s">
        <v>326</v>
      </c>
      <c r="D58" t="s">
        <v>273</v>
      </c>
      <c r="E58">
        <v>40274</v>
      </c>
      <c r="F58">
        <f t="shared" ca="1" si="0"/>
        <v>11</v>
      </c>
      <c r="G58" t="s">
        <v>279</v>
      </c>
      <c r="H58">
        <v>38730</v>
      </c>
      <c r="I58">
        <v>1</v>
      </c>
    </row>
    <row r="59" spans="1:9" x14ac:dyDescent="0.25">
      <c r="A59" t="s">
        <v>347</v>
      </c>
      <c r="B59" t="s">
        <v>271</v>
      </c>
      <c r="C59" t="s">
        <v>326</v>
      </c>
      <c r="D59" t="s">
        <v>273</v>
      </c>
      <c r="E59">
        <v>40292</v>
      </c>
      <c r="F59">
        <f t="shared" ca="1" si="0"/>
        <v>11</v>
      </c>
      <c r="G59" t="s">
        <v>283</v>
      </c>
      <c r="H59">
        <v>23280</v>
      </c>
      <c r="I59">
        <v>1</v>
      </c>
    </row>
    <row r="60" spans="1:9" x14ac:dyDescent="0.25">
      <c r="A60" t="s">
        <v>348</v>
      </c>
      <c r="B60" t="s">
        <v>288</v>
      </c>
      <c r="C60" t="s">
        <v>326</v>
      </c>
      <c r="D60" t="s">
        <v>273</v>
      </c>
      <c r="E60">
        <v>41051</v>
      </c>
      <c r="F60">
        <f t="shared" ca="1" si="0"/>
        <v>9</v>
      </c>
      <c r="G60" t="s">
        <v>286</v>
      </c>
      <c r="H60">
        <v>31830</v>
      </c>
      <c r="I60">
        <v>3</v>
      </c>
    </row>
    <row r="61" spans="1:9" x14ac:dyDescent="0.25">
      <c r="A61" t="s">
        <v>349</v>
      </c>
      <c r="B61" t="s">
        <v>288</v>
      </c>
      <c r="C61" t="s">
        <v>326</v>
      </c>
      <c r="D61" t="s">
        <v>273</v>
      </c>
      <c r="E61">
        <v>39588</v>
      </c>
      <c r="F61">
        <f t="shared" ca="1" si="0"/>
        <v>13</v>
      </c>
      <c r="G61" t="s">
        <v>291</v>
      </c>
      <c r="H61">
        <v>74670</v>
      </c>
      <c r="I61">
        <v>5</v>
      </c>
    </row>
    <row r="62" spans="1:9" x14ac:dyDescent="0.25">
      <c r="A62" t="s">
        <v>350</v>
      </c>
      <c r="B62" t="s">
        <v>294</v>
      </c>
      <c r="C62" t="s">
        <v>326</v>
      </c>
      <c r="D62" t="s">
        <v>273</v>
      </c>
      <c r="E62">
        <v>39215</v>
      </c>
      <c r="F62">
        <f t="shared" ca="1" si="0"/>
        <v>14</v>
      </c>
      <c r="G62" t="s">
        <v>274</v>
      </c>
      <c r="H62">
        <v>31910</v>
      </c>
      <c r="I62">
        <v>5</v>
      </c>
    </row>
    <row r="63" spans="1:9" x14ac:dyDescent="0.25">
      <c r="A63" t="s">
        <v>351</v>
      </c>
      <c r="B63" t="s">
        <v>281</v>
      </c>
      <c r="C63" t="s">
        <v>326</v>
      </c>
      <c r="D63" t="s">
        <v>273</v>
      </c>
      <c r="E63">
        <v>40310</v>
      </c>
      <c r="F63">
        <f t="shared" ca="1" si="0"/>
        <v>11</v>
      </c>
      <c r="G63" t="s">
        <v>277</v>
      </c>
      <c r="H63">
        <v>82120</v>
      </c>
      <c r="I63">
        <v>5</v>
      </c>
    </row>
    <row r="64" spans="1:9" x14ac:dyDescent="0.25">
      <c r="A64" t="s">
        <v>352</v>
      </c>
      <c r="B64" t="s">
        <v>288</v>
      </c>
      <c r="C64" t="s">
        <v>326</v>
      </c>
      <c r="D64" t="s">
        <v>273</v>
      </c>
      <c r="E64">
        <v>40320</v>
      </c>
      <c r="F64">
        <f t="shared" ca="1" si="0"/>
        <v>11</v>
      </c>
      <c r="G64" t="s">
        <v>279</v>
      </c>
      <c r="H64">
        <v>77580</v>
      </c>
      <c r="I64">
        <v>3</v>
      </c>
    </row>
    <row r="65" spans="1:9" x14ac:dyDescent="0.25">
      <c r="A65" t="s">
        <v>353</v>
      </c>
      <c r="B65" t="s">
        <v>288</v>
      </c>
      <c r="C65" t="s">
        <v>326</v>
      </c>
      <c r="D65" t="s">
        <v>290</v>
      </c>
      <c r="E65">
        <v>38856</v>
      </c>
      <c r="F65">
        <f t="shared" ca="1" si="0"/>
        <v>15</v>
      </c>
      <c r="G65" t="s">
        <v>283</v>
      </c>
      <c r="H65">
        <v>84200</v>
      </c>
      <c r="I65">
        <v>2</v>
      </c>
    </row>
    <row r="66" spans="1:9" x14ac:dyDescent="0.25">
      <c r="A66" t="s">
        <v>354</v>
      </c>
      <c r="B66" t="s">
        <v>285</v>
      </c>
      <c r="C66" t="s">
        <v>326</v>
      </c>
      <c r="D66" t="s">
        <v>290</v>
      </c>
      <c r="E66">
        <v>35940</v>
      </c>
      <c r="F66">
        <f t="shared" ref="F66:F129" ca="1" si="1">DATEDIF(E66,TODAY(),"Y")</f>
        <v>23</v>
      </c>
      <c r="G66" t="s">
        <v>286</v>
      </c>
      <c r="H66">
        <v>88000</v>
      </c>
      <c r="I66">
        <v>5</v>
      </c>
    </row>
    <row r="67" spans="1:9" x14ac:dyDescent="0.25">
      <c r="A67" t="s">
        <v>355</v>
      </c>
      <c r="B67" t="s">
        <v>288</v>
      </c>
      <c r="C67" t="s">
        <v>326</v>
      </c>
      <c r="D67" t="s">
        <v>273</v>
      </c>
      <c r="E67">
        <v>37018</v>
      </c>
      <c r="F67">
        <f t="shared" ca="1" si="1"/>
        <v>20</v>
      </c>
      <c r="G67" t="s">
        <v>291</v>
      </c>
      <c r="H67">
        <v>28650</v>
      </c>
      <c r="I67">
        <v>4</v>
      </c>
    </row>
    <row r="68" spans="1:9" x14ac:dyDescent="0.25">
      <c r="A68" t="s">
        <v>356</v>
      </c>
      <c r="B68" t="s">
        <v>288</v>
      </c>
      <c r="C68" t="s">
        <v>326</v>
      </c>
      <c r="D68" t="s">
        <v>290</v>
      </c>
      <c r="E68">
        <v>39959</v>
      </c>
      <c r="F68">
        <f t="shared" ca="1" si="1"/>
        <v>12</v>
      </c>
      <c r="G68" t="s">
        <v>274</v>
      </c>
      <c r="H68">
        <v>79460</v>
      </c>
      <c r="I68">
        <v>5</v>
      </c>
    </row>
    <row r="69" spans="1:9" x14ac:dyDescent="0.25">
      <c r="A69" t="s">
        <v>357</v>
      </c>
      <c r="B69" t="s">
        <v>271</v>
      </c>
      <c r="C69" t="s">
        <v>326</v>
      </c>
      <c r="D69" t="s">
        <v>273</v>
      </c>
      <c r="E69">
        <v>35965</v>
      </c>
      <c r="F69">
        <f t="shared" ca="1" si="1"/>
        <v>22</v>
      </c>
      <c r="G69" t="s">
        <v>277</v>
      </c>
      <c r="H69">
        <v>34780</v>
      </c>
      <c r="I69">
        <v>4</v>
      </c>
    </row>
    <row r="70" spans="1:9" x14ac:dyDescent="0.25">
      <c r="A70" t="s">
        <v>358</v>
      </c>
      <c r="B70" t="s">
        <v>288</v>
      </c>
      <c r="C70" t="s">
        <v>326</v>
      </c>
      <c r="D70" t="s">
        <v>273</v>
      </c>
      <c r="E70">
        <v>37785</v>
      </c>
      <c r="F70">
        <f t="shared" ca="1" si="1"/>
        <v>17</v>
      </c>
      <c r="G70" t="s">
        <v>279</v>
      </c>
      <c r="H70">
        <v>87280</v>
      </c>
      <c r="I70">
        <v>4</v>
      </c>
    </row>
    <row r="71" spans="1:9" x14ac:dyDescent="0.25">
      <c r="A71" t="s">
        <v>359</v>
      </c>
      <c r="B71" t="s">
        <v>271</v>
      </c>
      <c r="C71" t="s">
        <v>326</v>
      </c>
      <c r="D71" t="s">
        <v>273</v>
      </c>
      <c r="E71">
        <v>41091</v>
      </c>
      <c r="F71">
        <f t="shared" ca="1" si="1"/>
        <v>8</v>
      </c>
      <c r="G71" t="s">
        <v>283</v>
      </c>
      <c r="H71">
        <v>71150</v>
      </c>
      <c r="I71">
        <v>2</v>
      </c>
    </row>
    <row r="72" spans="1:9" x14ac:dyDescent="0.25">
      <c r="A72" t="s">
        <v>360</v>
      </c>
      <c r="B72" t="s">
        <v>294</v>
      </c>
      <c r="C72" t="s">
        <v>326</v>
      </c>
      <c r="D72" t="s">
        <v>276</v>
      </c>
      <c r="E72">
        <v>39279</v>
      </c>
      <c r="F72">
        <f t="shared" ca="1" si="1"/>
        <v>13</v>
      </c>
      <c r="G72" t="s">
        <v>286</v>
      </c>
      <c r="H72">
        <v>26890</v>
      </c>
      <c r="I72">
        <v>3</v>
      </c>
    </row>
    <row r="73" spans="1:9" x14ac:dyDescent="0.25">
      <c r="A73" t="s">
        <v>361</v>
      </c>
      <c r="B73" t="s">
        <v>288</v>
      </c>
      <c r="C73" t="s">
        <v>326</v>
      </c>
      <c r="D73" t="s">
        <v>290</v>
      </c>
      <c r="E73">
        <v>40368</v>
      </c>
      <c r="F73">
        <f t="shared" ca="1" si="1"/>
        <v>10</v>
      </c>
      <c r="G73" t="s">
        <v>291</v>
      </c>
      <c r="H73">
        <v>89310</v>
      </c>
      <c r="I73">
        <v>5</v>
      </c>
    </row>
    <row r="74" spans="1:9" x14ac:dyDescent="0.25">
      <c r="A74" t="s">
        <v>362</v>
      </c>
      <c r="B74" t="s">
        <v>288</v>
      </c>
      <c r="C74" t="s">
        <v>326</v>
      </c>
      <c r="D74" t="s">
        <v>276</v>
      </c>
      <c r="E74">
        <v>40777</v>
      </c>
      <c r="F74">
        <f t="shared" ca="1" si="1"/>
        <v>9</v>
      </c>
      <c r="G74" t="s">
        <v>274</v>
      </c>
      <c r="H74">
        <v>13800</v>
      </c>
      <c r="I74">
        <v>3</v>
      </c>
    </row>
    <row r="75" spans="1:9" x14ac:dyDescent="0.25">
      <c r="A75" t="s">
        <v>363</v>
      </c>
      <c r="B75" t="s">
        <v>288</v>
      </c>
      <c r="C75" t="s">
        <v>326</v>
      </c>
      <c r="D75" t="s">
        <v>276</v>
      </c>
      <c r="E75">
        <v>39662</v>
      </c>
      <c r="F75">
        <f t="shared" ca="1" si="1"/>
        <v>12</v>
      </c>
      <c r="G75" t="s">
        <v>277</v>
      </c>
      <c r="H75">
        <v>38920</v>
      </c>
      <c r="I75">
        <v>4</v>
      </c>
    </row>
    <row r="76" spans="1:9" x14ac:dyDescent="0.25">
      <c r="A76" t="s">
        <v>364</v>
      </c>
      <c r="B76" t="s">
        <v>271</v>
      </c>
      <c r="C76" t="s">
        <v>326</v>
      </c>
      <c r="D76" t="s">
        <v>273</v>
      </c>
      <c r="E76">
        <v>38954</v>
      </c>
      <c r="F76">
        <f t="shared" ca="1" si="1"/>
        <v>14</v>
      </c>
      <c r="G76" t="s">
        <v>279</v>
      </c>
      <c r="H76">
        <v>40920</v>
      </c>
      <c r="I76">
        <v>4</v>
      </c>
    </row>
    <row r="77" spans="1:9" x14ac:dyDescent="0.25">
      <c r="A77" t="s">
        <v>365</v>
      </c>
      <c r="B77" t="s">
        <v>303</v>
      </c>
      <c r="C77" t="s">
        <v>326</v>
      </c>
      <c r="D77" t="s">
        <v>290</v>
      </c>
      <c r="E77">
        <v>36038</v>
      </c>
      <c r="F77">
        <f t="shared" ca="1" si="1"/>
        <v>22</v>
      </c>
      <c r="G77" t="s">
        <v>283</v>
      </c>
      <c r="H77">
        <v>30340</v>
      </c>
      <c r="I77">
        <v>3</v>
      </c>
    </row>
    <row r="78" spans="1:9" x14ac:dyDescent="0.25">
      <c r="A78" t="s">
        <v>366</v>
      </c>
      <c r="B78" t="s">
        <v>271</v>
      </c>
      <c r="C78" t="s">
        <v>326</v>
      </c>
      <c r="D78" t="s">
        <v>282</v>
      </c>
      <c r="E78">
        <v>36059</v>
      </c>
      <c r="F78">
        <f t="shared" ca="1" si="1"/>
        <v>22</v>
      </c>
      <c r="G78" t="s">
        <v>286</v>
      </c>
      <c r="H78">
        <v>18500</v>
      </c>
      <c r="I78">
        <v>5</v>
      </c>
    </row>
    <row r="79" spans="1:9" x14ac:dyDescent="0.25">
      <c r="A79" t="s">
        <v>367</v>
      </c>
      <c r="B79" t="s">
        <v>271</v>
      </c>
      <c r="C79" t="s">
        <v>326</v>
      </c>
      <c r="D79" t="s">
        <v>290</v>
      </c>
      <c r="E79">
        <v>38970</v>
      </c>
      <c r="F79">
        <f t="shared" ca="1" si="1"/>
        <v>14</v>
      </c>
      <c r="G79" t="s">
        <v>291</v>
      </c>
      <c r="H79">
        <v>83070</v>
      </c>
      <c r="I79">
        <v>3</v>
      </c>
    </row>
    <row r="80" spans="1:9" x14ac:dyDescent="0.25">
      <c r="A80" t="s">
        <v>368</v>
      </c>
      <c r="B80" t="s">
        <v>294</v>
      </c>
      <c r="C80" t="s">
        <v>326</v>
      </c>
      <c r="D80" t="s">
        <v>273</v>
      </c>
      <c r="E80">
        <v>40085</v>
      </c>
      <c r="F80">
        <f t="shared" ca="1" si="1"/>
        <v>11</v>
      </c>
      <c r="G80" t="s">
        <v>274</v>
      </c>
      <c r="H80">
        <v>41490</v>
      </c>
      <c r="I80">
        <v>5</v>
      </c>
    </row>
    <row r="81" spans="1:9" x14ac:dyDescent="0.25">
      <c r="A81" t="s">
        <v>369</v>
      </c>
      <c r="B81" t="s">
        <v>294</v>
      </c>
      <c r="C81" t="s">
        <v>326</v>
      </c>
      <c r="D81" t="s">
        <v>273</v>
      </c>
      <c r="E81">
        <v>40832</v>
      </c>
      <c r="F81">
        <f t="shared" ca="1" si="1"/>
        <v>9</v>
      </c>
      <c r="G81" t="s">
        <v>277</v>
      </c>
      <c r="H81">
        <v>85920</v>
      </c>
      <c r="I81">
        <v>4</v>
      </c>
    </row>
    <row r="82" spans="1:9" x14ac:dyDescent="0.25">
      <c r="A82" t="s">
        <v>370</v>
      </c>
      <c r="B82" t="s">
        <v>288</v>
      </c>
      <c r="C82" t="s">
        <v>326</v>
      </c>
      <c r="D82" t="s">
        <v>273</v>
      </c>
      <c r="E82">
        <v>41200</v>
      </c>
      <c r="F82">
        <f t="shared" ca="1" si="1"/>
        <v>8</v>
      </c>
      <c r="G82" t="s">
        <v>279</v>
      </c>
      <c r="H82">
        <v>71670</v>
      </c>
      <c r="I82">
        <v>4</v>
      </c>
    </row>
    <row r="83" spans="1:9" x14ac:dyDescent="0.25">
      <c r="A83" t="s">
        <v>371</v>
      </c>
      <c r="B83" t="s">
        <v>285</v>
      </c>
      <c r="C83" t="s">
        <v>326</v>
      </c>
      <c r="D83" t="s">
        <v>273</v>
      </c>
      <c r="E83">
        <v>39379</v>
      </c>
      <c r="F83">
        <f t="shared" ca="1" si="1"/>
        <v>13</v>
      </c>
      <c r="G83" t="s">
        <v>283</v>
      </c>
      <c r="H83">
        <v>67890</v>
      </c>
      <c r="I83">
        <v>5</v>
      </c>
    </row>
    <row r="84" spans="1:9" x14ac:dyDescent="0.25">
      <c r="A84" t="s">
        <v>372</v>
      </c>
      <c r="B84" t="s">
        <v>271</v>
      </c>
      <c r="C84" t="s">
        <v>326</v>
      </c>
      <c r="D84" t="s">
        <v>290</v>
      </c>
      <c r="E84">
        <v>36087</v>
      </c>
      <c r="F84">
        <f t="shared" ca="1" si="1"/>
        <v>22</v>
      </c>
      <c r="G84" t="s">
        <v>286</v>
      </c>
      <c r="H84">
        <v>76930</v>
      </c>
      <c r="I84">
        <v>1</v>
      </c>
    </row>
    <row r="85" spans="1:9" x14ac:dyDescent="0.25">
      <c r="A85" t="s">
        <v>373</v>
      </c>
      <c r="B85" t="s">
        <v>294</v>
      </c>
      <c r="C85" t="s">
        <v>326</v>
      </c>
      <c r="D85" t="s">
        <v>273</v>
      </c>
      <c r="E85">
        <v>37176</v>
      </c>
      <c r="F85">
        <f t="shared" ca="1" si="1"/>
        <v>19</v>
      </c>
      <c r="G85" t="s">
        <v>291</v>
      </c>
      <c r="H85">
        <v>62790</v>
      </c>
      <c r="I85">
        <v>2</v>
      </c>
    </row>
    <row r="86" spans="1:9" x14ac:dyDescent="0.25">
      <c r="A86" t="s">
        <v>374</v>
      </c>
      <c r="B86" t="s">
        <v>288</v>
      </c>
      <c r="C86" t="s">
        <v>326</v>
      </c>
      <c r="D86" t="s">
        <v>290</v>
      </c>
      <c r="E86">
        <v>39765</v>
      </c>
      <c r="F86">
        <f t="shared" ca="1" si="1"/>
        <v>12</v>
      </c>
      <c r="G86" t="s">
        <v>274</v>
      </c>
      <c r="H86">
        <v>46670</v>
      </c>
      <c r="I86">
        <v>3</v>
      </c>
    </row>
    <row r="87" spans="1:9" x14ac:dyDescent="0.25">
      <c r="A87" t="s">
        <v>375</v>
      </c>
      <c r="B87" t="s">
        <v>271</v>
      </c>
      <c r="C87" t="s">
        <v>326</v>
      </c>
      <c r="D87" t="s">
        <v>290</v>
      </c>
      <c r="E87">
        <v>36470</v>
      </c>
      <c r="F87">
        <f t="shared" ca="1" si="1"/>
        <v>21</v>
      </c>
      <c r="G87" t="s">
        <v>277</v>
      </c>
      <c r="H87">
        <v>23560</v>
      </c>
      <c r="I87">
        <v>3</v>
      </c>
    </row>
    <row r="88" spans="1:9" x14ac:dyDescent="0.25">
      <c r="A88" t="s">
        <v>376</v>
      </c>
      <c r="B88" t="s">
        <v>271</v>
      </c>
      <c r="C88" t="s">
        <v>326</v>
      </c>
      <c r="D88" t="s">
        <v>282</v>
      </c>
      <c r="E88">
        <v>36487</v>
      </c>
      <c r="F88">
        <f t="shared" ca="1" si="1"/>
        <v>21</v>
      </c>
      <c r="G88" t="s">
        <v>279</v>
      </c>
      <c r="H88">
        <v>33056</v>
      </c>
      <c r="I88">
        <v>5</v>
      </c>
    </row>
    <row r="89" spans="1:9" x14ac:dyDescent="0.25">
      <c r="A89" t="s">
        <v>377</v>
      </c>
      <c r="B89" t="s">
        <v>271</v>
      </c>
      <c r="C89" t="s">
        <v>326</v>
      </c>
      <c r="D89" t="s">
        <v>290</v>
      </c>
      <c r="E89">
        <v>39040</v>
      </c>
      <c r="F89">
        <f t="shared" ca="1" si="1"/>
        <v>14</v>
      </c>
      <c r="G89" t="s">
        <v>283</v>
      </c>
      <c r="H89">
        <v>62150</v>
      </c>
      <c r="I89">
        <v>4</v>
      </c>
    </row>
    <row r="90" spans="1:9" x14ac:dyDescent="0.25">
      <c r="A90" t="s">
        <v>378</v>
      </c>
      <c r="B90" t="s">
        <v>294</v>
      </c>
      <c r="C90" t="s">
        <v>326</v>
      </c>
      <c r="D90" t="s">
        <v>273</v>
      </c>
      <c r="E90">
        <v>40501</v>
      </c>
      <c r="F90">
        <f t="shared" ca="1" si="1"/>
        <v>10</v>
      </c>
      <c r="G90" t="s">
        <v>286</v>
      </c>
      <c r="H90">
        <v>77820</v>
      </c>
      <c r="I90">
        <v>3</v>
      </c>
    </row>
    <row r="91" spans="1:9" x14ac:dyDescent="0.25">
      <c r="A91" t="s">
        <v>379</v>
      </c>
      <c r="B91" t="s">
        <v>294</v>
      </c>
      <c r="C91" t="s">
        <v>326</v>
      </c>
      <c r="D91" t="s">
        <v>290</v>
      </c>
      <c r="E91">
        <v>39803</v>
      </c>
      <c r="F91">
        <f t="shared" ca="1" si="1"/>
        <v>12</v>
      </c>
      <c r="G91" t="s">
        <v>291</v>
      </c>
      <c r="H91">
        <v>42940</v>
      </c>
      <c r="I91">
        <v>1</v>
      </c>
    </row>
    <row r="92" spans="1:9" x14ac:dyDescent="0.25">
      <c r="A92" t="s">
        <v>380</v>
      </c>
      <c r="B92" t="s">
        <v>294</v>
      </c>
      <c r="C92" t="s">
        <v>326</v>
      </c>
      <c r="D92" t="s">
        <v>273</v>
      </c>
      <c r="E92">
        <v>40880</v>
      </c>
      <c r="F92">
        <f t="shared" ca="1" si="1"/>
        <v>9</v>
      </c>
      <c r="G92" t="s">
        <v>274</v>
      </c>
      <c r="H92">
        <v>61400</v>
      </c>
      <c r="I92">
        <v>5</v>
      </c>
    </row>
    <row r="93" spans="1:9" x14ac:dyDescent="0.25">
      <c r="A93" t="s">
        <v>381</v>
      </c>
      <c r="B93" t="s">
        <v>288</v>
      </c>
      <c r="C93" t="s">
        <v>326</v>
      </c>
      <c r="D93" t="s">
        <v>273</v>
      </c>
      <c r="E93">
        <v>36506</v>
      </c>
      <c r="F93">
        <f t="shared" ca="1" si="1"/>
        <v>21</v>
      </c>
      <c r="G93" t="s">
        <v>277</v>
      </c>
      <c r="H93">
        <v>32100</v>
      </c>
      <c r="I93">
        <v>1</v>
      </c>
    </row>
    <row r="94" spans="1:9" x14ac:dyDescent="0.25">
      <c r="A94" t="s">
        <v>382</v>
      </c>
      <c r="B94" t="s">
        <v>294</v>
      </c>
      <c r="C94" t="s">
        <v>326</v>
      </c>
      <c r="D94" t="s">
        <v>273</v>
      </c>
      <c r="E94">
        <v>37241</v>
      </c>
      <c r="F94">
        <f t="shared" ca="1" si="1"/>
        <v>19</v>
      </c>
      <c r="G94" t="s">
        <v>279</v>
      </c>
      <c r="H94">
        <v>71950</v>
      </c>
      <c r="I94">
        <v>5</v>
      </c>
    </row>
    <row r="95" spans="1:9" x14ac:dyDescent="0.25">
      <c r="A95" t="s">
        <v>383</v>
      </c>
      <c r="B95" t="s">
        <v>271</v>
      </c>
      <c r="C95" t="s">
        <v>326</v>
      </c>
      <c r="D95" t="s">
        <v>273</v>
      </c>
      <c r="E95">
        <v>37960</v>
      </c>
      <c r="F95">
        <f t="shared" ca="1" si="1"/>
        <v>17</v>
      </c>
      <c r="G95" t="s">
        <v>283</v>
      </c>
      <c r="H95">
        <v>66890</v>
      </c>
      <c r="I95">
        <v>5</v>
      </c>
    </row>
    <row r="96" spans="1:9" x14ac:dyDescent="0.25">
      <c r="A96" t="s">
        <v>384</v>
      </c>
      <c r="B96" t="s">
        <v>285</v>
      </c>
      <c r="C96" t="s">
        <v>326</v>
      </c>
      <c r="D96" t="s">
        <v>276</v>
      </c>
      <c r="E96">
        <v>39802</v>
      </c>
      <c r="F96">
        <f t="shared" ca="1" si="1"/>
        <v>12</v>
      </c>
      <c r="G96" t="s">
        <v>286</v>
      </c>
      <c r="H96">
        <v>22535</v>
      </c>
      <c r="I96">
        <v>3</v>
      </c>
    </row>
    <row r="97" spans="1:9" x14ac:dyDescent="0.25">
      <c r="A97" t="s">
        <v>385</v>
      </c>
      <c r="B97" t="s">
        <v>294</v>
      </c>
      <c r="C97" t="s">
        <v>386</v>
      </c>
      <c r="D97" t="s">
        <v>273</v>
      </c>
      <c r="E97">
        <v>39492</v>
      </c>
      <c r="F97">
        <f t="shared" ca="1" si="1"/>
        <v>13</v>
      </c>
      <c r="G97" t="s">
        <v>291</v>
      </c>
      <c r="H97">
        <v>36630</v>
      </c>
      <c r="I97">
        <v>4</v>
      </c>
    </row>
    <row r="98" spans="1:9" x14ac:dyDescent="0.25">
      <c r="A98" t="s">
        <v>387</v>
      </c>
      <c r="B98" t="s">
        <v>288</v>
      </c>
      <c r="C98" t="s">
        <v>386</v>
      </c>
      <c r="D98" t="s">
        <v>290</v>
      </c>
      <c r="E98">
        <v>38755</v>
      </c>
      <c r="F98">
        <f t="shared" ca="1" si="1"/>
        <v>15</v>
      </c>
      <c r="G98" t="s">
        <v>274</v>
      </c>
      <c r="H98">
        <v>78860</v>
      </c>
      <c r="I98">
        <v>2</v>
      </c>
    </row>
    <row r="99" spans="1:9" x14ac:dyDescent="0.25">
      <c r="A99" t="s">
        <v>388</v>
      </c>
      <c r="B99" t="s">
        <v>294</v>
      </c>
      <c r="C99" t="s">
        <v>386</v>
      </c>
      <c r="D99" t="s">
        <v>290</v>
      </c>
      <c r="E99">
        <v>39529</v>
      </c>
      <c r="F99">
        <f t="shared" ca="1" si="1"/>
        <v>13</v>
      </c>
      <c r="G99" t="s">
        <v>277</v>
      </c>
      <c r="H99">
        <v>35620</v>
      </c>
      <c r="I99">
        <v>4</v>
      </c>
    </row>
    <row r="100" spans="1:9" x14ac:dyDescent="0.25">
      <c r="A100" t="s">
        <v>389</v>
      </c>
      <c r="B100" t="s">
        <v>288</v>
      </c>
      <c r="C100" t="s">
        <v>386</v>
      </c>
      <c r="D100" t="s">
        <v>290</v>
      </c>
      <c r="E100">
        <v>40253</v>
      </c>
      <c r="F100">
        <f t="shared" ca="1" si="1"/>
        <v>11</v>
      </c>
      <c r="G100" t="s">
        <v>279</v>
      </c>
      <c r="H100">
        <v>59350</v>
      </c>
      <c r="I100">
        <v>5</v>
      </c>
    </row>
    <row r="101" spans="1:9" x14ac:dyDescent="0.25">
      <c r="A101" t="s">
        <v>390</v>
      </c>
      <c r="B101" t="s">
        <v>288</v>
      </c>
      <c r="C101" t="s">
        <v>386</v>
      </c>
      <c r="D101" t="s">
        <v>273</v>
      </c>
      <c r="E101">
        <v>39923</v>
      </c>
      <c r="F101">
        <f t="shared" ca="1" si="1"/>
        <v>12</v>
      </c>
      <c r="G101" t="s">
        <v>283</v>
      </c>
      <c r="H101">
        <v>76440</v>
      </c>
      <c r="I101">
        <v>3</v>
      </c>
    </row>
    <row r="102" spans="1:9" x14ac:dyDescent="0.25">
      <c r="A102" t="s">
        <v>391</v>
      </c>
      <c r="B102" t="s">
        <v>288</v>
      </c>
      <c r="C102" t="s">
        <v>386</v>
      </c>
      <c r="D102" t="s">
        <v>273</v>
      </c>
      <c r="E102">
        <v>37883</v>
      </c>
      <c r="F102">
        <f t="shared" ca="1" si="1"/>
        <v>17</v>
      </c>
      <c r="G102" t="s">
        <v>286</v>
      </c>
      <c r="H102">
        <v>86530</v>
      </c>
      <c r="I102">
        <v>1</v>
      </c>
    </row>
    <row r="103" spans="1:9" x14ac:dyDescent="0.25">
      <c r="A103" t="s">
        <v>392</v>
      </c>
      <c r="B103" t="s">
        <v>303</v>
      </c>
      <c r="C103" t="s">
        <v>386</v>
      </c>
      <c r="D103" t="s">
        <v>273</v>
      </c>
      <c r="E103">
        <v>39388</v>
      </c>
      <c r="F103">
        <f t="shared" ca="1" si="1"/>
        <v>13</v>
      </c>
      <c r="G103" t="s">
        <v>291</v>
      </c>
      <c r="H103">
        <v>71120</v>
      </c>
      <c r="I103">
        <v>4</v>
      </c>
    </row>
    <row r="104" spans="1:9" x14ac:dyDescent="0.25">
      <c r="A104" t="s">
        <v>393</v>
      </c>
      <c r="B104" t="s">
        <v>281</v>
      </c>
      <c r="C104" t="s">
        <v>386</v>
      </c>
      <c r="D104" t="s">
        <v>276</v>
      </c>
      <c r="E104">
        <v>40505</v>
      </c>
      <c r="F104">
        <f t="shared" ca="1" si="1"/>
        <v>10</v>
      </c>
      <c r="G104" t="s">
        <v>274</v>
      </c>
      <c r="H104">
        <v>46230</v>
      </c>
      <c r="I104">
        <v>2</v>
      </c>
    </row>
    <row r="105" spans="1:9" x14ac:dyDescent="0.25">
      <c r="A105" t="s">
        <v>394</v>
      </c>
      <c r="B105" t="s">
        <v>294</v>
      </c>
      <c r="C105" t="s">
        <v>395</v>
      </c>
      <c r="D105" t="s">
        <v>273</v>
      </c>
      <c r="E105">
        <v>38736</v>
      </c>
      <c r="F105">
        <f t="shared" ca="1" si="1"/>
        <v>15</v>
      </c>
      <c r="G105" t="s">
        <v>277</v>
      </c>
      <c r="H105">
        <v>22920</v>
      </c>
      <c r="I105">
        <v>3</v>
      </c>
    </row>
    <row r="106" spans="1:9" x14ac:dyDescent="0.25">
      <c r="A106" t="s">
        <v>396</v>
      </c>
      <c r="B106" t="s">
        <v>303</v>
      </c>
      <c r="C106" t="s">
        <v>395</v>
      </c>
      <c r="D106" t="s">
        <v>273</v>
      </c>
      <c r="E106">
        <v>36182</v>
      </c>
      <c r="F106">
        <f t="shared" ca="1" si="1"/>
        <v>22</v>
      </c>
      <c r="G106" t="s">
        <v>279</v>
      </c>
      <c r="H106">
        <v>68300</v>
      </c>
      <c r="I106">
        <v>5</v>
      </c>
    </row>
    <row r="107" spans="1:9" x14ac:dyDescent="0.25">
      <c r="A107" t="s">
        <v>397</v>
      </c>
      <c r="B107" t="s">
        <v>288</v>
      </c>
      <c r="C107" t="s">
        <v>395</v>
      </c>
      <c r="D107" t="s">
        <v>276</v>
      </c>
      <c r="E107">
        <v>40572</v>
      </c>
      <c r="F107">
        <f t="shared" ca="1" si="1"/>
        <v>10</v>
      </c>
      <c r="G107" t="s">
        <v>283</v>
      </c>
      <c r="H107">
        <v>10520</v>
      </c>
      <c r="I107">
        <v>4</v>
      </c>
    </row>
    <row r="108" spans="1:9" x14ac:dyDescent="0.25">
      <c r="A108" t="s">
        <v>398</v>
      </c>
      <c r="B108" t="s">
        <v>285</v>
      </c>
      <c r="C108" t="s">
        <v>395</v>
      </c>
      <c r="D108" t="s">
        <v>273</v>
      </c>
      <c r="E108">
        <v>38801</v>
      </c>
      <c r="F108">
        <f t="shared" ca="1" si="1"/>
        <v>15</v>
      </c>
      <c r="G108" t="s">
        <v>286</v>
      </c>
      <c r="H108">
        <v>26510</v>
      </c>
      <c r="I108">
        <v>1</v>
      </c>
    </row>
    <row r="109" spans="1:9" x14ac:dyDescent="0.25">
      <c r="A109" t="s">
        <v>399</v>
      </c>
      <c r="B109" t="s">
        <v>294</v>
      </c>
      <c r="C109" t="s">
        <v>395</v>
      </c>
      <c r="D109" t="s">
        <v>273</v>
      </c>
      <c r="E109">
        <v>36249</v>
      </c>
      <c r="F109">
        <f t="shared" ca="1" si="1"/>
        <v>22</v>
      </c>
      <c r="G109" t="s">
        <v>291</v>
      </c>
      <c r="H109">
        <v>49860</v>
      </c>
      <c r="I109">
        <v>2</v>
      </c>
    </row>
    <row r="110" spans="1:9" x14ac:dyDescent="0.25">
      <c r="A110" t="s">
        <v>400</v>
      </c>
      <c r="B110" t="s">
        <v>288</v>
      </c>
      <c r="C110" t="s">
        <v>395</v>
      </c>
      <c r="D110" t="s">
        <v>273</v>
      </c>
      <c r="E110">
        <v>39147</v>
      </c>
      <c r="F110">
        <f t="shared" ca="1" si="1"/>
        <v>14</v>
      </c>
      <c r="G110" t="s">
        <v>274</v>
      </c>
      <c r="H110">
        <v>43680</v>
      </c>
      <c r="I110">
        <v>5</v>
      </c>
    </row>
    <row r="111" spans="1:9" x14ac:dyDescent="0.25">
      <c r="A111" t="s">
        <v>401</v>
      </c>
      <c r="B111" t="s">
        <v>294</v>
      </c>
      <c r="C111" t="s">
        <v>395</v>
      </c>
      <c r="D111" t="s">
        <v>282</v>
      </c>
      <c r="E111">
        <v>40313</v>
      </c>
      <c r="F111">
        <f t="shared" ca="1" si="1"/>
        <v>11</v>
      </c>
      <c r="G111" t="s">
        <v>277</v>
      </c>
      <c r="H111">
        <v>27484</v>
      </c>
      <c r="I111">
        <v>4</v>
      </c>
    </row>
    <row r="112" spans="1:9" x14ac:dyDescent="0.25">
      <c r="A112" t="s">
        <v>402</v>
      </c>
      <c r="B112" t="s">
        <v>288</v>
      </c>
      <c r="C112" t="s">
        <v>395</v>
      </c>
      <c r="D112" t="s">
        <v>273</v>
      </c>
      <c r="E112">
        <v>39646</v>
      </c>
      <c r="F112">
        <f t="shared" ca="1" si="1"/>
        <v>12</v>
      </c>
      <c r="G112" t="s">
        <v>279</v>
      </c>
      <c r="H112">
        <v>69060</v>
      </c>
      <c r="I112">
        <v>1</v>
      </c>
    </row>
    <row r="113" spans="1:9" x14ac:dyDescent="0.25">
      <c r="A113" t="s">
        <v>403</v>
      </c>
      <c r="B113" t="s">
        <v>294</v>
      </c>
      <c r="C113" t="s">
        <v>395</v>
      </c>
      <c r="D113" t="s">
        <v>276</v>
      </c>
      <c r="E113">
        <v>40516</v>
      </c>
      <c r="F113">
        <f t="shared" ca="1" si="1"/>
        <v>10</v>
      </c>
      <c r="G113" t="s">
        <v>283</v>
      </c>
      <c r="H113">
        <v>28625</v>
      </c>
      <c r="I113">
        <v>1</v>
      </c>
    </row>
    <row r="114" spans="1:9" x14ac:dyDescent="0.25">
      <c r="A114" t="s">
        <v>404</v>
      </c>
      <c r="B114" t="s">
        <v>281</v>
      </c>
      <c r="C114" t="s">
        <v>405</v>
      </c>
      <c r="D114" t="s">
        <v>290</v>
      </c>
      <c r="E114">
        <v>40550</v>
      </c>
      <c r="F114">
        <f t="shared" ca="1" si="1"/>
        <v>10</v>
      </c>
      <c r="G114" t="s">
        <v>286</v>
      </c>
      <c r="H114">
        <v>80050</v>
      </c>
      <c r="I114">
        <v>2</v>
      </c>
    </row>
    <row r="115" spans="1:9" x14ac:dyDescent="0.25">
      <c r="A115" t="s">
        <v>406</v>
      </c>
      <c r="B115" t="s">
        <v>294</v>
      </c>
      <c r="C115" t="s">
        <v>405</v>
      </c>
      <c r="D115" t="s">
        <v>273</v>
      </c>
      <c r="E115">
        <v>40918</v>
      </c>
      <c r="F115">
        <f t="shared" ca="1" si="1"/>
        <v>9</v>
      </c>
      <c r="G115" t="s">
        <v>291</v>
      </c>
      <c r="H115">
        <v>82500</v>
      </c>
      <c r="I115">
        <v>5</v>
      </c>
    </row>
    <row r="116" spans="1:9" x14ac:dyDescent="0.25">
      <c r="A116" t="s">
        <v>407</v>
      </c>
      <c r="B116" t="s">
        <v>288</v>
      </c>
      <c r="C116" t="s">
        <v>405</v>
      </c>
      <c r="D116" t="s">
        <v>276</v>
      </c>
      <c r="E116">
        <v>39107</v>
      </c>
      <c r="F116">
        <f t="shared" ca="1" si="1"/>
        <v>14</v>
      </c>
      <c r="G116" t="s">
        <v>274</v>
      </c>
      <c r="H116">
        <v>18655</v>
      </c>
      <c r="I116">
        <v>4</v>
      </c>
    </row>
    <row r="117" spans="1:9" x14ac:dyDescent="0.25">
      <c r="A117" t="s">
        <v>408</v>
      </c>
      <c r="B117" t="s">
        <v>281</v>
      </c>
      <c r="C117" t="s">
        <v>405</v>
      </c>
      <c r="D117" t="s">
        <v>290</v>
      </c>
      <c r="E117">
        <v>36176</v>
      </c>
      <c r="F117">
        <f t="shared" ca="1" si="1"/>
        <v>22</v>
      </c>
      <c r="G117" t="s">
        <v>277</v>
      </c>
      <c r="H117">
        <v>32940</v>
      </c>
      <c r="I117">
        <v>5</v>
      </c>
    </row>
    <row r="118" spans="1:9" x14ac:dyDescent="0.25">
      <c r="A118" t="s">
        <v>409</v>
      </c>
      <c r="B118" t="s">
        <v>285</v>
      </c>
      <c r="C118" t="s">
        <v>405</v>
      </c>
      <c r="D118" t="s">
        <v>273</v>
      </c>
      <c r="E118">
        <v>38774</v>
      </c>
      <c r="F118">
        <f t="shared" ca="1" si="1"/>
        <v>15</v>
      </c>
      <c r="G118" t="s">
        <v>279</v>
      </c>
      <c r="H118">
        <v>80120</v>
      </c>
      <c r="I118">
        <v>4</v>
      </c>
    </row>
    <row r="119" spans="1:9" x14ac:dyDescent="0.25">
      <c r="A119" t="s">
        <v>410</v>
      </c>
      <c r="B119" t="s">
        <v>303</v>
      </c>
      <c r="C119" t="s">
        <v>405</v>
      </c>
      <c r="D119" t="s">
        <v>290</v>
      </c>
      <c r="E119">
        <v>37667</v>
      </c>
      <c r="F119">
        <f t="shared" ca="1" si="1"/>
        <v>18</v>
      </c>
      <c r="G119" t="s">
        <v>283</v>
      </c>
      <c r="H119">
        <v>73390</v>
      </c>
      <c r="I119">
        <v>2</v>
      </c>
    </row>
    <row r="120" spans="1:9" x14ac:dyDescent="0.25">
      <c r="A120" t="s">
        <v>411</v>
      </c>
      <c r="B120" t="s">
        <v>271</v>
      </c>
      <c r="C120" t="s">
        <v>405</v>
      </c>
      <c r="D120" t="s">
        <v>290</v>
      </c>
      <c r="E120">
        <v>40263</v>
      </c>
      <c r="F120">
        <f t="shared" ca="1" si="1"/>
        <v>11</v>
      </c>
      <c r="G120" t="s">
        <v>286</v>
      </c>
      <c r="H120">
        <v>35260</v>
      </c>
      <c r="I120">
        <v>2</v>
      </c>
    </row>
    <row r="121" spans="1:9" x14ac:dyDescent="0.25">
      <c r="A121" t="s">
        <v>412</v>
      </c>
      <c r="B121" t="s">
        <v>288</v>
      </c>
      <c r="C121" t="s">
        <v>405</v>
      </c>
      <c r="D121" t="s">
        <v>273</v>
      </c>
      <c r="E121">
        <v>36269</v>
      </c>
      <c r="F121">
        <f t="shared" ca="1" si="1"/>
        <v>22</v>
      </c>
      <c r="G121" t="s">
        <v>291</v>
      </c>
      <c r="H121">
        <v>61330</v>
      </c>
      <c r="I121">
        <v>1</v>
      </c>
    </row>
    <row r="122" spans="1:9" x14ac:dyDescent="0.25">
      <c r="A122" t="s">
        <v>413</v>
      </c>
      <c r="B122" t="s">
        <v>294</v>
      </c>
      <c r="C122" t="s">
        <v>405</v>
      </c>
      <c r="D122" t="s">
        <v>290</v>
      </c>
      <c r="E122">
        <v>35959</v>
      </c>
      <c r="F122">
        <f t="shared" ca="1" si="1"/>
        <v>22</v>
      </c>
      <c r="G122" t="s">
        <v>274</v>
      </c>
      <c r="H122">
        <v>64470</v>
      </c>
      <c r="I122">
        <v>3</v>
      </c>
    </row>
    <row r="123" spans="1:9" x14ac:dyDescent="0.25">
      <c r="A123" t="s">
        <v>414</v>
      </c>
      <c r="B123" t="s">
        <v>271</v>
      </c>
      <c r="C123" t="s">
        <v>405</v>
      </c>
      <c r="D123" t="s">
        <v>273</v>
      </c>
      <c r="E123">
        <v>40752</v>
      </c>
      <c r="F123">
        <f t="shared" ca="1" si="1"/>
        <v>9</v>
      </c>
      <c r="G123" t="s">
        <v>277</v>
      </c>
      <c r="H123">
        <v>37620</v>
      </c>
      <c r="I123">
        <v>5</v>
      </c>
    </row>
    <row r="124" spans="1:9" x14ac:dyDescent="0.25">
      <c r="A124" t="s">
        <v>415</v>
      </c>
      <c r="B124" t="s">
        <v>285</v>
      </c>
      <c r="C124" t="s">
        <v>405</v>
      </c>
      <c r="D124" t="s">
        <v>290</v>
      </c>
      <c r="E124">
        <v>36342</v>
      </c>
      <c r="F124">
        <f t="shared" ca="1" si="1"/>
        <v>21</v>
      </c>
      <c r="G124" t="s">
        <v>279</v>
      </c>
      <c r="H124">
        <v>86970</v>
      </c>
      <c r="I124">
        <v>4</v>
      </c>
    </row>
    <row r="125" spans="1:9" x14ac:dyDescent="0.25">
      <c r="A125" t="s">
        <v>416</v>
      </c>
      <c r="B125" t="s">
        <v>294</v>
      </c>
      <c r="C125" t="s">
        <v>405</v>
      </c>
      <c r="D125" t="s">
        <v>276</v>
      </c>
      <c r="E125">
        <v>36357</v>
      </c>
      <c r="F125">
        <f t="shared" ca="1" si="1"/>
        <v>21</v>
      </c>
      <c r="G125" t="s">
        <v>283</v>
      </c>
      <c r="H125">
        <v>42905</v>
      </c>
      <c r="I125">
        <v>1</v>
      </c>
    </row>
    <row r="126" spans="1:9" x14ac:dyDescent="0.25">
      <c r="A126" t="s">
        <v>417</v>
      </c>
      <c r="B126" t="s">
        <v>288</v>
      </c>
      <c r="C126" t="s">
        <v>405</v>
      </c>
      <c r="D126" t="s">
        <v>273</v>
      </c>
      <c r="E126">
        <v>41128</v>
      </c>
      <c r="F126">
        <f t="shared" ca="1" si="1"/>
        <v>8</v>
      </c>
      <c r="G126" t="s">
        <v>286</v>
      </c>
      <c r="H126">
        <v>82760</v>
      </c>
      <c r="I126">
        <v>4</v>
      </c>
    </row>
    <row r="127" spans="1:9" x14ac:dyDescent="0.25">
      <c r="A127" t="s">
        <v>418</v>
      </c>
      <c r="B127" t="s">
        <v>288</v>
      </c>
      <c r="C127" t="s">
        <v>405</v>
      </c>
      <c r="D127" t="s">
        <v>282</v>
      </c>
      <c r="E127">
        <v>38960</v>
      </c>
      <c r="F127">
        <f t="shared" ca="1" si="1"/>
        <v>14</v>
      </c>
      <c r="G127" t="s">
        <v>291</v>
      </c>
      <c r="H127">
        <v>12676</v>
      </c>
      <c r="I127">
        <v>2</v>
      </c>
    </row>
    <row r="128" spans="1:9" x14ac:dyDescent="0.25">
      <c r="A128" t="s">
        <v>419</v>
      </c>
      <c r="B128" t="s">
        <v>294</v>
      </c>
      <c r="C128" t="s">
        <v>405</v>
      </c>
      <c r="D128" t="s">
        <v>273</v>
      </c>
      <c r="E128">
        <v>37113</v>
      </c>
      <c r="F128">
        <f t="shared" ca="1" si="1"/>
        <v>19</v>
      </c>
      <c r="G128" t="s">
        <v>274</v>
      </c>
      <c r="H128">
        <v>61150</v>
      </c>
      <c r="I128">
        <v>4</v>
      </c>
    </row>
    <row r="129" spans="1:9" x14ac:dyDescent="0.25">
      <c r="A129" t="s">
        <v>420</v>
      </c>
      <c r="B129" t="s">
        <v>294</v>
      </c>
      <c r="C129" t="s">
        <v>405</v>
      </c>
      <c r="D129" t="s">
        <v>273</v>
      </c>
      <c r="E129">
        <v>36077</v>
      </c>
      <c r="F129">
        <f t="shared" ca="1" si="1"/>
        <v>22</v>
      </c>
      <c r="G129" t="s">
        <v>277</v>
      </c>
      <c r="H129">
        <v>50110</v>
      </c>
      <c r="I129">
        <v>1</v>
      </c>
    </row>
    <row r="130" spans="1:9" x14ac:dyDescent="0.25">
      <c r="A130" t="s">
        <v>421</v>
      </c>
      <c r="B130" t="s">
        <v>288</v>
      </c>
      <c r="C130" t="s">
        <v>405</v>
      </c>
      <c r="D130" t="s">
        <v>282</v>
      </c>
      <c r="E130">
        <v>39758</v>
      </c>
      <c r="F130">
        <f t="shared" ref="F130:F193" ca="1" si="2">DATEDIF(E130,TODAY(),"Y")</f>
        <v>12</v>
      </c>
      <c r="G130" t="s">
        <v>279</v>
      </c>
      <c r="H130">
        <v>14712</v>
      </c>
      <c r="I130">
        <v>5</v>
      </c>
    </row>
    <row r="131" spans="1:9" x14ac:dyDescent="0.25">
      <c r="A131" t="s">
        <v>422</v>
      </c>
      <c r="B131" t="s">
        <v>294</v>
      </c>
      <c r="C131" t="s">
        <v>405</v>
      </c>
      <c r="D131" t="s">
        <v>290</v>
      </c>
      <c r="E131">
        <v>39024</v>
      </c>
      <c r="F131">
        <f t="shared" ca="1" si="2"/>
        <v>14</v>
      </c>
      <c r="G131" t="s">
        <v>283</v>
      </c>
      <c r="H131">
        <v>76020</v>
      </c>
      <c r="I131">
        <v>1</v>
      </c>
    </row>
    <row r="132" spans="1:9" x14ac:dyDescent="0.25">
      <c r="A132" t="s">
        <v>423</v>
      </c>
      <c r="B132" t="s">
        <v>285</v>
      </c>
      <c r="C132" t="s">
        <v>405</v>
      </c>
      <c r="D132" t="s">
        <v>273</v>
      </c>
      <c r="E132">
        <v>37612</v>
      </c>
      <c r="F132">
        <f t="shared" ca="1" si="2"/>
        <v>18</v>
      </c>
      <c r="G132" t="s">
        <v>286</v>
      </c>
      <c r="H132">
        <v>39740</v>
      </c>
      <c r="I132">
        <v>1</v>
      </c>
    </row>
    <row r="133" spans="1:9" x14ac:dyDescent="0.25">
      <c r="A133" t="s">
        <v>424</v>
      </c>
      <c r="B133" t="s">
        <v>271</v>
      </c>
      <c r="C133" t="s">
        <v>425</v>
      </c>
      <c r="D133" t="s">
        <v>273</v>
      </c>
      <c r="E133">
        <v>36569</v>
      </c>
      <c r="F133">
        <f t="shared" ca="1" si="2"/>
        <v>21</v>
      </c>
      <c r="G133" t="s">
        <v>291</v>
      </c>
      <c r="H133">
        <v>75060</v>
      </c>
      <c r="I133">
        <v>5</v>
      </c>
    </row>
    <row r="134" spans="1:9" x14ac:dyDescent="0.25">
      <c r="A134" t="s">
        <v>426</v>
      </c>
      <c r="B134" t="s">
        <v>288</v>
      </c>
      <c r="C134" t="s">
        <v>425</v>
      </c>
      <c r="D134" t="s">
        <v>290</v>
      </c>
      <c r="E134">
        <v>39623</v>
      </c>
      <c r="F134">
        <f t="shared" ca="1" si="2"/>
        <v>12</v>
      </c>
      <c r="G134" t="s">
        <v>274</v>
      </c>
      <c r="H134">
        <v>60060</v>
      </c>
      <c r="I134">
        <v>2</v>
      </c>
    </row>
    <row r="135" spans="1:9" x14ac:dyDescent="0.25">
      <c r="A135" t="s">
        <v>427</v>
      </c>
      <c r="B135" t="s">
        <v>288</v>
      </c>
      <c r="C135" t="s">
        <v>425</v>
      </c>
      <c r="D135" t="s">
        <v>273</v>
      </c>
      <c r="E135">
        <v>39683</v>
      </c>
      <c r="F135">
        <f t="shared" ca="1" si="2"/>
        <v>12</v>
      </c>
      <c r="G135" t="s">
        <v>277</v>
      </c>
      <c r="H135">
        <v>47350</v>
      </c>
      <c r="I135">
        <v>5</v>
      </c>
    </row>
    <row r="136" spans="1:9" x14ac:dyDescent="0.25">
      <c r="A136" t="s">
        <v>428</v>
      </c>
      <c r="B136" t="s">
        <v>271</v>
      </c>
      <c r="C136" t="s">
        <v>425</v>
      </c>
      <c r="D136" t="s">
        <v>273</v>
      </c>
      <c r="E136">
        <v>40400</v>
      </c>
      <c r="F136">
        <f t="shared" ca="1" si="2"/>
        <v>10</v>
      </c>
      <c r="G136" t="s">
        <v>279</v>
      </c>
      <c r="H136">
        <v>79150</v>
      </c>
      <c r="I136">
        <v>2</v>
      </c>
    </row>
    <row r="137" spans="1:9" x14ac:dyDescent="0.25">
      <c r="A137" t="s">
        <v>429</v>
      </c>
      <c r="B137" t="s">
        <v>294</v>
      </c>
      <c r="C137" t="s">
        <v>425</v>
      </c>
      <c r="D137" t="s">
        <v>273</v>
      </c>
      <c r="E137">
        <v>40442</v>
      </c>
      <c r="F137">
        <f t="shared" ca="1" si="2"/>
        <v>10</v>
      </c>
      <c r="G137" t="s">
        <v>283</v>
      </c>
      <c r="H137">
        <v>66740</v>
      </c>
      <c r="I137">
        <v>2</v>
      </c>
    </row>
    <row r="138" spans="1:9" x14ac:dyDescent="0.25">
      <c r="A138" t="s">
        <v>430</v>
      </c>
      <c r="B138" t="s">
        <v>288</v>
      </c>
      <c r="C138" t="s">
        <v>431</v>
      </c>
      <c r="D138" t="s">
        <v>276</v>
      </c>
      <c r="E138">
        <v>40184</v>
      </c>
      <c r="F138">
        <f t="shared" ca="1" si="2"/>
        <v>11</v>
      </c>
      <c r="G138" t="s">
        <v>286</v>
      </c>
      <c r="H138">
        <v>21220</v>
      </c>
      <c r="I138">
        <v>3</v>
      </c>
    </row>
    <row r="139" spans="1:9" x14ac:dyDescent="0.25">
      <c r="A139" t="s">
        <v>432</v>
      </c>
      <c r="B139" t="s">
        <v>294</v>
      </c>
      <c r="C139" t="s">
        <v>431</v>
      </c>
      <c r="D139" t="s">
        <v>273</v>
      </c>
      <c r="E139">
        <v>40198</v>
      </c>
      <c r="F139">
        <f t="shared" ca="1" si="2"/>
        <v>11</v>
      </c>
      <c r="G139" t="s">
        <v>291</v>
      </c>
      <c r="H139">
        <v>49260</v>
      </c>
      <c r="I139">
        <v>3</v>
      </c>
    </row>
    <row r="140" spans="1:9" x14ac:dyDescent="0.25">
      <c r="A140" t="s">
        <v>433</v>
      </c>
      <c r="B140" t="s">
        <v>288</v>
      </c>
      <c r="C140" t="s">
        <v>431</v>
      </c>
      <c r="D140" t="s">
        <v>290</v>
      </c>
      <c r="E140">
        <v>37641</v>
      </c>
      <c r="F140">
        <f t="shared" ca="1" si="2"/>
        <v>18</v>
      </c>
      <c r="G140" t="s">
        <v>274</v>
      </c>
      <c r="H140">
        <v>31970</v>
      </c>
      <c r="I140">
        <v>5</v>
      </c>
    </row>
    <row r="141" spans="1:9" x14ac:dyDescent="0.25">
      <c r="A141" t="s">
        <v>434</v>
      </c>
      <c r="B141" t="s">
        <v>288</v>
      </c>
      <c r="C141" t="s">
        <v>431</v>
      </c>
      <c r="D141" t="s">
        <v>276</v>
      </c>
      <c r="E141">
        <v>39138</v>
      </c>
      <c r="F141">
        <f t="shared" ca="1" si="2"/>
        <v>14</v>
      </c>
      <c r="G141" t="s">
        <v>277</v>
      </c>
      <c r="H141">
        <v>15005</v>
      </c>
      <c r="I141">
        <v>4</v>
      </c>
    </row>
    <row r="142" spans="1:9" x14ac:dyDescent="0.25">
      <c r="A142" t="s">
        <v>435</v>
      </c>
      <c r="B142" t="s">
        <v>294</v>
      </c>
      <c r="C142" t="s">
        <v>431</v>
      </c>
      <c r="D142" t="s">
        <v>273</v>
      </c>
      <c r="E142">
        <v>37288</v>
      </c>
      <c r="F142">
        <f t="shared" ca="1" si="2"/>
        <v>19</v>
      </c>
      <c r="G142" t="s">
        <v>279</v>
      </c>
      <c r="H142">
        <v>42480</v>
      </c>
      <c r="I142">
        <v>3</v>
      </c>
    </row>
    <row r="143" spans="1:9" x14ac:dyDescent="0.25">
      <c r="A143" t="s">
        <v>436</v>
      </c>
      <c r="B143" t="s">
        <v>288</v>
      </c>
      <c r="C143" t="s">
        <v>431</v>
      </c>
      <c r="D143" t="s">
        <v>273</v>
      </c>
      <c r="E143">
        <v>38753</v>
      </c>
      <c r="F143">
        <f t="shared" ca="1" si="2"/>
        <v>15</v>
      </c>
      <c r="G143" t="s">
        <v>283</v>
      </c>
      <c r="H143">
        <v>22410</v>
      </c>
      <c r="I143">
        <v>4</v>
      </c>
    </row>
    <row r="144" spans="1:9" x14ac:dyDescent="0.25">
      <c r="A144" t="s">
        <v>437</v>
      </c>
      <c r="B144" t="s">
        <v>294</v>
      </c>
      <c r="C144" t="s">
        <v>431</v>
      </c>
      <c r="D144" t="s">
        <v>290</v>
      </c>
      <c r="E144">
        <v>40236</v>
      </c>
      <c r="F144">
        <f t="shared" ca="1" si="2"/>
        <v>11</v>
      </c>
      <c r="G144" t="s">
        <v>286</v>
      </c>
      <c r="H144">
        <v>45830</v>
      </c>
      <c r="I144">
        <v>4</v>
      </c>
    </row>
    <row r="145" spans="1:9" x14ac:dyDescent="0.25">
      <c r="A145" t="s">
        <v>438</v>
      </c>
      <c r="B145" t="s">
        <v>271</v>
      </c>
      <c r="C145" t="s">
        <v>431</v>
      </c>
      <c r="D145" t="s">
        <v>290</v>
      </c>
      <c r="E145">
        <v>39144</v>
      </c>
      <c r="F145">
        <f t="shared" ca="1" si="2"/>
        <v>14</v>
      </c>
      <c r="G145" t="s">
        <v>291</v>
      </c>
      <c r="H145">
        <v>45040</v>
      </c>
      <c r="I145">
        <v>5</v>
      </c>
    </row>
    <row r="146" spans="1:9" x14ac:dyDescent="0.25">
      <c r="A146" t="s">
        <v>439</v>
      </c>
      <c r="B146" t="s">
        <v>294</v>
      </c>
      <c r="C146" t="s">
        <v>431</v>
      </c>
      <c r="D146" t="s">
        <v>290</v>
      </c>
      <c r="E146">
        <v>39154</v>
      </c>
      <c r="F146">
        <f t="shared" ca="1" si="2"/>
        <v>14</v>
      </c>
      <c r="G146" t="s">
        <v>274</v>
      </c>
      <c r="H146">
        <v>26360</v>
      </c>
      <c r="I146">
        <v>4</v>
      </c>
    </row>
    <row r="147" spans="1:9" x14ac:dyDescent="0.25">
      <c r="A147" t="s">
        <v>440</v>
      </c>
      <c r="B147" t="s">
        <v>288</v>
      </c>
      <c r="C147" t="s">
        <v>431</v>
      </c>
      <c r="D147" t="s">
        <v>273</v>
      </c>
      <c r="E147">
        <v>38788</v>
      </c>
      <c r="F147">
        <f t="shared" ca="1" si="2"/>
        <v>15</v>
      </c>
      <c r="G147" t="s">
        <v>277</v>
      </c>
      <c r="H147">
        <v>37750</v>
      </c>
      <c r="I147">
        <v>5</v>
      </c>
    </row>
    <row r="148" spans="1:9" x14ac:dyDescent="0.25">
      <c r="A148" t="s">
        <v>441</v>
      </c>
      <c r="B148" t="s">
        <v>294</v>
      </c>
      <c r="C148" t="s">
        <v>431</v>
      </c>
      <c r="D148" t="s">
        <v>282</v>
      </c>
      <c r="E148">
        <v>39893</v>
      </c>
      <c r="F148">
        <f t="shared" ca="1" si="2"/>
        <v>12</v>
      </c>
      <c r="G148" t="s">
        <v>279</v>
      </c>
      <c r="H148">
        <v>15744</v>
      </c>
      <c r="I148">
        <v>3</v>
      </c>
    </row>
    <row r="149" spans="1:9" x14ac:dyDescent="0.25">
      <c r="A149" t="s">
        <v>442</v>
      </c>
      <c r="B149" t="s">
        <v>285</v>
      </c>
      <c r="C149" t="s">
        <v>431</v>
      </c>
      <c r="D149" t="s">
        <v>290</v>
      </c>
      <c r="E149">
        <v>40259</v>
      </c>
      <c r="F149">
        <f t="shared" ca="1" si="2"/>
        <v>11</v>
      </c>
      <c r="G149" t="s">
        <v>283</v>
      </c>
      <c r="H149">
        <v>45710</v>
      </c>
      <c r="I149">
        <v>3</v>
      </c>
    </row>
    <row r="150" spans="1:9" x14ac:dyDescent="0.25">
      <c r="A150" t="s">
        <v>443</v>
      </c>
      <c r="B150" t="s">
        <v>271</v>
      </c>
      <c r="C150" t="s">
        <v>431</v>
      </c>
      <c r="D150" t="s">
        <v>276</v>
      </c>
      <c r="E150">
        <v>41014</v>
      </c>
      <c r="F150">
        <f t="shared" ca="1" si="2"/>
        <v>9</v>
      </c>
      <c r="G150" t="s">
        <v>286</v>
      </c>
      <c r="H150">
        <v>34110</v>
      </c>
      <c r="I150">
        <v>4</v>
      </c>
    </row>
    <row r="151" spans="1:9" x14ac:dyDescent="0.25">
      <c r="A151" t="s">
        <v>444</v>
      </c>
      <c r="B151" t="s">
        <v>288</v>
      </c>
      <c r="C151" t="s">
        <v>431</v>
      </c>
      <c r="D151" t="s">
        <v>273</v>
      </c>
      <c r="E151">
        <v>39199</v>
      </c>
      <c r="F151">
        <f t="shared" ca="1" si="2"/>
        <v>14</v>
      </c>
      <c r="G151" t="s">
        <v>291</v>
      </c>
      <c r="H151">
        <v>31840</v>
      </c>
      <c r="I151">
        <v>1</v>
      </c>
    </row>
    <row r="152" spans="1:9" x14ac:dyDescent="0.25">
      <c r="A152" t="s">
        <v>445</v>
      </c>
      <c r="B152" t="s">
        <v>303</v>
      </c>
      <c r="C152" t="s">
        <v>431</v>
      </c>
      <c r="D152" t="s">
        <v>282</v>
      </c>
      <c r="E152">
        <v>36263</v>
      </c>
      <c r="F152">
        <f t="shared" ca="1" si="2"/>
        <v>22</v>
      </c>
      <c r="G152" t="s">
        <v>274</v>
      </c>
      <c r="H152">
        <v>38768</v>
      </c>
      <c r="I152">
        <v>4</v>
      </c>
    </row>
    <row r="153" spans="1:9" x14ac:dyDescent="0.25">
      <c r="A153" t="s">
        <v>446</v>
      </c>
      <c r="B153" t="s">
        <v>271</v>
      </c>
      <c r="C153" t="s">
        <v>431</v>
      </c>
      <c r="D153" t="s">
        <v>273</v>
      </c>
      <c r="E153">
        <v>36643</v>
      </c>
      <c r="F153">
        <f t="shared" ca="1" si="2"/>
        <v>21</v>
      </c>
      <c r="G153" t="s">
        <v>277</v>
      </c>
      <c r="H153">
        <v>71380</v>
      </c>
      <c r="I153">
        <v>2</v>
      </c>
    </row>
    <row r="154" spans="1:9" x14ac:dyDescent="0.25">
      <c r="A154" t="s">
        <v>447</v>
      </c>
      <c r="B154" t="s">
        <v>288</v>
      </c>
      <c r="C154" t="s">
        <v>431</v>
      </c>
      <c r="D154" t="s">
        <v>276</v>
      </c>
      <c r="E154">
        <v>40299</v>
      </c>
      <c r="F154">
        <f t="shared" ca="1" si="2"/>
        <v>11</v>
      </c>
      <c r="G154" t="s">
        <v>279</v>
      </c>
      <c r="H154">
        <v>32835</v>
      </c>
      <c r="I154">
        <v>2</v>
      </c>
    </row>
    <row r="155" spans="1:9" x14ac:dyDescent="0.25">
      <c r="A155" t="s">
        <v>448</v>
      </c>
      <c r="B155" t="s">
        <v>294</v>
      </c>
      <c r="C155" t="s">
        <v>431</v>
      </c>
      <c r="D155" t="s">
        <v>290</v>
      </c>
      <c r="E155">
        <v>35939</v>
      </c>
      <c r="F155">
        <f t="shared" ca="1" si="2"/>
        <v>23</v>
      </c>
      <c r="G155" t="s">
        <v>283</v>
      </c>
      <c r="H155">
        <v>25120</v>
      </c>
      <c r="I155">
        <v>5</v>
      </c>
    </row>
    <row r="156" spans="1:9" x14ac:dyDescent="0.25">
      <c r="A156" t="s">
        <v>449</v>
      </c>
      <c r="B156" t="s">
        <v>288</v>
      </c>
      <c r="C156" t="s">
        <v>431</v>
      </c>
      <c r="D156" t="s">
        <v>273</v>
      </c>
      <c r="E156">
        <v>38135</v>
      </c>
      <c r="F156">
        <f t="shared" ca="1" si="2"/>
        <v>17</v>
      </c>
      <c r="G156" t="s">
        <v>286</v>
      </c>
      <c r="H156">
        <v>65560</v>
      </c>
      <c r="I156">
        <v>1</v>
      </c>
    </row>
    <row r="157" spans="1:9" x14ac:dyDescent="0.25">
      <c r="A157" t="s">
        <v>450</v>
      </c>
      <c r="B157" t="s">
        <v>294</v>
      </c>
      <c r="C157" t="s">
        <v>431</v>
      </c>
      <c r="D157" t="s">
        <v>273</v>
      </c>
      <c r="E157">
        <v>40710</v>
      </c>
      <c r="F157">
        <f t="shared" ca="1" si="2"/>
        <v>9</v>
      </c>
      <c r="G157" t="s">
        <v>291</v>
      </c>
      <c r="H157">
        <v>32140</v>
      </c>
      <c r="I157">
        <v>2</v>
      </c>
    </row>
    <row r="158" spans="1:9" x14ac:dyDescent="0.25">
      <c r="A158" t="s">
        <v>451</v>
      </c>
      <c r="B158" t="s">
        <v>294</v>
      </c>
      <c r="C158" t="s">
        <v>431</v>
      </c>
      <c r="D158" t="s">
        <v>273</v>
      </c>
      <c r="E158">
        <v>38892</v>
      </c>
      <c r="F158">
        <f t="shared" ca="1" si="2"/>
        <v>14</v>
      </c>
      <c r="G158" t="s">
        <v>274</v>
      </c>
      <c r="H158">
        <v>56870</v>
      </c>
      <c r="I158">
        <v>1</v>
      </c>
    </row>
    <row r="159" spans="1:9" x14ac:dyDescent="0.25">
      <c r="A159" t="s">
        <v>452</v>
      </c>
      <c r="B159" t="s">
        <v>303</v>
      </c>
      <c r="C159" t="s">
        <v>431</v>
      </c>
      <c r="D159" t="s">
        <v>273</v>
      </c>
      <c r="E159">
        <v>39654</v>
      </c>
      <c r="F159">
        <f t="shared" ca="1" si="2"/>
        <v>12</v>
      </c>
      <c r="G159" t="s">
        <v>277</v>
      </c>
      <c r="H159">
        <v>32360</v>
      </c>
      <c r="I159">
        <v>4</v>
      </c>
    </row>
    <row r="160" spans="1:9" x14ac:dyDescent="0.25">
      <c r="A160" t="s">
        <v>453</v>
      </c>
      <c r="B160" t="s">
        <v>288</v>
      </c>
      <c r="C160" t="s">
        <v>431</v>
      </c>
      <c r="D160" t="s">
        <v>290</v>
      </c>
      <c r="E160">
        <v>40729</v>
      </c>
      <c r="F160">
        <f t="shared" ca="1" si="2"/>
        <v>9</v>
      </c>
      <c r="G160" t="s">
        <v>279</v>
      </c>
      <c r="H160">
        <v>22320</v>
      </c>
      <c r="I160">
        <v>2</v>
      </c>
    </row>
    <row r="161" spans="1:9" x14ac:dyDescent="0.25">
      <c r="A161" t="s">
        <v>454</v>
      </c>
      <c r="B161" t="s">
        <v>271</v>
      </c>
      <c r="C161" t="s">
        <v>431</v>
      </c>
      <c r="D161" t="s">
        <v>290</v>
      </c>
      <c r="E161">
        <v>39274</v>
      </c>
      <c r="F161">
        <f t="shared" ca="1" si="2"/>
        <v>13</v>
      </c>
      <c r="G161" t="s">
        <v>283</v>
      </c>
      <c r="H161">
        <v>64090</v>
      </c>
      <c r="I161">
        <v>2</v>
      </c>
    </row>
    <row r="162" spans="1:9" x14ac:dyDescent="0.25">
      <c r="A162" t="s">
        <v>455</v>
      </c>
      <c r="B162" t="s">
        <v>288</v>
      </c>
      <c r="C162" t="s">
        <v>431</v>
      </c>
      <c r="D162" t="s">
        <v>273</v>
      </c>
      <c r="E162">
        <v>40366</v>
      </c>
      <c r="F162">
        <f t="shared" ca="1" si="2"/>
        <v>10</v>
      </c>
      <c r="G162" t="s">
        <v>286</v>
      </c>
      <c r="H162">
        <v>63780</v>
      </c>
      <c r="I162">
        <v>5</v>
      </c>
    </row>
    <row r="163" spans="1:9" x14ac:dyDescent="0.25">
      <c r="A163" t="s">
        <v>456</v>
      </c>
      <c r="B163" t="s">
        <v>281</v>
      </c>
      <c r="C163" t="s">
        <v>431</v>
      </c>
      <c r="D163" t="s">
        <v>273</v>
      </c>
      <c r="E163">
        <v>35989</v>
      </c>
      <c r="F163">
        <f t="shared" ca="1" si="2"/>
        <v>22</v>
      </c>
      <c r="G163" t="s">
        <v>291</v>
      </c>
      <c r="H163">
        <v>71010</v>
      </c>
      <c r="I163">
        <v>5</v>
      </c>
    </row>
    <row r="164" spans="1:9" x14ac:dyDescent="0.25">
      <c r="A164" t="s">
        <v>457</v>
      </c>
      <c r="B164" t="s">
        <v>288</v>
      </c>
      <c r="C164" t="s">
        <v>431</v>
      </c>
      <c r="D164" t="s">
        <v>290</v>
      </c>
      <c r="E164">
        <v>39295</v>
      </c>
      <c r="F164">
        <f t="shared" ca="1" si="2"/>
        <v>13</v>
      </c>
      <c r="G164" t="s">
        <v>274</v>
      </c>
      <c r="H164">
        <v>40560</v>
      </c>
      <c r="I164">
        <v>5</v>
      </c>
    </row>
    <row r="165" spans="1:9" x14ac:dyDescent="0.25">
      <c r="A165" t="s">
        <v>458</v>
      </c>
      <c r="B165" t="s">
        <v>281</v>
      </c>
      <c r="C165" t="s">
        <v>431</v>
      </c>
      <c r="D165" t="s">
        <v>290</v>
      </c>
      <c r="E165">
        <v>40054</v>
      </c>
      <c r="F165">
        <f t="shared" ca="1" si="2"/>
        <v>11</v>
      </c>
      <c r="G165" t="s">
        <v>277</v>
      </c>
      <c r="H165">
        <v>56920</v>
      </c>
      <c r="I165">
        <v>4</v>
      </c>
    </row>
    <row r="166" spans="1:9" x14ac:dyDescent="0.25">
      <c r="A166" t="s">
        <v>459</v>
      </c>
      <c r="B166" t="s">
        <v>294</v>
      </c>
      <c r="C166" t="s">
        <v>431</v>
      </c>
      <c r="D166" t="s">
        <v>273</v>
      </c>
      <c r="E166">
        <v>40399</v>
      </c>
      <c r="F166">
        <f t="shared" ca="1" si="2"/>
        <v>10</v>
      </c>
      <c r="G166" t="s">
        <v>279</v>
      </c>
      <c r="H166">
        <v>32640</v>
      </c>
      <c r="I166">
        <v>4</v>
      </c>
    </row>
    <row r="167" spans="1:9" x14ac:dyDescent="0.25">
      <c r="A167" t="s">
        <v>460</v>
      </c>
      <c r="B167" t="s">
        <v>294</v>
      </c>
      <c r="C167" t="s">
        <v>431</v>
      </c>
      <c r="D167" t="s">
        <v>273</v>
      </c>
      <c r="E167">
        <v>39692</v>
      </c>
      <c r="F167">
        <f t="shared" ca="1" si="2"/>
        <v>12</v>
      </c>
      <c r="G167" t="s">
        <v>283</v>
      </c>
      <c r="H167">
        <v>35360</v>
      </c>
      <c r="I167">
        <v>5</v>
      </c>
    </row>
    <row r="168" spans="1:9" x14ac:dyDescent="0.25">
      <c r="A168" t="s">
        <v>461</v>
      </c>
      <c r="B168" t="s">
        <v>303</v>
      </c>
      <c r="C168" t="s">
        <v>431</v>
      </c>
      <c r="D168" t="s">
        <v>273</v>
      </c>
      <c r="E168">
        <v>41177</v>
      </c>
      <c r="F168">
        <f t="shared" ca="1" si="2"/>
        <v>8</v>
      </c>
      <c r="G168" t="s">
        <v>286</v>
      </c>
      <c r="H168">
        <v>64510</v>
      </c>
      <c r="I168">
        <v>3</v>
      </c>
    </row>
    <row r="169" spans="1:9" x14ac:dyDescent="0.25">
      <c r="A169" t="s">
        <v>462</v>
      </c>
      <c r="B169" t="s">
        <v>294</v>
      </c>
      <c r="C169" t="s">
        <v>431</v>
      </c>
      <c r="D169" t="s">
        <v>273</v>
      </c>
      <c r="E169">
        <v>39326</v>
      </c>
      <c r="F169">
        <f t="shared" ca="1" si="2"/>
        <v>13</v>
      </c>
      <c r="G169" t="s">
        <v>291</v>
      </c>
      <c r="H169">
        <v>72900</v>
      </c>
      <c r="I169">
        <v>3</v>
      </c>
    </row>
    <row r="170" spans="1:9" x14ac:dyDescent="0.25">
      <c r="A170" t="s">
        <v>463</v>
      </c>
      <c r="B170" t="s">
        <v>303</v>
      </c>
      <c r="C170" t="s">
        <v>431</v>
      </c>
      <c r="D170" t="s">
        <v>273</v>
      </c>
      <c r="E170">
        <v>36414</v>
      </c>
      <c r="F170">
        <f t="shared" ca="1" si="2"/>
        <v>21</v>
      </c>
      <c r="G170" t="s">
        <v>274</v>
      </c>
      <c r="H170">
        <v>39680</v>
      </c>
      <c r="I170">
        <v>5</v>
      </c>
    </row>
    <row r="171" spans="1:9" x14ac:dyDescent="0.25">
      <c r="A171" t="s">
        <v>464</v>
      </c>
      <c r="B171" t="s">
        <v>281</v>
      </c>
      <c r="C171" t="s">
        <v>431</v>
      </c>
      <c r="D171" t="s">
        <v>273</v>
      </c>
      <c r="E171">
        <v>36082</v>
      </c>
      <c r="F171">
        <f t="shared" ca="1" si="2"/>
        <v>22</v>
      </c>
      <c r="G171" t="s">
        <v>277</v>
      </c>
      <c r="H171">
        <v>82400</v>
      </c>
      <c r="I171">
        <v>2</v>
      </c>
    </row>
    <row r="172" spans="1:9" x14ac:dyDescent="0.25">
      <c r="A172" t="s">
        <v>465</v>
      </c>
      <c r="B172" t="s">
        <v>288</v>
      </c>
      <c r="C172" t="s">
        <v>431</v>
      </c>
      <c r="D172" t="s">
        <v>273</v>
      </c>
      <c r="E172">
        <v>40470</v>
      </c>
      <c r="F172">
        <f t="shared" ca="1" si="2"/>
        <v>10</v>
      </c>
      <c r="G172" t="s">
        <v>279</v>
      </c>
      <c r="H172">
        <v>42620</v>
      </c>
      <c r="I172">
        <v>3</v>
      </c>
    </row>
    <row r="173" spans="1:9" x14ac:dyDescent="0.25">
      <c r="A173" t="s">
        <v>466</v>
      </c>
      <c r="B173" t="s">
        <v>281</v>
      </c>
      <c r="C173" t="s">
        <v>431</v>
      </c>
      <c r="D173" t="s">
        <v>273</v>
      </c>
      <c r="E173">
        <v>41228</v>
      </c>
      <c r="F173">
        <f t="shared" ca="1" si="2"/>
        <v>8</v>
      </c>
      <c r="G173" t="s">
        <v>283</v>
      </c>
      <c r="H173">
        <v>46340</v>
      </c>
      <c r="I173">
        <v>5</v>
      </c>
    </row>
    <row r="174" spans="1:9" x14ac:dyDescent="0.25">
      <c r="A174" t="s">
        <v>467</v>
      </c>
      <c r="B174" t="s">
        <v>294</v>
      </c>
      <c r="C174" t="s">
        <v>431</v>
      </c>
      <c r="D174" t="s">
        <v>276</v>
      </c>
      <c r="E174">
        <v>39768</v>
      </c>
      <c r="F174">
        <f t="shared" ca="1" si="2"/>
        <v>12</v>
      </c>
      <c r="G174" t="s">
        <v>286</v>
      </c>
      <c r="H174">
        <v>39515</v>
      </c>
      <c r="I174">
        <v>5</v>
      </c>
    </row>
    <row r="175" spans="1:9" x14ac:dyDescent="0.25">
      <c r="A175" t="s">
        <v>468</v>
      </c>
      <c r="B175" t="s">
        <v>294</v>
      </c>
      <c r="C175" t="s">
        <v>431</v>
      </c>
      <c r="D175" t="s">
        <v>290</v>
      </c>
      <c r="E175">
        <v>41254</v>
      </c>
      <c r="F175">
        <f t="shared" ca="1" si="2"/>
        <v>8</v>
      </c>
      <c r="G175" t="s">
        <v>291</v>
      </c>
      <c r="H175">
        <v>81070</v>
      </c>
      <c r="I175">
        <v>5</v>
      </c>
    </row>
    <row r="176" spans="1:9" x14ac:dyDescent="0.25">
      <c r="A176" t="s">
        <v>469</v>
      </c>
      <c r="B176" t="s">
        <v>294</v>
      </c>
      <c r="C176" t="s">
        <v>470</v>
      </c>
      <c r="D176" t="s">
        <v>276</v>
      </c>
      <c r="E176">
        <v>39515</v>
      </c>
      <c r="F176">
        <f t="shared" ca="1" si="2"/>
        <v>13</v>
      </c>
      <c r="G176" t="s">
        <v>274</v>
      </c>
      <c r="H176">
        <v>89780</v>
      </c>
      <c r="I176">
        <v>4</v>
      </c>
    </row>
    <row r="177" spans="1:9" x14ac:dyDescent="0.25">
      <c r="A177" t="s">
        <v>471</v>
      </c>
      <c r="B177" t="s">
        <v>281</v>
      </c>
      <c r="C177" t="s">
        <v>470</v>
      </c>
      <c r="D177" t="s">
        <v>290</v>
      </c>
      <c r="E177">
        <v>40263</v>
      </c>
      <c r="F177">
        <f t="shared" ca="1" si="2"/>
        <v>11</v>
      </c>
      <c r="G177" t="s">
        <v>277</v>
      </c>
      <c r="H177">
        <v>71190</v>
      </c>
      <c r="I177">
        <v>4</v>
      </c>
    </row>
    <row r="178" spans="1:9" x14ac:dyDescent="0.25">
      <c r="A178" t="s">
        <v>472</v>
      </c>
      <c r="B178" t="s">
        <v>294</v>
      </c>
      <c r="C178" t="s">
        <v>470</v>
      </c>
      <c r="D178" t="s">
        <v>273</v>
      </c>
      <c r="E178">
        <v>40690</v>
      </c>
      <c r="F178">
        <f t="shared" ca="1" si="2"/>
        <v>10</v>
      </c>
      <c r="G178" t="s">
        <v>279</v>
      </c>
      <c r="H178">
        <v>89140</v>
      </c>
      <c r="I178">
        <v>1</v>
      </c>
    </row>
    <row r="179" spans="1:9" x14ac:dyDescent="0.25">
      <c r="A179" t="s">
        <v>473</v>
      </c>
      <c r="B179" t="s">
        <v>303</v>
      </c>
      <c r="C179" t="s">
        <v>470</v>
      </c>
      <c r="D179" t="s">
        <v>290</v>
      </c>
      <c r="E179">
        <v>36673</v>
      </c>
      <c r="F179">
        <f t="shared" ca="1" si="2"/>
        <v>21</v>
      </c>
      <c r="G179" t="s">
        <v>283</v>
      </c>
      <c r="H179">
        <v>69410</v>
      </c>
      <c r="I179">
        <v>4</v>
      </c>
    </row>
    <row r="180" spans="1:9" x14ac:dyDescent="0.25">
      <c r="A180" t="s">
        <v>474</v>
      </c>
      <c r="B180" t="s">
        <v>303</v>
      </c>
      <c r="C180" t="s">
        <v>470</v>
      </c>
      <c r="D180" t="s">
        <v>273</v>
      </c>
      <c r="E180">
        <v>37043</v>
      </c>
      <c r="F180">
        <f t="shared" ca="1" si="2"/>
        <v>19</v>
      </c>
      <c r="G180" t="s">
        <v>286</v>
      </c>
      <c r="H180">
        <v>45150</v>
      </c>
      <c r="I180">
        <v>1</v>
      </c>
    </row>
    <row r="181" spans="1:9" x14ac:dyDescent="0.25">
      <c r="A181" t="s">
        <v>475</v>
      </c>
      <c r="B181" t="s">
        <v>288</v>
      </c>
      <c r="C181" t="s">
        <v>470</v>
      </c>
      <c r="D181" t="s">
        <v>276</v>
      </c>
      <c r="E181">
        <v>37505</v>
      </c>
      <c r="F181">
        <f t="shared" ca="1" si="2"/>
        <v>18</v>
      </c>
      <c r="G181" t="s">
        <v>291</v>
      </c>
      <c r="H181">
        <v>51800</v>
      </c>
      <c r="I181">
        <v>1</v>
      </c>
    </row>
    <row r="182" spans="1:9" x14ac:dyDescent="0.25">
      <c r="A182" t="s">
        <v>476</v>
      </c>
      <c r="B182" t="s">
        <v>288</v>
      </c>
      <c r="C182" t="s">
        <v>470</v>
      </c>
      <c r="D182" t="s">
        <v>282</v>
      </c>
      <c r="E182">
        <v>37946</v>
      </c>
      <c r="F182">
        <f t="shared" ca="1" si="2"/>
        <v>17</v>
      </c>
      <c r="G182" t="s">
        <v>274</v>
      </c>
      <c r="H182">
        <v>85130</v>
      </c>
      <c r="I182">
        <v>5</v>
      </c>
    </row>
    <row r="183" spans="1:9" x14ac:dyDescent="0.25">
      <c r="A183" t="s">
        <v>477</v>
      </c>
      <c r="B183" t="s">
        <v>294</v>
      </c>
      <c r="C183" t="s">
        <v>470</v>
      </c>
      <c r="D183" t="s">
        <v>282</v>
      </c>
      <c r="E183">
        <v>36519</v>
      </c>
      <c r="F183">
        <f t="shared" ca="1" si="2"/>
        <v>21</v>
      </c>
      <c r="G183" t="s">
        <v>277</v>
      </c>
      <c r="H183">
        <v>61860</v>
      </c>
      <c r="I183">
        <v>5</v>
      </c>
    </row>
    <row r="184" spans="1:9" x14ac:dyDescent="0.25">
      <c r="A184" t="s">
        <v>478</v>
      </c>
      <c r="B184" t="s">
        <v>288</v>
      </c>
      <c r="C184" t="s">
        <v>479</v>
      </c>
      <c r="D184" t="s">
        <v>273</v>
      </c>
      <c r="E184">
        <v>40918</v>
      </c>
      <c r="F184">
        <f t="shared" ca="1" si="2"/>
        <v>9</v>
      </c>
      <c r="G184" t="s">
        <v>279</v>
      </c>
      <c r="H184">
        <v>56900</v>
      </c>
      <c r="I184">
        <v>5</v>
      </c>
    </row>
    <row r="185" spans="1:9" x14ac:dyDescent="0.25">
      <c r="A185" t="s">
        <v>480</v>
      </c>
      <c r="B185" t="s">
        <v>294</v>
      </c>
      <c r="C185" t="s">
        <v>479</v>
      </c>
      <c r="D185" t="s">
        <v>273</v>
      </c>
      <c r="E185">
        <v>40936</v>
      </c>
      <c r="F185">
        <f t="shared" ca="1" si="2"/>
        <v>9</v>
      </c>
      <c r="G185" t="s">
        <v>283</v>
      </c>
      <c r="H185">
        <v>52940</v>
      </c>
      <c r="I185">
        <v>4</v>
      </c>
    </row>
    <row r="186" spans="1:9" x14ac:dyDescent="0.25">
      <c r="A186" t="s">
        <v>481</v>
      </c>
      <c r="B186" t="s">
        <v>294</v>
      </c>
      <c r="C186" t="s">
        <v>479</v>
      </c>
      <c r="D186" t="s">
        <v>290</v>
      </c>
      <c r="E186">
        <v>39092</v>
      </c>
      <c r="F186">
        <f t="shared" ca="1" si="2"/>
        <v>14</v>
      </c>
      <c r="G186" t="s">
        <v>286</v>
      </c>
      <c r="H186">
        <v>73990</v>
      </c>
      <c r="I186">
        <v>3</v>
      </c>
    </row>
    <row r="187" spans="1:9" x14ac:dyDescent="0.25">
      <c r="A187" t="s">
        <v>482</v>
      </c>
      <c r="B187" t="s">
        <v>294</v>
      </c>
      <c r="C187" t="s">
        <v>479</v>
      </c>
      <c r="D187" t="s">
        <v>273</v>
      </c>
      <c r="E187">
        <v>39106</v>
      </c>
      <c r="F187">
        <f t="shared" ca="1" si="2"/>
        <v>14</v>
      </c>
      <c r="G187" t="s">
        <v>291</v>
      </c>
      <c r="H187">
        <v>45500</v>
      </c>
      <c r="I187">
        <v>3</v>
      </c>
    </row>
    <row r="188" spans="1:9" x14ac:dyDescent="0.25">
      <c r="A188" t="s">
        <v>483</v>
      </c>
      <c r="B188" t="s">
        <v>294</v>
      </c>
      <c r="C188" t="s">
        <v>479</v>
      </c>
      <c r="D188" t="s">
        <v>290</v>
      </c>
      <c r="E188">
        <v>38738</v>
      </c>
      <c r="F188">
        <f t="shared" ca="1" si="2"/>
        <v>15</v>
      </c>
      <c r="G188" t="s">
        <v>274</v>
      </c>
      <c r="H188">
        <v>42150</v>
      </c>
      <c r="I188">
        <v>5</v>
      </c>
    </row>
    <row r="189" spans="1:9" x14ac:dyDescent="0.25">
      <c r="A189" t="s">
        <v>484</v>
      </c>
      <c r="B189" t="s">
        <v>281</v>
      </c>
      <c r="C189" t="s">
        <v>479</v>
      </c>
      <c r="D189" t="s">
        <v>273</v>
      </c>
      <c r="E189">
        <v>35801</v>
      </c>
      <c r="F189">
        <f t="shared" ca="1" si="2"/>
        <v>23</v>
      </c>
      <c r="G189" t="s">
        <v>277</v>
      </c>
      <c r="H189">
        <v>78570</v>
      </c>
      <c r="I189">
        <v>1</v>
      </c>
    </row>
    <row r="190" spans="1:9" x14ac:dyDescent="0.25">
      <c r="A190" t="s">
        <v>485</v>
      </c>
      <c r="B190" t="s">
        <v>281</v>
      </c>
      <c r="C190" t="s">
        <v>479</v>
      </c>
      <c r="D190" t="s">
        <v>276</v>
      </c>
      <c r="E190">
        <v>35807</v>
      </c>
      <c r="F190">
        <f t="shared" ca="1" si="2"/>
        <v>23</v>
      </c>
      <c r="G190" t="s">
        <v>279</v>
      </c>
      <c r="H190">
        <v>48835</v>
      </c>
      <c r="I190">
        <v>5</v>
      </c>
    </row>
    <row r="191" spans="1:9" x14ac:dyDescent="0.25">
      <c r="A191" t="s">
        <v>486</v>
      </c>
      <c r="B191" t="s">
        <v>294</v>
      </c>
      <c r="C191" t="s">
        <v>479</v>
      </c>
      <c r="D191" t="s">
        <v>276</v>
      </c>
      <c r="E191">
        <v>36177</v>
      </c>
      <c r="F191">
        <f t="shared" ca="1" si="2"/>
        <v>22</v>
      </c>
      <c r="G191" t="s">
        <v>283</v>
      </c>
      <c r="H191">
        <v>21670</v>
      </c>
      <c r="I191">
        <v>2</v>
      </c>
    </row>
    <row r="192" spans="1:9" x14ac:dyDescent="0.25">
      <c r="A192" t="s">
        <v>487</v>
      </c>
      <c r="B192" t="s">
        <v>294</v>
      </c>
      <c r="C192" t="s">
        <v>479</v>
      </c>
      <c r="D192" t="s">
        <v>273</v>
      </c>
      <c r="E192">
        <v>36535</v>
      </c>
      <c r="F192">
        <f t="shared" ca="1" si="2"/>
        <v>21</v>
      </c>
      <c r="G192" t="s">
        <v>286</v>
      </c>
      <c r="H192">
        <v>76192</v>
      </c>
      <c r="I192">
        <v>4</v>
      </c>
    </row>
    <row r="193" spans="1:9" x14ac:dyDescent="0.25">
      <c r="A193" t="s">
        <v>488</v>
      </c>
      <c r="B193" t="s">
        <v>288</v>
      </c>
      <c r="C193" t="s">
        <v>479</v>
      </c>
      <c r="D193" t="s">
        <v>290</v>
      </c>
      <c r="E193">
        <v>37634</v>
      </c>
      <c r="F193">
        <f t="shared" ca="1" si="2"/>
        <v>18</v>
      </c>
      <c r="G193" t="s">
        <v>291</v>
      </c>
      <c r="H193">
        <v>61370</v>
      </c>
      <c r="I193">
        <v>3</v>
      </c>
    </row>
    <row r="194" spans="1:9" x14ac:dyDescent="0.25">
      <c r="A194" t="s">
        <v>489</v>
      </c>
      <c r="B194" t="s">
        <v>303</v>
      </c>
      <c r="C194" t="s">
        <v>479</v>
      </c>
      <c r="D194" t="s">
        <v>273</v>
      </c>
      <c r="E194">
        <v>39472</v>
      </c>
      <c r="F194">
        <f t="shared" ref="F194:F257" ca="1" si="3">DATEDIF(E194,TODAY(),"Y")</f>
        <v>13</v>
      </c>
      <c r="G194" t="s">
        <v>274</v>
      </c>
      <c r="H194">
        <v>41060</v>
      </c>
      <c r="I194">
        <v>3</v>
      </c>
    </row>
    <row r="195" spans="1:9" x14ac:dyDescent="0.25">
      <c r="A195" t="s">
        <v>490</v>
      </c>
      <c r="B195" t="s">
        <v>288</v>
      </c>
      <c r="C195" t="s">
        <v>479</v>
      </c>
      <c r="D195" t="s">
        <v>273</v>
      </c>
      <c r="E195">
        <v>39472</v>
      </c>
      <c r="F195">
        <f t="shared" ca="1" si="3"/>
        <v>13</v>
      </c>
      <c r="G195" t="s">
        <v>277</v>
      </c>
      <c r="H195">
        <v>87760</v>
      </c>
      <c r="I195">
        <v>1</v>
      </c>
    </row>
    <row r="196" spans="1:9" x14ac:dyDescent="0.25">
      <c r="A196" t="s">
        <v>491</v>
      </c>
      <c r="B196" t="s">
        <v>271</v>
      </c>
      <c r="C196" t="s">
        <v>479</v>
      </c>
      <c r="D196" t="s">
        <v>273</v>
      </c>
      <c r="E196">
        <v>38733</v>
      </c>
      <c r="F196">
        <f t="shared" ca="1" si="3"/>
        <v>15</v>
      </c>
      <c r="G196" t="s">
        <v>279</v>
      </c>
      <c r="H196">
        <v>68710</v>
      </c>
      <c r="I196">
        <v>4</v>
      </c>
    </row>
    <row r="197" spans="1:9" x14ac:dyDescent="0.25">
      <c r="A197" t="s">
        <v>492</v>
      </c>
      <c r="B197" t="s">
        <v>271</v>
      </c>
      <c r="C197" t="s">
        <v>479</v>
      </c>
      <c r="D197" t="s">
        <v>282</v>
      </c>
      <c r="E197">
        <v>39087</v>
      </c>
      <c r="F197">
        <f t="shared" ca="1" si="3"/>
        <v>14</v>
      </c>
      <c r="G197" t="s">
        <v>283</v>
      </c>
      <c r="H197">
        <v>14416</v>
      </c>
      <c r="I197">
        <v>4</v>
      </c>
    </row>
    <row r="198" spans="1:9" x14ac:dyDescent="0.25">
      <c r="A198" t="s">
        <v>493</v>
      </c>
      <c r="B198" t="s">
        <v>285</v>
      </c>
      <c r="C198" t="s">
        <v>479</v>
      </c>
      <c r="D198" t="s">
        <v>273</v>
      </c>
      <c r="E198">
        <v>39455</v>
      </c>
      <c r="F198">
        <f t="shared" ca="1" si="3"/>
        <v>13</v>
      </c>
      <c r="G198" t="s">
        <v>286</v>
      </c>
      <c r="H198">
        <v>59420</v>
      </c>
      <c r="I198">
        <v>4</v>
      </c>
    </row>
    <row r="199" spans="1:9" x14ac:dyDescent="0.25">
      <c r="A199" t="s">
        <v>494</v>
      </c>
      <c r="B199" t="s">
        <v>271</v>
      </c>
      <c r="C199" t="s">
        <v>479</v>
      </c>
      <c r="D199" t="s">
        <v>290</v>
      </c>
      <c r="E199">
        <v>39822</v>
      </c>
      <c r="F199">
        <f t="shared" ca="1" si="3"/>
        <v>12</v>
      </c>
      <c r="G199" t="s">
        <v>291</v>
      </c>
      <c r="H199">
        <v>60040</v>
      </c>
      <c r="I199">
        <v>5</v>
      </c>
    </row>
    <row r="200" spans="1:9" x14ac:dyDescent="0.25">
      <c r="A200" t="s">
        <v>495</v>
      </c>
      <c r="B200" t="s">
        <v>271</v>
      </c>
      <c r="C200" t="s">
        <v>479</v>
      </c>
      <c r="D200" t="s">
        <v>290</v>
      </c>
      <c r="E200">
        <v>39830</v>
      </c>
      <c r="F200">
        <f t="shared" ca="1" si="3"/>
        <v>12</v>
      </c>
      <c r="G200" t="s">
        <v>274</v>
      </c>
      <c r="H200">
        <v>78520</v>
      </c>
      <c r="I200">
        <v>4</v>
      </c>
    </row>
    <row r="201" spans="1:9" x14ac:dyDescent="0.25">
      <c r="A201" t="s">
        <v>496</v>
      </c>
      <c r="B201" t="s">
        <v>288</v>
      </c>
      <c r="C201" t="s">
        <v>479</v>
      </c>
      <c r="D201" t="s">
        <v>273</v>
      </c>
      <c r="E201">
        <v>40203</v>
      </c>
      <c r="F201">
        <f t="shared" ca="1" si="3"/>
        <v>11</v>
      </c>
      <c r="G201" t="s">
        <v>277</v>
      </c>
      <c r="H201">
        <v>35600</v>
      </c>
      <c r="I201">
        <v>5</v>
      </c>
    </row>
    <row r="202" spans="1:9" x14ac:dyDescent="0.25">
      <c r="A202" t="s">
        <v>497</v>
      </c>
      <c r="B202" t="s">
        <v>294</v>
      </c>
      <c r="C202" t="s">
        <v>479</v>
      </c>
      <c r="D202" t="s">
        <v>282</v>
      </c>
      <c r="E202">
        <v>40574</v>
      </c>
      <c r="F202">
        <f t="shared" ca="1" si="3"/>
        <v>10</v>
      </c>
      <c r="G202" t="s">
        <v>279</v>
      </c>
      <c r="H202">
        <v>28424</v>
      </c>
      <c r="I202">
        <v>4</v>
      </c>
    </row>
    <row r="203" spans="1:9" x14ac:dyDescent="0.25">
      <c r="A203" t="s">
        <v>498</v>
      </c>
      <c r="B203" t="s">
        <v>294</v>
      </c>
      <c r="C203" t="s">
        <v>479</v>
      </c>
      <c r="D203" t="s">
        <v>273</v>
      </c>
      <c r="E203">
        <v>40953</v>
      </c>
      <c r="F203">
        <f t="shared" ca="1" si="3"/>
        <v>9</v>
      </c>
      <c r="G203" t="s">
        <v>283</v>
      </c>
      <c r="H203">
        <v>60380</v>
      </c>
      <c r="I203">
        <v>4</v>
      </c>
    </row>
    <row r="204" spans="1:9" x14ac:dyDescent="0.25">
      <c r="A204" t="s">
        <v>499</v>
      </c>
      <c r="B204" t="s">
        <v>271</v>
      </c>
      <c r="C204" t="s">
        <v>479</v>
      </c>
      <c r="D204" t="s">
        <v>282</v>
      </c>
      <c r="E204">
        <v>35829</v>
      </c>
      <c r="F204">
        <f t="shared" ca="1" si="3"/>
        <v>23</v>
      </c>
      <c r="G204" t="s">
        <v>286</v>
      </c>
      <c r="H204">
        <v>29176</v>
      </c>
      <c r="I204">
        <v>3</v>
      </c>
    </row>
    <row r="205" spans="1:9" x14ac:dyDescent="0.25">
      <c r="A205" t="s">
        <v>500</v>
      </c>
      <c r="B205" t="s">
        <v>285</v>
      </c>
      <c r="C205" t="s">
        <v>479</v>
      </c>
      <c r="D205" t="s">
        <v>273</v>
      </c>
      <c r="E205">
        <v>35830</v>
      </c>
      <c r="F205">
        <f t="shared" ca="1" si="3"/>
        <v>23</v>
      </c>
      <c r="G205" t="s">
        <v>291</v>
      </c>
      <c r="H205">
        <v>35460</v>
      </c>
      <c r="I205">
        <v>5</v>
      </c>
    </row>
    <row r="206" spans="1:9" x14ac:dyDescent="0.25">
      <c r="A206" t="s">
        <v>501</v>
      </c>
      <c r="B206" t="s">
        <v>281</v>
      </c>
      <c r="C206" t="s">
        <v>479</v>
      </c>
      <c r="D206" t="s">
        <v>273</v>
      </c>
      <c r="E206">
        <v>36198</v>
      </c>
      <c r="F206">
        <f t="shared" ca="1" si="3"/>
        <v>22</v>
      </c>
      <c r="G206" t="s">
        <v>274</v>
      </c>
      <c r="H206">
        <v>81400</v>
      </c>
      <c r="I206">
        <v>2</v>
      </c>
    </row>
    <row r="207" spans="1:9" x14ac:dyDescent="0.25">
      <c r="A207" t="s">
        <v>502</v>
      </c>
      <c r="B207" t="s">
        <v>288</v>
      </c>
      <c r="C207" t="s">
        <v>479</v>
      </c>
      <c r="D207" t="s">
        <v>290</v>
      </c>
      <c r="E207">
        <v>38044</v>
      </c>
      <c r="F207">
        <f t="shared" ca="1" si="3"/>
        <v>17</v>
      </c>
      <c r="G207" t="s">
        <v>277</v>
      </c>
      <c r="H207">
        <v>57410</v>
      </c>
      <c r="I207">
        <v>2</v>
      </c>
    </row>
    <row r="208" spans="1:9" x14ac:dyDescent="0.25">
      <c r="A208" t="s">
        <v>503</v>
      </c>
      <c r="B208" t="s">
        <v>271</v>
      </c>
      <c r="C208" t="s">
        <v>479</v>
      </c>
      <c r="D208" t="s">
        <v>273</v>
      </c>
      <c r="E208">
        <v>40578</v>
      </c>
      <c r="F208">
        <f t="shared" ca="1" si="3"/>
        <v>10</v>
      </c>
      <c r="G208" t="s">
        <v>279</v>
      </c>
      <c r="H208">
        <v>43820</v>
      </c>
      <c r="I208">
        <v>2</v>
      </c>
    </row>
    <row r="209" spans="1:9" x14ac:dyDescent="0.25">
      <c r="A209" t="s">
        <v>504</v>
      </c>
      <c r="B209" t="s">
        <v>281</v>
      </c>
      <c r="C209" t="s">
        <v>479</v>
      </c>
      <c r="D209" t="s">
        <v>290</v>
      </c>
      <c r="E209">
        <v>39144</v>
      </c>
      <c r="F209">
        <f t="shared" ca="1" si="3"/>
        <v>14</v>
      </c>
      <c r="G209" t="s">
        <v>283</v>
      </c>
      <c r="H209">
        <v>64430</v>
      </c>
      <c r="I209">
        <v>4</v>
      </c>
    </row>
    <row r="210" spans="1:9" x14ac:dyDescent="0.25">
      <c r="A210" t="s">
        <v>505</v>
      </c>
      <c r="B210" t="s">
        <v>271</v>
      </c>
      <c r="C210" t="s">
        <v>479</v>
      </c>
      <c r="D210" t="s">
        <v>290</v>
      </c>
      <c r="E210">
        <v>39166</v>
      </c>
      <c r="F210">
        <f t="shared" ca="1" si="3"/>
        <v>14</v>
      </c>
      <c r="G210" t="s">
        <v>286</v>
      </c>
      <c r="H210">
        <v>79220</v>
      </c>
      <c r="I210">
        <v>4</v>
      </c>
    </row>
    <row r="211" spans="1:9" x14ac:dyDescent="0.25">
      <c r="A211" t="s">
        <v>506</v>
      </c>
      <c r="B211" t="s">
        <v>294</v>
      </c>
      <c r="C211" t="s">
        <v>479</v>
      </c>
      <c r="D211" t="s">
        <v>273</v>
      </c>
      <c r="E211">
        <v>39518</v>
      </c>
      <c r="F211">
        <f t="shared" ca="1" si="3"/>
        <v>13</v>
      </c>
      <c r="G211" t="s">
        <v>291</v>
      </c>
      <c r="H211">
        <v>24710</v>
      </c>
      <c r="I211">
        <v>2</v>
      </c>
    </row>
    <row r="212" spans="1:9" x14ac:dyDescent="0.25">
      <c r="A212" t="s">
        <v>507</v>
      </c>
      <c r="B212" t="s">
        <v>281</v>
      </c>
      <c r="C212" t="s">
        <v>479</v>
      </c>
      <c r="D212" t="s">
        <v>273</v>
      </c>
      <c r="E212">
        <v>39168</v>
      </c>
      <c r="F212">
        <f t="shared" ca="1" si="3"/>
        <v>14</v>
      </c>
      <c r="G212" t="s">
        <v>274</v>
      </c>
      <c r="H212">
        <v>24300</v>
      </c>
      <c r="I212">
        <v>3</v>
      </c>
    </row>
    <row r="213" spans="1:9" x14ac:dyDescent="0.25">
      <c r="A213" t="s">
        <v>508</v>
      </c>
      <c r="B213" t="s">
        <v>271</v>
      </c>
      <c r="C213" t="s">
        <v>479</v>
      </c>
      <c r="D213" t="s">
        <v>282</v>
      </c>
      <c r="E213">
        <v>38777</v>
      </c>
      <c r="F213">
        <f t="shared" ca="1" si="3"/>
        <v>15</v>
      </c>
      <c r="G213" t="s">
        <v>277</v>
      </c>
      <c r="H213">
        <v>22472</v>
      </c>
      <c r="I213">
        <v>1</v>
      </c>
    </row>
    <row r="214" spans="1:9" x14ac:dyDescent="0.25">
      <c r="A214" t="s">
        <v>509</v>
      </c>
      <c r="B214" t="s">
        <v>271</v>
      </c>
      <c r="C214" t="s">
        <v>479</v>
      </c>
      <c r="D214" t="s">
        <v>273</v>
      </c>
      <c r="E214">
        <v>38798</v>
      </c>
      <c r="F214">
        <f t="shared" ca="1" si="3"/>
        <v>15</v>
      </c>
      <c r="G214" t="s">
        <v>279</v>
      </c>
      <c r="H214">
        <v>73144</v>
      </c>
      <c r="I214">
        <v>5</v>
      </c>
    </row>
    <row r="215" spans="1:9" x14ac:dyDescent="0.25">
      <c r="A215" t="s">
        <v>510</v>
      </c>
      <c r="B215" t="s">
        <v>294</v>
      </c>
      <c r="C215" t="s">
        <v>479</v>
      </c>
      <c r="D215" t="s">
        <v>273</v>
      </c>
      <c r="E215">
        <v>38807</v>
      </c>
      <c r="F215">
        <f t="shared" ca="1" si="3"/>
        <v>15</v>
      </c>
      <c r="G215" t="s">
        <v>283</v>
      </c>
      <c r="H215">
        <v>79730</v>
      </c>
      <c r="I215">
        <v>2</v>
      </c>
    </row>
    <row r="216" spans="1:9" x14ac:dyDescent="0.25">
      <c r="A216" t="s">
        <v>511</v>
      </c>
      <c r="B216" t="s">
        <v>303</v>
      </c>
      <c r="C216" t="s">
        <v>479</v>
      </c>
      <c r="D216" t="s">
        <v>290</v>
      </c>
      <c r="E216">
        <v>36600</v>
      </c>
      <c r="F216">
        <f t="shared" ca="1" si="3"/>
        <v>21</v>
      </c>
      <c r="G216" t="s">
        <v>286</v>
      </c>
      <c r="H216">
        <v>41840</v>
      </c>
      <c r="I216">
        <v>2</v>
      </c>
    </row>
    <row r="217" spans="1:9" x14ac:dyDescent="0.25">
      <c r="A217" t="s">
        <v>512</v>
      </c>
      <c r="B217" t="s">
        <v>288</v>
      </c>
      <c r="C217" t="s">
        <v>479</v>
      </c>
      <c r="D217" t="s">
        <v>276</v>
      </c>
      <c r="E217">
        <v>36604</v>
      </c>
      <c r="F217">
        <f t="shared" ca="1" si="3"/>
        <v>21</v>
      </c>
      <c r="G217" t="s">
        <v>291</v>
      </c>
      <c r="H217">
        <v>46710</v>
      </c>
      <c r="I217">
        <v>3</v>
      </c>
    </row>
    <row r="218" spans="1:9" x14ac:dyDescent="0.25">
      <c r="A218" t="s">
        <v>513</v>
      </c>
      <c r="B218" t="s">
        <v>288</v>
      </c>
      <c r="C218" t="s">
        <v>479</v>
      </c>
      <c r="D218" t="s">
        <v>290</v>
      </c>
      <c r="E218">
        <v>36977</v>
      </c>
      <c r="F218">
        <f t="shared" ca="1" si="3"/>
        <v>20</v>
      </c>
      <c r="G218" t="s">
        <v>274</v>
      </c>
      <c r="H218">
        <v>68510</v>
      </c>
      <c r="I218">
        <v>5</v>
      </c>
    </row>
    <row r="219" spans="1:9" x14ac:dyDescent="0.25">
      <c r="A219" t="s">
        <v>514</v>
      </c>
      <c r="B219" t="s">
        <v>281</v>
      </c>
      <c r="C219" t="s">
        <v>479</v>
      </c>
      <c r="D219" t="s">
        <v>290</v>
      </c>
      <c r="E219">
        <v>37326</v>
      </c>
      <c r="F219">
        <f t="shared" ca="1" si="3"/>
        <v>19</v>
      </c>
      <c r="G219" t="s">
        <v>277</v>
      </c>
      <c r="H219">
        <v>52770</v>
      </c>
      <c r="I219">
        <v>2</v>
      </c>
    </row>
    <row r="220" spans="1:9" x14ac:dyDescent="0.25">
      <c r="A220" t="s">
        <v>515</v>
      </c>
      <c r="B220" t="s">
        <v>294</v>
      </c>
      <c r="C220" t="s">
        <v>479</v>
      </c>
      <c r="D220" t="s">
        <v>273</v>
      </c>
      <c r="E220">
        <v>37331</v>
      </c>
      <c r="F220">
        <f t="shared" ca="1" si="3"/>
        <v>19</v>
      </c>
      <c r="G220" t="s">
        <v>279</v>
      </c>
      <c r="H220">
        <v>62750</v>
      </c>
      <c r="I220">
        <v>3</v>
      </c>
    </row>
    <row r="221" spans="1:9" x14ac:dyDescent="0.25">
      <c r="A221" t="s">
        <v>516</v>
      </c>
      <c r="B221" t="s">
        <v>288</v>
      </c>
      <c r="C221" t="s">
        <v>479</v>
      </c>
      <c r="D221" t="s">
        <v>290</v>
      </c>
      <c r="E221">
        <v>38073</v>
      </c>
      <c r="F221">
        <f t="shared" ca="1" si="3"/>
        <v>17</v>
      </c>
      <c r="G221" t="s">
        <v>283</v>
      </c>
      <c r="H221">
        <v>39300</v>
      </c>
      <c r="I221">
        <v>2</v>
      </c>
    </row>
    <row r="222" spans="1:9" x14ac:dyDescent="0.25">
      <c r="A222" t="s">
        <v>517</v>
      </c>
      <c r="B222" t="s">
        <v>271</v>
      </c>
      <c r="C222" t="s">
        <v>479</v>
      </c>
      <c r="D222" t="s">
        <v>290</v>
      </c>
      <c r="E222">
        <v>39538</v>
      </c>
      <c r="F222">
        <f t="shared" ca="1" si="3"/>
        <v>13</v>
      </c>
      <c r="G222" t="s">
        <v>286</v>
      </c>
      <c r="H222">
        <v>62780</v>
      </c>
      <c r="I222">
        <v>4</v>
      </c>
    </row>
    <row r="223" spans="1:9" x14ac:dyDescent="0.25">
      <c r="A223" t="s">
        <v>518</v>
      </c>
      <c r="B223" t="s">
        <v>288</v>
      </c>
      <c r="C223" t="s">
        <v>479</v>
      </c>
      <c r="D223" t="s">
        <v>273</v>
      </c>
      <c r="E223">
        <v>40603</v>
      </c>
      <c r="F223">
        <f t="shared" ca="1" si="3"/>
        <v>10</v>
      </c>
      <c r="G223" t="s">
        <v>291</v>
      </c>
      <c r="H223">
        <v>44260</v>
      </c>
      <c r="I223">
        <v>1</v>
      </c>
    </row>
    <row r="224" spans="1:9" x14ac:dyDescent="0.25">
      <c r="A224" t="s">
        <v>519</v>
      </c>
      <c r="B224" t="s">
        <v>271</v>
      </c>
      <c r="C224" t="s">
        <v>479</v>
      </c>
      <c r="D224" t="s">
        <v>273</v>
      </c>
      <c r="E224">
        <v>41025</v>
      </c>
      <c r="F224">
        <f t="shared" ca="1" si="3"/>
        <v>9</v>
      </c>
      <c r="G224" t="s">
        <v>274</v>
      </c>
      <c r="H224">
        <v>58910</v>
      </c>
      <c r="I224">
        <v>1</v>
      </c>
    </row>
    <row r="225" spans="1:9" x14ac:dyDescent="0.25">
      <c r="A225" t="s">
        <v>520</v>
      </c>
      <c r="B225" t="s">
        <v>294</v>
      </c>
      <c r="C225" t="s">
        <v>479</v>
      </c>
      <c r="D225" t="s">
        <v>273</v>
      </c>
      <c r="E225">
        <v>41026</v>
      </c>
      <c r="F225">
        <f t="shared" ca="1" si="3"/>
        <v>9</v>
      </c>
      <c r="G225" t="s">
        <v>277</v>
      </c>
      <c r="H225">
        <v>26190</v>
      </c>
      <c r="I225">
        <v>5</v>
      </c>
    </row>
    <row r="226" spans="1:9" x14ac:dyDescent="0.25">
      <c r="A226" t="s">
        <v>521</v>
      </c>
      <c r="B226" t="s">
        <v>303</v>
      </c>
      <c r="C226" t="s">
        <v>479</v>
      </c>
      <c r="D226" t="s">
        <v>273</v>
      </c>
      <c r="E226">
        <v>39181</v>
      </c>
      <c r="F226">
        <f t="shared" ca="1" si="3"/>
        <v>14</v>
      </c>
      <c r="G226" t="s">
        <v>279</v>
      </c>
      <c r="H226">
        <v>23330</v>
      </c>
      <c r="I226">
        <v>4</v>
      </c>
    </row>
    <row r="227" spans="1:9" x14ac:dyDescent="0.25">
      <c r="A227" t="s">
        <v>522</v>
      </c>
      <c r="B227" t="s">
        <v>294</v>
      </c>
      <c r="C227" t="s">
        <v>479</v>
      </c>
      <c r="D227" t="s">
        <v>290</v>
      </c>
      <c r="E227">
        <v>39539</v>
      </c>
      <c r="F227">
        <f t="shared" ca="1" si="3"/>
        <v>13</v>
      </c>
      <c r="G227" t="s">
        <v>283</v>
      </c>
      <c r="H227">
        <v>63310</v>
      </c>
      <c r="I227">
        <v>3</v>
      </c>
    </row>
    <row r="228" spans="1:9" x14ac:dyDescent="0.25">
      <c r="A228" t="s">
        <v>523</v>
      </c>
      <c r="B228" t="s">
        <v>294</v>
      </c>
      <c r="C228" t="s">
        <v>479</v>
      </c>
      <c r="D228" t="s">
        <v>273</v>
      </c>
      <c r="E228">
        <v>40269</v>
      </c>
      <c r="F228">
        <f t="shared" ca="1" si="3"/>
        <v>11</v>
      </c>
      <c r="G228" t="s">
        <v>286</v>
      </c>
      <c r="H228">
        <v>86260</v>
      </c>
      <c r="I228">
        <v>3</v>
      </c>
    </row>
    <row r="229" spans="1:9" x14ac:dyDescent="0.25">
      <c r="A229" t="s">
        <v>524</v>
      </c>
      <c r="B229" t="s">
        <v>288</v>
      </c>
      <c r="C229" t="s">
        <v>479</v>
      </c>
      <c r="D229" t="s">
        <v>290</v>
      </c>
      <c r="E229">
        <v>40298</v>
      </c>
      <c r="F229">
        <f t="shared" ca="1" si="3"/>
        <v>11</v>
      </c>
      <c r="G229" t="s">
        <v>291</v>
      </c>
      <c r="H229">
        <v>24410</v>
      </c>
      <c r="I229">
        <v>3</v>
      </c>
    </row>
    <row r="230" spans="1:9" x14ac:dyDescent="0.25">
      <c r="A230" t="s">
        <v>525</v>
      </c>
      <c r="B230" t="s">
        <v>288</v>
      </c>
      <c r="C230" t="s">
        <v>479</v>
      </c>
      <c r="D230" t="s">
        <v>273</v>
      </c>
      <c r="E230">
        <v>38813</v>
      </c>
      <c r="F230">
        <f t="shared" ca="1" si="3"/>
        <v>15</v>
      </c>
      <c r="G230" t="s">
        <v>274</v>
      </c>
      <c r="H230">
        <v>32390</v>
      </c>
      <c r="I230">
        <v>2</v>
      </c>
    </row>
    <row r="231" spans="1:9" x14ac:dyDescent="0.25">
      <c r="A231" t="s">
        <v>526</v>
      </c>
      <c r="B231" t="s">
        <v>303</v>
      </c>
      <c r="C231" t="s">
        <v>479</v>
      </c>
      <c r="D231" t="s">
        <v>273</v>
      </c>
      <c r="E231">
        <v>38816</v>
      </c>
      <c r="F231">
        <f t="shared" ca="1" si="3"/>
        <v>15</v>
      </c>
      <c r="G231" t="s">
        <v>277</v>
      </c>
      <c r="H231">
        <v>44920</v>
      </c>
      <c r="I231">
        <v>1</v>
      </c>
    </row>
    <row r="232" spans="1:9" x14ac:dyDescent="0.25">
      <c r="A232" t="s">
        <v>527</v>
      </c>
      <c r="B232" t="s">
        <v>294</v>
      </c>
      <c r="C232" t="s">
        <v>479</v>
      </c>
      <c r="D232" t="s">
        <v>276</v>
      </c>
      <c r="E232">
        <v>36269</v>
      </c>
      <c r="F232">
        <f t="shared" ca="1" si="3"/>
        <v>22</v>
      </c>
      <c r="G232" t="s">
        <v>279</v>
      </c>
      <c r="H232">
        <v>48190</v>
      </c>
      <c r="I232">
        <v>1</v>
      </c>
    </row>
    <row r="233" spans="1:9" x14ac:dyDescent="0.25">
      <c r="A233" t="s">
        <v>528</v>
      </c>
      <c r="B233" t="s">
        <v>294</v>
      </c>
      <c r="C233" t="s">
        <v>479</v>
      </c>
      <c r="D233" t="s">
        <v>273</v>
      </c>
      <c r="E233">
        <v>36273</v>
      </c>
      <c r="F233">
        <f t="shared" ca="1" si="3"/>
        <v>22</v>
      </c>
      <c r="G233" t="s">
        <v>283</v>
      </c>
      <c r="H233">
        <v>61330</v>
      </c>
      <c r="I233">
        <v>4</v>
      </c>
    </row>
    <row r="234" spans="1:9" x14ac:dyDescent="0.25">
      <c r="A234" t="s">
        <v>529</v>
      </c>
      <c r="B234" t="s">
        <v>294</v>
      </c>
      <c r="C234" t="s">
        <v>479</v>
      </c>
      <c r="D234" t="s">
        <v>290</v>
      </c>
      <c r="E234">
        <v>36637</v>
      </c>
      <c r="F234">
        <f t="shared" ca="1" si="3"/>
        <v>21</v>
      </c>
      <c r="G234" t="s">
        <v>286</v>
      </c>
      <c r="H234">
        <v>57600</v>
      </c>
      <c r="I234">
        <v>3</v>
      </c>
    </row>
    <row r="235" spans="1:9" x14ac:dyDescent="0.25">
      <c r="A235" t="s">
        <v>530</v>
      </c>
      <c r="B235" t="s">
        <v>288</v>
      </c>
      <c r="C235" t="s">
        <v>479</v>
      </c>
      <c r="D235" t="s">
        <v>282</v>
      </c>
      <c r="E235">
        <v>37730</v>
      </c>
      <c r="F235">
        <f t="shared" ca="1" si="3"/>
        <v>18</v>
      </c>
      <c r="G235" t="s">
        <v>291</v>
      </c>
      <c r="H235">
        <v>8892</v>
      </c>
      <c r="I235">
        <v>1</v>
      </c>
    </row>
    <row r="236" spans="1:9" x14ac:dyDescent="0.25">
      <c r="A236" t="s">
        <v>531</v>
      </c>
      <c r="B236" t="s">
        <v>271</v>
      </c>
      <c r="C236" t="s">
        <v>479</v>
      </c>
      <c r="D236" t="s">
        <v>273</v>
      </c>
      <c r="E236">
        <v>38809</v>
      </c>
      <c r="F236">
        <f t="shared" ca="1" si="3"/>
        <v>15</v>
      </c>
      <c r="G236" t="s">
        <v>274</v>
      </c>
      <c r="H236">
        <v>76584</v>
      </c>
      <c r="I236">
        <v>1</v>
      </c>
    </row>
    <row r="237" spans="1:9" x14ac:dyDescent="0.25">
      <c r="A237" t="s">
        <v>532</v>
      </c>
      <c r="B237" t="s">
        <v>288</v>
      </c>
      <c r="C237" t="s">
        <v>479</v>
      </c>
      <c r="D237" t="s">
        <v>273</v>
      </c>
      <c r="E237">
        <v>38821</v>
      </c>
      <c r="F237">
        <f t="shared" ca="1" si="3"/>
        <v>15</v>
      </c>
      <c r="G237" t="s">
        <v>277</v>
      </c>
      <c r="H237">
        <v>65720</v>
      </c>
      <c r="I237">
        <v>1</v>
      </c>
    </row>
    <row r="238" spans="1:9" x14ac:dyDescent="0.25">
      <c r="A238" t="s">
        <v>533</v>
      </c>
      <c r="B238" t="s">
        <v>288</v>
      </c>
      <c r="C238" t="s">
        <v>479</v>
      </c>
      <c r="D238" t="s">
        <v>273</v>
      </c>
      <c r="E238">
        <v>38832</v>
      </c>
      <c r="F238">
        <f t="shared" ca="1" si="3"/>
        <v>15</v>
      </c>
      <c r="G238" t="s">
        <v>279</v>
      </c>
      <c r="H238">
        <v>29420</v>
      </c>
      <c r="I238">
        <v>5</v>
      </c>
    </row>
    <row r="239" spans="1:9" x14ac:dyDescent="0.25">
      <c r="A239" t="s">
        <v>534</v>
      </c>
      <c r="B239" t="s">
        <v>288</v>
      </c>
      <c r="C239" t="s">
        <v>479</v>
      </c>
      <c r="D239" t="s">
        <v>290</v>
      </c>
      <c r="E239">
        <v>39189</v>
      </c>
      <c r="F239">
        <f t="shared" ca="1" si="3"/>
        <v>14</v>
      </c>
      <c r="G239" t="s">
        <v>283</v>
      </c>
      <c r="H239">
        <v>63850</v>
      </c>
      <c r="I239">
        <v>2</v>
      </c>
    </row>
    <row r="240" spans="1:9" x14ac:dyDescent="0.25">
      <c r="A240" t="s">
        <v>535</v>
      </c>
      <c r="B240" t="s">
        <v>294</v>
      </c>
      <c r="C240" t="s">
        <v>479</v>
      </c>
      <c r="D240" t="s">
        <v>290</v>
      </c>
      <c r="E240">
        <v>39545</v>
      </c>
      <c r="F240">
        <f t="shared" ca="1" si="3"/>
        <v>13</v>
      </c>
      <c r="G240" t="s">
        <v>286</v>
      </c>
      <c r="H240">
        <v>84170</v>
      </c>
      <c r="I240">
        <v>2</v>
      </c>
    </row>
    <row r="241" spans="1:9" x14ac:dyDescent="0.25">
      <c r="A241" t="s">
        <v>536</v>
      </c>
      <c r="B241" t="s">
        <v>294</v>
      </c>
      <c r="C241" t="s">
        <v>479</v>
      </c>
      <c r="D241" t="s">
        <v>273</v>
      </c>
      <c r="E241">
        <v>40270</v>
      </c>
      <c r="F241">
        <f t="shared" ca="1" si="3"/>
        <v>11</v>
      </c>
      <c r="G241" t="s">
        <v>291</v>
      </c>
      <c r="H241">
        <v>35300</v>
      </c>
      <c r="I241">
        <v>5</v>
      </c>
    </row>
    <row r="242" spans="1:9" x14ac:dyDescent="0.25">
      <c r="A242" t="s">
        <v>537</v>
      </c>
      <c r="B242" t="s">
        <v>294</v>
      </c>
      <c r="C242" t="s">
        <v>479</v>
      </c>
      <c r="D242" t="s">
        <v>273</v>
      </c>
      <c r="E242">
        <v>40634</v>
      </c>
      <c r="F242">
        <f t="shared" ca="1" si="3"/>
        <v>10</v>
      </c>
      <c r="G242" t="s">
        <v>274</v>
      </c>
      <c r="H242">
        <v>47440</v>
      </c>
      <c r="I242">
        <v>3</v>
      </c>
    </row>
    <row r="243" spans="1:9" x14ac:dyDescent="0.25">
      <c r="A243" t="s">
        <v>538</v>
      </c>
      <c r="B243" t="s">
        <v>303</v>
      </c>
      <c r="C243" t="s">
        <v>479</v>
      </c>
      <c r="D243" t="s">
        <v>282</v>
      </c>
      <c r="E243">
        <v>41056</v>
      </c>
      <c r="F243">
        <f t="shared" ca="1" si="3"/>
        <v>9</v>
      </c>
      <c r="G243" t="s">
        <v>277</v>
      </c>
      <c r="H243">
        <v>22344</v>
      </c>
      <c r="I243">
        <v>4</v>
      </c>
    </row>
    <row r="244" spans="1:9" x14ac:dyDescent="0.25">
      <c r="A244" t="s">
        <v>539</v>
      </c>
      <c r="B244" t="s">
        <v>281</v>
      </c>
      <c r="C244" t="s">
        <v>479</v>
      </c>
      <c r="D244" t="s">
        <v>273</v>
      </c>
      <c r="E244">
        <v>39597</v>
      </c>
      <c r="F244">
        <f t="shared" ca="1" si="3"/>
        <v>13</v>
      </c>
      <c r="G244" t="s">
        <v>279</v>
      </c>
      <c r="H244">
        <v>81010</v>
      </c>
      <c r="I244">
        <v>4</v>
      </c>
    </row>
    <row r="245" spans="1:9" x14ac:dyDescent="0.25">
      <c r="A245" t="s">
        <v>540</v>
      </c>
      <c r="B245" t="s">
        <v>294</v>
      </c>
      <c r="C245" t="s">
        <v>479</v>
      </c>
      <c r="D245" t="s">
        <v>273</v>
      </c>
      <c r="E245">
        <v>40301</v>
      </c>
      <c r="F245">
        <f t="shared" ca="1" si="3"/>
        <v>11</v>
      </c>
      <c r="G245" t="s">
        <v>283</v>
      </c>
      <c r="H245">
        <v>44270</v>
      </c>
      <c r="I245">
        <v>2</v>
      </c>
    </row>
    <row r="246" spans="1:9" x14ac:dyDescent="0.25">
      <c r="A246" t="s">
        <v>541</v>
      </c>
      <c r="B246" t="s">
        <v>288</v>
      </c>
      <c r="C246" t="s">
        <v>479</v>
      </c>
      <c r="D246" t="s">
        <v>276</v>
      </c>
      <c r="E246">
        <v>40302</v>
      </c>
      <c r="F246">
        <f t="shared" ca="1" si="3"/>
        <v>11</v>
      </c>
      <c r="G246" t="s">
        <v>286</v>
      </c>
      <c r="H246">
        <v>46285</v>
      </c>
      <c r="I246">
        <v>5</v>
      </c>
    </row>
    <row r="247" spans="1:9" x14ac:dyDescent="0.25">
      <c r="A247" t="s">
        <v>542</v>
      </c>
      <c r="B247" t="s">
        <v>288</v>
      </c>
      <c r="C247" t="s">
        <v>479</v>
      </c>
      <c r="D247" t="s">
        <v>273</v>
      </c>
      <c r="E247">
        <v>40312</v>
      </c>
      <c r="F247">
        <f t="shared" ca="1" si="3"/>
        <v>11</v>
      </c>
      <c r="G247" t="s">
        <v>291</v>
      </c>
      <c r="H247">
        <v>73450</v>
      </c>
      <c r="I247">
        <v>3</v>
      </c>
    </row>
    <row r="248" spans="1:9" x14ac:dyDescent="0.25">
      <c r="A248" t="s">
        <v>543</v>
      </c>
      <c r="B248" t="s">
        <v>281</v>
      </c>
      <c r="C248" t="s">
        <v>479</v>
      </c>
      <c r="D248" t="s">
        <v>290</v>
      </c>
      <c r="E248">
        <v>35927</v>
      </c>
      <c r="F248">
        <f t="shared" ca="1" si="3"/>
        <v>23</v>
      </c>
      <c r="G248" t="s">
        <v>274</v>
      </c>
      <c r="H248">
        <v>76910</v>
      </c>
      <c r="I248">
        <v>1</v>
      </c>
    </row>
    <row r="249" spans="1:9" x14ac:dyDescent="0.25">
      <c r="A249" t="s">
        <v>544</v>
      </c>
      <c r="B249" t="s">
        <v>288</v>
      </c>
      <c r="C249" t="s">
        <v>479</v>
      </c>
      <c r="D249" t="s">
        <v>273</v>
      </c>
      <c r="E249">
        <v>35932</v>
      </c>
      <c r="F249">
        <f t="shared" ca="1" si="3"/>
        <v>23</v>
      </c>
      <c r="G249" t="s">
        <v>277</v>
      </c>
      <c r="H249">
        <v>89740</v>
      </c>
      <c r="I249">
        <v>5</v>
      </c>
    </row>
    <row r="250" spans="1:9" x14ac:dyDescent="0.25">
      <c r="A250" t="s">
        <v>545</v>
      </c>
      <c r="B250" t="s">
        <v>271</v>
      </c>
      <c r="C250" t="s">
        <v>479</v>
      </c>
      <c r="D250" t="s">
        <v>273</v>
      </c>
      <c r="E250">
        <v>35938</v>
      </c>
      <c r="F250">
        <f t="shared" ca="1" si="3"/>
        <v>23</v>
      </c>
      <c r="G250" t="s">
        <v>279</v>
      </c>
      <c r="H250">
        <v>55450</v>
      </c>
      <c r="I250">
        <v>5</v>
      </c>
    </row>
    <row r="251" spans="1:9" x14ac:dyDescent="0.25">
      <c r="A251" t="s">
        <v>546</v>
      </c>
      <c r="B251" t="s">
        <v>303</v>
      </c>
      <c r="C251" t="s">
        <v>479</v>
      </c>
      <c r="D251" t="s">
        <v>290</v>
      </c>
      <c r="E251">
        <v>36283</v>
      </c>
      <c r="F251">
        <f t="shared" ca="1" si="3"/>
        <v>22</v>
      </c>
      <c r="G251" t="s">
        <v>283</v>
      </c>
      <c r="H251">
        <v>25130</v>
      </c>
      <c r="I251">
        <v>5</v>
      </c>
    </row>
    <row r="252" spans="1:9" x14ac:dyDescent="0.25">
      <c r="A252" t="s">
        <v>547</v>
      </c>
      <c r="B252" t="s">
        <v>294</v>
      </c>
      <c r="C252" t="s">
        <v>479</v>
      </c>
      <c r="D252" t="s">
        <v>282</v>
      </c>
      <c r="E252">
        <v>36305</v>
      </c>
      <c r="F252">
        <f t="shared" ca="1" si="3"/>
        <v>22</v>
      </c>
      <c r="G252" t="s">
        <v>286</v>
      </c>
      <c r="H252">
        <v>9424</v>
      </c>
      <c r="I252">
        <v>4</v>
      </c>
    </row>
    <row r="253" spans="1:9" x14ac:dyDescent="0.25">
      <c r="A253" t="s">
        <v>548</v>
      </c>
      <c r="B253" t="s">
        <v>288</v>
      </c>
      <c r="C253" t="s">
        <v>479</v>
      </c>
      <c r="D253" t="s">
        <v>273</v>
      </c>
      <c r="E253">
        <v>37394</v>
      </c>
      <c r="F253">
        <f t="shared" ca="1" si="3"/>
        <v>19</v>
      </c>
      <c r="G253" t="s">
        <v>291</v>
      </c>
      <c r="H253">
        <v>28970</v>
      </c>
      <c r="I253">
        <v>3</v>
      </c>
    </row>
    <row r="254" spans="1:9" x14ac:dyDescent="0.25">
      <c r="A254" t="s">
        <v>549</v>
      </c>
      <c r="B254" t="s">
        <v>294</v>
      </c>
      <c r="C254" t="s">
        <v>479</v>
      </c>
      <c r="D254" t="s">
        <v>290</v>
      </c>
      <c r="E254">
        <v>40680</v>
      </c>
      <c r="F254">
        <f t="shared" ca="1" si="3"/>
        <v>10</v>
      </c>
      <c r="G254" t="s">
        <v>274</v>
      </c>
      <c r="H254">
        <v>57110</v>
      </c>
      <c r="I254">
        <v>3</v>
      </c>
    </row>
    <row r="255" spans="1:9" x14ac:dyDescent="0.25">
      <c r="A255" t="s">
        <v>550</v>
      </c>
      <c r="B255" t="s">
        <v>288</v>
      </c>
      <c r="C255" t="s">
        <v>479</v>
      </c>
      <c r="D255" t="s">
        <v>290</v>
      </c>
      <c r="E255">
        <v>41079</v>
      </c>
      <c r="F255">
        <f t="shared" ca="1" si="3"/>
        <v>8</v>
      </c>
      <c r="G255" t="s">
        <v>277</v>
      </c>
      <c r="H255">
        <v>32190</v>
      </c>
      <c r="I255">
        <v>3</v>
      </c>
    </row>
    <row r="256" spans="1:9" x14ac:dyDescent="0.25">
      <c r="A256" t="s">
        <v>551</v>
      </c>
      <c r="B256" t="s">
        <v>294</v>
      </c>
      <c r="C256" t="s">
        <v>479</v>
      </c>
      <c r="D256" t="s">
        <v>290</v>
      </c>
      <c r="E256">
        <v>39262</v>
      </c>
      <c r="F256">
        <f t="shared" ca="1" si="3"/>
        <v>13</v>
      </c>
      <c r="G256" t="s">
        <v>279</v>
      </c>
      <c r="H256">
        <v>45770</v>
      </c>
      <c r="I256">
        <v>5</v>
      </c>
    </row>
    <row r="257" spans="1:9" x14ac:dyDescent="0.25">
      <c r="A257" t="s">
        <v>552</v>
      </c>
      <c r="B257" t="s">
        <v>294</v>
      </c>
      <c r="C257" t="s">
        <v>479</v>
      </c>
      <c r="D257" t="s">
        <v>273</v>
      </c>
      <c r="E257">
        <v>38876</v>
      </c>
      <c r="F257">
        <f t="shared" ca="1" si="3"/>
        <v>14</v>
      </c>
      <c r="G257" t="s">
        <v>283</v>
      </c>
      <c r="H257">
        <v>60280</v>
      </c>
      <c r="I257">
        <v>1</v>
      </c>
    </row>
    <row r="258" spans="1:9" x14ac:dyDescent="0.25">
      <c r="A258" t="s">
        <v>553</v>
      </c>
      <c r="B258" t="s">
        <v>281</v>
      </c>
      <c r="C258" t="s">
        <v>479</v>
      </c>
      <c r="D258" t="s">
        <v>273</v>
      </c>
      <c r="E258">
        <v>38878</v>
      </c>
      <c r="F258">
        <f t="shared" ref="F258:F321" ca="1" si="4">DATEDIF(E258,TODAY(),"Y")</f>
        <v>14</v>
      </c>
      <c r="G258" t="s">
        <v>286</v>
      </c>
      <c r="H258">
        <v>61150</v>
      </c>
      <c r="I258">
        <v>2</v>
      </c>
    </row>
    <row r="259" spans="1:9" x14ac:dyDescent="0.25">
      <c r="A259" t="s">
        <v>554</v>
      </c>
      <c r="B259" t="s">
        <v>288</v>
      </c>
      <c r="C259" t="s">
        <v>479</v>
      </c>
      <c r="D259" t="s">
        <v>290</v>
      </c>
      <c r="E259">
        <v>35972</v>
      </c>
      <c r="F259">
        <f t="shared" ca="1" si="4"/>
        <v>22</v>
      </c>
      <c r="G259" t="s">
        <v>291</v>
      </c>
      <c r="H259">
        <v>71710</v>
      </c>
      <c r="I259">
        <v>5</v>
      </c>
    </row>
    <row r="260" spans="1:9" x14ac:dyDescent="0.25">
      <c r="A260" t="s">
        <v>555</v>
      </c>
      <c r="B260" t="s">
        <v>288</v>
      </c>
      <c r="C260" t="s">
        <v>479</v>
      </c>
      <c r="D260" t="s">
        <v>273</v>
      </c>
      <c r="E260">
        <v>36318</v>
      </c>
      <c r="F260">
        <f t="shared" ca="1" si="4"/>
        <v>21</v>
      </c>
      <c r="G260" t="s">
        <v>274</v>
      </c>
      <c r="H260">
        <v>68750</v>
      </c>
      <c r="I260">
        <v>1</v>
      </c>
    </row>
    <row r="261" spans="1:9" x14ac:dyDescent="0.25">
      <c r="A261" t="s">
        <v>556</v>
      </c>
      <c r="B261" t="s">
        <v>288</v>
      </c>
      <c r="C261" t="s">
        <v>479</v>
      </c>
      <c r="D261" t="s">
        <v>273</v>
      </c>
      <c r="E261">
        <v>36332</v>
      </c>
      <c r="F261">
        <f t="shared" ca="1" si="4"/>
        <v>21</v>
      </c>
      <c r="G261" t="s">
        <v>277</v>
      </c>
      <c r="H261">
        <v>37760</v>
      </c>
      <c r="I261">
        <v>2</v>
      </c>
    </row>
    <row r="262" spans="1:9" x14ac:dyDescent="0.25">
      <c r="A262" t="s">
        <v>557</v>
      </c>
      <c r="B262" t="s">
        <v>271</v>
      </c>
      <c r="C262" t="s">
        <v>479</v>
      </c>
      <c r="D262" t="s">
        <v>273</v>
      </c>
      <c r="E262">
        <v>36698</v>
      </c>
      <c r="F262">
        <f t="shared" ca="1" si="4"/>
        <v>20</v>
      </c>
      <c r="G262" t="s">
        <v>279</v>
      </c>
      <c r="H262">
        <v>23650</v>
      </c>
      <c r="I262">
        <v>1</v>
      </c>
    </row>
    <row r="263" spans="1:9" x14ac:dyDescent="0.25">
      <c r="A263" t="s">
        <v>558</v>
      </c>
      <c r="B263" t="s">
        <v>303</v>
      </c>
      <c r="C263" t="s">
        <v>479</v>
      </c>
      <c r="D263" t="s">
        <v>290</v>
      </c>
      <c r="E263">
        <v>36704</v>
      </c>
      <c r="F263">
        <f t="shared" ca="1" si="4"/>
        <v>20</v>
      </c>
      <c r="G263" t="s">
        <v>283</v>
      </c>
      <c r="H263">
        <v>57760</v>
      </c>
      <c r="I263">
        <v>3</v>
      </c>
    </row>
    <row r="264" spans="1:9" x14ac:dyDescent="0.25">
      <c r="A264" t="s">
        <v>559</v>
      </c>
      <c r="B264" t="s">
        <v>288</v>
      </c>
      <c r="C264" t="s">
        <v>479</v>
      </c>
      <c r="D264" t="s">
        <v>273</v>
      </c>
      <c r="E264">
        <v>36707</v>
      </c>
      <c r="F264">
        <f t="shared" ca="1" si="4"/>
        <v>20</v>
      </c>
      <c r="G264" t="s">
        <v>286</v>
      </c>
      <c r="H264">
        <v>38870</v>
      </c>
      <c r="I264">
        <v>2</v>
      </c>
    </row>
    <row r="265" spans="1:9" x14ac:dyDescent="0.25">
      <c r="A265" t="s">
        <v>560</v>
      </c>
      <c r="B265" t="s">
        <v>288</v>
      </c>
      <c r="C265" t="s">
        <v>479</v>
      </c>
      <c r="D265" t="s">
        <v>273</v>
      </c>
      <c r="E265">
        <v>37068</v>
      </c>
      <c r="F265">
        <f t="shared" ca="1" si="4"/>
        <v>19</v>
      </c>
      <c r="G265" t="s">
        <v>291</v>
      </c>
      <c r="H265">
        <v>66010</v>
      </c>
      <c r="I265">
        <v>5</v>
      </c>
    </row>
    <row r="266" spans="1:9" x14ac:dyDescent="0.25">
      <c r="A266" t="s">
        <v>561</v>
      </c>
      <c r="B266" t="s">
        <v>294</v>
      </c>
      <c r="C266" t="s">
        <v>479</v>
      </c>
      <c r="D266" t="s">
        <v>273</v>
      </c>
      <c r="E266">
        <v>37436</v>
      </c>
      <c r="F266">
        <f t="shared" ca="1" si="4"/>
        <v>18</v>
      </c>
      <c r="G266" t="s">
        <v>274</v>
      </c>
      <c r="H266">
        <v>64130</v>
      </c>
      <c r="I266">
        <v>1</v>
      </c>
    </row>
    <row r="267" spans="1:9" x14ac:dyDescent="0.25">
      <c r="A267" t="s">
        <v>562</v>
      </c>
      <c r="B267" t="s">
        <v>271</v>
      </c>
      <c r="C267" t="s">
        <v>479</v>
      </c>
      <c r="D267" t="s">
        <v>273</v>
      </c>
      <c r="E267">
        <v>38146</v>
      </c>
      <c r="F267">
        <f t="shared" ca="1" si="4"/>
        <v>16</v>
      </c>
      <c r="G267" t="s">
        <v>277</v>
      </c>
      <c r="H267">
        <v>47340</v>
      </c>
      <c r="I267">
        <v>2</v>
      </c>
    </row>
    <row r="268" spans="1:9" x14ac:dyDescent="0.25">
      <c r="A268" t="s">
        <v>563</v>
      </c>
      <c r="B268" t="s">
        <v>288</v>
      </c>
      <c r="C268" t="s">
        <v>479</v>
      </c>
      <c r="D268" t="s">
        <v>290</v>
      </c>
      <c r="E268">
        <v>39603</v>
      </c>
      <c r="F268">
        <f t="shared" ca="1" si="4"/>
        <v>12</v>
      </c>
      <c r="G268" t="s">
        <v>279</v>
      </c>
      <c r="H268">
        <v>40940</v>
      </c>
      <c r="I268">
        <v>2</v>
      </c>
    </row>
    <row r="269" spans="1:9" x14ac:dyDescent="0.25">
      <c r="A269" t="s">
        <v>564</v>
      </c>
      <c r="B269" t="s">
        <v>303</v>
      </c>
      <c r="C269" t="s">
        <v>479</v>
      </c>
      <c r="D269" t="s">
        <v>290</v>
      </c>
      <c r="E269">
        <v>38874</v>
      </c>
      <c r="F269">
        <f t="shared" ca="1" si="4"/>
        <v>14</v>
      </c>
      <c r="G269" t="s">
        <v>283</v>
      </c>
      <c r="H269">
        <v>59330</v>
      </c>
      <c r="I269">
        <v>4</v>
      </c>
    </row>
    <row r="270" spans="1:9" x14ac:dyDescent="0.25">
      <c r="A270" t="s">
        <v>565</v>
      </c>
      <c r="B270" t="s">
        <v>303</v>
      </c>
      <c r="C270" t="s">
        <v>479</v>
      </c>
      <c r="D270" t="s">
        <v>273</v>
      </c>
      <c r="E270">
        <v>39972</v>
      </c>
      <c r="F270">
        <f t="shared" ca="1" si="4"/>
        <v>11</v>
      </c>
      <c r="G270" t="s">
        <v>286</v>
      </c>
      <c r="H270">
        <v>78170</v>
      </c>
      <c r="I270">
        <v>5</v>
      </c>
    </row>
    <row r="271" spans="1:9" x14ac:dyDescent="0.25">
      <c r="A271" t="s">
        <v>566</v>
      </c>
      <c r="B271" t="s">
        <v>294</v>
      </c>
      <c r="C271" t="s">
        <v>479</v>
      </c>
      <c r="D271" t="s">
        <v>273</v>
      </c>
      <c r="E271">
        <v>39264</v>
      </c>
      <c r="F271">
        <f t="shared" ca="1" si="4"/>
        <v>13</v>
      </c>
      <c r="G271" t="s">
        <v>291</v>
      </c>
      <c r="H271">
        <v>81980</v>
      </c>
      <c r="I271">
        <v>2</v>
      </c>
    </row>
    <row r="272" spans="1:9" x14ac:dyDescent="0.25">
      <c r="A272" t="s">
        <v>567</v>
      </c>
      <c r="B272" t="s">
        <v>271</v>
      </c>
      <c r="C272" t="s">
        <v>479</v>
      </c>
      <c r="D272" t="s">
        <v>276</v>
      </c>
      <c r="E272">
        <v>39276</v>
      </c>
      <c r="F272">
        <f t="shared" ca="1" si="4"/>
        <v>13</v>
      </c>
      <c r="G272" t="s">
        <v>274</v>
      </c>
      <c r="H272">
        <v>18895</v>
      </c>
      <c r="I272">
        <v>4</v>
      </c>
    </row>
    <row r="273" spans="1:9" x14ac:dyDescent="0.25">
      <c r="A273" t="s">
        <v>568</v>
      </c>
      <c r="B273" t="s">
        <v>303</v>
      </c>
      <c r="C273" t="s">
        <v>479</v>
      </c>
      <c r="D273" t="s">
        <v>282</v>
      </c>
      <c r="E273">
        <v>39278</v>
      </c>
      <c r="F273">
        <f t="shared" ca="1" si="4"/>
        <v>13</v>
      </c>
      <c r="G273" t="s">
        <v>277</v>
      </c>
      <c r="H273">
        <v>30416</v>
      </c>
      <c r="I273">
        <v>1</v>
      </c>
    </row>
    <row r="274" spans="1:9" x14ac:dyDescent="0.25">
      <c r="A274" t="s">
        <v>569</v>
      </c>
      <c r="B274" t="s">
        <v>271</v>
      </c>
      <c r="C274" t="s">
        <v>479</v>
      </c>
      <c r="D274" t="s">
        <v>273</v>
      </c>
      <c r="E274">
        <v>39655</v>
      </c>
      <c r="F274">
        <f t="shared" ca="1" si="4"/>
        <v>12</v>
      </c>
      <c r="G274" t="s">
        <v>279</v>
      </c>
      <c r="H274">
        <v>34480</v>
      </c>
      <c r="I274">
        <v>3</v>
      </c>
    </row>
    <row r="275" spans="1:9" x14ac:dyDescent="0.25">
      <c r="A275" t="s">
        <v>570</v>
      </c>
      <c r="B275" t="s">
        <v>288</v>
      </c>
      <c r="C275" t="s">
        <v>479</v>
      </c>
      <c r="D275" t="s">
        <v>273</v>
      </c>
      <c r="E275">
        <v>39264</v>
      </c>
      <c r="F275">
        <f t="shared" ca="1" si="4"/>
        <v>13</v>
      </c>
      <c r="G275" t="s">
        <v>283</v>
      </c>
      <c r="H275">
        <v>63070</v>
      </c>
      <c r="I275">
        <v>1</v>
      </c>
    </row>
    <row r="276" spans="1:9" x14ac:dyDescent="0.25">
      <c r="A276" t="s">
        <v>571</v>
      </c>
      <c r="B276" t="s">
        <v>288</v>
      </c>
      <c r="C276" t="s">
        <v>479</v>
      </c>
      <c r="D276" t="s">
        <v>282</v>
      </c>
      <c r="E276">
        <v>35982</v>
      </c>
      <c r="F276">
        <f t="shared" ca="1" si="4"/>
        <v>22</v>
      </c>
      <c r="G276" t="s">
        <v>286</v>
      </c>
      <c r="H276">
        <v>8904</v>
      </c>
      <c r="I276">
        <v>3</v>
      </c>
    </row>
    <row r="277" spans="1:9" x14ac:dyDescent="0.25">
      <c r="A277" t="s">
        <v>572</v>
      </c>
      <c r="B277" t="s">
        <v>294</v>
      </c>
      <c r="C277" t="s">
        <v>479</v>
      </c>
      <c r="D277" t="s">
        <v>290</v>
      </c>
      <c r="E277">
        <v>35992</v>
      </c>
      <c r="F277">
        <f t="shared" ca="1" si="4"/>
        <v>22</v>
      </c>
      <c r="G277" t="s">
        <v>291</v>
      </c>
      <c r="H277">
        <v>68260</v>
      </c>
      <c r="I277">
        <v>5</v>
      </c>
    </row>
    <row r="278" spans="1:9" x14ac:dyDescent="0.25">
      <c r="A278" t="s">
        <v>573</v>
      </c>
      <c r="B278" t="s">
        <v>294</v>
      </c>
      <c r="C278" t="s">
        <v>479</v>
      </c>
      <c r="D278" t="s">
        <v>273</v>
      </c>
      <c r="E278">
        <v>35996</v>
      </c>
      <c r="F278">
        <f t="shared" ca="1" si="4"/>
        <v>22</v>
      </c>
      <c r="G278" t="s">
        <v>274</v>
      </c>
      <c r="H278">
        <v>40340</v>
      </c>
      <c r="I278">
        <v>2</v>
      </c>
    </row>
    <row r="279" spans="1:9" x14ac:dyDescent="0.25">
      <c r="A279" t="s">
        <v>574</v>
      </c>
      <c r="B279" t="s">
        <v>288</v>
      </c>
      <c r="C279" t="s">
        <v>479</v>
      </c>
      <c r="D279" t="s">
        <v>290</v>
      </c>
      <c r="E279">
        <v>35997</v>
      </c>
      <c r="F279">
        <f t="shared" ca="1" si="4"/>
        <v>22</v>
      </c>
      <c r="G279" t="s">
        <v>277</v>
      </c>
      <c r="H279">
        <v>72520</v>
      </c>
      <c r="I279">
        <v>3</v>
      </c>
    </row>
    <row r="280" spans="1:9" x14ac:dyDescent="0.25">
      <c r="A280" t="s">
        <v>575</v>
      </c>
      <c r="B280" t="s">
        <v>285</v>
      </c>
      <c r="C280" t="s">
        <v>479</v>
      </c>
      <c r="D280" t="s">
        <v>290</v>
      </c>
      <c r="E280">
        <v>36350</v>
      </c>
      <c r="F280">
        <f t="shared" ca="1" si="4"/>
        <v>21</v>
      </c>
      <c r="G280" t="s">
        <v>279</v>
      </c>
      <c r="H280">
        <v>27380</v>
      </c>
      <c r="I280">
        <v>3</v>
      </c>
    </row>
    <row r="281" spans="1:9" x14ac:dyDescent="0.25">
      <c r="A281" t="s">
        <v>576</v>
      </c>
      <c r="B281" t="s">
        <v>288</v>
      </c>
      <c r="C281" t="s">
        <v>479</v>
      </c>
      <c r="D281" t="s">
        <v>276</v>
      </c>
      <c r="E281">
        <v>36360</v>
      </c>
      <c r="F281">
        <f t="shared" ca="1" si="4"/>
        <v>21</v>
      </c>
      <c r="G281" t="s">
        <v>283</v>
      </c>
      <c r="H281">
        <v>11065</v>
      </c>
      <c r="I281">
        <v>1</v>
      </c>
    </row>
    <row r="282" spans="1:9" x14ac:dyDescent="0.25">
      <c r="A282" t="s">
        <v>577</v>
      </c>
      <c r="B282" t="s">
        <v>288</v>
      </c>
      <c r="C282" t="s">
        <v>479</v>
      </c>
      <c r="D282" t="s">
        <v>290</v>
      </c>
      <c r="E282">
        <v>36718</v>
      </c>
      <c r="F282">
        <f t="shared" ca="1" si="4"/>
        <v>20</v>
      </c>
      <c r="G282" t="s">
        <v>286</v>
      </c>
      <c r="H282">
        <v>89520</v>
      </c>
      <c r="I282">
        <v>5</v>
      </c>
    </row>
    <row r="283" spans="1:9" x14ac:dyDescent="0.25">
      <c r="A283" t="s">
        <v>578</v>
      </c>
      <c r="B283" t="s">
        <v>288</v>
      </c>
      <c r="C283" t="s">
        <v>479</v>
      </c>
      <c r="D283" t="s">
        <v>290</v>
      </c>
      <c r="E283">
        <v>36729</v>
      </c>
      <c r="F283">
        <f t="shared" ca="1" si="4"/>
        <v>20</v>
      </c>
      <c r="G283" t="s">
        <v>291</v>
      </c>
      <c r="H283">
        <v>45420</v>
      </c>
      <c r="I283">
        <v>1</v>
      </c>
    </row>
    <row r="284" spans="1:9" x14ac:dyDescent="0.25">
      <c r="A284" t="s">
        <v>579</v>
      </c>
      <c r="B284" t="s">
        <v>285</v>
      </c>
      <c r="C284" t="s">
        <v>479</v>
      </c>
      <c r="D284" t="s">
        <v>290</v>
      </c>
      <c r="E284">
        <v>37820</v>
      </c>
      <c r="F284">
        <f t="shared" ca="1" si="4"/>
        <v>17</v>
      </c>
      <c r="G284" t="s">
        <v>274</v>
      </c>
      <c r="H284">
        <v>75420</v>
      </c>
      <c r="I284">
        <v>1</v>
      </c>
    </row>
    <row r="285" spans="1:9" x14ac:dyDescent="0.25">
      <c r="A285" t="s">
        <v>580</v>
      </c>
      <c r="B285" t="s">
        <v>271</v>
      </c>
      <c r="C285" t="s">
        <v>479</v>
      </c>
      <c r="D285" t="s">
        <v>290</v>
      </c>
      <c r="E285">
        <v>39633</v>
      </c>
      <c r="F285">
        <f t="shared" ca="1" si="4"/>
        <v>12</v>
      </c>
      <c r="G285" t="s">
        <v>277</v>
      </c>
      <c r="H285">
        <v>39680</v>
      </c>
      <c r="I285">
        <v>1</v>
      </c>
    </row>
    <row r="286" spans="1:9" x14ac:dyDescent="0.25">
      <c r="A286" t="s">
        <v>581</v>
      </c>
      <c r="B286" t="s">
        <v>281</v>
      </c>
      <c r="C286" t="s">
        <v>479</v>
      </c>
      <c r="D286" t="s">
        <v>290</v>
      </c>
      <c r="E286">
        <v>38912</v>
      </c>
      <c r="F286">
        <f t="shared" ca="1" si="4"/>
        <v>14</v>
      </c>
      <c r="G286" t="s">
        <v>279</v>
      </c>
      <c r="H286">
        <v>80330</v>
      </c>
      <c r="I286">
        <v>4</v>
      </c>
    </row>
    <row r="287" spans="1:9" x14ac:dyDescent="0.25">
      <c r="A287" t="s">
        <v>582</v>
      </c>
      <c r="B287" t="s">
        <v>294</v>
      </c>
      <c r="C287" t="s">
        <v>479</v>
      </c>
      <c r="D287" t="s">
        <v>290</v>
      </c>
      <c r="E287">
        <v>41124</v>
      </c>
      <c r="F287">
        <f t="shared" ca="1" si="4"/>
        <v>8</v>
      </c>
      <c r="G287" t="s">
        <v>283</v>
      </c>
      <c r="H287">
        <v>49530</v>
      </c>
      <c r="I287">
        <v>2</v>
      </c>
    </row>
    <row r="288" spans="1:9" x14ac:dyDescent="0.25">
      <c r="A288" t="s">
        <v>583</v>
      </c>
      <c r="B288" t="s">
        <v>294</v>
      </c>
      <c r="C288" t="s">
        <v>479</v>
      </c>
      <c r="D288" t="s">
        <v>273</v>
      </c>
      <c r="E288">
        <v>36009</v>
      </c>
      <c r="F288">
        <f t="shared" ca="1" si="4"/>
        <v>22</v>
      </c>
      <c r="G288" t="s">
        <v>286</v>
      </c>
      <c r="H288">
        <v>75120</v>
      </c>
      <c r="I288">
        <v>5</v>
      </c>
    </row>
    <row r="289" spans="1:9" x14ac:dyDescent="0.25">
      <c r="A289" t="s">
        <v>584</v>
      </c>
      <c r="B289" t="s">
        <v>303</v>
      </c>
      <c r="C289" t="s">
        <v>479</v>
      </c>
      <c r="D289" t="s">
        <v>290</v>
      </c>
      <c r="E289">
        <v>36011</v>
      </c>
      <c r="F289">
        <f t="shared" ca="1" si="4"/>
        <v>22</v>
      </c>
      <c r="G289" t="s">
        <v>291</v>
      </c>
      <c r="H289">
        <v>45050</v>
      </c>
      <c r="I289">
        <v>1</v>
      </c>
    </row>
    <row r="290" spans="1:9" x14ac:dyDescent="0.25">
      <c r="A290" t="s">
        <v>585</v>
      </c>
      <c r="B290" t="s">
        <v>285</v>
      </c>
      <c r="C290" t="s">
        <v>479</v>
      </c>
      <c r="D290" t="s">
        <v>273</v>
      </c>
      <c r="E290">
        <v>39312</v>
      </c>
      <c r="F290">
        <f t="shared" ca="1" si="4"/>
        <v>13</v>
      </c>
      <c r="G290" t="s">
        <v>274</v>
      </c>
      <c r="H290">
        <v>71030</v>
      </c>
      <c r="I290">
        <v>3</v>
      </c>
    </row>
    <row r="291" spans="1:9" x14ac:dyDescent="0.25">
      <c r="A291" t="s">
        <v>586</v>
      </c>
      <c r="B291" t="s">
        <v>281</v>
      </c>
      <c r="C291" t="s">
        <v>479</v>
      </c>
      <c r="D291" t="s">
        <v>276</v>
      </c>
      <c r="E291">
        <v>39697</v>
      </c>
      <c r="F291">
        <f t="shared" ca="1" si="4"/>
        <v>12</v>
      </c>
      <c r="G291" t="s">
        <v>277</v>
      </c>
      <c r="H291">
        <v>15260</v>
      </c>
      <c r="I291">
        <v>2</v>
      </c>
    </row>
    <row r="292" spans="1:9" x14ac:dyDescent="0.25">
      <c r="A292" t="s">
        <v>587</v>
      </c>
      <c r="B292" t="s">
        <v>288</v>
      </c>
      <c r="C292" t="s">
        <v>479</v>
      </c>
      <c r="D292" t="s">
        <v>273</v>
      </c>
      <c r="E292">
        <v>39354</v>
      </c>
      <c r="F292">
        <f t="shared" ca="1" si="4"/>
        <v>13</v>
      </c>
      <c r="G292" t="s">
        <v>279</v>
      </c>
      <c r="H292">
        <v>67050</v>
      </c>
      <c r="I292">
        <v>4</v>
      </c>
    </row>
    <row r="293" spans="1:9" x14ac:dyDescent="0.25">
      <c r="A293" t="s">
        <v>588</v>
      </c>
      <c r="B293" t="s">
        <v>281</v>
      </c>
      <c r="C293" t="s">
        <v>479</v>
      </c>
      <c r="D293" t="s">
        <v>273</v>
      </c>
      <c r="E293">
        <v>40424</v>
      </c>
      <c r="F293">
        <f t="shared" ca="1" si="4"/>
        <v>10</v>
      </c>
      <c r="G293" t="s">
        <v>283</v>
      </c>
      <c r="H293">
        <v>39520</v>
      </c>
      <c r="I293">
        <v>5</v>
      </c>
    </row>
    <row r="294" spans="1:9" x14ac:dyDescent="0.25">
      <c r="A294" t="s">
        <v>589</v>
      </c>
      <c r="B294" t="s">
        <v>294</v>
      </c>
      <c r="C294" t="s">
        <v>479</v>
      </c>
      <c r="D294" t="s">
        <v>273</v>
      </c>
      <c r="E294">
        <v>38982</v>
      </c>
      <c r="F294">
        <f t="shared" ca="1" si="4"/>
        <v>14</v>
      </c>
      <c r="G294" t="s">
        <v>286</v>
      </c>
      <c r="H294">
        <v>60100</v>
      </c>
      <c r="I294">
        <v>1</v>
      </c>
    </row>
    <row r="295" spans="1:9" x14ac:dyDescent="0.25">
      <c r="A295" t="s">
        <v>590</v>
      </c>
      <c r="B295" t="s">
        <v>288</v>
      </c>
      <c r="C295" t="s">
        <v>479</v>
      </c>
      <c r="D295" t="s">
        <v>273</v>
      </c>
      <c r="E295">
        <v>38990</v>
      </c>
      <c r="F295">
        <f t="shared" ca="1" si="4"/>
        <v>14</v>
      </c>
      <c r="G295" t="s">
        <v>291</v>
      </c>
      <c r="H295">
        <v>66430</v>
      </c>
      <c r="I295">
        <v>2</v>
      </c>
    </row>
    <row r="296" spans="1:9" x14ac:dyDescent="0.25">
      <c r="A296" t="s">
        <v>591</v>
      </c>
      <c r="B296" t="s">
        <v>303</v>
      </c>
      <c r="C296" t="s">
        <v>479</v>
      </c>
      <c r="D296" t="s">
        <v>282</v>
      </c>
      <c r="E296">
        <v>36067</v>
      </c>
      <c r="F296">
        <f t="shared" ca="1" si="4"/>
        <v>22</v>
      </c>
      <c r="G296" t="s">
        <v>274</v>
      </c>
      <c r="H296">
        <v>37612</v>
      </c>
      <c r="I296">
        <v>4</v>
      </c>
    </row>
    <row r="297" spans="1:9" x14ac:dyDescent="0.25">
      <c r="A297" t="s">
        <v>592</v>
      </c>
      <c r="B297" t="s">
        <v>303</v>
      </c>
      <c r="C297" t="s">
        <v>479</v>
      </c>
      <c r="D297" t="s">
        <v>273</v>
      </c>
      <c r="E297">
        <v>36413</v>
      </c>
      <c r="F297">
        <f t="shared" ca="1" si="4"/>
        <v>21</v>
      </c>
      <c r="G297" t="s">
        <v>277</v>
      </c>
      <c r="H297">
        <v>40060</v>
      </c>
      <c r="I297">
        <v>3</v>
      </c>
    </row>
    <row r="298" spans="1:9" x14ac:dyDescent="0.25">
      <c r="A298" t="s">
        <v>593</v>
      </c>
      <c r="B298" t="s">
        <v>288</v>
      </c>
      <c r="C298" t="s">
        <v>479</v>
      </c>
      <c r="D298" t="s">
        <v>276</v>
      </c>
      <c r="E298">
        <v>36422</v>
      </c>
      <c r="F298">
        <f t="shared" ca="1" si="4"/>
        <v>21</v>
      </c>
      <c r="G298" t="s">
        <v>279</v>
      </c>
      <c r="H298">
        <v>17270</v>
      </c>
      <c r="I298">
        <v>5</v>
      </c>
    </row>
    <row r="299" spans="1:9" x14ac:dyDescent="0.25">
      <c r="A299" t="s">
        <v>594</v>
      </c>
      <c r="B299" t="s">
        <v>288</v>
      </c>
      <c r="C299" t="s">
        <v>479</v>
      </c>
      <c r="D299" t="s">
        <v>273</v>
      </c>
      <c r="E299">
        <v>36431</v>
      </c>
      <c r="F299">
        <f t="shared" ca="1" si="4"/>
        <v>21</v>
      </c>
      <c r="G299" t="s">
        <v>283</v>
      </c>
      <c r="H299">
        <v>35820</v>
      </c>
      <c r="I299">
        <v>2</v>
      </c>
    </row>
    <row r="300" spans="1:9" x14ac:dyDescent="0.25">
      <c r="A300" t="s">
        <v>595</v>
      </c>
      <c r="B300" t="s">
        <v>294</v>
      </c>
      <c r="C300" t="s">
        <v>479</v>
      </c>
      <c r="D300" t="s">
        <v>273</v>
      </c>
      <c r="E300">
        <v>37509</v>
      </c>
      <c r="F300">
        <f t="shared" ca="1" si="4"/>
        <v>18</v>
      </c>
      <c r="G300" t="s">
        <v>286</v>
      </c>
      <c r="H300">
        <v>69080</v>
      </c>
      <c r="I300">
        <v>3</v>
      </c>
    </row>
    <row r="301" spans="1:9" x14ac:dyDescent="0.25">
      <c r="A301" t="s">
        <v>596</v>
      </c>
      <c r="B301" t="s">
        <v>288</v>
      </c>
      <c r="C301" t="s">
        <v>479</v>
      </c>
      <c r="D301" t="s">
        <v>273</v>
      </c>
      <c r="E301">
        <v>37866</v>
      </c>
      <c r="F301">
        <f t="shared" ca="1" si="4"/>
        <v>17</v>
      </c>
      <c r="G301" t="s">
        <v>291</v>
      </c>
      <c r="H301">
        <v>54230</v>
      </c>
      <c r="I301">
        <v>5</v>
      </c>
    </row>
    <row r="302" spans="1:9" x14ac:dyDescent="0.25">
      <c r="A302" t="s">
        <v>597</v>
      </c>
      <c r="B302" t="s">
        <v>303</v>
      </c>
      <c r="C302" t="s">
        <v>479</v>
      </c>
      <c r="D302" t="s">
        <v>273</v>
      </c>
      <c r="E302">
        <v>39348</v>
      </c>
      <c r="F302">
        <f t="shared" ca="1" si="4"/>
        <v>13</v>
      </c>
      <c r="G302" t="s">
        <v>274</v>
      </c>
      <c r="H302">
        <v>46220</v>
      </c>
      <c r="I302">
        <v>2</v>
      </c>
    </row>
    <row r="303" spans="1:9" x14ac:dyDescent="0.25">
      <c r="A303" t="s">
        <v>598</v>
      </c>
      <c r="B303" t="s">
        <v>294</v>
      </c>
      <c r="C303" t="s">
        <v>479</v>
      </c>
      <c r="D303" t="s">
        <v>273</v>
      </c>
      <c r="E303">
        <v>39696</v>
      </c>
      <c r="F303">
        <f t="shared" ca="1" si="4"/>
        <v>12</v>
      </c>
      <c r="G303" t="s">
        <v>277</v>
      </c>
      <c r="H303">
        <v>69320</v>
      </c>
      <c r="I303">
        <v>3</v>
      </c>
    </row>
    <row r="304" spans="1:9" x14ac:dyDescent="0.25">
      <c r="A304" t="s">
        <v>599</v>
      </c>
      <c r="B304" t="s">
        <v>288</v>
      </c>
      <c r="C304" t="s">
        <v>479</v>
      </c>
      <c r="D304" t="s">
        <v>290</v>
      </c>
      <c r="E304">
        <v>40449</v>
      </c>
      <c r="F304">
        <f t="shared" ca="1" si="4"/>
        <v>10</v>
      </c>
      <c r="G304" t="s">
        <v>279</v>
      </c>
      <c r="H304">
        <v>88840</v>
      </c>
      <c r="I304">
        <v>5</v>
      </c>
    </row>
    <row r="305" spans="1:9" x14ac:dyDescent="0.25">
      <c r="A305" t="s">
        <v>600</v>
      </c>
      <c r="B305" t="s">
        <v>303</v>
      </c>
      <c r="C305" t="s">
        <v>479</v>
      </c>
      <c r="D305" t="s">
        <v>290</v>
      </c>
      <c r="E305">
        <v>39378</v>
      </c>
      <c r="F305">
        <f t="shared" ca="1" si="4"/>
        <v>13</v>
      </c>
      <c r="G305" t="s">
        <v>283</v>
      </c>
      <c r="H305">
        <v>35460</v>
      </c>
      <c r="I305">
        <v>3</v>
      </c>
    </row>
    <row r="306" spans="1:9" x14ac:dyDescent="0.25">
      <c r="A306" t="s">
        <v>601</v>
      </c>
      <c r="B306" t="s">
        <v>281</v>
      </c>
      <c r="C306" t="s">
        <v>479</v>
      </c>
      <c r="D306" t="s">
        <v>276</v>
      </c>
      <c r="E306">
        <v>40456</v>
      </c>
      <c r="F306">
        <f t="shared" ca="1" si="4"/>
        <v>10</v>
      </c>
      <c r="G306" t="s">
        <v>286</v>
      </c>
      <c r="H306">
        <v>46645</v>
      </c>
      <c r="I306">
        <v>5</v>
      </c>
    </row>
    <row r="307" spans="1:9" x14ac:dyDescent="0.25">
      <c r="A307" t="s">
        <v>602</v>
      </c>
      <c r="B307" t="s">
        <v>294</v>
      </c>
      <c r="C307" t="s">
        <v>479</v>
      </c>
      <c r="D307" t="s">
        <v>290</v>
      </c>
      <c r="E307">
        <v>40462</v>
      </c>
      <c r="F307">
        <f t="shared" ca="1" si="4"/>
        <v>10</v>
      </c>
      <c r="G307" t="s">
        <v>291</v>
      </c>
      <c r="H307">
        <v>52940</v>
      </c>
      <c r="I307">
        <v>4</v>
      </c>
    </row>
    <row r="308" spans="1:9" x14ac:dyDescent="0.25">
      <c r="A308" t="s">
        <v>603</v>
      </c>
      <c r="B308" t="s">
        <v>294</v>
      </c>
      <c r="C308" t="s">
        <v>479</v>
      </c>
      <c r="D308" t="s">
        <v>273</v>
      </c>
      <c r="E308">
        <v>40469</v>
      </c>
      <c r="F308">
        <f t="shared" ca="1" si="4"/>
        <v>10</v>
      </c>
      <c r="G308" t="s">
        <v>274</v>
      </c>
      <c r="H308">
        <v>45480</v>
      </c>
      <c r="I308">
        <v>4</v>
      </c>
    </row>
    <row r="309" spans="1:9" x14ac:dyDescent="0.25">
      <c r="A309" t="s">
        <v>604</v>
      </c>
      <c r="B309" t="s">
        <v>285</v>
      </c>
      <c r="C309" t="s">
        <v>479</v>
      </c>
      <c r="D309" t="s">
        <v>290</v>
      </c>
      <c r="E309">
        <v>40473</v>
      </c>
      <c r="F309">
        <f t="shared" ca="1" si="4"/>
        <v>10</v>
      </c>
      <c r="G309" t="s">
        <v>277</v>
      </c>
      <c r="H309">
        <v>28260</v>
      </c>
      <c r="I309">
        <v>5</v>
      </c>
    </row>
    <row r="310" spans="1:9" x14ac:dyDescent="0.25">
      <c r="A310" t="s">
        <v>605</v>
      </c>
      <c r="B310" t="s">
        <v>285</v>
      </c>
      <c r="C310" t="s">
        <v>479</v>
      </c>
      <c r="D310" t="s">
        <v>273</v>
      </c>
      <c r="E310">
        <v>40474</v>
      </c>
      <c r="F310">
        <f t="shared" ca="1" si="4"/>
        <v>10</v>
      </c>
      <c r="G310" t="s">
        <v>279</v>
      </c>
      <c r="H310">
        <v>59320</v>
      </c>
      <c r="I310">
        <v>4</v>
      </c>
    </row>
    <row r="311" spans="1:9" x14ac:dyDescent="0.25">
      <c r="A311" t="s">
        <v>606</v>
      </c>
      <c r="B311" t="s">
        <v>271</v>
      </c>
      <c r="C311" t="s">
        <v>479</v>
      </c>
      <c r="D311" t="s">
        <v>273</v>
      </c>
      <c r="E311">
        <v>39001</v>
      </c>
      <c r="F311">
        <f t="shared" ca="1" si="4"/>
        <v>14</v>
      </c>
      <c r="G311" t="s">
        <v>283</v>
      </c>
      <c r="H311">
        <v>70020</v>
      </c>
      <c r="I311">
        <v>3</v>
      </c>
    </row>
    <row r="312" spans="1:9" x14ac:dyDescent="0.25">
      <c r="A312" t="s">
        <v>607</v>
      </c>
      <c r="B312" t="s">
        <v>303</v>
      </c>
      <c r="C312" t="s">
        <v>479</v>
      </c>
      <c r="D312" t="s">
        <v>273</v>
      </c>
      <c r="E312">
        <v>36084</v>
      </c>
      <c r="F312">
        <f t="shared" ca="1" si="4"/>
        <v>22</v>
      </c>
      <c r="G312" t="s">
        <v>286</v>
      </c>
      <c r="H312">
        <v>33210</v>
      </c>
      <c r="I312">
        <v>4</v>
      </c>
    </row>
    <row r="313" spans="1:9" x14ac:dyDescent="0.25">
      <c r="A313" t="s">
        <v>608</v>
      </c>
      <c r="B313" t="s">
        <v>271</v>
      </c>
      <c r="C313" t="s">
        <v>479</v>
      </c>
      <c r="D313" t="s">
        <v>273</v>
      </c>
      <c r="E313">
        <v>36444</v>
      </c>
      <c r="F313">
        <f t="shared" ca="1" si="4"/>
        <v>21</v>
      </c>
      <c r="G313" t="s">
        <v>291</v>
      </c>
      <c r="H313">
        <v>67280</v>
      </c>
      <c r="I313">
        <v>3</v>
      </c>
    </row>
    <row r="314" spans="1:9" x14ac:dyDescent="0.25">
      <c r="A314" t="s">
        <v>609</v>
      </c>
      <c r="B314" t="s">
        <v>294</v>
      </c>
      <c r="C314" t="s">
        <v>479</v>
      </c>
      <c r="D314" t="s">
        <v>290</v>
      </c>
      <c r="E314">
        <v>36455</v>
      </c>
      <c r="F314">
        <f t="shared" ca="1" si="4"/>
        <v>21</v>
      </c>
      <c r="G314" t="s">
        <v>274</v>
      </c>
      <c r="H314">
        <v>23810</v>
      </c>
      <c r="I314">
        <v>4</v>
      </c>
    </row>
    <row r="315" spans="1:9" x14ac:dyDescent="0.25">
      <c r="A315" t="s">
        <v>610</v>
      </c>
      <c r="B315" t="s">
        <v>285</v>
      </c>
      <c r="C315" t="s">
        <v>479</v>
      </c>
      <c r="D315" t="s">
        <v>290</v>
      </c>
      <c r="E315">
        <v>37899</v>
      </c>
      <c r="F315">
        <f t="shared" ca="1" si="4"/>
        <v>17</v>
      </c>
      <c r="G315" t="s">
        <v>277</v>
      </c>
      <c r="H315">
        <v>64220</v>
      </c>
      <c r="I315">
        <v>5</v>
      </c>
    </row>
    <row r="316" spans="1:9" x14ac:dyDescent="0.25">
      <c r="A316" t="s">
        <v>611</v>
      </c>
      <c r="B316" t="s">
        <v>271</v>
      </c>
      <c r="C316" t="s">
        <v>479</v>
      </c>
      <c r="D316" t="s">
        <v>290</v>
      </c>
      <c r="E316">
        <v>38289</v>
      </c>
      <c r="F316">
        <f t="shared" ca="1" si="4"/>
        <v>16</v>
      </c>
      <c r="G316" t="s">
        <v>279</v>
      </c>
      <c r="H316">
        <v>71830</v>
      </c>
      <c r="I316">
        <v>3</v>
      </c>
    </row>
    <row r="317" spans="1:9" x14ac:dyDescent="0.25">
      <c r="A317" t="s">
        <v>612</v>
      </c>
      <c r="B317" t="s">
        <v>285</v>
      </c>
      <c r="C317" t="s">
        <v>479</v>
      </c>
      <c r="D317" t="s">
        <v>282</v>
      </c>
      <c r="E317">
        <v>39747</v>
      </c>
      <c r="F317">
        <f t="shared" ca="1" si="4"/>
        <v>12</v>
      </c>
      <c r="G317" t="s">
        <v>283</v>
      </c>
      <c r="H317">
        <v>10572</v>
      </c>
      <c r="I317">
        <v>4</v>
      </c>
    </row>
    <row r="318" spans="1:9" x14ac:dyDescent="0.25">
      <c r="A318" t="s">
        <v>613</v>
      </c>
      <c r="B318" t="s">
        <v>294</v>
      </c>
      <c r="C318" t="s">
        <v>479</v>
      </c>
      <c r="D318" t="s">
        <v>290</v>
      </c>
      <c r="E318">
        <v>40470</v>
      </c>
      <c r="F318">
        <f t="shared" ca="1" si="4"/>
        <v>10</v>
      </c>
      <c r="G318" t="s">
        <v>286</v>
      </c>
      <c r="H318">
        <v>37840</v>
      </c>
      <c r="I318">
        <v>1</v>
      </c>
    </row>
    <row r="319" spans="1:9" x14ac:dyDescent="0.25">
      <c r="A319" t="s">
        <v>614</v>
      </c>
      <c r="B319" t="s">
        <v>271</v>
      </c>
      <c r="C319" t="s">
        <v>479</v>
      </c>
      <c r="D319" t="s">
        <v>273</v>
      </c>
      <c r="E319">
        <v>39403</v>
      </c>
      <c r="F319">
        <f t="shared" ca="1" si="4"/>
        <v>13</v>
      </c>
      <c r="G319" t="s">
        <v>291</v>
      </c>
      <c r="H319">
        <v>38940</v>
      </c>
      <c r="I319">
        <v>2</v>
      </c>
    </row>
    <row r="320" spans="1:9" x14ac:dyDescent="0.25">
      <c r="A320" t="s">
        <v>615</v>
      </c>
      <c r="B320" t="s">
        <v>288</v>
      </c>
      <c r="C320" t="s">
        <v>479</v>
      </c>
      <c r="D320" t="s">
        <v>273</v>
      </c>
      <c r="E320">
        <v>39407</v>
      </c>
      <c r="F320">
        <f t="shared" ca="1" si="4"/>
        <v>13</v>
      </c>
      <c r="G320" t="s">
        <v>274</v>
      </c>
      <c r="H320">
        <v>73072</v>
      </c>
      <c r="I320">
        <v>5</v>
      </c>
    </row>
    <row r="321" spans="1:9" x14ac:dyDescent="0.25">
      <c r="A321" t="s">
        <v>616</v>
      </c>
      <c r="B321" t="s">
        <v>294</v>
      </c>
      <c r="C321" t="s">
        <v>479</v>
      </c>
      <c r="D321" t="s">
        <v>290</v>
      </c>
      <c r="E321">
        <v>40492</v>
      </c>
      <c r="F321">
        <f t="shared" ca="1" si="4"/>
        <v>10</v>
      </c>
      <c r="G321" t="s">
        <v>277</v>
      </c>
      <c r="H321">
        <v>66010</v>
      </c>
      <c r="I321">
        <v>2</v>
      </c>
    </row>
    <row r="322" spans="1:9" x14ac:dyDescent="0.25">
      <c r="A322" t="s">
        <v>617</v>
      </c>
      <c r="B322" t="s">
        <v>294</v>
      </c>
      <c r="C322" t="s">
        <v>479</v>
      </c>
      <c r="D322" t="s">
        <v>273</v>
      </c>
      <c r="E322">
        <v>36101</v>
      </c>
      <c r="F322">
        <f t="shared" ref="F322:F385" ca="1" si="5">DATEDIF(E322,TODAY(),"Y")</f>
        <v>22</v>
      </c>
      <c r="G322" t="s">
        <v>279</v>
      </c>
      <c r="H322">
        <v>88240</v>
      </c>
      <c r="I322">
        <v>5</v>
      </c>
    </row>
    <row r="323" spans="1:9" x14ac:dyDescent="0.25">
      <c r="A323" t="s">
        <v>618</v>
      </c>
      <c r="B323" t="s">
        <v>271</v>
      </c>
      <c r="C323" t="s">
        <v>479</v>
      </c>
      <c r="D323" t="s">
        <v>273</v>
      </c>
      <c r="E323">
        <v>36122</v>
      </c>
      <c r="F323">
        <f t="shared" ca="1" si="5"/>
        <v>22</v>
      </c>
      <c r="G323" t="s">
        <v>283</v>
      </c>
      <c r="H323">
        <v>22660</v>
      </c>
      <c r="I323">
        <v>2</v>
      </c>
    </row>
    <row r="324" spans="1:9" x14ac:dyDescent="0.25">
      <c r="A324" t="s">
        <v>619</v>
      </c>
      <c r="B324" t="s">
        <v>285</v>
      </c>
      <c r="C324" t="s">
        <v>479</v>
      </c>
      <c r="D324" t="s">
        <v>273</v>
      </c>
      <c r="E324">
        <v>37936</v>
      </c>
      <c r="F324">
        <f t="shared" ca="1" si="5"/>
        <v>17</v>
      </c>
      <c r="G324" t="s">
        <v>286</v>
      </c>
      <c r="H324">
        <v>30920</v>
      </c>
      <c r="I324">
        <v>5</v>
      </c>
    </row>
    <row r="325" spans="1:9" x14ac:dyDescent="0.25">
      <c r="A325" t="s">
        <v>620</v>
      </c>
      <c r="B325" t="s">
        <v>294</v>
      </c>
      <c r="C325" t="s">
        <v>479</v>
      </c>
      <c r="D325" t="s">
        <v>273</v>
      </c>
      <c r="E325">
        <v>37943</v>
      </c>
      <c r="F325">
        <f t="shared" ca="1" si="5"/>
        <v>17</v>
      </c>
      <c r="G325" t="s">
        <v>291</v>
      </c>
      <c r="H325">
        <v>75176</v>
      </c>
      <c r="I325">
        <v>3</v>
      </c>
    </row>
    <row r="326" spans="1:9" x14ac:dyDescent="0.25">
      <c r="A326" t="s">
        <v>621</v>
      </c>
      <c r="B326" t="s">
        <v>288</v>
      </c>
      <c r="C326" t="s">
        <v>479</v>
      </c>
      <c r="D326" t="s">
        <v>290</v>
      </c>
      <c r="E326">
        <v>38321</v>
      </c>
      <c r="F326">
        <f t="shared" ca="1" si="5"/>
        <v>16</v>
      </c>
      <c r="G326" t="s">
        <v>274</v>
      </c>
      <c r="H326">
        <v>37980</v>
      </c>
      <c r="I326">
        <v>4</v>
      </c>
    </row>
    <row r="327" spans="1:9" x14ac:dyDescent="0.25">
      <c r="A327" t="s">
        <v>622</v>
      </c>
      <c r="B327" t="s">
        <v>285</v>
      </c>
      <c r="C327" t="s">
        <v>479</v>
      </c>
      <c r="D327" t="s">
        <v>273</v>
      </c>
      <c r="E327">
        <v>38321</v>
      </c>
      <c r="F327">
        <f t="shared" ca="1" si="5"/>
        <v>16</v>
      </c>
      <c r="G327" t="s">
        <v>277</v>
      </c>
      <c r="H327">
        <v>70760</v>
      </c>
      <c r="I327">
        <v>1</v>
      </c>
    </row>
    <row r="328" spans="1:9" x14ac:dyDescent="0.25">
      <c r="A328" t="s">
        <v>623</v>
      </c>
      <c r="B328" t="s">
        <v>288</v>
      </c>
      <c r="C328" t="s">
        <v>479</v>
      </c>
      <c r="D328" t="s">
        <v>273</v>
      </c>
      <c r="E328">
        <v>39760</v>
      </c>
      <c r="F328">
        <f t="shared" ca="1" si="5"/>
        <v>12</v>
      </c>
      <c r="G328" t="s">
        <v>279</v>
      </c>
      <c r="H328">
        <v>61060</v>
      </c>
      <c r="I328">
        <v>5</v>
      </c>
    </row>
    <row r="329" spans="1:9" x14ac:dyDescent="0.25">
      <c r="A329" t="s">
        <v>624</v>
      </c>
      <c r="B329" t="s">
        <v>294</v>
      </c>
      <c r="C329" t="s">
        <v>479</v>
      </c>
      <c r="D329" t="s">
        <v>273</v>
      </c>
      <c r="E329">
        <v>39390</v>
      </c>
      <c r="F329">
        <f t="shared" ca="1" si="5"/>
        <v>13</v>
      </c>
      <c r="G329" t="s">
        <v>283</v>
      </c>
      <c r="H329">
        <v>71490</v>
      </c>
      <c r="I329">
        <v>5</v>
      </c>
    </row>
    <row r="330" spans="1:9" x14ac:dyDescent="0.25">
      <c r="A330" t="s">
        <v>625</v>
      </c>
      <c r="B330" t="s">
        <v>285</v>
      </c>
      <c r="C330" t="s">
        <v>479</v>
      </c>
      <c r="D330" t="s">
        <v>290</v>
      </c>
      <c r="E330">
        <v>39785</v>
      </c>
      <c r="F330">
        <f t="shared" ca="1" si="5"/>
        <v>12</v>
      </c>
      <c r="G330" t="s">
        <v>286</v>
      </c>
      <c r="H330">
        <v>80690</v>
      </c>
      <c r="I330">
        <v>3</v>
      </c>
    </row>
    <row r="331" spans="1:9" x14ac:dyDescent="0.25">
      <c r="A331" t="s">
        <v>626</v>
      </c>
      <c r="B331" t="s">
        <v>294</v>
      </c>
      <c r="C331" t="s">
        <v>479</v>
      </c>
      <c r="D331" t="s">
        <v>276</v>
      </c>
      <c r="E331">
        <v>36503</v>
      </c>
      <c r="F331">
        <f t="shared" ca="1" si="5"/>
        <v>21</v>
      </c>
      <c r="G331" t="s">
        <v>291</v>
      </c>
      <c r="H331">
        <v>41615</v>
      </c>
      <c r="I331">
        <v>1</v>
      </c>
    </row>
    <row r="332" spans="1:9" x14ac:dyDescent="0.25">
      <c r="A332" t="s">
        <v>627</v>
      </c>
      <c r="B332" t="s">
        <v>303</v>
      </c>
      <c r="C332" t="s">
        <v>479</v>
      </c>
      <c r="D332" t="s">
        <v>273</v>
      </c>
      <c r="E332">
        <v>37229</v>
      </c>
      <c r="F332">
        <f t="shared" ca="1" si="5"/>
        <v>19</v>
      </c>
      <c r="G332" t="s">
        <v>274</v>
      </c>
      <c r="H332">
        <v>25310</v>
      </c>
      <c r="I332">
        <v>4</v>
      </c>
    </row>
    <row r="333" spans="1:9" x14ac:dyDescent="0.25">
      <c r="A333" t="s">
        <v>628</v>
      </c>
      <c r="B333" t="s">
        <v>271</v>
      </c>
      <c r="C333" t="s">
        <v>479</v>
      </c>
      <c r="D333" t="s">
        <v>276</v>
      </c>
      <c r="E333">
        <v>37620</v>
      </c>
      <c r="F333">
        <f t="shared" ca="1" si="5"/>
        <v>18</v>
      </c>
      <c r="G333" t="s">
        <v>277</v>
      </c>
      <c r="H333">
        <v>24460</v>
      </c>
      <c r="I333">
        <v>1</v>
      </c>
    </row>
    <row r="334" spans="1:9" x14ac:dyDescent="0.25">
      <c r="A334" t="s">
        <v>629</v>
      </c>
      <c r="B334" t="s">
        <v>285</v>
      </c>
      <c r="C334" t="s">
        <v>479</v>
      </c>
      <c r="D334" t="s">
        <v>273</v>
      </c>
      <c r="E334">
        <v>40175</v>
      </c>
      <c r="F334">
        <f t="shared" ca="1" si="5"/>
        <v>11</v>
      </c>
      <c r="G334" t="s">
        <v>279</v>
      </c>
      <c r="H334">
        <v>34690</v>
      </c>
      <c r="I334">
        <v>2</v>
      </c>
    </row>
    <row r="335" spans="1:9" x14ac:dyDescent="0.25">
      <c r="A335" t="s">
        <v>630</v>
      </c>
      <c r="B335" t="s">
        <v>285</v>
      </c>
      <c r="C335" t="s">
        <v>631</v>
      </c>
      <c r="D335" t="s">
        <v>290</v>
      </c>
      <c r="E335">
        <v>40292</v>
      </c>
      <c r="F335">
        <f t="shared" ca="1" si="5"/>
        <v>11</v>
      </c>
      <c r="G335" t="s">
        <v>283</v>
      </c>
      <c r="H335">
        <v>61890</v>
      </c>
      <c r="I335">
        <v>2</v>
      </c>
    </row>
    <row r="336" spans="1:9" x14ac:dyDescent="0.25">
      <c r="A336" t="s">
        <v>632</v>
      </c>
      <c r="B336" t="s">
        <v>281</v>
      </c>
      <c r="C336" t="s">
        <v>631</v>
      </c>
      <c r="D336" t="s">
        <v>273</v>
      </c>
      <c r="E336">
        <v>37407</v>
      </c>
      <c r="F336">
        <f t="shared" ca="1" si="5"/>
        <v>19</v>
      </c>
      <c r="G336" t="s">
        <v>286</v>
      </c>
      <c r="H336">
        <v>59140</v>
      </c>
      <c r="I336">
        <v>5</v>
      </c>
    </row>
    <row r="337" spans="1:9" x14ac:dyDescent="0.25">
      <c r="A337" t="s">
        <v>633</v>
      </c>
      <c r="B337" t="s">
        <v>285</v>
      </c>
      <c r="C337" t="s">
        <v>631</v>
      </c>
      <c r="D337" t="s">
        <v>273</v>
      </c>
      <c r="E337">
        <v>40313</v>
      </c>
      <c r="F337">
        <f t="shared" ca="1" si="5"/>
        <v>11</v>
      </c>
      <c r="G337" t="s">
        <v>291</v>
      </c>
      <c r="H337">
        <v>27250</v>
      </c>
      <c r="I337">
        <v>5</v>
      </c>
    </row>
    <row r="338" spans="1:9" x14ac:dyDescent="0.25">
      <c r="A338" t="s">
        <v>634</v>
      </c>
      <c r="B338" t="s">
        <v>303</v>
      </c>
      <c r="C338" t="s">
        <v>631</v>
      </c>
      <c r="D338" t="s">
        <v>273</v>
      </c>
      <c r="E338">
        <v>41137</v>
      </c>
      <c r="F338">
        <f t="shared" ca="1" si="5"/>
        <v>8</v>
      </c>
      <c r="G338" t="s">
        <v>274</v>
      </c>
      <c r="H338">
        <v>39160</v>
      </c>
      <c r="I338">
        <v>3</v>
      </c>
    </row>
    <row r="339" spans="1:9" x14ac:dyDescent="0.25">
      <c r="A339" t="s">
        <v>635</v>
      </c>
      <c r="B339" t="s">
        <v>271</v>
      </c>
      <c r="C339" t="s">
        <v>631</v>
      </c>
      <c r="D339" t="s">
        <v>290</v>
      </c>
      <c r="E339">
        <v>36765</v>
      </c>
      <c r="F339">
        <f t="shared" ca="1" si="5"/>
        <v>20</v>
      </c>
      <c r="G339" t="s">
        <v>277</v>
      </c>
      <c r="H339">
        <v>74500</v>
      </c>
      <c r="I339">
        <v>4</v>
      </c>
    </row>
    <row r="340" spans="1:9" x14ac:dyDescent="0.25">
      <c r="A340" t="s">
        <v>636</v>
      </c>
      <c r="B340" t="s">
        <v>288</v>
      </c>
      <c r="C340" t="s">
        <v>631</v>
      </c>
      <c r="D340" t="s">
        <v>273</v>
      </c>
      <c r="E340">
        <v>37936</v>
      </c>
      <c r="F340">
        <f t="shared" ca="1" si="5"/>
        <v>17</v>
      </c>
      <c r="G340" t="s">
        <v>279</v>
      </c>
      <c r="H340">
        <v>53870</v>
      </c>
      <c r="I340">
        <v>2</v>
      </c>
    </row>
    <row r="341" spans="1:9" x14ac:dyDescent="0.25">
      <c r="A341" t="s">
        <v>637</v>
      </c>
      <c r="B341" t="s">
        <v>271</v>
      </c>
      <c r="C341" t="s">
        <v>631</v>
      </c>
      <c r="D341" t="s">
        <v>273</v>
      </c>
      <c r="E341">
        <v>39038</v>
      </c>
      <c r="F341">
        <f t="shared" ca="1" si="5"/>
        <v>14</v>
      </c>
      <c r="G341" t="s">
        <v>283</v>
      </c>
      <c r="H341">
        <v>71400</v>
      </c>
      <c r="I341">
        <v>4</v>
      </c>
    </row>
    <row r="342" spans="1:9" x14ac:dyDescent="0.25">
      <c r="A342" t="s">
        <v>638</v>
      </c>
      <c r="B342" t="s">
        <v>303</v>
      </c>
      <c r="C342" t="s">
        <v>639</v>
      </c>
      <c r="D342" t="s">
        <v>273</v>
      </c>
      <c r="E342">
        <v>40552</v>
      </c>
      <c r="F342">
        <f t="shared" ca="1" si="5"/>
        <v>10</v>
      </c>
      <c r="G342" t="s">
        <v>286</v>
      </c>
      <c r="H342">
        <v>62740</v>
      </c>
      <c r="I342">
        <v>4</v>
      </c>
    </row>
    <row r="343" spans="1:9" x14ac:dyDescent="0.25">
      <c r="A343" t="s">
        <v>640</v>
      </c>
      <c r="B343" t="s">
        <v>288</v>
      </c>
      <c r="C343" t="s">
        <v>639</v>
      </c>
      <c r="D343" t="s">
        <v>273</v>
      </c>
      <c r="E343">
        <v>40911</v>
      </c>
      <c r="F343">
        <f t="shared" ca="1" si="5"/>
        <v>9</v>
      </c>
      <c r="G343" t="s">
        <v>291</v>
      </c>
      <c r="H343">
        <v>87120</v>
      </c>
      <c r="I343">
        <v>3</v>
      </c>
    </row>
    <row r="344" spans="1:9" x14ac:dyDescent="0.25">
      <c r="A344" t="s">
        <v>641</v>
      </c>
      <c r="B344" t="s">
        <v>288</v>
      </c>
      <c r="C344" t="s">
        <v>639</v>
      </c>
      <c r="D344" t="s">
        <v>276</v>
      </c>
      <c r="E344">
        <v>39457</v>
      </c>
      <c r="F344">
        <f t="shared" ca="1" si="5"/>
        <v>13</v>
      </c>
      <c r="G344" t="s">
        <v>274</v>
      </c>
      <c r="H344">
        <v>31255</v>
      </c>
      <c r="I344">
        <v>5</v>
      </c>
    </row>
    <row r="345" spans="1:9" x14ac:dyDescent="0.25">
      <c r="A345" t="s">
        <v>642</v>
      </c>
      <c r="B345" t="s">
        <v>271</v>
      </c>
      <c r="C345" t="s">
        <v>639</v>
      </c>
      <c r="D345" t="s">
        <v>276</v>
      </c>
      <c r="E345">
        <v>39098</v>
      </c>
      <c r="F345">
        <f t="shared" ca="1" si="5"/>
        <v>14</v>
      </c>
      <c r="G345" t="s">
        <v>277</v>
      </c>
      <c r="H345">
        <v>47705</v>
      </c>
      <c r="I345">
        <v>5</v>
      </c>
    </row>
    <row r="346" spans="1:9" x14ac:dyDescent="0.25">
      <c r="A346" t="s">
        <v>643</v>
      </c>
      <c r="B346" t="s">
        <v>294</v>
      </c>
      <c r="C346" t="s">
        <v>639</v>
      </c>
      <c r="D346" t="s">
        <v>273</v>
      </c>
      <c r="E346">
        <v>40209</v>
      </c>
      <c r="F346">
        <f t="shared" ca="1" si="5"/>
        <v>11</v>
      </c>
      <c r="G346" t="s">
        <v>279</v>
      </c>
      <c r="H346">
        <v>45260</v>
      </c>
      <c r="I346">
        <v>4</v>
      </c>
    </row>
    <row r="347" spans="1:9" x14ac:dyDescent="0.25">
      <c r="A347" t="s">
        <v>644</v>
      </c>
      <c r="B347" t="s">
        <v>271</v>
      </c>
      <c r="C347" t="s">
        <v>639</v>
      </c>
      <c r="D347" t="s">
        <v>290</v>
      </c>
      <c r="E347">
        <v>36192</v>
      </c>
      <c r="F347">
        <f t="shared" ca="1" si="5"/>
        <v>22</v>
      </c>
      <c r="G347" t="s">
        <v>283</v>
      </c>
      <c r="H347">
        <v>47620</v>
      </c>
      <c r="I347">
        <v>5</v>
      </c>
    </row>
    <row r="348" spans="1:9" x14ac:dyDescent="0.25">
      <c r="A348" t="s">
        <v>645</v>
      </c>
      <c r="B348" t="s">
        <v>281</v>
      </c>
      <c r="C348" t="s">
        <v>639</v>
      </c>
      <c r="D348" t="s">
        <v>290</v>
      </c>
      <c r="E348">
        <v>36199</v>
      </c>
      <c r="F348">
        <f t="shared" ca="1" si="5"/>
        <v>22</v>
      </c>
      <c r="G348" t="s">
        <v>286</v>
      </c>
      <c r="H348">
        <v>31270</v>
      </c>
      <c r="I348">
        <v>5</v>
      </c>
    </row>
    <row r="349" spans="1:9" x14ac:dyDescent="0.25">
      <c r="A349" t="s">
        <v>646</v>
      </c>
      <c r="B349" t="s">
        <v>271</v>
      </c>
      <c r="C349" t="s">
        <v>639</v>
      </c>
      <c r="D349" t="s">
        <v>273</v>
      </c>
      <c r="E349">
        <v>36940</v>
      </c>
      <c r="F349">
        <f t="shared" ca="1" si="5"/>
        <v>20</v>
      </c>
      <c r="G349" t="s">
        <v>291</v>
      </c>
      <c r="H349">
        <v>48990</v>
      </c>
      <c r="I349">
        <v>5</v>
      </c>
    </row>
    <row r="350" spans="1:9" x14ac:dyDescent="0.25">
      <c r="A350" t="s">
        <v>647</v>
      </c>
      <c r="B350" t="s">
        <v>271</v>
      </c>
      <c r="C350" t="s">
        <v>639</v>
      </c>
      <c r="D350" t="s">
        <v>276</v>
      </c>
      <c r="E350">
        <v>39871</v>
      </c>
      <c r="F350">
        <f t="shared" ca="1" si="5"/>
        <v>12</v>
      </c>
      <c r="G350" t="s">
        <v>274</v>
      </c>
      <c r="H350">
        <v>38575</v>
      </c>
      <c r="I350">
        <v>2</v>
      </c>
    </row>
    <row r="351" spans="1:9" x14ac:dyDescent="0.25">
      <c r="A351" t="s">
        <v>648</v>
      </c>
      <c r="B351" t="s">
        <v>288</v>
      </c>
      <c r="C351" t="s">
        <v>639</v>
      </c>
      <c r="D351" t="s">
        <v>282</v>
      </c>
      <c r="E351">
        <v>40610</v>
      </c>
      <c r="F351">
        <f t="shared" ca="1" si="5"/>
        <v>10</v>
      </c>
      <c r="G351" t="s">
        <v>277</v>
      </c>
      <c r="H351">
        <v>36844</v>
      </c>
      <c r="I351">
        <v>4</v>
      </c>
    </row>
    <row r="352" spans="1:9" x14ac:dyDescent="0.25">
      <c r="A352" t="s">
        <v>649</v>
      </c>
      <c r="B352" t="s">
        <v>294</v>
      </c>
      <c r="C352" t="s">
        <v>639</v>
      </c>
      <c r="D352" t="s">
        <v>276</v>
      </c>
      <c r="E352">
        <v>40624</v>
      </c>
      <c r="F352">
        <f t="shared" ca="1" si="5"/>
        <v>10</v>
      </c>
      <c r="G352" t="s">
        <v>279</v>
      </c>
      <c r="H352">
        <v>13090</v>
      </c>
      <c r="I352">
        <v>4</v>
      </c>
    </row>
    <row r="353" spans="1:9" x14ac:dyDescent="0.25">
      <c r="A353" t="s">
        <v>650</v>
      </c>
      <c r="B353" t="s">
        <v>288</v>
      </c>
      <c r="C353" t="s">
        <v>639</v>
      </c>
      <c r="D353" t="s">
        <v>273</v>
      </c>
      <c r="E353">
        <v>39147</v>
      </c>
      <c r="F353">
        <f t="shared" ca="1" si="5"/>
        <v>14</v>
      </c>
      <c r="G353" t="s">
        <v>283</v>
      </c>
      <c r="H353">
        <v>45180</v>
      </c>
      <c r="I353">
        <v>5</v>
      </c>
    </row>
    <row r="354" spans="1:9" x14ac:dyDescent="0.25">
      <c r="A354" t="s">
        <v>651</v>
      </c>
      <c r="B354" t="s">
        <v>285</v>
      </c>
      <c r="C354" t="s">
        <v>639</v>
      </c>
      <c r="D354" t="s">
        <v>290</v>
      </c>
      <c r="E354">
        <v>39167</v>
      </c>
      <c r="F354">
        <f t="shared" ca="1" si="5"/>
        <v>14</v>
      </c>
      <c r="G354" t="s">
        <v>286</v>
      </c>
      <c r="H354">
        <v>29000</v>
      </c>
      <c r="I354">
        <v>5</v>
      </c>
    </row>
    <row r="355" spans="1:9" x14ac:dyDescent="0.25">
      <c r="A355" t="s">
        <v>652</v>
      </c>
      <c r="B355" t="s">
        <v>285</v>
      </c>
      <c r="C355" t="s">
        <v>639</v>
      </c>
      <c r="D355" t="s">
        <v>290</v>
      </c>
      <c r="E355">
        <v>38805</v>
      </c>
      <c r="F355">
        <f t="shared" ca="1" si="5"/>
        <v>15</v>
      </c>
      <c r="G355" t="s">
        <v>291</v>
      </c>
      <c r="H355">
        <v>53870</v>
      </c>
      <c r="I355">
        <v>2</v>
      </c>
    </row>
    <row r="356" spans="1:9" x14ac:dyDescent="0.25">
      <c r="A356" t="s">
        <v>653</v>
      </c>
      <c r="B356" t="s">
        <v>271</v>
      </c>
      <c r="C356" t="s">
        <v>639</v>
      </c>
      <c r="D356" t="s">
        <v>273</v>
      </c>
      <c r="E356">
        <v>35856</v>
      </c>
      <c r="F356">
        <f t="shared" ca="1" si="5"/>
        <v>23</v>
      </c>
      <c r="G356" t="s">
        <v>274</v>
      </c>
      <c r="H356">
        <v>86830</v>
      </c>
      <c r="I356">
        <v>3</v>
      </c>
    </row>
    <row r="357" spans="1:9" x14ac:dyDescent="0.25">
      <c r="A357" t="s">
        <v>654</v>
      </c>
      <c r="B357" t="s">
        <v>294</v>
      </c>
      <c r="C357" t="s">
        <v>639</v>
      </c>
      <c r="D357" t="s">
        <v>273</v>
      </c>
      <c r="E357">
        <v>35857</v>
      </c>
      <c r="F357">
        <f t="shared" ca="1" si="5"/>
        <v>23</v>
      </c>
      <c r="G357" t="s">
        <v>277</v>
      </c>
      <c r="H357">
        <v>82110</v>
      </c>
      <c r="I357">
        <v>3</v>
      </c>
    </row>
    <row r="358" spans="1:9" x14ac:dyDescent="0.25">
      <c r="A358" t="s">
        <v>655</v>
      </c>
      <c r="B358" t="s">
        <v>271</v>
      </c>
      <c r="C358" t="s">
        <v>639</v>
      </c>
      <c r="D358" t="s">
        <v>273</v>
      </c>
      <c r="E358">
        <v>39157</v>
      </c>
      <c r="F358">
        <f t="shared" ca="1" si="5"/>
        <v>14</v>
      </c>
      <c r="G358" t="s">
        <v>279</v>
      </c>
      <c r="H358">
        <v>47610</v>
      </c>
      <c r="I358">
        <v>4</v>
      </c>
    </row>
    <row r="359" spans="1:9" x14ac:dyDescent="0.25">
      <c r="A359" t="s">
        <v>656</v>
      </c>
      <c r="B359" t="s">
        <v>288</v>
      </c>
      <c r="C359" t="s">
        <v>639</v>
      </c>
      <c r="D359" t="s">
        <v>273</v>
      </c>
      <c r="E359">
        <v>41000</v>
      </c>
      <c r="F359">
        <f t="shared" ca="1" si="5"/>
        <v>9</v>
      </c>
      <c r="G359" t="s">
        <v>283</v>
      </c>
      <c r="H359">
        <v>60560</v>
      </c>
      <c r="I359">
        <v>4</v>
      </c>
    </row>
    <row r="360" spans="1:9" x14ac:dyDescent="0.25">
      <c r="A360" t="s">
        <v>657</v>
      </c>
      <c r="B360" t="s">
        <v>271</v>
      </c>
      <c r="C360" t="s">
        <v>639</v>
      </c>
      <c r="D360" t="s">
        <v>273</v>
      </c>
      <c r="E360">
        <v>41007</v>
      </c>
      <c r="F360">
        <f t="shared" ca="1" si="5"/>
        <v>9</v>
      </c>
      <c r="G360" t="s">
        <v>286</v>
      </c>
      <c r="H360">
        <v>37020</v>
      </c>
      <c r="I360">
        <v>2</v>
      </c>
    </row>
    <row r="361" spans="1:9" x14ac:dyDescent="0.25">
      <c r="A361" t="s">
        <v>658</v>
      </c>
      <c r="B361" t="s">
        <v>288</v>
      </c>
      <c r="C361" t="s">
        <v>639</v>
      </c>
      <c r="D361" t="s">
        <v>273</v>
      </c>
      <c r="E361">
        <v>39180</v>
      </c>
      <c r="F361">
        <f t="shared" ca="1" si="5"/>
        <v>14</v>
      </c>
      <c r="G361" t="s">
        <v>291</v>
      </c>
      <c r="H361">
        <v>86540</v>
      </c>
      <c r="I361">
        <v>4</v>
      </c>
    </row>
    <row r="362" spans="1:9" x14ac:dyDescent="0.25">
      <c r="A362" t="s">
        <v>659</v>
      </c>
      <c r="B362" t="s">
        <v>288</v>
      </c>
      <c r="C362" t="s">
        <v>639</v>
      </c>
      <c r="D362" t="s">
        <v>273</v>
      </c>
      <c r="E362">
        <v>38834</v>
      </c>
      <c r="F362">
        <f t="shared" ca="1" si="5"/>
        <v>15</v>
      </c>
      <c r="G362" t="s">
        <v>274</v>
      </c>
      <c r="H362">
        <v>81640</v>
      </c>
      <c r="I362">
        <v>4</v>
      </c>
    </row>
    <row r="363" spans="1:9" x14ac:dyDescent="0.25">
      <c r="A363" t="s">
        <v>660</v>
      </c>
      <c r="B363" t="s">
        <v>285</v>
      </c>
      <c r="C363" t="s">
        <v>639</v>
      </c>
      <c r="D363" t="s">
        <v>273</v>
      </c>
      <c r="E363">
        <v>36297</v>
      </c>
      <c r="F363">
        <f t="shared" ca="1" si="5"/>
        <v>22</v>
      </c>
      <c r="G363" t="s">
        <v>277</v>
      </c>
      <c r="H363">
        <v>46030</v>
      </c>
      <c r="I363">
        <v>2</v>
      </c>
    </row>
    <row r="364" spans="1:9" x14ac:dyDescent="0.25">
      <c r="A364" t="s">
        <v>661</v>
      </c>
      <c r="B364" t="s">
        <v>271</v>
      </c>
      <c r="C364" t="s">
        <v>639</v>
      </c>
      <c r="D364" t="s">
        <v>273</v>
      </c>
      <c r="E364">
        <v>36662</v>
      </c>
      <c r="F364">
        <f t="shared" ca="1" si="5"/>
        <v>21</v>
      </c>
      <c r="G364" t="s">
        <v>279</v>
      </c>
      <c r="H364">
        <v>52490</v>
      </c>
      <c r="I364">
        <v>4</v>
      </c>
    </row>
    <row r="365" spans="1:9" x14ac:dyDescent="0.25">
      <c r="A365" t="s">
        <v>662</v>
      </c>
      <c r="B365" t="s">
        <v>281</v>
      </c>
      <c r="C365" t="s">
        <v>639</v>
      </c>
      <c r="D365" t="s">
        <v>290</v>
      </c>
      <c r="E365">
        <v>39592</v>
      </c>
      <c r="F365">
        <f t="shared" ca="1" si="5"/>
        <v>13</v>
      </c>
      <c r="G365" t="s">
        <v>283</v>
      </c>
      <c r="H365">
        <v>57520</v>
      </c>
      <c r="I365">
        <v>3</v>
      </c>
    </row>
    <row r="366" spans="1:9" x14ac:dyDescent="0.25">
      <c r="A366" t="s">
        <v>663</v>
      </c>
      <c r="B366" t="s">
        <v>281</v>
      </c>
      <c r="C366" t="s">
        <v>639</v>
      </c>
      <c r="D366" t="s">
        <v>273</v>
      </c>
      <c r="E366">
        <v>40712</v>
      </c>
      <c r="F366">
        <f t="shared" ca="1" si="5"/>
        <v>9</v>
      </c>
      <c r="G366" t="s">
        <v>286</v>
      </c>
      <c r="H366">
        <v>22900</v>
      </c>
      <c r="I366">
        <v>1</v>
      </c>
    </row>
    <row r="367" spans="1:9" x14ac:dyDescent="0.25">
      <c r="A367" t="s">
        <v>664</v>
      </c>
      <c r="B367" t="s">
        <v>281</v>
      </c>
      <c r="C367" t="s">
        <v>639</v>
      </c>
      <c r="D367" t="s">
        <v>273</v>
      </c>
      <c r="E367">
        <v>41070</v>
      </c>
      <c r="F367">
        <f t="shared" ca="1" si="5"/>
        <v>8</v>
      </c>
      <c r="G367" t="s">
        <v>291</v>
      </c>
      <c r="H367">
        <v>73930</v>
      </c>
      <c r="I367">
        <v>1</v>
      </c>
    </row>
    <row r="368" spans="1:9" x14ac:dyDescent="0.25">
      <c r="A368" t="s">
        <v>665</v>
      </c>
      <c r="B368" t="s">
        <v>288</v>
      </c>
      <c r="C368" t="s">
        <v>639</v>
      </c>
      <c r="D368" t="s">
        <v>273</v>
      </c>
      <c r="E368">
        <v>39258</v>
      </c>
      <c r="F368">
        <f t="shared" ca="1" si="5"/>
        <v>13</v>
      </c>
      <c r="G368" t="s">
        <v>274</v>
      </c>
      <c r="H368">
        <v>66920</v>
      </c>
      <c r="I368">
        <v>2</v>
      </c>
    </row>
    <row r="369" spans="1:9" x14ac:dyDescent="0.25">
      <c r="A369" t="s">
        <v>666</v>
      </c>
      <c r="B369" t="s">
        <v>271</v>
      </c>
      <c r="C369" t="s">
        <v>639</v>
      </c>
      <c r="D369" t="s">
        <v>273</v>
      </c>
      <c r="E369">
        <v>40333</v>
      </c>
      <c r="F369">
        <f t="shared" ca="1" si="5"/>
        <v>10</v>
      </c>
      <c r="G369" t="s">
        <v>277</v>
      </c>
      <c r="H369">
        <v>70480</v>
      </c>
      <c r="I369">
        <v>4</v>
      </c>
    </row>
    <row r="370" spans="1:9" x14ac:dyDescent="0.25">
      <c r="A370" t="s">
        <v>667</v>
      </c>
      <c r="B370" t="s">
        <v>288</v>
      </c>
      <c r="C370" t="s">
        <v>639</v>
      </c>
      <c r="D370" t="s">
        <v>290</v>
      </c>
      <c r="E370">
        <v>36703</v>
      </c>
      <c r="F370">
        <f t="shared" ca="1" si="5"/>
        <v>20</v>
      </c>
      <c r="G370" t="s">
        <v>279</v>
      </c>
      <c r="H370">
        <v>50200</v>
      </c>
      <c r="I370">
        <v>4</v>
      </c>
    </row>
    <row r="371" spans="1:9" x14ac:dyDescent="0.25">
      <c r="A371" t="s">
        <v>668</v>
      </c>
      <c r="B371" t="s">
        <v>294</v>
      </c>
      <c r="C371" t="s">
        <v>639</v>
      </c>
      <c r="D371" t="s">
        <v>276</v>
      </c>
      <c r="E371">
        <v>40351</v>
      </c>
      <c r="F371">
        <f t="shared" ca="1" si="5"/>
        <v>10</v>
      </c>
      <c r="G371" t="s">
        <v>283</v>
      </c>
      <c r="H371">
        <v>20040</v>
      </c>
      <c r="I371">
        <v>3</v>
      </c>
    </row>
    <row r="372" spans="1:9" x14ac:dyDescent="0.25">
      <c r="A372" t="s">
        <v>669</v>
      </c>
      <c r="B372" t="s">
        <v>288</v>
      </c>
      <c r="C372" t="s">
        <v>639</v>
      </c>
      <c r="D372" t="s">
        <v>273</v>
      </c>
      <c r="E372">
        <v>39290</v>
      </c>
      <c r="F372">
        <f t="shared" ca="1" si="5"/>
        <v>13</v>
      </c>
      <c r="G372" t="s">
        <v>286</v>
      </c>
      <c r="H372">
        <v>65250</v>
      </c>
      <c r="I372">
        <v>2</v>
      </c>
    </row>
    <row r="373" spans="1:9" x14ac:dyDescent="0.25">
      <c r="A373" t="s">
        <v>670</v>
      </c>
      <c r="B373" t="s">
        <v>271</v>
      </c>
      <c r="C373" t="s">
        <v>639</v>
      </c>
      <c r="D373" t="s">
        <v>273</v>
      </c>
      <c r="E373">
        <v>40367</v>
      </c>
      <c r="F373">
        <f t="shared" ca="1" si="5"/>
        <v>10</v>
      </c>
      <c r="G373" t="s">
        <v>291</v>
      </c>
      <c r="H373">
        <v>48800</v>
      </c>
      <c r="I373">
        <v>4</v>
      </c>
    </row>
    <row r="374" spans="1:9" x14ac:dyDescent="0.25">
      <c r="A374" t="s">
        <v>671</v>
      </c>
      <c r="B374" t="s">
        <v>303</v>
      </c>
      <c r="C374" t="s">
        <v>639</v>
      </c>
      <c r="D374" t="s">
        <v>276</v>
      </c>
      <c r="E374">
        <v>36371</v>
      </c>
      <c r="F374">
        <f t="shared" ca="1" si="5"/>
        <v>21</v>
      </c>
      <c r="G374" t="s">
        <v>274</v>
      </c>
      <c r="H374">
        <v>26790</v>
      </c>
      <c r="I374">
        <v>2</v>
      </c>
    </row>
    <row r="375" spans="1:9" x14ac:dyDescent="0.25">
      <c r="A375" t="s">
        <v>672</v>
      </c>
      <c r="B375" t="s">
        <v>294</v>
      </c>
      <c r="C375" t="s">
        <v>639</v>
      </c>
      <c r="D375" t="s">
        <v>290</v>
      </c>
      <c r="E375">
        <v>39283</v>
      </c>
      <c r="F375">
        <f t="shared" ca="1" si="5"/>
        <v>13</v>
      </c>
      <c r="G375" t="s">
        <v>277</v>
      </c>
      <c r="H375">
        <v>74470</v>
      </c>
      <c r="I375">
        <v>3</v>
      </c>
    </row>
    <row r="376" spans="1:9" x14ac:dyDescent="0.25">
      <c r="A376" t="s">
        <v>673</v>
      </c>
      <c r="B376" t="s">
        <v>294</v>
      </c>
      <c r="C376" t="s">
        <v>639</v>
      </c>
      <c r="D376" t="s">
        <v>273</v>
      </c>
      <c r="E376">
        <v>40361</v>
      </c>
      <c r="F376">
        <f t="shared" ca="1" si="5"/>
        <v>10</v>
      </c>
      <c r="G376" t="s">
        <v>279</v>
      </c>
      <c r="H376">
        <v>75780</v>
      </c>
      <c r="I376">
        <v>2</v>
      </c>
    </row>
    <row r="377" spans="1:9" x14ac:dyDescent="0.25">
      <c r="A377" t="s">
        <v>674</v>
      </c>
      <c r="B377" t="s">
        <v>281</v>
      </c>
      <c r="C377" t="s">
        <v>639</v>
      </c>
      <c r="D377" t="s">
        <v>273</v>
      </c>
      <c r="E377">
        <v>40395</v>
      </c>
      <c r="F377">
        <f t="shared" ca="1" si="5"/>
        <v>10</v>
      </c>
      <c r="G377" t="s">
        <v>283</v>
      </c>
      <c r="H377">
        <v>57560</v>
      </c>
      <c r="I377">
        <v>4</v>
      </c>
    </row>
    <row r="378" spans="1:9" x14ac:dyDescent="0.25">
      <c r="A378" t="s">
        <v>675</v>
      </c>
      <c r="B378" t="s">
        <v>281</v>
      </c>
      <c r="C378" t="s">
        <v>639</v>
      </c>
      <c r="D378" t="s">
        <v>273</v>
      </c>
      <c r="E378">
        <v>36392</v>
      </c>
      <c r="F378">
        <f t="shared" ca="1" si="5"/>
        <v>21</v>
      </c>
      <c r="G378" t="s">
        <v>286</v>
      </c>
      <c r="H378">
        <v>51410</v>
      </c>
      <c r="I378">
        <v>4</v>
      </c>
    </row>
    <row r="379" spans="1:9" x14ac:dyDescent="0.25">
      <c r="A379" t="s">
        <v>676</v>
      </c>
      <c r="B379" t="s">
        <v>303</v>
      </c>
      <c r="C379" t="s">
        <v>639</v>
      </c>
      <c r="D379" t="s">
        <v>290</v>
      </c>
      <c r="E379">
        <v>39330</v>
      </c>
      <c r="F379">
        <f t="shared" ca="1" si="5"/>
        <v>13</v>
      </c>
      <c r="G379" t="s">
        <v>291</v>
      </c>
      <c r="H379">
        <v>81930</v>
      </c>
      <c r="I379">
        <v>5</v>
      </c>
    </row>
    <row r="380" spans="1:9" x14ac:dyDescent="0.25">
      <c r="A380" t="s">
        <v>677</v>
      </c>
      <c r="B380" t="s">
        <v>288</v>
      </c>
      <c r="C380" t="s">
        <v>639</v>
      </c>
      <c r="D380" t="s">
        <v>290</v>
      </c>
      <c r="E380">
        <v>38969</v>
      </c>
      <c r="F380">
        <f t="shared" ca="1" si="5"/>
        <v>14</v>
      </c>
      <c r="G380" t="s">
        <v>274</v>
      </c>
      <c r="H380">
        <v>63850</v>
      </c>
      <c r="I380">
        <v>2</v>
      </c>
    </row>
    <row r="381" spans="1:9" x14ac:dyDescent="0.25">
      <c r="A381" t="s">
        <v>678</v>
      </c>
      <c r="B381" t="s">
        <v>271</v>
      </c>
      <c r="C381" t="s">
        <v>639</v>
      </c>
      <c r="D381" t="s">
        <v>276</v>
      </c>
      <c r="E381">
        <v>37138</v>
      </c>
      <c r="F381">
        <f t="shared" ca="1" si="5"/>
        <v>19</v>
      </c>
      <c r="G381" t="s">
        <v>277</v>
      </c>
      <c r="H381">
        <v>31110</v>
      </c>
      <c r="I381">
        <v>1</v>
      </c>
    </row>
    <row r="382" spans="1:9" x14ac:dyDescent="0.25">
      <c r="A382" t="s">
        <v>679</v>
      </c>
      <c r="B382" t="s">
        <v>303</v>
      </c>
      <c r="C382" t="s">
        <v>639</v>
      </c>
      <c r="D382" t="s">
        <v>276</v>
      </c>
      <c r="E382">
        <v>37141</v>
      </c>
      <c r="F382">
        <f t="shared" ca="1" si="5"/>
        <v>19</v>
      </c>
      <c r="G382" t="s">
        <v>279</v>
      </c>
      <c r="H382">
        <v>15910</v>
      </c>
      <c r="I382">
        <v>3</v>
      </c>
    </row>
    <row r="383" spans="1:9" x14ac:dyDescent="0.25">
      <c r="A383" t="s">
        <v>680</v>
      </c>
      <c r="B383" t="s">
        <v>285</v>
      </c>
      <c r="C383" t="s">
        <v>639</v>
      </c>
      <c r="D383" t="s">
        <v>273</v>
      </c>
      <c r="E383">
        <v>40083</v>
      </c>
      <c r="F383">
        <f t="shared" ca="1" si="5"/>
        <v>11</v>
      </c>
      <c r="G383" t="s">
        <v>283</v>
      </c>
      <c r="H383">
        <v>44150</v>
      </c>
      <c r="I383">
        <v>4</v>
      </c>
    </row>
    <row r="384" spans="1:9" x14ac:dyDescent="0.25">
      <c r="A384" t="s">
        <v>681</v>
      </c>
      <c r="B384" t="s">
        <v>294</v>
      </c>
      <c r="C384" t="s">
        <v>639</v>
      </c>
      <c r="D384" t="s">
        <v>273</v>
      </c>
      <c r="E384">
        <v>40447</v>
      </c>
      <c r="F384">
        <f t="shared" ca="1" si="5"/>
        <v>10</v>
      </c>
      <c r="G384" t="s">
        <v>286</v>
      </c>
      <c r="H384">
        <v>33970</v>
      </c>
      <c r="I384">
        <v>4</v>
      </c>
    </row>
    <row r="385" spans="1:9" x14ac:dyDescent="0.25">
      <c r="A385" t="s">
        <v>682</v>
      </c>
      <c r="B385" t="s">
        <v>288</v>
      </c>
      <c r="C385" t="s">
        <v>639</v>
      </c>
      <c r="D385" t="s">
        <v>276</v>
      </c>
      <c r="E385">
        <v>36094</v>
      </c>
      <c r="F385">
        <f t="shared" ca="1" si="5"/>
        <v>22</v>
      </c>
      <c r="G385" t="s">
        <v>291</v>
      </c>
      <c r="H385">
        <v>47885</v>
      </c>
      <c r="I385">
        <v>1</v>
      </c>
    </row>
    <row r="386" spans="1:9" x14ac:dyDescent="0.25">
      <c r="A386" t="s">
        <v>683</v>
      </c>
      <c r="B386" t="s">
        <v>294</v>
      </c>
      <c r="C386" t="s">
        <v>639</v>
      </c>
      <c r="D386" t="s">
        <v>273</v>
      </c>
      <c r="E386">
        <v>36456</v>
      </c>
      <c r="F386">
        <f t="shared" ref="F386:F449" ca="1" si="6">DATEDIF(E386,TODAY(),"Y")</f>
        <v>21</v>
      </c>
      <c r="G386" t="s">
        <v>274</v>
      </c>
      <c r="H386">
        <v>43460</v>
      </c>
      <c r="I386">
        <v>5</v>
      </c>
    </row>
    <row r="387" spans="1:9" x14ac:dyDescent="0.25">
      <c r="A387" t="s">
        <v>684</v>
      </c>
      <c r="B387" t="s">
        <v>288</v>
      </c>
      <c r="C387" t="s">
        <v>639</v>
      </c>
      <c r="D387" t="s">
        <v>273</v>
      </c>
      <c r="E387">
        <v>36463</v>
      </c>
      <c r="F387">
        <f t="shared" ca="1" si="6"/>
        <v>21</v>
      </c>
      <c r="G387" t="s">
        <v>277</v>
      </c>
      <c r="H387">
        <v>44220</v>
      </c>
      <c r="I387">
        <v>3</v>
      </c>
    </row>
    <row r="388" spans="1:9" x14ac:dyDescent="0.25">
      <c r="A388" t="s">
        <v>685</v>
      </c>
      <c r="B388" t="s">
        <v>294</v>
      </c>
      <c r="C388" t="s">
        <v>639</v>
      </c>
      <c r="D388" t="s">
        <v>276</v>
      </c>
      <c r="E388">
        <v>37166</v>
      </c>
      <c r="F388">
        <f t="shared" ca="1" si="6"/>
        <v>19</v>
      </c>
      <c r="G388" t="s">
        <v>279</v>
      </c>
      <c r="H388">
        <v>47295</v>
      </c>
      <c r="I388">
        <v>4</v>
      </c>
    </row>
    <row r="389" spans="1:9" x14ac:dyDescent="0.25">
      <c r="A389" t="s">
        <v>686</v>
      </c>
      <c r="B389" t="s">
        <v>288</v>
      </c>
      <c r="C389" t="s">
        <v>639</v>
      </c>
      <c r="D389" t="s">
        <v>273</v>
      </c>
      <c r="E389">
        <v>36116</v>
      </c>
      <c r="F389">
        <f t="shared" ca="1" si="6"/>
        <v>22</v>
      </c>
      <c r="G389" t="s">
        <v>283</v>
      </c>
      <c r="H389">
        <v>49770</v>
      </c>
      <c r="I389">
        <v>1</v>
      </c>
    </row>
    <row r="390" spans="1:9" x14ac:dyDescent="0.25">
      <c r="A390" t="s">
        <v>687</v>
      </c>
      <c r="B390" t="s">
        <v>271</v>
      </c>
      <c r="C390" t="s">
        <v>639</v>
      </c>
      <c r="D390" t="s">
        <v>276</v>
      </c>
      <c r="E390">
        <v>36121</v>
      </c>
      <c r="F390">
        <f t="shared" ca="1" si="6"/>
        <v>22</v>
      </c>
      <c r="G390" t="s">
        <v>286</v>
      </c>
      <c r="H390">
        <v>28880</v>
      </c>
      <c r="I390">
        <v>3</v>
      </c>
    </row>
    <row r="391" spans="1:9" x14ac:dyDescent="0.25">
      <c r="A391" t="s">
        <v>688</v>
      </c>
      <c r="B391" t="s">
        <v>271</v>
      </c>
      <c r="C391" t="s">
        <v>639</v>
      </c>
      <c r="D391" t="s">
        <v>273</v>
      </c>
      <c r="E391">
        <v>36145</v>
      </c>
      <c r="F391">
        <f t="shared" ca="1" si="6"/>
        <v>22</v>
      </c>
      <c r="G391" t="s">
        <v>291</v>
      </c>
      <c r="H391">
        <v>31260</v>
      </c>
      <c r="I391">
        <v>5</v>
      </c>
    </row>
    <row r="392" spans="1:9" x14ac:dyDescent="0.25">
      <c r="A392" t="s">
        <v>689</v>
      </c>
      <c r="B392" t="s">
        <v>294</v>
      </c>
      <c r="C392" t="s">
        <v>639</v>
      </c>
      <c r="D392" t="s">
        <v>290</v>
      </c>
      <c r="E392">
        <v>39063</v>
      </c>
      <c r="F392">
        <f t="shared" ca="1" si="6"/>
        <v>14</v>
      </c>
      <c r="G392" t="s">
        <v>274</v>
      </c>
      <c r="H392">
        <v>77930</v>
      </c>
      <c r="I392">
        <v>5</v>
      </c>
    </row>
    <row r="393" spans="1:9" x14ac:dyDescent="0.25">
      <c r="A393" t="s">
        <v>690</v>
      </c>
      <c r="B393" t="s">
        <v>303</v>
      </c>
      <c r="C393" t="s">
        <v>691</v>
      </c>
      <c r="D393" t="s">
        <v>273</v>
      </c>
      <c r="E393">
        <v>40922</v>
      </c>
      <c r="F393">
        <f t="shared" ca="1" si="6"/>
        <v>9</v>
      </c>
      <c r="G393" t="s">
        <v>277</v>
      </c>
      <c r="H393">
        <v>39110</v>
      </c>
      <c r="I393">
        <v>5</v>
      </c>
    </row>
    <row r="394" spans="1:9" x14ac:dyDescent="0.25">
      <c r="A394" t="s">
        <v>692</v>
      </c>
      <c r="B394" t="s">
        <v>288</v>
      </c>
      <c r="C394" t="s">
        <v>691</v>
      </c>
      <c r="D394" t="s">
        <v>290</v>
      </c>
      <c r="E394">
        <v>38734</v>
      </c>
      <c r="F394">
        <f t="shared" ca="1" si="6"/>
        <v>15</v>
      </c>
      <c r="G394" t="s">
        <v>279</v>
      </c>
      <c r="H394">
        <v>54190</v>
      </c>
      <c r="I394">
        <v>4</v>
      </c>
    </row>
    <row r="395" spans="1:9" x14ac:dyDescent="0.25">
      <c r="A395" t="s">
        <v>693</v>
      </c>
      <c r="B395" t="s">
        <v>294</v>
      </c>
      <c r="C395" t="s">
        <v>691</v>
      </c>
      <c r="D395" t="s">
        <v>273</v>
      </c>
      <c r="E395">
        <v>36175</v>
      </c>
      <c r="F395">
        <f t="shared" ca="1" si="6"/>
        <v>22</v>
      </c>
      <c r="G395" t="s">
        <v>283</v>
      </c>
      <c r="H395">
        <v>23520</v>
      </c>
      <c r="I395">
        <v>2</v>
      </c>
    </row>
    <row r="396" spans="1:9" x14ac:dyDescent="0.25">
      <c r="A396" t="s">
        <v>694</v>
      </c>
      <c r="B396" t="s">
        <v>294</v>
      </c>
      <c r="C396" t="s">
        <v>691</v>
      </c>
      <c r="D396" t="s">
        <v>273</v>
      </c>
      <c r="E396">
        <v>36898</v>
      </c>
      <c r="F396">
        <f t="shared" ca="1" si="6"/>
        <v>20</v>
      </c>
      <c r="G396" t="s">
        <v>286</v>
      </c>
      <c r="H396">
        <v>71820</v>
      </c>
      <c r="I396">
        <v>2</v>
      </c>
    </row>
    <row r="397" spans="1:9" x14ac:dyDescent="0.25">
      <c r="A397" t="s">
        <v>695</v>
      </c>
      <c r="B397" t="s">
        <v>288</v>
      </c>
      <c r="C397" t="s">
        <v>691</v>
      </c>
      <c r="D397" t="s">
        <v>273</v>
      </c>
      <c r="E397">
        <v>40235</v>
      </c>
      <c r="F397">
        <f t="shared" ca="1" si="6"/>
        <v>11</v>
      </c>
      <c r="G397" t="s">
        <v>291</v>
      </c>
      <c r="H397">
        <v>22860</v>
      </c>
      <c r="I397">
        <v>5</v>
      </c>
    </row>
    <row r="398" spans="1:9" x14ac:dyDescent="0.25">
      <c r="A398" t="s">
        <v>696</v>
      </c>
      <c r="B398" t="s">
        <v>303</v>
      </c>
      <c r="C398" t="s">
        <v>691</v>
      </c>
      <c r="D398" t="s">
        <v>273</v>
      </c>
      <c r="E398">
        <v>36567</v>
      </c>
      <c r="F398">
        <f t="shared" ca="1" si="6"/>
        <v>21</v>
      </c>
      <c r="G398" t="s">
        <v>274</v>
      </c>
      <c r="H398">
        <v>45450</v>
      </c>
      <c r="I398">
        <v>5</v>
      </c>
    </row>
    <row r="399" spans="1:9" x14ac:dyDescent="0.25">
      <c r="A399" t="s">
        <v>697</v>
      </c>
      <c r="B399" t="s">
        <v>303</v>
      </c>
      <c r="C399" t="s">
        <v>691</v>
      </c>
      <c r="D399" t="s">
        <v>276</v>
      </c>
      <c r="E399">
        <v>40263</v>
      </c>
      <c r="F399">
        <f t="shared" ca="1" si="6"/>
        <v>11</v>
      </c>
      <c r="G399" t="s">
        <v>277</v>
      </c>
      <c r="H399">
        <v>49405</v>
      </c>
      <c r="I399">
        <v>4</v>
      </c>
    </row>
    <row r="400" spans="1:9" x14ac:dyDescent="0.25">
      <c r="A400" t="s">
        <v>698</v>
      </c>
      <c r="B400" t="s">
        <v>288</v>
      </c>
      <c r="C400" t="s">
        <v>691</v>
      </c>
      <c r="D400" t="s">
        <v>273</v>
      </c>
      <c r="E400">
        <v>41046</v>
      </c>
      <c r="F400">
        <f t="shared" ca="1" si="6"/>
        <v>9</v>
      </c>
      <c r="G400" t="s">
        <v>279</v>
      </c>
      <c r="H400">
        <v>48550</v>
      </c>
      <c r="I400">
        <v>5</v>
      </c>
    </row>
    <row r="401" spans="1:9" x14ac:dyDescent="0.25">
      <c r="A401" t="s">
        <v>699</v>
      </c>
      <c r="B401" t="s">
        <v>294</v>
      </c>
      <c r="C401" t="s">
        <v>691</v>
      </c>
      <c r="D401" t="s">
        <v>276</v>
      </c>
      <c r="E401">
        <v>35961</v>
      </c>
      <c r="F401">
        <f t="shared" ca="1" si="6"/>
        <v>22</v>
      </c>
      <c r="G401" t="s">
        <v>283</v>
      </c>
      <c r="H401">
        <v>20500</v>
      </c>
      <c r="I401">
        <v>3</v>
      </c>
    </row>
    <row r="402" spans="1:9" x14ac:dyDescent="0.25">
      <c r="A402" t="s">
        <v>700</v>
      </c>
      <c r="B402" t="s">
        <v>281</v>
      </c>
      <c r="C402" t="s">
        <v>691</v>
      </c>
      <c r="D402" t="s">
        <v>290</v>
      </c>
      <c r="E402">
        <v>40333</v>
      </c>
      <c r="F402">
        <f t="shared" ca="1" si="6"/>
        <v>10</v>
      </c>
      <c r="G402" t="s">
        <v>286</v>
      </c>
      <c r="H402">
        <v>74020</v>
      </c>
      <c r="I402">
        <v>2</v>
      </c>
    </row>
    <row r="403" spans="1:9" x14ac:dyDescent="0.25">
      <c r="A403" t="s">
        <v>701</v>
      </c>
      <c r="B403" t="s">
        <v>288</v>
      </c>
      <c r="C403" t="s">
        <v>691</v>
      </c>
      <c r="D403" t="s">
        <v>290</v>
      </c>
      <c r="E403">
        <v>37803</v>
      </c>
      <c r="F403">
        <f t="shared" ca="1" si="6"/>
        <v>17</v>
      </c>
      <c r="G403" t="s">
        <v>291</v>
      </c>
      <c r="H403">
        <v>78100</v>
      </c>
      <c r="I403">
        <v>3</v>
      </c>
    </row>
    <row r="404" spans="1:9" x14ac:dyDescent="0.25">
      <c r="A404" t="s">
        <v>702</v>
      </c>
      <c r="B404" t="s">
        <v>285</v>
      </c>
      <c r="C404" t="s">
        <v>691</v>
      </c>
      <c r="D404" t="s">
        <v>282</v>
      </c>
      <c r="E404">
        <v>37827</v>
      </c>
      <c r="F404">
        <f t="shared" ca="1" si="6"/>
        <v>17</v>
      </c>
      <c r="G404" t="s">
        <v>274</v>
      </c>
      <c r="H404">
        <v>11044</v>
      </c>
      <c r="I404">
        <v>2</v>
      </c>
    </row>
    <row r="405" spans="1:9" x14ac:dyDescent="0.25">
      <c r="A405" t="s">
        <v>703</v>
      </c>
      <c r="B405" t="s">
        <v>294</v>
      </c>
      <c r="C405" t="s">
        <v>691</v>
      </c>
      <c r="D405" t="s">
        <v>290</v>
      </c>
      <c r="E405">
        <v>40372</v>
      </c>
      <c r="F405">
        <f t="shared" ca="1" si="6"/>
        <v>10</v>
      </c>
      <c r="G405" t="s">
        <v>277</v>
      </c>
      <c r="H405">
        <v>75100</v>
      </c>
      <c r="I405">
        <v>4</v>
      </c>
    </row>
    <row r="406" spans="1:9" x14ac:dyDescent="0.25">
      <c r="A406" t="s">
        <v>704</v>
      </c>
      <c r="B406" t="s">
        <v>271</v>
      </c>
      <c r="C406" t="s">
        <v>691</v>
      </c>
      <c r="D406" t="s">
        <v>290</v>
      </c>
      <c r="E406">
        <v>36047</v>
      </c>
      <c r="F406">
        <f t="shared" ca="1" si="6"/>
        <v>22</v>
      </c>
      <c r="G406" t="s">
        <v>279</v>
      </c>
      <c r="H406">
        <v>72480</v>
      </c>
      <c r="I406">
        <v>2</v>
      </c>
    </row>
    <row r="407" spans="1:9" x14ac:dyDescent="0.25">
      <c r="A407" t="s">
        <v>705</v>
      </c>
      <c r="B407" t="s">
        <v>288</v>
      </c>
      <c r="C407" t="s">
        <v>691</v>
      </c>
      <c r="D407" t="s">
        <v>273</v>
      </c>
      <c r="E407">
        <v>41209</v>
      </c>
      <c r="F407">
        <f t="shared" ca="1" si="6"/>
        <v>8</v>
      </c>
      <c r="G407" t="s">
        <v>283</v>
      </c>
      <c r="H407">
        <v>87980</v>
      </c>
      <c r="I407">
        <v>1</v>
      </c>
    </row>
    <row r="408" spans="1:9" x14ac:dyDescent="0.25">
      <c r="A408" t="s">
        <v>706</v>
      </c>
      <c r="B408" t="s">
        <v>281</v>
      </c>
      <c r="C408" t="s">
        <v>691</v>
      </c>
      <c r="D408" t="s">
        <v>290</v>
      </c>
      <c r="E408">
        <v>39011</v>
      </c>
      <c r="F408">
        <f t="shared" ca="1" si="6"/>
        <v>14</v>
      </c>
      <c r="G408" t="s">
        <v>286</v>
      </c>
      <c r="H408">
        <v>86470</v>
      </c>
      <c r="I408">
        <v>4</v>
      </c>
    </row>
    <row r="409" spans="1:9" x14ac:dyDescent="0.25">
      <c r="A409" t="s">
        <v>707</v>
      </c>
      <c r="B409" t="s">
        <v>294</v>
      </c>
      <c r="C409" t="s">
        <v>691</v>
      </c>
      <c r="D409" t="s">
        <v>282</v>
      </c>
      <c r="E409">
        <v>36084</v>
      </c>
      <c r="F409">
        <f t="shared" ca="1" si="6"/>
        <v>22</v>
      </c>
      <c r="G409" t="s">
        <v>291</v>
      </c>
      <c r="H409">
        <v>21668</v>
      </c>
      <c r="I409">
        <v>4</v>
      </c>
    </row>
    <row r="410" spans="1:9" x14ac:dyDescent="0.25">
      <c r="A410" t="s">
        <v>708</v>
      </c>
      <c r="B410" t="s">
        <v>294</v>
      </c>
      <c r="C410" t="s">
        <v>691</v>
      </c>
      <c r="D410" t="s">
        <v>282</v>
      </c>
      <c r="E410">
        <v>40494</v>
      </c>
      <c r="F410">
        <f t="shared" ca="1" si="6"/>
        <v>10</v>
      </c>
      <c r="G410" t="s">
        <v>274</v>
      </c>
      <c r="H410">
        <v>35312</v>
      </c>
      <c r="I410">
        <v>3</v>
      </c>
    </row>
    <row r="411" spans="1:9" x14ac:dyDescent="0.25">
      <c r="A411" t="s">
        <v>709</v>
      </c>
      <c r="B411" t="s">
        <v>285</v>
      </c>
      <c r="C411" t="s">
        <v>691</v>
      </c>
      <c r="D411" t="s">
        <v>273</v>
      </c>
      <c r="E411">
        <v>36466</v>
      </c>
      <c r="F411">
        <f t="shared" ca="1" si="6"/>
        <v>21</v>
      </c>
      <c r="G411" t="s">
        <v>277</v>
      </c>
      <c r="H411">
        <v>68410</v>
      </c>
      <c r="I411">
        <v>5</v>
      </c>
    </row>
    <row r="412" spans="1:9" x14ac:dyDescent="0.25">
      <c r="A412" t="s">
        <v>710</v>
      </c>
      <c r="B412" t="s">
        <v>271</v>
      </c>
      <c r="C412" t="s">
        <v>691</v>
      </c>
      <c r="D412" t="s">
        <v>290</v>
      </c>
      <c r="E412">
        <v>37236</v>
      </c>
      <c r="F412">
        <f t="shared" ca="1" si="6"/>
        <v>19</v>
      </c>
      <c r="G412" t="s">
        <v>279</v>
      </c>
      <c r="H412">
        <v>29540</v>
      </c>
      <c r="I412">
        <v>3</v>
      </c>
    </row>
    <row r="413" spans="1:9" x14ac:dyDescent="0.25">
      <c r="A413" t="s">
        <v>711</v>
      </c>
      <c r="B413" t="s">
        <v>303</v>
      </c>
      <c r="C413" t="s">
        <v>691</v>
      </c>
      <c r="D413" t="s">
        <v>273</v>
      </c>
      <c r="E413">
        <v>40533</v>
      </c>
      <c r="F413">
        <f t="shared" ca="1" si="6"/>
        <v>10</v>
      </c>
      <c r="G413" t="s">
        <v>283</v>
      </c>
      <c r="H413">
        <v>62180</v>
      </c>
      <c r="I413">
        <v>2</v>
      </c>
    </row>
    <row r="414" spans="1:9" x14ac:dyDescent="0.25">
      <c r="A414" t="s">
        <v>712</v>
      </c>
      <c r="B414" t="s">
        <v>271</v>
      </c>
      <c r="C414" t="s">
        <v>425</v>
      </c>
      <c r="D414" t="s">
        <v>290</v>
      </c>
      <c r="E414">
        <v>38738</v>
      </c>
      <c r="F414">
        <f t="shared" ca="1" si="6"/>
        <v>15</v>
      </c>
      <c r="G414" t="s">
        <v>286</v>
      </c>
      <c r="H414">
        <v>25120</v>
      </c>
      <c r="I414">
        <v>2</v>
      </c>
    </row>
    <row r="415" spans="1:9" x14ac:dyDescent="0.25">
      <c r="A415" t="s">
        <v>713</v>
      </c>
      <c r="B415" t="s">
        <v>271</v>
      </c>
      <c r="C415" t="s">
        <v>425</v>
      </c>
      <c r="D415" t="s">
        <v>290</v>
      </c>
      <c r="E415">
        <v>39522</v>
      </c>
      <c r="F415">
        <f t="shared" ca="1" si="6"/>
        <v>13</v>
      </c>
      <c r="G415" t="s">
        <v>291</v>
      </c>
      <c r="H415">
        <v>71700</v>
      </c>
      <c r="I415">
        <v>2</v>
      </c>
    </row>
    <row r="416" spans="1:9" x14ac:dyDescent="0.25">
      <c r="A416" t="s">
        <v>714</v>
      </c>
      <c r="B416" t="s">
        <v>288</v>
      </c>
      <c r="C416" t="s">
        <v>425</v>
      </c>
      <c r="D416" t="s">
        <v>273</v>
      </c>
      <c r="E416">
        <v>39197</v>
      </c>
      <c r="F416">
        <f t="shared" ca="1" si="6"/>
        <v>14</v>
      </c>
      <c r="G416" t="s">
        <v>274</v>
      </c>
      <c r="H416">
        <v>63190</v>
      </c>
      <c r="I416">
        <v>1</v>
      </c>
    </row>
    <row r="417" spans="1:9" x14ac:dyDescent="0.25">
      <c r="A417" t="s">
        <v>715</v>
      </c>
      <c r="B417" t="s">
        <v>294</v>
      </c>
      <c r="C417" t="s">
        <v>425</v>
      </c>
      <c r="D417" t="s">
        <v>290</v>
      </c>
      <c r="E417">
        <v>38854</v>
      </c>
      <c r="F417">
        <f t="shared" ca="1" si="6"/>
        <v>15</v>
      </c>
      <c r="G417" t="s">
        <v>277</v>
      </c>
      <c r="H417">
        <v>44820</v>
      </c>
      <c r="I417">
        <v>4</v>
      </c>
    </row>
    <row r="418" spans="1:9" x14ac:dyDescent="0.25">
      <c r="A418" t="s">
        <v>716</v>
      </c>
      <c r="B418" t="s">
        <v>271</v>
      </c>
      <c r="C418" t="s">
        <v>717</v>
      </c>
      <c r="D418" t="s">
        <v>273</v>
      </c>
      <c r="E418">
        <v>40925</v>
      </c>
      <c r="F418">
        <f t="shared" ca="1" si="6"/>
        <v>9</v>
      </c>
      <c r="G418" t="s">
        <v>279</v>
      </c>
      <c r="H418">
        <v>43190</v>
      </c>
      <c r="I418">
        <v>2</v>
      </c>
    </row>
    <row r="419" spans="1:9" x14ac:dyDescent="0.25">
      <c r="A419" t="s">
        <v>718</v>
      </c>
      <c r="B419" t="s">
        <v>303</v>
      </c>
      <c r="C419" t="s">
        <v>717</v>
      </c>
      <c r="D419" t="s">
        <v>273</v>
      </c>
      <c r="E419">
        <v>39085</v>
      </c>
      <c r="F419">
        <f t="shared" ca="1" si="6"/>
        <v>14</v>
      </c>
      <c r="G419" t="s">
        <v>283</v>
      </c>
      <c r="H419">
        <v>87030</v>
      </c>
      <c r="I419">
        <v>3</v>
      </c>
    </row>
    <row r="420" spans="1:9" x14ac:dyDescent="0.25">
      <c r="A420" t="s">
        <v>719</v>
      </c>
      <c r="B420" t="s">
        <v>271</v>
      </c>
      <c r="C420" t="s">
        <v>717</v>
      </c>
      <c r="D420" t="s">
        <v>273</v>
      </c>
      <c r="E420">
        <v>40941</v>
      </c>
      <c r="F420">
        <f t="shared" ca="1" si="6"/>
        <v>9</v>
      </c>
      <c r="G420" t="s">
        <v>286</v>
      </c>
      <c r="H420">
        <v>26360</v>
      </c>
      <c r="I420">
        <v>1</v>
      </c>
    </row>
    <row r="421" spans="1:9" x14ac:dyDescent="0.25">
      <c r="A421" t="s">
        <v>720</v>
      </c>
      <c r="B421" t="s">
        <v>288</v>
      </c>
      <c r="C421" t="s">
        <v>717</v>
      </c>
      <c r="D421" t="s">
        <v>273</v>
      </c>
      <c r="E421">
        <v>40947</v>
      </c>
      <c r="F421">
        <f t="shared" ca="1" si="6"/>
        <v>9</v>
      </c>
      <c r="G421" t="s">
        <v>291</v>
      </c>
      <c r="H421">
        <v>79770</v>
      </c>
      <c r="I421">
        <v>4</v>
      </c>
    </row>
    <row r="422" spans="1:9" x14ac:dyDescent="0.25">
      <c r="A422" t="s">
        <v>721</v>
      </c>
      <c r="B422" t="s">
        <v>288</v>
      </c>
      <c r="C422" t="s">
        <v>717</v>
      </c>
      <c r="D422" t="s">
        <v>273</v>
      </c>
      <c r="E422">
        <v>39120</v>
      </c>
      <c r="F422">
        <f t="shared" ca="1" si="6"/>
        <v>14</v>
      </c>
      <c r="G422" t="s">
        <v>274</v>
      </c>
      <c r="H422">
        <v>88850</v>
      </c>
      <c r="I422">
        <v>3</v>
      </c>
    </row>
    <row r="423" spans="1:9" x14ac:dyDescent="0.25">
      <c r="A423" t="s">
        <v>722</v>
      </c>
      <c r="B423" t="s">
        <v>285</v>
      </c>
      <c r="C423" t="s">
        <v>717</v>
      </c>
      <c r="D423" t="s">
        <v>273</v>
      </c>
      <c r="E423">
        <v>39123</v>
      </c>
      <c r="F423">
        <f t="shared" ca="1" si="6"/>
        <v>14</v>
      </c>
      <c r="G423" t="s">
        <v>277</v>
      </c>
      <c r="H423">
        <v>77840</v>
      </c>
      <c r="I423">
        <v>2</v>
      </c>
    </row>
    <row r="424" spans="1:9" x14ac:dyDescent="0.25">
      <c r="A424" t="s">
        <v>723</v>
      </c>
      <c r="B424" t="s">
        <v>303</v>
      </c>
      <c r="C424" t="s">
        <v>717</v>
      </c>
      <c r="D424" t="s">
        <v>273</v>
      </c>
      <c r="E424">
        <v>40246</v>
      </c>
      <c r="F424">
        <f t="shared" ca="1" si="6"/>
        <v>11</v>
      </c>
      <c r="G424" t="s">
        <v>279</v>
      </c>
      <c r="H424">
        <v>63080</v>
      </c>
      <c r="I424">
        <v>5</v>
      </c>
    </row>
    <row r="425" spans="1:9" x14ac:dyDescent="0.25">
      <c r="A425" t="s">
        <v>724</v>
      </c>
      <c r="B425" t="s">
        <v>294</v>
      </c>
      <c r="C425" t="s">
        <v>717</v>
      </c>
      <c r="D425" t="s">
        <v>282</v>
      </c>
      <c r="E425">
        <v>37711</v>
      </c>
      <c r="F425">
        <f t="shared" ca="1" si="6"/>
        <v>18</v>
      </c>
      <c r="G425" t="s">
        <v>283</v>
      </c>
      <c r="H425">
        <v>21648</v>
      </c>
      <c r="I425">
        <v>2</v>
      </c>
    </row>
    <row r="426" spans="1:9" x14ac:dyDescent="0.25">
      <c r="A426" t="s">
        <v>725</v>
      </c>
      <c r="B426" t="s">
        <v>288</v>
      </c>
      <c r="C426" t="s">
        <v>717</v>
      </c>
      <c r="D426" t="s">
        <v>273</v>
      </c>
      <c r="E426">
        <v>38807</v>
      </c>
      <c r="F426">
        <f t="shared" ca="1" si="6"/>
        <v>15</v>
      </c>
      <c r="G426" t="s">
        <v>286</v>
      </c>
      <c r="H426">
        <v>47060</v>
      </c>
      <c r="I426">
        <v>4</v>
      </c>
    </row>
    <row r="427" spans="1:9" x14ac:dyDescent="0.25">
      <c r="A427" t="s">
        <v>726</v>
      </c>
      <c r="B427" t="s">
        <v>281</v>
      </c>
      <c r="C427" t="s">
        <v>717</v>
      </c>
      <c r="D427" t="s">
        <v>290</v>
      </c>
      <c r="E427">
        <v>40620</v>
      </c>
      <c r="F427">
        <f t="shared" ca="1" si="6"/>
        <v>10</v>
      </c>
      <c r="G427" t="s">
        <v>291</v>
      </c>
      <c r="H427">
        <v>84300</v>
      </c>
      <c r="I427">
        <v>1</v>
      </c>
    </row>
    <row r="428" spans="1:9" x14ac:dyDescent="0.25">
      <c r="A428" t="s">
        <v>727</v>
      </c>
      <c r="B428" t="s">
        <v>288</v>
      </c>
      <c r="C428" t="s">
        <v>717</v>
      </c>
      <c r="D428" t="s">
        <v>273</v>
      </c>
      <c r="E428">
        <v>35903</v>
      </c>
      <c r="F428">
        <f t="shared" ca="1" si="6"/>
        <v>23</v>
      </c>
      <c r="G428" t="s">
        <v>274</v>
      </c>
      <c r="H428">
        <v>68520</v>
      </c>
      <c r="I428">
        <v>5</v>
      </c>
    </row>
    <row r="429" spans="1:9" x14ac:dyDescent="0.25">
      <c r="A429" t="s">
        <v>728</v>
      </c>
      <c r="B429" t="s">
        <v>294</v>
      </c>
      <c r="C429" t="s">
        <v>717</v>
      </c>
      <c r="D429" t="s">
        <v>290</v>
      </c>
      <c r="E429">
        <v>36623</v>
      </c>
      <c r="F429">
        <f t="shared" ca="1" si="6"/>
        <v>21</v>
      </c>
      <c r="G429" t="s">
        <v>277</v>
      </c>
      <c r="H429">
        <v>30300</v>
      </c>
      <c r="I429">
        <v>1</v>
      </c>
    </row>
    <row r="430" spans="1:9" x14ac:dyDescent="0.25">
      <c r="A430" t="s">
        <v>729</v>
      </c>
      <c r="B430" t="s">
        <v>294</v>
      </c>
      <c r="C430" t="s">
        <v>717</v>
      </c>
      <c r="D430" t="s">
        <v>273</v>
      </c>
      <c r="E430">
        <v>39224</v>
      </c>
      <c r="F430">
        <f t="shared" ca="1" si="6"/>
        <v>14</v>
      </c>
      <c r="G430" t="s">
        <v>279</v>
      </c>
      <c r="H430">
        <v>73030</v>
      </c>
      <c r="I430">
        <v>5</v>
      </c>
    </row>
    <row r="431" spans="1:9" x14ac:dyDescent="0.25">
      <c r="A431" t="s">
        <v>730</v>
      </c>
      <c r="B431" t="s">
        <v>303</v>
      </c>
      <c r="C431" t="s">
        <v>717</v>
      </c>
      <c r="D431" t="s">
        <v>290</v>
      </c>
      <c r="E431">
        <v>35921</v>
      </c>
      <c r="F431">
        <f t="shared" ca="1" si="6"/>
        <v>23</v>
      </c>
      <c r="G431" t="s">
        <v>283</v>
      </c>
      <c r="H431">
        <v>63330</v>
      </c>
      <c r="I431">
        <v>4</v>
      </c>
    </row>
    <row r="432" spans="1:9" x14ac:dyDescent="0.25">
      <c r="A432" t="s">
        <v>731</v>
      </c>
      <c r="B432" t="s">
        <v>281</v>
      </c>
      <c r="C432" t="s">
        <v>717</v>
      </c>
      <c r="D432" t="s">
        <v>290</v>
      </c>
      <c r="E432">
        <v>39616</v>
      </c>
      <c r="F432">
        <f t="shared" ca="1" si="6"/>
        <v>12</v>
      </c>
      <c r="G432" t="s">
        <v>286</v>
      </c>
      <c r="H432">
        <v>66710</v>
      </c>
      <c r="I432">
        <v>2</v>
      </c>
    </row>
    <row r="433" spans="1:9" x14ac:dyDescent="0.25">
      <c r="A433" t="s">
        <v>732</v>
      </c>
      <c r="B433" t="s">
        <v>294</v>
      </c>
      <c r="C433" t="s">
        <v>717</v>
      </c>
      <c r="D433" t="s">
        <v>273</v>
      </c>
      <c r="E433">
        <v>35969</v>
      </c>
      <c r="F433">
        <f t="shared" ca="1" si="6"/>
        <v>22</v>
      </c>
      <c r="G433" t="s">
        <v>291</v>
      </c>
      <c r="H433">
        <v>74530</v>
      </c>
      <c r="I433">
        <v>5</v>
      </c>
    </row>
    <row r="434" spans="1:9" x14ac:dyDescent="0.25">
      <c r="A434" t="s">
        <v>733</v>
      </c>
      <c r="B434" t="s">
        <v>294</v>
      </c>
      <c r="C434" t="s">
        <v>717</v>
      </c>
      <c r="D434" t="s">
        <v>282</v>
      </c>
      <c r="E434">
        <v>36329</v>
      </c>
      <c r="F434">
        <f t="shared" ca="1" si="6"/>
        <v>21</v>
      </c>
      <c r="G434" t="s">
        <v>274</v>
      </c>
      <c r="H434">
        <v>39764</v>
      </c>
      <c r="I434">
        <v>1</v>
      </c>
    </row>
    <row r="435" spans="1:9" x14ac:dyDescent="0.25">
      <c r="A435" t="s">
        <v>734</v>
      </c>
      <c r="B435" t="s">
        <v>288</v>
      </c>
      <c r="C435" t="s">
        <v>717</v>
      </c>
      <c r="D435" t="s">
        <v>276</v>
      </c>
      <c r="E435">
        <v>36695</v>
      </c>
      <c r="F435">
        <f t="shared" ca="1" si="6"/>
        <v>20</v>
      </c>
      <c r="G435" t="s">
        <v>277</v>
      </c>
      <c r="H435">
        <v>29005</v>
      </c>
      <c r="I435">
        <v>1</v>
      </c>
    </row>
    <row r="436" spans="1:9" x14ac:dyDescent="0.25">
      <c r="A436" t="s">
        <v>735</v>
      </c>
      <c r="B436" t="s">
        <v>288</v>
      </c>
      <c r="C436" t="s">
        <v>717</v>
      </c>
      <c r="D436" t="s">
        <v>282</v>
      </c>
      <c r="E436">
        <v>38144</v>
      </c>
      <c r="F436">
        <f t="shared" ca="1" si="6"/>
        <v>16</v>
      </c>
      <c r="G436" t="s">
        <v>279</v>
      </c>
      <c r="H436">
        <v>33512</v>
      </c>
      <c r="I436">
        <v>4</v>
      </c>
    </row>
    <row r="437" spans="1:9" x14ac:dyDescent="0.25">
      <c r="A437" t="s">
        <v>736</v>
      </c>
      <c r="B437" t="s">
        <v>288</v>
      </c>
      <c r="C437" t="s">
        <v>717</v>
      </c>
      <c r="D437" t="s">
        <v>290</v>
      </c>
      <c r="E437">
        <v>41116</v>
      </c>
      <c r="F437">
        <f t="shared" ca="1" si="6"/>
        <v>8</v>
      </c>
      <c r="G437" t="s">
        <v>283</v>
      </c>
      <c r="H437">
        <v>32650</v>
      </c>
      <c r="I437">
        <v>1</v>
      </c>
    </row>
    <row r="438" spans="1:9" x14ac:dyDescent="0.25">
      <c r="A438" t="s">
        <v>737</v>
      </c>
      <c r="B438" t="s">
        <v>294</v>
      </c>
      <c r="C438" t="s">
        <v>717</v>
      </c>
      <c r="D438" t="s">
        <v>273</v>
      </c>
      <c r="E438">
        <v>39284</v>
      </c>
      <c r="F438">
        <f t="shared" ca="1" si="6"/>
        <v>13</v>
      </c>
      <c r="G438" t="s">
        <v>286</v>
      </c>
      <c r="H438">
        <v>25830</v>
      </c>
      <c r="I438">
        <v>5</v>
      </c>
    </row>
    <row r="439" spans="1:9" x14ac:dyDescent="0.25">
      <c r="A439" t="s">
        <v>738</v>
      </c>
      <c r="B439" t="s">
        <v>288</v>
      </c>
      <c r="C439" t="s">
        <v>717</v>
      </c>
      <c r="D439" t="s">
        <v>273</v>
      </c>
      <c r="E439">
        <v>38916</v>
      </c>
      <c r="F439">
        <f t="shared" ca="1" si="6"/>
        <v>14</v>
      </c>
      <c r="G439" t="s">
        <v>291</v>
      </c>
      <c r="H439">
        <v>27560</v>
      </c>
      <c r="I439">
        <v>2</v>
      </c>
    </row>
    <row r="440" spans="1:9" x14ac:dyDescent="0.25">
      <c r="A440" t="s">
        <v>739</v>
      </c>
      <c r="B440" t="s">
        <v>271</v>
      </c>
      <c r="C440" t="s">
        <v>717</v>
      </c>
      <c r="D440" t="s">
        <v>273</v>
      </c>
      <c r="E440">
        <v>39657</v>
      </c>
      <c r="F440">
        <f t="shared" ca="1" si="6"/>
        <v>12</v>
      </c>
      <c r="G440" t="s">
        <v>274</v>
      </c>
      <c r="H440">
        <v>80880</v>
      </c>
      <c r="I440">
        <v>1</v>
      </c>
    </row>
    <row r="441" spans="1:9" x14ac:dyDescent="0.25">
      <c r="A441" t="s">
        <v>740</v>
      </c>
      <c r="B441" t="s">
        <v>281</v>
      </c>
      <c r="C441" t="s">
        <v>717</v>
      </c>
      <c r="D441" t="s">
        <v>273</v>
      </c>
      <c r="E441">
        <v>40370</v>
      </c>
      <c r="F441">
        <f t="shared" ca="1" si="6"/>
        <v>10</v>
      </c>
      <c r="G441" t="s">
        <v>277</v>
      </c>
      <c r="H441">
        <v>66840</v>
      </c>
      <c r="I441">
        <v>4</v>
      </c>
    </row>
    <row r="442" spans="1:9" x14ac:dyDescent="0.25">
      <c r="A442" t="s">
        <v>741</v>
      </c>
      <c r="B442" t="s">
        <v>288</v>
      </c>
      <c r="C442" t="s">
        <v>717</v>
      </c>
      <c r="D442" t="s">
        <v>273</v>
      </c>
      <c r="E442">
        <v>40762</v>
      </c>
      <c r="F442">
        <f t="shared" ca="1" si="6"/>
        <v>9</v>
      </c>
      <c r="G442" t="s">
        <v>279</v>
      </c>
      <c r="H442">
        <v>61470</v>
      </c>
      <c r="I442">
        <v>5</v>
      </c>
    </row>
    <row r="443" spans="1:9" x14ac:dyDescent="0.25">
      <c r="A443" t="s">
        <v>742</v>
      </c>
      <c r="B443" t="s">
        <v>271</v>
      </c>
      <c r="C443" t="s">
        <v>717</v>
      </c>
      <c r="D443" t="s">
        <v>276</v>
      </c>
      <c r="E443">
        <v>37470</v>
      </c>
      <c r="F443">
        <f t="shared" ca="1" si="6"/>
        <v>18</v>
      </c>
      <c r="G443" t="s">
        <v>283</v>
      </c>
      <c r="H443">
        <v>33810</v>
      </c>
      <c r="I443">
        <v>5</v>
      </c>
    </row>
    <row r="444" spans="1:9" x14ac:dyDescent="0.25">
      <c r="A444" t="s">
        <v>743</v>
      </c>
      <c r="B444" t="s">
        <v>294</v>
      </c>
      <c r="C444" t="s">
        <v>717</v>
      </c>
      <c r="D444" t="s">
        <v>273</v>
      </c>
      <c r="E444">
        <v>38227</v>
      </c>
      <c r="F444">
        <f t="shared" ca="1" si="6"/>
        <v>16</v>
      </c>
      <c r="G444" t="s">
        <v>286</v>
      </c>
      <c r="H444">
        <v>86200</v>
      </c>
      <c r="I444">
        <v>3</v>
      </c>
    </row>
    <row r="445" spans="1:9" x14ac:dyDescent="0.25">
      <c r="A445" t="s">
        <v>744</v>
      </c>
      <c r="B445" t="s">
        <v>281</v>
      </c>
      <c r="C445" t="s">
        <v>717</v>
      </c>
      <c r="D445" t="s">
        <v>276</v>
      </c>
      <c r="E445">
        <v>39299</v>
      </c>
      <c r="F445">
        <f t="shared" ca="1" si="6"/>
        <v>13</v>
      </c>
      <c r="G445" t="s">
        <v>291</v>
      </c>
      <c r="H445">
        <v>47760</v>
      </c>
      <c r="I445">
        <v>3</v>
      </c>
    </row>
    <row r="446" spans="1:9" x14ac:dyDescent="0.25">
      <c r="A446" t="s">
        <v>745</v>
      </c>
      <c r="B446" t="s">
        <v>285</v>
      </c>
      <c r="C446" t="s">
        <v>717</v>
      </c>
      <c r="D446" t="s">
        <v>273</v>
      </c>
      <c r="E446">
        <v>39678</v>
      </c>
      <c r="F446">
        <f t="shared" ca="1" si="6"/>
        <v>12</v>
      </c>
      <c r="G446" t="s">
        <v>274</v>
      </c>
      <c r="H446">
        <v>80090</v>
      </c>
      <c r="I446">
        <v>2</v>
      </c>
    </row>
    <row r="447" spans="1:9" x14ac:dyDescent="0.25">
      <c r="A447" t="s">
        <v>746</v>
      </c>
      <c r="B447" t="s">
        <v>285</v>
      </c>
      <c r="C447" t="s">
        <v>717</v>
      </c>
      <c r="D447" t="s">
        <v>276</v>
      </c>
      <c r="E447">
        <v>40393</v>
      </c>
      <c r="F447">
        <f t="shared" ca="1" si="6"/>
        <v>10</v>
      </c>
      <c r="G447" t="s">
        <v>277</v>
      </c>
      <c r="H447">
        <v>16925</v>
      </c>
      <c r="I447">
        <v>1</v>
      </c>
    </row>
    <row r="448" spans="1:9" x14ac:dyDescent="0.25">
      <c r="A448" t="s">
        <v>747</v>
      </c>
      <c r="B448" t="s">
        <v>271</v>
      </c>
      <c r="C448" t="s">
        <v>717</v>
      </c>
      <c r="D448" t="s">
        <v>282</v>
      </c>
      <c r="E448">
        <v>40403</v>
      </c>
      <c r="F448">
        <f t="shared" ca="1" si="6"/>
        <v>10</v>
      </c>
      <c r="G448" t="s">
        <v>279</v>
      </c>
      <c r="H448">
        <v>15056</v>
      </c>
      <c r="I448">
        <v>5</v>
      </c>
    </row>
    <row r="449" spans="1:9" x14ac:dyDescent="0.25">
      <c r="A449" t="s">
        <v>748</v>
      </c>
      <c r="B449" t="s">
        <v>294</v>
      </c>
      <c r="C449" t="s">
        <v>717</v>
      </c>
      <c r="D449" t="s">
        <v>276</v>
      </c>
      <c r="E449">
        <v>40807</v>
      </c>
      <c r="F449">
        <f t="shared" ca="1" si="6"/>
        <v>9</v>
      </c>
      <c r="G449" t="s">
        <v>283</v>
      </c>
      <c r="H449">
        <v>35045</v>
      </c>
      <c r="I449">
        <v>4</v>
      </c>
    </row>
    <row r="450" spans="1:9" x14ac:dyDescent="0.25">
      <c r="A450" t="s">
        <v>749</v>
      </c>
      <c r="B450" t="s">
        <v>288</v>
      </c>
      <c r="C450" t="s">
        <v>717</v>
      </c>
      <c r="D450" t="s">
        <v>273</v>
      </c>
      <c r="E450">
        <v>41183</v>
      </c>
      <c r="F450">
        <f t="shared" ref="F450:F513" ca="1" si="7">DATEDIF(E450,TODAY(),"Y")</f>
        <v>8</v>
      </c>
      <c r="G450" t="s">
        <v>286</v>
      </c>
      <c r="H450">
        <v>75370</v>
      </c>
      <c r="I450">
        <v>2</v>
      </c>
    </row>
    <row r="451" spans="1:9" x14ac:dyDescent="0.25">
      <c r="A451" t="s">
        <v>750</v>
      </c>
      <c r="B451" t="s">
        <v>294</v>
      </c>
      <c r="C451" t="s">
        <v>717</v>
      </c>
      <c r="D451" t="s">
        <v>273</v>
      </c>
      <c r="E451">
        <v>41186</v>
      </c>
      <c r="F451">
        <f t="shared" ca="1" si="7"/>
        <v>8</v>
      </c>
      <c r="G451" t="s">
        <v>291</v>
      </c>
      <c r="H451">
        <v>46910</v>
      </c>
      <c r="I451">
        <v>3</v>
      </c>
    </row>
    <row r="452" spans="1:9" x14ac:dyDescent="0.25">
      <c r="A452" t="s">
        <v>751</v>
      </c>
      <c r="B452" t="s">
        <v>281</v>
      </c>
      <c r="C452" t="s">
        <v>717</v>
      </c>
      <c r="D452" t="s">
        <v>276</v>
      </c>
      <c r="E452">
        <v>39731</v>
      </c>
      <c r="F452">
        <f t="shared" ca="1" si="7"/>
        <v>12</v>
      </c>
      <c r="G452" t="s">
        <v>274</v>
      </c>
      <c r="H452">
        <v>13435</v>
      </c>
      <c r="I452">
        <v>1</v>
      </c>
    </row>
    <row r="453" spans="1:9" x14ac:dyDescent="0.25">
      <c r="A453" t="s">
        <v>752</v>
      </c>
      <c r="B453" t="s">
        <v>271</v>
      </c>
      <c r="C453" t="s">
        <v>717</v>
      </c>
      <c r="D453" t="s">
        <v>273</v>
      </c>
      <c r="E453">
        <v>40452</v>
      </c>
      <c r="F453">
        <f t="shared" ca="1" si="7"/>
        <v>10</v>
      </c>
      <c r="G453" t="s">
        <v>277</v>
      </c>
      <c r="H453">
        <v>43410</v>
      </c>
      <c r="I453">
        <v>1</v>
      </c>
    </row>
    <row r="454" spans="1:9" x14ac:dyDescent="0.25">
      <c r="A454" t="s">
        <v>753</v>
      </c>
      <c r="B454" t="s">
        <v>294</v>
      </c>
      <c r="C454" t="s">
        <v>717</v>
      </c>
      <c r="D454" t="s">
        <v>282</v>
      </c>
      <c r="E454">
        <v>40452</v>
      </c>
      <c r="F454">
        <f t="shared" ca="1" si="7"/>
        <v>10</v>
      </c>
      <c r="G454" t="s">
        <v>279</v>
      </c>
      <c r="H454">
        <v>9180</v>
      </c>
      <c r="I454">
        <v>3</v>
      </c>
    </row>
    <row r="455" spans="1:9" x14ac:dyDescent="0.25">
      <c r="A455" t="s">
        <v>754</v>
      </c>
      <c r="B455" t="s">
        <v>281</v>
      </c>
      <c r="C455" t="s">
        <v>717</v>
      </c>
      <c r="D455" t="s">
        <v>290</v>
      </c>
      <c r="E455">
        <v>40468</v>
      </c>
      <c r="F455">
        <f t="shared" ca="1" si="7"/>
        <v>10</v>
      </c>
      <c r="G455" t="s">
        <v>283</v>
      </c>
      <c r="H455">
        <v>39440</v>
      </c>
      <c r="I455">
        <v>4</v>
      </c>
    </row>
    <row r="456" spans="1:9" x14ac:dyDescent="0.25">
      <c r="A456" t="s">
        <v>755</v>
      </c>
      <c r="B456" t="s">
        <v>288</v>
      </c>
      <c r="C456" t="s">
        <v>717</v>
      </c>
      <c r="D456" t="s">
        <v>273</v>
      </c>
      <c r="E456">
        <v>41233</v>
      </c>
      <c r="F456">
        <f t="shared" ca="1" si="7"/>
        <v>8</v>
      </c>
      <c r="G456" t="s">
        <v>286</v>
      </c>
      <c r="H456">
        <v>68010</v>
      </c>
      <c r="I456">
        <v>1</v>
      </c>
    </row>
    <row r="457" spans="1:9" x14ac:dyDescent="0.25">
      <c r="A457" t="s">
        <v>756</v>
      </c>
      <c r="B457" t="s">
        <v>288</v>
      </c>
      <c r="C457" t="s">
        <v>717</v>
      </c>
      <c r="D457" t="s">
        <v>273</v>
      </c>
      <c r="E457">
        <v>40492</v>
      </c>
      <c r="F457">
        <f t="shared" ca="1" si="7"/>
        <v>10</v>
      </c>
      <c r="G457" t="s">
        <v>291</v>
      </c>
      <c r="H457">
        <v>67230</v>
      </c>
      <c r="I457">
        <v>4</v>
      </c>
    </row>
    <row r="458" spans="1:9" x14ac:dyDescent="0.25">
      <c r="A458" t="s">
        <v>757</v>
      </c>
      <c r="B458" t="s">
        <v>288</v>
      </c>
      <c r="C458" t="s">
        <v>717</v>
      </c>
      <c r="D458" t="s">
        <v>273</v>
      </c>
      <c r="E458">
        <v>39404</v>
      </c>
      <c r="F458">
        <f t="shared" ca="1" si="7"/>
        <v>13</v>
      </c>
      <c r="G458" t="s">
        <v>274</v>
      </c>
      <c r="H458">
        <v>50990</v>
      </c>
      <c r="I458">
        <v>4</v>
      </c>
    </row>
    <row r="459" spans="1:9" x14ac:dyDescent="0.25">
      <c r="A459" t="s">
        <v>758</v>
      </c>
      <c r="B459" t="s">
        <v>294</v>
      </c>
      <c r="C459" t="s">
        <v>717</v>
      </c>
      <c r="D459" t="s">
        <v>273</v>
      </c>
      <c r="E459">
        <v>40883</v>
      </c>
      <c r="F459">
        <f t="shared" ca="1" si="7"/>
        <v>9</v>
      </c>
      <c r="G459" t="s">
        <v>277</v>
      </c>
      <c r="H459">
        <v>43580</v>
      </c>
      <c r="I459">
        <v>5</v>
      </c>
    </row>
    <row r="460" spans="1:9" x14ac:dyDescent="0.25">
      <c r="A460" t="s">
        <v>759</v>
      </c>
      <c r="B460" t="s">
        <v>294</v>
      </c>
      <c r="C460" t="s">
        <v>717</v>
      </c>
      <c r="D460" t="s">
        <v>273</v>
      </c>
      <c r="E460">
        <v>40525</v>
      </c>
      <c r="F460">
        <f t="shared" ca="1" si="7"/>
        <v>10</v>
      </c>
      <c r="G460" t="s">
        <v>279</v>
      </c>
      <c r="H460">
        <v>77950</v>
      </c>
      <c r="I460">
        <v>4</v>
      </c>
    </row>
    <row r="461" spans="1:9" x14ac:dyDescent="0.25">
      <c r="A461" t="s">
        <v>760</v>
      </c>
      <c r="B461" t="s">
        <v>303</v>
      </c>
      <c r="C461" t="s">
        <v>717</v>
      </c>
      <c r="D461" t="s">
        <v>290</v>
      </c>
      <c r="E461">
        <v>39783</v>
      </c>
      <c r="F461">
        <f t="shared" ca="1" si="7"/>
        <v>12</v>
      </c>
      <c r="G461" t="s">
        <v>283</v>
      </c>
      <c r="H461">
        <v>54000</v>
      </c>
      <c r="I461">
        <v>3</v>
      </c>
    </row>
    <row r="462" spans="1:9" x14ac:dyDescent="0.25">
      <c r="A462" t="s">
        <v>761</v>
      </c>
      <c r="B462" t="s">
        <v>288</v>
      </c>
      <c r="C462" t="s">
        <v>762</v>
      </c>
      <c r="D462" t="s">
        <v>273</v>
      </c>
      <c r="E462">
        <v>40551</v>
      </c>
      <c r="F462">
        <f t="shared" ca="1" si="7"/>
        <v>10</v>
      </c>
      <c r="G462" t="s">
        <v>286</v>
      </c>
      <c r="H462">
        <v>71730</v>
      </c>
      <c r="I462">
        <v>1</v>
      </c>
    </row>
    <row r="463" spans="1:9" x14ac:dyDescent="0.25">
      <c r="A463" t="s">
        <v>763</v>
      </c>
      <c r="B463" t="s">
        <v>288</v>
      </c>
      <c r="C463" t="s">
        <v>762</v>
      </c>
      <c r="D463" t="s">
        <v>273</v>
      </c>
      <c r="E463">
        <v>40585</v>
      </c>
      <c r="F463">
        <f t="shared" ca="1" si="7"/>
        <v>10</v>
      </c>
      <c r="G463" t="s">
        <v>291</v>
      </c>
      <c r="H463">
        <v>87950</v>
      </c>
      <c r="I463">
        <v>4</v>
      </c>
    </row>
    <row r="464" spans="1:9" x14ac:dyDescent="0.25">
      <c r="A464" t="s">
        <v>764</v>
      </c>
      <c r="B464" t="s">
        <v>281</v>
      </c>
      <c r="C464" t="s">
        <v>762</v>
      </c>
      <c r="D464" t="s">
        <v>290</v>
      </c>
      <c r="E464">
        <v>40591</v>
      </c>
      <c r="F464">
        <f t="shared" ca="1" si="7"/>
        <v>10</v>
      </c>
      <c r="G464" t="s">
        <v>274</v>
      </c>
      <c r="H464">
        <v>49070</v>
      </c>
      <c r="I464">
        <v>3</v>
      </c>
    </row>
    <row r="465" spans="1:9" x14ac:dyDescent="0.25">
      <c r="A465" t="s">
        <v>765</v>
      </c>
      <c r="B465" t="s">
        <v>294</v>
      </c>
      <c r="C465" t="s">
        <v>762</v>
      </c>
      <c r="D465" t="s">
        <v>273</v>
      </c>
      <c r="E465">
        <v>40625</v>
      </c>
      <c r="F465">
        <f t="shared" ca="1" si="7"/>
        <v>10</v>
      </c>
      <c r="G465" t="s">
        <v>277</v>
      </c>
      <c r="H465">
        <v>35320</v>
      </c>
      <c r="I465">
        <v>3</v>
      </c>
    </row>
    <row r="466" spans="1:9" x14ac:dyDescent="0.25">
      <c r="A466" t="s">
        <v>766</v>
      </c>
      <c r="B466" t="s">
        <v>288</v>
      </c>
      <c r="C466" t="s">
        <v>762</v>
      </c>
      <c r="D466" t="s">
        <v>276</v>
      </c>
      <c r="E466">
        <v>40654</v>
      </c>
      <c r="F466">
        <f t="shared" ca="1" si="7"/>
        <v>10</v>
      </c>
      <c r="G466" t="s">
        <v>279</v>
      </c>
      <c r="H466">
        <v>16015</v>
      </c>
      <c r="I466">
        <v>3</v>
      </c>
    </row>
    <row r="467" spans="1:9" x14ac:dyDescent="0.25">
      <c r="A467" t="s">
        <v>767</v>
      </c>
      <c r="B467" t="s">
        <v>294</v>
      </c>
      <c r="C467" t="s">
        <v>762</v>
      </c>
      <c r="D467" t="s">
        <v>273</v>
      </c>
      <c r="E467">
        <v>40745</v>
      </c>
      <c r="F467">
        <f t="shared" ca="1" si="7"/>
        <v>9</v>
      </c>
      <c r="G467" t="s">
        <v>283</v>
      </c>
      <c r="H467">
        <v>69400</v>
      </c>
      <c r="I467">
        <v>5</v>
      </c>
    </row>
    <row r="468" spans="1:9" x14ac:dyDescent="0.25">
      <c r="A468" t="s">
        <v>768</v>
      </c>
      <c r="B468" t="s">
        <v>288</v>
      </c>
      <c r="C468" t="s">
        <v>762</v>
      </c>
      <c r="D468" t="s">
        <v>276</v>
      </c>
      <c r="E468">
        <v>39687</v>
      </c>
      <c r="F468">
        <f t="shared" ca="1" si="7"/>
        <v>12</v>
      </c>
      <c r="G468" t="s">
        <v>286</v>
      </c>
      <c r="H468">
        <v>24815</v>
      </c>
      <c r="I468">
        <v>1</v>
      </c>
    </row>
    <row r="469" spans="1:9" x14ac:dyDescent="0.25">
      <c r="A469" t="s">
        <v>769</v>
      </c>
      <c r="B469" t="s">
        <v>294</v>
      </c>
      <c r="C469" t="s">
        <v>762</v>
      </c>
      <c r="D469" t="s">
        <v>273</v>
      </c>
      <c r="E469">
        <v>39688</v>
      </c>
      <c r="F469">
        <f t="shared" ca="1" si="7"/>
        <v>12</v>
      </c>
      <c r="G469" t="s">
        <v>291</v>
      </c>
      <c r="H469">
        <v>32600</v>
      </c>
      <c r="I469">
        <v>5</v>
      </c>
    </row>
    <row r="470" spans="1:9" x14ac:dyDescent="0.25">
      <c r="A470" t="s">
        <v>770</v>
      </c>
      <c r="B470" t="s">
        <v>294</v>
      </c>
      <c r="C470" t="s">
        <v>762</v>
      </c>
      <c r="D470" t="s">
        <v>273</v>
      </c>
      <c r="E470">
        <v>40765</v>
      </c>
      <c r="F470">
        <f t="shared" ca="1" si="7"/>
        <v>9</v>
      </c>
      <c r="G470" t="s">
        <v>274</v>
      </c>
      <c r="H470">
        <v>77720</v>
      </c>
      <c r="I470">
        <v>3</v>
      </c>
    </row>
    <row r="471" spans="1:9" x14ac:dyDescent="0.25">
      <c r="A471" t="s">
        <v>771</v>
      </c>
      <c r="B471" t="s">
        <v>288</v>
      </c>
      <c r="C471" t="s">
        <v>762</v>
      </c>
      <c r="D471" t="s">
        <v>282</v>
      </c>
      <c r="E471">
        <v>39733</v>
      </c>
      <c r="F471">
        <f t="shared" ca="1" si="7"/>
        <v>12</v>
      </c>
      <c r="G471" t="s">
        <v>277</v>
      </c>
      <c r="H471">
        <v>33232</v>
      </c>
      <c r="I471">
        <v>4</v>
      </c>
    </row>
    <row r="472" spans="1:9" x14ac:dyDescent="0.25">
      <c r="A472" t="s">
        <v>772</v>
      </c>
      <c r="B472" t="s">
        <v>271</v>
      </c>
      <c r="C472" t="s">
        <v>762</v>
      </c>
      <c r="D472" t="s">
        <v>276</v>
      </c>
      <c r="E472">
        <v>39735</v>
      </c>
      <c r="F472">
        <f t="shared" ca="1" si="7"/>
        <v>12</v>
      </c>
      <c r="G472" t="s">
        <v>279</v>
      </c>
      <c r="H472">
        <v>39620</v>
      </c>
      <c r="I472">
        <v>5</v>
      </c>
    </row>
    <row r="473" spans="1:9" x14ac:dyDescent="0.25">
      <c r="A473" t="s">
        <v>773</v>
      </c>
      <c r="B473" t="s">
        <v>285</v>
      </c>
      <c r="C473" t="s">
        <v>762</v>
      </c>
      <c r="D473" t="s">
        <v>273</v>
      </c>
      <c r="E473">
        <v>40818</v>
      </c>
      <c r="F473">
        <f t="shared" ca="1" si="7"/>
        <v>9</v>
      </c>
      <c r="G473" t="s">
        <v>283</v>
      </c>
      <c r="H473">
        <v>44560</v>
      </c>
      <c r="I473">
        <v>2</v>
      </c>
    </row>
    <row r="474" spans="1:9" x14ac:dyDescent="0.25">
      <c r="A474" t="s">
        <v>774</v>
      </c>
      <c r="B474" t="s">
        <v>294</v>
      </c>
      <c r="C474" t="s">
        <v>762</v>
      </c>
      <c r="D474" t="s">
        <v>273</v>
      </c>
      <c r="E474">
        <v>40841</v>
      </c>
      <c r="F474">
        <f t="shared" ca="1" si="7"/>
        <v>9</v>
      </c>
      <c r="G474" t="s">
        <v>286</v>
      </c>
      <c r="H474">
        <v>81530</v>
      </c>
      <c r="I474">
        <v>5</v>
      </c>
    </row>
    <row r="475" spans="1:9" x14ac:dyDescent="0.25">
      <c r="A475" t="s">
        <v>775</v>
      </c>
      <c r="B475" t="s">
        <v>285</v>
      </c>
      <c r="C475" t="s">
        <v>762</v>
      </c>
      <c r="D475" t="s">
        <v>273</v>
      </c>
      <c r="E475">
        <v>39754</v>
      </c>
      <c r="F475">
        <f t="shared" ca="1" si="7"/>
        <v>12</v>
      </c>
      <c r="G475" t="s">
        <v>291</v>
      </c>
      <c r="H475">
        <v>43110</v>
      </c>
      <c r="I475">
        <v>2</v>
      </c>
    </row>
    <row r="476" spans="1:9" x14ac:dyDescent="0.25">
      <c r="A476" t="s">
        <v>776</v>
      </c>
      <c r="B476" t="s">
        <v>288</v>
      </c>
      <c r="C476" t="s">
        <v>762</v>
      </c>
      <c r="D476" t="s">
        <v>273</v>
      </c>
      <c r="E476">
        <v>39761</v>
      </c>
      <c r="F476">
        <f t="shared" ca="1" si="7"/>
        <v>12</v>
      </c>
      <c r="G476" t="s">
        <v>274</v>
      </c>
      <c r="H476">
        <v>40940</v>
      </c>
      <c r="I476">
        <v>3</v>
      </c>
    </row>
    <row r="477" spans="1:9" x14ac:dyDescent="0.25">
      <c r="A477" t="s">
        <v>777</v>
      </c>
      <c r="B477" t="s">
        <v>271</v>
      </c>
      <c r="C477" t="s">
        <v>762</v>
      </c>
      <c r="D477" t="s">
        <v>273</v>
      </c>
      <c r="E477">
        <v>40893</v>
      </c>
      <c r="F477">
        <f t="shared" ca="1" si="7"/>
        <v>9</v>
      </c>
      <c r="G477" t="s">
        <v>277</v>
      </c>
      <c r="H477">
        <v>44620</v>
      </c>
      <c r="I477">
        <v>5</v>
      </c>
    </row>
    <row r="478" spans="1:9" x14ac:dyDescent="0.25">
      <c r="A478" t="s">
        <v>778</v>
      </c>
      <c r="B478" t="s">
        <v>294</v>
      </c>
      <c r="C478" t="s">
        <v>779</v>
      </c>
      <c r="D478" t="s">
        <v>290</v>
      </c>
      <c r="E478">
        <v>39109</v>
      </c>
      <c r="F478">
        <f t="shared" ca="1" si="7"/>
        <v>14</v>
      </c>
      <c r="G478" t="s">
        <v>279</v>
      </c>
      <c r="H478">
        <v>33120</v>
      </c>
      <c r="I478">
        <v>2</v>
      </c>
    </row>
    <row r="479" spans="1:9" x14ac:dyDescent="0.25">
      <c r="A479" t="s">
        <v>780</v>
      </c>
      <c r="B479" t="s">
        <v>271</v>
      </c>
      <c r="C479" t="s">
        <v>779</v>
      </c>
      <c r="D479" t="s">
        <v>273</v>
      </c>
      <c r="E479">
        <v>40208</v>
      </c>
      <c r="F479">
        <f t="shared" ca="1" si="7"/>
        <v>11</v>
      </c>
      <c r="G479" t="s">
        <v>283</v>
      </c>
      <c r="H479">
        <v>61148</v>
      </c>
      <c r="I479">
        <v>2</v>
      </c>
    </row>
    <row r="480" spans="1:9" x14ac:dyDescent="0.25">
      <c r="A480" t="s">
        <v>781</v>
      </c>
      <c r="B480" t="s">
        <v>271</v>
      </c>
      <c r="C480" t="s">
        <v>779</v>
      </c>
      <c r="D480" t="s">
        <v>273</v>
      </c>
      <c r="E480">
        <v>35821</v>
      </c>
      <c r="F480">
        <f t="shared" ca="1" si="7"/>
        <v>23</v>
      </c>
      <c r="G480" t="s">
        <v>286</v>
      </c>
      <c r="H480">
        <v>22870</v>
      </c>
      <c r="I480">
        <v>3</v>
      </c>
    </row>
    <row r="481" spans="1:9" x14ac:dyDescent="0.25">
      <c r="A481" t="s">
        <v>782</v>
      </c>
      <c r="B481" t="s">
        <v>303</v>
      </c>
      <c r="C481" t="s">
        <v>779</v>
      </c>
      <c r="D481" t="s">
        <v>276</v>
      </c>
      <c r="E481">
        <v>35826</v>
      </c>
      <c r="F481">
        <f t="shared" ca="1" si="7"/>
        <v>23</v>
      </c>
      <c r="G481" t="s">
        <v>291</v>
      </c>
      <c r="H481">
        <v>31205</v>
      </c>
      <c r="I481">
        <v>2</v>
      </c>
    </row>
    <row r="482" spans="1:9" x14ac:dyDescent="0.25">
      <c r="A482" t="s">
        <v>783</v>
      </c>
      <c r="B482" t="s">
        <v>294</v>
      </c>
      <c r="C482" t="s">
        <v>779</v>
      </c>
      <c r="D482" t="s">
        <v>273</v>
      </c>
      <c r="E482">
        <v>36536</v>
      </c>
      <c r="F482">
        <f t="shared" ca="1" si="7"/>
        <v>21</v>
      </c>
      <c r="G482" t="s">
        <v>274</v>
      </c>
      <c r="H482">
        <v>62400</v>
      </c>
      <c r="I482">
        <v>4</v>
      </c>
    </row>
    <row r="483" spans="1:9" x14ac:dyDescent="0.25">
      <c r="A483" t="s">
        <v>784</v>
      </c>
      <c r="B483" t="s">
        <v>285</v>
      </c>
      <c r="C483" t="s">
        <v>779</v>
      </c>
      <c r="D483" t="s">
        <v>276</v>
      </c>
      <c r="E483">
        <v>38723</v>
      </c>
      <c r="F483">
        <f t="shared" ca="1" si="7"/>
        <v>15</v>
      </c>
      <c r="G483" t="s">
        <v>277</v>
      </c>
      <c r="H483">
        <v>10630</v>
      </c>
      <c r="I483">
        <v>3</v>
      </c>
    </row>
    <row r="484" spans="1:9" x14ac:dyDescent="0.25">
      <c r="A484" t="s">
        <v>785</v>
      </c>
      <c r="B484" t="s">
        <v>271</v>
      </c>
      <c r="C484" t="s">
        <v>779</v>
      </c>
      <c r="D484" t="s">
        <v>290</v>
      </c>
      <c r="E484">
        <v>40943</v>
      </c>
      <c r="F484">
        <f t="shared" ca="1" si="7"/>
        <v>9</v>
      </c>
      <c r="G484" t="s">
        <v>279</v>
      </c>
      <c r="H484">
        <v>47590</v>
      </c>
      <c r="I484">
        <v>3</v>
      </c>
    </row>
    <row r="485" spans="1:9" x14ac:dyDescent="0.25">
      <c r="A485" t="s">
        <v>786</v>
      </c>
      <c r="B485" t="s">
        <v>271</v>
      </c>
      <c r="C485" t="s">
        <v>779</v>
      </c>
      <c r="D485" t="s">
        <v>290</v>
      </c>
      <c r="E485">
        <v>40963</v>
      </c>
      <c r="F485">
        <f t="shared" ca="1" si="7"/>
        <v>9</v>
      </c>
      <c r="G485" t="s">
        <v>283</v>
      </c>
      <c r="H485">
        <v>60550</v>
      </c>
      <c r="I485">
        <v>2</v>
      </c>
    </row>
    <row r="486" spans="1:9" x14ac:dyDescent="0.25">
      <c r="A486" t="s">
        <v>787</v>
      </c>
      <c r="B486" t="s">
        <v>294</v>
      </c>
      <c r="C486" t="s">
        <v>779</v>
      </c>
      <c r="D486" t="s">
        <v>273</v>
      </c>
      <c r="E486">
        <v>36195</v>
      </c>
      <c r="F486">
        <f t="shared" ca="1" si="7"/>
        <v>22</v>
      </c>
      <c r="G486" t="s">
        <v>286</v>
      </c>
      <c r="H486">
        <v>46360</v>
      </c>
      <c r="I486">
        <v>5</v>
      </c>
    </row>
    <row r="487" spans="1:9" x14ac:dyDescent="0.25">
      <c r="A487" t="s">
        <v>788</v>
      </c>
      <c r="B487" t="s">
        <v>303</v>
      </c>
      <c r="C487" t="s">
        <v>779</v>
      </c>
      <c r="D487" t="s">
        <v>276</v>
      </c>
      <c r="E487">
        <v>36217</v>
      </c>
      <c r="F487">
        <f t="shared" ca="1" si="7"/>
        <v>22</v>
      </c>
      <c r="G487" t="s">
        <v>291</v>
      </c>
      <c r="H487">
        <v>22475</v>
      </c>
      <c r="I487">
        <v>4</v>
      </c>
    </row>
    <row r="488" spans="1:9" x14ac:dyDescent="0.25">
      <c r="A488" t="s">
        <v>789</v>
      </c>
      <c r="B488" t="s">
        <v>288</v>
      </c>
      <c r="C488" t="s">
        <v>779</v>
      </c>
      <c r="D488" t="s">
        <v>273</v>
      </c>
      <c r="E488">
        <v>39864</v>
      </c>
      <c r="F488">
        <f t="shared" ca="1" si="7"/>
        <v>12</v>
      </c>
      <c r="G488" t="s">
        <v>274</v>
      </c>
      <c r="H488">
        <v>64320</v>
      </c>
      <c r="I488">
        <v>5</v>
      </c>
    </row>
    <row r="489" spans="1:9" x14ac:dyDescent="0.25">
      <c r="A489" t="s">
        <v>790</v>
      </c>
      <c r="B489" t="s">
        <v>271</v>
      </c>
      <c r="C489" t="s">
        <v>779</v>
      </c>
      <c r="D489" t="s">
        <v>276</v>
      </c>
      <c r="E489">
        <v>40976</v>
      </c>
      <c r="F489">
        <f t="shared" ca="1" si="7"/>
        <v>9</v>
      </c>
      <c r="G489" t="s">
        <v>277</v>
      </c>
      <c r="H489">
        <v>46380</v>
      </c>
      <c r="I489">
        <v>3</v>
      </c>
    </row>
    <row r="490" spans="1:9" x14ac:dyDescent="0.25">
      <c r="A490" t="s">
        <v>791</v>
      </c>
      <c r="B490" t="s">
        <v>288</v>
      </c>
      <c r="C490" t="s">
        <v>779</v>
      </c>
      <c r="D490" t="s">
        <v>290</v>
      </c>
      <c r="E490">
        <v>40259</v>
      </c>
      <c r="F490">
        <f t="shared" ca="1" si="7"/>
        <v>11</v>
      </c>
      <c r="G490" t="s">
        <v>279</v>
      </c>
      <c r="H490">
        <v>73190</v>
      </c>
      <c r="I490">
        <v>1</v>
      </c>
    </row>
    <row r="491" spans="1:9" x14ac:dyDescent="0.25">
      <c r="A491" t="s">
        <v>792</v>
      </c>
      <c r="B491" t="s">
        <v>271</v>
      </c>
      <c r="C491" t="s">
        <v>779</v>
      </c>
      <c r="D491" t="s">
        <v>273</v>
      </c>
      <c r="E491">
        <v>40264</v>
      </c>
      <c r="F491">
        <f t="shared" ca="1" si="7"/>
        <v>11</v>
      </c>
      <c r="G491" t="s">
        <v>283</v>
      </c>
      <c r="H491">
        <v>29760</v>
      </c>
      <c r="I491">
        <v>2</v>
      </c>
    </row>
    <row r="492" spans="1:9" x14ac:dyDescent="0.25">
      <c r="A492" t="s">
        <v>793</v>
      </c>
      <c r="B492" t="s">
        <v>288</v>
      </c>
      <c r="C492" t="s">
        <v>779</v>
      </c>
      <c r="D492" t="s">
        <v>273</v>
      </c>
      <c r="E492">
        <v>37701</v>
      </c>
      <c r="F492">
        <f t="shared" ca="1" si="7"/>
        <v>18</v>
      </c>
      <c r="G492" t="s">
        <v>286</v>
      </c>
      <c r="H492">
        <v>23560</v>
      </c>
      <c r="I492">
        <v>3</v>
      </c>
    </row>
    <row r="493" spans="1:9" x14ac:dyDescent="0.25">
      <c r="A493" t="s">
        <v>794</v>
      </c>
      <c r="B493" t="s">
        <v>285</v>
      </c>
      <c r="C493" t="s">
        <v>779</v>
      </c>
      <c r="D493" t="s">
        <v>273</v>
      </c>
      <c r="E493">
        <v>39519</v>
      </c>
      <c r="F493">
        <f t="shared" ca="1" si="7"/>
        <v>13</v>
      </c>
      <c r="G493" t="s">
        <v>291</v>
      </c>
      <c r="H493">
        <v>61330</v>
      </c>
      <c r="I493">
        <v>2</v>
      </c>
    </row>
    <row r="494" spans="1:9" x14ac:dyDescent="0.25">
      <c r="A494" t="s">
        <v>795</v>
      </c>
      <c r="B494" t="s">
        <v>285</v>
      </c>
      <c r="C494" t="s">
        <v>779</v>
      </c>
      <c r="D494" t="s">
        <v>273</v>
      </c>
      <c r="E494">
        <v>38790</v>
      </c>
      <c r="F494">
        <f t="shared" ca="1" si="7"/>
        <v>15</v>
      </c>
      <c r="G494" t="s">
        <v>274</v>
      </c>
      <c r="H494">
        <v>62688</v>
      </c>
      <c r="I494">
        <v>3</v>
      </c>
    </row>
    <row r="495" spans="1:9" x14ac:dyDescent="0.25">
      <c r="A495" t="s">
        <v>796</v>
      </c>
      <c r="B495" t="s">
        <v>271</v>
      </c>
      <c r="C495" t="s">
        <v>779</v>
      </c>
      <c r="D495" t="s">
        <v>273</v>
      </c>
      <c r="E495">
        <v>39899</v>
      </c>
      <c r="F495">
        <f t="shared" ca="1" si="7"/>
        <v>12</v>
      </c>
      <c r="G495" t="s">
        <v>277</v>
      </c>
      <c r="H495">
        <v>24790</v>
      </c>
      <c r="I495">
        <v>3</v>
      </c>
    </row>
    <row r="496" spans="1:9" x14ac:dyDescent="0.25">
      <c r="A496" t="s">
        <v>797</v>
      </c>
      <c r="B496" t="s">
        <v>281</v>
      </c>
      <c r="C496" t="s">
        <v>779</v>
      </c>
      <c r="D496" t="s">
        <v>276</v>
      </c>
      <c r="E496">
        <v>40254</v>
      </c>
      <c r="F496">
        <f t="shared" ca="1" si="7"/>
        <v>11</v>
      </c>
      <c r="G496" t="s">
        <v>279</v>
      </c>
      <c r="H496">
        <v>48700</v>
      </c>
      <c r="I496">
        <v>3</v>
      </c>
    </row>
    <row r="497" spans="1:9" x14ac:dyDescent="0.25">
      <c r="A497" t="s">
        <v>798</v>
      </c>
      <c r="B497" t="s">
        <v>294</v>
      </c>
      <c r="C497" t="s">
        <v>779</v>
      </c>
      <c r="D497" t="s">
        <v>273</v>
      </c>
      <c r="E497">
        <v>40624</v>
      </c>
      <c r="F497">
        <f t="shared" ca="1" si="7"/>
        <v>10</v>
      </c>
      <c r="G497" t="s">
        <v>283</v>
      </c>
      <c r="H497">
        <v>86500</v>
      </c>
      <c r="I497">
        <v>1</v>
      </c>
    </row>
    <row r="498" spans="1:9" x14ac:dyDescent="0.25">
      <c r="A498" t="s">
        <v>799</v>
      </c>
      <c r="B498" t="s">
        <v>294</v>
      </c>
      <c r="C498" t="s">
        <v>779</v>
      </c>
      <c r="D498" t="s">
        <v>273</v>
      </c>
      <c r="E498">
        <v>39174</v>
      </c>
      <c r="F498">
        <f t="shared" ca="1" si="7"/>
        <v>14</v>
      </c>
      <c r="G498" t="s">
        <v>286</v>
      </c>
      <c r="H498">
        <v>23320</v>
      </c>
      <c r="I498">
        <v>4</v>
      </c>
    </row>
    <row r="499" spans="1:9" x14ac:dyDescent="0.25">
      <c r="A499" t="s">
        <v>800</v>
      </c>
      <c r="B499" t="s">
        <v>271</v>
      </c>
      <c r="C499" t="s">
        <v>779</v>
      </c>
      <c r="D499" t="s">
        <v>276</v>
      </c>
      <c r="E499">
        <v>39176</v>
      </c>
      <c r="F499">
        <f t="shared" ca="1" si="7"/>
        <v>14</v>
      </c>
      <c r="G499" t="s">
        <v>291</v>
      </c>
      <c r="H499">
        <v>10700</v>
      </c>
      <c r="I499">
        <v>4</v>
      </c>
    </row>
    <row r="500" spans="1:9" x14ac:dyDescent="0.25">
      <c r="A500" t="s">
        <v>801</v>
      </c>
      <c r="B500" t="s">
        <v>288</v>
      </c>
      <c r="C500" t="s">
        <v>779</v>
      </c>
      <c r="D500" t="s">
        <v>273</v>
      </c>
      <c r="E500">
        <v>40282</v>
      </c>
      <c r="F500">
        <f t="shared" ca="1" si="7"/>
        <v>11</v>
      </c>
      <c r="G500" t="s">
        <v>274</v>
      </c>
      <c r="H500">
        <v>72640</v>
      </c>
      <c r="I500">
        <v>3</v>
      </c>
    </row>
    <row r="501" spans="1:9" x14ac:dyDescent="0.25">
      <c r="A501" t="s">
        <v>802</v>
      </c>
      <c r="B501" t="s">
        <v>288</v>
      </c>
      <c r="C501" t="s">
        <v>779</v>
      </c>
      <c r="D501" t="s">
        <v>273</v>
      </c>
      <c r="E501">
        <v>38815</v>
      </c>
      <c r="F501">
        <f t="shared" ca="1" si="7"/>
        <v>15</v>
      </c>
      <c r="G501" t="s">
        <v>277</v>
      </c>
      <c r="H501">
        <v>63270</v>
      </c>
      <c r="I501">
        <v>1</v>
      </c>
    </row>
    <row r="502" spans="1:9" x14ac:dyDescent="0.25">
      <c r="A502" t="s">
        <v>803</v>
      </c>
      <c r="B502" t="s">
        <v>271</v>
      </c>
      <c r="C502" t="s">
        <v>779</v>
      </c>
      <c r="D502" t="s">
        <v>290</v>
      </c>
      <c r="E502">
        <v>38828</v>
      </c>
      <c r="F502">
        <f t="shared" ca="1" si="7"/>
        <v>15</v>
      </c>
      <c r="G502" t="s">
        <v>279</v>
      </c>
      <c r="H502">
        <v>49530</v>
      </c>
      <c r="I502">
        <v>4</v>
      </c>
    </row>
    <row r="503" spans="1:9" x14ac:dyDescent="0.25">
      <c r="A503" t="s">
        <v>804</v>
      </c>
      <c r="B503" t="s">
        <v>285</v>
      </c>
      <c r="C503" t="s">
        <v>779</v>
      </c>
      <c r="D503" t="s">
        <v>276</v>
      </c>
      <c r="E503">
        <v>40293</v>
      </c>
      <c r="F503">
        <f t="shared" ca="1" si="7"/>
        <v>11</v>
      </c>
      <c r="G503" t="s">
        <v>283</v>
      </c>
      <c r="H503">
        <v>11810</v>
      </c>
      <c r="I503">
        <v>1</v>
      </c>
    </row>
    <row r="504" spans="1:9" x14ac:dyDescent="0.25">
      <c r="A504" t="s">
        <v>805</v>
      </c>
      <c r="B504" t="s">
        <v>294</v>
      </c>
      <c r="C504" t="s">
        <v>779</v>
      </c>
      <c r="D504" t="s">
        <v>273</v>
      </c>
      <c r="E504">
        <v>40666</v>
      </c>
      <c r="F504">
        <f t="shared" ca="1" si="7"/>
        <v>10</v>
      </c>
      <c r="G504" t="s">
        <v>286</v>
      </c>
      <c r="H504">
        <v>24090</v>
      </c>
      <c r="I504">
        <v>4</v>
      </c>
    </row>
    <row r="505" spans="1:9" x14ac:dyDescent="0.25">
      <c r="A505" t="s">
        <v>806</v>
      </c>
      <c r="B505" t="s">
        <v>294</v>
      </c>
      <c r="C505" t="s">
        <v>779</v>
      </c>
      <c r="D505" t="s">
        <v>290</v>
      </c>
      <c r="E505">
        <v>39592</v>
      </c>
      <c r="F505">
        <f t="shared" ca="1" si="7"/>
        <v>13</v>
      </c>
      <c r="G505" t="s">
        <v>291</v>
      </c>
      <c r="H505">
        <v>56650</v>
      </c>
      <c r="I505">
        <v>1</v>
      </c>
    </row>
    <row r="506" spans="1:9" x14ac:dyDescent="0.25">
      <c r="A506" t="s">
        <v>807</v>
      </c>
      <c r="B506" t="s">
        <v>281</v>
      </c>
      <c r="C506" t="s">
        <v>779</v>
      </c>
      <c r="D506" t="s">
        <v>273</v>
      </c>
      <c r="E506">
        <v>35918</v>
      </c>
      <c r="F506">
        <f t="shared" ca="1" si="7"/>
        <v>23</v>
      </c>
      <c r="G506" t="s">
        <v>274</v>
      </c>
      <c r="H506">
        <v>73740</v>
      </c>
      <c r="I506">
        <v>4</v>
      </c>
    </row>
    <row r="507" spans="1:9" x14ac:dyDescent="0.25">
      <c r="A507" t="s">
        <v>808</v>
      </c>
      <c r="B507" t="s">
        <v>271</v>
      </c>
      <c r="C507" t="s">
        <v>779</v>
      </c>
      <c r="D507" t="s">
        <v>282</v>
      </c>
      <c r="E507">
        <v>35946</v>
      </c>
      <c r="F507">
        <f t="shared" ca="1" si="7"/>
        <v>23</v>
      </c>
      <c r="G507" t="s">
        <v>277</v>
      </c>
      <c r="H507">
        <v>14332</v>
      </c>
      <c r="I507">
        <v>5</v>
      </c>
    </row>
    <row r="508" spans="1:9" x14ac:dyDescent="0.25">
      <c r="A508" t="s">
        <v>809</v>
      </c>
      <c r="B508" t="s">
        <v>294</v>
      </c>
      <c r="C508" t="s">
        <v>779</v>
      </c>
      <c r="D508" t="s">
        <v>290</v>
      </c>
      <c r="E508">
        <v>36297</v>
      </c>
      <c r="F508">
        <f t="shared" ca="1" si="7"/>
        <v>22</v>
      </c>
      <c r="G508" t="s">
        <v>279</v>
      </c>
      <c r="H508">
        <v>57990</v>
      </c>
      <c r="I508">
        <v>5</v>
      </c>
    </row>
    <row r="509" spans="1:9" x14ac:dyDescent="0.25">
      <c r="A509" t="s">
        <v>810</v>
      </c>
      <c r="B509" t="s">
        <v>294</v>
      </c>
      <c r="C509" t="s">
        <v>779</v>
      </c>
      <c r="D509" t="s">
        <v>273</v>
      </c>
      <c r="E509">
        <v>36673</v>
      </c>
      <c r="F509">
        <f t="shared" ca="1" si="7"/>
        <v>21</v>
      </c>
      <c r="G509" t="s">
        <v>283</v>
      </c>
      <c r="H509">
        <v>48330</v>
      </c>
      <c r="I509">
        <v>1</v>
      </c>
    </row>
    <row r="510" spans="1:9" x14ac:dyDescent="0.25">
      <c r="A510" t="s">
        <v>811</v>
      </c>
      <c r="B510" t="s">
        <v>294</v>
      </c>
      <c r="C510" t="s">
        <v>779</v>
      </c>
      <c r="D510" t="s">
        <v>290</v>
      </c>
      <c r="E510">
        <v>37404</v>
      </c>
      <c r="F510">
        <f t="shared" ca="1" si="7"/>
        <v>19</v>
      </c>
      <c r="G510" t="s">
        <v>286</v>
      </c>
      <c r="H510">
        <v>60070</v>
      </c>
      <c r="I510">
        <v>3</v>
      </c>
    </row>
    <row r="511" spans="1:9" x14ac:dyDescent="0.25">
      <c r="A511" t="s">
        <v>812</v>
      </c>
      <c r="B511" t="s">
        <v>285</v>
      </c>
      <c r="C511" t="s">
        <v>779</v>
      </c>
      <c r="D511" t="s">
        <v>273</v>
      </c>
      <c r="E511">
        <v>39217</v>
      </c>
      <c r="F511">
        <f t="shared" ca="1" si="7"/>
        <v>14</v>
      </c>
      <c r="G511" t="s">
        <v>291</v>
      </c>
      <c r="H511">
        <v>73830</v>
      </c>
      <c r="I511">
        <v>2</v>
      </c>
    </row>
    <row r="512" spans="1:9" x14ac:dyDescent="0.25">
      <c r="A512" t="s">
        <v>813</v>
      </c>
      <c r="B512" t="s">
        <v>294</v>
      </c>
      <c r="C512" t="s">
        <v>779</v>
      </c>
      <c r="D512" t="s">
        <v>290</v>
      </c>
      <c r="E512">
        <v>40707</v>
      </c>
      <c r="F512">
        <f t="shared" ca="1" si="7"/>
        <v>9</v>
      </c>
      <c r="G512" t="s">
        <v>274</v>
      </c>
      <c r="H512">
        <v>79380</v>
      </c>
      <c r="I512">
        <v>1</v>
      </c>
    </row>
    <row r="513" spans="1:9" x14ac:dyDescent="0.25">
      <c r="A513" t="s">
        <v>814</v>
      </c>
      <c r="B513" t="s">
        <v>288</v>
      </c>
      <c r="C513" t="s">
        <v>779</v>
      </c>
      <c r="D513" t="s">
        <v>273</v>
      </c>
      <c r="E513">
        <v>39262</v>
      </c>
      <c r="F513">
        <f t="shared" ca="1" si="7"/>
        <v>13</v>
      </c>
      <c r="G513" t="s">
        <v>277</v>
      </c>
      <c r="H513">
        <v>63440</v>
      </c>
      <c r="I513">
        <v>3</v>
      </c>
    </row>
    <row r="514" spans="1:9" x14ac:dyDescent="0.25">
      <c r="A514" t="s">
        <v>815</v>
      </c>
      <c r="B514" t="s">
        <v>294</v>
      </c>
      <c r="C514" t="s">
        <v>779</v>
      </c>
      <c r="D514" t="s">
        <v>273</v>
      </c>
      <c r="E514">
        <v>40332</v>
      </c>
      <c r="F514">
        <f t="shared" ref="F514:F577" ca="1" si="8">DATEDIF(E514,TODAY(),"Y")</f>
        <v>10</v>
      </c>
      <c r="G514" t="s">
        <v>279</v>
      </c>
      <c r="H514">
        <v>47340</v>
      </c>
      <c r="I514">
        <v>2</v>
      </c>
    </row>
    <row r="515" spans="1:9" x14ac:dyDescent="0.25">
      <c r="A515" t="s">
        <v>816</v>
      </c>
      <c r="B515" t="s">
        <v>288</v>
      </c>
      <c r="C515" t="s">
        <v>779</v>
      </c>
      <c r="D515" t="s">
        <v>273</v>
      </c>
      <c r="E515">
        <v>35958</v>
      </c>
      <c r="F515">
        <f t="shared" ca="1" si="8"/>
        <v>22</v>
      </c>
      <c r="G515" t="s">
        <v>283</v>
      </c>
      <c r="H515">
        <v>61420</v>
      </c>
      <c r="I515">
        <v>4</v>
      </c>
    </row>
    <row r="516" spans="1:9" x14ac:dyDescent="0.25">
      <c r="A516" t="s">
        <v>817</v>
      </c>
      <c r="B516" t="s">
        <v>288</v>
      </c>
      <c r="C516" t="s">
        <v>779</v>
      </c>
      <c r="D516" t="s">
        <v>282</v>
      </c>
      <c r="E516">
        <v>36340</v>
      </c>
      <c r="F516">
        <f t="shared" ca="1" si="8"/>
        <v>21</v>
      </c>
      <c r="G516" t="s">
        <v>286</v>
      </c>
      <c r="H516">
        <v>37016</v>
      </c>
      <c r="I516">
        <v>4</v>
      </c>
    </row>
    <row r="517" spans="1:9" x14ac:dyDescent="0.25">
      <c r="A517" t="s">
        <v>818</v>
      </c>
      <c r="B517" t="s">
        <v>294</v>
      </c>
      <c r="C517" t="s">
        <v>779</v>
      </c>
      <c r="D517" t="s">
        <v>273</v>
      </c>
      <c r="E517">
        <v>39282</v>
      </c>
      <c r="F517">
        <f t="shared" ca="1" si="8"/>
        <v>13</v>
      </c>
      <c r="G517" t="s">
        <v>291</v>
      </c>
      <c r="H517">
        <v>69420</v>
      </c>
      <c r="I517">
        <v>2</v>
      </c>
    </row>
    <row r="518" spans="1:9" x14ac:dyDescent="0.25">
      <c r="A518" t="s">
        <v>819</v>
      </c>
      <c r="B518" t="s">
        <v>288</v>
      </c>
      <c r="C518" t="s">
        <v>779</v>
      </c>
      <c r="D518" t="s">
        <v>273</v>
      </c>
      <c r="E518">
        <v>38903</v>
      </c>
      <c r="F518">
        <f t="shared" ca="1" si="8"/>
        <v>14</v>
      </c>
      <c r="G518" t="s">
        <v>274</v>
      </c>
      <c r="H518">
        <v>34060</v>
      </c>
      <c r="I518">
        <v>2</v>
      </c>
    </row>
    <row r="519" spans="1:9" x14ac:dyDescent="0.25">
      <c r="A519" t="s">
        <v>820</v>
      </c>
      <c r="B519" t="s">
        <v>294</v>
      </c>
      <c r="C519" t="s">
        <v>779</v>
      </c>
      <c r="D519" t="s">
        <v>273</v>
      </c>
      <c r="E519">
        <v>35990</v>
      </c>
      <c r="F519">
        <f t="shared" ca="1" si="8"/>
        <v>22</v>
      </c>
      <c r="G519" t="s">
        <v>277</v>
      </c>
      <c r="H519">
        <v>36890</v>
      </c>
      <c r="I519">
        <v>1</v>
      </c>
    </row>
    <row r="520" spans="1:9" x14ac:dyDescent="0.25">
      <c r="A520" t="s">
        <v>821</v>
      </c>
      <c r="B520" t="s">
        <v>288</v>
      </c>
      <c r="C520" t="s">
        <v>779</v>
      </c>
      <c r="D520" t="s">
        <v>276</v>
      </c>
      <c r="E520">
        <v>38173</v>
      </c>
      <c r="F520">
        <f t="shared" ca="1" si="8"/>
        <v>16</v>
      </c>
      <c r="G520" t="s">
        <v>279</v>
      </c>
      <c r="H520">
        <v>32900</v>
      </c>
      <c r="I520">
        <v>2</v>
      </c>
    </row>
    <row r="521" spans="1:9" x14ac:dyDescent="0.25">
      <c r="A521" t="s">
        <v>822</v>
      </c>
      <c r="B521" t="s">
        <v>294</v>
      </c>
      <c r="C521" t="s">
        <v>779</v>
      </c>
      <c r="D521" t="s">
        <v>273</v>
      </c>
      <c r="E521">
        <v>39673</v>
      </c>
      <c r="F521">
        <f t="shared" ca="1" si="8"/>
        <v>12</v>
      </c>
      <c r="G521" t="s">
        <v>283</v>
      </c>
      <c r="H521">
        <v>48080</v>
      </c>
      <c r="I521">
        <v>2</v>
      </c>
    </row>
    <row r="522" spans="1:9" x14ac:dyDescent="0.25">
      <c r="A522" t="s">
        <v>823</v>
      </c>
      <c r="B522" t="s">
        <v>294</v>
      </c>
      <c r="C522" t="s">
        <v>779</v>
      </c>
      <c r="D522" t="s">
        <v>273</v>
      </c>
      <c r="E522">
        <v>40765</v>
      </c>
      <c r="F522">
        <f t="shared" ca="1" si="8"/>
        <v>9</v>
      </c>
      <c r="G522" t="s">
        <v>286</v>
      </c>
      <c r="H522">
        <v>77740</v>
      </c>
      <c r="I522">
        <v>1</v>
      </c>
    </row>
    <row r="523" spans="1:9" x14ac:dyDescent="0.25">
      <c r="A523" t="s">
        <v>824</v>
      </c>
      <c r="B523" t="s">
        <v>303</v>
      </c>
      <c r="C523" t="s">
        <v>779</v>
      </c>
      <c r="D523" t="s">
        <v>290</v>
      </c>
      <c r="E523">
        <v>39298</v>
      </c>
      <c r="F523">
        <f t="shared" ca="1" si="8"/>
        <v>13</v>
      </c>
      <c r="G523" t="s">
        <v>291</v>
      </c>
      <c r="H523">
        <v>76870</v>
      </c>
      <c r="I523">
        <v>5</v>
      </c>
    </row>
    <row r="524" spans="1:9" x14ac:dyDescent="0.25">
      <c r="A524" t="s">
        <v>825</v>
      </c>
      <c r="B524" t="s">
        <v>271</v>
      </c>
      <c r="C524" t="s">
        <v>779</v>
      </c>
      <c r="D524" t="s">
        <v>273</v>
      </c>
      <c r="E524">
        <v>40399</v>
      </c>
      <c r="F524">
        <f t="shared" ca="1" si="8"/>
        <v>10</v>
      </c>
      <c r="G524" t="s">
        <v>274</v>
      </c>
      <c r="H524">
        <v>72700</v>
      </c>
      <c r="I524">
        <v>5</v>
      </c>
    </row>
    <row r="525" spans="1:9" x14ac:dyDescent="0.25">
      <c r="A525" t="s">
        <v>826</v>
      </c>
      <c r="B525" t="s">
        <v>288</v>
      </c>
      <c r="C525" t="s">
        <v>779</v>
      </c>
      <c r="D525" t="s">
        <v>290</v>
      </c>
      <c r="E525">
        <v>40414</v>
      </c>
      <c r="F525">
        <f t="shared" ca="1" si="8"/>
        <v>10</v>
      </c>
      <c r="G525" t="s">
        <v>277</v>
      </c>
      <c r="H525">
        <v>60070</v>
      </c>
      <c r="I525">
        <v>2</v>
      </c>
    </row>
    <row r="526" spans="1:9" x14ac:dyDescent="0.25">
      <c r="A526" t="s">
        <v>827</v>
      </c>
      <c r="B526" t="s">
        <v>288</v>
      </c>
      <c r="C526" t="s">
        <v>779</v>
      </c>
      <c r="D526" t="s">
        <v>282</v>
      </c>
      <c r="E526">
        <v>36028</v>
      </c>
      <c r="F526">
        <f t="shared" ca="1" si="8"/>
        <v>22</v>
      </c>
      <c r="G526" t="s">
        <v>279</v>
      </c>
      <c r="H526">
        <v>16688</v>
      </c>
      <c r="I526">
        <v>3</v>
      </c>
    </row>
    <row r="527" spans="1:9" x14ac:dyDescent="0.25">
      <c r="A527" t="s">
        <v>828</v>
      </c>
      <c r="B527" t="s">
        <v>285</v>
      </c>
      <c r="C527" t="s">
        <v>779</v>
      </c>
      <c r="D527" t="s">
        <v>290</v>
      </c>
      <c r="E527">
        <v>36375</v>
      </c>
      <c r="F527">
        <f t="shared" ca="1" si="8"/>
        <v>21</v>
      </c>
      <c r="G527" t="s">
        <v>283</v>
      </c>
      <c r="H527">
        <v>71300</v>
      </c>
      <c r="I527">
        <v>5</v>
      </c>
    </row>
    <row r="528" spans="1:9" x14ac:dyDescent="0.25">
      <c r="A528" t="s">
        <v>829</v>
      </c>
      <c r="B528" t="s">
        <v>294</v>
      </c>
      <c r="C528" t="s">
        <v>779</v>
      </c>
      <c r="D528" t="s">
        <v>282</v>
      </c>
      <c r="E528">
        <v>36380</v>
      </c>
      <c r="F528">
        <f t="shared" ca="1" si="8"/>
        <v>21</v>
      </c>
      <c r="G528" t="s">
        <v>286</v>
      </c>
      <c r="H528">
        <v>36052</v>
      </c>
      <c r="I528">
        <v>5</v>
      </c>
    </row>
    <row r="529" spans="1:9" x14ac:dyDescent="0.25">
      <c r="A529" t="s">
        <v>830</v>
      </c>
      <c r="B529" t="s">
        <v>294</v>
      </c>
      <c r="C529" t="s">
        <v>779</v>
      </c>
      <c r="D529" t="s">
        <v>273</v>
      </c>
      <c r="E529">
        <v>36393</v>
      </c>
      <c r="F529">
        <f t="shared" ca="1" si="8"/>
        <v>21</v>
      </c>
      <c r="G529" t="s">
        <v>291</v>
      </c>
      <c r="H529">
        <v>65910</v>
      </c>
      <c r="I529">
        <v>5</v>
      </c>
    </row>
    <row r="530" spans="1:9" x14ac:dyDescent="0.25">
      <c r="A530" t="s">
        <v>831</v>
      </c>
      <c r="B530" t="s">
        <v>303</v>
      </c>
      <c r="C530" t="s">
        <v>779</v>
      </c>
      <c r="D530" t="s">
        <v>273</v>
      </c>
      <c r="E530">
        <v>37848</v>
      </c>
      <c r="F530">
        <f t="shared" ca="1" si="8"/>
        <v>17</v>
      </c>
      <c r="G530" t="s">
        <v>274</v>
      </c>
      <c r="H530">
        <v>76910</v>
      </c>
      <c r="I530">
        <v>2</v>
      </c>
    </row>
    <row r="531" spans="1:9" x14ac:dyDescent="0.25">
      <c r="A531" t="s">
        <v>832</v>
      </c>
      <c r="B531" t="s">
        <v>294</v>
      </c>
      <c r="C531" t="s">
        <v>779</v>
      </c>
      <c r="D531" t="s">
        <v>290</v>
      </c>
      <c r="E531">
        <v>40404</v>
      </c>
      <c r="F531">
        <f t="shared" ca="1" si="8"/>
        <v>10</v>
      </c>
      <c r="G531" t="s">
        <v>277</v>
      </c>
      <c r="H531">
        <v>39550</v>
      </c>
      <c r="I531">
        <v>5</v>
      </c>
    </row>
    <row r="532" spans="1:9" x14ac:dyDescent="0.25">
      <c r="A532" t="s">
        <v>833</v>
      </c>
      <c r="B532" t="s">
        <v>271</v>
      </c>
      <c r="C532" t="s">
        <v>779</v>
      </c>
      <c r="D532" t="s">
        <v>290</v>
      </c>
      <c r="E532">
        <v>40410</v>
      </c>
      <c r="F532">
        <f t="shared" ca="1" si="8"/>
        <v>10</v>
      </c>
      <c r="G532" t="s">
        <v>279</v>
      </c>
      <c r="H532">
        <v>57680</v>
      </c>
      <c r="I532">
        <v>4</v>
      </c>
    </row>
    <row r="533" spans="1:9" x14ac:dyDescent="0.25">
      <c r="A533" t="s">
        <v>834</v>
      </c>
      <c r="B533" t="s">
        <v>271</v>
      </c>
      <c r="C533" t="s">
        <v>779</v>
      </c>
      <c r="D533" t="s">
        <v>276</v>
      </c>
      <c r="E533">
        <v>40421</v>
      </c>
      <c r="F533">
        <f t="shared" ca="1" si="8"/>
        <v>10</v>
      </c>
      <c r="G533" t="s">
        <v>283</v>
      </c>
      <c r="H533">
        <v>49355</v>
      </c>
      <c r="I533">
        <v>5</v>
      </c>
    </row>
    <row r="534" spans="1:9" x14ac:dyDescent="0.25">
      <c r="A534" t="s">
        <v>835</v>
      </c>
      <c r="B534" t="s">
        <v>288</v>
      </c>
      <c r="C534" t="s">
        <v>779</v>
      </c>
      <c r="D534" t="s">
        <v>273</v>
      </c>
      <c r="E534">
        <v>39703</v>
      </c>
      <c r="F534">
        <f t="shared" ca="1" si="8"/>
        <v>12</v>
      </c>
      <c r="G534" t="s">
        <v>286</v>
      </c>
      <c r="H534">
        <v>46110</v>
      </c>
      <c r="I534">
        <v>4</v>
      </c>
    </row>
    <row r="535" spans="1:9" x14ac:dyDescent="0.25">
      <c r="A535" t="s">
        <v>836</v>
      </c>
      <c r="B535" t="s">
        <v>294</v>
      </c>
      <c r="C535" t="s">
        <v>779</v>
      </c>
      <c r="D535" t="s">
        <v>273</v>
      </c>
      <c r="E535">
        <v>40815</v>
      </c>
      <c r="F535">
        <f t="shared" ca="1" si="8"/>
        <v>9</v>
      </c>
      <c r="G535" t="s">
        <v>291</v>
      </c>
      <c r="H535">
        <v>54500</v>
      </c>
      <c r="I535">
        <v>5</v>
      </c>
    </row>
    <row r="536" spans="1:9" x14ac:dyDescent="0.25">
      <c r="A536" t="s">
        <v>837</v>
      </c>
      <c r="B536" t="s">
        <v>294</v>
      </c>
      <c r="C536" t="s">
        <v>779</v>
      </c>
      <c r="D536" t="s">
        <v>273</v>
      </c>
      <c r="E536">
        <v>39335</v>
      </c>
      <c r="F536">
        <f t="shared" ca="1" si="8"/>
        <v>13</v>
      </c>
      <c r="G536" t="s">
        <v>274</v>
      </c>
      <c r="H536">
        <v>62688</v>
      </c>
      <c r="I536">
        <v>2</v>
      </c>
    </row>
    <row r="537" spans="1:9" x14ac:dyDescent="0.25">
      <c r="A537" t="s">
        <v>838</v>
      </c>
      <c r="B537" t="s">
        <v>288</v>
      </c>
      <c r="C537" t="s">
        <v>779</v>
      </c>
      <c r="D537" t="s">
        <v>273</v>
      </c>
      <c r="E537">
        <v>38980</v>
      </c>
      <c r="F537">
        <f t="shared" ca="1" si="8"/>
        <v>14</v>
      </c>
      <c r="G537" t="s">
        <v>277</v>
      </c>
      <c r="H537">
        <v>24340</v>
      </c>
      <c r="I537">
        <v>4</v>
      </c>
    </row>
    <row r="538" spans="1:9" x14ac:dyDescent="0.25">
      <c r="A538" t="s">
        <v>839</v>
      </c>
      <c r="B538" t="s">
        <v>281</v>
      </c>
      <c r="C538" t="s">
        <v>779</v>
      </c>
      <c r="D538" t="s">
        <v>290</v>
      </c>
      <c r="E538">
        <v>38986</v>
      </c>
      <c r="F538">
        <f t="shared" ca="1" si="8"/>
        <v>14</v>
      </c>
      <c r="G538" t="s">
        <v>279</v>
      </c>
      <c r="H538">
        <v>36230</v>
      </c>
      <c r="I538">
        <v>2</v>
      </c>
    </row>
    <row r="539" spans="1:9" x14ac:dyDescent="0.25">
      <c r="A539" t="s">
        <v>840</v>
      </c>
      <c r="B539" t="s">
        <v>288</v>
      </c>
      <c r="C539" t="s">
        <v>779</v>
      </c>
      <c r="D539" t="s">
        <v>290</v>
      </c>
      <c r="E539">
        <v>36787</v>
      </c>
      <c r="F539">
        <f t="shared" ca="1" si="8"/>
        <v>20</v>
      </c>
      <c r="G539" t="s">
        <v>283</v>
      </c>
      <c r="H539">
        <v>89640</v>
      </c>
      <c r="I539">
        <v>4</v>
      </c>
    </row>
    <row r="540" spans="1:9" x14ac:dyDescent="0.25">
      <c r="A540" t="s">
        <v>841</v>
      </c>
      <c r="B540" t="s">
        <v>294</v>
      </c>
      <c r="C540" t="s">
        <v>779</v>
      </c>
      <c r="D540" t="s">
        <v>273</v>
      </c>
      <c r="E540">
        <v>37138</v>
      </c>
      <c r="F540">
        <f t="shared" ca="1" si="8"/>
        <v>19</v>
      </c>
      <c r="G540" t="s">
        <v>286</v>
      </c>
      <c r="H540">
        <v>29130</v>
      </c>
      <c r="I540">
        <v>1</v>
      </c>
    </row>
    <row r="541" spans="1:9" x14ac:dyDescent="0.25">
      <c r="A541" t="s">
        <v>842</v>
      </c>
      <c r="B541" t="s">
        <v>288</v>
      </c>
      <c r="C541" t="s">
        <v>779</v>
      </c>
      <c r="D541" t="s">
        <v>290</v>
      </c>
      <c r="E541">
        <v>37526</v>
      </c>
      <c r="F541">
        <f t="shared" ca="1" si="8"/>
        <v>18</v>
      </c>
      <c r="G541" t="s">
        <v>291</v>
      </c>
      <c r="H541">
        <v>61580</v>
      </c>
      <c r="I541">
        <v>3</v>
      </c>
    </row>
    <row r="542" spans="1:9" x14ac:dyDescent="0.25">
      <c r="A542" t="s">
        <v>843</v>
      </c>
      <c r="B542" t="s">
        <v>288</v>
      </c>
      <c r="C542" t="s">
        <v>779</v>
      </c>
      <c r="D542" t="s">
        <v>273</v>
      </c>
      <c r="E542">
        <v>40438</v>
      </c>
      <c r="F542">
        <f t="shared" ca="1" si="8"/>
        <v>10</v>
      </c>
      <c r="G542" t="s">
        <v>274</v>
      </c>
      <c r="H542">
        <v>59150</v>
      </c>
      <c r="I542">
        <v>4</v>
      </c>
    </row>
    <row r="543" spans="1:9" x14ac:dyDescent="0.25">
      <c r="A543" t="s">
        <v>844</v>
      </c>
      <c r="B543" t="s">
        <v>271</v>
      </c>
      <c r="C543" t="s">
        <v>779</v>
      </c>
      <c r="D543" t="s">
        <v>290</v>
      </c>
      <c r="E543">
        <v>39742</v>
      </c>
      <c r="F543">
        <f t="shared" ca="1" si="8"/>
        <v>12</v>
      </c>
      <c r="G543" t="s">
        <v>277</v>
      </c>
      <c r="H543">
        <v>23020</v>
      </c>
      <c r="I543">
        <v>4</v>
      </c>
    </row>
    <row r="544" spans="1:9" x14ac:dyDescent="0.25">
      <c r="A544" t="s">
        <v>845</v>
      </c>
      <c r="B544" t="s">
        <v>294</v>
      </c>
      <c r="C544" t="s">
        <v>779</v>
      </c>
      <c r="D544" t="s">
        <v>290</v>
      </c>
      <c r="E544">
        <v>40820</v>
      </c>
      <c r="F544">
        <f t="shared" ca="1" si="8"/>
        <v>9</v>
      </c>
      <c r="G544" t="s">
        <v>279</v>
      </c>
      <c r="H544">
        <v>52750</v>
      </c>
      <c r="I544">
        <v>1</v>
      </c>
    </row>
    <row r="545" spans="1:9" x14ac:dyDescent="0.25">
      <c r="A545" t="s">
        <v>846</v>
      </c>
      <c r="B545" t="s">
        <v>294</v>
      </c>
      <c r="C545" t="s">
        <v>779</v>
      </c>
      <c r="D545" t="s">
        <v>273</v>
      </c>
      <c r="E545">
        <v>40831</v>
      </c>
      <c r="F545">
        <f t="shared" ca="1" si="8"/>
        <v>9</v>
      </c>
      <c r="G545" t="s">
        <v>283</v>
      </c>
      <c r="H545">
        <v>79400</v>
      </c>
      <c r="I545">
        <v>4</v>
      </c>
    </row>
    <row r="546" spans="1:9" x14ac:dyDescent="0.25">
      <c r="A546" t="s">
        <v>847</v>
      </c>
      <c r="B546" t="s">
        <v>271</v>
      </c>
      <c r="C546" t="s">
        <v>779</v>
      </c>
      <c r="D546" t="s">
        <v>273</v>
      </c>
      <c r="E546">
        <v>39372</v>
      </c>
      <c r="F546">
        <f t="shared" ca="1" si="8"/>
        <v>13</v>
      </c>
      <c r="G546" t="s">
        <v>286</v>
      </c>
      <c r="H546">
        <v>50570</v>
      </c>
      <c r="I546">
        <v>4</v>
      </c>
    </row>
    <row r="547" spans="1:9" x14ac:dyDescent="0.25">
      <c r="A547" t="s">
        <v>848</v>
      </c>
      <c r="B547" t="s">
        <v>288</v>
      </c>
      <c r="C547" t="s">
        <v>779</v>
      </c>
      <c r="D547" t="s">
        <v>276</v>
      </c>
      <c r="E547">
        <v>36084</v>
      </c>
      <c r="F547">
        <f t="shared" ca="1" si="8"/>
        <v>22</v>
      </c>
      <c r="G547" t="s">
        <v>291</v>
      </c>
      <c r="H547">
        <v>45750</v>
      </c>
      <c r="I547">
        <v>5</v>
      </c>
    </row>
    <row r="548" spans="1:9" x14ac:dyDescent="0.25">
      <c r="A548" t="s">
        <v>849</v>
      </c>
      <c r="B548" t="s">
        <v>271</v>
      </c>
      <c r="C548" t="s">
        <v>779</v>
      </c>
      <c r="D548" t="s">
        <v>290</v>
      </c>
      <c r="E548">
        <v>36086</v>
      </c>
      <c r="F548">
        <f t="shared" ca="1" si="8"/>
        <v>22</v>
      </c>
      <c r="G548" t="s">
        <v>274</v>
      </c>
      <c r="H548">
        <v>47520</v>
      </c>
      <c r="I548">
        <v>1</v>
      </c>
    </row>
    <row r="549" spans="1:9" x14ac:dyDescent="0.25">
      <c r="A549" t="s">
        <v>850</v>
      </c>
      <c r="B549" t="s">
        <v>294</v>
      </c>
      <c r="C549" t="s">
        <v>779</v>
      </c>
      <c r="D549" t="s">
        <v>273</v>
      </c>
      <c r="E549">
        <v>36088</v>
      </c>
      <c r="F549">
        <f t="shared" ca="1" si="8"/>
        <v>22</v>
      </c>
      <c r="G549" t="s">
        <v>277</v>
      </c>
      <c r="H549">
        <v>54580</v>
      </c>
      <c r="I549">
        <v>4</v>
      </c>
    </row>
    <row r="550" spans="1:9" x14ac:dyDescent="0.25">
      <c r="A550" t="s">
        <v>851</v>
      </c>
      <c r="B550" t="s">
        <v>288</v>
      </c>
      <c r="C550" t="s">
        <v>779</v>
      </c>
      <c r="D550" t="s">
        <v>273</v>
      </c>
      <c r="E550">
        <v>39362</v>
      </c>
      <c r="F550">
        <f t="shared" ca="1" si="8"/>
        <v>13</v>
      </c>
      <c r="G550" t="s">
        <v>279</v>
      </c>
      <c r="H550">
        <v>42020</v>
      </c>
      <c r="I550">
        <v>5</v>
      </c>
    </row>
    <row r="551" spans="1:9" x14ac:dyDescent="0.25">
      <c r="A551" t="s">
        <v>852</v>
      </c>
      <c r="B551" t="s">
        <v>303</v>
      </c>
      <c r="C551" t="s">
        <v>779</v>
      </c>
      <c r="D551" t="s">
        <v>276</v>
      </c>
      <c r="E551">
        <v>39728</v>
      </c>
      <c r="F551">
        <f t="shared" ca="1" si="8"/>
        <v>12</v>
      </c>
      <c r="G551" t="s">
        <v>283</v>
      </c>
      <c r="H551">
        <v>45565</v>
      </c>
      <c r="I551">
        <v>1</v>
      </c>
    </row>
    <row r="552" spans="1:9" x14ac:dyDescent="0.25">
      <c r="A552" t="s">
        <v>853</v>
      </c>
      <c r="B552" t="s">
        <v>288</v>
      </c>
      <c r="C552" t="s">
        <v>779</v>
      </c>
      <c r="D552" t="s">
        <v>273</v>
      </c>
      <c r="E552">
        <v>40477</v>
      </c>
      <c r="F552">
        <f t="shared" ca="1" si="8"/>
        <v>10</v>
      </c>
      <c r="G552" t="s">
        <v>286</v>
      </c>
      <c r="H552">
        <v>63206</v>
      </c>
      <c r="I552">
        <v>1</v>
      </c>
    </row>
    <row r="553" spans="1:9" x14ac:dyDescent="0.25">
      <c r="A553" t="s">
        <v>854</v>
      </c>
      <c r="B553" t="s">
        <v>288</v>
      </c>
      <c r="C553" t="s">
        <v>779</v>
      </c>
      <c r="D553" t="s">
        <v>290</v>
      </c>
      <c r="E553">
        <v>39772</v>
      </c>
      <c r="F553">
        <f t="shared" ca="1" si="8"/>
        <v>12</v>
      </c>
      <c r="G553" t="s">
        <v>291</v>
      </c>
      <c r="H553">
        <v>85980</v>
      </c>
      <c r="I553">
        <v>2</v>
      </c>
    </row>
    <row r="554" spans="1:9" x14ac:dyDescent="0.25">
      <c r="A554" t="s">
        <v>855</v>
      </c>
      <c r="B554" t="s">
        <v>288</v>
      </c>
      <c r="C554" t="s">
        <v>779</v>
      </c>
      <c r="D554" t="s">
        <v>273</v>
      </c>
      <c r="E554">
        <v>37568</v>
      </c>
      <c r="F554">
        <f t="shared" ca="1" si="8"/>
        <v>18</v>
      </c>
      <c r="G554" t="s">
        <v>274</v>
      </c>
      <c r="H554">
        <v>45100</v>
      </c>
      <c r="I554">
        <v>2</v>
      </c>
    </row>
    <row r="555" spans="1:9" x14ac:dyDescent="0.25">
      <c r="A555" t="s">
        <v>856</v>
      </c>
      <c r="B555" t="s">
        <v>294</v>
      </c>
      <c r="C555" t="s">
        <v>779</v>
      </c>
      <c r="D555" t="s">
        <v>273</v>
      </c>
      <c r="E555">
        <v>39047</v>
      </c>
      <c r="F555">
        <f t="shared" ca="1" si="8"/>
        <v>14</v>
      </c>
      <c r="G555" t="s">
        <v>277</v>
      </c>
      <c r="H555">
        <v>65880</v>
      </c>
      <c r="I555">
        <v>5</v>
      </c>
    </row>
    <row r="556" spans="1:9" x14ac:dyDescent="0.25">
      <c r="A556" t="s">
        <v>857</v>
      </c>
      <c r="B556" t="s">
        <v>294</v>
      </c>
      <c r="C556" t="s">
        <v>779</v>
      </c>
      <c r="D556" t="s">
        <v>273</v>
      </c>
      <c r="E556">
        <v>40137</v>
      </c>
      <c r="F556">
        <f t="shared" ca="1" si="8"/>
        <v>11</v>
      </c>
      <c r="G556" t="s">
        <v>279</v>
      </c>
      <c r="H556">
        <v>54190</v>
      </c>
      <c r="I556">
        <v>4</v>
      </c>
    </row>
    <row r="557" spans="1:9" x14ac:dyDescent="0.25">
      <c r="A557" t="s">
        <v>858</v>
      </c>
      <c r="B557" t="s">
        <v>294</v>
      </c>
      <c r="C557" t="s">
        <v>779</v>
      </c>
      <c r="D557" t="s">
        <v>290</v>
      </c>
      <c r="E557">
        <v>39809</v>
      </c>
      <c r="F557">
        <f t="shared" ca="1" si="8"/>
        <v>12</v>
      </c>
      <c r="G557" t="s">
        <v>283</v>
      </c>
      <c r="H557">
        <v>58650</v>
      </c>
      <c r="I557">
        <v>4</v>
      </c>
    </row>
    <row r="558" spans="1:9" x14ac:dyDescent="0.25">
      <c r="A558" t="s">
        <v>859</v>
      </c>
      <c r="B558" t="s">
        <v>288</v>
      </c>
      <c r="C558" t="s">
        <v>779</v>
      </c>
      <c r="D558" t="s">
        <v>273</v>
      </c>
      <c r="E558">
        <v>40878</v>
      </c>
      <c r="F558">
        <f t="shared" ca="1" si="8"/>
        <v>9</v>
      </c>
      <c r="G558" t="s">
        <v>286</v>
      </c>
      <c r="H558">
        <v>71680</v>
      </c>
      <c r="I558">
        <v>4</v>
      </c>
    </row>
    <row r="559" spans="1:9" x14ac:dyDescent="0.25">
      <c r="A559" t="s">
        <v>860</v>
      </c>
      <c r="B559" t="s">
        <v>271</v>
      </c>
      <c r="C559" t="s">
        <v>779</v>
      </c>
      <c r="D559" t="s">
        <v>290</v>
      </c>
      <c r="E559">
        <v>40883</v>
      </c>
      <c r="F559">
        <f t="shared" ca="1" si="8"/>
        <v>9</v>
      </c>
      <c r="G559" t="s">
        <v>291</v>
      </c>
      <c r="H559">
        <v>50840</v>
      </c>
      <c r="I559">
        <v>4</v>
      </c>
    </row>
    <row r="560" spans="1:9" x14ac:dyDescent="0.25">
      <c r="A560" t="s">
        <v>861</v>
      </c>
      <c r="B560" t="s">
        <v>294</v>
      </c>
      <c r="C560" t="s">
        <v>779</v>
      </c>
      <c r="D560" t="s">
        <v>290</v>
      </c>
      <c r="E560">
        <v>41254</v>
      </c>
      <c r="F560">
        <f t="shared" ca="1" si="8"/>
        <v>8</v>
      </c>
      <c r="G560" t="s">
        <v>274</v>
      </c>
      <c r="H560">
        <v>44720</v>
      </c>
      <c r="I560">
        <v>2</v>
      </c>
    </row>
    <row r="561" spans="1:9" x14ac:dyDescent="0.25">
      <c r="A561" t="s">
        <v>862</v>
      </c>
      <c r="B561" t="s">
        <v>303</v>
      </c>
      <c r="C561" t="s">
        <v>779</v>
      </c>
      <c r="D561" t="s">
        <v>273</v>
      </c>
      <c r="E561">
        <v>39807</v>
      </c>
      <c r="F561">
        <f t="shared" ca="1" si="8"/>
        <v>12</v>
      </c>
      <c r="G561" t="s">
        <v>277</v>
      </c>
      <c r="H561">
        <v>88820</v>
      </c>
      <c r="I561">
        <v>2</v>
      </c>
    </row>
    <row r="562" spans="1:9" x14ac:dyDescent="0.25">
      <c r="A562" t="s">
        <v>863</v>
      </c>
      <c r="B562" t="s">
        <v>281</v>
      </c>
      <c r="C562" t="s">
        <v>779</v>
      </c>
      <c r="D562" t="s">
        <v>273</v>
      </c>
      <c r="E562">
        <v>36136</v>
      </c>
      <c r="F562">
        <f t="shared" ca="1" si="8"/>
        <v>22</v>
      </c>
      <c r="G562" t="s">
        <v>279</v>
      </c>
      <c r="H562">
        <v>45000</v>
      </c>
      <c r="I562">
        <v>4</v>
      </c>
    </row>
    <row r="563" spans="1:9" x14ac:dyDescent="0.25">
      <c r="A563" t="s">
        <v>864</v>
      </c>
      <c r="B563" t="s">
        <v>294</v>
      </c>
      <c r="C563" t="s">
        <v>779</v>
      </c>
      <c r="D563" t="s">
        <v>276</v>
      </c>
      <c r="E563">
        <v>37249</v>
      </c>
      <c r="F563">
        <f t="shared" ca="1" si="8"/>
        <v>19</v>
      </c>
      <c r="G563" t="s">
        <v>283</v>
      </c>
      <c r="H563">
        <v>12545</v>
      </c>
      <c r="I563">
        <v>4</v>
      </c>
    </row>
    <row r="564" spans="1:9" x14ac:dyDescent="0.25">
      <c r="A564" t="s">
        <v>865</v>
      </c>
      <c r="B564" t="s">
        <v>288</v>
      </c>
      <c r="C564" t="s">
        <v>779</v>
      </c>
      <c r="D564" t="s">
        <v>273</v>
      </c>
      <c r="E564">
        <v>39446</v>
      </c>
      <c r="F564">
        <f t="shared" ca="1" si="8"/>
        <v>13</v>
      </c>
      <c r="G564" t="s">
        <v>286</v>
      </c>
      <c r="H564">
        <v>44650</v>
      </c>
      <c r="I564">
        <v>1</v>
      </c>
    </row>
    <row r="565" spans="1:9" x14ac:dyDescent="0.25">
      <c r="A565" t="s">
        <v>866</v>
      </c>
      <c r="B565" t="s">
        <v>294</v>
      </c>
      <c r="C565" t="s">
        <v>779</v>
      </c>
      <c r="D565" t="s">
        <v>276</v>
      </c>
      <c r="E565">
        <v>40166</v>
      </c>
      <c r="F565">
        <f t="shared" ca="1" si="8"/>
        <v>11</v>
      </c>
      <c r="G565" t="s">
        <v>291</v>
      </c>
      <c r="H565">
        <v>25245</v>
      </c>
      <c r="I565">
        <v>5</v>
      </c>
    </row>
    <row r="566" spans="1:9" x14ac:dyDescent="0.25">
      <c r="A566" t="s">
        <v>867</v>
      </c>
      <c r="B566" t="s">
        <v>271</v>
      </c>
      <c r="C566" t="s">
        <v>868</v>
      </c>
      <c r="D566" t="s">
        <v>282</v>
      </c>
      <c r="E566">
        <v>40561</v>
      </c>
      <c r="F566">
        <f t="shared" ca="1" si="8"/>
        <v>10</v>
      </c>
      <c r="G566" t="s">
        <v>274</v>
      </c>
      <c r="H566">
        <v>30468</v>
      </c>
      <c r="I566">
        <v>2</v>
      </c>
    </row>
    <row r="567" spans="1:9" x14ac:dyDescent="0.25">
      <c r="A567" t="s">
        <v>869</v>
      </c>
      <c r="B567" t="s">
        <v>288</v>
      </c>
      <c r="C567" t="s">
        <v>868</v>
      </c>
      <c r="D567" t="s">
        <v>273</v>
      </c>
      <c r="E567">
        <v>40574</v>
      </c>
      <c r="F567">
        <f t="shared" ca="1" si="8"/>
        <v>10</v>
      </c>
      <c r="G567" t="s">
        <v>277</v>
      </c>
      <c r="H567">
        <v>24840</v>
      </c>
      <c r="I567">
        <v>1</v>
      </c>
    </row>
    <row r="568" spans="1:9" x14ac:dyDescent="0.25">
      <c r="A568" t="s">
        <v>870</v>
      </c>
      <c r="B568" t="s">
        <v>288</v>
      </c>
      <c r="C568" t="s">
        <v>868</v>
      </c>
      <c r="D568" t="s">
        <v>273</v>
      </c>
      <c r="E568">
        <v>40909</v>
      </c>
      <c r="F568">
        <f t="shared" ca="1" si="8"/>
        <v>9</v>
      </c>
      <c r="G568" t="s">
        <v>279</v>
      </c>
      <c r="H568">
        <v>54830</v>
      </c>
      <c r="I568">
        <v>1</v>
      </c>
    </row>
    <row r="569" spans="1:9" x14ac:dyDescent="0.25">
      <c r="A569" t="s">
        <v>871</v>
      </c>
      <c r="B569" t="s">
        <v>294</v>
      </c>
      <c r="C569" t="s">
        <v>868</v>
      </c>
      <c r="D569" t="s">
        <v>282</v>
      </c>
      <c r="E569">
        <v>39458</v>
      </c>
      <c r="F569">
        <f t="shared" ca="1" si="8"/>
        <v>13</v>
      </c>
      <c r="G569" t="s">
        <v>283</v>
      </c>
      <c r="H569">
        <v>36788</v>
      </c>
      <c r="I569">
        <v>4</v>
      </c>
    </row>
    <row r="570" spans="1:9" x14ac:dyDescent="0.25">
      <c r="A570" t="s">
        <v>872</v>
      </c>
      <c r="B570" t="s">
        <v>271</v>
      </c>
      <c r="C570" t="s">
        <v>868</v>
      </c>
      <c r="D570" t="s">
        <v>273</v>
      </c>
      <c r="E570">
        <v>38738</v>
      </c>
      <c r="F570">
        <f t="shared" ca="1" si="8"/>
        <v>15</v>
      </c>
      <c r="G570" t="s">
        <v>286</v>
      </c>
      <c r="H570">
        <v>62965</v>
      </c>
      <c r="I570">
        <v>1</v>
      </c>
    </row>
    <row r="571" spans="1:9" x14ac:dyDescent="0.25">
      <c r="A571" t="s">
        <v>873</v>
      </c>
      <c r="B571" t="s">
        <v>294</v>
      </c>
      <c r="C571" t="s">
        <v>868</v>
      </c>
      <c r="D571" t="s">
        <v>290</v>
      </c>
      <c r="E571">
        <v>35806</v>
      </c>
      <c r="F571">
        <f t="shared" ca="1" si="8"/>
        <v>23</v>
      </c>
      <c r="G571" t="s">
        <v>291</v>
      </c>
      <c r="H571">
        <v>86100</v>
      </c>
      <c r="I571">
        <v>4</v>
      </c>
    </row>
    <row r="572" spans="1:9" x14ac:dyDescent="0.25">
      <c r="A572" t="s">
        <v>874</v>
      </c>
      <c r="B572" t="s">
        <v>288</v>
      </c>
      <c r="C572" t="s">
        <v>868</v>
      </c>
      <c r="D572" t="s">
        <v>273</v>
      </c>
      <c r="E572">
        <v>36526</v>
      </c>
      <c r="F572">
        <f t="shared" ca="1" si="8"/>
        <v>21</v>
      </c>
      <c r="G572" t="s">
        <v>274</v>
      </c>
      <c r="H572">
        <v>29260</v>
      </c>
      <c r="I572">
        <v>4</v>
      </c>
    </row>
    <row r="573" spans="1:9" x14ac:dyDescent="0.25">
      <c r="A573" t="s">
        <v>875</v>
      </c>
      <c r="B573" t="s">
        <v>294</v>
      </c>
      <c r="C573" t="s">
        <v>868</v>
      </c>
      <c r="D573" t="s">
        <v>276</v>
      </c>
      <c r="E573">
        <v>36531</v>
      </c>
      <c r="F573">
        <f t="shared" ca="1" si="8"/>
        <v>21</v>
      </c>
      <c r="G573" t="s">
        <v>277</v>
      </c>
      <c r="H573">
        <v>20990</v>
      </c>
      <c r="I573">
        <v>4</v>
      </c>
    </row>
    <row r="574" spans="1:9" x14ac:dyDescent="0.25">
      <c r="A574" t="s">
        <v>876</v>
      </c>
      <c r="B574" t="s">
        <v>285</v>
      </c>
      <c r="C574" t="s">
        <v>868</v>
      </c>
      <c r="D574" t="s">
        <v>273</v>
      </c>
      <c r="E574">
        <v>37625</v>
      </c>
      <c r="F574">
        <f t="shared" ca="1" si="8"/>
        <v>18</v>
      </c>
      <c r="G574" t="s">
        <v>279</v>
      </c>
      <c r="H574">
        <v>82490</v>
      </c>
      <c r="I574">
        <v>5</v>
      </c>
    </row>
    <row r="575" spans="1:9" x14ac:dyDescent="0.25">
      <c r="A575" t="s">
        <v>877</v>
      </c>
      <c r="B575" t="s">
        <v>303</v>
      </c>
      <c r="C575" t="s">
        <v>868</v>
      </c>
      <c r="D575" t="s">
        <v>273</v>
      </c>
      <c r="E575">
        <v>39448</v>
      </c>
      <c r="F575">
        <f t="shared" ca="1" si="8"/>
        <v>13</v>
      </c>
      <c r="G575" t="s">
        <v>283</v>
      </c>
      <c r="H575">
        <v>83710</v>
      </c>
      <c r="I575">
        <v>3</v>
      </c>
    </row>
    <row r="576" spans="1:9" x14ac:dyDescent="0.25">
      <c r="A576" t="s">
        <v>878</v>
      </c>
      <c r="B576" t="s">
        <v>271</v>
      </c>
      <c r="C576" t="s">
        <v>868</v>
      </c>
      <c r="D576" t="s">
        <v>273</v>
      </c>
      <c r="E576">
        <v>39815</v>
      </c>
      <c r="F576">
        <f t="shared" ca="1" si="8"/>
        <v>12</v>
      </c>
      <c r="G576" t="s">
        <v>286</v>
      </c>
      <c r="H576">
        <v>72060</v>
      </c>
      <c r="I576">
        <v>2</v>
      </c>
    </row>
    <row r="577" spans="1:9" x14ac:dyDescent="0.25">
      <c r="A577" t="s">
        <v>879</v>
      </c>
      <c r="B577" t="s">
        <v>281</v>
      </c>
      <c r="C577" t="s">
        <v>868</v>
      </c>
      <c r="D577" t="s">
        <v>290</v>
      </c>
      <c r="E577">
        <v>40587</v>
      </c>
      <c r="F577">
        <f t="shared" ca="1" si="8"/>
        <v>10</v>
      </c>
      <c r="G577" t="s">
        <v>291</v>
      </c>
      <c r="H577">
        <v>89450</v>
      </c>
      <c r="I577">
        <v>2</v>
      </c>
    </row>
    <row r="578" spans="1:9" x14ac:dyDescent="0.25">
      <c r="A578" t="s">
        <v>880</v>
      </c>
      <c r="B578" t="s">
        <v>271</v>
      </c>
      <c r="C578" t="s">
        <v>868</v>
      </c>
      <c r="D578" t="s">
        <v>273</v>
      </c>
      <c r="E578">
        <v>39123</v>
      </c>
      <c r="F578">
        <f t="shared" ref="F578:F641" ca="1" si="9">DATEDIF(E578,TODAY(),"Y")</f>
        <v>14</v>
      </c>
      <c r="G578" t="s">
        <v>274</v>
      </c>
      <c r="H578">
        <v>54270</v>
      </c>
      <c r="I578">
        <v>3</v>
      </c>
    </row>
    <row r="579" spans="1:9" x14ac:dyDescent="0.25">
      <c r="A579" t="s">
        <v>881</v>
      </c>
      <c r="B579" t="s">
        <v>281</v>
      </c>
      <c r="C579" t="s">
        <v>868</v>
      </c>
      <c r="D579" t="s">
        <v>273</v>
      </c>
      <c r="E579">
        <v>39134</v>
      </c>
      <c r="F579">
        <f t="shared" ca="1" si="9"/>
        <v>14</v>
      </c>
      <c r="G579" t="s">
        <v>277</v>
      </c>
      <c r="H579">
        <v>45110</v>
      </c>
      <c r="I579">
        <v>2</v>
      </c>
    </row>
    <row r="580" spans="1:9" x14ac:dyDescent="0.25">
      <c r="A580" t="s">
        <v>882</v>
      </c>
      <c r="B580" t="s">
        <v>294</v>
      </c>
      <c r="C580" t="s">
        <v>868</v>
      </c>
      <c r="D580" t="s">
        <v>273</v>
      </c>
      <c r="E580">
        <v>39141</v>
      </c>
      <c r="F580">
        <f t="shared" ca="1" si="9"/>
        <v>14</v>
      </c>
      <c r="G580" t="s">
        <v>279</v>
      </c>
      <c r="H580">
        <v>66824</v>
      </c>
      <c r="I580">
        <v>2</v>
      </c>
    </row>
    <row r="581" spans="1:9" x14ac:dyDescent="0.25">
      <c r="A581" t="s">
        <v>883</v>
      </c>
      <c r="B581" t="s">
        <v>294</v>
      </c>
      <c r="C581" t="s">
        <v>868</v>
      </c>
      <c r="D581" t="s">
        <v>273</v>
      </c>
      <c r="E581">
        <v>39137</v>
      </c>
      <c r="F581">
        <f t="shared" ca="1" si="9"/>
        <v>14</v>
      </c>
      <c r="G581" t="s">
        <v>283</v>
      </c>
      <c r="H581">
        <v>39000</v>
      </c>
      <c r="I581">
        <v>5</v>
      </c>
    </row>
    <row r="582" spans="1:9" x14ac:dyDescent="0.25">
      <c r="A582" t="s">
        <v>884</v>
      </c>
      <c r="B582" t="s">
        <v>303</v>
      </c>
      <c r="C582" t="s">
        <v>868</v>
      </c>
      <c r="D582" t="s">
        <v>276</v>
      </c>
      <c r="E582">
        <v>35842</v>
      </c>
      <c r="F582">
        <f t="shared" ca="1" si="9"/>
        <v>23</v>
      </c>
      <c r="G582" t="s">
        <v>286</v>
      </c>
      <c r="H582">
        <v>39530</v>
      </c>
      <c r="I582">
        <v>5</v>
      </c>
    </row>
    <row r="583" spans="1:9" x14ac:dyDescent="0.25">
      <c r="A583" t="s">
        <v>885</v>
      </c>
      <c r="B583" t="s">
        <v>294</v>
      </c>
      <c r="C583" t="s">
        <v>868</v>
      </c>
      <c r="D583" t="s">
        <v>276</v>
      </c>
      <c r="E583">
        <v>36196</v>
      </c>
      <c r="F583">
        <f t="shared" ca="1" si="9"/>
        <v>22</v>
      </c>
      <c r="G583" t="s">
        <v>291</v>
      </c>
      <c r="H583">
        <v>34980</v>
      </c>
      <c r="I583">
        <v>2</v>
      </c>
    </row>
    <row r="584" spans="1:9" x14ac:dyDescent="0.25">
      <c r="A584" t="s">
        <v>886</v>
      </c>
      <c r="B584" t="s">
        <v>288</v>
      </c>
      <c r="C584" t="s">
        <v>868</v>
      </c>
      <c r="D584" t="s">
        <v>290</v>
      </c>
      <c r="E584">
        <v>36214</v>
      </c>
      <c r="F584">
        <f t="shared" ca="1" si="9"/>
        <v>22</v>
      </c>
      <c r="G584" t="s">
        <v>274</v>
      </c>
      <c r="H584">
        <v>53310</v>
      </c>
      <c r="I584">
        <v>5</v>
      </c>
    </row>
    <row r="585" spans="1:9" x14ac:dyDescent="0.25">
      <c r="A585" t="s">
        <v>887</v>
      </c>
      <c r="B585" t="s">
        <v>285</v>
      </c>
      <c r="C585" t="s">
        <v>868</v>
      </c>
      <c r="D585" t="s">
        <v>282</v>
      </c>
      <c r="E585">
        <v>36557</v>
      </c>
      <c r="F585">
        <f t="shared" ca="1" si="9"/>
        <v>21</v>
      </c>
      <c r="G585" t="s">
        <v>277</v>
      </c>
      <c r="H585">
        <v>15552</v>
      </c>
      <c r="I585">
        <v>4</v>
      </c>
    </row>
    <row r="586" spans="1:9" x14ac:dyDescent="0.25">
      <c r="A586" t="s">
        <v>888</v>
      </c>
      <c r="B586" t="s">
        <v>281</v>
      </c>
      <c r="C586" t="s">
        <v>868</v>
      </c>
      <c r="D586" t="s">
        <v>290</v>
      </c>
      <c r="E586">
        <v>38027</v>
      </c>
      <c r="F586">
        <f t="shared" ca="1" si="9"/>
        <v>17</v>
      </c>
      <c r="G586" t="s">
        <v>279</v>
      </c>
      <c r="H586">
        <v>64590</v>
      </c>
      <c r="I586">
        <v>1</v>
      </c>
    </row>
    <row r="587" spans="1:9" x14ac:dyDescent="0.25">
      <c r="A587" t="s">
        <v>889</v>
      </c>
      <c r="B587" t="s">
        <v>288</v>
      </c>
      <c r="C587" t="s">
        <v>868</v>
      </c>
      <c r="D587" t="s">
        <v>273</v>
      </c>
      <c r="E587">
        <v>40581</v>
      </c>
      <c r="F587">
        <f t="shared" ca="1" si="9"/>
        <v>10</v>
      </c>
      <c r="G587" t="s">
        <v>283</v>
      </c>
      <c r="H587">
        <v>80260</v>
      </c>
      <c r="I587">
        <v>3</v>
      </c>
    </row>
    <row r="588" spans="1:9" x14ac:dyDescent="0.25">
      <c r="A588" t="s">
        <v>890</v>
      </c>
      <c r="B588" t="s">
        <v>288</v>
      </c>
      <c r="C588" t="s">
        <v>868</v>
      </c>
      <c r="D588" t="s">
        <v>273</v>
      </c>
      <c r="E588">
        <v>40990</v>
      </c>
      <c r="F588">
        <f t="shared" ca="1" si="9"/>
        <v>9</v>
      </c>
      <c r="G588" t="s">
        <v>286</v>
      </c>
      <c r="H588">
        <v>65571</v>
      </c>
      <c r="I588">
        <v>3</v>
      </c>
    </row>
    <row r="589" spans="1:9" x14ac:dyDescent="0.25">
      <c r="A589" t="s">
        <v>891</v>
      </c>
      <c r="B589" t="s">
        <v>288</v>
      </c>
      <c r="C589" t="s">
        <v>868</v>
      </c>
      <c r="D589" t="s">
        <v>273</v>
      </c>
      <c r="E589">
        <v>38784</v>
      </c>
      <c r="F589">
        <f t="shared" ca="1" si="9"/>
        <v>15</v>
      </c>
      <c r="G589" t="s">
        <v>291</v>
      </c>
      <c r="H589">
        <v>78710</v>
      </c>
      <c r="I589">
        <v>4</v>
      </c>
    </row>
    <row r="590" spans="1:9" x14ac:dyDescent="0.25">
      <c r="A590" t="s">
        <v>892</v>
      </c>
      <c r="B590" t="s">
        <v>294</v>
      </c>
      <c r="C590" t="s">
        <v>868</v>
      </c>
      <c r="D590" t="s">
        <v>282</v>
      </c>
      <c r="E590">
        <v>35861</v>
      </c>
      <c r="F590">
        <f t="shared" ca="1" si="9"/>
        <v>23</v>
      </c>
      <c r="G590" t="s">
        <v>274</v>
      </c>
      <c r="H590">
        <v>12836</v>
      </c>
      <c r="I590">
        <v>5</v>
      </c>
    </row>
    <row r="591" spans="1:9" x14ac:dyDescent="0.25">
      <c r="A591" t="s">
        <v>893</v>
      </c>
      <c r="B591" t="s">
        <v>271</v>
      </c>
      <c r="C591" t="s">
        <v>868</v>
      </c>
      <c r="D591" t="s">
        <v>282</v>
      </c>
      <c r="E591">
        <v>35869</v>
      </c>
      <c r="F591">
        <f t="shared" ca="1" si="9"/>
        <v>23</v>
      </c>
      <c r="G591" t="s">
        <v>277</v>
      </c>
      <c r="H591">
        <v>17912</v>
      </c>
      <c r="I591">
        <v>5</v>
      </c>
    </row>
    <row r="592" spans="1:9" x14ac:dyDescent="0.25">
      <c r="A592" t="s">
        <v>894</v>
      </c>
      <c r="B592" t="s">
        <v>288</v>
      </c>
      <c r="C592" t="s">
        <v>868</v>
      </c>
      <c r="D592" t="s">
        <v>273</v>
      </c>
      <c r="E592">
        <v>36245</v>
      </c>
      <c r="F592">
        <f t="shared" ca="1" si="9"/>
        <v>22</v>
      </c>
      <c r="G592" t="s">
        <v>279</v>
      </c>
      <c r="H592">
        <v>58410</v>
      </c>
      <c r="I592">
        <v>5</v>
      </c>
    </row>
    <row r="593" spans="1:9" x14ac:dyDescent="0.25">
      <c r="A593" t="s">
        <v>895</v>
      </c>
      <c r="B593" t="s">
        <v>288</v>
      </c>
      <c r="C593" t="s">
        <v>868</v>
      </c>
      <c r="D593" t="s">
        <v>290</v>
      </c>
      <c r="E593">
        <v>38793</v>
      </c>
      <c r="F593">
        <f t="shared" ca="1" si="9"/>
        <v>15</v>
      </c>
      <c r="G593" t="s">
        <v>283</v>
      </c>
      <c r="H593">
        <v>85930</v>
      </c>
      <c r="I593">
        <v>2</v>
      </c>
    </row>
    <row r="594" spans="1:9" x14ac:dyDescent="0.25">
      <c r="A594" t="s">
        <v>896</v>
      </c>
      <c r="B594" t="s">
        <v>271</v>
      </c>
      <c r="C594" t="s">
        <v>868</v>
      </c>
      <c r="D594" t="s">
        <v>273</v>
      </c>
      <c r="E594">
        <v>39153</v>
      </c>
      <c r="F594">
        <f t="shared" ca="1" si="9"/>
        <v>14</v>
      </c>
      <c r="G594" t="s">
        <v>286</v>
      </c>
      <c r="H594">
        <v>43600</v>
      </c>
      <c r="I594">
        <v>5</v>
      </c>
    </row>
    <row r="595" spans="1:9" x14ac:dyDescent="0.25">
      <c r="A595" t="s">
        <v>897</v>
      </c>
      <c r="B595" t="s">
        <v>288</v>
      </c>
      <c r="C595" t="s">
        <v>868</v>
      </c>
      <c r="D595" t="s">
        <v>273</v>
      </c>
      <c r="E595">
        <v>41016</v>
      </c>
      <c r="F595">
        <f t="shared" ca="1" si="9"/>
        <v>9</v>
      </c>
      <c r="G595" t="s">
        <v>291</v>
      </c>
      <c r="H595">
        <v>68470</v>
      </c>
      <c r="I595">
        <v>4</v>
      </c>
    </row>
    <row r="596" spans="1:9" x14ac:dyDescent="0.25">
      <c r="A596" t="s">
        <v>898</v>
      </c>
      <c r="B596" t="s">
        <v>288</v>
      </c>
      <c r="C596" t="s">
        <v>868</v>
      </c>
      <c r="D596" t="s">
        <v>273</v>
      </c>
      <c r="E596">
        <v>39183</v>
      </c>
      <c r="F596">
        <f t="shared" ca="1" si="9"/>
        <v>14</v>
      </c>
      <c r="G596" t="s">
        <v>274</v>
      </c>
      <c r="H596">
        <v>82700</v>
      </c>
      <c r="I596">
        <v>3</v>
      </c>
    </row>
    <row r="597" spans="1:9" x14ac:dyDescent="0.25">
      <c r="A597" t="s">
        <v>899</v>
      </c>
      <c r="B597" t="s">
        <v>288</v>
      </c>
      <c r="C597" t="s">
        <v>868</v>
      </c>
      <c r="D597" t="s">
        <v>273</v>
      </c>
      <c r="E597">
        <v>35896</v>
      </c>
      <c r="F597">
        <f t="shared" ca="1" si="9"/>
        <v>23</v>
      </c>
      <c r="G597" t="s">
        <v>277</v>
      </c>
      <c r="H597">
        <v>70280</v>
      </c>
      <c r="I597">
        <v>3</v>
      </c>
    </row>
    <row r="598" spans="1:9" x14ac:dyDescent="0.25">
      <c r="A598" t="s">
        <v>900</v>
      </c>
      <c r="B598" t="s">
        <v>294</v>
      </c>
      <c r="C598" t="s">
        <v>868</v>
      </c>
      <c r="D598" t="s">
        <v>290</v>
      </c>
      <c r="E598">
        <v>36642</v>
      </c>
      <c r="F598">
        <f t="shared" ca="1" si="9"/>
        <v>21</v>
      </c>
      <c r="G598" t="s">
        <v>279</v>
      </c>
      <c r="H598">
        <v>77760</v>
      </c>
      <c r="I598">
        <v>3</v>
      </c>
    </row>
    <row r="599" spans="1:9" x14ac:dyDescent="0.25">
      <c r="A599" t="s">
        <v>901</v>
      </c>
      <c r="B599" t="s">
        <v>288</v>
      </c>
      <c r="C599" t="s">
        <v>868</v>
      </c>
      <c r="D599" t="s">
        <v>273</v>
      </c>
      <c r="E599">
        <v>38856</v>
      </c>
      <c r="F599">
        <f t="shared" ca="1" si="9"/>
        <v>15</v>
      </c>
      <c r="G599" t="s">
        <v>283</v>
      </c>
      <c r="H599">
        <v>37770</v>
      </c>
      <c r="I599">
        <v>5</v>
      </c>
    </row>
    <row r="600" spans="1:9" x14ac:dyDescent="0.25">
      <c r="A600" t="s">
        <v>902</v>
      </c>
      <c r="B600" t="s">
        <v>271</v>
      </c>
      <c r="C600" t="s">
        <v>868</v>
      </c>
      <c r="D600" t="s">
        <v>273</v>
      </c>
      <c r="E600">
        <v>36290</v>
      </c>
      <c r="F600">
        <f t="shared" ca="1" si="9"/>
        <v>22</v>
      </c>
      <c r="G600" t="s">
        <v>286</v>
      </c>
      <c r="H600">
        <v>39000</v>
      </c>
      <c r="I600">
        <v>3</v>
      </c>
    </row>
    <row r="601" spans="1:9" x14ac:dyDescent="0.25">
      <c r="A601" t="s">
        <v>903</v>
      </c>
      <c r="B601" t="s">
        <v>288</v>
      </c>
      <c r="C601" t="s">
        <v>868</v>
      </c>
      <c r="D601" t="s">
        <v>273</v>
      </c>
      <c r="E601">
        <v>36312</v>
      </c>
      <c r="F601">
        <f t="shared" ca="1" si="9"/>
        <v>21</v>
      </c>
      <c r="G601" t="s">
        <v>291</v>
      </c>
      <c r="H601">
        <v>69200</v>
      </c>
      <c r="I601">
        <v>4</v>
      </c>
    </row>
    <row r="602" spans="1:9" x14ac:dyDescent="0.25">
      <c r="A602" t="s">
        <v>904</v>
      </c>
      <c r="B602" t="s">
        <v>271</v>
      </c>
      <c r="C602" t="s">
        <v>868</v>
      </c>
      <c r="D602" t="s">
        <v>276</v>
      </c>
      <c r="E602">
        <v>37775</v>
      </c>
      <c r="F602">
        <f t="shared" ca="1" si="9"/>
        <v>17</v>
      </c>
      <c r="G602" t="s">
        <v>274</v>
      </c>
      <c r="H602">
        <v>28525</v>
      </c>
      <c r="I602">
        <v>4</v>
      </c>
    </row>
    <row r="603" spans="1:9" x14ac:dyDescent="0.25">
      <c r="A603" t="s">
        <v>905</v>
      </c>
      <c r="B603" t="s">
        <v>303</v>
      </c>
      <c r="C603" t="s">
        <v>868</v>
      </c>
      <c r="D603" t="s">
        <v>273</v>
      </c>
      <c r="E603">
        <v>37793</v>
      </c>
      <c r="F603">
        <f t="shared" ca="1" si="9"/>
        <v>17</v>
      </c>
      <c r="G603" t="s">
        <v>277</v>
      </c>
      <c r="H603">
        <v>29210</v>
      </c>
      <c r="I603">
        <v>5</v>
      </c>
    </row>
    <row r="604" spans="1:9" x14ac:dyDescent="0.25">
      <c r="A604" t="s">
        <v>906</v>
      </c>
      <c r="B604" t="s">
        <v>294</v>
      </c>
      <c r="C604" t="s">
        <v>868</v>
      </c>
      <c r="D604" t="s">
        <v>290</v>
      </c>
      <c r="E604">
        <v>40350</v>
      </c>
      <c r="F604">
        <f t="shared" ca="1" si="9"/>
        <v>10</v>
      </c>
      <c r="G604" t="s">
        <v>279</v>
      </c>
      <c r="H604">
        <v>21580</v>
      </c>
      <c r="I604">
        <v>3</v>
      </c>
    </row>
    <row r="605" spans="1:9" x14ac:dyDescent="0.25">
      <c r="A605" t="s">
        <v>907</v>
      </c>
      <c r="B605" t="s">
        <v>294</v>
      </c>
      <c r="C605" t="s">
        <v>868</v>
      </c>
      <c r="D605" t="s">
        <v>290</v>
      </c>
      <c r="E605">
        <v>40726</v>
      </c>
      <c r="F605">
        <f t="shared" ca="1" si="9"/>
        <v>9</v>
      </c>
      <c r="G605" t="s">
        <v>283</v>
      </c>
      <c r="H605">
        <v>46650</v>
      </c>
      <c r="I605">
        <v>2</v>
      </c>
    </row>
    <row r="606" spans="1:9" x14ac:dyDescent="0.25">
      <c r="A606" t="s">
        <v>908</v>
      </c>
      <c r="B606" t="s">
        <v>288</v>
      </c>
      <c r="C606" t="s">
        <v>868</v>
      </c>
      <c r="D606" t="s">
        <v>273</v>
      </c>
      <c r="E606">
        <v>39273</v>
      </c>
      <c r="F606">
        <f t="shared" ca="1" si="9"/>
        <v>13</v>
      </c>
      <c r="G606" t="s">
        <v>286</v>
      </c>
      <c r="H606">
        <v>54200</v>
      </c>
      <c r="I606">
        <v>4</v>
      </c>
    </row>
    <row r="607" spans="1:9" x14ac:dyDescent="0.25">
      <c r="A607" t="s">
        <v>909</v>
      </c>
      <c r="B607" t="s">
        <v>294</v>
      </c>
      <c r="C607" t="s">
        <v>868</v>
      </c>
      <c r="D607" t="s">
        <v>282</v>
      </c>
      <c r="E607">
        <v>39293</v>
      </c>
      <c r="F607">
        <f t="shared" ca="1" si="9"/>
        <v>13</v>
      </c>
      <c r="G607" t="s">
        <v>291</v>
      </c>
      <c r="H607">
        <v>26484</v>
      </c>
      <c r="I607">
        <v>5</v>
      </c>
    </row>
    <row r="608" spans="1:9" x14ac:dyDescent="0.25">
      <c r="A608" t="s">
        <v>910</v>
      </c>
      <c r="B608" t="s">
        <v>271</v>
      </c>
      <c r="C608" t="s">
        <v>868</v>
      </c>
      <c r="D608" t="s">
        <v>273</v>
      </c>
      <c r="E608">
        <v>36360</v>
      </c>
      <c r="F608">
        <f t="shared" ca="1" si="9"/>
        <v>21</v>
      </c>
      <c r="G608" t="s">
        <v>274</v>
      </c>
      <c r="H608">
        <v>67020</v>
      </c>
      <c r="I608">
        <v>1</v>
      </c>
    </row>
    <row r="609" spans="1:9" x14ac:dyDescent="0.25">
      <c r="A609" t="s">
        <v>911</v>
      </c>
      <c r="B609" t="s">
        <v>281</v>
      </c>
      <c r="C609" t="s">
        <v>868</v>
      </c>
      <c r="D609" t="s">
        <v>290</v>
      </c>
      <c r="E609">
        <v>37082</v>
      </c>
      <c r="F609">
        <f t="shared" ca="1" si="9"/>
        <v>19</v>
      </c>
      <c r="G609" t="s">
        <v>277</v>
      </c>
      <c r="H609">
        <v>46780</v>
      </c>
      <c r="I609">
        <v>2</v>
      </c>
    </row>
    <row r="610" spans="1:9" x14ac:dyDescent="0.25">
      <c r="A610" t="s">
        <v>912</v>
      </c>
      <c r="B610" t="s">
        <v>303</v>
      </c>
      <c r="C610" t="s">
        <v>868</v>
      </c>
      <c r="D610" t="s">
        <v>276</v>
      </c>
      <c r="E610">
        <v>37815</v>
      </c>
      <c r="F610">
        <f t="shared" ca="1" si="9"/>
        <v>17</v>
      </c>
      <c r="G610" t="s">
        <v>279</v>
      </c>
      <c r="H610">
        <v>48740</v>
      </c>
      <c r="I610">
        <v>1</v>
      </c>
    </row>
    <row r="611" spans="1:9" x14ac:dyDescent="0.25">
      <c r="A611" t="s">
        <v>913</v>
      </c>
      <c r="B611" t="s">
        <v>288</v>
      </c>
      <c r="C611" t="s">
        <v>868</v>
      </c>
      <c r="D611" t="s">
        <v>273</v>
      </c>
      <c r="E611">
        <v>38902</v>
      </c>
      <c r="F611">
        <f t="shared" ca="1" si="9"/>
        <v>14</v>
      </c>
      <c r="G611" t="s">
        <v>283</v>
      </c>
      <c r="H611">
        <v>73560</v>
      </c>
      <c r="I611">
        <v>3</v>
      </c>
    </row>
    <row r="612" spans="1:9" x14ac:dyDescent="0.25">
      <c r="A612" t="s">
        <v>914</v>
      </c>
      <c r="B612" t="s">
        <v>281</v>
      </c>
      <c r="C612" t="s">
        <v>868</v>
      </c>
      <c r="D612" t="s">
        <v>273</v>
      </c>
      <c r="E612">
        <v>40759</v>
      </c>
      <c r="F612">
        <f t="shared" ca="1" si="9"/>
        <v>9</v>
      </c>
      <c r="G612" t="s">
        <v>286</v>
      </c>
      <c r="H612">
        <v>67920</v>
      </c>
      <c r="I612">
        <v>4</v>
      </c>
    </row>
    <row r="613" spans="1:9" x14ac:dyDescent="0.25">
      <c r="A613" t="s">
        <v>915</v>
      </c>
      <c r="B613" t="s">
        <v>294</v>
      </c>
      <c r="C613" t="s">
        <v>868</v>
      </c>
      <c r="D613" t="s">
        <v>273</v>
      </c>
      <c r="E613">
        <v>36012</v>
      </c>
      <c r="F613">
        <f t="shared" ca="1" si="9"/>
        <v>22</v>
      </c>
      <c r="G613" t="s">
        <v>291</v>
      </c>
      <c r="H613">
        <v>78950</v>
      </c>
      <c r="I613">
        <v>1</v>
      </c>
    </row>
    <row r="614" spans="1:9" x14ac:dyDescent="0.25">
      <c r="A614" t="s">
        <v>916</v>
      </c>
      <c r="B614" t="s">
        <v>294</v>
      </c>
      <c r="C614" t="s">
        <v>868</v>
      </c>
      <c r="D614" t="s">
        <v>273</v>
      </c>
      <c r="E614">
        <v>41157</v>
      </c>
      <c r="F614">
        <f t="shared" ca="1" si="9"/>
        <v>8</v>
      </c>
      <c r="G614" t="s">
        <v>274</v>
      </c>
      <c r="H614">
        <v>86240</v>
      </c>
      <c r="I614">
        <v>1</v>
      </c>
    </row>
    <row r="615" spans="1:9" x14ac:dyDescent="0.25">
      <c r="A615" t="s">
        <v>917</v>
      </c>
      <c r="B615" t="s">
        <v>294</v>
      </c>
      <c r="C615" t="s">
        <v>868</v>
      </c>
      <c r="D615" t="s">
        <v>276</v>
      </c>
      <c r="E615">
        <v>38975</v>
      </c>
      <c r="F615">
        <f t="shared" ca="1" si="9"/>
        <v>14</v>
      </c>
      <c r="G615" t="s">
        <v>277</v>
      </c>
      <c r="H615">
        <v>42740</v>
      </c>
      <c r="I615">
        <v>2</v>
      </c>
    </row>
    <row r="616" spans="1:9" x14ac:dyDescent="0.25">
      <c r="A616" t="s">
        <v>918</v>
      </c>
      <c r="B616" t="s">
        <v>294</v>
      </c>
      <c r="C616" t="s">
        <v>868</v>
      </c>
      <c r="D616" t="s">
        <v>290</v>
      </c>
      <c r="E616">
        <v>36406</v>
      </c>
      <c r="F616">
        <f t="shared" ca="1" si="9"/>
        <v>21</v>
      </c>
      <c r="G616" t="s">
        <v>279</v>
      </c>
      <c r="H616">
        <v>60800</v>
      </c>
      <c r="I616">
        <v>4</v>
      </c>
    </row>
    <row r="617" spans="1:9" x14ac:dyDescent="0.25">
      <c r="A617" t="s">
        <v>919</v>
      </c>
      <c r="B617" t="s">
        <v>288</v>
      </c>
      <c r="C617" t="s">
        <v>868</v>
      </c>
      <c r="D617" t="s">
        <v>273</v>
      </c>
      <c r="E617">
        <v>36407</v>
      </c>
      <c r="F617">
        <f t="shared" ca="1" si="9"/>
        <v>21</v>
      </c>
      <c r="G617" t="s">
        <v>283</v>
      </c>
      <c r="H617">
        <v>45880</v>
      </c>
      <c r="I617">
        <v>5</v>
      </c>
    </row>
    <row r="618" spans="1:9" x14ac:dyDescent="0.25">
      <c r="A618" t="s">
        <v>920</v>
      </c>
      <c r="B618" t="s">
        <v>288</v>
      </c>
      <c r="C618" t="s">
        <v>868</v>
      </c>
      <c r="D618" t="s">
        <v>276</v>
      </c>
      <c r="E618">
        <v>36423</v>
      </c>
      <c r="F618">
        <f t="shared" ca="1" si="9"/>
        <v>21</v>
      </c>
      <c r="G618" t="s">
        <v>286</v>
      </c>
      <c r="H618">
        <v>47350</v>
      </c>
      <c r="I618">
        <v>1</v>
      </c>
    </row>
    <row r="619" spans="1:9" x14ac:dyDescent="0.25">
      <c r="A619" t="s">
        <v>921</v>
      </c>
      <c r="B619" t="s">
        <v>271</v>
      </c>
      <c r="C619" t="s">
        <v>868</v>
      </c>
      <c r="D619" t="s">
        <v>273</v>
      </c>
      <c r="E619">
        <v>38237</v>
      </c>
      <c r="F619">
        <f t="shared" ca="1" si="9"/>
        <v>16</v>
      </c>
      <c r="G619" t="s">
        <v>291</v>
      </c>
      <c r="H619">
        <v>31910</v>
      </c>
      <c r="I619">
        <v>5</v>
      </c>
    </row>
    <row r="620" spans="1:9" x14ac:dyDescent="0.25">
      <c r="A620" t="s">
        <v>922</v>
      </c>
      <c r="B620" t="s">
        <v>288</v>
      </c>
      <c r="C620" t="s">
        <v>868</v>
      </c>
      <c r="D620" t="s">
        <v>290</v>
      </c>
      <c r="E620">
        <v>39720</v>
      </c>
      <c r="F620">
        <f t="shared" ca="1" si="9"/>
        <v>12</v>
      </c>
      <c r="G620" t="s">
        <v>274</v>
      </c>
      <c r="H620">
        <v>43320</v>
      </c>
      <c r="I620">
        <v>5</v>
      </c>
    </row>
    <row r="621" spans="1:9" x14ac:dyDescent="0.25">
      <c r="A621" t="s">
        <v>923</v>
      </c>
      <c r="B621" t="s">
        <v>303</v>
      </c>
      <c r="C621" t="s">
        <v>868</v>
      </c>
      <c r="D621" t="s">
        <v>273</v>
      </c>
      <c r="E621">
        <v>40078</v>
      </c>
      <c r="F621">
        <f t="shared" ca="1" si="9"/>
        <v>11</v>
      </c>
      <c r="G621" t="s">
        <v>277</v>
      </c>
      <c r="H621">
        <v>23190</v>
      </c>
      <c r="I621">
        <v>5</v>
      </c>
    </row>
    <row r="622" spans="1:9" x14ac:dyDescent="0.25">
      <c r="A622" t="s">
        <v>924</v>
      </c>
      <c r="B622" t="s">
        <v>285</v>
      </c>
      <c r="C622" t="s">
        <v>868</v>
      </c>
      <c r="D622" t="s">
        <v>276</v>
      </c>
      <c r="E622">
        <v>41195</v>
      </c>
      <c r="F622">
        <f t="shared" ca="1" si="9"/>
        <v>8</v>
      </c>
      <c r="G622" t="s">
        <v>279</v>
      </c>
      <c r="H622">
        <v>25885</v>
      </c>
      <c r="I622">
        <v>5</v>
      </c>
    </row>
    <row r="623" spans="1:9" x14ac:dyDescent="0.25">
      <c r="A623" t="s">
        <v>925</v>
      </c>
      <c r="B623" t="s">
        <v>294</v>
      </c>
      <c r="C623" t="s">
        <v>868</v>
      </c>
      <c r="D623" t="s">
        <v>273</v>
      </c>
      <c r="E623">
        <v>40469</v>
      </c>
      <c r="F623">
        <f t="shared" ca="1" si="9"/>
        <v>10</v>
      </c>
      <c r="G623" t="s">
        <v>283</v>
      </c>
      <c r="H623">
        <v>63030</v>
      </c>
      <c r="I623">
        <v>1</v>
      </c>
    </row>
    <row r="624" spans="1:9" x14ac:dyDescent="0.25">
      <c r="A624" t="s">
        <v>926</v>
      </c>
      <c r="B624" t="s">
        <v>303</v>
      </c>
      <c r="C624" t="s">
        <v>868</v>
      </c>
      <c r="D624" t="s">
        <v>273</v>
      </c>
      <c r="E624">
        <v>39002</v>
      </c>
      <c r="F624">
        <f t="shared" ca="1" si="9"/>
        <v>14</v>
      </c>
      <c r="G624" t="s">
        <v>286</v>
      </c>
      <c r="H624">
        <v>32120</v>
      </c>
      <c r="I624">
        <v>1</v>
      </c>
    </row>
    <row r="625" spans="1:9" x14ac:dyDescent="0.25">
      <c r="A625" t="s">
        <v>927</v>
      </c>
      <c r="B625" t="s">
        <v>271</v>
      </c>
      <c r="C625" t="s">
        <v>868</v>
      </c>
      <c r="D625" t="s">
        <v>290</v>
      </c>
      <c r="E625">
        <v>36070</v>
      </c>
      <c r="F625">
        <f t="shared" ca="1" si="9"/>
        <v>22</v>
      </c>
      <c r="G625" t="s">
        <v>291</v>
      </c>
      <c r="H625">
        <v>59050</v>
      </c>
      <c r="I625">
        <v>4</v>
      </c>
    </row>
    <row r="626" spans="1:9" x14ac:dyDescent="0.25">
      <c r="A626" t="s">
        <v>928</v>
      </c>
      <c r="B626" t="s">
        <v>294</v>
      </c>
      <c r="C626" t="s">
        <v>868</v>
      </c>
      <c r="D626" t="s">
        <v>273</v>
      </c>
      <c r="E626">
        <v>36078</v>
      </c>
      <c r="F626">
        <f t="shared" ca="1" si="9"/>
        <v>22</v>
      </c>
      <c r="G626" t="s">
        <v>274</v>
      </c>
      <c r="H626">
        <v>79610</v>
      </c>
      <c r="I626">
        <v>2</v>
      </c>
    </row>
    <row r="627" spans="1:9" x14ac:dyDescent="0.25">
      <c r="A627" t="s">
        <v>929</v>
      </c>
      <c r="B627" t="s">
        <v>271</v>
      </c>
      <c r="C627" t="s">
        <v>868</v>
      </c>
      <c r="D627" t="s">
        <v>273</v>
      </c>
      <c r="E627">
        <v>36081</v>
      </c>
      <c r="F627">
        <f t="shared" ca="1" si="9"/>
        <v>22</v>
      </c>
      <c r="G627" t="s">
        <v>277</v>
      </c>
      <c r="H627">
        <v>67407</v>
      </c>
      <c r="I627">
        <v>5</v>
      </c>
    </row>
    <row r="628" spans="1:9" x14ac:dyDescent="0.25">
      <c r="A628" t="s">
        <v>930</v>
      </c>
      <c r="B628" t="s">
        <v>288</v>
      </c>
      <c r="C628" t="s">
        <v>868</v>
      </c>
      <c r="D628" t="s">
        <v>273</v>
      </c>
      <c r="E628">
        <v>39745</v>
      </c>
      <c r="F628">
        <f t="shared" ca="1" si="9"/>
        <v>12</v>
      </c>
      <c r="G628" t="s">
        <v>279</v>
      </c>
      <c r="H628">
        <v>29330</v>
      </c>
      <c r="I628">
        <v>5</v>
      </c>
    </row>
    <row r="629" spans="1:9" x14ac:dyDescent="0.25">
      <c r="A629" t="s">
        <v>931</v>
      </c>
      <c r="B629" t="s">
        <v>285</v>
      </c>
      <c r="C629" t="s">
        <v>868</v>
      </c>
      <c r="D629" t="s">
        <v>273</v>
      </c>
      <c r="E629">
        <v>40853</v>
      </c>
      <c r="F629">
        <f t="shared" ca="1" si="9"/>
        <v>9</v>
      </c>
      <c r="G629" t="s">
        <v>283</v>
      </c>
      <c r="H629">
        <v>63050</v>
      </c>
      <c r="I629">
        <v>3</v>
      </c>
    </row>
    <row r="630" spans="1:9" x14ac:dyDescent="0.25">
      <c r="A630" t="s">
        <v>932</v>
      </c>
      <c r="B630" t="s">
        <v>288</v>
      </c>
      <c r="C630" t="s">
        <v>868</v>
      </c>
      <c r="D630" t="s">
        <v>290</v>
      </c>
      <c r="E630">
        <v>41219</v>
      </c>
      <c r="F630">
        <f t="shared" ca="1" si="9"/>
        <v>8</v>
      </c>
      <c r="G630" t="s">
        <v>286</v>
      </c>
      <c r="H630">
        <v>55690</v>
      </c>
      <c r="I630">
        <v>2</v>
      </c>
    </row>
    <row r="631" spans="1:9" x14ac:dyDescent="0.25">
      <c r="A631" t="s">
        <v>933</v>
      </c>
      <c r="B631" t="s">
        <v>294</v>
      </c>
      <c r="C631" t="s">
        <v>868</v>
      </c>
      <c r="D631" t="s">
        <v>273</v>
      </c>
      <c r="E631">
        <v>39398</v>
      </c>
      <c r="F631">
        <f t="shared" ca="1" si="9"/>
        <v>13</v>
      </c>
      <c r="G631" t="s">
        <v>291</v>
      </c>
      <c r="H631">
        <v>48490</v>
      </c>
      <c r="I631">
        <v>2</v>
      </c>
    </row>
    <row r="632" spans="1:9" x14ac:dyDescent="0.25">
      <c r="A632" t="s">
        <v>934</v>
      </c>
      <c r="B632" t="s">
        <v>294</v>
      </c>
      <c r="C632" t="s">
        <v>868</v>
      </c>
      <c r="D632" t="s">
        <v>273</v>
      </c>
      <c r="E632">
        <v>40486</v>
      </c>
      <c r="F632">
        <f t="shared" ca="1" si="9"/>
        <v>10</v>
      </c>
      <c r="G632" t="s">
        <v>274</v>
      </c>
      <c r="H632">
        <v>66440</v>
      </c>
      <c r="I632">
        <v>3</v>
      </c>
    </row>
    <row r="633" spans="1:9" x14ac:dyDescent="0.25">
      <c r="A633" t="s">
        <v>935</v>
      </c>
      <c r="B633" t="s">
        <v>288</v>
      </c>
      <c r="C633" t="s">
        <v>868</v>
      </c>
      <c r="D633" t="s">
        <v>290</v>
      </c>
      <c r="E633">
        <v>36479</v>
      </c>
      <c r="F633">
        <f t="shared" ca="1" si="9"/>
        <v>21</v>
      </c>
      <c r="G633" t="s">
        <v>277</v>
      </c>
      <c r="H633">
        <v>54840</v>
      </c>
      <c r="I633">
        <v>4</v>
      </c>
    </row>
    <row r="634" spans="1:9" x14ac:dyDescent="0.25">
      <c r="A634" t="s">
        <v>936</v>
      </c>
      <c r="B634" t="s">
        <v>288</v>
      </c>
      <c r="C634" t="s">
        <v>868</v>
      </c>
      <c r="D634" t="s">
        <v>273</v>
      </c>
      <c r="E634">
        <v>39797</v>
      </c>
      <c r="F634">
        <f t="shared" ca="1" si="9"/>
        <v>12</v>
      </c>
      <c r="G634" t="s">
        <v>279</v>
      </c>
      <c r="H634">
        <v>53900</v>
      </c>
      <c r="I634">
        <v>5</v>
      </c>
    </row>
    <row r="635" spans="1:9" x14ac:dyDescent="0.25">
      <c r="A635" t="s">
        <v>937</v>
      </c>
      <c r="B635" t="s">
        <v>285</v>
      </c>
      <c r="C635" t="s">
        <v>868</v>
      </c>
      <c r="D635" t="s">
        <v>282</v>
      </c>
      <c r="E635">
        <v>39417</v>
      </c>
      <c r="F635">
        <f t="shared" ca="1" si="9"/>
        <v>13</v>
      </c>
      <c r="G635" t="s">
        <v>283</v>
      </c>
      <c r="H635">
        <v>23692</v>
      </c>
      <c r="I635">
        <v>4</v>
      </c>
    </row>
    <row r="636" spans="1:9" x14ac:dyDescent="0.25">
      <c r="A636" t="s">
        <v>938</v>
      </c>
      <c r="B636" t="s">
        <v>294</v>
      </c>
      <c r="C636" t="s">
        <v>868</v>
      </c>
      <c r="D636" t="s">
        <v>282</v>
      </c>
      <c r="E636">
        <v>40515</v>
      </c>
      <c r="F636">
        <f t="shared" ca="1" si="9"/>
        <v>10</v>
      </c>
      <c r="G636" t="s">
        <v>286</v>
      </c>
      <c r="H636">
        <v>33508</v>
      </c>
      <c r="I636">
        <v>4</v>
      </c>
    </row>
    <row r="637" spans="1:9" x14ac:dyDescent="0.25">
      <c r="A637" t="s">
        <v>939</v>
      </c>
      <c r="B637" t="s">
        <v>288</v>
      </c>
      <c r="C637" t="s">
        <v>868</v>
      </c>
      <c r="D637" t="s">
        <v>273</v>
      </c>
      <c r="E637">
        <v>40521</v>
      </c>
      <c r="F637">
        <f t="shared" ca="1" si="9"/>
        <v>10</v>
      </c>
      <c r="G637" t="s">
        <v>291</v>
      </c>
      <c r="H637">
        <v>34330</v>
      </c>
      <c r="I637">
        <v>3</v>
      </c>
    </row>
    <row r="638" spans="1:9" x14ac:dyDescent="0.25">
      <c r="A638" t="s">
        <v>940</v>
      </c>
      <c r="B638" t="s">
        <v>285</v>
      </c>
      <c r="C638" t="s">
        <v>868</v>
      </c>
      <c r="D638" t="s">
        <v>273</v>
      </c>
      <c r="E638">
        <v>36514</v>
      </c>
      <c r="F638">
        <f t="shared" ca="1" si="9"/>
        <v>21</v>
      </c>
      <c r="G638" t="s">
        <v>274</v>
      </c>
      <c r="H638">
        <v>48250</v>
      </c>
      <c r="I638">
        <v>3</v>
      </c>
    </row>
    <row r="639" spans="1:9" x14ac:dyDescent="0.25">
      <c r="A639" t="s">
        <v>941</v>
      </c>
      <c r="B639" t="s">
        <v>288</v>
      </c>
      <c r="C639" t="s">
        <v>942</v>
      </c>
      <c r="D639" t="s">
        <v>290</v>
      </c>
      <c r="E639">
        <v>39087</v>
      </c>
      <c r="F639">
        <f t="shared" ca="1" si="9"/>
        <v>14</v>
      </c>
      <c r="G639" t="s">
        <v>277</v>
      </c>
      <c r="H639">
        <v>70150</v>
      </c>
      <c r="I639">
        <v>2</v>
      </c>
    </row>
    <row r="640" spans="1:9" x14ac:dyDescent="0.25">
      <c r="A640" t="s">
        <v>943</v>
      </c>
      <c r="B640" t="s">
        <v>294</v>
      </c>
      <c r="C640" t="s">
        <v>942</v>
      </c>
      <c r="D640" t="s">
        <v>290</v>
      </c>
      <c r="E640">
        <v>39090</v>
      </c>
      <c r="F640">
        <f t="shared" ca="1" si="9"/>
        <v>14</v>
      </c>
      <c r="G640" t="s">
        <v>279</v>
      </c>
      <c r="H640">
        <v>63290</v>
      </c>
      <c r="I640">
        <v>5</v>
      </c>
    </row>
    <row r="641" spans="1:9" x14ac:dyDescent="0.25">
      <c r="A641" t="s">
        <v>944</v>
      </c>
      <c r="B641" t="s">
        <v>303</v>
      </c>
      <c r="C641" t="s">
        <v>942</v>
      </c>
      <c r="D641" t="s">
        <v>273</v>
      </c>
      <c r="E641">
        <v>39091</v>
      </c>
      <c r="F641">
        <f t="shared" ca="1" si="9"/>
        <v>14</v>
      </c>
      <c r="G641" t="s">
        <v>283</v>
      </c>
      <c r="H641">
        <v>46410</v>
      </c>
      <c r="I641">
        <v>2</v>
      </c>
    </row>
    <row r="642" spans="1:9" x14ac:dyDescent="0.25">
      <c r="A642" t="s">
        <v>945</v>
      </c>
      <c r="B642" t="s">
        <v>294</v>
      </c>
      <c r="C642" t="s">
        <v>942</v>
      </c>
      <c r="D642" t="s">
        <v>290</v>
      </c>
      <c r="E642">
        <v>39106</v>
      </c>
      <c r="F642">
        <f t="shared" ref="F642:F705" ca="1" si="10">DATEDIF(E642,TODAY(),"Y")</f>
        <v>14</v>
      </c>
      <c r="G642" t="s">
        <v>286</v>
      </c>
      <c r="H642">
        <v>64263</v>
      </c>
      <c r="I642">
        <v>3</v>
      </c>
    </row>
    <row r="643" spans="1:9" x14ac:dyDescent="0.25">
      <c r="A643" t="s">
        <v>946</v>
      </c>
      <c r="B643" t="s">
        <v>288</v>
      </c>
      <c r="C643" t="s">
        <v>942</v>
      </c>
      <c r="D643" t="s">
        <v>290</v>
      </c>
      <c r="E643">
        <v>35826</v>
      </c>
      <c r="F643">
        <f t="shared" ca="1" si="10"/>
        <v>23</v>
      </c>
      <c r="G643" t="s">
        <v>291</v>
      </c>
      <c r="H643">
        <v>45030</v>
      </c>
      <c r="I643">
        <v>3</v>
      </c>
    </row>
    <row r="644" spans="1:9" x14ac:dyDescent="0.25">
      <c r="A644" t="s">
        <v>947</v>
      </c>
      <c r="B644" t="s">
        <v>288</v>
      </c>
      <c r="C644" t="s">
        <v>942</v>
      </c>
      <c r="D644" t="s">
        <v>273</v>
      </c>
      <c r="E644">
        <v>36549</v>
      </c>
      <c r="F644">
        <f t="shared" ca="1" si="10"/>
        <v>21</v>
      </c>
      <c r="G644" t="s">
        <v>274</v>
      </c>
      <c r="H644">
        <v>35460</v>
      </c>
      <c r="I644">
        <v>1</v>
      </c>
    </row>
    <row r="645" spans="1:9" x14ac:dyDescent="0.25">
      <c r="A645" t="s">
        <v>948</v>
      </c>
      <c r="B645" t="s">
        <v>288</v>
      </c>
      <c r="C645" t="s">
        <v>942</v>
      </c>
      <c r="D645" t="s">
        <v>276</v>
      </c>
      <c r="E645">
        <v>36918</v>
      </c>
      <c r="F645">
        <f t="shared" ca="1" si="10"/>
        <v>20</v>
      </c>
      <c r="G645" t="s">
        <v>277</v>
      </c>
      <c r="H645">
        <v>17205</v>
      </c>
      <c r="I645">
        <v>5</v>
      </c>
    </row>
    <row r="646" spans="1:9" x14ac:dyDescent="0.25">
      <c r="A646" t="s">
        <v>949</v>
      </c>
      <c r="B646" t="s">
        <v>288</v>
      </c>
      <c r="C646" t="s">
        <v>942</v>
      </c>
      <c r="D646" t="s">
        <v>290</v>
      </c>
      <c r="E646">
        <v>40563</v>
      </c>
      <c r="F646">
        <f t="shared" ca="1" si="10"/>
        <v>10</v>
      </c>
      <c r="G646" t="s">
        <v>279</v>
      </c>
      <c r="H646">
        <v>55510</v>
      </c>
      <c r="I646">
        <v>3</v>
      </c>
    </row>
    <row r="647" spans="1:9" x14ac:dyDescent="0.25">
      <c r="A647" t="s">
        <v>950</v>
      </c>
      <c r="B647" t="s">
        <v>288</v>
      </c>
      <c r="C647" t="s">
        <v>942</v>
      </c>
      <c r="D647" t="s">
        <v>273</v>
      </c>
      <c r="E647">
        <v>40568</v>
      </c>
      <c r="F647">
        <f t="shared" ca="1" si="10"/>
        <v>10</v>
      </c>
      <c r="G647" t="s">
        <v>283</v>
      </c>
      <c r="H647">
        <v>46390</v>
      </c>
      <c r="I647">
        <v>5</v>
      </c>
    </row>
    <row r="648" spans="1:9" x14ac:dyDescent="0.25">
      <c r="A648" t="s">
        <v>951</v>
      </c>
      <c r="B648" t="s">
        <v>294</v>
      </c>
      <c r="C648" t="s">
        <v>942</v>
      </c>
      <c r="D648" t="s">
        <v>273</v>
      </c>
      <c r="E648">
        <v>40584</v>
      </c>
      <c r="F648">
        <f t="shared" ca="1" si="10"/>
        <v>10</v>
      </c>
      <c r="G648" t="s">
        <v>286</v>
      </c>
      <c r="H648">
        <v>24200</v>
      </c>
      <c r="I648">
        <v>5</v>
      </c>
    </row>
    <row r="649" spans="1:9" x14ac:dyDescent="0.25">
      <c r="A649" t="s">
        <v>952</v>
      </c>
      <c r="B649" t="s">
        <v>288</v>
      </c>
      <c r="C649" t="s">
        <v>942</v>
      </c>
      <c r="D649" t="s">
        <v>276</v>
      </c>
      <c r="E649">
        <v>39118</v>
      </c>
      <c r="F649">
        <f t="shared" ca="1" si="10"/>
        <v>14</v>
      </c>
      <c r="G649" t="s">
        <v>291</v>
      </c>
      <c r="H649">
        <v>20075</v>
      </c>
      <c r="I649">
        <v>1</v>
      </c>
    </row>
    <row r="650" spans="1:9" x14ac:dyDescent="0.25">
      <c r="A650" t="s">
        <v>953</v>
      </c>
      <c r="B650" t="s">
        <v>288</v>
      </c>
      <c r="C650" t="s">
        <v>942</v>
      </c>
      <c r="D650" t="s">
        <v>276</v>
      </c>
      <c r="E650">
        <v>38753</v>
      </c>
      <c r="F650">
        <f t="shared" ca="1" si="10"/>
        <v>15</v>
      </c>
      <c r="G650" t="s">
        <v>274</v>
      </c>
      <c r="H650">
        <v>37660</v>
      </c>
      <c r="I650">
        <v>4</v>
      </c>
    </row>
    <row r="651" spans="1:9" x14ac:dyDescent="0.25">
      <c r="A651" t="s">
        <v>954</v>
      </c>
      <c r="B651" t="s">
        <v>271</v>
      </c>
      <c r="C651" t="s">
        <v>942</v>
      </c>
      <c r="D651" t="s">
        <v>290</v>
      </c>
      <c r="E651">
        <v>36193</v>
      </c>
      <c r="F651">
        <f t="shared" ca="1" si="10"/>
        <v>22</v>
      </c>
      <c r="G651" t="s">
        <v>277</v>
      </c>
      <c r="H651">
        <v>58250</v>
      </c>
      <c r="I651">
        <v>2</v>
      </c>
    </row>
    <row r="652" spans="1:9" x14ac:dyDescent="0.25">
      <c r="A652" t="s">
        <v>955</v>
      </c>
      <c r="B652" t="s">
        <v>288</v>
      </c>
      <c r="C652" t="s">
        <v>942</v>
      </c>
      <c r="D652" t="s">
        <v>290</v>
      </c>
      <c r="E652">
        <v>40235</v>
      </c>
      <c r="F652">
        <f t="shared" ca="1" si="10"/>
        <v>11</v>
      </c>
      <c r="G652" t="s">
        <v>279</v>
      </c>
      <c r="H652">
        <v>80729</v>
      </c>
      <c r="I652">
        <v>3</v>
      </c>
    </row>
    <row r="653" spans="1:9" x14ac:dyDescent="0.25">
      <c r="A653" t="s">
        <v>956</v>
      </c>
      <c r="B653" t="s">
        <v>288</v>
      </c>
      <c r="C653" t="s">
        <v>942</v>
      </c>
      <c r="D653" t="s">
        <v>273</v>
      </c>
      <c r="E653">
        <v>40986</v>
      </c>
      <c r="F653">
        <f t="shared" ca="1" si="10"/>
        <v>9</v>
      </c>
      <c r="G653" t="s">
        <v>283</v>
      </c>
      <c r="H653">
        <v>46550</v>
      </c>
      <c r="I653">
        <v>4</v>
      </c>
    </row>
    <row r="654" spans="1:9" x14ac:dyDescent="0.25">
      <c r="A654" t="s">
        <v>957</v>
      </c>
      <c r="B654" t="s">
        <v>294</v>
      </c>
      <c r="C654" t="s">
        <v>942</v>
      </c>
      <c r="D654" t="s">
        <v>276</v>
      </c>
      <c r="E654">
        <v>39155</v>
      </c>
      <c r="F654">
        <f t="shared" ca="1" si="10"/>
        <v>14</v>
      </c>
      <c r="G654" t="s">
        <v>286</v>
      </c>
      <c r="H654">
        <v>27710</v>
      </c>
      <c r="I654">
        <v>3</v>
      </c>
    </row>
    <row r="655" spans="1:9" x14ac:dyDescent="0.25">
      <c r="A655" t="s">
        <v>958</v>
      </c>
      <c r="B655" t="s">
        <v>288</v>
      </c>
      <c r="C655" t="s">
        <v>942</v>
      </c>
      <c r="D655" t="s">
        <v>273</v>
      </c>
      <c r="E655">
        <v>40250</v>
      </c>
      <c r="F655">
        <f t="shared" ca="1" si="10"/>
        <v>11</v>
      </c>
      <c r="G655" t="s">
        <v>291</v>
      </c>
      <c r="H655">
        <v>33590</v>
      </c>
      <c r="I655">
        <v>5</v>
      </c>
    </row>
    <row r="656" spans="1:9" x14ac:dyDescent="0.25">
      <c r="A656" t="s">
        <v>959</v>
      </c>
      <c r="B656" t="s">
        <v>271</v>
      </c>
      <c r="C656" t="s">
        <v>942</v>
      </c>
      <c r="D656" t="s">
        <v>276</v>
      </c>
      <c r="E656">
        <v>38805</v>
      </c>
      <c r="F656">
        <f t="shared" ca="1" si="10"/>
        <v>15</v>
      </c>
      <c r="G656" t="s">
        <v>274</v>
      </c>
      <c r="H656">
        <v>13690</v>
      </c>
      <c r="I656">
        <v>5</v>
      </c>
    </row>
    <row r="657" spans="1:9" x14ac:dyDescent="0.25">
      <c r="A657" t="s">
        <v>960</v>
      </c>
      <c r="B657" t="s">
        <v>303</v>
      </c>
      <c r="C657" t="s">
        <v>942</v>
      </c>
      <c r="D657" t="s">
        <v>273</v>
      </c>
      <c r="E657">
        <v>36243</v>
      </c>
      <c r="F657">
        <f t="shared" ca="1" si="10"/>
        <v>22</v>
      </c>
      <c r="G657" t="s">
        <v>277</v>
      </c>
      <c r="H657">
        <v>77680</v>
      </c>
      <c r="I657">
        <v>3</v>
      </c>
    </row>
    <row r="658" spans="1:9" x14ac:dyDescent="0.25">
      <c r="A658" t="s">
        <v>961</v>
      </c>
      <c r="B658" t="s">
        <v>288</v>
      </c>
      <c r="C658" t="s">
        <v>942</v>
      </c>
      <c r="D658" t="s">
        <v>273</v>
      </c>
      <c r="E658">
        <v>36956</v>
      </c>
      <c r="F658">
        <f t="shared" ca="1" si="10"/>
        <v>20</v>
      </c>
      <c r="G658" t="s">
        <v>279</v>
      </c>
      <c r="H658">
        <v>49930</v>
      </c>
      <c r="I658">
        <v>1</v>
      </c>
    </row>
    <row r="659" spans="1:9" x14ac:dyDescent="0.25">
      <c r="A659" t="s">
        <v>962</v>
      </c>
      <c r="B659" t="s">
        <v>288</v>
      </c>
      <c r="C659" t="s">
        <v>942</v>
      </c>
      <c r="D659" t="s">
        <v>273</v>
      </c>
      <c r="E659">
        <v>36967</v>
      </c>
      <c r="F659">
        <f t="shared" ca="1" si="10"/>
        <v>20</v>
      </c>
      <c r="G659" t="s">
        <v>283</v>
      </c>
      <c r="H659">
        <v>63060</v>
      </c>
      <c r="I659">
        <v>4</v>
      </c>
    </row>
    <row r="660" spans="1:9" x14ac:dyDescent="0.25">
      <c r="A660" t="s">
        <v>963</v>
      </c>
      <c r="B660" t="s">
        <v>303</v>
      </c>
      <c r="C660" t="s">
        <v>942</v>
      </c>
      <c r="D660" t="s">
        <v>290</v>
      </c>
      <c r="E660">
        <v>39534</v>
      </c>
      <c r="F660">
        <f t="shared" ca="1" si="10"/>
        <v>13</v>
      </c>
      <c r="G660" t="s">
        <v>286</v>
      </c>
      <c r="H660">
        <v>32880</v>
      </c>
      <c r="I660">
        <v>3</v>
      </c>
    </row>
    <row r="661" spans="1:9" x14ac:dyDescent="0.25">
      <c r="A661" t="s">
        <v>964</v>
      </c>
      <c r="B661" t="s">
        <v>303</v>
      </c>
      <c r="C661" t="s">
        <v>942</v>
      </c>
      <c r="D661" t="s">
        <v>273</v>
      </c>
      <c r="E661">
        <v>39171</v>
      </c>
      <c r="F661">
        <f t="shared" ca="1" si="10"/>
        <v>14</v>
      </c>
      <c r="G661" t="s">
        <v>291</v>
      </c>
      <c r="H661">
        <v>25690</v>
      </c>
      <c r="I661">
        <v>2</v>
      </c>
    </row>
    <row r="662" spans="1:9" x14ac:dyDescent="0.25">
      <c r="A662" t="s">
        <v>965</v>
      </c>
      <c r="B662" t="s">
        <v>303</v>
      </c>
      <c r="C662" t="s">
        <v>942</v>
      </c>
      <c r="D662" t="s">
        <v>276</v>
      </c>
      <c r="E662">
        <v>39535</v>
      </c>
      <c r="F662">
        <f t="shared" ca="1" si="10"/>
        <v>13</v>
      </c>
      <c r="G662" t="s">
        <v>274</v>
      </c>
      <c r="H662">
        <v>49080</v>
      </c>
      <c r="I662">
        <v>5</v>
      </c>
    </row>
    <row r="663" spans="1:9" x14ac:dyDescent="0.25">
      <c r="A663" t="s">
        <v>966</v>
      </c>
      <c r="B663" t="s">
        <v>294</v>
      </c>
      <c r="C663" t="s">
        <v>942</v>
      </c>
      <c r="D663" t="s">
        <v>273</v>
      </c>
      <c r="E663">
        <v>39539</v>
      </c>
      <c r="F663">
        <f t="shared" ca="1" si="10"/>
        <v>13</v>
      </c>
      <c r="G663" t="s">
        <v>277</v>
      </c>
      <c r="H663">
        <v>73850</v>
      </c>
      <c r="I663">
        <v>2</v>
      </c>
    </row>
    <row r="664" spans="1:9" x14ac:dyDescent="0.25">
      <c r="A664" t="s">
        <v>967</v>
      </c>
      <c r="B664" t="s">
        <v>288</v>
      </c>
      <c r="C664" t="s">
        <v>942</v>
      </c>
      <c r="D664" t="s">
        <v>273</v>
      </c>
      <c r="E664">
        <v>36619</v>
      </c>
      <c r="F664">
        <f t="shared" ca="1" si="10"/>
        <v>21</v>
      </c>
      <c r="G664" t="s">
        <v>279</v>
      </c>
      <c r="H664">
        <v>71970</v>
      </c>
      <c r="I664">
        <v>4</v>
      </c>
    </row>
    <row r="665" spans="1:9" x14ac:dyDescent="0.25">
      <c r="A665" t="s">
        <v>968</v>
      </c>
      <c r="B665" t="s">
        <v>281</v>
      </c>
      <c r="C665" t="s">
        <v>942</v>
      </c>
      <c r="D665" t="s">
        <v>273</v>
      </c>
      <c r="E665">
        <v>37009</v>
      </c>
      <c r="F665">
        <f t="shared" ca="1" si="10"/>
        <v>20</v>
      </c>
      <c r="G665" t="s">
        <v>283</v>
      </c>
      <c r="H665">
        <v>78710</v>
      </c>
      <c r="I665">
        <v>2</v>
      </c>
    </row>
    <row r="666" spans="1:9" x14ac:dyDescent="0.25">
      <c r="A666" t="s">
        <v>969</v>
      </c>
      <c r="B666" t="s">
        <v>294</v>
      </c>
      <c r="C666" t="s">
        <v>942</v>
      </c>
      <c r="D666" t="s">
        <v>273</v>
      </c>
      <c r="E666">
        <v>40637</v>
      </c>
      <c r="F666">
        <f t="shared" ca="1" si="10"/>
        <v>10</v>
      </c>
      <c r="G666" t="s">
        <v>286</v>
      </c>
      <c r="H666">
        <v>86640</v>
      </c>
      <c r="I666">
        <v>3</v>
      </c>
    </row>
    <row r="667" spans="1:9" x14ac:dyDescent="0.25">
      <c r="A667" t="s">
        <v>970</v>
      </c>
      <c r="B667" t="s">
        <v>281</v>
      </c>
      <c r="C667" t="s">
        <v>942</v>
      </c>
      <c r="D667" t="s">
        <v>290</v>
      </c>
      <c r="E667">
        <v>40638</v>
      </c>
      <c r="F667">
        <f t="shared" ca="1" si="10"/>
        <v>10</v>
      </c>
      <c r="G667" t="s">
        <v>291</v>
      </c>
      <c r="H667">
        <v>42990</v>
      </c>
      <c r="I667">
        <v>4</v>
      </c>
    </row>
    <row r="668" spans="1:9" x14ac:dyDescent="0.25">
      <c r="A668" t="s">
        <v>971</v>
      </c>
      <c r="B668" t="s">
        <v>288</v>
      </c>
      <c r="C668" t="s">
        <v>942</v>
      </c>
      <c r="D668" t="s">
        <v>282</v>
      </c>
      <c r="E668">
        <v>39208</v>
      </c>
      <c r="F668">
        <f t="shared" ca="1" si="10"/>
        <v>14</v>
      </c>
      <c r="G668" t="s">
        <v>274</v>
      </c>
      <c r="H668">
        <v>26944</v>
      </c>
      <c r="I668">
        <v>4</v>
      </c>
    </row>
    <row r="669" spans="1:9" x14ac:dyDescent="0.25">
      <c r="A669" t="s">
        <v>972</v>
      </c>
      <c r="B669" t="s">
        <v>288</v>
      </c>
      <c r="C669" t="s">
        <v>942</v>
      </c>
      <c r="D669" t="s">
        <v>282</v>
      </c>
      <c r="E669">
        <v>38863</v>
      </c>
      <c r="F669">
        <f t="shared" ca="1" si="10"/>
        <v>15</v>
      </c>
      <c r="G669" t="s">
        <v>277</v>
      </c>
      <c r="H669">
        <v>28768</v>
      </c>
      <c r="I669">
        <v>3</v>
      </c>
    </row>
    <row r="670" spans="1:9" x14ac:dyDescent="0.25">
      <c r="A670" t="s">
        <v>973</v>
      </c>
      <c r="B670" t="s">
        <v>288</v>
      </c>
      <c r="C670" t="s">
        <v>942</v>
      </c>
      <c r="D670" t="s">
        <v>273</v>
      </c>
      <c r="E670">
        <v>36672</v>
      </c>
      <c r="F670">
        <f t="shared" ca="1" si="10"/>
        <v>21</v>
      </c>
      <c r="G670" t="s">
        <v>279</v>
      </c>
      <c r="H670">
        <v>65320</v>
      </c>
      <c r="I670">
        <v>5</v>
      </c>
    </row>
    <row r="671" spans="1:9" x14ac:dyDescent="0.25">
      <c r="A671" t="s">
        <v>974</v>
      </c>
      <c r="B671" t="s">
        <v>294</v>
      </c>
      <c r="C671" t="s">
        <v>942</v>
      </c>
      <c r="D671" t="s">
        <v>273</v>
      </c>
      <c r="E671">
        <v>40680</v>
      </c>
      <c r="F671">
        <f t="shared" ca="1" si="10"/>
        <v>10</v>
      </c>
      <c r="G671" t="s">
        <v>283</v>
      </c>
      <c r="H671">
        <v>23030</v>
      </c>
      <c r="I671">
        <v>4</v>
      </c>
    </row>
    <row r="672" spans="1:9" x14ac:dyDescent="0.25">
      <c r="A672" t="s">
        <v>975</v>
      </c>
      <c r="B672" t="s">
        <v>294</v>
      </c>
      <c r="C672" t="s">
        <v>942</v>
      </c>
      <c r="D672" t="s">
        <v>273</v>
      </c>
      <c r="E672">
        <v>40680</v>
      </c>
      <c r="F672">
        <f t="shared" ca="1" si="10"/>
        <v>10</v>
      </c>
      <c r="G672" t="s">
        <v>286</v>
      </c>
      <c r="H672">
        <v>40260</v>
      </c>
      <c r="I672">
        <v>5</v>
      </c>
    </row>
    <row r="673" spans="1:9" x14ac:dyDescent="0.25">
      <c r="A673" t="s">
        <v>976</v>
      </c>
      <c r="B673" t="s">
        <v>288</v>
      </c>
      <c r="C673" t="s">
        <v>942</v>
      </c>
      <c r="D673" t="s">
        <v>276</v>
      </c>
      <c r="E673">
        <v>40696</v>
      </c>
      <c r="F673">
        <f t="shared" ca="1" si="10"/>
        <v>9</v>
      </c>
      <c r="G673" t="s">
        <v>291</v>
      </c>
      <c r="H673">
        <v>13455</v>
      </c>
      <c r="I673">
        <v>2</v>
      </c>
    </row>
    <row r="674" spans="1:9" x14ac:dyDescent="0.25">
      <c r="A674" t="s">
        <v>977</v>
      </c>
      <c r="B674" t="s">
        <v>271</v>
      </c>
      <c r="C674" t="s">
        <v>942</v>
      </c>
      <c r="D674" t="s">
        <v>290</v>
      </c>
      <c r="E674">
        <v>40706</v>
      </c>
      <c r="F674">
        <f t="shared" ca="1" si="10"/>
        <v>9</v>
      </c>
      <c r="G674" t="s">
        <v>274</v>
      </c>
      <c r="H674">
        <v>34680</v>
      </c>
      <c r="I674">
        <v>5</v>
      </c>
    </row>
    <row r="675" spans="1:9" x14ac:dyDescent="0.25">
      <c r="A675" t="s">
        <v>978</v>
      </c>
      <c r="B675" t="s">
        <v>303</v>
      </c>
      <c r="C675" t="s">
        <v>942</v>
      </c>
      <c r="D675" t="s">
        <v>290</v>
      </c>
      <c r="E675">
        <v>40718</v>
      </c>
      <c r="F675">
        <f t="shared" ca="1" si="10"/>
        <v>9</v>
      </c>
      <c r="G675" t="s">
        <v>277</v>
      </c>
      <c r="H675">
        <v>26020</v>
      </c>
      <c r="I675">
        <v>5</v>
      </c>
    </row>
    <row r="676" spans="1:9" x14ac:dyDescent="0.25">
      <c r="A676" t="s">
        <v>979</v>
      </c>
      <c r="B676" t="s">
        <v>288</v>
      </c>
      <c r="C676" t="s">
        <v>942</v>
      </c>
      <c r="D676" t="s">
        <v>290</v>
      </c>
      <c r="E676">
        <v>39239</v>
      </c>
      <c r="F676">
        <f t="shared" ca="1" si="10"/>
        <v>13</v>
      </c>
      <c r="G676" t="s">
        <v>279</v>
      </c>
      <c r="H676">
        <v>75550</v>
      </c>
      <c r="I676">
        <v>3</v>
      </c>
    </row>
    <row r="677" spans="1:9" x14ac:dyDescent="0.25">
      <c r="A677" t="s">
        <v>980</v>
      </c>
      <c r="B677" t="s">
        <v>303</v>
      </c>
      <c r="C677" t="s">
        <v>942</v>
      </c>
      <c r="D677" t="s">
        <v>290</v>
      </c>
      <c r="E677">
        <v>39248</v>
      </c>
      <c r="F677">
        <f t="shared" ca="1" si="10"/>
        <v>13</v>
      </c>
      <c r="G677" t="s">
        <v>283</v>
      </c>
      <c r="H677">
        <v>78590</v>
      </c>
      <c r="I677">
        <v>1</v>
      </c>
    </row>
    <row r="678" spans="1:9" x14ac:dyDescent="0.25">
      <c r="A678" t="s">
        <v>981</v>
      </c>
      <c r="B678" t="s">
        <v>288</v>
      </c>
      <c r="C678" t="s">
        <v>942</v>
      </c>
      <c r="D678" t="s">
        <v>276</v>
      </c>
      <c r="E678">
        <v>39253</v>
      </c>
      <c r="F678">
        <f t="shared" ca="1" si="10"/>
        <v>13</v>
      </c>
      <c r="G678" t="s">
        <v>286</v>
      </c>
      <c r="H678">
        <v>11230</v>
      </c>
      <c r="I678">
        <v>4</v>
      </c>
    </row>
    <row r="679" spans="1:9" x14ac:dyDescent="0.25">
      <c r="A679" t="s">
        <v>982</v>
      </c>
      <c r="B679" t="s">
        <v>294</v>
      </c>
      <c r="C679" t="s">
        <v>942</v>
      </c>
      <c r="D679" t="s">
        <v>273</v>
      </c>
      <c r="E679">
        <v>36330</v>
      </c>
      <c r="F679">
        <f t="shared" ca="1" si="10"/>
        <v>21</v>
      </c>
      <c r="G679" t="s">
        <v>291</v>
      </c>
      <c r="H679">
        <v>61850</v>
      </c>
      <c r="I679">
        <v>2</v>
      </c>
    </row>
    <row r="680" spans="1:9" x14ac:dyDescent="0.25">
      <c r="A680" t="s">
        <v>983</v>
      </c>
      <c r="B680" t="s">
        <v>285</v>
      </c>
      <c r="C680" t="s">
        <v>942</v>
      </c>
      <c r="D680" t="s">
        <v>290</v>
      </c>
      <c r="E680">
        <v>37065</v>
      </c>
      <c r="F680">
        <f t="shared" ca="1" si="10"/>
        <v>19</v>
      </c>
      <c r="G680" t="s">
        <v>274</v>
      </c>
      <c r="H680">
        <v>77136</v>
      </c>
      <c r="I680">
        <v>5</v>
      </c>
    </row>
    <row r="681" spans="1:9" x14ac:dyDescent="0.25">
      <c r="A681" t="s">
        <v>984</v>
      </c>
      <c r="B681" t="s">
        <v>271</v>
      </c>
      <c r="C681" t="s">
        <v>942</v>
      </c>
      <c r="D681" t="s">
        <v>273</v>
      </c>
      <c r="E681">
        <v>39602</v>
      </c>
      <c r="F681">
        <f t="shared" ca="1" si="10"/>
        <v>12</v>
      </c>
      <c r="G681" t="s">
        <v>277</v>
      </c>
      <c r="H681">
        <v>79380</v>
      </c>
      <c r="I681">
        <v>5</v>
      </c>
    </row>
    <row r="682" spans="1:9" x14ac:dyDescent="0.25">
      <c r="A682" t="s">
        <v>985</v>
      </c>
      <c r="B682" t="s">
        <v>285</v>
      </c>
      <c r="C682" t="s">
        <v>942</v>
      </c>
      <c r="D682" t="s">
        <v>290</v>
      </c>
      <c r="E682">
        <v>40334</v>
      </c>
      <c r="F682">
        <f t="shared" ca="1" si="10"/>
        <v>10</v>
      </c>
      <c r="G682" t="s">
        <v>279</v>
      </c>
      <c r="H682">
        <v>47280</v>
      </c>
      <c r="I682">
        <v>1</v>
      </c>
    </row>
    <row r="683" spans="1:9" x14ac:dyDescent="0.25">
      <c r="A683" t="s">
        <v>986</v>
      </c>
      <c r="B683" t="s">
        <v>271</v>
      </c>
      <c r="C683" t="s">
        <v>942</v>
      </c>
      <c r="D683" t="s">
        <v>290</v>
      </c>
      <c r="E683">
        <v>41094</v>
      </c>
      <c r="F683">
        <f t="shared" ca="1" si="10"/>
        <v>8</v>
      </c>
      <c r="G683" t="s">
        <v>283</v>
      </c>
      <c r="H683">
        <v>59128</v>
      </c>
      <c r="I683">
        <v>4</v>
      </c>
    </row>
    <row r="684" spans="1:9" x14ac:dyDescent="0.25">
      <c r="A684" t="s">
        <v>987</v>
      </c>
      <c r="B684" t="s">
        <v>294</v>
      </c>
      <c r="C684" t="s">
        <v>942</v>
      </c>
      <c r="D684" t="s">
        <v>273</v>
      </c>
      <c r="E684">
        <v>41111</v>
      </c>
      <c r="F684">
        <f t="shared" ca="1" si="10"/>
        <v>8</v>
      </c>
      <c r="G684" t="s">
        <v>286</v>
      </c>
      <c r="H684">
        <v>62780</v>
      </c>
      <c r="I684">
        <v>3</v>
      </c>
    </row>
    <row r="685" spans="1:9" x14ac:dyDescent="0.25">
      <c r="A685" t="s">
        <v>988</v>
      </c>
      <c r="B685" t="s">
        <v>294</v>
      </c>
      <c r="C685" t="s">
        <v>942</v>
      </c>
      <c r="D685" t="s">
        <v>276</v>
      </c>
      <c r="E685">
        <v>39267</v>
      </c>
      <c r="F685">
        <f t="shared" ca="1" si="10"/>
        <v>13</v>
      </c>
      <c r="G685" t="s">
        <v>291</v>
      </c>
      <c r="H685">
        <v>49545</v>
      </c>
      <c r="I685">
        <v>2</v>
      </c>
    </row>
    <row r="686" spans="1:9" x14ac:dyDescent="0.25">
      <c r="A686" t="s">
        <v>989</v>
      </c>
      <c r="B686" t="s">
        <v>303</v>
      </c>
      <c r="C686" t="s">
        <v>942</v>
      </c>
      <c r="D686" t="s">
        <v>290</v>
      </c>
      <c r="E686">
        <v>39272</v>
      </c>
      <c r="F686">
        <f t="shared" ca="1" si="10"/>
        <v>13</v>
      </c>
      <c r="G686" t="s">
        <v>274</v>
      </c>
      <c r="H686">
        <v>35240</v>
      </c>
      <c r="I686">
        <v>3</v>
      </c>
    </row>
    <row r="687" spans="1:9" x14ac:dyDescent="0.25">
      <c r="A687" t="s">
        <v>990</v>
      </c>
      <c r="B687" t="s">
        <v>288</v>
      </c>
      <c r="C687" t="s">
        <v>942</v>
      </c>
      <c r="D687" t="s">
        <v>290</v>
      </c>
      <c r="E687">
        <v>39648</v>
      </c>
      <c r="F687">
        <f t="shared" ca="1" si="10"/>
        <v>12</v>
      </c>
      <c r="G687" t="s">
        <v>277</v>
      </c>
      <c r="H687">
        <v>45105</v>
      </c>
      <c r="I687">
        <v>1</v>
      </c>
    </row>
    <row r="688" spans="1:9" x14ac:dyDescent="0.25">
      <c r="A688" t="s">
        <v>991</v>
      </c>
      <c r="B688" t="s">
        <v>288</v>
      </c>
      <c r="C688" t="s">
        <v>942</v>
      </c>
      <c r="D688" t="s">
        <v>282</v>
      </c>
      <c r="E688">
        <v>40360</v>
      </c>
      <c r="F688">
        <f t="shared" ca="1" si="10"/>
        <v>10</v>
      </c>
      <c r="G688" t="s">
        <v>279</v>
      </c>
      <c r="H688">
        <v>33752</v>
      </c>
      <c r="I688">
        <v>3</v>
      </c>
    </row>
    <row r="689" spans="1:9" x14ac:dyDescent="0.25">
      <c r="A689" t="s">
        <v>992</v>
      </c>
      <c r="B689" t="s">
        <v>288</v>
      </c>
      <c r="C689" t="s">
        <v>942</v>
      </c>
      <c r="D689" t="s">
        <v>273</v>
      </c>
      <c r="E689">
        <v>40389</v>
      </c>
      <c r="F689">
        <f t="shared" ca="1" si="10"/>
        <v>10</v>
      </c>
      <c r="G689" t="s">
        <v>283</v>
      </c>
      <c r="H689">
        <v>58370</v>
      </c>
      <c r="I689">
        <v>5</v>
      </c>
    </row>
    <row r="690" spans="1:9" x14ac:dyDescent="0.25">
      <c r="A690" t="s">
        <v>993</v>
      </c>
      <c r="B690" t="s">
        <v>288</v>
      </c>
      <c r="C690" t="s">
        <v>942</v>
      </c>
      <c r="D690" t="s">
        <v>273</v>
      </c>
      <c r="E690">
        <v>38914</v>
      </c>
      <c r="F690">
        <f t="shared" ca="1" si="10"/>
        <v>14</v>
      </c>
      <c r="G690" t="s">
        <v>286</v>
      </c>
      <c r="H690">
        <v>41380</v>
      </c>
      <c r="I690">
        <v>2</v>
      </c>
    </row>
    <row r="691" spans="1:9" x14ac:dyDescent="0.25">
      <c r="A691" t="s">
        <v>994</v>
      </c>
      <c r="B691" t="s">
        <v>281</v>
      </c>
      <c r="C691" t="s">
        <v>942</v>
      </c>
      <c r="D691" t="s">
        <v>276</v>
      </c>
      <c r="E691">
        <v>36365</v>
      </c>
      <c r="F691">
        <f t="shared" ca="1" si="10"/>
        <v>21</v>
      </c>
      <c r="G691" t="s">
        <v>291</v>
      </c>
      <c r="H691">
        <v>19825</v>
      </c>
      <c r="I691">
        <v>2</v>
      </c>
    </row>
    <row r="692" spans="1:9" x14ac:dyDescent="0.25">
      <c r="A692" t="s">
        <v>995</v>
      </c>
      <c r="B692" t="s">
        <v>294</v>
      </c>
      <c r="C692" t="s">
        <v>942</v>
      </c>
      <c r="D692" t="s">
        <v>290</v>
      </c>
      <c r="E692">
        <v>37099</v>
      </c>
      <c r="F692">
        <f t="shared" ca="1" si="10"/>
        <v>19</v>
      </c>
      <c r="G692" t="s">
        <v>274</v>
      </c>
      <c r="H692">
        <v>28270</v>
      </c>
      <c r="I692">
        <v>5</v>
      </c>
    </row>
    <row r="693" spans="1:9" x14ac:dyDescent="0.25">
      <c r="A693" t="s">
        <v>996</v>
      </c>
      <c r="B693" t="s">
        <v>285</v>
      </c>
      <c r="C693" t="s">
        <v>942</v>
      </c>
      <c r="D693" t="s">
        <v>290</v>
      </c>
      <c r="E693">
        <v>37453</v>
      </c>
      <c r="F693">
        <f t="shared" ca="1" si="10"/>
        <v>18</v>
      </c>
      <c r="G693" t="s">
        <v>277</v>
      </c>
      <c r="H693">
        <v>49090</v>
      </c>
      <c r="I693">
        <v>4</v>
      </c>
    </row>
    <row r="694" spans="1:9" x14ac:dyDescent="0.25">
      <c r="A694" t="s">
        <v>997</v>
      </c>
      <c r="B694" t="s">
        <v>288</v>
      </c>
      <c r="C694" t="s">
        <v>942</v>
      </c>
      <c r="D694" t="s">
        <v>273</v>
      </c>
      <c r="E694">
        <v>37810</v>
      </c>
      <c r="F694">
        <f t="shared" ca="1" si="10"/>
        <v>17</v>
      </c>
      <c r="G694" t="s">
        <v>279</v>
      </c>
      <c r="H694">
        <v>48010</v>
      </c>
      <c r="I694">
        <v>3</v>
      </c>
    </row>
    <row r="695" spans="1:9" x14ac:dyDescent="0.25">
      <c r="A695" t="s">
        <v>998</v>
      </c>
      <c r="B695" t="s">
        <v>288</v>
      </c>
      <c r="C695" t="s">
        <v>942</v>
      </c>
      <c r="D695" t="s">
        <v>273</v>
      </c>
      <c r="E695">
        <v>39283</v>
      </c>
      <c r="F695">
        <f t="shared" ca="1" si="10"/>
        <v>13</v>
      </c>
      <c r="G695" t="s">
        <v>283</v>
      </c>
      <c r="H695">
        <v>24980</v>
      </c>
      <c r="I695">
        <v>3</v>
      </c>
    </row>
    <row r="696" spans="1:9" x14ac:dyDescent="0.25">
      <c r="A696" t="s">
        <v>999</v>
      </c>
      <c r="B696" t="s">
        <v>294</v>
      </c>
      <c r="C696" t="s">
        <v>942</v>
      </c>
      <c r="D696" t="s">
        <v>273</v>
      </c>
      <c r="E696">
        <v>40018</v>
      </c>
      <c r="F696">
        <f t="shared" ca="1" si="10"/>
        <v>11</v>
      </c>
      <c r="G696" t="s">
        <v>286</v>
      </c>
      <c r="H696">
        <v>34990</v>
      </c>
      <c r="I696">
        <v>3</v>
      </c>
    </row>
    <row r="697" spans="1:9" x14ac:dyDescent="0.25">
      <c r="A697" t="s">
        <v>1000</v>
      </c>
      <c r="B697" t="s">
        <v>271</v>
      </c>
      <c r="C697" t="s">
        <v>942</v>
      </c>
      <c r="D697" t="s">
        <v>290</v>
      </c>
      <c r="E697">
        <v>41125</v>
      </c>
      <c r="F697">
        <f t="shared" ca="1" si="10"/>
        <v>8</v>
      </c>
      <c r="G697" t="s">
        <v>291</v>
      </c>
      <c r="H697">
        <v>70300</v>
      </c>
      <c r="I697">
        <v>3</v>
      </c>
    </row>
    <row r="698" spans="1:9" x14ac:dyDescent="0.25">
      <c r="A698" t="s">
        <v>1001</v>
      </c>
      <c r="B698" t="s">
        <v>303</v>
      </c>
      <c r="C698" t="s">
        <v>942</v>
      </c>
      <c r="D698" t="s">
        <v>290</v>
      </c>
      <c r="E698">
        <v>40393</v>
      </c>
      <c r="F698">
        <f t="shared" ca="1" si="10"/>
        <v>10</v>
      </c>
      <c r="G698" t="s">
        <v>274</v>
      </c>
      <c r="H698">
        <v>41770</v>
      </c>
      <c r="I698">
        <v>5</v>
      </c>
    </row>
    <row r="699" spans="1:9" x14ac:dyDescent="0.25">
      <c r="A699" t="s">
        <v>1002</v>
      </c>
      <c r="B699" t="s">
        <v>285</v>
      </c>
      <c r="C699" t="s">
        <v>942</v>
      </c>
      <c r="D699" t="s">
        <v>276</v>
      </c>
      <c r="E699">
        <v>40410</v>
      </c>
      <c r="F699">
        <f t="shared" ca="1" si="10"/>
        <v>10</v>
      </c>
      <c r="G699" t="s">
        <v>277</v>
      </c>
      <c r="H699">
        <v>38105</v>
      </c>
      <c r="I699">
        <v>2</v>
      </c>
    </row>
    <row r="700" spans="1:9" x14ac:dyDescent="0.25">
      <c r="A700" t="s">
        <v>1003</v>
      </c>
      <c r="B700" t="s">
        <v>281</v>
      </c>
      <c r="C700" t="s">
        <v>942</v>
      </c>
      <c r="D700" t="s">
        <v>273</v>
      </c>
      <c r="E700">
        <v>40420</v>
      </c>
      <c r="F700">
        <f t="shared" ca="1" si="10"/>
        <v>10</v>
      </c>
      <c r="G700" t="s">
        <v>279</v>
      </c>
      <c r="H700">
        <v>31690</v>
      </c>
      <c r="I700">
        <v>4</v>
      </c>
    </row>
    <row r="701" spans="1:9" x14ac:dyDescent="0.25">
      <c r="A701" t="s">
        <v>1004</v>
      </c>
      <c r="B701" t="s">
        <v>288</v>
      </c>
      <c r="C701" t="s">
        <v>942</v>
      </c>
      <c r="D701" t="s">
        <v>273</v>
      </c>
      <c r="E701">
        <v>36025</v>
      </c>
      <c r="F701">
        <f t="shared" ca="1" si="10"/>
        <v>22</v>
      </c>
      <c r="G701" t="s">
        <v>283</v>
      </c>
      <c r="H701">
        <v>64470</v>
      </c>
      <c r="I701">
        <v>5</v>
      </c>
    </row>
    <row r="702" spans="1:9" x14ac:dyDescent="0.25">
      <c r="A702" t="s">
        <v>1005</v>
      </c>
      <c r="B702" t="s">
        <v>281</v>
      </c>
      <c r="C702" t="s">
        <v>942</v>
      </c>
      <c r="D702" t="s">
        <v>273</v>
      </c>
      <c r="E702">
        <v>37495</v>
      </c>
      <c r="F702">
        <f t="shared" ca="1" si="10"/>
        <v>18</v>
      </c>
      <c r="G702" t="s">
        <v>286</v>
      </c>
      <c r="H702">
        <v>60300</v>
      </c>
      <c r="I702">
        <v>2</v>
      </c>
    </row>
    <row r="703" spans="1:9" x14ac:dyDescent="0.25">
      <c r="A703" t="s">
        <v>1006</v>
      </c>
      <c r="B703" t="s">
        <v>303</v>
      </c>
      <c r="C703" t="s">
        <v>942</v>
      </c>
      <c r="D703" t="s">
        <v>273</v>
      </c>
      <c r="E703">
        <v>39679</v>
      </c>
      <c r="F703">
        <f t="shared" ca="1" si="10"/>
        <v>12</v>
      </c>
      <c r="G703" t="s">
        <v>291</v>
      </c>
      <c r="H703">
        <v>22820</v>
      </c>
      <c r="I703">
        <v>5</v>
      </c>
    </row>
    <row r="704" spans="1:9" x14ac:dyDescent="0.25">
      <c r="A704" t="s">
        <v>1007</v>
      </c>
      <c r="B704" t="s">
        <v>288</v>
      </c>
      <c r="C704" t="s">
        <v>942</v>
      </c>
      <c r="D704" t="s">
        <v>290</v>
      </c>
      <c r="E704">
        <v>39719</v>
      </c>
      <c r="F704">
        <f t="shared" ca="1" si="10"/>
        <v>12</v>
      </c>
      <c r="G704" t="s">
        <v>274</v>
      </c>
      <c r="H704">
        <v>23340</v>
      </c>
      <c r="I704">
        <v>4</v>
      </c>
    </row>
    <row r="705" spans="1:9" x14ac:dyDescent="0.25">
      <c r="A705" t="s">
        <v>1008</v>
      </c>
      <c r="B705" t="s">
        <v>288</v>
      </c>
      <c r="C705" t="s">
        <v>942</v>
      </c>
      <c r="D705" t="s">
        <v>290</v>
      </c>
      <c r="E705">
        <v>40800</v>
      </c>
      <c r="F705">
        <f t="shared" ca="1" si="10"/>
        <v>9</v>
      </c>
      <c r="G705" t="s">
        <v>277</v>
      </c>
      <c r="H705">
        <v>62480</v>
      </c>
      <c r="I705">
        <v>5</v>
      </c>
    </row>
    <row r="706" spans="1:9" x14ac:dyDescent="0.25">
      <c r="A706" t="s">
        <v>1009</v>
      </c>
      <c r="B706" t="s">
        <v>294</v>
      </c>
      <c r="C706" t="s">
        <v>942</v>
      </c>
      <c r="D706" t="s">
        <v>290</v>
      </c>
      <c r="E706">
        <v>40811</v>
      </c>
      <c r="F706">
        <f t="shared" ref="F706:F742" ca="1" si="11">DATEDIF(E706,TODAY(),"Y")</f>
        <v>9</v>
      </c>
      <c r="G706" t="s">
        <v>279</v>
      </c>
      <c r="H706">
        <v>61134</v>
      </c>
      <c r="I706">
        <v>4</v>
      </c>
    </row>
    <row r="707" spans="1:9" x14ac:dyDescent="0.25">
      <c r="A707" t="s">
        <v>1010</v>
      </c>
      <c r="B707" t="s">
        <v>271</v>
      </c>
      <c r="C707" t="s">
        <v>942</v>
      </c>
      <c r="D707" t="s">
        <v>276</v>
      </c>
      <c r="E707">
        <v>39343</v>
      </c>
      <c r="F707">
        <f t="shared" ca="1" si="11"/>
        <v>13</v>
      </c>
      <c r="G707" t="s">
        <v>283</v>
      </c>
      <c r="H707">
        <v>23000</v>
      </c>
      <c r="I707">
        <v>4</v>
      </c>
    </row>
    <row r="708" spans="1:9" x14ac:dyDescent="0.25">
      <c r="A708" t="s">
        <v>1011</v>
      </c>
      <c r="B708" t="s">
        <v>303</v>
      </c>
      <c r="C708" t="s">
        <v>942</v>
      </c>
      <c r="D708" t="s">
        <v>290</v>
      </c>
      <c r="E708">
        <v>40451</v>
      </c>
      <c r="F708">
        <f t="shared" ca="1" si="11"/>
        <v>10</v>
      </c>
      <c r="G708" t="s">
        <v>286</v>
      </c>
      <c r="H708">
        <v>87830</v>
      </c>
      <c r="I708">
        <v>2</v>
      </c>
    </row>
    <row r="709" spans="1:9" x14ac:dyDescent="0.25">
      <c r="A709" t="s">
        <v>1012</v>
      </c>
      <c r="B709" t="s">
        <v>303</v>
      </c>
      <c r="C709" t="s">
        <v>942</v>
      </c>
      <c r="D709" t="s">
        <v>276</v>
      </c>
      <c r="E709">
        <v>36053</v>
      </c>
      <c r="F709">
        <f t="shared" ca="1" si="11"/>
        <v>22</v>
      </c>
      <c r="G709" t="s">
        <v>291</v>
      </c>
      <c r="H709">
        <v>46105</v>
      </c>
      <c r="I709">
        <v>5</v>
      </c>
    </row>
    <row r="710" spans="1:9" x14ac:dyDescent="0.25">
      <c r="A710" t="s">
        <v>1013</v>
      </c>
      <c r="B710" t="s">
        <v>285</v>
      </c>
      <c r="C710" t="s">
        <v>942</v>
      </c>
      <c r="D710" t="s">
        <v>290</v>
      </c>
      <c r="E710">
        <v>37141</v>
      </c>
      <c r="F710">
        <f t="shared" ca="1" si="11"/>
        <v>19</v>
      </c>
      <c r="G710" t="s">
        <v>274</v>
      </c>
      <c r="H710">
        <v>25530</v>
      </c>
      <c r="I710">
        <v>3</v>
      </c>
    </row>
    <row r="711" spans="1:9" x14ac:dyDescent="0.25">
      <c r="A711" t="s">
        <v>1014</v>
      </c>
      <c r="B711" t="s">
        <v>294</v>
      </c>
      <c r="C711" t="s">
        <v>942</v>
      </c>
      <c r="D711" t="s">
        <v>273</v>
      </c>
      <c r="E711">
        <v>40477</v>
      </c>
      <c r="F711">
        <f t="shared" ca="1" si="11"/>
        <v>10</v>
      </c>
      <c r="G711" t="s">
        <v>277</v>
      </c>
      <c r="H711">
        <v>27130</v>
      </c>
      <c r="I711">
        <v>5</v>
      </c>
    </row>
    <row r="712" spans="1:9" x14ac:dyDescent="0.25">
      <c r="A712" t="s">
        <v>1015</v>
      </c>
      <c r="B712" t="s">
        <v>281</v>
      </c>
      <c r="C712" t="s">
        <v>942</v>
      </c>
      <c r="D712" t="s">
        <v>273</v>
      </c>
      <c r="E712">
        <v>36080</v>
      </c>
      <c r="F712">
        <f t="shared" ca="1" si="11"/>
        <v>22</v>
      </c>
      <c r="G712" t="s">
        <v>279</v>
      </c>
      <c r="H712">
        <v>48410</v>
      </c>
      <c r="I712">
        <v>5</v>
      </c>
    </row>
    <row r="713" spans="1:9" x14ac:dyDescent="0.25">
      <c r="A713" t="s">
        <v>1016</v>
      </c>
      <c r="B713" t="s">
        <v>285</v>
      </c>
      <c r="C713" t="s">
        <v>942</v>
      </c>
      <c r="D713" t="s">
        <v>282</v>
      </c>
      <c r="E713">
        <v>36458</v>
      </c>
      <c r="F713">
        <f t="shared" ca="1" si="11"/>
        <v>21</v>
      </c>
      <c r="G713" t="s">
        <v>283</v>
      </c>
      <c r="H713">
        <v>32536</v>
      </c>
      <c r="I713">
        <v>2</v>
      </c>
    </row>
    <row r="714" spans="1:9" x14ac:dyDescent="0.25">
      <c r="A714" t="s">
        <v>1017</v>
      </c>
      <c r="B714" t="s">
        <v>288</v>
      </c>
      <c r="C714" t="s">
        <v>942</v>
      </c>
      <c r="D714" t="s">
        <v>276</v>
      </c>
      <c r="E714">
        <v>36462</v>
      </c>
      <c r="F714">
        <f t="shared" ca="1" si="11"/>
        <v>21</v>
      </c>
      <c r="G714" t="s">
        <v>286</v>
      </c>
      <c r="H714">
        <v>26185</v>
      </c>
      <c r="I714">
        <v>5</v>
      </c>
    </row>
    <row r="715" spans="1:9" x14ac:dyDescent="0.25">
      <c r="A715" t="s">
        <v>1018</v>
      </c>
      <c r="B715" t="s">
        <v>281</v>
      </c>
      <c r="C715" t="s">
        <v>942</v>
      </c>
      <c r="D715" t="s">
        <v>273</v>
      </c>
      <c r="E715">
        <v>39722</v>
      </c>
      <c r="F715">
        <f t="shared" ca="1" si="11"/>
        <v>12</v>
      </c>
      <c r="G715" t="s">
        <v>291</v>
      </c>
      <c r="H715">
        <v>44530</v>
      </c>
      <c r="I715">
        <v>2</v>
      </c>
    </row>
    <row r="716" spans="1:9" x14ac:dyDescent="0.25">
      <c r="A716" t="s">
        <v>1019</v>
      </c>
      <c r="B716" t="s">
        <v>271</v>
      </c>
      <c r="C716" t="s">
        <v>942</v>
      </c>
      <c r="D716" t="s">
        <v>282</v>
      </c>
      <c r="E716">
        <v>39742</v>
      </c>
      <c r="F716">
        <f t="shared" ca="1" si="11"/>
        <v>12</v>
      </c>
      <c r="G716" t="s">
        <v>274</v>
      </c>
      <c r="H716">
        <v>37344</v>
      </c>
      <c r="I716">
        <v>2</v>
      </c>
    </row>
    <row r="717" spans="1:9" x14ac:dyDescent="0.25">
      <c r="A717" t="s">
        <v>1020</v>
      </c>
      <c r="B717" t="s">
        <v>288</v>
      </c>
      <c r="C717" t="s">
        <v>942</v>
      </c>
      <c r="D717" t="s">
        <v>273</v>
      </c>
      <c r="E717">
        <v>39728</v>
      </c>
      <c r="F717">
        <f t="shared" ca="1" si="11"/>
        <v>12</v>
      </c>
      <c r="G717" t="s">
        <v>277</v>
      </c>
      <c r="H717">
        <v>82370</v>
      </c>
      <c r="I717">
        <v>5</v>
      </c>
    </row>
    <row r="718" spans="1:9" x14ac:dyDescent="0.25">
      <c r="A718" t="s">
        <v>1021</v>
      </c>
      <c r="B718" t="s">
        <v>271</v>
      </c>
      <c r="C718" t="s">
        <v>942</v>
      </c>
      <c r="D718" t="s">
        <v>290</v>
      </c>
      <c r="E718">
        <v>39728</v>
      </c>
      <c r="F718">
        <f t="shared" ca="1" si="11"/>
        <v>12</v>
      </c>
      <c r="G718" t="s">
        <v>279</v>
      </c>
      <c r="H718">
        <v>86040</v>
      </c>
      <c r="I718">
        <v>5</v>
      </c>
    </row>
    <row r="719" spans="1:9" x14ac:dyDescent="0.25">
      <c r="A719" t="s">
        <v>1022</v>
      </c>
      <c r="B719" t="s">
        <v>294</v>
      </c>
      <c r="C719" t="s">
        <v>942</v>
      </c>
      <c r="D719" t="s">
        <v>290</v>
      </c>
      <c r="E719">
        <v>39768</v>
      </c>
      <c r="F719">
        <f t="shared" ca="1" si="11"/>
        <v>12</v>
      </c>
      <c r="G719" t="s">
        <v>283</v>
      </c>
      <c r="H719">
        <v>63610</v>
      </c>
      <c r="I719">
        <v>5</v>
      </c>
    </row>
    <row r="720" spans="1:9" x14ac:dyDescent="0.25">
      <c r="A720" t="s">
        <v>1023</v>
      </c>
      <c r="B720" t="s">
        <v>288</v>
      </c>
      <c r="C720" t="s">
        <v>942</v>
      </c>
      <c r="D720" t="s">
        <v>290</v>
      </c>
      <c r="E720">
        <v>40867</v>
      </c>
      <c r="F720">
        <f t="shared" ca="1" si="11"/>
        <v>9</v>
      </c>
      <c r="G720" t="s">
        <v>286</v>
      </c>
      <c r="H720">
        <v>57500</v>
      </c>
      <c r="I720">
        <v>1</v>
      </c>
    </row>
    <row r="721" spans="1:9" x14ac:dyDescent="0.25">
      <c r="A721" t="s">
        <v>1024</v>
      </c>
      <c r="B721" t="s">
        <v>285</v>
      </c>
      <c r="C721" t="s">
        <v>942</v>
      </c>
      <c r="D721" t="s">
        <v>273</v>
      </c>
      <c r="E721">
        <v>41226</v>
      </c>
      <c r="F721">
        <f t="shared" ca="1" si="11"/>
        <v>8</v>
      </c>
      <c r="G721" t="s">
        <v>291</v>
      </c>
      <c r="H721">
        <v>32160</v>
      </c>
      <c r="I721">
        <v>3</v>
      </c>
    </row>
    <row r="722" spans="1:9" x14ac:dyDescent="0.25">
      <c r="A722" t="s">
        <v>1025</v>
      </c>
      <c r="B722" t="s">
        <v>288</v>
      </c>
      <c r="C722" t="s">
        <v>942</v>
      </c>
      <c r="D722" t="s">
        <v>273</v>
      </c>
      <c r="E722">
        <v>39399</v>
      </c>
      <c r="F722">
        <f t="shared" ca="1" si="11"/>
        <v>13</v>
      </c>
      <c r="G722" t="s">
        <v>274</v>
      </c>
      <c r="H722">
        <v>87220</v>
      </c>
      <c r="I722">
        <v>1</v>
      </c>
    </row>
    <row r="723" spans="1:9" x14ac:dyDescent="0.25">
      <c r="A723" t="s">
        <v>1026</v>
      </c>
      <c r="B723" t="s">
        <v>281</v>
      </c>
      <c r="C723" t="s">
        <v>942</v>
      </c>
      <c r="D723" t="s">
        <v>273</v>
      </c>
      <c r="E723">
        <v>36843</v>
      </c>
      <c r="F723">
        <f t="shared" ca="1" si="11"/>
        <v>20</v>
      </c>
      <c r="G723" t="s">
        <v>277</v>
      </c>
      <c r="H723">
        <v>47630</v>
      </c>
      <c r="I723">
        <v>3</v>
      </c>
    </row>
    <row r="724" spans="1:9" x14ac:dyDescent="0.25">
      <c r="A724" t="s">
        <v>1027</v>
      </c>
      <c r="B724" t="s">
        <v>294</v>
      </c>
      <c r="C724" t="s">
        <v>942</v>
      </c>
      <c r="D724" t="s">
        <v>273</v>
      </c>
      <c r="E724">
        <v>41262</v>
      </c>
      <c r="F724">
        <f t="shared" ca="1" si="11"/>
        <v>8</v>
      </c>
      <c r="G724" t="s">
        <v>279</v>
      </c>
      <c r="H724">
        <v>59490</v>
      </c>
      <c r="I724">
        <v>3</v>
      </c>
    </row>
    <row r="725" spans="1:9" x14ac:dyDescent="0.25">
      <c r="A725" t="s">
        <v>1028</v>
      </c>
      <c r="B725" t="s">
        <v>294</v>
      </c>
      <c r="C725" t="s">
        <v>942</v>
      </c>
      <c r="D725" t="s">
        <v>273</v>
      </c>
      <c r="E725">
        <v>39784</v>
      </c>
      <c r="F725">
        <f t="shared" ca="1" si="11"/>
        <v>12</v>
      </c>
      <c r="G725" t="s">
        <v>283</v>
      </c>
      <c r="H725">
        <v>69510</v>
      </c>
      <c r="I725">
        <v>5</v>
      </c>
    </row>
    <row r="726" spans="1:9" x14ac:dyDescent="0.25">
      <c r="A726" t="s">
        <v>1029</v>
      </c>
      <c r="B726" t="s">
        <v>288</v>
      </c>
      <c r="C726" t="s">
        <v>942</v>
      </c>
      <c r="D726" t="s">
        <v>273</v>
      </c>
      <c r="E726">
        <v>39435</v>
      </c>
      <c r="F726">
        <f t="shared" ca="1" si="11"/>
        <v>13</v>
      </c>
      <c r="G726" t="s">
        <v>286</v>
      </c>
      <c r="H726">
        <v>64780</v>
      </c>
      <c r="I726">
        <v>5</v>
      </c>
    </row>
    <row r="727" spans="1:9" x14ac:dyDescent="0.25">
      <c r="A727" t="s">
        <v>1030</v>
      </c>
      <c r="B727" t="s">
        <v>285</v>
      </c>
      <c r="C727" t="s">
        <v>942</v>
      </c>
      <c r="D727" t="s">
        <v>273</v>
      </c>
      <c r="E727">
        <v>39063</v>
      </c>
      <c r="F727">
        <f t="shared" ca="1" si="11"/>
        <v>14</v>
      </c>
      <c r="G727" t="s">
        <v>291</v>
      </c>
      <c r="H727">
        <v>86320</v>
      </c>
      <c r="I727">
        <v>4</v>
      </c>
    </row>
    <row r="728" spans="1:9" x14ac:dyDescent="0.25">
      <c r="A728" t="s">
        <v>1031</v>
      </c>
      <c r="B728" t="s">
        <v>288</v>
      </c>
      <c r="C728" t="s">
        <v>942</v>
      </c>
      <c r="D728" t="s">
        <v>273</v>
      </c>
      <c r="E728">
        <v>38328</v>
      </c>
      <c r="F728">
        <f t="shared" ca="1" si="11"/>
        <v>16</v>
      </c>
      <c r="G728" t="s">
        <v>274</v>
      </c>
      <c r="H728">
        <v>48280</v>
      </c>
      <c r="I728">
        <v>4</v>
      </c>
    </row>
    <row r="729" spans="1:9" x14ac:dyDescent="0.25">
      <c r="A729" t="s">
        <v>1032</v>
      </c>
      <c r="B729" t="s">
        <v>271</v>
      </c>
      <c r="C729" t="s">
        <v>942</v>
      </c>
      <c r="D729" t="s">
        <v>273</v>
      </c>
      <c r="E729">
        <v>38347</v>
      </c>
      <c r="F729">
        <f t="shared" ca="1" si="11"/>
        <v>16</v>
      </c>
      <c r="G729" t="s">
        <v>277</v>
      </c>
      <c r="H729">
        <v>81340</v>
      </c>
      <c r="I729">
        <v>2</v>
      </c>
    </row>
    <row r="730" spans="1:9" x14ac:dyDescent="0.25">
      <c r="A730" t="s">
        <v>1033</v>
      </c>
      <c r="B730" t="s">
        <v>303</v>
      </c>
      <c r="C730" t="s">
        <v>942</v>
      </c>
      <c r="D730" t="s">
        <v>273</v>
      </c>
      <c r="E730">
        <v>39441</v>
      </c>
      <c r="F730">
        <f t="shared" ca="1" si="11"/>
        <v>13</v>
      </c>
      <c r="G730" t="s">
        <v>279</v>
      </c>
      <c r="H730">
        <v>68860</v>
      </c>
      <c r="I730">
        <v>2</v>
      </c>
    </row>
    <row r="731" spans="1:9" x14ac:dyDescent="0.25">
      <c r="A731" t="s">
        <v>1034</v>
      </c>
      <c r="B731" t="s">
        <v>288</v>
      </c>
      <c r="C731" t="s">
        <v>942</v>
      </c>
      <c r="D731" t="s">
        <v>290</v>
      </c>
      <c r="E731">
        <v>40523</v>
      </c>
      <c r="F731">
        <f t="shared" ca="1" si="11"/>
        <v>10</v>
      </c>
      <c r="G731" t="s">
        <v>283</v>
      </c>
      <c r="H731">
        <v>46570</v>
      </c>
      <c r="I731">
        <v>4</v>
      </c>
    </row>
    <row r="732" spans="1:9" x14ac:dyDescent="0.25">
      <c r="A732" t="s">
        <v>1035</v>
      </c>
      <c r="B732" t="s">
        <v>285</v>
      </c>
      <c r="C732" t="s">
        <v>942</v>
      </c>
      <c r="D732" t="s">
        <v>273</v>
      </c>
      <c r="E732">
        <v>40536</v>
      </c>
      <c r="F732">
        <f t="shared" ca="1" si="11"/>
        <v>10</v>
      </c>
      <c r="G732" t="s">
        <v>286</v>
      </c>
      <c r="H732">
        <v>70730</v>
      </c>
      <c r="I732">
        <v>1</v>
      </c>
    </row>
    <row r="733" spans="1:9" x14ac:dyDescent="0.25">
      <c r="A733" t="s">
        <v>1036</v>
      </c>
      <c r="B733" t="s">
        <v>285</v>
      </c>
      <c r="C733" t="s">
        <v>1037</v>
      </c>
      <c r="D733" t="s">
        <v>273</v>
      </c>
      <c r="E733">
        <v>37684</v>
      </c>
      <c r="F733">
        <f t="shared" ca="1" si="11"/>
        <v>18</v>
      </c>
      <c r="G733" t="s">
        <v>291</v>
      </c>
      <c r="H733">
        <v>42800</v>
      </c>
      <c r="I733">
        <v>5</v>
      </c>
    </row>
    <row r="734" spans="1:9" x14ac:dyDescent="0.25">
      <c r="A734" t="s">
        <v>1038</v>
      </c>
      <c r="B734" t="s">
        <v>294</v>
      </c>
      <c r="C734" t="s">
        <v>1037</v>
      </c>
      <c r="D734" t="s">
        <v>273</v>
      </c>
      <c r="E734">
        <v>36991</v>
      </c>
      <c r="F734">
        <f t="shared" ca="1" si="11"/>
        <v>20</v>
      </c>
      <c r="G734" t="s">
        <v>274</v>
      </c>
      <c r="H734">
        <v>63670</v>
      </c>
      <c r="I734">
        <v>5</v>
      </c>
    </row>
    <row r="735" spans="1:9" x14ac:dyDescent="0.25">
      <c r="A735" t="s">
        <v>1039</v>
      </c>
      <c r="B735" t="s">
        <v>271</v>
      </c>
      <c r="C735" t="s">
        <v>1037</v>
      </c>
      <c r="D735" t="s">
        <v>290</v>
      </c>
      <c r="E735">
        <v>40692</v>
      </c>
      <c r="F735">
        <f t="shared" ca="1" si="11"/>
        <v>10</v>
      </c>
      <c r="G735" t="s">
        <v>277</v>
      </c>
      <c r="H735">
        <v>85510</v>
      </c>
      <c r="I735">
        <v>4</v>
      </c>
    </row>
    <row r="736" spans="1:9" x14ac:dyDescent="0.25">
      <c r="A736" t="s">
        <v>1040</v>
      </c>
      <c r="B736" t="s">
        <v>294</v>
      </c>
      <c r="C736" t="s">
        <v>1037</v>
      </c>
      <c r="D736" t="s">
        <v>290</v>
      </c>
      <c r="E736">
        <v>40719</v>
      </c>
      <c r="F736">
        <f t="shared" ca="1" si="11"/>
        <v>9</v>
      </c>
      <c r="G736" t="s">
        <v>279</v>
      </c>
      <c r="H736">
        <v>66132</v>
      </c>
      <c r="I736">
        <v>4</v>
      </c>
    </row>
    <row r="737" spans="1:9" x14ac:dyDescent="0.25">
      <c r="A737" t="s">
        <v>1041</v>
      </c>
      <c r="B737" t="s">
        <v>271</v>
      </c>
      <c r="C737" t="s">
        <v>1037</v>
      </c>
      <c r="D737" t="s">
        <v>273</v>
      </c>
      <c r="E737">
        <v>37073</v>
      </c>
      <c r="F737">
        <f t="shared" ca="1" si="11"/>
        <v>19</v>
      </c>
      <c r="G737" t="s">
        <v>283</v>
      </c>
      <c r="H737">
        <v>40680</v>
      </c>
      <c r="I737">
        <v>5</v>
      </c>
    </row>
    <row r="738" spans="1:9" x14ac:dyDescent="0.25">
      <c r="A738" t="s">
        <v>1042</v>
      </c>
      <c r="B738" t="s">
        <v>288</v>
      </c>
      <c r="C738" t="s">
        <v>1043</v>
      </c>
      <c r="D738" t="s">
        <v>290</v>
      </c>
      <c r="E738">
        <v>39116</v>
      </c>
      <c r="F738">
        <f t="shared" ca="1" si="11"/>
        <v>14</v>
      </c>
      <c r="G738" t="s">
        <v>286</v>
      </c>
      <c r="H738">
        <v>60760</v>
      </c>
      <c r="I738">
        <v>2</v>
      </c>
    </row>
    <row r="739" spans="1:9" x14ac:dyDescent="0.25">
      <c r="A739" t="s">
        <v>1044</v>
      </c>
      <c r="B739" t="s">
        <v>285</v>
      </c>
      <c r="C739" t="s">
        <v>1043</v>
      </c>
      <c r="D739" t="s">
        <v>276</v>
      </c>
      <c r="E739">
        <v>36557</v>
      </c>
      <c r="F739">
        <f t="shared" ca="1" si="11"/>
        <v>21</v>
      </c>
      <c r="G739" t="s">
        <v>291</v>
      </c>
      <c r="H739">
        <v>31250</v>
      </c>
      <c r="I739">
        <v>2</v>
      </c>
    </row>
    <row r="740" spans="1:9" x14ac:dyDescent="0.25">
      <c r="A740" t="s">
        <v>1045</v>
      </c>
      <c r="B740" t="s">
        <v>288</v>
      </c>
      <c r="C740" t="s">
        <v>1043</v>
      </c>
      <c r="D740" t="s">
        <v>290</v>
      </c>
      <c r="E740">
        <v>39639</v>
      </c>
      <c r="F740">
        <f t="shared" ca="1" si="11"/>
        <v>12</v>
      </c>
      <c r="G740" t="s">
        <v>274</v>
      </c>
      <c r="H740">
        <v>64720</v>
      </c>
      <c r="I740">
        <v>5</v>
      </c>
    </row>
    <row r="741" spans="1:9" x14ac:dyDescent="0.25">
      <c r="A741" t="s">
        <v>1046</v>
      </c>
      <c r="B741" t="s">
        <v>281</v>
      </c>
      <c r="C741" t="s">
        <v>1043</v>
      </c>
      <c r="D741" t="s">
        <v>273</v>
      </c>
      <c r="E741">
        <v>40384</v>
      </c>
      <c r="F741">
        <f t="shared" ca="1" si="11"/>
        <v>10</v>
      </c>
      <c r="G741" t="s">
        <v>277</v>
      </c>
      <c r="H741">
        <v>46680</v>
      </c>
      <c r="I741">
        <v>1</v>
      </c>
    </row>
    <row r="742" spans="1:9" x14ac:dyDescent="0.25">
      <c r="A742" t="s">
        <v>1047</v>
      </c>
      <c r="B742" t="s">
        <v>285</v>
      </c>
      <c r="C742" t="s">
        <v>1043</v>
      </c>
      <c r="D742" t="s">
        <v>282</v>
      </c>
      <c r="E742">
        <v>40543</v>
      </c>
      <c r="F742">
        <f t="shared" ca="1" si="11"/>
        <v>10</v>
      </c>
      <c r="G742" t="s">
        <v>279</v>
      </c>
      <c r="H742">
        <v>19044</v>
      </c>
      <c r="I742">
        <v>1</v>
      </c>
    </row>
  </sheetData>
  <hyperlinks>
    <hyperlink ref="O1" location="Home!A1" display="Go To Home" xr:uid="{9D310810-CCA1-47D1-91AD-706A3030E63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3FB3-9BD0-4806-9553-46DB6EF6DF83}">
  <sheetPr>
    <tabColor rgb="FFFFC000"/>
  </sheetPr>
  <dimension ref="A1:L37"/>
  <sheetViews>
    <sheetView workbookViewId="0">
      <selection activeCell="J16" sqref="J16"/>
    </sheetView>
  </sheetViews>
  <sheetFormatPr defaultRowHeight="15" x14ac:dyDescent="0.25"/>
  <cols>
    <col min="3" max="3" width="13.7109375" bestFit="1" customWidth="1"/>
    <col min="6" max="6" width="12.85546875" bestFit="1" customWidth="1"/>
    <col min="12" max="12" width="11.7109375" bestFit="1" customWidth="1"/>
  </cols>
  <sheetData>
    <row r="1" spans="1:12" ht="18.75" x14ac:dyDescent="0.25">
      <c r="A1" s="74" t="s">
        <v>1050</v>
      </c>
      <c r="B1" s="74" t="s">
        <v>21</v>
      </c>
      <c r="C1" s="75" t="s">
        <v>267</v>
      </c>
      <c r="D1" s="76" t="s">
        <v>268</v>
      </c>
      <c r="E1" s="77" t="s">
        <v>266</v>
      </c>
      <c r="F1" s="78" t="s">
        <v>48</v>
      </c>
      <c r="L1" s="216" t="s">
        <v>1467</v>
      </c>
    </row>
    <row r="2" spans="1:12" ht="18.75" x14ac:dyDescent="0.3">
      <c r="A2" s="79" t="s">
        <v>1051</v>
      </c>
      <c r="B2" s="79" t="s">
        <v>1052</v>
      </c>
      <c r="C2" s="80">
        <v>34124</v>
      </c>
      <c r="D2" s="81">
        <f t="shared" ref="D2:D37" ca="1" si="0">DATEDIF(C2,TODAY(),"Y")</f>
        <v>27</v>
      </c>
      <c r="E2" s="79" t="s">
        <v>276</v>
      </c>
      <c r="F2" s="82">
        <v>3</v>
      </c>
    </row>
    <row r="3" spans="1:12" ht="18.75" x14ac:dyDescent="0.3">
      <c r="A3" s="79" t="s">
        <v>1053</v>
      </c>
      <c r="B3" s="79" t="s">
        <v>1054</v>
      </c>
      <c r="C3" s="80">
        <v>34383</v>
      </c>
      <c r="D3" s="81">
        <f t="shared" ca="1" si="0"/>
        <v>27</v>
      </c>
      <c r="E3" s="79" t="s">
        <v>273</v>
      </c>
      <c r="F3" s="82">
        <v>2</v>
      </c>
    </row>
    <row r="4" spans="1:12" ht="18.75" x14ac:dyDescent="0.3">
      <c r="A4" s="79" t="s">
        <v>1055</v>
      </c>
      <c r="B4" s="79" t="s">
        <v>1056</v>
      </c>
      <c r="C4" s="80">
        <v>32632</v>
      </c>
      <c r="D4" s="81">
        <f t="shared" ca="1" si="0"/>
        <v>32</v>
      </c>
      <c r="E4" s="79" t="s">
        <v>290</v>
      </c>
      <c r="F4" s="82">
        <v>4</v>
      </c>
    </row>
    <row r="5" spans="1:12" ht="18.75" x14ac:dyDescent="0.3">
      <c r="A5" s="79" t="s">
        <v>1057</v>
      </c>
      <c r="B5" s="79" t="s">
        <v>1058</v>
      </c>
      <c r="C5" s="80">
        <v>35434</v>
      </c>
      <c r="D5" s="81">
        <f t="shared" ca="1" si="0"/>
        <v>24</v>
      </c>
      <c r="E5" s="79" t="s">
        <v>282</v>
      </c>
      <c r="F5" s="82">
        <v>5</v>
      </c>
    </row>
    <row r="6" spans="1:12" ht="18.75" x14ac:dyDescent="0.3">
      <c r="A6" s="79" t="s">
        <v>1059</v>
      </c>
      <c r="B6" s="79" t="s">
        <v>1060</v>
      </c>
      <c r="C6" s="80">
        <v>33047</v>
      </c>
      <c r="D6" s="81">
        <v>10</v>
      </c>
      <c r="E6" s="79" t="s">
        <v>273</v>
      </c>
      <c r="F6" s="82">
        <v>4</v>
      </c>
    </row>
    <row r="7" spans="1:12" ht="18.75" x14ac:dyDescent="0.3">
      <c r="A7" s="79" t="s">
        <v>1061</v>
      </c>
      <c r="B7" s="79" t="s">
        <v>1062</v>
      </c>
      <c r="C7" s="80">
        <v>34240</v>
      </c>
      <c r="D7" s="81">
        <f t="shared" ca="1" si="0"/>
        <v>27</v>
      </c>
      <c r="E7" s="79" t="s">
        <v>276</v>
      </c>
      <c r="F7" s="82">
        <v>2</v>
      </c>
    </row>
    <row r="8" spans="1:12" ht="18.75" x14ac:dyDescent="0.3">
      <c r="A8" s="79" t="s">
        <v>1063</v>
      </c>
      <c r="B8" s="79" t="s">
        <v>1064</v>
      </c>
      <c r="C8" s="80">
        <v>32795</v>
      </c>
      <c r="D8" s="81">
        <f t="shared" ca="1" si="0"/>
        <v>31</v>
      </c>
      <c r="E8" s="79" t="s">
        <v>273</v>
      </c>
      <c r="F8" s="82">
        <v>5</v>
      </c>
    </row>
    <row r="9" spans="1:12" ht="18.75" x14ac:dyDescent="0.3">
      <c r="A9" s="79" t="s">
        <v>1065</v>
      </c>
      <c r="B9" s="79" t="s">
        <v>1066</v>
      </c>
      <c r="C9" s="80">
        <v>34910</v>
      </c>
      <c r="D9" s="81">
        <f t="shared" ca="1" si="0"/>
        <v>25</v>
      </c>
      <c r="E9" s="79" t="s">
        <v>273</v>
      </c>
      <c r="F9" s="82">
        <v>3</v>
      </c>
    </row>
    <row r="10" spans="1:12" ht="18.75" x14ac:dyDescent="0.3">
      <c r="A10" s="79" t="s">
        <v>1067</v>
      </c>
      <c r="B10" s="79" t="s">
        <v>1068</v>
      </c>
      <c r="C10" s="80">
        <v>32658</v>
      </c>
      <c r="D10" s="81">
        <f t="shared" ca="1" si="0"/>
        <v>32</v>
      </c>
      <c r="E10" s="79" t="s">
        <v>273</v>
      </c>
      <c r="F10" s="82">
        <v>1</v>
      </c>
    </row>
    <row r="11" spans="1:12" ht="18.75" x14ac:dyDescent="0.3">
      <c r="A11" s="79" t="s">
        <v>1069</v>
      </c>
      <c r="B11" s="79" t="s">
        <v>1070</v>
      </c>
      <c r="C11" s="80">
        <v>37281</v>
      </c>
      <c r="D11" s="81">
        <f t="shared" ca="1" si="0"/>
        <v>19</v>
      </c>
      <c r="E11" s="79" t="s">
        <v>273</v>
      </c>
      <c r="F11" s="82">
        <v>3</v>
      </c>
    </row>
    <row r="12" spans="1:12" ht="18.75" x14ac:dyDescent="0.3">
      <c r="A12" s="79" t="s">
        <v>1071</v>
      </c>
      <c r="B12" s="79" t="s">
        <v>1072</v>
      </c>
      <c r="C12" s="80">
        <v>36063</v>
      </c>
      <c r="D12" s="81">
        <f t="shared" ca="1" si="0"/>
        <v>22</v>
      </c>
      <c r="E12" s="79" t="s">
        <v>273</v>
      </c>
      <c r="F12" s="82">
        <v>2</v>
      </c>
    </row>
    <row r="13" spans="1:12" ht="18.75" x14ac:dyDescent="0.3">
      <c r="A13" s="79" t="s">
        <v>1073</v>
      </c>
      <c r="B13" s="79" t="s">
        <v>1074</v>
      </c>
      <c r="C13" s="80">
        <v>34309</v>
      </c>
      <c r="D13" s="81">
        <f t="shared" ca="1" si="0"/>
        <v>27</v>
      </c>
      <c r="E13" s="79" t="s">
        <v>290</v>
      </c>
      <c r="F13" s="82">
        <v>5</v>
      </c>
    </row>
    <row r="14" spans="1:12" ht="18.75" x14ac:dyDescent="0.3">
      <c r="A14" s="79" t="s">
        <v>1075</v>
      </c>
      <c r="B14" s="79" t="s">
        <v>1076</v>
      </c>
      <c r="C14" s="80">
        <v>35314</v>
      </c>
      <c r="D14" s="81">
        <f t="shared" ca="1" si="0"/>
        <v>24</v>
      </c>
      <c r="E14" s="79" t="s">
        <v>273</v>
      </c>
      <c r="F14" s="82">
        <v>1</v>
      </c>
    </row>
    <row r="15" spans="1:12" ht="18.75" x14ac:dyDescent="0.3">
      <c r="A15" s="79" t="s">
        <v>1077</v>
      </c>
      <c r="B15" s="79" t="s">
        <v>1078</v>
      </c>
      <c r="C15" s="80">
        <v>34957</v>
      </c>
      <c r="D15" s="81">
        <f t="shared" ca="1" si="0"/>
        <v>25</v>
      </c>
      <c r="E15" s="79" t="s">
        <v>273</v>
      </c>
      <c r="F15" s="82">
        <v>5</v>
      </c>
    </row>
    <row r="16" spans="1:12" ht="18.75" x14ac:dyDescent="0.3">
      <c r="A16" s="79" t="s">
        <v>1079</v>
      </c>
      <c r="B16" s="79" t="s">
        <v>1080</v>
      </c>
      <c r="C16" s="80">
        <v>35131</v>
      </c>
      <c r="D16" s="81">
        <f t="shared" ca="1" si="0"/>
        <v>25</v>
      </c>
      <c r="E16" s="79" t="s">
        <v>273</v>
      </c>
      <c r="F16" s="82">
        <v>1</v>
      </c>
    </row>
    <row r="17" spans="1:6" ht="18.75" x14ac:dyDescent="0.3">
      <c r="A17" s="79" t="s">
        <v>1081</v>
      </c>
      <c r="B17" s="79" t="s">
        <v>1082</v>
      </c>
      <c r="C17" s="83">
        <v>39590</v>
      </c>
      <c r="D17" s="81">
        <f t="shared" ca="1" si="0"/>
        <v>13</v>
      </c>
      <c r="E17" s="79" t="s">
        <v>273</v>
      </c>
      <c r="F17" s="82">
        <v>1</v>
      </c>
    </row>
    <row r="18" spans="1:6" ht="18.75" x14ac:dyDescent="0.3">
      <c r="A18" s="79" t="s">
        <v>1083</v>
      </c>
      <c r="B18" s="79" t="s">
        <v>1084</v>
      </c>
      <c r="C18" s="80">
        <v>38337</v>
      </c>
      <c r="D18" s="81">
        <f t="shared" ca="1" si="0"/>
        <v>16</v>
      </c>
      <c r="E18" s="79" t="s">
        <v>290</v>
      </c>
      <c r="F18" s="82">
        <v>3</v>
      </c>
    </row>
    <row r="19" spans="1:6" ht="18.75" x14ac:dyDescent="0.3">
      <c r="A19" s="79" t="s">
        <v>1085</v>
      </c>
      <c r="B19" s="79" t="s">
        <v>1086</v>
      </c>
      <c r="C19" s="80">
        <v>33756</v>
      </c>
      <c r="D19" s="81">
        <f t="shared" ca="1" si="0"/>
        <v>28</v>
      </c>
      <c r="E19" s="79" t="s">
        <v>273</v>
      </c>
      <c r="F19" s="82">
        <v>3</v>
      </c>
    </row>
    <row r="20" spans="1:6" ht="18.75" x14ac:dyDescent="0.3">
      <c r="A20" s="79" t="s">
        <v>1087</v>
      </c>
      <c r="B20" s="79" t="s">
        <v>1088</v>
      </c>
      <c r="C20" s="80">
        <v>33671</v>
      </c>
      <c r="D20" s="81">
        <f t="shared" ca="1" si="0"/>
        <v>29</v>
      </c>
      <c r="E20" s="79" t="s">
        <v>276</v>
      </c>
      <c r="F20" s="82">
        <v>1</v>
      </c>
    </row>
    <row r="21" spans="1:6" ht="18.75" x14ac:dyDescent="0.3">
      <c r="A21" s="79" t="s">
        <v>1089</v>
      </c>
      <c r="B21" s="79" t="s">
        <v>1090</v>
      </c>
      <c r="C21" s="80">
        <v>33839</v>
      </c>
      <c r="D21" s="81">
        <f t="shared" ca="1" si="0"/>
        <v>28</v>
      </c>
      <c r="E21" s="79" t="s">
        <v>273</v>
      </c>
      <c r="F21" s="82">
        <v>3</v>
      </c>
    </row>
    <row r="22" spans="1:6" ht="18.75" x14ac:dyDescent="0.3">
      <c r="A22" s="79" t="s">
        <v>1091</v>
      </c>
      <c r="B22" s="79" t="s">
        <v>1092</v>
      </c>
      <c r="C22" s="80">
        <v>33724</v>
      </c>
      <c r="D22" s="81">
        <f t="shared" ca="1" si="0"/>
        <v>29</v>
      </c>
      <c r="E22" s="79" t="s">
        <v>273</v>
      </c>
      <c r="F22" s="82">
        <v>5</v>
      </c>
    </row>
    <row r="23" spans="1:6" ht="18.75" x14ac:dyDescent="0.3">
      <c r="A23" s="79" t="s">
        <v>1093</v>
      </c>
      <c r="B23" s="79" t="s">
        <v>1094</v>
      </c>
      <c r="C23" s="80">
        <v>35124</v>
      </c>
      <c r="D23" s="81">
        <f t="shared" ca="1" si="0"/>
        <v>25</v>
      </c>
      <c r="E23" s="79" t="s">
        <v>290</v>
      </c>
      <c r="F23" s="82">
        <v>4</v>
      </c>
    </row>
    <row r="24" spans="1:6" ht="18.75" x14ac:dyDescent="0.3">
      <c r="A24" s="79" t="s">
        <v>1095</v>
      </c>
      <c r="B24" s="79" t="s">
        <v>1096</v>
      </c>
      <c r="C24" s="80">
        <v>37875</v>
      </c>
      <c r="D24" s="81">
        <f t="shared" ca="1" si="0"/>
        <v>17</v>
      </c>
      <c r="E24" s="79" t="s">
        <v>273</v>
      </c>
      <c r="F24" s="82">
        <v>1</v>
      </c>
    </row>
    <row r="25" spans="1:6" ht="18.75" x14ac:dyDescent="0.3">
      <c r="A25" s="79" t="s">
        <v>1097</v>
      </c>
      <c r="B25" s="79" t="s">
        <v>1098</v>
      </c>
      <c r="C25" s="80">
        <v>34462</v>
      </c>
      <c r="D25" s="81">
        <f t="shared" ca="1" si="0"/>
        <v>27</v>
      </c>
      <c r="E25" s="79" t="s">
        <v>273</v>
      </c>
      <c r="F25" s="82">
        <v>3</v>
      </c>
    </row>
    <row r="26" spans="1:6" ht="18.75" x14ac:dyDescent="0.3">
      <c r="A26" s="79" t="s">
        <v>1099</v>
      </c>
      <c r="B26" s="79" t="s">
        <v>1100</v>
      </c>
      <c r="C26" s="80">
        <v>39317</v>
      </c>
      <c r="D26" s="81">
        <f t="shared" ca="1" si="0"/>
        <v>13</v>
      </c>
      <c r="E26" s="79" t="s">
        <v>290</v>
      </c>
      <c r="F26" s="82">
        <v>4</v>
      </c>
    </row>
    <row r="27" spans="1:6" ht="18.75" x14ac:dyDescent="0.3">
      <c r="A27" s="79" t="s">
        <v>1101</v>
      </c>
      <c r="B27" s="79" t="s">
        <v>1102</v>
      </c>
      <c r="C27" s="80">
        <v>35140</v>
      </c>
      <c r="D27" s="81">
        <f t="shared" ca="1" si="0"/>
        <v>25</v>
      </c>
      <c r="E27" s="79" t="s">
        <v>290</v>
      </c>
      <c r="F27" s="82">
        <v>1</v>
      </c>
    </row>
    <row r="28" spans="1:6" ht="18.75" x14ac:dyDescent="0.3">
      <c r="A28" s="79" t="s">
        <v>1103</v>
      </c>
      <c r="B28" s="79" t="s">
        <v>1104</v>
      </c>
      <c r="C28" s="80">
        <v>32221</v>
      </c>
      <c r="D28" s="81">
        <f t="shared" ca="1" si="0"/>
        <v>33</v>
      </c>
      <c r="E28" s="79" t="s">
        <v>290</v>
      </c>
      <c r="F28" s="82">
        <v>4</v>
      </c>
    </row>
    <row r="29" spans="1:6" ht="18.75" x14ac:dyDescent="0.3">
      <c r="A29" s="79" t="s">
        <v>1105</v>
      </c>
      <c r="B29" s="79" t="s">
        <v>1100</v>
      </c>
      <c r="C29" s="80">
        <v>32944</v>
      </c>
      <c r="D29" s="81">
        <f t="shared" ca="1" si="0"/>
        <v>31</v>
      </c>
      <c r="E29" s="79" t="s">
        <v>276</v>
      </c>
      <c r="F29" s="82">
        <v>5</v>
      </c>
    </row>
    <row r="30" spans="1:6" ht="18.75" x14ac:dyDescent="0.3">
      <c r="A30" s="79" t="s">
        <v>1106</v>
      </c>
      <c r="B30" s="79" t="s">
        <v>1107</v>
      </c>
      <c r="C30" s="80">
        <v>32182</v>
      </c>
      <c r="D30" s="81">
        <f t="shared" ca="1" si="0"/>
        <v>33</v>
      </c>
      <c r="E30" s="79" t="s">
        <v>273</v>
      </c>
      <c r="F30" s="82">
        <v>4</v>
      </c>
    </row>
    <row r="31" spans="1:6" ht="18.75" x14ac:dyDescent="0.3">
      <c r="A31" s="79" t="s">
        <v>1108</v>
      </c>
      <c r="B31" s="79" t="s">
        <v>1109</v>
      </c>
      <c r="C31" s="80">
        <v>32767</v>
      </c>
      <c r="D31" s="81">
        <f t="shared" ca="1" si="0"/>
        <v>31</v>
      </c>
      <c r="E31" s="79" t="s">
        <v>273</v>
      </c>
      <c r="F31" s="82">
        <v>3</v>
      </c>
    </row>
    <row r="32" spans="1:6" ht="18.75" x14ac:dyDescent="0.3">
      <c r="A32" s="79" t="s">
        <v>1110</v>
      </c>
      <c r="B32" s="79" t="s">
        <v>1111</v>
      </c>
      <c r="C32" s="80">
        <v>35404</v>
      </c>
      <c r="D32" s="81">
        <f t="shared" ca="1" si="0"/>
        <v>24</v>
      </c>
      <c r="E32" s="79" t="s">
        <v>290</v>
      </c>
      <c r="F32" s="82">
        <v>3</v>
      </c>
    </row>
    <row r="33" spans="1:6" ht="18.75" x14ac:dyDescent="0.3">
      <c r="A33" s="79" t="s">
        <v>1112</v>
      </c>
      <c r="B33" s="79" t="s">
        <v>1113</v>
      </c>
      <c r="C33" s="80">
        <v>34148</v>
      </c>
      <c r="D33" s="81">
        <f t="shared" ca="1" si="0"/>
        <v>27</v>
      </c>
      <c r="E33" s="79" t="s">
        <v>273</v>
      </c>
      <c r="F33" s="82">
        <v>2</v>
      </c>
    </row>
    <row r="34" spans="1:6" ht="18.75" x14ac:dyDescent="0.3">
      <c r="A34" s="79" t="s">
        <v>1114</v>
      </c>
      <c r="B34" s="79" t="s">
        <v>1115</v>
      </c>
      <c r="C34" s="80">
        <v>34972</v>
      </c>
      <c r="D34" s="81">
        <f t="shared" ca="1" si="0"/>
        <v>25</v>
      </c>
      <c r="E34" s="79" t="s">
        <v>273</v>
      </c>
      <c r="F34" s="82">
        <v>4</v>
      </c>
    </row>
    <row r="35" spans="1:6" ht="18.75" x14ac:dyDescent="0.3">
      <c r="A35" s="79" t="s">
        <v>1116</v>
      </c>
      <c r="B35" s="79" t="s">
        <v>1117</v>
      </c>
      <c r="C35" s="80">
        <v>39524</v>
      </c>
      <c r="D35" s="81">
        <f t="shared" ca="1" si="0"/>
        <v>13</v>
      </c>
      <c r="E35" s="79" t="s">
        <v>290</v>
      </c>
      <c r="F35" s="82">
        <v>1</v>
      </c>
    </row>
    <row r="36" spans="1:6" ht="18.75" x14ac:dyDescent="0.3">
      <c r="A36" s="79" t="s">
        <v>1118</v>
      </c>
      <c r="B36" s="79" t="s">
        <v>1119</v>
      </c>
      <c r="C36" s="80">
        <v>36461</v>
      </c>
      <c r="D36" s="81">
        <f t="shared" ca="1" si="0"/>
        <v>21</v>
      </c>
      <c r="E36" s="79" t="s">
        <v>273</v>
      </c>
      <c r="F36" s="82">
        <v>5</v>
      </c>
    </row>
    <row r="37" spans="1:6" ht="18.75" x14ac:dyDescent="0.3">
      <c r="A37" s="79" t="s">
        <v>1120</v>
      </c>
      <c r="B37" s="79" t="s">
        <v>1121</v>
      </c>
      <c r="C37" s="80">
        <v>32526</v>
      </c>
      <c r="D37" s="81">
        <f t="shared" ca="1" si="0"/>
        <v>32</v>
      </c>
      <c r="E37" s="79" t="s">
        <v>276</v>
      </c>
      <c r="F37" s="82">
        <v>3</v>
      </c>
    </row>
  </sheetData>
  <conditionalFormatting sqref="F1:F37">
    <cfRule type="expression" dxfId="0" priority="1">
      <formula>IF(#REF!=$F:$F,)</formula>
    </cfRule>
  </conditionalFormatting>
  <hyperlinks>
    <hyperlink ref="L1" location="Home!A1" display="Go To Home" xr:uid="{DFB45AB7-CBAF-4432-8ECB-D5EEA37792A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C5C8-FBAD-4914-BB83-42BEE15C39B3}">
  <sheetPr>
    <tabColor theme="5" tint="0.39997558519241921"/>
  </sheetPr>
  <dimension ref="A1:L18"/>
  <sheetViews>
    <sheetView workbookViewId="0">
      <selection activeCell="J13" sqref="J13"/>
    </sheetView>
  </sheetViews>
  <sheetFormatPr defaultRowHeight="15" x14ac:dyDescent="0.25"/>
  <cols>
    <col min="1" max="1" width="19.7109375" customWidth="1"/>
    <col min="3" max="3" width="14.42578125" customWidth="1"/>
    <col min="4" max="5" width="13.28515625" customWidth="1"/>
    <col min="8" max="8" width="17.7109375" bestFit="1" customWidth="1"/>
    <col min="10" max="10" width="14.42578125" bestFit="1" customWidth="1"/>
    <col min="11" max="11" width="12.85546875" customWidth="1"/>
    <col min="12" max="12" width="14.140625" customWidth="1"/>
  </cols>
  <sheetData>
    <row r="1" spans="1:12" ht="15.75" thickBot="1" x14ac:dyDescent="0.3">
      <c r="A1" s="84" t="s">
        <v>1</v>
      </c>
      <c r="B1" s="84" t="s">
        <v>1122</v>
      </c>
      <c r="C1" s="84" t="s">
        <v>1123</v>
      </c>
      <c r="D1" s="84" t="s">
        <v>1124</v>
      </c>
      <c r="E1" s="24" t="s">
        <v>1125</v>
      </c>
      <c r="H1" s="84" t="s">
        <v>1</v>
      </c>
      <c r="I1" s="84" t="s">
        <v>1122</v>
      </c>
      <c r="J1" s="84" t="s">
        <v>1123</v>
      </c>
      <c r="K1" s="84" t="s">
        <v>1124</v>
      </c>
      <c r="L1" s="24" t="s">
        <v>1125</v>
      </c>
    </row>
    <row r="2" spans="1:12" x14ac:dyDescent="0.25">
      <c r="A2" s="85" t="s">
        <v>792</v>
      </c>
      <c r="B2">
        <v>45000</v>
      </c>
      <c r="C2" s="86">
        <v>0.02</v>
      </c>
      <c r="D2">
        <v>10</v>
      </c>
      <c r="E2" s="87"/>
      <c r="H2" s="85" t="s">
        <v>792</v>
      </c>
      <c r="I2">
        <v>45000</v>
      </c>
      <c r="J2" s="86">
        <v>0.02</v>
      </c>
      <c r="K2">
        <v>-10</v>
      </c>
      <c r="L2" s="87">
        <f>PMT(J2,K2,I2)</f>
        <v>4109.6937539392411</v>
      </c>
    </row>
    <row r="3" spans="1:12" x14ac:dyDescent="0.25">
      <c r="A3" s="85" t="s">
        <v>569</v>
      </c>
      <c r="B3">
        <v>60000</v>
      </c>
      <c r="C3" s="86">
        <v>0.05</v>
      </c>
      <c r="D3">
        <v>9</v>
      </c>
      <c r="E3" s="87"/>
      <c r="H3" s="85" t="s">
        <v>569</v>
      </c>
      <c r="I3">
        <v>60000</v>
      </c>
      <c r="J3" s="86">
        <v>0.05</v>
      </c>
      <c r="K3">
        <v>-9</v>
      </c>
      <c r="L3" s="87">
        <f t="shared" ref="L3:L7" si="0">PMT(J3,K3,I3)</f>
        <v>5441.404798547268</v>
      </c>
    </row>
    <row r="4" spans="1:12" x14ac:dyDescent="0.25">
      <c r="A4" s="85" t="s">
        <v>318</v>
      </c>
      <c r="B4">
        <v>75000</v>
      </c>
      <c r="C4" s="88">
        <v>3.5000000000000003E-2</v>
      </c>
      <c r="D4">
        <v>12</v>
      </c>
      <c r="E4" s="87"/>
      <c r="H4" s="85" t="s">
        <v>318</v>
      </c>
      <c r="I4">
        <v>75000</v>
      </c>
      <c r="J4" s="88">
        <v>3.5000000000000003E-2</v>
      </c>
      <c r="K4">
        <v>-12</v>
      </c>
      <c r="L4" s="87">
        <f t="shared" si="0"/>
        <v>5136.2961947810954</v>
      </c>
    </row>
    <row r="5" spans="1:12" x14ac:dyDescent="0.25">
      <c r="A5" s="85" t="s">
        <v>697</v>
      </c>
      <c r="B5">
        <v>25000</v>
      </c>
      <c r="C5" s="86">
        <v>0.04</v>
      </c>
      <c r="D5">
        <v>8</v>
      </c>
      <c r="E5" s="87"/>
      <c r="H5" s="85" t="s">
        <v>697</v>
      </c>
      <c r="I5">
        <v>25000</v>
      </c>
      <c r="J5" s="86">
        <v>0.04</v>
      </c>
      <c r="K5">
        <v>-8</v>
      </c>
      <c r="L5" s="87">
        <f t="shared" si="0"/>
        <v>2713.195801167823</v>
      </c>
    </row>
    <row r="6" spans="1:12" x14ac:dyDescent="0.25">
      <c r="A6" s="85" t="s">
        <v>661</v>
      </c>
      <c r="B6">
        <v>79000</v>
      </c>
      <c r="C6" s="88">
        <v>6.5000000000000002E-2</v>
      </c>
      <c r="D6">
        <v>5</v>
      </c>
      <c r="E6" s="87"/>
      <c r="H6" s="85" t="s">
        <v>661</v>
      </c>
      <c r="I6">
        <v>79000</v>
      </c>
      <c r="J6" s="88">
        <v>6.5000000000000002E-2</v>
      </c>
      <c r="K6">
        <v>-5</v>
      </c>
      <c r="L6" s="87">
        <f t="shared" si="0"/>
        <v>13875.128470201449</v>
      </c>
    </row>
    <row r="7" spans="1:12" x14ac:dyDescent="0.25">
      <c r="A7" s="85" t="s">
        <v>752</v>
      </c>
      <c r="B7">
        <v>50000</v>
      </c>
      <c r="C7" s="86">
        <v>0.03</v>
      </c>
      <c r="D7">
        <v>7</v>
      </c>
      <c r="E7" s="87"/>
      <c r="H7" s="85" t="s">
        <v>752</v>
      </c>
      <c r="I7">
        <v>50000</v>
      </c>
      <c r="J7" s="86">
        <v>0.03</v>
      </c>
      <c r="K7">
        <v>-7</v>
      </c>
      <c r="L7" s="87">
        <f t="shared" si="0"/>
        <v>6525.3176877136002</v>
      </c>
    </row>
    <row r="11" spans="1:12" ht="15.75" thickBot="1" x14ac:dyDescent="0.3"/>
    <row r="12" spans="1:12" ht="15.75" thickBot="1" x14ac:dyDescent="0.3">
      <c r="A12" s="84" t="s">
        <v>1</v>
      </c>
      <c r="B12" s="84" t="s">
        <v>1122</v>
      </c>
      <c r="C12" s="84" t="s">
        <v>1123</v>
      </c>
      <c r="D12" s="84" t="s">
        <v>1124</v>
      </c>
      <c r="E12" s="24" t="s">
        <v>1125</v>
      </c>
    </row>
    <row r="13" spans="1:12" x14ac:dyDescent="0.25">
      <c r="A13" s="85" t="s">
        <v>318</v>
      </c>
      <c r="B13">
        <v>50000</v>
      </c>
      <c r="C13" s="86">
        <v>0.03</v>
      </c>
      <c r="D13">
        <v>9</v>
      </c>
      <c r="E13" s="87"/>
      <c r="J13" s="216" t="s">
        <v>1467</v>
      </c>
    </row>
    <row r="14" spans="1:12" x14ac:dyDescent="0.25">
      <c r="A14" s="85" t="s">
        <v>569</v>
      </c>
      <c r="B14">
        <v>40000</v>
      </c>
      <c r="C14" s="86">
        <v>0.04</v>
      </c>
      <c r="D14">
        <v>-8</v>
      </c>
      <c r="E14" s="87"/>
    </row>
    <row r="15" spans="1:12" x14ac:dyDescent="0.25">
      <c r="A15" s="85" t="s">
        <v>318</v>
      </c>
      <c r="B15">
        <v>30000</v>
      </c>
      <c r="C15" s="86">
        <v>0.05</v>
      </c>
      <c r="D15">
        <v>-10</v>
      </c>
      <c r="E15" s="87"/>
    </row>
    <row r="16" spans="1:12" x14ac:dyDescent="0.25">
      <c r="A16" s="85" t="s">
        <v>697</v>
      </c>
      <c r="B16">
        <v>35000</v>
      </c>
      <c r="C16" s="86">
        <v>7.0000000000000007E-2</v>
      </c>
      <c r="D16">
        <v>7</v>
      </c>
      <c r="E16" s="87"/>
    </row>
    <row r="17" spans="1:5" x14ac:dyDescent="0.25">
      <c r="A17" s="85" t="s">
        <v>661</v>
      </c>
      <c r="B17">
        <v>25000</v>
      </c>
      <c r="C17" s="88">
        <v>3.5000000000000003E-2</v>
      </c>
      <c r="D17">
        <v>-6</v>
      </c>
      <c r="E17" s="87"/>
    </row>
    <row r="18" spans="1:5" x14ac:dyDescent="0.25">
      <c r="A18" s="85" t="s">
        <v>752</v>
      </c>
      <c r="B18">
        <v>45000</v>
      </c>
      <c r="C18" s="86">
        <v>0.06</v>
      </c>
      <c r="D18">
        <v>5</v>
      </c>
      <c r="E18" s="87"/>
    </row>
  </sheetData>
  <hyperlinks>
    <hyperlink ref="J13" location="Home!A1" display="Go To Home" xr:uid="{2B3885A6-F06B-4B85-8BB9-E79EDF01E06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5664C-E312-42AA-A447-20E7083983F2}">
  <sheetPr>
    <tabColor theme="8" tint="0.39997558519241921"/>
  </sheetPr>
  <dimension ref="A1:T29"/>
  <sheetViews>
    <sheetView workbookViewId="0">
      <selection activeCell="K21" sqref="K21"/>
    </sheetView>
  </sheetViews>
  <sheetFormatPr defaultRowHeight="15" x14ac:dyDescent="0.25"/>
  <cols>
    <col min="9" max="9" width="13.28515625" bestFit="1" customWidth="1"/>
    <col min="11" max="11" width="16.28515625" customWidth="1"/>
  </cols>
  <sheetData>
    <row r="1" spans="1:20" x14ac:dyDescent="0.25">
      <c r="A1" s="96" t="s">
        <v>1148</v>
      </c>
      <c r="B1" s="96" t="s">
        <v>1149</v>
      </c>
      <c r="C1" s="96" t="s">
        <v>1150</v>
      </c>
      <c r="D1" s="96" t="s">
        <v>1141</v>
      </c>
      <c r="E1" s="96" t="s">
        <v>1151</v>
      </c>
      <c r="F1" s="96" t="s">
        <v>1152</v>
      </c>
      <c r="H1" s="96" t="s">
        <v>1148</v>
      </c>
      <c r="I1" s="96" t="s">
        <v>1153</v>
      </c>
    </row>
    <row r="2" spans="1:20" x14ac:dyDescent="0.25">
      <c r="A2" s="8" t="s">
        <v>1154</v>
      </c>
      <c r="B2" s="8">
        <v>46</v>
      </c>
      <c r="C2" s="8" t="s">
        <v>1155</v>
      </c>
      <c r="D2" s="8" t="s">
        <v>1156</v>
      </c>
      <c r="E2" s="97">
        <v>21757</v>
      </c>
      <c r="F2" s="97">
        <v>2176</v>
      </c>
      <c r="G2" s="98"/>
      <c r="H2" s="8" t="s">
        <v>1154</v>
      </c>
      <c r="I2" s="99">
        <f ca="1">SUMIF($A$1:$F$17,H2,$E$1:$E$17)+SUMIF($A$1:$F$17,H2,$F$1:$F$17)</f>
        <v>119665</v>
      </c>
    </row>
    <row r="3" spans="1:20" x14ac:dyDescent="0.25">
      <c r="A3" s="8" t="s">
        <v>1157</v>
      </c>
      <c r="B3" s="8">
        <v>35</v>
      </c>
      <c r="C3" s="8" t="s">
        <v>1158</v>
      </c>
      <c r="D3" s="8" t="s">
        <v>1159</v>
      </c>
      <c r="E3" s="97">
        <v>18662</v>
      </c>
      <c r="F3" s="97">
        <v>1866</v>
      </c>
      <c r="H3" s="8" t="s">
        <v>1157</v>
      </c>
      <c r="I3" s="99">
        <f t="shared" ref="I3:I7" ca="1" si="0">SUMIF($A$1:$F$17,H3,$E$1:$E$17)+SUMIF($A$1:$F$17,H3,$F$1:$F$17)</f>
        <v>120964</v>
      </c>
    </row>
    <row r="4" spans="1:20" x14ac:dyDescent="0.25">
      <c r="A4" s="8" t="s">
        <v>1157</v>
      </c>
      <c r="B4" s="8">
        <v>35</v>
      </c>
      <c r="C4" s="8" t="s">
        <v>1160</v>
      </c>
      <c r="D4" s="8" t="s">
        <v>1161</v>
      </c>
      <c r="E4" s="97">
        <v>18662</v>
      </c>
      <c r="F4" s="97">
        <v>1866</v>
      </c>
      <c r="H4" s="8" t="s">
        <v>1162</v>
      </c>
      <c r="I4" s="99">
        <f t="shared" ca="1" si="0"/>
        <v>36608</v>
      </c>
    </row>
    <row r="5" spans="1:20" x14ac:dyDescent="0.25">
      <c r="A5" s="8" t="s">
        <v>1157</v>
      </c>
      <c r="B5" s="8">
        <v>35</v>
      </c>
      <c r="C5" s="8" t="s">
        <v>1163</v>
      </c>
      <c r="D5" s="8" t="s">
        <v>1156</v>
      </c>
      <c r="E5" s="97">
        <v>18662</v>
      </c>
      <c r="F5" s="97">
        <v>1886</v>
      </c>
      <c r="H5" s="8" t="s">
        <v>1164</v>
      </c>
      <c r="I5" s="99">
        <f t="shared" ca="1" si="0"/>
        <v>71042</v>
      </c>
    </row>
    <row r="6" spans="1:20" x14ac:dyDescent="0.25">
      <c r="A6" s="8" t="s">
        <v>1154</v>
      </c>
      <c r="B6" s="8">
        <v>46</v>
      </c>
      <c r="C6" s="8" t="s">
        <v>1155</v>
      </c>
      <c r="D6" s="8" t="s">
        <v>1156</v>
      </c>
      <c r="E6" s="97">
        <v>21757</v>
      </c>
      <c r="F6" s="97">
        <v>2176</v>
      </c>
      <c r="G6" s="98"/>
      <c r="H6" s="8" t="s">
        <v>1165</v>
      </c>
      <c r="I6" s="99">
        <f t="shared" ca="1" si="0"/>
        <v>80524</v>
      </c>
    </row>
    <row r="7" spans="1:20" x14ac:dyDescent="0.25">
      <c r="A7" s="8" t="s">
        <v>1162</v>
      </c>
      <c r="B7" s="8">
        <v>37</v>
      </c>
      <c r="C7" s="8" t="s">
        <v>1160</v>
      </c>
      <c r="D7" s="8" t="s">
        <v>1156</v>
      </c>
      <c r="E7" s="97">
        <v>33280</v>
      </c>
      <c r="F7" s="97">
        <v>3328</v>
      </c>
      <c r="H7" s="8" t="s">
        <v>1166</v>
      </c>
      <c r="I7" s="99">
        <f t="shared" ca="1" si="0"/>
        <v>25419</v>
      </c>
    </row>
    <row r="8" spans="1:20" x14ac:dyDescent="0.25">
      <c r="A8" s="8" t="s">
        <v>1164</v>
      </c>
      <c r="B8" s="8">
        <v>10</v>
      </c>
      <c r="C8" s="8" t="s">
        <v>1160</v>
      </c>
      <c r="D8" s="8" t="s">
        <v>1167</v>
      </c>
      <c r="E8" s="97">
        <v>64584</v>
      </c>
      <c r="F8" s="97">
        <v>6458</v>
      </c>
    </row>
    <row r="9" spans="1:20" x14ac:dyDescent="0.25">
      <c r="A9" s="8" t="s">
        <v>1165</v>
      </c>
      <c r="B9" s="8">
        <v>28</v>
      </c>
      <c r="C9" s="8" t="s">
        <v>1155</v>
      </c>
      <c r="D9" s="8" t="s">
        <v>1167</v>
      </c>
      <c r="E9" s="97">
        <v>28060</v>
      </c>
      <c r="F9" s="100">
        <v>2806</v>
      </c>
      <c r="K9" s="221" t="s">
        <v>1171</v>
      </c>
      <c r="L9" s="221"/>
      <c r="M9" s="221"/>
      <c r="N9" s="221"/>
      <c r="O9" s="221"/>
      <c r="P9" s="221"/>
      <c r="Q9" s="221"/>
      <c r="R9" s="221"/>
      <c r="S9" s="221"/>
      <c r="T9" s="221"/>
    </row>
    <row r="10" spans="1:20" x14ac:dyDescent="0.25">
      <c r="A10" s="8" t="s">
        <v>1165</v>
      </c>
      <c r="B10" s="8">
        <v>27</v>
      </c>
      <c r="C10" s="8" t="s">
        <v>1155</v>
      </c>
      <c r="D10" s="8" t="s">
        <v>1159</v>
      </c>
      <c r="E10" s="97">
        <v>22572</v>
      </c>
      <c r="F10" s="97">
        <v>2257</v>
      </c>
      <c r="K10" s="221"/>
      <c r="L10" s="221"/>
      <c r="M10" s="221"/>
      <c r="N10" s="221"/>
      <c r="O10" s="221"/>
      <c r="P10" s="221"/>
      <c r="Q10" s="221"/>
      <c r="R10" s="221"/>
      <c r="S10" s="221"/>
      <c r="T10" s="221"/>
    </row>
    <row r="11" spans="1:20" x14ac:dyDescent="0.25">
      <c r="A11" s="8" t="s">
        <v>1157</v>
      </c>
      <c r="B11" s="8">
        <v>34</v>
      </c>
      <c r="C11" s="8" t="s">
        <v>1168</v>
      </c>
      <c r="D11" s="8" t="s">
        <v>1167</v>
      </c>
      <c r="E11" s="97">
        <v>26982</v>
      </c>
      <c r="F11" s="97">
        <v>2698</v>
      </c>
    </row>
    <row r="12" spans="1:20" x14ac:dyDescent="0.25">
      <c r="A12" s="8" t="s">
        <v>1166</v>
      </c>
      <c r="B12" s="8">
        <v>19</v>
      </c>
      <c r="C12" s="8" t="s">
        <v>1168</v>
      </c>
      <c r="D12" s="8" t="s">
        <v>1156</v>
      </c>
      <c r="E12" s="97">
        <v>23108</v>
      </c>
      <c r="F12" s="97">
        <v>2311</v>
      </c>
    </row>
    <row r="13" spans="1:20" x14ac:dyDescent="0.25">
      <c r="A13" s="8" t="s">
        <v>1154</v>
      </c>
      <c r="B13" s="8">
        <v>46</v>
      </c>
      <c r="C13" s="8" t="s">
        <v>1168</v>
      </c>
      <c r="D13" s="8" t="s">
        <v>1156</v>
      </c>
      <c r="E13" s="97">
        <v>21757</v>
      </c>
      <c r="F13" s="97">
        <v>2176</v>
      </c>
      <c r="G13" s="98"/>
    </row>
    <row r="14" spans="1:20" x14ac:dyDescent="0.25">
      <c r="A14" s="8" t="s">
        <v>1165</v>
      </c>
      <c r="B14" s="8">
        <v>27</v>
      </c>
      <c r="C14" s="8" t="s">
        <v>1169</v>
      </c>
      <c r="D14" s="8" t="s">
        <v>1167</v>
      </c>
      <c r="E14" s="97">
        <v>22572</v>
      </c>
      <c r="F14" s="97">
        <v>2257</v>
      </c>
    </row>
    <row r="15" spans="1:20" x14ac:dyDescent="0.25">
      <c r="A15" s="8" t="s">
        <v>1154</v>
      </c>
      <c r="B15" s="8">
        <v>46</v>
      </c>
      <c r="C15" s="8" t="s">
        <v>1170</v>
      </c>
      <c r="D15" s="8" t="s">
        <v>1159</v>
      </c>
      <c r="E15" s="97">
        <v>21757</v>
      </c>
      <c r="F15" s="97">
        <v>2176</v>
      </c>
      <c r="G15" s="98"/>
    </row>
    <row r="16" spans="1:20" x14ac:dyDescent="0.25">
      <c r="A16" s="8" t="s">
        <v>1157</v>
      </c>
      <c r="B16" s="8">
        <v>34</v>
      </c>
      <c r="C16" s="8" t="s">
        <v>1168</v>
      </c>
      <c r="D16" s="8" t="s">
        <v>1167</v>
      </c>
      <c r="E16" s="97">
        <v>26982</v>
      </c>
      <c r="F16" s="97">
        <v>2698</v>
      </c>
    </row>
    <row r="17" spans="1:11" x14ac:dyDescent="0.25">
      <c r="A17" s="8" t="s">
        <v>1154</v>
      </c>
      <c r="B17" s="8">
        <v>46</v>
      </c>
      <c r="C17" s="8" t="s">
        <v>1163</v>
      </c>
      <c r="D17" s="8" t="s">
        <v>1161</v>
      </c>
      <c r="E17" s="97">
        <v>21757</v>
      </c>
      <c r="F17" s="97">
        <v>2176</v>
      </c>
      <c r="G17" s="98"/>
    </row>
    <row r="20" spans="1:11" ht="15.75" thickBot="1" x14ac:dyDescent="0.3"/>
    <row r="21" spans="1:11" ht="19.5" thickBot="1" x14ac:dyDescent="0.35">
      <c r="A21" s="101" t="s">
        <v>266</v>
      </c>
      <c r="B21" s="102" t="s">
        <v>1172</v>
      </c>
      <c r="C21" s="103" t="s">
        <v>1173</v>
      </c>
      <c r="K21" s="216" t="s">
        <v>1467</v>
      </c>
    </row>
    <row r="22" spans="1:11" ht="19.5" thickBot="1" x14ac:dyDescent="0.35">
      <c r="A22" s="104" t="s">
        <v>1174</v>
      </c>
      <c r="B22" s="104">
        <v>12</v>
      </c>
      <c r="C22" s="104">
        <v>100</v>
      </c>
    </row>
    <row r="23" spans="1:11" ht="19.5" thickBot="1" x14ac:dyDescent="0.35">
      <c r="A23" s="104" t="s">
        <v>1175</v>
      </c>
      <c r="B23" s="104">
        <v>15</v>
      </c>
      <c r="C23" s="104">
        <v>250</v>
      </c>
      <c r="F23" s="105" t="s">
        <v>1176</v>
      </c>
    </row>
    <row r="24" spans="1:11" ht="18.75" x14ac:dyDescent="0.3">
      <c r="A24" s="104" t="s">
        <v>1174</v>
      </c>
      <c r="B24" s="104">
        <v>10</v>
      </c>
      <c r="C24" s="104">
        <v>125</v>
      </c>
    </row>
    <row r="25" spans="1:11" ht="18.75" x14ac:dyDescent="0.3">
      <c r="A25" s="104" t="s">
        <v>1174</v>
      </c>
      <c r="B25" s="104">
        <v>9</v>
      </c>
      <c r="C25" s="104">
        <v>200</v>
      </c>
    </row>
    <row r="26" spans="1:11" ht="18.75" x14ac:dyDescent="0.3">
      <c r="A26" s="106" t="s">
        <v>1175</v>
      </c>
      <c r="B26" s="106">
        <v>9</v>
      </c>
      <c r="C26" s="106">
        <v>180</v>
      </c>
    </row>
    <row r="28" spans="1:11" x14ac:dyDescent="0.25">
      <c r="A28" t="s">
        <v>1177</v>
      </c>
      <c r="E28">
        <f>SUMIFS(C21:C26,A21:A26,"Active",B21:B26,"&gt;=10")</f>
        <v>225</v>
      </c>
    </row>
    <row r="29" spans="1:11" ht="15.75" thickBot="1" x14ac:dyDescent="0.3">
      <c r="A29" s="107">
        <f>SUMIFS(C21:C26,A21:A26,"Active",B21:B26,"&gt;=10")</f>
        <v>225</v>
      </c>
    </row>
  </sheetData>
  <mergeCells count="1">
    <mergeCell ref="K9:T10"/>
  </mergeCells>
  <hyperlinks>
    <hyperlink ref="K21" location="Home!A1" display="Go To Home" xr:uid="{FB9F0259-5DA0-4B7E-BFB2-4618671B3BB9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B758-D9BB-4ECF-8ABA-6BD168F46871}">
  <sheetPr>
    <tabColor theme="8" tint="0.39997558519241921"/>
  </sheetPr>
  <dimension ref="A1:N27"/>
  <sheetViews>
    <sheetView workbookViewId="0">
      <selection activeCell="N3" sqref="N3"/>
    </sheetView>
  </sheetViews>
  <sheetFormatPr defaultRowHeight="15" x14ac:dyDescent="0.25"/>
  <cols>
    <col min="8" max="8" width="10.85546875" bestFit="1" customWidth="1"/>
    <col min="9" max="9" width="15.42578125" customWidth="1"/>
    <col min="12" max="12" width="32.85546875" bestFit="1" customWidth="1"/>
    <col min="14" max="14" width="18.42578125" customWidth="1"/>
  </cols>
  <sheetData>
    <row r="1" spans="1:14" x14ac:dyDescent="0.25">
      <c r="A1" s="222" t="s">
        <v>1126</v>
      </c>
      <c r="B1" s="222"/>
      <c r="C1" s="222"/>
      <c r="D1" s="222"/>
    </row>
    <row r="2" spans="1:14" ht="15" customHeight="1" x14ac:dyDescent="0.25">
      <c r="A2" s="222"/>
      <c r="B2" s="222"/>
      <c r="C2" s="222"/>
      <c r="D2" s="222"/>
    </row>
    <row r="3" spans="1:14" ht="15" customHeight="1" x14ac:dyDescent="0.25">
      <c r="N3" s="216" t="s">
        <v>1467</v>
      </c>
    </row>
    <row r="4" spans="1:14" ht="15.75" x14ac:dyDescent="0.25">
      <c r="B4" s="89" t="s">
        <v>1127</v>
      </c>
      <c r="C4" s="89" t="s">
        <v>1128</v>
      </c>
      <c r="D4" s="89" t="s">
        <v>1129</v>
      </c>
      <c r="E4" s="89" t="s">
        <v>1130</v>
      </c>
      <c r="F4" s="89" t="s">
        <v>1131</v>
      </c>
      <c r="L4" s="90" t="s">
        <v>1132</v>
      </c>
    </row>
    <row r="5" spans="1:14" x14ac:dyDescent="0.25">
      <c r="B5" s="91">
        <v>43109</v>
      </c>
      <c r="C5" s="8" t="s">
        <v>1133</v>
      </c>
      <c r="D5" s="8" t="s">
        <v>1134</v>
      </c>
      <c r="E5" s="8">
        <v>1</v>
      </c>
      <c r="F5" s="92">
        <v>18</v>
      </c>
      <c r="H5" s="72" t="s">
        <v>1135</v>
      </c>
      <c r="I5" s="93">
        <f>SUMIFS(F4:F12,C4:C12,"red",D4:D12,"tx")</f>
        <v>54</v>
      </c>
    </row>
    <row r="6" spans="1:14" x14ac:dyDescent="0.25">
      <c r="B6" s="91">
        <v>43123</v>
      </c>
      <c r="C6" s="8" t="s">
        <v>1136</v>
      </c>
      <c r="D6" s="8" t="s">
        <v>1137</v>
      </c>
      <c r="E6" s="8">
        <v>2</v>
      </c>
      <c r="F6" s="92">
        <v>34</v>
      </c>
    </row>
    <row r="7" spans="1:14" x14ac:dyDescent="0.25">
      <c r="B7" s="91">
        <v>43134</v>
      </c>
      <c r="C7" s="8" t="s">
        <v>1133</v>
      </c>
      <c r="D7" s="8" t="s">
        <v>1138</v>
      </c>
      <c r="E7" s="8">
        <v>2</v>
      </c>
      <c r="F7" s="92">
        <v>36</v>
      </c>
      <c r="H7" s="72" t="s">
        <v>1139</v>
      </c>
      <c r="I7" s="93">
        <f>SUMIFS(E4:E12,C4:C12,"blue",D4:D12,"tx")</f>
        <v>3</v>
      </c>
    </row>
    <row r="8" spans="1:14" x14ac:dyDescent="0.25">
      <c r="B8" s="91">
        <v>43149</v>
      </c>
      <c r="C8" s="8" t="s">
        <v>1136</v>
      </c>
      <c r="D8" s="8" t="s">
        <v>1134</v>
      </c>
      <c r="E8" s="8">
        <v>1</v>
      </c>
      <c r="F8" s="92">
        <v>17</v>
      </c>
    </row>
    <row r="9" spans="1:14" x14ac:dyDescent="0.25">
      <c r="B9" s="91">
        <v>43161</v>
      </c>
      <c r="C9" s="8" t="s">
        <v>1136</v>
      </c>
      <c r="D9" s="8" t="s">
        <v>1140</v>
      </c>
      <c r="E9" s="8">
        <v>3</v>
      </c>
      <c r="F9" s="92">
        <v>51</v>
      </c>
    </row>
    <row r="10" spans="1:14" x14ac:dyDescent="0.25">
      <c r="B10" s="91">
        <v>43174</v>
      </c>
      <c r="C10" s="8" t="s">
        <v>1133</v>
      </c>
      <c r="D10" s="8" t="s">
        <v>1140</v>
      </c>
      <c r="E10" s="8">
        <v>1</v>
      </c>
      <c r="F10" s="92">
        <v>17</v>
      </c>
    </row>
    <row r="11" spans="1:14" x14ac:dyDescent="0.25">
      <c r="B11" s="91">
        <v>43184</v>
      </c>
      <c r="C11" s="8" t="s">
        <v>1133</v>
      </c>
      <c r="D11" s="8" t="s">
        <v>1134</v>
      </c>
      <c r="E11" s="8">
        <v>2</v>
      </c>
      <c r="F11" s="92">
        <v>36</v>
      </c>
    </row>
    <row r="12" spans="1:14" x14ac:dyDescent="0.25">
      <c r="B12" s="91">
        <v>43189</v>
      </c>
      <c r="C12" s="8" t="s">
        <v>1136</v>
      </c>
      <c r="D12" s="8" t="s">
        <v>1134</v>
      </c>
      <c r="E12" s="8">
        <v>2</v>
      </c>
      <c r="F12" s="92">
        <v>64</v>
      </c>
    </row>
    <row r="14" spans="1:14" s="94" customFormat="1" x14ac:dyDescent="0.25"/>
    <row r="17" spans="2:6" x14ac:dyDescent="0.25">
      <c r="B17" s="95" t="s">
        <v>1141</v>
      </c>
      <c r="C17" s="95" t="s">
        <v>1142</v>
      </c>
      <c r="D17" s="95" t="s">
        <v>1143</v>
      </c>
    </row>
    <row r="18" spans="2:6" x14ac:dyDescent="0.25">
      <c r="B18">
        <v>2013</v>
      </c>
      <c r="C18" t="s">
        <v>1144</v>
      </c>
      <c r="D18">
        <v>12.25</v>
      </c>
      <c r="F18" s="72">
        <f>SUMIFS(D17:D27,B17:B27,B18,C17:C27,C18)</f>
        <v>25.7</v>
      </c>
    </row>
    <row r="19" spans="2:6" x14ac:dyDescent="0.25">
      <c r="B19">
        <v>2012</v>
      </c>
      <c r="C19" t="s">
        <v>1145</v>
      </c>
      <c r="D19">
        <v>10.5</v>
      </c>
    </row>
    <row r="20" spans="2:6" x14ac:dyDescent="0.25">
      <c r="B20">
        <v>2012</v>
      </c>
      <c r="C20" t="s">
        <v>1146</v>
      </c>
      <c r="D20">
        <v>5.0999999999999996</v>
      </c>
    </row>
    <row r="21" spans="2:6" x14ac:dyDescent="0.25">
      <c r="B21">
        <v>2012</v>
      </c>
      <c r="C21" t="s">
        <v>1145</v>
      </c>
      <c r="D21">
        <v>8.35</v>
      </c>
    </row>
    <row r="22" spans="2:6" x14ac:dyDescent="0.25">
      <c r="B22">
        <v>2013</v>
      </c>
      <c r="C22" t="s">
        <v>1144</v>
      </c>
      <c r="D22">
        <v>13.45</v>
      </c>
    </row>
    <row r="23" spans="2:6" x14ac:dyDescent="0.25">
      <c r="B23">
        <v>2011</v>
      </c>
      <c r="C23" t="s">
        <v>1146</v>
      </c>
      <c r="D23">
        <v>7.95</v>
      </c>
    </row>
    <row r="24" spans="2:6" x14ac:dyDescent="0.25">
      <c r="B24">
        <v>2013</v>
      </c>
      <c r="C24" t="s">
        <v>1147</v>
      </c>
      <c r="D24">
        <v>6</v>
      </c>
    </row>
    <row r="25" spans="2:6" x14ac:dyDescent="0.25">
      <c r="B25">
        <v>2009</v>
      </c>
      <c r="C25" t="s">
        <v>1144</v>
      </c>
      <c r="D25">
        <v>4.55</v>
      </c>
    </row>
    <row r="26" spans="2:6" x14ac:dyDescent="0.25">
      <c r="B26">
        <v>2013</v>
      </c>
      <c r="C26" t="s">
        <v>1147</v>
      </c>
      <c r="D26">
        <v>63.84</v>
      </c>
    </row>
    <row r="27" spans="2:6" x14ac:dyDescent="0.25">
      <c r="B27">
        <v>2011</v>
      </c>
      <c r="C27" t="s">
        <v>1145</v>
      </c>
      <c r="D27">
        <v>45.96</v>
      </c>
    </row>
  </sheetData>
  <protectedRanges>
    <protectedRange algorithmName="SHA-512" hashValue="ldfI+nvPJn/j4Q269G1hUcblgbjHsncTQFRF8nvmuUHfM0SIpddQ91f76HbySddVq/jHhaTdo9vNWQUDEBnH5w==" saltValue="0Vx7wfAGM518Tka7IHu35g==" spinCount="100000" sqref="I7" name="Range2"/>
    <protectedRange algorithmName="SHA-512" hashValue="190OFNimE1HKkk5o+wX/qtVjg268Jr2VDRhtf5zUE5XJzyALp/H8TS2/Ns0+/rPfxn7OtjuyDSXRlxScMQ1uxg==" saltValue="IitnHVw42AG+xkK1peH03Q==" spinCount="100000" sqref="I5" name="Range1"/>
  </protectedRanges>
  <mergeCells count="1">
    <mergeCell ref="A1:D2"/>
  </mergeCells>
  <hyperlinks>
    <hyperlink ref="N3" location="Home!A1" display="Go To Home" xr:uid="{C2CD00CB-989E-435D-A109-DD8F16642181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F1C0-D015-49AB-A320-C71B804B3440}">
  <sheetPr>
    <tabColor theme="4" tint="0.39997558519241921"/>
  </sheetPr>
  <dimension ref="B2:O13"/>
  <sheetViews>
    <sheetView workbookViewId="0">
      <selection activeCell="J13" sqref="J13"/>
    </sheetView>
  </sheetViews>
  <sheetFormatPr defaultRowHeight="15" x14ac:dyDescent="0.25"/>
  <cols>
    <col min="6" max="6" width="15.28515625" customWidth="1"/>
    <col min="10" max="10" width="24.28515625" customWidth="1"/>
  </cols>
  <sheetData>
    <row r="2" spans="2:15" x14ac:dyDescent="0.25">
      <c r="B2" s="108"/>
      <c r="C2" s="109" t="s">
        <v>21</v>
      </c>
      <c r="D2" s="109" t="s">
        <v>1178</v>
      </c>
      <c r="E2" s="110" t="s">
        <v>1179</v>
      </c>
    </row>
    <row r="3" spans="2:15" ht="15.75" thickBot="1" x14ac:dyDescent="0.3">
      <c r="B3" s="111"/>
      <c r="C3" t="s">
        <v>1180</v>
      </c>
      <c r="D3">
        <v>6.2</v>
      </c>
      <c r="E3">
        <v>185</v>
      </c>
    </row>
    <row r="4" spans="2:15" x14ac:dyDescent="0.25">
      <c r="B4" s="112"/>
      <c r="C4" t="s">
        <v>1181</v>
      </c>
      <c r="D4">
        <v>5.9</v>
      </c>
      <c r="E4">
        <v>170</v>
      </c>
      <c r="G4" s="223" t="s">
        <v>1182</v>
      </c>
      <c r="H4" s="224"/>
      <c r="I4" s="224"/>
      <c r="J4" s="224"/>
      <c r="K4" s="224"/>
      <c r="L4" s="224"/>
      <c r="M4" s="224"/>
      <c r="N4" s="224"/>
      <c r="O4" s="225"/>
    </row>
    <row r="5" spans="2:15" ht="15.75" thickBot="1" x14ac:dyDescent="0.3">
      <c r="B5" s="113"/>
      <c r="C5" t="s">
        <v>1183</v>
      </c>
      <c r="D5">
        <v>5.8</v>
      </c>
      <c r="E5">
        <v>175</v>
      </c>
      <c r="G5" s="226"/>
      <c r="H5" s="227"/>
      <c r="I5" s="227"/>
      <c r="J5" s="227"/>
      <c r="K5" s="227"/>
      <c r="L5" s="227"/>
      <c r="M5" s="227"/>
      <c r="N5" s="227"/>
      <c r="O5" s="228"/>
    </row>
    <row r="6" spans="2:15" x14ac:dyDescent="0.25">
      <c r="C6" t="s">
        <v>1184</v>
      </c>
      <c r="D6">
        <v>5.5</v>
      </c>
      <c r="E6">
        <v>145</v>
      </c>
    </row>
    <row r="7" spans="2:15" x14ac:dyDescent="0.25">
      <c r="B7" s="114"/>
      <c r="C7" t="s">
        <v>1185</v>
      </c>
      <c r="D7">
        <v>6.1</v>
      </c>
      <c r="E7">
        <v>210</v>
      </c>
    </row>
    <row r="8" spans="2:15" x14ac:dyDescent="0.25">
      <c r="B8" s="115"/>
      <c r="C8" t="s">
        <v>1186</v>
      </c>
      <c r="D8">
        <v>6</v>
      </c>
      <c r="E8">
        <v>180</v>
      </c>
    </row>
    <row r="9" spans="2:15" x14ac:dyDescent="0.25">
      <c r="B9" s="115"/>
    </row>
    <row r="10" spans="2:15" ht="15.75" thickBot="1" x14ac:dyDescent="0.3"/>
    <row r="11" spans="2:15" ht="15.75" thickBot="1" x14ac:dyDescent="0.3">
      <c r="B11" t="s">
        <v>1186</v>
      </c>
      <c r="C11" s="24">
        <f>MATCH(B11,C3:C8,0)</f>
        <v>6</v>
      </c>
    </row>
    <row r="12" spans="2:15" ht="15.75" thickBot="1" x14ac:dyDescent="0.3"/>
    <row r="13" spans="2:15" ht="15.75" thickBot="1" x14ac:dyDescent="0.3">
      <c r="B13" s="116">
        <v>5.8</v>
      </c>
      <c r="C13" s="24">
        <f>MATCH(B13,D2:D8,0)</f>
        <v>4</v>
      </c>
      <c r="J13" s="216" t="s">
        <v>1467</v>
      </c>
    </row>
  </sheetData>
  <mergeCells count="1">
    <mergeCell ref="G4:O5"/>
  </mergeCells>
  <hyperlinks>
    <hyperlink ref="J13" location="Home!A1" display="Go To Home" xr:uid="{D2F932A3-1156-4B3A-A0D0-ADE22FB35AA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66F3-C30C-4EB2-AF86-83F2D1B7F5E9}">
  <sheetPr>
    <tabColor theme="4" tint="0.39997558519241921"/>
  </sheetPr>
  <dimension ref="B1:P17"/>
  <sheetViews>
    <sheetView workbookViewId="0">
      <selection activeCell="K17" sqref="K17"/>
    </sheetView>
  </sheetViews>
  <sheetFormatPr defaultRowHeight="15" x14ac:dyDescent="0.25"/>
  <cols>
    <col min="2" max="2" width="6.28515625" customWidth="1"/>
    <col min="3" max="3" width="10.42578125" customWidth="1"/>
    <col min="4" max="4" width="14.42578125" customWidth="1"/>
    <col min="5" max="5" width="12.140625" customWidth="1"/>
    <col min="6" max="6" width="10.5703125" bestFit="1" customWidth="1"/>
    <col min="7" max="7" width="17.85546875" customWidth="1"/>
    <col min="8" max="8" width="9.85546875" bestFit="1" customWidth="1"/>
    <col min="11" max="11" width="13" customWidth="1"/>
    <col min="12" max="12" width="15.140625" customWidth="1"/>
    <col min="13" max="13" width="12.140625" customWidth="1"/>
    <col min="16" max="16" width="17" customWidth="1"/>
  </cols>
  <sheetData>
    <row r="1" spans="2:16" ht="15.75" thickBot="1" x14ac:dyDescent="0.3"/>
    <row r="2" spans="2:16" ht="15.75" thickBot="1" x14ac:dyDescent="0.3">
      <c r="B2" s="117" t="s">
        <v>1187</v>
      </c>
      <c r="C2" s="118" t="s">
        <v>1048</v>
      </c>
      <c r="D2" s="118" t="s">
        <v>1049</v>
      </c>
      <c r="E2" s="119" t="s">
        <v>47</v>
      </c>
      <c r="G2" s="120" t="s">
        <v>1187</v>
      </c>
      <c r="H2">
        <v>56</v>
      </c>
      <c r="K2" s="120" t="s">
        <v>1048</v>
      </c>
      <c r="L2" t="s">
        <v>1084</v>
      </c>
    </row>
    <row r="3" spans="2:16" ht="15.75" thickBot="1" x14ac:dyDescent="0.3">
      <c r="B3">
        <v>72</v>
      </c>
      <c r="C3" t="s">
        <v>1086</v>
      </c>
      <c r="D3" t="s">
        <v>1188</v>
      </c>
      <c r="E3" s="121">
        <v>64901</v>
      </c>
      <c r="G3" s="122" t="s">
        <v>47</v>
      </c>
      <c r="H3" s="123">
        <f>INDEX(E2:E9,MATCH(H2,B2:B9,0))</f>
        <v>125180</v>
      </c>
      <c r="K3" s="122" t="s">
        <v>47</v>
      </c>
      <c r="L3" s="124">
        <f>INDEX(E2:E9,MATCH(L2,C2:C9,0))</f>
        <v>123213</v>
      </c>
    </row>
    <row r="4" spans="2:16" ht="15.75" thickBot="1" x14ac:dyDescent="0.3">
      <c r="B4">
        <v>66</v>
      </c>
      <c r="C4" t="s">
        <v>1189</v>
      </c>
      <c r="D4" t="s">
        <v>1190</v>
      </c>
      <c r="E4" s="121">
        <v>70855</v>
      </c>
    </row>
    <row r="5" spans="2:16" ht="15.75" thickBot="1" x14ac:dyDescent="0.3">
      <c r="B5">
        <v>14</v>
      </c>
      <c r="C5" t="s">
        <v>1191</v>
      </c>
      <c r="D5" t="s">
        <v>1192</v>
      </c>
      <c r="E5" s="121">
        <v>188657</v>
      </c>
      <c r="K5" s="120" t="s">
        <v>47</v>
      </c>
      <c r="L5" s="98">
        <v>91632</v>
      </c>
    </row>
    <row r="6" spans="2:16" ht="15.75" thickBot="1" x14ac:dyDescent="0.3">
      <c r="B6">
        <v>30</v>
      </c>
      <c r="C6" t="s">
        <v>1084</v>
      </c>
      <c r="D6" t="s">
        <v>1193</v>
      </c>
      <c r="E6" s="121">
        <v>123213</v>
      </c>
      <c r="G6" s="120" t="s">
        <v>1048</v>
      </c>
      <c r="H6" t="s">
        <v>1194</v>
      </c>
      <c r="K6" s="122" t="s">
        <v>1048</v>
      </c>
      <c r="L6" s="125" t="str">
        <f>INDEX(C2:C9,MATCH(L5,E2:E9,0))</f>
        <v>Richard</v>
      </c>
    </row>
    <row r="7" spans="2:16" ht="15.75" thickBot="1" x14ac:dyDescent="0.3">
      <c r="B7">
        <v>53</v>
      </c>
      <c r="C7" t="s">
        <v>1194</v>
      </c>
      <c r="D7" t="s">
        <v>1195</v>
      </c>
      <c r="E7" s="121">
        <v>58339</v>
      </c>
      <c r="G7" s="122" t="s">
        <v>1049</v>
      </c>
      <c r="H7" s="125" t="str">
        <f>INDEX(D2:D9,MATCH(H6,C2:C9,0))</f>
        <v>Walker</v>
      </c>
    </row>
    <row r="8" spans="2:16" x14ac:dyDescent="0.25">
      <c r="B8">
        <v>56</v>
      </c>
      <c r="C8" t="s">
        <v>1196</v>
      </c>
      <c r="D8" t="s">
        <v>1197</v>
      </c>
      <c r="E8" s="121">
        <v>125180</v>
      </c>
    </row>
    <row r="9" spans="2:16" x14ac:dyDescent="0.25">
      <c r="B9" s="126">
        <v>79</v>
      </c>
      <c r="C9" s="126" t="s">
        <v>1198</v>
      </c>
      <c r="D9" s="126" t="s">
        <v>1199</v>
      </c>
      <c r="E9" s="127">
        <v>91632</v>
      </c>
    </row>
    <row r="10" spans="2:16" ht="15" customHeight="1" x14ac:dyDescent="0.25"/>
    <row r="11" spans="2:16" ht="15" customHeight="1" x14ac:dyDescent="0.25"/>
    <row r="12" spans="2:16" ht="15.75" thickBot="1" x14ac:dyDescent="0.3">
      <c r="G12" s="229" t="s">
        <v>1200</v>
      </c>
      <c r="H12" s="229"/>
      <c r="I12" s="229"/>
      <c r="J12" s="229"/>
      <c r="K12" s="229"/>
      <c r="L12" s="229"/>
      <c r="M12" s="229"/>
      <c r="N12" s="229"/>
      <c r="O12" s="229"/>
      <c r="P12" s="229"/>
    </row>
    <row r="13" spans="2:16" ht="15.75" thickBot="1" x14ac:dyDescent="0.3">
      <c r="C13" s="120" t="s">
        <v>1049</v>
      </c>
      <c r="D13" t="s">
        <v>1197</v>
      </c>
      <c r="G13" s="229"/>
      <c r="H13" s="229"/>
      <c r="I13" s="229"/>
      <c r="J13" s="229"/>
      <c r="K13" s="229"/>
      <c r="L13" s="229"/>
      <c r="M13" s="229"/>
      <c r="N13" s="229"/>
      <c r="O13" s="229"/>
      <c r="P13" s="229"/>
    </row>
    <row r="14" spans="2:16" ht="15.75" thickBot="1" x14ac:dyDescent="0.3">
      <c r="C14" s="122" t="s">
        <v>1048</v>
      </c>
      <c r="D14" s="125" t="str">
        <f>INDEX(C2:C9,MATCH(D13,D2:D9,0))</f>
        <v>Mark</v>
      </c>
    </row>
    <row r="15" spans="2:16" ht="15.75" thickBot="1" x14ac:dyDescent="0.3"/>
    <row r="16" spans="2:16" ht="15.75" thickBot="1" x14ac:dyDescent="0.3">
      <c r="C16" s="120" t="s">
        <v>1049</v>
      </c>
      <c r="D16" t="s">
        <v>1192</v>
      </c>
    </row>
    <row r="17" spans="3:11" ht="15.75" thickBot="1" x14ac:dyDescent="0.3">
      <c r="C17" s="122" t="s">
        <v>47</v>
      </c>
      <c r="D17" s="128">
        <f>INDEX(E2:E9,MATCH(D16,D2:D9,0))</f>
        <v>188657</v>
      </c>
      <c r="K17" s="216" t="s">
        <v>1467</v>
      </c>
    </row>
  </sheetData>
  <mergeCells count="1">
    <mergeCell ref="G12:P13"/>
  </mergeCells>
  <hyperlinks>
    <hyperlink ref="K17" location="Home!A1" display="Go To Home" xr:uid="{D8AB9002-0760-4FEB-9468-87D4D46A2E7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8884-83B5-4EBA-A700-0301BAC2E150}">
  <sheetPr>
    <tabColor theme="4" tint="0.39997558519241921"/>
  </sheetPr>
  <dimension ref="A1:N31"/>
  <sheetViews>
    <sheetView workbookViewId="0">
      <selection activeCell="N1" sqref="N1"/>
    </sheetView>
  </sheetViews>
  <sheetFormatPr defaultRowHeight="15" x14ac:dyDescent="0.25"/>
  <cols>
    <col min="2" max="2" width="11.42578125" bestFit="1" customWidth="1"/>
    <col min="14" max="14" width="13.42578125" customWidth="1"/>
  </cols>
  <sheetData>
    <row r="1" spans="1:14" x14ac:dyDescent="0.25">
      <c r="A1" s="129" t="s">
        <v>1201</v>
      </c>
      <c r="B1" s="129" t="s">
        <v>1202</v>
      </c>
      <c r="C1" s="129" t="s">
        <v>1203</v>
      </c>
      <c r="D1" s="129" t="s">
        <v>1204</v>
      </c>
      <c r="N1" s="216" t="s">
        <v>1467</v>
      </c>
    </row>
    <row r="2" spans="1:14" x14ac:dyDescent="0.25">
      <c r="A2">
        <v>10567</v>
      </c>
      <c r="B2" t="s">
        <v>1205</v>
      </c>
      <c r="C2" s="130">
        <v>14</v>
      </c>
      <c r="D2">
        <v>12</v>
      </c>
      <c r="G2" s="131" t="s">
        <v>1202</v>
      </c>
      <c r="H2" t="s">
        <v>1205</v>
      </c>
      <c r="J2" s="131" t="s">
        <v>1202</v>
      </c>
      <c r="K2" t="s">
        <v>1206</v>
      </c>
    </row>
    <row r="3" spans="1:14" x14ac:dyDescent="0.25">
      <c r="A3">
        <v>10569</v>
      </c>
      <c r="B3" t="s">
        <v>1207</v>
      </c>
      <c r="C3" s="130">
        <v>9.8000000000000007</v>
      </c>
      <c r="D3">
        <v>10</v>
      </c>
      <c r="G3" s="131" t="s">
        <v>1204</v>
      </c>
      <c r="H3" s="132"/>
      <c r="J3" s="131" t="s">
        <v>1201</v>
      </c>
      <c r="K3" s="132"/>
    </row>
    <row r="4" spans="1:14" x14ac:dyDescent="0.25">
      <c r="A4">
        <v>10571</v>
      </c>
      <c r="B4" t="s">
        <v>1206</v>
      </c>
      <c r="C4" s="130">
        <v>34.799999999999997</v>
      </c>
      <c r="D4">
        <v>5</v>
      </c>
    </row>
    <row r="5" spans="1:14" x14ac:dyDescent="0.25">
      <c r="A5">
        <v>10573</v>
      </c>
      <c r="B5" t="s">
        <v>1208</v>
      </c>
      <c r="C5" s="130">
        <v>18.600000000000001</v>
      </c>
      <c r="D5">
        <v>9</v>
      </c>
    </row>
    <row r="6" spans="1:14" ht="15.75" thickBot="1" x14ac:dyDescent="0.3">
      <c r="A6" s="133">
        <v>10574</v>
      </c>
      <c r="B6" s="133" t="s">
        <v>1209</v>
      </c>
      <c r="C6" s="134">
        <v>42.3</v>
      </c>
      <c r="D6" s="133">
        <v>40</v>
      </c>
      <c r="G6" s="131" t="s">
        <v>1203</v>
      </c>
      <c r="H6" s="130">
        <v>18.600000000000001</v>
      </c>
      <c r="J6" s="131" t="s">
        <v>1204</v>
      </c>
      <c r="K6">
        <v>40</v>
      </c>
    </row>
    <row r="7" spans="1:14" x14ac:dyDescent="0.25">
      <c r="G7" s="131" t="s">
        <v>1202</v>
      </c>
      <c r="H7" s="132"/>
      <c r="J7" s="131" t="s">
        <v>1203</v>
      </c>
      <c r="K7" s="132"/>
    </row>
    <row r="11" spans="1:14" x14ac:dyDescent="0.25">
      <c r="G11" s="131" t="s">
        <v>1203</v>
      </c>
      <c r="H11" s="130">
        <v>34.799999999999997</v>
      </c>
    </row>
    <row r="12" spans="1:14" x14ac:dyDescent="0.25">
      <c r="G12" s="131" t="s">
        <v>1201</v>
      </c>
      <c r="H12" s="132"/>
    </row>
    <row r="26" spans="2:3" x14ac:dyDescent="0.25">
      <c r="B26" t="s">
        <v>1210</v>
      </c>
    </row>
    <row r="27" spans="2:3" x14ac:dyDescent="0.25">
      <c r="B27" t="s">
        <v>1205</v>
      </c>
      <c r="C27">
        <f>LEN(B27)</f>
        <v>6</v>
      </c>
    </row>
    <row r="28" spans="2:3" x14ac:dyDescent="0.25">
      <c r="B28" t="s">
        <v>1207</v>
      </c>
      <c r="C28">
        <f t="shared" ref="C28:C31" si="0">LEN(B28)</f>
        <v>7</v>
      </c>
    </row>
    <row r="29" spans="2:3" x14ac:dyDescent="0.25">
      <c r="B29" t="s">
        <v>1206</v>
      </c>
      <c r="C29">
        <f t="shared" si="0"/>
        <v>7</v>
      </c>
    </row>
    <row r="30" spans="2:3" x14ac:dyDescent="0.25">
      <c r="B30" t="s">
        <v>1208</v>
      </c>
      <c r="C30">
        <f t="shared" si="0"/>
        <v>5</v>
      </c>
    </row>
    <row r="31" spans="2:3" x14ac:dyDescent="0.25">
      <c r="B31" t="s">
        <v>1209</v>
      </c>
      <c r="C31">
        <f t="shared" si="0"/>
        <v>6</v>
      </c>
    </row>
  </sheetData>
  <hyperlinks>
    <hyperlink ref="N1" location="Home!A1" display="Go To Home" xr:uid="{A7C031A2-15AA-4A07-8715-868625AF793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C543-B170-419D-8008-B42F13FF1CB0}">
  <sheetPr>
    <tabColor theme="4" tint="0.39997558519241921"/>
  </sheetPr>
  <dimension ref="A2:J18"/>
  <sheetViews>
    <sheetView workbookViewId="0">
      <selection activeCell="K19" sqref="K19"/>
    </sheetView>
  </sheetViews>
  <sheetFormatPr defaultRowHeight="15" x14ac:dyDescent="0.25"/>
  <cols>
    <col min="1" max="1" width="16.28515625" customWidth="1"/>
    <col min="2" max="2" width="11.85546875" customWidth="1"/>
    <col min="3" max="3" width="11.7109375" customWidth="1"/>
    <col min="4" max="4" width="11.42578125" bestFit="1" customWidth="1"/>
  </cols>
  <sheetData>
    <row r="2" spans="1:10" x14ac:dyDescent="0.25">
      <c r="A2" s="135" t="s">
        <v>1211</v>
      </c>
      <c r="B2" s="135" t="s">
        <v>1212</v>
      </c>
      <c r="C2" s="135" t="s">
        <v>1213</v>
      </c>
      <c r="D2" s="135" t="s">
        <v>1214</v>
      </c>
      <c r="G2" s="135" t="s">
        <v>1212</v>
      </c>
    </row>
    <row r="3" spans="1:10" x14ac:dyDescent="0.25">
      <c r="A3">
        <v>9</v>
      </c>
      <c r="B3" t="s">
        <v>1215</v>
      </c>
      <c r="C3" t="s">
        <v>1216</v>
      </c>
      <c r="D3" s="136">
        <v>8481415</v>
      </c>
      <c r="F3" s="110" t="s">
        <v>1217</v>
      </c>
      <c r="G3" t="str">
        <f>INDEX(B2:B11,MATCH(MAX(D2:D11),D2:D11))</f>
        <v>China</v>
      </c>
    </row>
    <row r="4" spans="1:10" x14ac:dyDescent="0.25">
      <c r="A4">
        <v>8</v>
      </c>
      <c r="B4" t="s">
        <v>1218</v>
      </c>
      <c r="C4" t="s">
        <v>1219</v>
      </c>
      <c r="D4" s="136">
        <v>8851080</v>
      </c>
      <c r="F4" s="110" t="s">
        <v>1220</v>
      </c>
      <c r="G4" t="str">
        <f>INDEX(B2:B11,MATCH(MIN(D2:D11),D2:D11))</f>
        <v>Peru</v>
      </c>
    </row>
    <row r="5" spans="1:10" x14ac:dyDescent="0.25">
      <c r="A5">
        <v>7</v>
      </c>
      <c r="B5" t="s">
        <v>1221</v>
      </c>
      <c r="C5" t="s">
        <v>1222</v>
      </c>
      <c r="D5" s="136">
        <v>9110347</v>
      </c>
      <c r="F5" s="110" t="s">
        <v>1223</v>
      </c>
      <c r="G5" t="str">
        <f>INDEX(B2:B11,MATCH(AVERAGE(D2:D11),D2:D11))</f>
        <v>Russia</v>
      </c>
    </row>
    <row r="6" spans="1:10" x14ac:dyDescent="0.25">
      <c r="A6">
        <v>6</v>
      </c>
      <c r="B6" t="s">
        <v>1224</v>
      </c>
      <c r="C6" t="s">
        <v>1225</v>
      </c>
      <c r="D6" s="136">
        <v>10187595</v>
      </c>
    </row>
    <row r="7" spans="1:10" x14ac:dyDescent="0.25">
      <c r="A7">
        <v>5</v>
      </c>
      <c r="B7" t="s">
        <v>1226</v>
      </c>
      <c r="C7" t="s">
        <v>1227</v>
      </c>
      <c r="D7" s="136">
        <v>10528774</v>
      </c>
    </row>
    <row r="8" spans="1:10" x14ac:dyDescent="0.25">
      <c r="A8">
        <v>4</v>
      </c>
      <c r="B8" t="s">
        <v>1228</v>
      </c>
      <c r="C8" t="s">
        <v>1229</v>
      </c>
      <c r="D8" s="136">
        <v>11541000</v>
      </c>
    </row>
    <row r="9" spans="1:10" x14ac:dyDescent="0.25">
      <c r="A9">
        <v>3</v>
      </c>
      <c r="B9" t="s">
        <v>1230</v>
      </c>
      <c r="C9" t="s">
        <v>1231</v>
      </c>
      <c r="D9" s="136">
        <v>13189000</v>
      </c>
      <c r="G9" s="135" t="s">
        <v>1213</v>
      </c>
      <c r="J9" s="135" t="s">
        <v>1211</v>
      </c>
    </row>
    <row r="10" spans="1:10" x14ac:dyDescent="0.25">
      <c r="A10">
        <v>2</v>
      </c>
      <c r="B10" t="s">
        <v>1232</v>
      </c>
      <c r="C10" t="s">
        <v>1233</v>
      </c>
      <c r="D10" s="136">
        <v>17838842</v>
      </c>
      <c r="F10" s="110" t="s">
        <v>1217</v>
      </c>
      <c r="G10" t="str">
        <f>INDEX(C2:C11,MATCH(MAX(D2:D11),D2:D11))</f>
        <v>Bejing</v>
      </c>
      <c r="I10" s="110" t="s">
        <v>1217</v>
      </c>
      <c r="J10">
        <f>INDEX(A2:A11,MATCH(MAX(D2:D11),D2:D11))</f>
        <v>1</v>
      </c>
    </row>
    <row r="11" spans="1:10" x14ac:dyDescent="0.25">
      <c r="A11">
        <v>1</v>
      </c>
      <c r="B11" t="s">
        <v>1234</v>
      </c>
      <c r="C11" t="s">
        <v>1235</v>
      </c>
      <c r="D11" s="136">
        <v>20693000</v>
      </c>
      <c r="F11" s="110" t="s">
        <v>1220</v>
      </c>
      <c r="G11" t="str">
        <f>INDEX(C2:C11,MATCH(MIN(D2:D11),D2:D11))</f>
        <v>Lima</v>
      </c>
      <c r="I11" s="110" t="s">
        <v>1220</v>
      </c>
      <c r="J11">
        <f>INDEX(A2:A11,MATCH(MIN(D2:D11),D2:D11))</f>
        <v>9</v>
      </c>
    </row>
    <row r="12" spans="1:10" x14ac:dyDescent="0.25">
      <c r="F12" s="110" t="s">
        <v>1223</v>
      </c>
      <c r="G12" t="str">
        <f>INDEX(C2:C11,MATCH(AVERAGE(D2:D11),D2:D11))</f>
        <v>Moscow</v>
      </c>
      <c r="I12" s="110" t="s">
        <v>1223</v>
      </c>
      <c r="J12">
        <f>INDEX(A2:A11,MATCH(AVERAGE(D2:D11),D2:D11))</f>
        <v>4</v>
      </c>
    </row>
    <row r="18" spans="1:1" x14ac:dyDescent="0.25">
      <c r="A18" s="216" t="s">
        <v>1467</v>
      </c>
    </row>
  </sheetData>
  <hyperlinks>
    <hyperlink ref="A18" location="Home!A1" display="Go To Home" xr:uid="{B5AEC8D0-0124-43A1-AB62-6C54EEC449A3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0A59-3679-49F4-A790-6E3AE94F9A7A}">
  <sheetPr>
    <tabColor theme="5" tint="0.59999389629810485"/>
  </sheetPr>
  <dimension ref="A1:P13"/>
  <sheetViews>
    <sheetView workbookViewId="0">
      <selection activeCell="M11" sqref="M11"/>
    </sheetView>
  </sheetViews>
  <sheetFormatPr defaultRowHeight="15" x14ac:dyDescent="0.25"/>
  <cols>
    <col min="8" max="8" width="12.85546875" bestFit="1" customWidth="1"/>
    <col min="16" max="16" width="14.42578125" customWidth="1"/>
  </cols>
  <sheetData>
    <row r="1" spans="1:1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19</v>
      </c>
      <c r="P1" s="216" t="s">
        <v>1467</v>
      </c>
    </row>
    <row r="2" spans="1:16" x14ac:dyDescent="0.25">
      <c r="A2" s="8">
        <v>1</v>
      </c>
      <c r="B2" s="8" t="s">
        <v>7</v>
      </c>
      <c r="C2" s="8">
        <v>53</v>
      </c>
      <c r="D2" s="8">
        <v>73</v>
      </c>
      <c r="E2" s="8">
        <v>76</v>
      </c>
      <c r="F2" s="8">
        <v>53</v>
      </c>
      <c r="G2" s="8">
        <v>76</v>
      </c>
      <c r="H2" s="8">
        <v>61</v>
      </c>
    </row>
    <row r="3" spans="1:16" x14ac:dyDescent="0.25">
      <c r="A3" s="8">
        <v>2</v>
      </c>
      <c r="B3" s="8" t="s">
        <v>8</v>
      </c>
      <c r="C3" s="8">
        <v>67</v>
      </c>
      <c r="D3" s="8">
        <v>67</v>
      </c>
      <c r="E3" s="8">
        <v>94</v>
      </c>
      <c r="F3" s="8">
        <v>63</v>
      </c>
      <c r="G3" s="8">
        <v>96</v>
      </c>
      <c r="H3" s="8">
        <v>76</v>
      </c>
    </row>
    <row r="4" spans="1:16" x14ac:dyDescent="0.25">
      <c r="A4" s="8">
        <v>3</v>
      </c>
      <c r="B4" s="8" t="s">
        <v>9</v>
      </c>
      <c r="C4" s="8">
        <v>19</v>
      </c>
      <c r="D4" s="8">
        <v>43</v>
      </c>
      <c r="E4" s="8">
        <v>52</v>
      </c>
      <c r="F4" s="8">
        <v>73</v>
      </c>
      <c r="G4" s="8">
        <v>73</v>
      </c>
      <c r="H4" s="8">
        <v>54</v>
      </c>
    </row>
    <row r="5" spans="1:16" x14ac:dyDescent="0.25">
      <c r="A5" s="8">
        <v>4</v>
      </c>
      <c r="B5" s="8" t="s">
        <v>10</v>
      </c>
      <c r="C5" s="8">
        <v>63</v>
      </c>
      <c r="D5" s="8">
        <v>53</v>
      </c>
      <c r="E5" s="8">
        <v>34</v>
      </c>
      <c r="F5" s="8">
        <v>22</v>
      </c>
      <c r="G5" s="8">
        <v>94</v>
      </c>
      <c r="H5" s="8">
        <v>94</v>
      </c>
    </row>
    <row r="6" spans="1:16" x14ac:dyDescent="0.25">
      <c r="A6" s="8">
        <v>5</v>
      </c>
      <c r="B6" s="8" t="s">
        <v>11</v>
      </c>
      <c r="C6" s="8">
        <v>43</v>
      </c>
      <c r="D6" s="8">
        <v>92</v>
      </c>
      <c r="E6" s="8">
        <v>86</v>
      </c>
      <c r="F6" s="8">
        <v>64</v>
      </c>
      <c r="G6" s="8">
        <v>11</v>
      </c>
      <c r="H6" s="8">
        <v>82</v>
      </c>
    </row>
    <row r="7" spans="1:16" x14ac:dyDescent="0.25">
      <c r="A7" s="8">
        <v>6</v>
      </c>
      <c r="B7" s="8" t="s">
        <v>12</v>
      </c>
      <c r="C7" s="8">
        <v>68</v>
      </c>
      <c r="D7" s="8">
        <v>76</v>
      </c>
      <c r="E7" s="8">
        <v>27</v>
      </c>
      <c r="F7" s="8">
        <v>86</v>
      </c>
      <c r="G7" s="8">
        <v>68</v>
      </c>
      <c r="H7" s="8">
        <v>37</v>
      </c>
    </row>
    <row r="8" spans="1:16" x14ac:dyDescent="0.25">
      <c r="A8" s="8">
        <v>7</v>
      </c>
      <c r="B8" s="8" t="s">
        <v>13</v>
      </c>
      <c r="C8" s="8">
        <v>53</v>
      </c>
      <c r="D8" s="8">
        <v>34</v>
      </c>
      <c r="E8" s="8">
        <v>16</v>
      </c>
      <c r="F8" s="8">
        <v>44</v>
      </c>
      <c r="G8" s="8">
        <v>46</v>
      </c>
      <c r="H8" s="8">
        <v>46</v>
      </c>
    </row>
    <row r="9" spans="1:16" x14ac:dyDescent="0.25">
      <c r="A9" s="8">
        <v>8</v>
      </c>
      <c r="B9" s="8" t="s">
        <v>14</v>
      </c>
      <c r="C9" s="8">
        <v>46</v>
      </c>
      <c r="D9" s="8">
        <v>86</v>
      </c>
      <c r="E9" s="8">
        <v>86</v>
      </c>
      <c r="F9" s="8">
        <v>94</v>
      </c>
      <c r="G9" s="8">
        <v>52</v>
      </c>
      <c r="H9" s="8">
        <v>77</v>
      </c>
    </row>
    <row r="10" spans="1:16" x14ac:dyDescent="0.25">
      <c r="A10" s="8">
        <v>9</v>
      </c>
      <c r="B10" s="8" t="s">
        <v>15</v>
      </c>
      <c r="C10" s="8">
        <v>99</v>
      </c>
      <c r="D10" s="8">
        <v>46</v>
      </c>
      <c r="E10" s="8">
        <v>43</v>
      </c>
      <c r="F10" s="8">
        <v>67</v>
      </c>
      <c r="G10" s="8">
        <v>91</v>
      </c>
      <c r="H10" s="8">
        <v>89</v>
      </c>
    </row>
    <row r="11" spans="1:16" x14ac:dyDescent="0.25">
      <c r="A11" s="8">
        <v>10</v>
      </c>
      <c r="B11" s="8" t="s">
        <v>16</v>
      </c>
      <c r="C11" s="8">
        <v>55</v>
      </c>
      <c r="D11" s="8">
        <v>81</v>
      </c>
      <c r="E11" s="8">
        <v>67</v>
      </c>
      <c r="F11" s="8">
        <v>73</v>
      </c>
      <c r="G11" s="8">
        <v>85</v>
      </c>
      <c r="H11" s="8">
        <v>53</v>
      </c>
    </row>
    <row r="12" spans="1:16" x14ac:dyDescent="0.25">
      <c r="A12" s="8">
        <v>11</v>
      </c>
      <c r="B12" s="8" t="s">
        <v>17</v>
      </c>
      <c r="C12" s="8">
        <v>63</v>
      </c>
      <c r="D12" s="8">
        <v>78</v>
      </c>
      <c r="E12" s="8">
        <v>45</v>
      </c>
      <c r="F12" s="8">
        <v>12</v>
      </c>
      <c r="G12" s="8">
        <v>78</v>
      </c>
      <c r="H12" s="8">
        <v>96</v>
      </c>
    </row>
    <row r="13" spans="1:16" x14ac:dyDescent="0.25">
      <c r="A13" s="8">
        <v>12</v>
      </c>
      <c r="B13" s="8" t="s">
        <v>18</v>
      </c>
      <c r="C13" s="8">
        <v>45</v>
      </c>
      <c r="D13" s="8">
        <v>63</v>
      </c>
      <c r="E13" s="8">
        <v>78</v>
      </c>
      <c r="F13" s="8">
        <v>35</v>
      </c>
      <c r="G13" s="8">
        <v>65</v>
      </c>
      <c r="H13" s="8">
        <v>12</v>
      </c>
    </row>
  </sheetData>
  <hyperlinks>
    <hyperlink ref="P1" location="Home!A1" display="Go To Home" xr:uid="{240FD0CC-5468-48A4-8EBA-6BA544816CA8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32C0-A0DD-450E-9192-6BC2751000CC}">
  <sheetPr>
    <tabColor theme="9" tint="-0.249977111117893"/>
  </sheetPr>
  <dimension ref="A1:I25"/>
  <sheetViews>
    <sheetView workbookViewId="0">
      <selection activeCell="F22" sqref="F22"/>
    </sheetView>
  </sheetViews>
  <sheetFormatPr defaultRowHeight="12.75" x14ac:dyDescent="0.2"/>
  <cols>
    <col min="1" max="1" width="21" style="138" customWidth="1"/>
    <col min="2" max="2" width="41.140625" style="138" customWidth="1"/>
    <col min="3" max="3" width="20.7109375" style="138" customWidth="1"/>
    <col min="4" max="4" width="6.140625" style="138" customWidth="1"/>
    <col min="5" max="5" width="8.5703125" style="138" customWidth="1"/>
    <col min="6" max="6" width="8" style="138" bestFit="1" customWidth="1"/>
    <col min="7" max="8" width="9.140625" style="138"/>
    <col min="9" max="9" width="11.7109375" style="138" bestFit="1" customWidth="1"/>
    <col min="10" max="256" width="9.140625" style="138"/>
    <col min="257" max="257" width="21" style="138" customWidth="1"/>
    <col min="258" max="258" width="41.140625" style="138" customWidth="1"/>
    <col min="259" max="259" width="20.7109375" style="138" customWidth="1"/>
    <col min="260" max="260" width="6.140625" style="138" customWidth="1"/>
    <col min="261" max="261" width="8.5703125" style="138" customWidth="1"/>
    <col min="262" max="262" width="6.140625" style="138" customWidth="1"/>
    <col min="263" max="512" width="9.140625" style="138"/>
    <col min="513" max="513" width="21" style="138" customWidth="1"/>
    <col min="514" max="514" width="41.140625" style="138" customWidth="1"/>
    <col min="515" max="515" width="20.7109375" style="138" customWidth="1"/>
    <col min="516" max="516" width="6.140625" style="138" customWidth="1"/>
    <col min="517" max="517" width="8.5703125" style="138" customWidth="1"/>
    <col min="518" max="518" width="6.140625" style="138" customWidth="1"/>
    <col min="519" max="768" width="9.140625" style="138"/>
    <col min="769" max="769" width="21" style="138" customWidth="1"/>
    <col min="770" max="770" width="41.140625" style="138" customWidth="1"/>
    <col min="771" max="771" width="20.7109375" style="138" customWidth="1"/>
    <col min="772" max="772" width="6.140625" style="138" customWidth="1"/>
    <col min="773" max="773" width="8.5703125" style="138" customWidth="1"/>
    <col min="774" max="774" width="6.140625" style="138" customWidth="1"/>
    <col min="775" max="1024" width="9.140625" style="138"/>
    <col min="1025" max="1025" width="21" style="138" customWidth="1"/>
    <col min="1026" max="1026" width="41.140625" style="138" customWidth="1"/>
    <col min="1027" max="1027" width="20.7109375" style="138" customWidth="1"/>
    <col min="1028" max="1028" width="6.140625" style="138" customWidth="1"/>
    <col min="1029" max="1029" width="8.5703125" style="138" customWidth="1"/>
    <col min="1030" max="1030" width="6.140625" style="138" customWidth="1"/>
    <col min="1031" max="1280" width="9.140625" style="138"/>
    <col min="1281" max="1281" width="21" style="138" customWidth="1"/>
    <col min="1282" max="1282" width="41.140625" style="138" customWidth="1"/>
    <col min="1283" max="1283" width="20.7109375" style="138" customWidth="1"/>
    <col min="1284" max="1284" width="6.140625" style="138" customWidth="1"/>
    <col min="1285" max="1285" width="8.5703125" style="138" customWidth="1"/>
    <col min="1286" max="1286" width="6.140625" style="138" customWidth="1"/>
    <col min="1287" max="1536" width="9.140625" style="138"/>
    <col min="1537" max="1537" width="21" style="138" customWidth="1"/>
    <col min="1538" max="1538" width="41.140625" style="138" customWidth="1"/>
    <col min="1539" max="1539" width="20.7109375" style="138" customWidth="1"/>
    <col min="1540" max="1540" width="6.140625" style="138" customWidth="1"/>
    <col min="1541" max="1541" width="8.5703125" style="138" customWidth="1"/>
    <col min="1542" max="1542" width="6.140625" style="138" customWidth="1"/>
    <col min="1543" max="1792" width="9.140625" style="138"/>
    <col min="1793" max="1793" width="21" style="138" customWidth="1"/>
    <col min="1794" max="1794" width="41.140625" style="138" customWidth="1"/>
    <col min="1795" max="1795" width="20.7109375" style="138" customWidth="1"/>
    <col min="1796" max="1796" width="6.140625" style="138" customWidth="1"/>
    <col min="1797" max="1797" width="8.5703125" style="138" customWidth="1"/>
    <col min="1798" max="1798" width="6.140625" style="138" customWidth="1"/>
    <col min="1799" max="2048" width="9.140625" style="138"/>
    <col min="2049" max="2049" width="21" style="138" customWidth="1"/>
    <col min="2050" max="2050" width="41.140625" style="138" customWidth="1"/>
    <col min="2051" max="2051" width="20.7109375" style="138" customWidth="1"/>
    <col min="2052" max="2052" width="6.140625" style="138" customWidth="1"/>
    <col min="2053" max="2053" width="8.5703125" style="138" customWidth="1"/>
    <col min="2054" max="2054" width="6.140625" style="138" customWidth="1"/>
    <col min="2055" max="2304" width="9.140625" style="138"/>
    <col min="2305" max="2305" width="21" style="138" customWidth="1"/>
    <col min="2306" max="2306" width="41.140625" style="138" customWidth="1"/>
    <col min="2307" max="2307" width="20.7109375" style="138" customWidth="1"/>
    <col min="2308" max="2308" width="6.140625" style="138" customWidth="1"/>
    <col min="2309" max="2309" width="8.5703125" style="138" customWidth="1"/>
    <col min="2310" max="2310" width="6.140625" style="138" customWidth="1"/>
    <col min="2311" max="2560" width="9.140625" style="138"/>
    <col min="2561" max="2561" width="21" style="138" customWidth="1"/>
    <col min="2562" max="2562" width="41.140625" style="138" customWidth="1"/>
    <col min="2563" max="2563" width="20.7109375" style="138" customWidth="1"/>
    <col min="2564" max="2564" width="6.140625" style="138" customWidth="1"/>
    <col min="2565" max="2565" width="8.5703125" style="138" customWidth="1"/>
    <col min="2566" max="2566" width="6.140625" style="138" customWidth="1"/>
    <col min="2567" max="2816" width="9.140625" style="138"/>
    <col min="2817" max="2817" width="21" style="138" customWidth="1"/>
    <col min="2818" max="2818" width="41.140625" style="138" customWidth="1"/>
    <col min="2819" max="2819" width="20.7109375" style="138" customWidth="1"/>
    <col min="2820" max="2820" width="6.140625" style="138" customWidth="1"/>
    <col min="2821" max="2821" width="8.5703125" style="138" customWidth="1"/>
    <col min="2822" max="2822" width="6.140625" style="138" customWidth="1"/>
    <col min="2823" max="3072" width="9.140625" style="138"/>
    <col min="3073" max="3073" width="21" style="138" customWidth="1"/>
    <col min="3074" max="3074" width="41.140625" style="138" customWidth="1"/>
    <col min="3075" max="3075" width="20.7109375" style="138" customWidth="1"/>
    <col min="3076" max="3076" width="6.140625" style="138" customWidth="1"/>
    <col min="3077" max="3077" width="8.5703125" style="138" customWidth="1"/>
    <col min="3078" max="3078" width="6.140625" style="138" customWidth="1"/>
    <col min="3079" max="3328" width="9.140625" style="138"/>
    <col min="3329" max="3329" width="21" style="138" customWidth="1"/>
    <col min="3330" max="3330" width="41.140625" style="138" customWidth="1"/>
    <col min="3331" max="3331" width="20.7109375" style="138" customWidth="1"/>
    <col min="3332" max="3332" width="6.140625" style="138" customWidth="1"/>
    <col min="3333" max="3333" width="8.5703125" style="138" customWidth="1"/>
    <col min="3334" max="3334" width="6.140625" style="138" customWidth="1"/>
    <col min="3335" max="3584" width="9.140625" style="138"/>
    <col min="3585" max="3585" width="21" style="138" customWidth="1"/>
    <col min="3586" max="3586" width="41.140625" style="138" customWidth="1"/>
    <col min="3587" max="3587" width="20.7109375" style="138" customWidth="1"/>
    <col min="3588" max="3588" width="6.140625" style="138" customWidth="1"/>
    <col min="3589" max="3589" width="8.5703125" style="138" customWidth="1"/>
    <col min="3590" max="3590" width="6.140625" style="138" customWidth="1"/>
    <col min="3591" max="3840" width="9.140625" style="138"/>
    <col min="3841" max="3841" width="21" style="138" customWidth="1"/>
    <col min="3842" max="3842" width="41.140625" style="138" customWidth="1"/>
    <col min="3843" max="3843" width="20.7109375" style="138" customWidth="1"/>
    <col min="3844" max="3844" width="6.140625" style="138" customWidth="1"/>
    <col min="3845" max="3845" width="8.5703125" style="138" customWidth="1"/>
    <col min="3846" max="3846" width="6.140625" style="138" customWidth="1"/>
    <col min="3847" max="4096" width="9.140625" style="138"/>
    <col min="4097" max="4097" width="21" style="138" customWidth="1"/>
    <col min="4098" max="4098" width="41.140625" style="138" customWidth="1"/>
    <col min="4099" max="4099" width="20.7109375" style="138" customWidth="1"/>
    <col min="4100" max="4100" width="6.140625" style="138" customWidth="1"/>
    <col min="4101" max="4101" width="8.5703125" style="138" customWidth="1"/>
    <col min="4102" max="4102" width="6.140625" style="138" customWidth="1"/>
    <col min="4103" max="4352" width="9.140625" style="138"/>
    <col min="4353" max="4353" width="21" style="138" customWidth="1"/>
    <col min="4354" max="4354" width="41.140625" style="138" customWidth="1"/>
    <col min="4355" max="4355" width="20.7109375" style="138" customWidth="1"/>
    <col min="4356" max="4356" width="6.140625" style="138" customWidth="1"/>
    <col min="4357" max="4357" width="8.5703125" style="138" customWidth="1"/>
    <col min="4358" max="4358" width="6.140625" style="138" customWidth="1"/>
    <col min="4359" max="4608" width="9.140625" style="138"/>
    <col min="4609" max="4609" width="21" style="138" customWidth="1"/>
    <col min="4610" max="4610" width="41.140625" style="138" customWidth="1"/>
    <col min="4611" max="4611" width="20.7109375" style="138" customWidth="1"/>
    <col min="4612" max="4612" width="6.140625" style="138" customWidth="1"/>
    <col min="4613" max="4613" width="8.5703125" style="138" customWidth="1"/>
    <col min="4614" max="4614" width="6.140625" style="138" customWidth="1"/>
    <col min="4615" max="4864" width="9.140625" style="138"/>
    <col min="4865" max="4865" width="21" style="138" customWidth="1"/>
    <col min="4866" max="4866" width="41.140625" style="138" customWidth="1"/>
    <col min="4867" max="4867" width="20.7109375" style="138" customWidth="1"/>
    <col min="4868" max="4868" width="6.140625" style="138" customWidth="1"/>
    <col min="4869" max="4869" width="8.5703125" style="138" customWidth="1"/>
    <col min="4870" max="4870" width="6.140625" style="138" customWidth="1"/>
    <col min="4871" max="5120" width="9.140625" style="138"/>
    <col min="5121" max="5121" width="21" style="138" customWidth="1"/>
    <col min="5122" max="5122" width="41.140625" style="138" customWidth="1"/>
    <col min="5123" max="5123" width="20.7109375" style="138" customWidth="1"/>
    <col min="5124" max="5124" width="6.140625" style="138" customWidth="1"/>
    <col min="5125" max="5125" width="8.5703125" style="138" customWidth="1"/>
    <col min="5126" max="5126" width="6.140625" style="138" customWidth="1"/>
    <col min="5127" max="5376" width="9.140625" style="138"/>
    <col min="5377" max="5377" width="21" style="138" customWidth="1"/>
    <col min="5378" max="5378" width="41.140625" style="138" customWidth="1"/>
    <col min="5379" max="5379" width="20.7109375" style="138" customWidth="1"/>
    <col min="5380" max="5380" width="6.140625" style="138" customWidth="1"/>
    <col min="5381" max="5381" width="8.5703125" style="138" customWidth="1"/>
    <col min="5382" max="5382" width="6.140625" style="138" customWidth="1"/>
    <col min="5383" max="5632" width="9.140625" style="138"/>
    <col min="5633" max="5633" width="21" style="138" customWidth="1"/>
    <col min="5634" max="5634" width="41.140625" style="138" customWidth="1"/>
    <col min="5635" max="5635" width="20.7109375" style="138" customWidth="1"/>
    <col min="5636" max="5636" width="6.140625" style="138" customWidth="1"/>
    <col min="5637" max="5637" width="8.5703125" style="138" customWidth="1"/>
    <col min="5638" max="5638" width="6.140625" style="138" customWidth="1"/>
    <col min="5639" max="5888" width="9.140625" style="138"/>
    <col min="5889" max="5889" width="21" style="138" customWidth="1"/>
    <col min="5890" max="5890" width="41.140625" style="138" customWidth="1"/>
    <col min="5891" max="5891" width="20.7109375" style="138" customWidth="1"/>
    <col min="5892" max="5892" width="6.140625" style="138" customWidth="1"/>
    <col min="5893" max="5893" width="8.5703125" style="138" customWidth="1"/>
    <col min="5894" max="5894" width="6.140625" style="138" customWidth="1"/>
    <col min="5895" max="6144" width="9.140625" style="138"/>
    <col min="6145" max="6145" width="21" style="138" customWidth="1"/>
    <col min="6146" max="6146" width="41.140625" style="138" customWidth="1"/>
    <col min="6147" max="6147" width="20.7109375" style="138" customWidth="1"/>
    <col min="6148" max="6148" width="6.140625" style="138" customWidth="1"/>
    <col min="6149" max="6149" width="8.5703125" style="138" customWidth="1"/>
    <col min="6150" max="6150" width="6.140625" style="138" customWidth="1"/>
    <col min="6151" max="6400" width="9.140625" style="138"/>
    <col min="6401" max="6401" width="21" style="138" customWidth="1"/>
    <col min="6402" max="6402" width="41.140625" style="138" customWidth="1"/>
    <col min="6403" max="6403" width="20.7109375" style="138" customWidth="1"/>
    <col min="6404" max="6404" width="6.140625" style="138" customWidth="1"/>
    <col min="6405" max="6405" width="8.5703125" style="138" customWidth="1"/>
    <col min="6406" max="6406" width="6.140625" style="138" customWidth="1"/>
    <col min="6407" max="6656" width="9.140625" style="138"/>
    <col min="6657" max="6657" width="21" style="138" customWidth="1"/>
    <col min="6658" max="6658" width="41.140625" style="138" customWidth="1"/>
    <col min="6659" max="6659" width="20.7109375" style="138" customWidth="1"/>
    <col min="6660" max="6660" width="6.140625" style="138" customWidth="1"/>
    <col min="6661" max="6661" width="8.5703125" style="138" customWidth="1"/>
    <col min="6662" max="6662" width="6.140625" style="138" customWidth="1"/>
    <col min="6663" max="6912" width="9.140625" style="138"/>
    <col min="6913" max="6913" width="21" style="138" customWidth="1"/>
    <col min="6914" max="6914" width="41.140625" style="138" customWidth="1"/>
    <col min="6915" max="6915" width="20.7109375" style="138" customWidth="1"/>
    <col min="6916" max="6916" width="6.140625" style="138" customWidth="1"/>
    <col min="6917" max="6917" width="8.5703125" style="138" customWidth="1"/>
    <col min="6918" max="6918" width="6.140625" style="138" customWidth="1"/>
    <col min="6919" max="7168" width="9.140625" style="138"/>
    <col min="7169" max="7169" width="21" style="138" customWidth="1"/>
    <col min="7170" max="7170" width="41.140625" style="138" customWidth="1"/>
    <col min="7171" max="7171" width="20.7109375" style="138" customWidth="1"/>
    <col min="7172" max="7172" width="6.140625" style="138" customWidth="1"/>
    <col min="7173" max="7173" width="8.5703125" style="138" customWidth="1"/>
    <col min="7174" max="7174" width="6.140625" style="138" customWidth="1"/>
    <col min="7175" max="7424" width="9.140625" style="138"/>
    <col min="7425" max="7425" width="21" style="138" customWidth="1"/>
    <col min="7426" max="7426" width="41.140625" style="138" customWidth="1"/>
    <col min="7427" max="7427" width="20.7109375" style="138" customWidth="1"/>
    <col min="7428" max="7428" width="6.140625" style="138" customWidth="1"/>
    <col min="7429" max="7429" width="8.5703125" style="138" customWidth="1"/>
    <col min="7430" max="7430" width="6.140625" style="138" customWidth="1"/>
    <col min="7431" max="7680" width="9.140625" style="138"/>
    <col min="7681" max="7681" width="21" style="138" customWidth="1"/>
    <col min="7682" max="7682" width="41.140625" style="138" customWidth="1"/>
    <col min="7683" max="7683" width="20.7109375" style="138" customWidth="1"/>
    <col min="7684" max="7684" width="6.140625" style="138" customWidth="1"/>
    <col min="7685" max="7685" width="8.5703125" style="138" customWidth="1"/>
    <col min="7686" max="7686" width="6.140625" style="138" customWidth="1"/>
    <col min="7687" max="7936" width="9.140625" style="138"/>
    <col min="7937" max="7937" width="21" style="138" customWidth="1"/>
    <col min="7938" max="7938" width="41.140625" style="138" customWidth="1"/>
    <col min="7939" max="7939" width="20.7109375" style="138" customWidth="1"/>
    <col min="7940" max="7940" width="6.140625" style="138" customWidth="1"/>
    <col min="7941" max="7941" width="8.5703125" style="138" customWidth="1"/>
    <col min="7942" max="7942" width="6.140625" style="138" customWidth="1"/>
    <col min="7943" max="8192" width="9.140625" style="138"/>
    <col min="8193" max="8193" width="21" style="138" customWidth="1"/>
    <col min="8194" max="8194" width="41.140625" style="138" customWidth="1"/>
    <col min="8195" max="8195" width="20.7109375" style="138" customWidth="1"/>
    <col min="8196" max="8196" width="6.140625" style="138" customWidth="1"/>
    <col min="8197" max="8197" width="8.5703125" style="138" customWidth="1"/>
    <col min="8198" max="8198" width="6.140625" style="138" customWidth="1"/>
    <col min="8199" max="8448" width="9.140625" style="138"/>
    <col min="8449" max="8449" width="21" style="138" customWidth="1"/>
    <col min="8450" max="8450" width="41.140625" style="138" customWidth="1"/>
    <col min="8451" max="8451" width="20.7109375" style="138" customWidth="1"/>
    <col min="8452" max="8452" width="6.140625" style="138" customWidth="1"/>
    <col min="8453" max="8453" width="8.5703125" style="138" customWidth="1"/>
    <col min="8454" max="8454" width="6.140625" style="138" customWidth="1"/>
    <col min="8455" max="8704" width="9.140625" style="138"/>
    <col min="8705" max="8705" width="21" style="138" customWidth="1"/>
    <col min="8706" max="8706" width="41.140625" style="138" customWidth="1"/>
    <col min="8707" max="8707" width="20.7109375" style="138" customWidth="1"/>
    <col min="8708" max="8708" width="6.140625" style="138" customWidth="1"/>
    <col min="8709" max="8709" width="8.5703125" style="138" customWidth="1"/>
    <col min="8710" max="8710" width="6.140625" style="138" customWidth="1"/>
    <col min="8711" max="8960" width="9.140625" style="138"/>
    <col min="8961" max="8961" width="21" style="138" customWidth="1"/>
    <col min="8962" max="8962" width="41.140625" style="138" customWidth="1"/>
    <col min="8963" max="8963" width="20.7109375" style="138" customWidth="1"/>
    <col min="8964" max="8964" width="6.140625" style="138" customWidth="1"/>
    <col min="8965" max="8965" width="8.5703125" style="138" customWidth="1"/>
    <col min="8966" max="8966" width="6.140625" style="138" customWidth="1"/>
    <col min="8967" max="9216" width="9.140625" style="138"/>
    <col min="9217" max="9217" width="21" style="138" customWidth="1"/>
    <col min="9218" max="9218" width="41.140625" style="138" customWidth="1"/>
    <col min="9219" max="9219" width="20.7109375" style="138" customWidth="1"/>
    <col min="9220" max="9220" width="6.140625" style="138" customWidth="1"/>
    <col min="9221" max="9221" width="8.5703125" style="138" customWidth="1"/>
    <col min="9222" max="9222" width="6.140625" style="138" customWidth="1"/>
    <col min="9223" max="9472" width="9.140625" style="138"/>
    <col min="9473" max="9473" width="21" style="138" customWidth="1"/>
    <col min="9474" max="9474" width="41.140625" style="138" customWidth="1"/>
    <col min="9475" max="9475" width="20.7109375" style="138" customWidth="1"/>
    <col min="9476" max="9476" width="6.140625" style="138" customWidth="1"/>
    <col min="9477" max="9477" width="8.5703125" style="138" customWidth="1"/>
    <col min="9478" max="9478" width="6.140625" style="138" customWidth="1"/>
    <col min="9479" max="9728" width="9.140625" style="138"/>
    <col min="9729" max="9729" width="21" style="138" customWidth="1"/>
    <col min="9730" max="9730" width="41.140625" style="138" customWidth="1"/>
    <col min="9731" max="9731" width="20.7109375" style="138" customWidth="1"/>
    <col min="9732" max="9732" width="6.140625" style="138" customWidth="1"/>
    <col min="9733" max="9733" width="8.5703125" style="138" customWidth="1"/>
    <col min="9734" max="9734" width="6.140625" style="138" customWidth="1"/>
    <col min="9735" max="9984" width="9.140625" style="138"/>
    <col min="9985" max="9985" width="21" style="138" customWidth="1"/>
    <col min="9986" max="9986" width="41.140625" style="138" customWidth="1"/>
    <col min="9987" max="9987" width="20.7109375" style="138" customWidth="1"/>
    <col min="9988" max="9988" width="6.140625" style="138" customWidth="1"/>
    <col min="9989" max="9989" width="8.5703125" style="138" customWidth="1"/>
    <col min="9990" max="9990" width="6.140625" style="138" customWidth="1"/>
    <col min="9991" max="10240" width="9.140625" style="138"/>
    <col min="10241" max="10241" width="21" style="138" customWidth="1"/>
    <col min="10242" max="10242" width="41.140625" style="138" customWidth="1"/>
    <col min="10243" max="10243" width="20.7109375" style="138" customWidth="1"/>
    <col min="10244" max="10244" width="6.140625" style="138" customWidth="1"/>
    <col min="10245" max="10245" width="8.5703125" style="138" customWidth="1"/>
    <col min="10246" max="10246" width="6.140625" style="138" customWidth="1"/>
    <col min="10247" max="10496" width="9.140625" style="138"/>
    <col min="10497" max="10497" width="21" style="138" customWidth="1"/>
    <col min="10498" max="10498" width="41.140625" style="138" customWidth="1"/>
    <col min="10499" max="10499" width="20.7109375" style="138" customWidth="1"/>
    <col min="10500" max="10500" width="6.140625" style="138" customWidth="1"/>
    <col min="10501" max="10501" width="8.5703125" style="138" customWidth="1"/>
    <col min="10502" max="10502" width="6.140625" style="138" customWidth="1"/>
    <col min="10503" max="10752" width="9.140625" style="138"/>
    <col min="10753" max="10753" width="21" style="138" customWidth="1"/>
    <col min="10754" max="10754" width="41.140625" style="138" customWidth="1"/>
    <col min="10755" max="10755" width="20.7109375" style="138" customWidth="1"/>
    <col min="10756" max="10756" width="6.140625" style="138" customWidth="1"/>
    <col min="10757" max="10757" width="8.5703125" style="138" customWidth="1"/>
    <col min="10758" max="10758" width="6.140625" style="138" customWidth="1"/>
    <col min="10759" max="11008" width="9.140625" style="138"/>
    <col min="11009" max="11009" width="21" style="138" customWidth="1"/>
    <col min="11010" max="11010" width="41.140625" style="138" customWidth="1"/>
    <col min="11011" max="11011" width="20.7109375" style="138" customWidth="1"/>
    <col min="11012" max="11012" width="6.140625" style="138" customWidth="1"/>
    <col min="11013" max="11013" width="8.5703125" style="138" customWidth="1"/>
    <col min="11014" max="11014" width="6.140625" style="138" customWidth="1"/>
    <col min="11015" max="11264" width="9.140625" style="138"/>
    <col min="11265" max="11265" width="21" style="138" customWidth="1"/>
    <col min="11266" max="11266" width="41.140625" style="138" customWidth="1"/>
    <col min="11267" max="11267" width="20.7109375" style="138" customWidth="1"/>
    <col min="11268" max="11268" width="6.140625" style="138" customWidth="1"/>
    <col min="11269" max="11269" width="8.5703125" style="138" customWidth="1"/>
    <col min="11270" max="11270" width="6.140625" style="138" customWidth="1"/>
    <col min="11271" max="11520" width="9.140625" style="138"/>
    <col min="11521" max="11521" width="21" style="138" customWidth="1"/>
    <col min="11522" max="11522" width="41.140625" style="138" customWidth="1"/>
    <col min="11523" max="11523" width="20.7109375" style="138" customWidth="1"/>
    <col min="11524" max="11524" width="6.140625" style="138" customWidth="1"/>
    <col min="11525" max="11525" width="8.5703125" style="138" customWidth="1"/>
    <col min="11526" max="11526" width="6.140625" style="138" customWidth="1"/>
    <col min="11527" max="11776" width="9.140625" style="138"/>
    <col min="11777" max="11777" width="21" style="138" customWidth="1"/>
    <col min="11778" max="11778" width="41.140625" style="138" customWidth="1"/>
    <col min="11779" max="11779" width="20.7109375" style="138" customWidth="1"/>
    <col min="11780" max="11780" width="6.140625" style="138" customWidth="1"/>
    <col min="11781" max="11781" width="8.5703125" style="138" customWidth="1"/>
    <col min="11782" max="11782" width="6.140625" style="138" customWidth="1"/>
    <col min="11783" max="12032" width="9.140625" style="138"/>
    <col min="12033" max="12033" width="21" style="138" customWidth="1"/>
    <col min="12034" max="12034" width="41.140625" style="138" customWidth="1"/>
    <col min="12035" max="12035" width="20.7109375" style="138" customWidth="1"/>
    <col min="12036" max="12036" width="6.140625" style="138" customWidth="1"/>
    <col min="12037" max="12037" width="8.5703125" style="138" customWidth="1"/>
    <col min="12038" max="12038" width="6.140625" style="138" customWidth="1"/>
    <col min="12039" max="12288" width="9.140625" style="138"/>
    <col min="12289" max="12289" width="21" style="138" customWidth="1"/>
    <col min="12290" max="12290" width="41.140625" style="138" customWidth="1"/>
    <col min="12291" max="12291" width="20.7109375" style="138" customWidth="1"/>
    <col min="12292" max="12292" width="6.140625" style="138" customWidth="1"/>
    <col min="12293" max="12293" width="8.5703125" style="138" customWidth="1"/>
    <col min="12294" max="12294" width="6.140625" style="138" customWidth="1"/>
    <col min="12295" max="12544" width="9.140625" style="138"/>
    <col min="12545" max="12545" width="21" style="138" customWidth="1"/>
    <col min="12546" max="12546" width="41.140625" style="138" customWidth="1"/>
    <col min="12547" max="12547" width="20.7109375" style="138" customWidth="1"/>
    <col min="12548" max="12548" width="6.140625" style="138" customWidth="1"/>
    <col min="12549" max="12549" width="8.5703125" style="138" customWidth="1"/>
    <col min="12550" max="12550" width="6.140625" style="138" customWidth="1"/>
    <col min="12551" max="12800" width="9.140625" style="138"/>
    <col min="12801" max="12801" width="21" style="138" customWidth="1"/>
    <col min="12802" max="12802" width="41.140625" style="138" customWidth="1"/>
    <col min="12803" max="12803" width="20.7109375" style="138" customWidth="1"/>
    <col min="12804" max="12804" width="6.140625" style="138" customWidth="1"/>
    <col min="12805" max="12805" width="8.5703125" style="138" customWidth="1"/>
    <col min="12806" max="12806" width="6.140625" style="138" customWidth="1"/>
    <col min="12807" max="13056" width="9.140625" style="138"/>
    <col min="13057" max="13057" width="21" style="138" customWidth="1"/>
    <col min="13058" max="13058" width="41.140625" style="138" customWidth="1"/>
    <col min="13059" max="13059" width="20.7109375" style="138" customWidth="1"/>
    <col min="13060" max="13060" width="6.140625" style="138" customWidth="1"/>
    <col min="13061" max="13061" width="8.5703125" style="138" customWidth="1"/>
    <col min="13062" max="13062" width="6.140625" style="138" customWidth="1"/>
    <col min="13063" max="13312" width="9.140625" style="138"/>
    <col min="13313" max="13313" width="21" style="138" customWidth="1"/>
    <col min="13314" max="13314" width="41.140625" style="138" customWidth="1"/>
    <col min="13315" max="13315" width="20.7109375" style="138" customWidth="1"/>
    <col min="13316" max="13316" width="6.140625" style="138" customWidth="1"/>
    <col min="13317" max="13317" width="8.5703125" style="138" customWidth="1"/>
    <col min="13318" max="13318" width="6.140625" style="138" customWidth="1"/>
    <col min="13319" max="13568" width="9.140625" style="138"/>
    <col min="13569" max="13569" width="21" style="138" customWidth="1"/>
    <col min="13570" max="13570" width="41.140625" style="138" customWidth="1"/>
    <col min="13571" max="13571" width="20.7109375" style="138" customWidth="1"/>
    <col min="13572" max="13572" width="6.140625" style="138" customWidth="1"/>
    <col min="13573" max="13573" width="8.5703125" style="138" customWidth="1"/>
    <col min="13574" max="13574" width="6.140625" style="138" customWidth="1"/>
    <col min="13575" max="13824" width="9.140625" style="138"/>
    <col min="13825" max="13825" width="21" style="138" customWidth="1"/>
    <col min="13826" max="13826" width="41.140625" style="138" customWidth="1"/>
    <col min="13827" max="13827" width="20.7109375" style="138" customWidth="1"/>
    <col min="13828" max="13828" width="6.140625" style="138" customWidth="1"/>
    <col min="13829" max="13829" width="8.5703125" style="138" customWidth="1"/>
    <col min="13830" max="13830" width="6.140625" style="138" customWidth="1"/>
    <col min="13831" max="14080" width="9.140625" style="138"/>
    <col min="14081" max="14081" width="21" style="138" customWidth="1"/>
    <col min="14082" max="14082" width="41.140625" style="138" customWidth="1"/>
    <col min="14083" max="14083" width="20.7109375" style="138" customWidth="1"/>
    <col min="14084" max="14084" width="6.140625" style="138" customWidth="1"/>
    <col min="14085" max="14085" width="8.5703125" style="138" customWidth="1"/>
    <col min="14086" max="14086" width="6.140625" style="138" customWidth="1"/>
    <col min="14087" max="14336" width="9.140625" style="138"/>
    <col min="14337" max="14337" width="21" style="138" customWidth="1"/>
    <col min="14338" max="14338" width="41.140625" style="138" customWidth="1"/>
    <col min="14339" max="14339" width="20.7109375" style="138" customWidth="1"/>
    <col min="14340" max="14340" width="6.140625" style="138" customWidth="1"/>
    <col min="14341" max="14341" width="8.5703125" style="138" customWidth="1"/>
    <col min="14342" max="14342" width="6.140625" style="138" customWidth="1"/>
    <col min="14343" max="14592" width="9.140625" style="138"/>
    <col min="14593" max="14593" width="21" style="138" customWidth="1"/>
    <col min="14594" max="14594" width="41.140625" style="138" customWidth="1"/>
    <col min="14595" max="14595" width="20.7109375" style="138" customWidth="1"/>
    <col min="14596" max="14596" width="6.140625" style="138" customWidth="1"/>
    <col min="14597" max="14597" width="8.5703125" style="138" customWidth="1"/>
    <col min="14598" max="14598" width="6.140625" style="138" customWidth="1"/>
    <col min="14599" max="14848" width="9.140625" style="138"/>
    <col min="14849" max="14849" width="21" style="138" customWidth="1"/>
    <col min="14850" max="14850" width="41.140625" style="138" customWidth="1"/>
    <col min="14851" max="14851" width="20.7109375" style="138" customWidth="1"/>
    <col min="14852" max="14852" width="6.140625" style="138" customWidth="1"/>
    <col min="14853" max="14853" width="8.5703125" style="138" customWidth="1"/>
    <col min="14854" max="14854" width="6.140625" style="138" customWidth="1"/>
    <col min="14855" max="15104" width="9.140625" style="138"/>
    <col min="15105" max="15105" width="21" style="138" customWidth="1"/>
    <col min="15106" max="15106" width="41.140625" style="138" customWidth="1"/>
    <col min="15107" max="15107" width="20.7109375" style="138" customWidth="1"/>
    <col min="15108" max="15108" width="6.140625" style="138" customWidth="1"/>
    <col min="15109" max="15109" width="8.5703125" style="138" customWidth="1"/>
    <col min="15110" max="15110" width="6.140625" style="138" customWidth="1"/>
    <col min="15111" max="15360" width="9.140625" style="138"/>
    <col min="15361" max="15361" width="21" style="138" customWidth="1"/>
    <col min="15362" max="15362" width="41.140625" style="138" customWidth="1"/>
    <col min="15363" max="15363" width="20.7109375" style="138" customWidth="1"/>
    <col min="15364" max="15364" width="6.140625" style="138" customWidth="1"/>
    <col min="15365" max="15365" width="8.5703125" style="138" customWidth="1"/>
    <col min="15366" max="15366" width="6.140625" style="138" customWidth="1"/>
    <col min="15367" max="15616" width="9.140625" style="138"/>
    <col min="15617" max="15617" width="21" style="138" customWidth="1"/>
    <col min="15618" max="15618" width="41.140625" style="138" customWidth="1"/>
    <col min="15619" max="15619" width="20.7109375" style="138" customWidth="1"/>
    <col min="15620" max="15620" width="6.140625" style="138" customWidth="1"/>
    <col min="15621" max="15621" width="8.5703125" style="138" customWidth="1"/>
    <col min="15622" max="15622" width="6.140625" style="138" customWidth="1"/>
    <col min="15623" max="15872" width="9.140625" style="138"/>
    <col min="15873" max="15873" width="21" style="138" customWidth="1"/>
    <col min="15874" max="15874" width="41.140625" style="138" customWidth="1"/>
    <col min="15875" max="15875" width="20.7109375" style="138" customWidth="1"/>
    <col min="15876" max="15876" width="6.140625" style="138" customWidth="1"/>
    <col min="15877" max="15877" width="8.5703125" style="138" customWidth="1"/>
    <col min="15878" max="15878" width="6.140625" style="138" customWidth="1"/>
    <col min="15879" max="16128" width="9.140625" style="138"/>
    <col min="16129" max="16129" width="21" style="138" customWidth="1"/>
    <col min="16130" max="16130" width="41.140625" style="138" customWidth="1"/>
    <col min="16131" max="16131" width="20.7109375" style="138" customWidth="1"/>
    <col min="16132" max="16132" width="6.140625" style="138" customWidth="1"/>
    <col min="16133" max="16133" width="8.5703125" style="138" customWidth="1"/>
    <col min="16134" max="16134" width="6.140625" style="138" customWidth="1"/>
    <col min="16135" max="16384" width="9.140625" style="138"/>
  </cols>
  <sheetData>
    <row r="1" spans="1:9" ht="15" x14ac:dyDescent="0.25">
      <c r="A1" s="137" t="s">
        <v>1236</v>
      </c>
      <c r="B1" s="137" t="s">
        <v>1237</v>
      </c>
      <c r="C1" s="137">
        <v>101</v>
      </c>
      <c r="I1" s="216" t="s">
        <v>1467</v>
      </c>
    </row>
    <row r="3" spans="1:9" ht="20.25" x14ac:dyDescent="0.3">
      <c r="A3" s="139" t="s">
        <v>1238</v>
      </c>
    </row>
    <row r="5" spans="1:9" x14ac:dyDescent="0.2">
      <c r="A5" s="140" t="s">
        <v>1239</v>
      </c>
      <c r="B5" s="140" t="s">
        <v>1240</v>
      </c>
      <c r="C5" s="140" t="s">
        <v>1241</v>
      </c>
      <c r="F5" s="138" t="s">
        <v>1242</v>
      </c>
      <c r="G5" s="138" t="s">
        <v>1242</v>
      </c>
    </row>
    <row r="6" spans="1:9" x14ac:dyDescent="0.2">
      <c r="A6" s="141" t="s">
        <v>1243</v>
      </c>
      <c r="B6" s="142" t="s">
        <v>1244</v>
      </c>
      <c r="C6" s="143" t="str">
        <f>LEFT(B1,2)</f>
        <v>De</v>
      </c>
    </row>
    <row r="7" spans="1:9" x14ac:dyDescent="0.2">
      <c r="A7" s="141" t="s">
        <v>1245</v>
      </c>
      <c r="B7" s="142" t="s">
        <v>1246</v>
      </c>
      <c r="C7" s="143" t="str">
        <f>RIGHT(B1,3)</f>
        <v>ukh</v>
      </c>
    </row>
    <row r="8" spans="1:9" x14ac:dyDescent="0.2">
      <c r="A8" s="141" t="s">
        <v>1247</v>
      </c>
      <c r="B8" s="142" t="s">
        <v>1248</v>
      </c>
      <c r="C8" s="143" t="str">
        <f>MID(B1,2,2)</f>
        <v>es</v>
      </c>
    </row>
    <row r="9" spans="1:9" x14ac:dyDescent="0.2">
      <c r="A9" s="141" t="s">
        <v>1249</v>
      </c>
      <c r="B9" s="142" t="s">
        <v>1250</v>
      </c>
      <c r="C9" s="143">
        <f>LEN(F9)</f>
        <v>6</v>
      </c>
      <c r="E9" s="144" t="s">
        <v>1251</v>
      </c>
      <c r="F9" s="145" t="str">
        <f>TRIM(A1)</f>
        <v>Rajesh</v>
      </c>
    </row>
    <row r="10" spans="1:9" x14ac:dyDescent="0.2">
      <c r="A10" s="141" t="s">
        <v>1252</v>
      </c>
      <c r="B10" s="142" t="s">
        <v>1253</v>
      </c>
      <c r="C10" s="143" t="b">
        <f>EXACT(F5,G5)</f>
        <v>1</v>
      </c>
    </row>
    <row r="14" spans="1:9" x14ac:dyDescent="0.2">
      <c r="A14" s="140" t="s">
        <v>1254</v>
      </c>
      <c r="B14" s="140" t="s">
        <v>1240</v>
      </c>
      <c r="C14" s="140" t="s">
        <v>1241</v>
      </c>
    </row>
    <row r="15" spans="1:9" x14ac:dyDescent="0.2">
      <c r="A15" s="141" t="s">
        <v>1255</v>
      </c>
      <c r="B15" s="142" t="s">
        <v>1256</v>
      </c>
      <c r="C15" s="146">
        <f>DATE(2020,5,19)</f>
        <v>43970</v>
      </c>
    </row>
    <row r="16" spans="1:9" x14ac:dyDescent="0.2">
      <c r="A16" s="141" t="s">
        <v>1257</v>
      </c>
      <c r="B16" s="142" t="s">
        <v>1258</v>
      </c>
      <c r="C16" s="146">
        <f ca="1">TODAY()</f>
        <v>44347</v>
      </c>
    </row>
    <row r="17" spans="1:3" x14ac:dyDescent="0.2">
      <c r="A17" s="141" t="s">
        <v>1259</v>
      </c>
      <c r="B17" s="142" t="s">
        <v>1260</v>
      </c>
      <c r="C17" s="147">
        <f ca="1">NOW()</f>
        <v>44347.388584143519</v>
      </c>
    </row>
    <row r="18" spans="1:3" x14ac:dyDescent="0.2">
      <c r="A18" s="141" t="s">
        <v>1261</v>
      </c>
      <c r="B18" s="142" t="s">
        <v>1262</v>
      </c>
      <c r="C18" s="143">
        <f>DAY(C15)</f>
        <v>19</v>
      </c>
    </row>
    <row r="19" spans="1:3" x14ac:dyDescent="0.2">
      <c r="A19" s="141" t="s">
        <v>1150</v>
      </c>
      <c r="B19" s="142" t="s">
        <v>1263</v>
      </c>
      <c r="C19" s="143">
        <f>MONTH(C15)</f>
        <v>5</v>
      </c>
    </row>
    <row r="20" spans="1:3" x14ac:dyDescent="0.2">
      <c r="A20" s="141" t="s">
        <v>1264</v>
      </c>
      <c r="B20" s="142" t="s">
        <v>1265</v>
      </c>
      <c r="C20" s="143">
        <f>YEAR(C15)</f>
        <v>2020</v>
      </c>
    </row>
    <row r="21" spans="1:3" x14ac:dyDescent="0.2">
      <c r="A21" s="141" t="s">
        <v>1266</v>
      </c>
      <c r="B21" s="142" t="s">
        <v>1267</v>
      </c>
      <c r="C21" s="148">
        <f>TIME(18,20,15)</f>
        <v>0.76406249999999998</v>
      </c>
    </row>
    <row r="22" spans="1:3" x14ac:dyDescent="0.2">
      <c r="A22" s="141" t="s">
        <v>1268</v>
      </c>
      <c r="B22" s="142" t="s">
        <v>1269</v>
      </c>
      <c r="C22" s="143">
        <f>HOUR(C21)</f>
        <v>18</v>
      </c>
    </row>
    <row r="23" spans="1:3" x14ac:dyDescent="0.2">
      <c r="A23" s="141" t="s">
        <v>1270</v>
      </c>
      <c r="B23" s="142" t="s">
        <v>1271</v>
      </c>
      <c r="C23" s="143">
        <f>MINUTE(C21)</f>
        <v>20</v>
      </c>
    </row>
    <row r="24" spans="1:3" x14ac:dyDescent="0.2">
      <c r="A24" s="141" t="s">
        <v>1272</v>
      </c>
      <c r="B24" s="142" t="s">
        <v>1273</v>
      </c>
      <c r="C24" s="143">
        <f>SECOND(C21)</f>
        <v>15</v>
      </c>
    </row>
    <row r="25" spans="1:3" x14ac:dyDescent="0.2">
      <c r="A25" s="141" t="s">
        <v>1274</v>
      </c>
      <c r="B25" s="142" t="s">
        <v>1275</v>
      </c>
      <c r="C25" s="143" t="str">
        <f ca="1">TEXT(WEEKDAY(TODAY()),"dddd")</f>
        <v>Monday</v>
      </c>
    </row>
  </sheetData>
  <hyperlinks>
    <hyperlink ref="I1" location="Home!A1" display="Go To Home" xr:uid="{3B46BCEE-929D-4424-8353-F08B853E470C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8ADE-58A2-44DC-8F2D-B6E906DE2AE9}">
  <sheetPr>
    <tabColor theme="9" tint="-0.249977111117893"/>
  </sheetPr>
  <dimension ref="A1:AD401"/>
  <sheetViews>
    <sheetView workbookViewId="0">
      <selection activeCell="H19" sqref="H19"/>
    </sheetView>
  </sheetViews>
  <sheetFormatPr defaultRowHeight="15" x14ac:dyDescent="0.25"/>
  <cols>
    <col min="1" max="1" width="15.5703125" bestFit="1" customWidth="1"/>
    <col min="2" max="2" width="11.7109375" bestFit="1" customWidth="1"/>
    <col min="3" max="4" width="10.140625" bestFit="1" customWidth="1"/>
    <col min="5" max="5" width="14.28515625" customWidth="1"/>
    <col min="8" max="8" width="17.7109375" customWidth="1"/>
    <col min="11" max="11" width="10.5703125" style="162" bestFit="1" customWidth="1"/>
    <col min="12" max="12" width="13.85546875" style="162" bestFit="1" customWidth="1"/>
    <col min="13" max="15" width="9.140625" style="162"/>
    <col min="16" max="17" width="11.7109375" style="162" bestFit="1" customWidth="1"/>
    <col min="18" max="18" width="9.140625" style="162"/>
    <col min="21" max="22" width="11.140625" bestFit="1" customWidth="1"/>
    <col min="23" max="23" width="19.85546875" customWidth="1"/>
    <col min="26" max="26" width="11.42578125" style="71" customWidth="1"/>
    <col min="27" max="27" width="11.28515625" bestFit="1" customWidth="1"/>
    <col min="28" max="28" width="18" style="71" customWidth="1"/>
    <col min="29" max="29" width="14.85546875" customWidth="1"/>
    <col min="30" max="30" width="13.28515625" customWidth="1"/>
  </cols>
  <sheetData>
    <row r="1" spans="1:30" ht="30" x14ac:dyDescent="0.25">
      <c r="A1" s="149" t="s">
        <v>1276</v>
      </c>
      <c r="B1" s="150">
        <v>39058</v>
      </c>
      <c r="E1" s="161" t="s">
        <v>1285</v>
      </c>
      <c r="F1" s="162"/>
      <c r="G1" s="157" t="s">
        <v>1286</v>
      </c>
      <c r="H1" s="157" t="s">
        <v>1287</v>
      </c>
      <c r="K1" s="167" t="s">
        <v>1291</v>
      </c>
      <c r="L1" s="168" t="s">
        <v>1292</v>
      </c>
      <c r="P1" s="167" t="s">
        <v>1293</v>
      </c>
      <c r="Q1" s="168" t="s">
        <v>1294</v>
      </c>
      <c r="U1" s="189" t="s">
        <v>1295</v>
      </c>
      <c r="V1" s="189" t="s">
        <v>1296</v>
      </c>
      <c r="W1" s="189" t="s">
        <v>1301</v>
      </c>
      <c r="Z1" s="192" t="s">
        <v>1302</v>
      </c>
      <c r="AA1" s="193" t="s">
        <v>1295</v>
      </c>
      <c r="AB1" s="192" t="s">
        <v>1303</v>
      </c>
      <c r="AC1" s="192" t="s">
        <v>1304</v>
      </c>
      <c r="AD1" s="193" t="s">
        <v>1305</v>
      </c>
    </row>
    <row r="2" spans="1:30" x14ac:dyDescent="0.25">
      <c r="A2" s="149" t="s">
        <v>1277</v>
      </c>
      <c r="B2" s="150">
        <v>41379</v>
      </c>
      <c r="E2" s="163">
        <v>44345</v>
      </c>
      <c r="F2" s="163"/>
      <c r="G2" s="164">
        <v>44399</v>
      </c>
      <c r="H2" s="165">
        <f ca="1">G2-TODAY()</f>
        <v>52</v>
      </c>
      <c r="K2" s="163">
        <v>41288</v>
      </c>
      <c r="L2" s="169">
        <f ca="1">TODAY()-K2</f>
        <v>3059</v>
      </c>
      <c r="M2" s="162">
        <f>WEEKDAY(K2)</f>
        <v>2</v>
      </c>
      <c r="P2" s="163">
        <v>41318</v>
      </c>
      <c r="Q2" s="163">
        <f ca="1">TODAY()-P2</f>
        <v>3029</v>
      </c>
      <c r="R2" s="162">
        <f>WEEKDAY(P2)</f>
        <v>4</v>
      </c>
      <c r="U2" s="190">
        <v>39970</v>
      </c>
      <c r="V2" s="190">
        <v>41058</v>
      </c>
      <c r="W2" s="191">
        <f>YEARFRAC(U2,V2)</f>
        <v>2.9805555555555556</v>
      </c>
      <c r="Z2" s="71">
        <v>42665</v>
      </c>
      <c r="AA2" s="190">
        <v>40698</v>
      </c>
      <c r="AB2" s="71">
        <v>3</v>
      </c>
      <c r="AC2" s="190">
        <f>EDATE(AA2,AB2)</f>
        <v>40790</v>
      </c>
      <c r="AD2" s="190">
        <f>EOMONTH(AA2,AB2)</f>
        <v>40816</v>
      </c>
    </row>
    <row r="3" spans="1:30" x14ac:dyDescent="0.25">
      <c r="A3" s="149" t="s">
        <v>1278</v>
      </c>
      <c r="B3" s="151">
        <f>DAYS360(B1,B2)</f>
        <v>2288</v>
      </c>
      <c r="E3" s="162" t="s">
        <v>1288</v>
      </c>
      <c r="F3" s="162"/>
      <c r="G3" s="164">
        <v>44490</v>
      </c>
      <c r="H3" s="165">
        <f t="shared" ref="H3:H11" ca="1" si="0">G3-TODAY()</f>
        <v>143</v>
      </c>
      <c r="K3" s="163">
        <v>41297</v>
      </c>
      <c r="L3" s="169">
        <f t="shared" ref="L3:L18" ca="1" si="1">TODAY()-K3</f>
        <v>3050</v>
      </c>
      <c r="M3" s="162">
        <f t="shared" ref="M3:M18" si="2">WEEKDAY(K3)</f>
        <v>4</v>
      </c>
      <c r="P3" s="163">
        <v>41329</v>
      </c>
      <c r="Q3" s="163">
        <f t="shared" ref="Q3:Q18" ca="1" si="3">TODAY()-P3</f>
        <v>3018</v>
      </c>
      <c r="R3" s="162">
        <f t="shared" ref="R3:R18" si="4">WEEKDAY(P3)</f>
        <v>1</v>
      </c>
      <c r="U3" s="190">
        <v>40070</v>
      </c>
      <c r="V3" s="190">
        <v>41073</v>
      </c>
      <c r="W3" s="191">
        <f t="shared" ref="W3:W19" si="5">YEARFRAC(U3,V3)</f>
        <v>2.7472222222222222</v>
      </c>
      <c r="Z3" s="71">
        <v>71563</v>
      </c>
      <c r="AA3" s="190">
        <v>40798</v>
      </c>
      <c r="AB3" s="71">
        <v>6</v>
      </c>
      <c r="AC3" s="190">
        <f t="shared" ref="AC3:AC17" si="6">EDATE(AA3,AB3)</f>
        <v>40980</v>
      </c>
      <c r="AD3" s="190">
        <f t="shared" ref="AD3:AD17" si="7">EOMONTH(AA3,AB3)</f>
        <v>40999</v>
      </c>
    </row>
    <row r="4" spans="1:30" x14ac:dyDescent="0.25">
      <c r="A4" s="150"/>
      <c r="B4" s="152"/>
      <c r="E4" s="162"/>
      <c r="F4" s="162"/>
      <c r="G4" s="164">
        <v>44532</v>
      </c>
      <c r="H4" s="165">
        <f t="shared" ca="1" si="0"/>
        <v>185</v>
      </c>
      <c r="K4" s="163">
        <v>41302</v>
      </c>
      <c r="L4" s="169">
        <f t="shared" ca="1" si="1"/>
        <v>3045</v>
      </c>
      <c r="M4" s="162">
        <f t="shared" si="2"/>
        <v>2</v>
      </c>
      <c r="P4" s="163">
        <v>41332</v>
      </c>
      <c r="Q4" s="163">
        <f t="shared" ca="1" si="3"/>
        <v>3015</v>
      </c>
      <c r="R4" s="162">
        <f t="shared" si="4"/>
        <v>4</v>
      </c>
      <c r="U4" s="190">
        <v>39628</v>
      </c>
      <c r="V4" s="190">
        <v>40988</v>
      </c>
      <c r="W4" s="191">
        <f t="shared" si="5"/>
        <v>3.7250000000000001</v>
      </c>
      <c r="Z4" s="71">
        <v>16516</v>
      </c>
      <c r="AA4" s="190">
        <v>40329</v>
      </c>
      <c r="AB4" s="71">
        <v>3</v>
      </c>
      <c r="AC4" s="190">
        <f t="shared" si="6"/>
        <v>40421</v>
      </c>
      <c r="AD4" s="190">
        <f t="shared" si="7"/>
        <v>40421</v>
      </c>
    </row>
    <row r="5" spans="1:30" x14ac:dyDescent="0.25">
      <c r="A5" s="153" t="s">
        <v>1279</v>
      </c>
      <c r="B5" s="154">
        <v>41409</v>
      </c>
      <c r="E5" s="161" t="s">
        <v>1289</v>
      </c>
      <c r="F5" s="162"/>
      <c r="G5" s="164">
        <v>44401</v>
      </c>
      <c r="H5" s="165">
        <f t="shared" ca="1" si="0"/>
        <v>54</v>
      </c>
      <c r="K5" s="163">
        <v>41306</v>
      </c>
      <c r="L5" s="169">
        <f t="shared" ca="1" si="1"/>
        <v>3041</v>
      </c>
      <c r="M5" s="162">
        <f t="shared" si="2"/>
        <v>6</v>
      </c>
      <c r="P5" s="163">
        <v>41335</v>
      </c>
      <c r="Q5" s="163">
        <f t="shared" ca="1" si="3"/>
        <v>3012</v>
      </c>
      <c r="R5" s="162">
        <f t="shared" si="4"/>
        <v>7</v>
      </c>
      <c r="U5" s="190">
        <v>39613</v>
      </c>
      <c r="V5" s="190">
        <v>41064</v>
      </c>
      <c r="W5" s="191">
        <f t="shared" si="5"/>
        <v>3.9722222222222223</v>
      </c>
      <c r="Z5" s="71">
        <v>48358</v>
      </c>
      <c r="AA5" s="190">
        <v>40341</v>
      </c>
      <c r="AB5" s="71">
        <v>5</v>
      </c>
      <c r="AC5" s="190">
        <f t="shared" si="6"/>
        <v>40494</v>
      </c>
      <c r="AD5" s="190">
        <f t="shared" si="7"/>
        <v>40512</v>
      </c>
    </row>
    <row r="6" spans="1:30" x14ac:dyDescent="0.25">
      <c r="A6" s="153" t="s">
        <v>1280</v>
      </c>
      <c r="B6" s="155">
        <v>25</v>
      </c>
      <c r="E6" s="166">
        <v>0.60555555555555551</v>
      </c>
      <c r="F6" s="162"/>
      <c r="G6" s="164">
        <v>44388</v>
      </c>
      <c r="H6" s="165">
        <f t="shared" ca="1" si="0"/>
        <v>41</v>
      </c>
      <c r="K6" s="163">
        <v>41317</v>
      </c>
      <c r="L6" s="169">
        <f t="shared" ca="1" si="1"/>
        <v>3030</v>
      </c>
      <c r="M6" s="162">
        <f t="shared" si="2"/>
        <v>3</v>
      </c>
      <c r="P6" s="163">
        <v>41341</v>
      </c>
      <c r="Q6" s="163">
        <f t="shared" ca="1" si="3"/>
        <v>3006</v>
      </c>
      <c r="R6" s="162">
        <f t="shared" si="4"/>
        <v>6</v>
      </c>
      <c r="U6" s="190">
        <v>39120</v>
      </c>
      <c r="V6" s="190">
        <v>40972</v>
      </c>
      <c r="W6" s="191">
        <f t="shared" si="5"/>
        <v>5.0750000000000002</v>
      </c>
      <c r="Z6" s="71">
        <v>18922</v>
      </c>
      <c r="AA6" s="190">
        <v>39848</v>
      </c>
      <c r="AB6" s="71">
        <v>3</v>
      </c>
      <c r="AC6" s="190">
        <f t="shared" si="6"/>
        <v>39937</v>
      </c>
      <c r="AD6" s="190">
        <f t="shared" si="7"/>
        <v>39964</v>
      </c>
    </row>
    <row r="7" spans="1:30" x14ac:dyDescent="0.25">
      <c r="A7" s="153" t="s">
        <v>1281</v>
      </c>
      <c r="B7" s="156">
        <f>_xlfn.DAYS(B5,DAY(B6))</f>
        <v>41384</v>
      </c>
      <c r="E7" s="162" t="s">
        <v>1290</v>
      </c>
      <c r="F7" s="162"/>
      <c r="G7" s="164">
        <v>44537</v>
      </c>
      <c r="H7" s="165">
        <f t="shared" ca="1" si="0"/>
        <v>190</v>
      </c>
      <c r="K7" s="163">
        <v>41319</v>
      </c>
      <c r="L7" s="169">
        <f t="shared" ca="1" si="1"/>
        <v>3028</v>
      </c>
      <c r="M7" s="162">
        <f t="shared" si="2"/>
        <v>5</v>
      </c>
      <c r="P7" s="163">
        <v>41349</v>
      </c>
      <c r="Q7" s="163">
        <f t="shared" ca="1" si="3"/>
        <v>2998</v>
      </c>
      <c r="R7" s="162">
        <f t="shared" si="4"/>
        <v>7</v>
      </c>
      <c r="U7" s="190">
        <v>39967</v>
      </c>
      <c r="V7" s="190">
        <v>41353</v>
      </c>
      <c r="W7" s="191">
        <f t="shared" si="5"/>
        <v>3.7972222222222221</v>
      </c>
      <c r="Z7" s="71">
        <v>75356</v>
      </c>
      <c r="AA7" s="190">
        <v>40695</v>
      </c>
      <c r="AB7" s="71">
        <v>3</v>
      </c>
      <c r="AC7" s="190">
        <f t="shared" si="6"/>
        <v>40787</v>
      </c>
      <c r="AD7" s="190">
        <f t="shared" si="7"/>
        <v>40816</v>
      </c>
    </row>
    <row r="8" spans="1:30" x14ac:dyDescent="0.25">
      <c r="A8" s="152"/>
      <c r="B8" s="152"/>
      <c r="E8" s="162"/>
      <c r="F8" s="162"/>
      <c r="G8" s="164">
        <v>44412</v>
      </c>
      <c r="H8" s="165">
        <f t="shared" ca="1" si="0"/>
        <v>65</v>
      </c>
      <c r="K8" s="163">
        <v>41325</v>
      </c>
      <c r="L8" s="169">
        <f t="shared" ca="1" si="1"/>
        <v>3022</v>
      </c>
      <c r="M8" s="162">
        <f t="shared" si="2"/>
        <v>4</v>
      </c>
      <c r="P8" s="163">
        <v>41355</v>
      </c>
      <c r="Q8" s="163">
        <f t="shared" ca="1" si="3"/>
        <v>2992</v>
      </c>
      <c r="R8" s="162">
        <f t="shared" si="4"/>
        <v>6</v>
      </c>
      <c r="U8" s="190">
        <v>39374</v>
      </c>
      <c r="V8" s="190">
        <v>41209</v>
      </c>
      <c r="W8" s="191">
        <f t="shared" si="5"/>
        <v>5.0222222222222221</v>
      </c>
      <c r="Z8" s="71">
        <v>50276</v>
      </c>
      <c r="AA8" s="190">
        <v>40117</v>
      </c>
      <c r="AB8" s="71">
        <v>4</v>
      </c>
      <c r="AC8" s="190">
        <f t="shared" si="6"/>
        <v>40237</v>
      </c>
      <c r="AD8" s="190">
        <f t="shared" si="7"/>
        <v>40237</v>
      </c>
    </row>
    <row r="9" spans="1:30" x14ac:dyDescent="0.25">
      <c r="A9" s="157" t="s">
        <v>1282</v>
      </c>
      <c r="B9" s="158">
        <v>0.32847222222222222</v>
      </c>
      <c r="E9" s="164"/>
      <c r="F9" s="162"/>
      <c r="G9" s="164">
        <v>44523</v>
      </c>
      <c r="H9" s="165">
        <f t="shared" ca="1" si="0"/>
        <v>176</v>
      </c>
      <c r="K9" s="163">
        <v>41326</v>
      </c>
      <c r="L9" s="169">
        <f t="shared" ca="1" si="1"/>
        <v>3021</v>
      </c>
      <c r="M9" s="162">
        <f t="shared" si="2"/>
        <v>5</v>
      </c>
      <c r="P9" s="163">
        <v>41356</v>
      </c>
      <c r="Q9" s="163">
        <f t="shared" ca="1" si="3"/>
        <v>2991</v>
      </c>
      <c r="R9" s="162">
        <f t="shared" si="4"/>
        <v>7</v>
      </c>
      <c r="U9" s="190">
        <v>39760</v>
      </c>
      <c r="V9" s="190">
        <v>41162</v>
      </c>
      <c r="W9" s="191">
        <f t="shared" si="5"/>
        <v>3.838888888888889</v>
      </c>
      <c r="Z9" s="71">
        <v>42617</v>
      </c>
      <c r="AA9" s="190">
        <v>40488</v>
      </c>
      <c r="AB9" s="71">
        <v>3</v>
      </c>
      <c r="AC9" s="190">
        <f t="shared" si="6"/>
        <v>40580</v>
      </c>
      <c r="AD9" s="190">
        <f t="shared" si="7"/>
        <v>40602</v>
      </c>
    </row>
    <row r="10" spans="1:30" x14ac:dyDescent="0.25">
      <c r="A10" s="159" t="s">
        <v>1283</v>
      </c>
      <c r="B10" s="158">
        <v>0.69930555555555562</v>
      </c>
      <c r="E10" s="164"/>
      <c r="F10" s="162"/>
      <c r="G10" s="164">
        <v>44499</v>
      </c>
      <c r="H10" s="165">
        <f t="shared" ca="1" si="0"/>
        <v>152</v>
      </c>
      <c r="K10" s="163">
        <v>41338</v>
      </c>
      <c r="L10" s="169">
        <f t="shared" ca="1" si="1"/>
        <v>3009</v>
      </c>
      <c r="M10" s="162">
        <f t="shared" si="2"/>
        <v>3</v>
      </c>
      <c r="P10" s="163">
        <v>41368</v>
      </c>
      <c r="Q10" s="163">
        <f t="shared" ca="1" si="3"/>
        <v>2979</v>
      </c>
      <c r="R10" s="162">
        <f t="shared" si="4"/>
        <v>5</v>
      </c>
      <c r="U10" s="190">
        <v>39330</v>
      </c>
      <c r="V10" s="190">
        <v>41230</v>
      </c>
      <c r="W10" s="191">
        <f t="shared" si="5"/>
        <v>5.2</v>
      </c>
      <c r="Z10" s="71">
        <v>32203</v>
      </c>
      <c r="AA10" s="190">
        <v>40056</v>
      </c>
      <c r="AB10" s="71">
        <v>5</v>
      </c>
      <c r="AC10" s="190">
        <f t="shared" si="6"/>
        <v>40209</v>
      </c>
      <c r="AD10" s="190">
        <f t="shared" si="7"/>
        <v>40209</v>
      </c>
    </row>
    <row r="11" spans="1:30" x14ac:dyDescent="0.25">
      <c r="A11" s="159" t="s">
        <v>1284</v>
      </c>
      <c r="B11" s="160">
        <f>B10-B9</f>
        <v>0.3708333333333334</v>
      </c>
      <c r="E11" s="162"/>
      <c r="F11" s="162"/>
      <c r="G11" s="164">
        <v>44528</v>
      </c>
      <c r="H11" s="165">
        <f t="shared" ca="1" si="0"/>
        <v>181</v>
      </c>
      <c r="K11" s="163">
        <v>41341</v>
      </c>
      <c r="L11" s="169">
        <f t="shared" ca="1" si="1"/>
        <v>3006</v>
      </c>
      <c r="M11" s="162">
        <f t="shared" si="2"/>
        <v>6</v>
      </c>
      <c r="P11" s="163">
        <v>41370</v>
      </c>
      <c r="Q11" s="163">
        <f t="shared" ca="1" si="3"/>
        <v>2977</v>
      </c>
      <c r="R11" s="162">
        <f t="shared" si="4"/>
        <v>7</v>
      </c>
      <c r="U11" s="190">
        <v>39361</v>
      </c>
      <c r="V11" s="190">
        <v>41136</v>
      </c>
      <c r="W11" s="191">
        <f t="shared" si="5"/>
        <v>4.8583333333333334</v>
      </c>
      <c r="Z11" s="71">
        <v>66307</v>
      </c>
      <c r="AA11" s="190">
        <v>40089</v>
      </c>
      <c r="AB11" s="71">
        <v>6</v>
      </c>
      <c r="AC11" s="190">
        <f t="shared" si="6"/>
        <v>40271</v>
      </c>
      <c r="AD11" s="190">
        <f t="shared" si="7"/>
        <v>40298</v>
      </c>
    </row>
    <row r="12" spans="1:30" x14ac:dyDescent="0.25">
      <c r="K12" s="163">
        <v>41347</v>
      </c>
      <c r="L12" s="169">
        <f t="shared" ca="1" si="1"/>
        <v>3000</v>
      </c>
      <c r="M12" s="162">
        <f t="shared" si="2"/>
        <v>5</v>
      </c>
      <c r="P12" s="163">
        <v>41378</v>
      </c>
      <c r="Q12" s="163">
        <f t="shared" ca="1" si="3"/>
        <v>2969</v>
      </c>
      <c r="R12" s="162">
        <f t="shared" si="4"/>
        <v>1</v>
      </c>
      <c r="U12" s="190">
        <v>39741</v>
      </c>
      <c r="V12" s="190">
        <v>41233</v>
      </c>
      <c r="W12" s="191">
        <f t="shared" si="5"/>
        <v>4.083333333333333</v>
      </c>
      <c r="Z12" s="71">
        <v>91051</v>
      </c>
      <c r="AA12" s="190">
        <v>40469</v>
      </c>
      <c r="AB12" s="71">
        <v>3</v>
      </c>
      <c r="AC12" s="190">
        <f t="shared" si="6"/>
        <v>40561</v>
      </c>
      <c r="AD12" s="190">
        <f t="shared" si="7"/>
        <v>40574</v>
      </c>
    </row>
    <row r="13" spans="1:30" x14ac:dyDescent="0.25">
      <c r="K13" s="163">
        <v>41358</v>
      </c>
      <c r="L13" s="169">
        <f t="shared" ca="1" si="1"/>
        <v>2989</v>
      </c>
      <c r="M13" s="162">
        <f t="shared" si="2"/>
        <v>2</v>
      </c>
      <c r="P13" s="163">
        <v>41388</v>
      </c>
      <c r="Q13" s="163">
        <f t="shared" ca="1" si="3"/>
        <v>2959</v>
      </c>
      <c r="R13" s="162">
        <f t="shared" si="4"/>
        <v>4</v>
      </c>
      <c r="U13" s="190">
        <v>39763</v>
      </c>
      <c r="V13" s="190">
        <v>41023</v>
      </c>
      <c r="W13" s="191">
        <f t="shared" si="5"/>
        <v>3.4527777777777779</v>
      </c>
      <c r="Z13" s="71">
        <v>26153</v>
      </c>
      <c r="AA13" s="190">
        <v>40491</v>
      </c>
      <c r="AB13" s="71">
        <v>4</v>
      </c>
      <c r="AC13" s="190">
        <f t="shared" si="6"/>
        <v>40611</v>
      </c>
      <c r="AD13" s="190">
        <f t="shared" si="7"/>
        <v>40633</v>
      </c>
    </row>
    <row r="14" spans="1:30" x14ac:dyDescent="0.25">
      <c r="K14" s="163">
        <v>41365</v>
      </c>
      <c r="L14" s="169">
        <f t="shared" ca="1" si="1"/>
        <v>2982</v>
      </c>
      <c r="M14" s="162">
        <f t="shared" si="2"/>
        <v>2</v>
      </c>
      <c r="P14" s="163">
        <v>41395</v>
      </c>
      <c r="Q14" s="163">
        <f t="shared" ca="1" si="3"/>
        <v>2952</v>
      </c>
      <c r="R14" s="162">
        <f t="shared" si="4"/>
        <v>4</v>
      </c>
      <c r="U14" s="190">
        <v>40162</v>
      </c>
      <c r="V14" s="190">
        <v>41282</v>
      </c>
      <c r="W14" s="191">
        <f t="shared" si="5"/>
        <v>3.0638888888888891</v>
      </c>
      <c r="Z14" s="71">
        <v>24532</v>
      </c>
      <c r="AA14" s="190">
        <v>40890</v>
      </c>
      <c r="AB14" s="71">
        <v>5</v>
      </c>
      <c r="AC14" s="190">
        <f t="shared" si="6"/>
        <v>41042</v>
      </c>
      <c r="AD14" s="190">
        <f t="shared" si="7"/>
        <v>41060</v>
      </c>
    </row>
    <row r="15" spans="1:30" x14ac:dyDescent="0.25">
      <c r="K15" s="163">
        <v>41375</v>
      </c>
      <c r="L15" s="169">
        <f t="shared" ca="1" si="1"/>
        <v>2972</v>
      </c>
      <c r="M15" s="162">
        <f t="shared" si="2"/>
        <v>5</v>
      </c>
      <c r="P15" s="163">
        <v>41405</v>
      </c>
      <c r="Q15" s="163">
        <f t="shared" ca="1" si="3"/>
        <v>2942</v>
      </c>
      <c r="R15" s="162">
        <f t="shared" si="4"/>
        <v>7</v>
      </c>
      <c r="U15" s="190">
        <v>39679</v>
      </c>
      <c r="V15" s="190">
        <v>41105</v>
      </c>
      <c r="W15" s="191">
        <f t="shared" si="5"/>
        <v>3.9055555555555554</v>
      </c>
      <c r="Z15" s="71">
        <v>67574</v>
      </c>
      <c r="AA15" s="190">
        <v>40407</v>
      </c>
      <c r="AB15" s="71">
        <v>6</v>
      </c>
      <c r="AC15" s="190">
        <f t="shared" si="6"/>
        <v>40591</v>
      </c>
      <c r="AD15" s="190">
        <f t="shared" si="7"/>
        <v>40602</v>
      </c>
    </row>
    <row r="16" spans="1:30" ht="27" thickBot="1" x14ac:dyDescent="0.3">
      <c r="A16" s="171" t="s">
        <v>1295</v>
      </c>
      <c r="B16" s="172" t="s">
        <v>1296</v>
      </c>
      <c r="C16" s="172" t="s">
        <v>1297</v>
      </c>
      <c r="D16" s="173" t="s">
        <v>1298</v>
      </c>
      <c r="K16" s="163">
        <v>41381</v>
      </c>
      <c r="L16" s="169">
        <f t="shared" ca="1" si="1"/>
        <v>2966</v>
      </c>
      <c r="M16" s="162">
        <f t="shared" si="2"/>
        <v>4</v>
      </c>
      <c r="P16" s="163">
        <v>41411</v>
      </c>
      <c r="Q16" s="163">
        <f t="shared" ca="1" si="3"/>
        <v>2936</v>
      </c>
      <c r="R16" s="162">
        <f t="shared" si="4"/>
        <v>6</v>
      </c>
      <c r="U16" s="190">
        <v>41303</v>
      </c>
      <c r="V16" s="190">
        <v>41335</v>
      </c>
      <c r="W16" s="191">
        <f t="shared" si="5"/>
        <v>9.166666666666666E-2</v>
      </c>
      <c r="Z16" s="71">
        <v>44589</v>
      </c>
      <c r="AA16" s="190">
        <v>39875</v>
      </c>
      <c r="AB16" s="71">
        <v>6</v>
      </c>
      <c r="AC16" s="190">
        <f t="shared" si="6"/>
        <v>40059</v>
      </c>
      <c r="AD16" s="190">
        <f t="shared" si="7"/>
        <v>40086</v>
      </c>
    </row>
    <row r="17" spans="1:30" x14ac:dyDescent="0.25">
      <c r="A17" s="174">
        <v>41400</v>
      </c>
      <c r="B17" s="175">
        <v>41526</v>
      </c>
      <c r="C17" s="176">
        <v>41275</v>
      </c>
      <c r="D17" s="177">
        <f>NETWORKDAYS(A17,B17,C17)</f>
        <v>91</v>
      </c>
      <c r="K17" s="163">
        <v>41388</v>
      </c>
      <c r="L17" s="169">
        <f t="shared" ca="1" si="1"/>
        <v>2959</v>
      </c>
      <c r="M17" s="162">
        <f t="shared" si="2"/>
        <v>4</v>
      </c>
      <c r="P17" s="163">
        <v>41418</v>
      </c>
      <c r="Q17" s="163">
        <f t="shared" ca="1" si="3"/>
        <v>2929</v>
      </c>
      <c r="R17" s="162">
        <f t="shared" si="4"/>
        <v>6</v>
      </c>
      <c r="U17" s="190">
        <v>41304</v>
      </c>
      <c r="V17" s="190">
        <v>41335</v>
      </c>
      <c r="W17" s="191">
        <f t="shared" si="5"/>
        <v>8.8888888888888892E-2</v>
      </c>
      <c r="Z17" s="71">
        <v>30382</v>
      </c>
      <c r="AA17" s="190">
        <v>40011</v>
      </c>
      <c r="AB17" s="71">
        <v>4</v>
      </c>
      <c r="AC17" s="190">
        <f t="shared" si="6"/>
        <v>40134</v>
      </c>
      <c r="AD17" s="190">
        <f t="shared" si="7"/>
        <v>40147</v>
      </c>
    </row>
    <row r="18" spans="1:30" x14ac:dyDescent="0.25">
      <c r="A18" s="174">
        <v>41400</v>
      </c>
      <c r="B18" s="175">
        <v>41526</v>
      </c>
      <c r="C18" s="175">
        <v>41295</v>
      </c>
      <c r="D18" s="177">
        <f t="shared" ref="D18:D21" si="8">NETWORKDAYS(A18,B18,C18)</f>
        <v>91</v>
      </c>
      <c r="K18" s="163">
        <v>41394</v>
      </c>
      <c r="L18" s="169">
        <f t="shared" ca="1" si="1"/>
        <v>2953</v>
      </c>
      <c r="M18" s="162">
        <f t="shared" si="2"/>
        <v>3</v>
      </c>
      <c r="P18" s="163">
        <v>41424</v>
      </c>
      <c r="Q18" s="163">
        <f t="shared" ca="1" si="3"/>
        <v>2923</v>
      </c>
      <c r="R18" s="162">
        <f t="shared" si="4"/>
        <v>5</v>
      </c>
      <c r="U18" s="190">
        <v>41305</v>
      </c>
      <c r="V18" s="190">
        <v>41335</v>
      </c>
      <c r="W18" s="191">
        <f t="shared" si="5"/>
        <v>8.8888888888888892E-2</v>
      </c>
      <c r="AA18" s="194"/>
      <c r="AB18" s="195"/>
      <c r="AC18" s="194"/>
      <c r="AD18" s="194"/>
    </row>
    <row r="19" spans="1:30" x14ac:dyDescent="0.25">
      <c r="A19" s="174">
        <v>41400</v>
      </c>
      <c r="B19" s="175">
        <v>41526</v>
      </c>
      <c r="C19" s="175">
        <v>41323</v>
      </c>
      <c r="D19" s="177">
        <f t="shared" si="8"/>
        <v>91</v>
      </c>
      <c r="H19" s="216" t="s">
        <v>1467</v>
      </c>
      <c r="K19" s="163"/>
      <c r="L19" s="170"/>
      <c r="P19" s="163"/>
      <c r="U19" s="190">
        <v>41306</v>
      </c>
      <c r="V19" s="190">
        <v>41335</v>
      </c>
      <c r="W19" s="191">
        <f t="shared" si="5"/>
        <v>8.611111111111111E-2</v>
      </c>
      <c r="AA19" s="194"/>
      <c r="AB19" s="195"/>
      <c r="AC19" s="194"/>
      <c r="AD19" s="194"/>
    </row>
    <row r="20" spans="1:30" x14ac:dyDescent="0.25">
      <c r="A20" s="174">
        <v>41571</v>
      </c>
      <c r="B20" s="175">
        <v>41644</v>
      </c>
      <c r="C20" s="175">
        <v>41421</v>
      </c>
      <c r="D20" s="177">
        <f t="shared" si="8"/>
        <v>52</v>
      </c>
      <c r="K20" s="163"/>
      <c r="L20" s="170"/>
      <c r="P20" s="163"/>
      <c r="AA20" s="194"/>
      <c r="AB20" s="195"/>
      <c r="AC20" s="194"/>
      <c r="AD20" s="194"/>
    </row>
    <row r="21" spans="1:30" x14ac:dyDescent="0.25">
      <c r="A21" s="178">
        <v>41590</v>
      </c>
      <c r="B21" s="179">
        <v>41653</v>
      </c>
      <c r="C21" s="179">
        <v>41459</v>
      </c>
      <c r="D21" s="180">
        <f t="shared" si="8"/>
        <v>46</v>
      </c>
      <c r="K21" s="163"/>
      <c r="L21" s="170"/>
      <c r="P21" s="163"/>
      <c r="AA21" s="194"/>
      <c r="AB21" s="195"/>
      <c r="AC21" s="194"/>
      <c r="AD21" s="194"/>
    </row>
    <row r="22" spans="1:30" x14ac:dyDescent="0.25">
      <c r="K22" s="163"/>
      <c r="L22" s="170"/>
      <c r="P22" s="163"/>
      <c r="AA22" s="194"/>
      <c r="AB22" s="195"/>
      <c r="AC22" s="194"/>
      <c r="AD22" s="194"/>
    </row>
    <row r="23" spans="1:30" x14ac:dyDescent="0.25">
      <c r="K23" s="163"/>
      <c r="L23" s="170"/>
      <c r="P23" s="163"/>
      <c r="AA23" s="194"/>
      <c r="AB23" s="195"/>
      <c r="AC23" s="194"/>
      <c r="AD23" s="194"/>
    </row>
    <row r="24" spans="1:30" x14ac:dyDescent="0.25">
      <c r="K24" s="163"/>
      <c r="L24" s="170"/>
      <c r="P24" s="163"/>
      <c r="AA24" s="194"/>
      <c r="AB24" s="195"/>
      <c r="AC24" s="194"/>
      <c r="AD24" s="194"/>
    </row>
    <row r="25" spans="1:30" ht="27" thickBot="1" x14ac:dyDescent="0.3">
      <c r="A25" s="181" t="s">
        <v>1297</v>
      </c>
      <c r="B25" s="182" t="s">
        <v>1295</v>
      </c>
      <c r="C25" s="182" t="s">
        <v>1299</v>
      </c>
      <c r="D25" s="183" t="s">
        <v>1300</v>
      </c>
      <c r="K25" s="163"/>
      <c r="L25" s="170"/>
      <c r="P25" s="163"/>
      <c r="AA25" s="194"/>
      <c r="AB25" s="195"/>
      <c r="AC25" s="194"/>
      <c r="AD25" s="194"/>
    </row>
    <row r="26" spans="1:30" x14ac:dyDescent="0.25">
      <c r="A26" s="184">
        <v>41275</v>
      </c>
      <c r="B26" s="176">
        <v>41400</v>
      </c>
      <c r="C26" s="185">
        <v>60</v>
      </c>
      <c r="D26" s="186">
        <f>WORKDAY(B26,C26,A26)</f>
        <v>41484</v>
      </c>
      <c r="K26" s="163"/>
      <c r="L26" s="170"/>
      <c r="P26" s="163"/>
      <c r="AA26" s="194"/>
      <c r="AB26" s="195"/>
      <c r="AC26" s="194"/>
      <c r="AD26" s="194"/>
    </row>
    <row r="27" spans="1:30" x14ac:dyDescent="0.25">
      <c r="A27" s="174">
        <v>41295</v>
      </c>
      <c r="B27" s="176">
        <v>41400</v>
      </c>
      <c r="C27" s="185">
        <v>60</v>
      </c>
      <c r="D27" s="186">
        <f t="shared" ref="D27:D30" si="9">WORKDAY(B27,C27,A27)</f>
        <v>41484</v>
      </c>
      <c r="K27" s="163"/>
      <c r="L27" s="170"/>
      <c r="P27" s="163"/>
      <c r="AA27" s="194"/>
      <c r="AB27" s="195"/>
      <c r="AC27" s="194"/>
      <c r="AD27" s="194"/>
    </row>
    <row r="28" spans="1:30" x14ac:dyDescent="0.25">
      <c r="A28" s="174">
        <v>41323</v>
      </c>
      <c r="B28" s="176">
        <v>41400</v>
      </c>
      <c r="C28" s="185">
        <v>60</v>
      </c>
      <c r="D28" s="186">
        <f t="shared" si="9"/>
        <v>41484</v>
      </c>
      <c r="K28" s="163"/>
      <c r="L28" s="170"/>
      <c r="P28" s="163"/>
      <c r="AA28" s="194"/>
      <c r="AB28" s="195"/>
      <c r="AC28" s="194"/>
      <c r="AD28" s="194"/>
    </row>
    <row r="29" spans="1:30" x14ac:dyDescent="0.25">
      <c r="A29" s="174">
        <v>41421</v>
      </c>
      <c r="B29" s="175">
        <v>41479</v>
      </c>
      <c r="C29" s="185">
        <v>45</v>
      </c>
      <c r="D29" s="186">
        <f t="shared" si="9"/>
        <v>41542</v>
      </c>
      <c r="K29" s="163"/>
      <c r="L29" s="170"/>
      <c r="P29" s="163"/>
      <c r="AA29" s="194"/>
      <c r="AB29" s="195"/>
      <c r="AC29" s="194"/>
      <c r="AD29" s="194"/>
    </row>
    <row r="30" spans="1:30" x14ac:dyDescent="0.25">
      <c r="A30" s="178">
        <v>41459</v>
      </c>
      <c r="B30" s="179">
        <v>41479</v>
      </c>
      <c r="C30" s="187">
        <v>45</v>
      </c>
      <c r="D30" s="188">
        <f t="shared" si="9"/>
        <v>41542</v>
      </c>
      <c r="K30" s="163"/>
      <c r="L30" s="170"/>
      <c r="P30" s="163"/>
      <c r="AA30" s="194"/>
      <c r="AB30" s="195"/>
      <c r="AC30" s="194"/>
      <c r="AD30" s="194"/>
    </row>
    <row r="31" spans="1:30" x14ac:dyDescent="0.25">
      <c r="K31" s="163"/>
      <c r="L31" s="170"/>
      <c r="P31" s="163"/>
      <c r="AA31" s="194"/>
      <c r="AB31" s="195"/>
      <c r="AC31" s="194"/>
      <c r="AD31" s="194"/>
    </row>
    <row r="32" spans="1:30" x14ac:dyDescent="0.25">
      <c r="K32" s="163"/>
      <c r="L32" s="170"/>
      <c r="P32" s="163"/>
      <c r="AA32" s="196"/>
      <c r="AB32" s="197"/>
      <c r="AC32" s="194"/>
      <c r="AD32" s="194"/>
    </row>
    <row r="33" spans="11:30" x14ac:dyDescent="0.25">
      <c r="K33" s="163"/>
      <c r="L33" s="170"/>
      <c r="P33" s="163"/>
      <c r="AA33" s="194"/>
      <c r="AB33" s="195"/>
      <c r="AC33" s="194"/>
      <c r="AD33" s="194"/>
    </row>
    <row r="34" spans="11:30" x14ac:dyDescent="0.25">
      <c r="K34" s="163"/>
      <c r="L34" s="170"/>
      <c r="P34" s="163"/>
      <c r="AA34" s="194"/>
      <c r="AB34" s="195"/>
      <c r="AC34" s="194"/>
      <c r="AD34" s="194"/>
    </row>
    <row r="35" spans="11:30" x14ac:dyDescent="0.25">
      <c r="K35" s="163"/>
      <c r="L35" s="170"/>
      <c r="P35" s="163"/>
      <c r="AA35" s="194"/>
      <c r="AB35" s="195"/>
      <c r="AC35" s="194"/>
      <c r="AD35" s="194"/>
    </row>
    <row r="36" spans="11:30" x14ac:dyDescent="0.25">
      <c r="K36" s="163"/>
      <c r="L36" s="170"/>
      <c r="P36" s="163"/>
      <c r="AA36" s="194"/>
      <c r="AB36" s="195"/>
      <c r="AC36" s="194"/>
      <c r="AD36" s="194"/>
    </row>
    <row r="37" spans="11:30" x14ac:dyDescent="0.25">
      <c r="K37" s="163"/>
      <c r="L37" s="170"/>
      <c r="P37" s="163"/>
      <c r="AA37" s="194"/>
      <c r="AB37" s="195"/>
      <c r="AC37" s="194"/>
      <c r="AD37" s="194"/>
    </row>
    <row r="38" spans="11:30" x14ac:dyDescent="0.25">
      <c r="K38" s="163"/>
      <c r="L38" s="170"/>
      <c r="P38" s="163"/>
      <c r="AA38" s="194"/>
      <c r="AB38" s="195"/>
      <c r="AC38" s="194"/>
      <c r="AD38" s="194"/>
    </row>
    <row r="39" spans="11:30" x14ac:dyDescent="0.25">
      <c r="K39" s="163"/>
      <c r="P39" s="163"/>
      <c r="AA39" s="194"/>
      <c r="AB39" s="195"/>
      <c r="AC39" s="194"/>
      <c r="AD39" s="194"/>
    </row>
    <row r="40" spans="11:30" x14ac:dyDescent="0.25">
      <c r="AA40" s="194"/>
      <c r="AB40" s="195"/>
      <c r="AC40" s="194"/>
      <c r="AD40" s="194"/>
    </row>
    <row r="41" spans="11:30" x14ac:dyDescent="0.25">
      <c r="AA41" s="194"/>
      <c r="AB41" s="195"/>
      <c r="AC41" s="194"/>
      <c r="AD41" s="194"/>
    </row>
    <row r="42" spans="11:30" x14ac:dyDescent="0.25">
      <c r="AA42" s="194"/>
      <c r="AB42" s="195"/>
      <c r="AC42" s="194"/>
      <c r="AD42" s="194"/>
    </row>
    <row r="43" spans="11:30" x14ac:dyDescent="0.25">
      <c r="AA43" s="194"/>
      <c r="AB43" s="195"/>
      <c r="AC43" s="194"/>
      <c r="AD43" s="194"/>
    </row>
    <row r="44" spans="11:30" x14ac:dyDescent="0.25">
      <c r="AA44" s="194"/>
      <c r="AB44" s="195"/>
      <c r="AC44" s="194"/>
      <c r="AD44" s="194"/>
    </row>
    <row r="45" spans="11:30" x14ac:dyDescent="0.25">
      <c r="AA45" s="194"/>
      <c r="AB45" s="195"/>
      <c r="AC45" s="194"/>
      <c r="AD45" s="194"/>
    </row>
    <row r="46" spans="11:30" x14ac:dyDescent="0.25">
      <c r="AA46" s="194"/>
      <c r="AB46" s="195"/>
      <c r="AC46" s="194"/>
      <c r="AD46" s="194"/>
    </row>
    <row r="47" spans="11:30" x14ac:dyDescent="0.25">
      <c r="AA47" s="194"/>
      <c r="AB47" s="195"/>
      <c r="AC47" s="194"/>
      <c r="AD47" s="194"/>
    </row>
    <row r="48" spans="11:30" x14ac:dyDescent="0.25">
      <c r="AA48" s="194"/>
      <c r="AB48" s="195"/>
      <c r="AC48" s="194"/>
      <c r="AD48" s="194"/>
    </row>
    <row r="49" spans="27:30" x14ac:dyDescent="0.25">
      <c r="AA49" s="194"/>
      <c r="AB49" s="195"/>
      <c r="AC49" s="194"/>
      <c r="AD49" s="194"/>
    </row>
    <row r="50" spans="27:30" x14ac:dyDescent="0.25">
      <c r="AA50" s="194"/>
      <c r="AB50" s="195"/>
      <c r="AC50" s="194"/>
      <c r="AD50" s="194"/>
    </row>
    <row r="51" spans="27:30" x14ac:dyDescent="0.25">
      <c r="AA51" s="194"/>
      <c r="AB51" s="195"/>
      <c r="AC51" s="194"/>
      <c r="AD51" s="194"/>
    </row>
    <row r="52" spans="27:30" x14ac:dyDescent="0.25">
      <c r="AA52" s="194"/>
      <c r="AB52" s="195"/>
      <c r="AC52" s="194"/>
      <c r="AD52" s="194"/>
    </row>
    <row r="53" spans="27:30" x14ac:dyDescent="0.25">
      <c r="AA53" s="194"/>
      <c r="AB53" s="195"/>
      <c r="AC53" s="194"/>
      <c r="AD53" s="194"/>
    </row>
    <row r="54" spans="27:30" x14ac:dyDescent="0.25">
      <c r="AA54" s="194"/>
      <c r="AB54" s="195"/>
      <c r="AC54" s="194"/>
      <c r="AD54" s="194"/>
    </row>
    <row r="55" spans="27:30" x14ac:dyDescent="0.25">
      <c r="AA55" s="194"/>
      <c r="AB55" s="195"/>
      <c r="AC55" s="194"/>
      <c r="AD55" s="194"/>
    </row>
    <row r="56" spans="27:30" x14ac:dyDescent="0.25">
      <c r="AA56" s="194"/>
      <c r="AB56" s="195"/>
      <c r="AC56" s="194"/>
      <c r="AD56" s="194"/>
    </row>
    <row r="57" spans="27:30" x14ac:dyDescent="0.25">
      <c r="AA57" s="194"/>
      <c r="AB57" s="195"/>
      <c r="AC57" s="194"/>
      <c r="AD57" s="194"/>
    </row>
    <row r="58" spans="27:30" x14ac:dyDescent="0.25">
      <c r="AA58" s="194"/>
      <c r="AB58" s="195"/>
      <c r="AC58" s="194"/>
      <c r="AD58" s="194"/>
    </row>
    <row r="59" spans="27:30" x14ac:dyDescent="0.25">
      <c r="AA59" s="194"/>
      <c r="AB59" s="195"/>
      <c r="AC59" s="194"/>
      <c r="AD59" s="194"/>
    </row>
    <row r="60" spans="27:30" x14ac:dyDescent="0.25">
      <c r="AA60" s="194"/>
      <c r="AB60" s="195"/>
      <c r="AC60" s="194"/>
      <c r="AD60" s="194"/>
    </row>
    <row r="61" spans="27:30" x14ac:dyDescent="0.25">
      <c r="AA61" s="194"/>
      <c r="AB61" s="195"/>
      <c r="AC61" s="194"/>
      <c r="AD61" s="194"/>
    </row>
    <row r="62" spans="27:30" x14ac:dyDescent="0.25">
      <c r="AA62" s="194"/>
      <c r="AB62" s="195"/>
      <c r="AC62" s="194"/>
      <c r="AD62" s="194"/>
    </row>
    <row r="63" spans="27:30" x14ac:dyDescent="0.25">
      <c r="AA63" s="194"/>
      <c r="AB63" s="195"/>
      <c r="AC63" s="194"/>
      <c r="AD63" s="194"/>
    </row>
    <row r="64" spans="27:30" x14ac:dyDescent="0.25">
      <c r="AA64" s="194"/>
      <c r="AB64" s="195"/>
      <c r="AC64" s="194"/>
      <c r="AD64" s="194"/>
    </row>
    <row r="65" spans="27:30" x14ac:dyDescent="0.25">
      <c r="AA65" s="194"/>
      <c r="AB65" s="195"/>
      <c r="AC65" s="194"/>
      <c r="AD65" s="194"/>
    </row>
    <row r="66" spans="27:30" x14ac:dyDescent="0.25">
      <c r="AA66" s="194"/>
      <c r="AB66" s="195"/>
      <c r="AC66" s="194"/>
      <c r="AD66" s="194"/>
    </row>
    <row r="67" spans="27:30" x14ac:dyDescent="0.25">
      <c r="AA67" s="194"/>
      <c r="AB67" s="195"/>
      <c r="AC67" s="194"/>
      <c r="AD67" s="194"/>
    </row>
    <row r="68" spans="27:30" x14ac:dyDescent="0.25">
      <c r="AA68" s="194"/>
      <c r="AB68" s="195"/>
      <c r="AC68" s="194"/>
      <c r="AD68" s="194"/>
    </row>
    <row r="69" spans="27:30" x14ac:dyDescent="0.25">
      <c r="AA69" s="196"/>
      <c r="AB69" s="197"/>
      <c r="AC69" s="194"/>
      <c r="AD69" s="194"/>
    </row>
    <row r="70" spans="27:30" x14ac:dyDescent="0.25">
      <c r="AA70" s="194"/>
      <c r="AB70" s="195"/>
      <c r="AC70" s="194"/>
      <c r="AD70" s="194"/>
    </row>
    <row r="71" spans="27:30" x14ac:dyDescent="0.25">
      <c r="AA71" s="194"/>
      <c r="AB71" s="195"/>
      <c r="AC71" s="194"/>
      <c r="AD71" s="194"/>
    </row>
    <row r="72" spans="27:30" x14ac:dyDescent="0.25">
      <c r="AA72" s="194"/>
      <c r="AB72" s="195"/>
      <c r="AC72" s="194"/>
      <c r="AD72" s="194"/>
    </row>
    <row r="73" spans="27:30" x14ac:dyDescent="0.25">
      <c r="AA73" s="194"/>
      <c r="AB73" s="195"/>
      <c r="AC73" s="194"/>
      <c r="AD73" s="194"/>
    </row>
    <row r="74" spans="27:30" x14ac:dyDescent="0.25">
      <c r="AA74" s="194"/>
      <c r="AB74" s="195"/>
      <c r="AC74" s="194"/>
      <c r="AD74" s="194"/>
    </row>
    <row r="75" spans="27:30" x14ac:dyDescent="0.25">
      <c r="AA75" s="194"/>
      <c r="AB75" s="195"/>
      <c r="AC75" s="194"/>
      <c r="AD75" s="194"/>
    </row>
    <row r="76" spans="27:30" x14ac:dyDescent="0.25">
      <c r="AA76" s="194"/>
      <c r="AB76" s="195"/>
      <c r="AC76" s="194"/>
      <c r="AD76" s="194"/>
    </row>
    <row r="77" spans="27:30" x14ac:dyDescent="0.25">
      <c r="AA77" s="194"/>
      <c r="AB77" s="195"/>
      <c r="AC77" s="194"/>
      <c r="AD77" s="194"/>
    </row>
    <row r="78" spans="27:30" x14ac:dyDescent="0.25">
      <c r="AA78" s="194"/>
      <c r="AB78" s="195"/>
      <c r="AC78" s="194"/>
      <c r="AD78" s="194"/>
    </row>
    <row r="79" spans="27:30" x14ac:dyDescent="0.25">
      <c r="AA79" s="194"/>
      <c r="AB79" s="195"/>
      <c r="AC79" s="194"/>
      <c r="AD79" s="194"/>
    </row>
    <row r="80" spans="27:30" x14ac:dyDescent="0.25">
      <c r="AA80" s="194"/>
      <c r="AB80" s="195"/>
      <c r="AC80" s="194"/>
      <c r="AD80" s="194"/>
    </row>
    <row r="81" spans="27:30" x14ac:dyDescent="0.25">
      <c r="AA81" s="194"/>
      <c r="AB81" s="195"/>
      <c r="AC81" s="194"/>
      <c r="AD81" s="194"/>
    </row>
    <row r="82" spans="27:30" x14ac:dyDescent="0.25">
      <c r="AA82" s="194"/>
      <c r="AB82" s="195"/>
      <c r="AC82" s="194"/>
      <c r="AD82" s="194"/>
    </row>
    <row r="83" spans="27:30" x14ac:dyDescent="0.25">
      <c r="AA83" s="194"/>
      <c r="AB83" s="195"/>
      <c r="AC83" s="194"/>
      <c r="AD83" s="194"/>
    </row>
    <row r="84" spans="27:30" x14ac:dyDescent="0.25">
      <c r="AA84" s="194"/>
      <c r="AB84" s="195"/>
      <c r="AC84" s="194"/>
      <c r="AD84" s="194"/>
    </row>
    <row r="85" spans="27:30" x14ac:dyDescent="0.25">
      <c r="AA85" s="194"/>
      <c r="AB85" s="195"/>
      <c r="AC85" s="194"/>
      <c r="AD85" s="194"/>
    </row>
    <row r="86" spans="27:30" x14ac:dyDescent="0.25">
      <c r="AA86" s="194"/>
      <c r="AB86" s="195"/>
      <c r="AC86" s="194"/>
      <c r="AD86" s="194"/>
    </row>
    <row r="87" spans="27:30" x14ac:dyDescent="0.25">
      <c r="AA87" s="194"/>
      <c r="AB87" s="195"/>
      <c r="AC87" s="194"/>
      <c r="AD87" s="194"/>
    </row>
    <row r="88" spans="27:30" x14ac:dyDescent="0.25">
      <c r="AA88" s="194"/>
      <c r="AB88" s="195"/>
      <c r="AC88" s="194"/>
      <c r="AD88" s="194"/>
    </row>
    <row r="89" spans="27:30" x14ac:dyDescent="0.25">
      <c r="AA89" s="194"/>
      <c r="AB89" s="195"/>
      <c r="AC89" s="194"/>
      <c r="AD89" s="194"/>
    </row>
    <row r="90" spans="27:30" x14ac:dyDescent="0.25">
      <c r="AA90" s="194"/>
      <c r="AB90" s="195"/>
      <c r="AC90" s="194"/>
      <c r="AD90" s="194"/>
    </row>
    <row r="91" spans="27:30" x14ac:dyDescent="0.25">
      <c r="AA91" s="194"/>
      <c r="AB91" s="195"/>
      <c r="AC91" s="194"/>
      <c r="AD91" s="194"/>
    </row>
    <row r="92" spans="27:30" x14ac:dyDescent="0.25">
      <c r="AA92" s="194"/>
      <c r="AB92" s="195"/>
      <c r="AC92" s="194"/>
      <c r="AD92" s="194"/>
    </row>
    <row r="93" spans="27:30" x14ac:dyDescent="0.25">
      <c r="AA93" s="194"/>
      <c r="AB93" s="195"/>
      <c r="AC93" s="194"/>
      <c r="AD93" s="194"/>
    </row>
    <row r="94" spans="27:30" x14ac:dyDescent="0.25">
      <c r="AA94" s="194"/>
      <c r="AB94" s="195"/>
      <c r="AC94" s="194"/>
      <c r="AD94" s="194"/>
    </row>
    <row r="95" spans="27:30" x14ac:dyDescent="0.25">
      <c r="AA95" s="194"/>
      <c r="AB95" s="195"/>
      <c r="AC95" s="194"/>
      <c r="AD95" s="194"/>
    </row>
    <row r="96" spans="27:30" x14ac:dyDescent="0.25">
      <c r="AA96" s="194"/>
      <c r="AB96" s="195"/>
      <c r="AC96" s="194"/>
      <c r="AD96" s="194"/>
    </row>
    <row r="97" spans="27:30" x14ac:dyDescent="0.25">
      <c r="AA97" s="194"/>
      <c r="AB97" s="195"/>
      <c r="AC97" s="194"/>
      <c r="AD97" s="194"/>
    </row>
    <row r="98" spans="27:30" x14ac:dyDescent="0.25">
      <c r="AA98" s="194"/>
      <c r="AB98" s="195"/>
      <c r="AC98" s="194"/>
      <c r="AD98" s="194"/>
    </row>
    <row r="99" spans="27:30" x14ac:dyDescent="0.25">
      <c r="AA99" s="194"/>
      <c r="AB99" s="195"/>
      <c r="AC99" s="194"/>
      <c r="AD99" s="194"/>
    </row>
    <row r="100" spans="27:30" x14ac:dyDescent="0.25">
      <c r="AA100" s="194"/>
      <c r="AB100" s="195"/>
      <c r="AC100" s="194"/>
      <c r="AD100" s="194"/>
    </row>
    <row r="101" spans="27:30" x14ac:dyDescent="0.25">
      <c r="AA101" s="194"/>
      <c r="AB101" s="195"/>
      <c r="AC101" s="194"/>
      <c r="AD101" s="194"/>
    </row>
    <row r="102" spans="27:30" x14ac:dyDescent="0.25">
      <c r="AA102" s="194"/>
      <c r="AB102" s="195"/>
      <c r="AC102" s="194"/>
      <c r="AD102" s="194"/>
    </row>
    <row r="103" spans="27:30" x14ac:dyDescent="0.25">
      <c r="AA103" s="194"/>
      <c r="AB103" s="195"/>
      <c r="AC103" s="194"/>
      <c r="AD103" s="194"/>
    </row>
    <row r="104" spans="27:30" x14ac:dyDescent="0.25">
      <c r="AA104" s="194"/>
      <c r="AB104" s="195"/>
      <c r="AC104" s="194"/>
      <c r="AD104" s="194"/>
    </row>
    <row r="105" spans="27:30" x14ac:dyDescent="0.25">
      <c r="AA105" s="194"/>
      <c r="AB105" s="195"/>
      <c r="AC105" s="194"/>
      <c r="AD105" s="194"/>
    </row>
    <row r="106" spans="27:30" x14ac:dyDescent="0.25">
      <c r="AA106" s="194"/>
      <c r="AB106" s="195"/>
      <c r="AC106" s="194"/>
      <c r="AD106" s="194"/>
    </row>
    <row r="107" spans="27:30" x14ac:dyDescent="0.25">
      <c r="AA107" s="194"/>
      <c r="AB107" s="195"/>
      <c r="AC107" s="194"/>
      <c r="AD107" s="194"/>
    </row>
    <row r="108" spans="27:30" x14ac:dyDescent="0.25">
      <c r="AA108" s="194"/>
      <c r="AB108" s="195"/>
      <c r="AC108" s="194"/>
      <c r="AD108" s="194"/>
    </row>
    <row r="109" spans="27:30" x14ac:dyDescent="0.25">
      <c r="AA109" s="194"/>
      <c r="AB109" s="195"/>
      <c r="AC109" s="194"/>
      <c r="AD109" s="194"/>
    </row>
    <row r="110" spans="27:30" x14ac:dyDescent="0.25">
      <c r="AA110" s="194"/>
      <c r="AB110" s="195"/>
      <c r="AC110" s="194"/>
      <c r="AD110" s="194"/>
    </row>
    <row r="111" spans="27:30" x14ac:dyDescent="0.25">
      <c r="AA111" s="194"/>
      <c r="AB111" s="195"/>
      <c r="AC111" s="194"/>
      <c r="AD111" s="194"/>
    </row>
    <row r="112" spans="27:30" x14ac:dyDescent="0.25">
      <c r="AA112" s="194"/>
      <c r="AB112" s="195"/>
      <c r="AC112" s="194"/>
      <c r="AD112" s="194"/>
    </row>
    <row r="113" spans="27:30" x14ac:dyDescent="0.25">
      <c r="AA113" s="194"/>
      <c r="AB113" s="195"/>
      <c r="AC113" s="194"/>
      <c r="AD113" s="194"/>
    </row>
    <row r="114" spans="27:30" x14ac:dyDescent="0.25">
      <c r="AA114" s="194"/>
      <c r="AB114" s="195"/>
      <c r="AC114" s="194"/>
      <c r="AD114" s="194"/>
    </row>
    <row r="115" spans="27:30" x14ac:dyDescent="0.25">
      <c r="AA115" s="194"/>
      <c r="AB115" s="195"/>
      <c r="AC115" s="194"/>
      <c r="AD115" s="194"/>
    </row>
    <row r="116" spans="27:30" x14ac:dyDescent="0.25">
      <c r="AA116" s="194"/>
      <c r="AB116" s="195"/>
      <c r="AC116" s="194"/>
      <c r="AD116" s="194"/>
    </row>
    <row r="117" spans="27:30" x14ac:dyDescent="0.25">
      <c r="AA117" s="194"/>
      <c r="AB117" s="195"/>
      <c r="AC117" s="194"/>
      <c r="AD117" s="194"/>
    </row>
    <row r="118" spans="27:30" x14ac:dyDescent="0.25">
      <c r="AA118" s="194"/>
      <c r="AB118" s="195"/>
      <c r="AC118" s="194"/>
      <c r="AD118" s="194"/>
    </row>
    <row r="119" spans="27:30" x14ac:dyDescent="0.25">
      <c r="AA119" s="194"/>
      <c r="AB119" s="195"/>
      <c r="AC119" s="194"/>
      <c r="AD119" s="194"/>
    </row>
    <row r="120" spans="27:30" x14ac:dyDescent="0.25">
      <c r="AA120" s="194"/>
      <c r="AB120" s="195"/>
      <c r="AC120" s="194"/>
      <c r="AD120" s="194"/>
    </row>
    <row r="121" spans="27:30" x14ac:dyDescent="0.25">
      <c r="AA121" s="194"/>
      <c r="AB121" s="195"/>
      <c r="AC121" s="194"/>
      <c r="AD121" s="194"/>
    </row>
    <row r="122" spans="27:30" x14ac:dyDescent="0.25">
      <c r="AA122" s="194"/>
      <c r="AB122" s="195"/>
      <c r="AC122" s="194"/>
      <c r="AD122" s="194"/>
    </row>
    <row r="123" spans="27:30" x14ac:dyDescent="0.25">
      <c r="AA123" s="194"/>
      <c r="AB123" s="195"/>
      <c r="AC123" s="194"/>
      <c r="AD123" s="194"/>
    </row>
    <row r="124" spans="27:30" x14ac:dyDescent="0.25">
      <c r="AA124" s="194"/>
      <c r="AB124" s="195"/>
      <c r="AC124" s="194"/>
      <c r="AD124" s="194"/>
    </row>
    <row r="125" spans="27:30" x14ac:dyDescent="0.25">
      <c r="AA125" s="194"/>
      <c r="AB125" s="195"/>
      <c r="AC125" s="194"/>
      <c r="AD125" s="194"/>
    </row>
    <row r="126" spans="27:30" x14ac:dyDescent="0.25">
      <c r="AA126" s="194"/>
      <c r="AB126" s="195"/>
      <c r="AC126" s="194"/>
      <c r="AD126" s="194"/>
    </row>
    <row r="127" spans="27:30" x14ac:dyDescent="0.25">
      <c r="AA127" s="194"/>
      <c r="AB127" s="195"/>
      <c r="AC127" s="194"/>
      <c r="AD127" s="194"/>
    </row>
    <row r="128" spans="27:30" x14ac:dyDescent="0.25">
      <c r="AA128" s="194"/>
      <c r="AB128" s="195"/>
      <c r="AC128" s="194"/>
      <c r="AD128" s="194"/>
    </row>
    <row r="129" spans="27:30" x14ac:dyDescent="0.25">
      <c r="AA129" s="194"/>
      <c r="AB129" s="195"/>
      <c r="AC129" s="194"/>
      <c r="AD129" s="194"/>
    </row>
    <row r="130" spans="27:30" x14ac:dyDescent="0.25">
      <c r="AA130" s="194"/>
      <c r="AB130" s="195"/>
      <c r="AC130" s="194"/>
      <c r="AD130" s="194"/>
    </row>
    <row r="131" spans="27:30" x14ac:dyDescent="0.25">
      <c r="AA131" s="194"/>
      <c r="AB131" s="195"/>
      <c r="AC131" s="194"/>
      <c r="AD131" s="194"/>
    </row>
    <row r="132" spans="27:30" x14ac:dyDescent="0.25">
      <c r="AA132" s="196"/>
      <c r="AB132" s="197"/>
      <c r="AC132" s="194"/>
      <c r="AD132" s="194"/>
    </row>
    <row r="133" spans="27:30" x14ac:dyDescent="0.25">
      <c r="AA133" s="194"/>
      <c r="AB133" s="195"/>
      <c r="AC133" s="194"/>
      <c r="AD133" s="194"/>
    </row>
    <row r="134" spans="27:30" x14ac:dyDescent="0.25">
      <c r="AA134" s="194"/>
      <c r="AB134" s="195"/>
      <c r="AC134" s="194"/>
      <c r="AD134" s="194"/>
    </row>
    <row r="135" spans="27:30" x14ac:dyDescent="0.25">
      <c r="AA135" s="194"/>
      <c r="AB135" s="195"/>
      <c r="AC135" s="194"/>
      <c r="AD135" s="194"/>
    </row>
    <row r="136" spans="27:30" x14ac:dyDescent="0.25">
      <c r="AA136" s="194"/>
      <c r="AB136" s="195"/>
      <c r="AC136" s="194"/>
      <c r="AD136" s="194"/>
    </row>
    <row r="137" spans="27:30" x14ac:dyDescent="0.25">
      <c r="AA137" s="194"/>
      <c r="AB137" s="195"/>
      <c r="AC137" s="194"/>
      <c r="AD137" s="194"/>
    </row>
    <row r="138" spans="27:30" x14ac:dyDescent="0.25">
      <c r="AA138" s="194"/>
      <c r="AB138" s="195"/>
      <c r="AC138" s="194"/>
      <c r="AD138" s="194"/>
    </row>
    <row r="139" spans="27:30" x14ac:dyDescent="0.25">
      <c r="AA139" s="194"/>
      <c r="AB139" s="195"/>
      <c r="AC139" s="194"/>
      <c r="AD139" s="194"/>
    </row>
    <row r="140" spans="27:30" x14ac:dyDescent="0.25">
      <c r="AA140" s="194"/>
      <c r="AB140" s="195"/>
      <c r="AC140" s="194"/>
      <c r="AD140" s="194"/>
    </row>
    <row r="141" spans="27:30" x14ac:dyDescent="0.25">
      <c r="AA141" s="194"/>
      <c r="AB141" s="195"/>
      <c r="AC141" s="194"/>
      <c r="AD141" s="194"/>
    </row>
    <row r="142" spans="27:30" x14ac:dyDescent="0.25">
      <c r="AA142" s="194"/>
      <c r="AB142" s="195"/>
      <c r="AC142" s="194"/>
      <c r="AD142" s="194"/>
    </row>
    <row r="143" spans="27:30" x14ac:dyDescent="0.25">
      <c r="AA143" s="194"/>
      <c r="AB143" s="195"/>
      <c r="AC143" s="194"/>
      <c r="AD143" s="194"/>
    </row>
    <row r="144" spans="27:30" x14ac:dyDescent="0.25">
      <c r="AA144" s="194"/>
      <c r="AB144" s="195"/>
      <c r="AC144" s="194"/>
      <c r="AD144" s="194"/>
    </row>
    <row r="145" spans="27:30" x14ac:dyDescent="0.25">
      <c r="AA145" s="194"/>
      <c r="AB145" s="195"/>
      <c r="AC145" s="194"/>
      <c r="AD145" s="194"/>
    </row>
    <row r="146" spans="27:30" x14ac:dyDescent="0.25">
      <c r="AA146" s="194"/>
      <c r="AB146" s="195"/>
      <c r="AC146" s="194"/>
      <c r="AD146" s="194"/>
    </row>
    <row r="147" spans="27:30" x14ac:dyDescent="0.25">
      <c r="AA147" s="194"/>
      <c r="AB147" s="195"/>
      <c r="AC147" s="194"/>
      <c r="AD147" s="194"/>
    </row>
    <row r="148" spans="27:30" x14ac:dyDescent="0.25">
      <c r="AA148" s="194"/>
      <c r="AB148" s="195"/>
      <c r="AC148" s="194"/>
      <c r="AD148" s="194"/>
    </row>
    <row r="149" spans="27:30" x14ac:dyDescent="0.25">
      <c r="AA149" s="194"/>
      <c r="AB149" s="195"/>
      <c r="AC149" s="194"/>
      <c r="AD149" s="194"/>
    </row>
    <row r="150" spans="27:30" x14ac:dyDescent="0.25">
      <c r="AA150" s="194"/>
      <c r="AB150" s="195"/>
      <c r="AC150" s="194"/>
      <c r="AD150" s="194"/>
    </row>
    <row r="151" spans="27:30" x14ac:dyDescent="0.25">
      <c r="AA151" s="194"/>
      <c r="AB151" s="195"/>
      <c r="AC151" s="194"/>
      <c r="AD151" s="194"/>
    </row>
    <row r="152" spans="27:30" x14ac:dyDescent="0.25">
      <c r="AA152" s="194"/>
      <c r="AB152" s="195"/>
      <c r="AC152" s="194"/>
      <c r="AD152" s="194"/>
    </row>
    <row r="153" spans="27:30" x14ac:dyDescent="0.25">
      <c r="AA153" s="194"/>
      <c r="AB153" s="195"/>
      <c r="AC153" s="194"/>
      <c r="AD153" s="194"/>
    </row>
    <row r="154" spans="27:30" x14ac:dyDescent="0.25">
      <c r="AA154" s="194"/>
      <c r="AB154" s="195"/>
      <c r="AC154" s="194"/>
      <c r="AD154" s="194"/>
    </row>
    <row r="155" spans="27:30" x14ac:dyDescent="0.25">
      <c r="AA155" s="194"/>
      <c r="AB155" s="195"/>
      <c r="AC155" s="194"/>
      <c r="AD155" s="194"/>
    </row>
    <row r="156" spans="27:30" x14ac:dyDescent="0.25">
      <c r="AA156" s="194"/>
      <c r="AB156" s="195"/>
      <c r="AC156" s="194"/>
      <c r="AD156" s="194"/>
    </row>
    <row r="157" spans="27:30" x14ac:dyDescent="0.25">
      <c r="AA157" s="194"/>
      <c r="AB157" s="195"/>
      <c r="AC157" s="194"/>
      <c r="AD157" s="194"/>
    </row>
    <row r="158" spans="27:30" x14ac:dyDescent="0.25">
      <c r="AA158" s="194"/>
      <c r="AB158" s="195"/>
      <c r="AC158" s="194"/>
      <c r="AD158" s="194"/>
    </row>
    <row r="159" spans="27:30" x14ac:dyDescent="0.25">
      <c r="AA159" s="194"/>
      <c r="AB159" s="195"/>
      <c r="AC159" s="194"/>
      <c r="AD159" s="194"/>
    </row>
    <row r="160" spans="27:30" x14ac:dyDescent="0.25">
      <c r="AA160" s="194"/>
      <c r="AB160" s="195"/>
      <c r="AC160" s="194"/>
      <c r="AD160" s="194"/>
    </row>
    <row r="161" spans="27:30" x14ac:dyDescent="0.25">
      <c r="AA161" s="194"/>
      <c r="AB161" s="195"/>
      <c r="AC161" s="194"/>
      <c r="AD161" s="194"/>
    </row>
    <row r="162" spans="27:30" x14ac:dyDescent="0.25">
      <c r="AA162" s="194"/>
      <c r="AB162" s="195"/>
      <c r="AC162" s="194"/>
      <c r="AD162" s="194"/>
    </row>
    <row r="163" spans="27:30" x14ac:dyDescent="0.25">
      <c r="AA163" s="194"/>
      <c r="AB163" s="195"/>
      <c r="AC163" s="194"/>
      <c r="AD163" s="194"/>
    </row>
    <row r="164" spans="27:30" x14ac:dyDescent="0.25">
      <c r="AA164" s="194"/>
      <c r="AB164" s="195"/>
      <c r="AC164" s="194"/>
      <c r="AD164" s="194"/>
    </row>
    <row r="165" spans="27:30" x14ac:dyDescent="0.25">
      <c r="AA165" s="194"/>
      <c r="AB165" s="195"/>
      <c r="AC165" s="194"/>
      <c r="AD165" s="194"/>
    </row>
    <row r="166" spans="27:30" x14ac:dyDescent="0.25">
      <c r="AA166" s="194"/>
      <c r="AB166" s="195"/>
      <c r="AC166" s="194"/>
      <c r="AD166" s="194"/>
    </row>
    <row r="167" spans="27:30" x14ac:dyDescent="0.25">
      <c r="AA167" s="194"/>
      <c r="AB167" s="195"/>
      <c r="AC167" s="194"/>
      <c r="AD167" s="194"/>
    </row>
    <row r="168" spans="27:30" x14ac:dyDescent="0.25">
      <c r="AA168" s="194"/>
      <c r="AB168" s="195"/>
      <c r="AC168" s="194"/>
      <c r="AD168" s="194"/>
    </row>
    <row r="169" spans="27:30" x14ac:dyDescent="0.25">
      <c r="AA169" s="194"/>
      <c r="AB169" s="195"/>
      <c r="AC169" s="194"/>
      <c r="AD169" s="194"/>
    </row>
    <row r="170" spans="27:30" x14ac:dyDescent="0.25">
      <c r="AA170" s="194"/>
      <c r="AB170" s="195"/>
      <c r="AC170" s="194"/>
      <c r="AD170" s="194"/>
    </row>
    <row r="171" spans="27:30" x14ac:dyDescent="0.25">
      <c r="AA171" s="194"/>
      <c r="AB171" s="195"/>
      <c r="AC171" s="194"/>
      <c r="AD171" s="194"/>
    </row>
    <row r="172" spans="27:30" x14ac:dyDescent="0.25">
      <c r="AA172" s="194"/>
      <c r="AB172" s="195"/>
      <c r="AC172" s="194"/>
      <c r="AD172" s="194"/>
    </row>
    <row r="173" spans="27:30" x14ac:dyDescent="0.25">
      <c r="AA173" s="194"/>
      <c r="AB173" s="195"/>
      <c r="AC173" s="194"/>
      <c r="AD173" s="194"/>
    </row>
    <row r="174" spans="27:30" x14ac:dyDescent="0.25">
      <c r="AA174" s="194"/>
      <c r="AB174" s="195"/>
      <c r="AC174" s="194"/>
      <c r="AD174" s="194"/>
    </row>
    <row r="175" spans="27:30" x14ac:dyDescent="0.25">
      <c r="AA175" s="194"/>
      <c r="AB175" s="195"/>
      <c r="AC175" s="194"/>
      <c r="AD175" s="194"/>
    </row>
    <row r="176" spans="27:30" x14ac:dyDescent="0.25">
      <c r="AA176" s="194"/>
      <c r="AB176" s="195"/>
      <c r="AC176" s="194"/>
      <c r="AD176" s="194"/>
    </row>
    <row r="177" spans="27:30" x14ac:dyDescent="0.25">
      <c r="AA177" s="194"/>
      <c r="AB177" s="195"/>
      <c r="AC177" s="194"/>
      <c r="AD177" s="194"/>
    </row>
    <row r="178" spans="27:30" x14ac:dyDescent="0.25">
      <c r="AA178" s="194"/>
      <c r="AB178" s="195"/>
      <c r="AC178" s="194"/>
      <c r="AD178" s="194"/>
    </row>
    <row r="179" spans="27:30" x14ac:dyDescent="0.25">
      <c r="AA179" s="194"/>
      <c r="AB179" s="195"/>
      <c r="AC179" s="194"/>
      <c r="AD179" s="194"/>
    </row>
    <row r="180" spans="27:30" x14ac:dyDescent="0.25">
      <c r="AA180" s="194"/>
      <c r="AB180" s="195"/>
      <c r="AC180" s="194"/>
      <c r="AD180" s="194"/>
    </row>
    <row r="181" spans="27:30" x14ac:dyDescent="0.25">
      <c r="AA181" s="194"/>
      <c r="AB181" s="195"/>
      <c r="AC181" s="194"/>
      <c r="AD181" s="194"/>
    </row>
    <row r="182" spans="27:30" x14ac:dyDescent="0.25">
      <c r="AA182" s="194"/>
      <c r="AB182" s="195"/>
      <c r="AC182" s="194"/>
      <c r="AD182" s="194"/>
    </row>
    <row r="183" spans="27:30" x14ac:dyDescent="0.25">
      <c r="AA183" s="194"/>
      <c r="AB183" s="195"/>
      <c r="AC183" s="194"/>
      <c r="AD183" s="194"/>
    </row>
    <row r="184" spans="27:30" x14ac:dyDescent="0.25">
      <c r="AA184" s="194"/>
      <c r="AB184" s="195"/>
      <c r="AC184" s="194"/>
      <c r="AD184" s="194"/>
    </row>
    <row r="185" spans="27:30" x14ac:dyDescent="0.25">
      <c r="AA185" s="194"/>
      <c r="AB185" s="195"/>
      <c r="AC185" s="194"/>
      <c r="AD185" s="194"/>
    </row>
    <row r="186" spans="27:30" x14ac:dyDescent="0.25">
      <c r="AA186" s="194"/>
      <c r="AB186" s="195"/>
      <c r="AC186" s="194"/>
      <c r="AD186" s="194"/>
    </row>
    <row r="187" spans="27:30" x14ac:dyDescent="0.25">
      <c r="AA187" s="194"/>
      <c r="AB187" s="195"/>
      <c r="AC187" s="194"/>
      <c r="AD187" s="194"/>
    </row>
    <row r="188" spans="27:30" x14ac:dyDescent="0.25">
      <c r="AA188" s="194"/>
      <c r="AB188" s="195"/>
      <c r="AC188" s="194"/>
      <c r="AD188" s="194"/>
    </row>
    <row r="189" spans="27:30" x14ac:dyDescent="0.25">
      <c r="AA189" s="194"/>
      <c r="AB189" s="195"/>
      <c r="AC189" s="194"/>
      <c r="AD189" s="194"/>
    </row>
    <row r="190" spans="27:30" x14ac:dyDescent="0.25">
      <c r="AA190" s="194"/>
      <c r="AB190" s="195"/>
      <c r="AC190" s="194"/>
      <c r="AD190" s="194"/>
    </row>
    <row r="191" spans="27:30" x14ac:dyDescent="0.25">
      <c r="AA191" s="194"/>
      <c r="AB191" s="195"/>
      <c r="AC191" s="194"/>
      <c r="AD191" s="194"/>
    </row>
    <row r="192" spans="27:30" x14ac:dyDescent="0.25">
      <c r="AA192" s="194"/>
      <c r="AB192" s="195"/>
      <c r="AC192" s="194"/>
      <c r="AD192" s="194"/>
    </row>
    <row r="193" spans="27:30" x14ac:dyDescent="0.25">
      <c r="AA193" s="194"/>
      <c r="AB193" s="195"/>
      <c r="AC193" s="194"/>
      <c r="AD193" s="194"/>
    </row>
    <row r="194" spans="27:30" x14ac:dyDescent="0.25">
      <c r="AA194" s="194"/>
      <c r="AB194" s="195"/>
      <c r="AC194" s="194"/>
      <c r="AD194" s="194"/>
    </row>
    <row r="195" spans="27:30" x14ac:dyDescent="0.25">
      <c r="AA195" s="194"/>
      <c r="AB195" s="195"/>
      <c r="AC195" s="194"/>
      <c r="AD195" s="194"/>
    </row>
    <row r="196" spans="27:30" x14ac:dyDescent="0.25">
      <c r="AA196" s="194"/>
      <c r="AB196" s="195"/>
      <c r="AC196" s="194"/>
      <c r="AD196" s="194"/>
    </row>
    <row r="197" spans="27:30" x14ac:dyDescent="0.25">
      <c r="AA197" s="194"/>
      <c r="AB197" s="195"/>
      <c r="AC197" s="194"/>
      <c r="AD197" s="194"/>
    </row>
    <row r="198" spans="27:30" x14ac:dyDescent="0.25">
      <c r="AA198" s="194"/>
      <c r="AB198" s="195"/>
      <c r="AC198" s="194"/>
      <c r="AD198" s="194"/>
    </row>
    <row r="199" spans="27:30" x14ac:dyDescent="0.25">
      <c r="AA199" s="194"/>
      <c r="AB199" s="195"/>
      <c r="AC199" s="194"/>
      <c r="AD199" s="194"/>
    </row>
    <row r="200" spans="27:30" x14ac:dyDescent="0.25">
      <c r="AA200" s="194"/>
      <c r="AB200" s="195"/>
      <c r="AC200" s="194"/>
      <c r="AD200" s="194"/>
    </row>
    <row r="201" spans="27:30" x14ac:dyDescent="0.25">
      <c r="AA201" s="194"/>
      <c r="AB201" s="195"/>
      <c r="AC201" s="194"/>
      <c r="AD201" s="194"/>
    </row>
    <row r="202" spans="27:30" x14ac:dyDescent="0.25">
      <c r="AA202" s="194"/>
      <c r="AB202" s="195"/>
      <c r="AC202" s="194"/>
      <c r="AD202" s="194"/>
    </row>
    <row r="203" spans="27:30" x14ac:dyDescent="0.25">
      <c r="AA203" s="194"/>
      <c r="AB203" s="195"/>
      <c r="AC203" s="194"/>
      <c r="AD203" s="194"/>
    </row>
    <row r="204" spans="27:30" x14ac:dyDescent="0.25">
      <c r="AA204" s="196"/>
      <c r="AB204" s="197"/>
      <c r="AC204" s="194"/>
      <c r="AD204" s="194"/>
    </row>
    <row r="205" spans="27:30" x14ac:dyDescent="0.25">
      <c r="AA205" s="194"/>
      <c r="AB205" s="195"/>
      <c r="AC205" s="194"/>
      <c r="AD205" s="194"/>
    </row>
    <row r="206" spans="27:30" x14ac:dyDescent="0.25">
      <c r="AA206" s="194"/>
      <c r="AB206" s="195"/>
      <c r="AC206" s="194"/>
      <c r="AD206" s="194"/>
    </row>
    <row r="207" spans="27:30" x14ac:dyDescent="0.25">
      <c r="AA207" s="194"/>
      <c r="AB207" s="195"/>
      <c r="AC207" s="194"/>
      <c r="AD207" s="194"/>
    </row>
    <row r="208" spans="27:30" x14ac:dyDescent="0.25">
      <c r="AA208" s="194"/>
      <c r="AB208" s="195"/>
      <c r="AC208" s="194"/>
      <c r="AD208" s="194"/>
    </row>
    <row r="209" spans="27:30" x14ac:dyDescent="0.25">
      <c r="AA209" s="194"/>
      <c r="AB209" s="195"/>
      <c r="AC209" s="194"/>
      <c r="AD209" s="194"/>
    </row>
    <row r="210" spans="27:30" x14ac:dyDescent="0.25">
      <c r="AA210" s="194"/>
      <c r="AB210" s="195"/>
      <c r="AC210" s="194"/>
      <c r="AD210" s="194"/>
    </row>
    <row r="211" spans="27:30" x14ac:dyDescent="0.25">
      <c r="AA211" s="194"/>
      <c r="AB211" s="195"/>
      <c r="AC211" s="194"/>
      <c r="AD211" s="194"/>
    </row>
    <row r="212" spans="27:30" x14ac:dyDescent="0.25">
      <c r="AA212" s="194"/>
      <c r="AB212" s="195"/>
      <c r="AC212" s="194"/>
      <c r="AD212" s="194"/>
    </row>
    <row r="213" spans="27:30" x14ac:dyDescent="0.25">
      <c r="AA213" s="194"/>
      <c r="AB213" s="195"/>
      <c r="AC213" s="194"/>
      <c r="AD213" s="194"/>
    </row>
    <row r="214" spans="27:30" x14ac:dyDescent="0.25">
      <c r="AA214" s="194"/>
      <c r="AB214" s="195"/>
      <c r="AC214" s="194"/>
      <c r="AD214" s="194"/>
    </row>
    <row r="215" spans="27:30" x14ac:dyDescent="0.25">
      <c r="AA215" s="194"/>
      <c r="AB215" s="195"/>
      <c r="AC215" s="194"/>
      <c r="AD215" s="194"/>
    </row>
    <row r="216" spans="27:30" x14ac:dyDescent="0.25">
      <c r="AA216" s="194"/>
      <c r="AB216" s="195"/>
      <c r="AC216" s="194"/>
      <c r="AD216" s="194"/>
    </row>
    <row r="217" spans="27:30" x14ac:dyDescent="0.25">
      <c r="AA217" s="194"/>
      <c r="AB217" s="195"/>
      <c r="AC217" s="194"/>
      <c r="AD217" s="194"/>
    </row>
    <row r="218" spans="27:30" x14ac:dyDescent="0.25">
      <c r="AA218" s="194"/>
      <c r="AB218" s="195"/>
      <c r="AC218" s="194"/>
      <c r="AD218" s="194"/>
    </row>
    <row r="219" spans="27:30" x14ac:dyDescent="0.25">
      <c r="AA219" s="194"/>
      <c r="AB219" s="195"/>
      <c r="AC219" s="194"/>
      <c r="AD219" s="194"/>
    </row>
    <row r="220" spans="27:30" x14ac:dyDescent="0.25">
      <c r="AA220" s="194"/>
      <c r="AB220" s="195"/>
      <c r="AC220" s="194"/>
      <c r="AD220" s="194"/>
    </row>
    <row r="221" spans="27:30" x14ac:dyDescent="0.25">
      <c r="AA221" s="194"/>
      <c r="AB221" s="195"/>
      <c r="AC221" s="194"/>
      <c r="AD221" s="194"/>
    </row>
    <row r="222" spans="27:30" x14ac:dyDescent="0.25">
      <c r="AA222" s="194"/>
      <c r="AB222" s="195"/>
      <c r="AC222" s="194"/>
      <c r="AD222" s="194"/>
    </row>
    <row r="223" spans="27:30" x14ac:dyDescent="0.25">
      <c r="AA223" s="194"/>
      <c r="AB223" s="195"/>
      <c r="AC223" s="194"/>
      <c r="AD223" s="194"/>
    </row>
    <row r="224" spans="27:30" x14ac:dyDescent="0.25">
      <c r="AA224" s="194"/>
      <c r="AB224" s="195"/>
      <c r="AC224" s="194"/>
      <c r="AD224" s="194"/>
    </row>
    <row r="225" spans="27:30" x14ac:dyDescent="0.25">
      <c r="AA225" s="194"/>
      <c r="AB225" s="195"/>
      <c r="AC225" s="194"/>
      <c r="AD225" s="194"/>
    </row>
    <row r="226" spans="27:30" x14ac:dyDescent="0.25">
      <c r="AA226" s="194"/>
      <c r="AB226" s="195"/>
      <c r="AC226" s="194"/>
      <c r="AD226" s="194"/>
    </row>
    <row r="227" spans="27:30" x14ac:dyDescent="0.25">
      <c r="AA227" s="194"/>
      <c r="AB227" s="195"/>
      <c r="AC227" s="194"/>
      <c r="AD227" s="194"/>
    </row>
    <row r="228" spans="27:30" x14ac:dyDescent="0.25">
      <c r="AA228" s="194"/>
      <c r="AB228" s="195"/>
      <c r="AC228" s="194"/>
      <c r="AD228" s="194"/>
    </row>
    <row r="229" spans="27:30" x14ac:dyDescent="0.25">
      <c r="AA229" s="194"/>
      <c r="AB229" s="195"/>
      <c r="AC229" s="194"/>
      <c r="AD229" s="194"/>
    </row>
    <row r="230" spans="27:30" x14ac:dyDescent="0.25">
      <c r="AA230" s="194"/>
      <c r="AB230" s="195"/>
      <c r="AC230" s="194"/>
      <c r="AD230" s="194"/>
    </row>
    <row r="231" spans="27:30" x14ac:dyDescent="0.25">
      <c r="AA231" s="194"/>
      <c r="AB231" s="195"/>
      <c r="AC231" s="194"/>
      <c r="AD231" s="194"/>
    </row>
    <row r="232" spans="27:30" x14ac:dyDescent="0.25">
      <c r="AA232" s="194"/>
      <c r="AB232" s="195"/>
      <c r="AC232" s="194"/>
      <c r="AD232" s="194"/>
    </row>
    <row r="233" spans="27:30" x14ac:dyDescent="0.25">
      <c r="AA233" s="194"/>
      <c r="AB233" s="195"/>
      <c r="AC233" s="194"/>
      <c r="AD233" s="194"/>
    </row>
    <row r="234" spans="27:30" x14ac:dyDescent="0.25">
      <c r="AA234" s="194"/>
      <c r="AB234" s="195"/>
      <c r="AC234" s="194"/>
      <c r="AD234" s="194"/>
    </row>
    <row r="235" spans="27:30" x14ac:dyDescent="0.25">
      <c r="AA235" s="194"/>
      <c r="AB235" s="195"/>
      <c r="AC235" s="194"/>
      <c r="AD235" s="194"/>
    </row>
    <row r="236" spans="27:30" x14ac:dyDescent="0.25">
      <c r="AA236" s="194"/>
      <c r="AB236" s="195"/>
      <c r="AC236" s="194"/>
      <c r="AD236" s="194"/>
    </row>
    <row r="237" spans="27:30" x14ac:dyDescent="0.25">
      <c r="AA237" s="196"/>
      <c r="AB237" s="197"/>
      <c r="AC237" s="194"/>
      <c r="AD237" s="194"/>
    </row>
    <row r="238" spans="27:30" x14ac:dyDescent="0.25">
      <c r="AA238" s="194"/>
      <c r="AB238" s="195"/>
      <c r="AC238" s="194"/>
      <c r="AD238" s="194"/>
    </row>
    <row r="239" spans="27:30" x14ac:dyDescent="0.25">
      <c r="AA239" s="196"/>
      <c r="AB239" s="197"/>
      <c r="AC239" s="194"/>
      <c r="AD239" s="194"/>
    </row>
    <row r="240" spans="27:30" x14ac:dyDescent="0.25">
      <c r="AA240" s="194"/>
      <c r="AB240" s="195"/>
      <c r="AC240" s="194"/>
      <c r="AD240" s="194"/>
    </row>
    <row r="241" spans="27:30" x14ac:dyDescent="0.25">
      <c r="AA241" s="194"/>
      <c r="AB241" s="195"/>
      <c r="AC241" s="194"/>
      <c r="AD241" s="194"/>
    </row>
    <row r="242" spans="27:30" x14ac:dyDescent="0.25">
      <c r="AA242" s="194"/>
      <c r="AB242" s="195"/>
      <c r="AC242" s="194"/>
      <c r="AD242" s="194"/>
    </row>
    <row r="243" spans="27:30" x14ac:dyDescent="0.25">
      <c r="AA243" s="194"/>
      <c r="AB243" s="195"/>
      <c r="AC243" s="194"/>
      <c r="AD243" s="194"/>
    </row>
    <row r="244" spans="27:30" x14ac:dyDescent="0.25">
      <c r="AA244" s="194"/>
      <c r="AB244" s="195"/>
      <c r="AC244" s="194"/>
      <c r="AD244" s="194"/>
    </row>
    <row r="245" spans="27:30" x14ac:dyDescent="0.25">
      <c r="AA245" s="194"/>
      <c r="AB245" s="195"/>
      <c r="AC245" s="194"/>
      <c r="AD245" s="194"/>
    </row>
    <row r="246" spans="27:30" x14ac:dyDescent="0.25">
      <c r="AA246" s="194"/>
      <c r="AB246" s="195"/>
      <c r="AC246" s="194"/>
      <c r="AD246" s="194"/>
    </row>
    <row r="247" spans="27:30" x14ac:dyDescent="0.25">
      <c r="AA247" s="194"/>
      <c r="AB247" s="195"/>
      <c r="AC247" s="194"/>
      <c r="AD247" s="194"/>
    </row>
    <row r="248" spans="27:30" x14ac:dyDescent="0.25">
      <c r="AA248" s="194"/>
      <c r="AB248" s="195"/>
      <c r="AC248" s="194"/>
      <c r="AD248" s="194"/>
    </row>
    <row r="249" spans="27:30" x14ac:dyDescent="0.25">
      <c r="AA249" s="194"/>
      <c r="AB249" s="195"/>
      <c r="AC249" s="194"/>
      <c r="AD249" s="194"/>
    </row>
    <row r="250" spans="27:30" x14ac:dyDescent="0.25">
      <c r="AA250" s="194"/>
      <c r="AB250" s="195"/>
      <c r="AC250" s="194"/>
      <c r="AD250" s="194"/>
    </row>
    <row r="251" spans="27:30" x14ac:dyDescent="0.25">
      <c r="AA251" s="194"/>
      <c r="AB251" s="195"/>
      <c r="AC251" s="194"/>
      <c r="AD251" s="194"/>
    </row>
    <row r="252" spans="27:30" x14ac:dyDescent="0.25">
      <c r="AA252" s="194"/>
      <c r="AB252" s="195"/>
      <c r="AC252" s="194"/>
      <c r="AD252" s="194"/>
    </row>
    <row r="253" spans="27:30" x14ac:dyDescent="0.25">
      <c r="AA253" s="194"/>
      <c r="AB253" s="195"/>
      <c r="AC253" s="194"/>
      <c r="AD253" s="194"/>
    </row>
    <row r="254" spans="27:30" x14ac:dyDescent="0.25">
      <c r="AA254" s="196"/>
      <c r="AB254" s="197"/>
      <c r="AC254" s="194"/>
      <c r="AD254" s="194"/>
    </row>
    <row r="255" spans="27:30" x14ac:dyDescent="0.25">
      <c r="AA255" s="194"/>
      <c r="AB255" s="195"/>
      <c r="AC255" s="194"/>
      <c r="AD255" s="194"/>
    </row>
    <row r="256" spans="27:30" x14ac:dyDescent="0.25">
      <c r="AA256" s="196"/>
      <c r="AB256" s="197"/>
      <c r="AC256" s="194"/>
      <c r="AD256" s="194"/>
    </row>
    <row r="257" spans="27:30" x14ac:dyDescent="0.25">
      <c r="AA257" s="194"/>
      <c r="AB257" s="195"/>
      <c r="AC257" s="194"/>
      <c r="AD257" s="194"/>
    </row>
    <row r="258" spans="27:30" x14ac:dyDescent="0.25">
      <c r="AA258" s="194"/>
      <c r="AB258" s="195"/>
      <c r="AC258" s="194"/>
      <c r="AD258" s="194"/>
    </row>
    <row r="259" spans="27:30" x14ac:dyDescent="0.25">
      <c r="AA259" s="194"/>
      <c r="AB259" s="195"/>
      <c r="AC259" s="194"/>
      <c r="AD259" s="194"/>
    </row>
    <row r="260" spans="27:30" x14ac:dyDescent="0.25">
      <c r="AA260" s="194"/>
      <c r="AB260" s="195"/>
      <c r="AC260" s="194"/>
      <c r="AD260" s="194"/>
    </row>
    <row r="261" spans="27:30" x14ac:dyDescent="0.25">
      <c r="AA261" s="194"/>
      <c r="AB261" s="195"/>
      <c r="AC261" s="194"/>
      <c r="AD261" s="194"/>
    </row>
    <row r="262" spans="27:30" x14ac:dyDescent="0.25">
      <c r="AA262" s="194"/>
      <c r="AB262" s="195"/>
      <c r="AC262" s="194"/>
      <c r="AD262" s="194"/>
    </row>
    <row r="263" spans="27:30" x14ac:dyDescent="0.25">
      <c r="AA263" s="194"/>
      <c r="AB263" s="195"/>
      <c r="AC263" s="194"/>
      <c r="AD263" s="194"/>
    </row>
    <row r="264" spans="27:30" x14ac:dyDescent="0.25">
      <c r="AA264" s="194"/>
      <c r="AB264" s="195"/>
      <c r="AC264" s="194"/>
      <c r="AD264" s="194"/>
    </row>
    <row r="265" spans="27:30" x14ac:dyDescent="0.25">
      <c r="AA265" s="194"/>
      <c r="AB265" s="195"/>
      <c r="AC265" s="194"/>
      <c r="AD265" s="194"/>
    </row>
    <row r="266" spans="27:30" x14ac:dyDescent="0.25">
      <c r="AA266" s="194"/>
      <c r="AB266" s="195"/>
      <c r="AC266" s="194"/>
      <c r="AD266" s="194"/>
    </row>
    <row r="267" spans="27:30" x14ac:dyDescent="0.25">
      <c r="AA267" s="194"/>
      <c r="AB267" s="195"/>
      <c r="AC267" s="194"/>
      <c r="AD267" s="194"/>
    </row>
    <row r="268" spans="27:30" x14ac:dyDescent="0.25">
      <c r="AA268" s="194"/>
      <c r="AB268" s="195"/>
      <c r="AC268" s="194"/>
      <c r="AD268" s="194"/>
    </row>
    <row r="269" spans="27:30" x14ac:dyDescent="0.25">
      <c r="AA269" s="194"/>
      <c r="AB269" s="195"/>
      <c r="AC269" s="194"/>
      <c r="AD269" s="194"/>
    </row>
    <row r="270" spans="27:30" x14ac:dyDescent="0.25">
      <c r="AA270" s="194"/>
      <c r="AB270" s="195"/>
      <c r="AC270" s="194"/>
      <c r="AD270" s="194"/>
    </row>
    <row r="271" spans="27:30" x14ac:dyDescent="0.25">
      <c r="AA271" s="194"/>
      <c r="AB271" s="195"/>
      <c r="AC271" s="194"/>
      <c r="AD271" s="194"/>
    </row>
    <row r="272" spans="27:30" x14ac:dyDescent="0.25">
      <c r="AA272" s="194"/>
      <c r="AB272" s="195"/>
      <c r="AC272" s="194"/>
      <c r="AD272" s="194"/>
    </row>
    <row r="273" spans="27:30" x14ac:dyDescent="0.25">
      <c r="AA273" s="194"/>
      <c r="AB273" s="195"/>
      <c r="AC273" s="194"/>
      <c r="AD273" s="194"/>
    </row>
    <row r="274" spans="27:30" x14ac:dyDescent="0.25">
      <c r="AA274" s="194"/>
      <c r="AB274" s="195"/>
      <c r="AC274" s="194"/>
      <c r="AD274" s="194"/>
    </row>
    <row r="275" spans="27:30" x14ac:dyDescent="0.25">
      <c r="AA275" s="194"/>
      <c r="AB275" s="195"/>
      <c r="AC275" s="194"/>
      <c r="AD275" s="194"/>
    </row>
    <row r="276" spans="27:30" x14ac:dyDescent="0.25">
      <c r="AA276" s="194"/>
      <c r="AB276" s="195"/>
      <c r="AC276" s="194"/>
      <c r="AD276" s="194"/>
    </row>
    <row r="277" spans="27:30" x14ac:dyDescent="0.25">
      <c r="AA277" s="194"/>
      <c r="AB277" s="195"/>
      <c r="AC277" s="194"/>
      <c r="AD277" s="194"/>
    </row>
    <row r="278" spans="27:30" x14ac:dyDescent="0.25">
      <c r="AA278" s="194"/>
      <c r="AB278" s="195"/>
      <c r="AC278" s="194"/>
      <c r="AD278" s="194"/>
    </row>
    <row r="279" spans="27:30" x14ac:dyDescent="0.25">
      <c r="AA279" s="194"/>
      <c r="AB279" s="195"/>
      <c r="AC279" s="194"/>
      <c r="AD279" s="194"/>
    </row>
    <row r="280" spans="27:30" x14ac:dyDescent="0.25">
      <c r="AA280" s="194"/>
      <c r="AB280" s="195"/>
      <c r="AC280" s="194"/>
      <c r="AD280" s="194"/>
    </row>
    <row r="281" spans="27:30" x14ac:dyDescent="0.25">
      <c r="AA281" s="194"/>
      <c r="AB281" s="195"/>
      <c r="AC281" s="194"/>
      <c r="AD281" s="194"/>
    </row>
    <row r="282" spans="27:30" x14ac:dyDescent="0.25">
      <c r="AA282" s="194"/>
      <c r="AB282" s="195"/>
      <c r="AC282" s="194"/>
      <c r="AD282" s="194"/>
    </row>
    <row r="283" spans="27:30" x14ac:dyDescent="0.25">
      <c r="AA283" s="194"/>
      <c r="AB283" s="195"/>
      <c r="AC283" s="194"/>
      <c r="AD283" s="194"/>
    </row>
    <row r="284" spans="27:30" x14ac:dyDescent="0.25">
      <c r="AA284" s="194"/>
      <c r="AB284" s="195"/>
      <c r="AC284" s="194"/>
      <c r="AD284" s="194"/>
    </row>
    <row r="285" spans="27:30" x14ac:dyDescent="0.25">
      <c r="AA285" s="194"/>
      <c r="AB285" s="195"/>
      <c r="AC285" s="194"/>
      <c r="AD285" s="194"/>
    </row>
    <row r="286" spans="27:30" x14ac:dyDescent="0.25">
      <c r="AA286" s="194"/>
      <c r="AB286" s="195"/>
      <c r="AC286" s="194"/>
      <c r="AD286" s="194"/>
    </row>
    <row r="287" spans="27:30" x14ac:dyDescent="0.25">
      <c r="AA287" s="194"/>
      <c r="AB287" s="195"/>
      <c r="AC287" s="194"/>
      <c r="AD287" s="194"/>
    </row>
    <row r="288" spans="27:30" x14ac:dyDescent="0.25">
      <c r="AA288" s="194"/>
      <c r="AB288" s="195"/>
      <c r="AC288" s="194"/>
      <c r="AD288" s="194"/>
    </row>
    <row r="289" spans="27:30" x14ac:dyDescent="0.25">
      <c r="AA289" s="194"/>
      <c r="AB289" s="195"/>
      <c r="AC289" s="194"/>
      <c r="AD289" s="194"/>
    </row>
    <row r="290" spans="27:30" x14ac:dyDescent="0.25">
      <c r="AA290" s="194"/>
      <c r="AB290" s="195"/>
      <c r="AC290" s="194"/>
      <c r="AD290" s="194"/>
    </row>
    <row r="291" spans="27:30" x14ac:dyDescent="0.25">
      <c r="AA291" s="194"/>
      <c r="AB291" s="195"/>
      <c r="AC291" s="194"/>
      <c r="AD291" s="194"/>
    </row>
    <row r="292" spans="27:30" x14ac:dyDescent="0.25">
      <c r="AA292" s="194"/>
      <c r="AB292" s="195"/>
      <c r="AC292" s="194"/>
      <c r="AD292" s="194"/>
    </row>
    <row r="293" spans="27:30" x14ac:dyDescent="0.25">
      <c r="AA293" s="194"/>
      <c r="AB293" s="195"/>
      <c r="AC293" s="194"/>
      <c r="AD293" s="194"/>
    </row>
    <row r="294" spans="27:30" x14ac:dyDescent="0.25">
      <c r="AA294" s="196"/>
      <c r="AB294" s="197"/>
      <c r="AC294" s="194"/>
      <c r="AD294" s="194"/>
    </row>
    <row r="295" spans="27:30" x14ac:dyDescent="0.25">
      <c r="AA295" s="194"/>
      <c r="AB295" s="195"/>
      <c r="AC295" s="194"/>
      <c r="AD295" s="194"/>
    </row>
    <row r="296" spans="27:30" x14ac:dyDescent="0.25">
      <c r="AA296" s="194"/>
      <c r="AB296" s="195"/>
      <c r="AC296" s="194"/>
      <c r="AD296" s="194"/>
    </row>
    <row r="297" spans="27:30" x14ac:dyDescent="0.25">
      <c r="AA297" s="194"/>
      <c r="AB297" s="195"/>
      <c r="AC297" s="194"/>
      <c r="AD297" s="194"/>
    </row>
    <row r="298" spans="27:30" x14ac:dyDescent="0.25">
      <c r="AA298" s="194"/>
      <c r="AB298" s="195"/>
      <c r="AC298" s="194"/>
      <c r="AD298" s="194"/>
    </row>
    <row r="299" spans="27:30" x14ac:dyDescent="0.25">
      <c r="AA299" s="194"/>
      <c r="AB299" s="195"/>
      <c r="AC299" s="194"/>
      <c r="AD299" s="194"/>
    </row>
    <row r="300" spans="27:30" x14ac:dyDescent="0.25">
      <c r="AA300" s="194"/>
      <c r="AB300" s="195"/>
      <c r="AC300" s="194"/>
      <c r="AD300" s="194"/>
    </row>
    <row r="301" spans="27:30" x14ac:dyDescent="0.25">
      <c r="AA301" s="194"/>
      <c r="AB301" s="195"/>
      <c r="AC301" s="194"/>
      <c r="AD301" s="194"/>
    </row>
    <row r="302" spans="27:30" x14ac:dyDescent="0.25">
      <c r="AA302" s="194"/>
      <c r="AB302" s="195"/>
      <c r="AC302" s="194"/>
      <c r="AD302" s="194"/>
    </row>
    <row r="303" spans="27:30" x14ac:dyDescent="0.25">
      <c r="AA303" s="194"/>
      <c r="AB303" s="195"/>
      <c r="AC303" s="194"/>
      <c r="AD303" s="194"/>
    </row>
    <row r="304" spans="27:30" x14ac:dyDescent="0.25">
      <c r="AA304" s="194"/>
      <c r="AB304" s="195"/>
      <c r="AC304" s="194"/>
      <c r="AD304" s="194"/>
    </row>
    <row r="305" spans="27:30" x14ac:dyDescent="0.25">
      <c r="AA305" s="194"/>
      <c r="AB305" s="195"/>
      <c r="AC305" s="194"/>
      <c r="AD305" s="194"/>
    </row>
    <row r="306" spans="27:30" x14ac:dyDescent="0.25">
      <c r="AA306" s="194"/>
      <c r="AB306" s="195"/>
      <c r="AC306" s="194"/>
      <c r="AD306" s="194"/>
    </row>
    <row r="307" spans="27:30" x14ac:dyDescent="0.25">
      <c r="AA307" s="194"/>
      <c r="AB307" s="195"/>
      <c r="AC307" s="194"/>
      <c r="AD307" s="194"/>
    </row>
    <row r="308" spans="27:30" x14ac:dyDescent="0.25">
      <c r="AA308" s="194"/>
      <c r="AB308" s="195"/>
      <c r="AC308" s="194"/>
      <c r="AD308" s="194"/>
    </row>
    <row r="309" spans="27:30" x14ac:dyDescent="0.25">
      <c r="AA309" s="194"/>
      <c r="AB309" s="195"/>
      <c r="AC309" s="194"/>
      <c r="AD309" s="194"/>
    </row>
    <row r="310" spans="27:30" x14ac:dyDescent="0.25">
      <c r="AA310" s="194"/>
      <c r="AB310" s="195"/>
      <c r="AC310" s="194"/>
      <c r="AD310" s="194"/>
    </row>
    <row r="311" spans="27:30" x14ac:dyDescent="0.25">
      <c r="AA311" s="194"/>
      <c r="AB311" s="195"/>
      <c r="AC311" s="194"/>
      <c r="AD311" s="194"/>
    </row>
    <row r="312" spans="27:30" x14ac:dyDescent="0.25">
      <c r="AA312" s="194"/>
      <c r="AB312" s="195"/>
      <c r="AC312" s="194"/>
      <c r="AD312" s="194"/>
    </row>
    <row r="313" spans="27:30" x14ac:dyDescent="0.25">
      <c r="AA313" s="194"/>
      <c r="AB313" s="195"/>
      <c r="AC313" s="194"/>
      <c r="AD313" s="194"/>
    </row>
    <row r="314" spans="27:30" x14ac:dyDescent="0.25">
      <c r="AA314" s="194"/>
      <c r="AB314" s="195"/>
      <c r="AC314" s="194"/>
      <c r="AD314" s="194"/>
    </row>
    <row r="315" spans="27:30" x14ac:dyDescent="0.25">
      <c r="AA315" s="194"/>
      <c r="AB315" s="195"/>
      <c r="AC315" s="194"/>
      <c r="AD315" s="194"/>
    </row>
    <row r="316" spans="27:30" x14ac:dyDescent="0.25">
      <c r="AA316" s="194"/>
      <c r="AB316" s="195"/>
      <c r="AC316" s="194"/>
      <c r="AD316" s="194"/>
    </row>
    <row r="317" spans="27:30" x14ac:dyDescent="0.25">
      <c r="AA317" s="194"/>
      <c r="AB317" s="195"/>
      <c r="AC317" s="194"/>
      <c r="AD317" s="194"/>
    </row>
    <row r="318" spans="27:30" x14ac:dyDescent="0.25">
      <c r="AA318" s="194"/>
      <c r="AB318" s="195"/>
      <c r="AC318" s="194"/>
      <c r="AD318" s="194"/>
    </row>
    <row r="319" spans="27:30" x14ac:dyDescent="0.25">
      <c r="AA319" s="194"/>
      <c r="AB319" s="195"/>
      <c r="AC319" s="194"/>
      <c r="AD319" s="194"/>
    </row>
    <row r="320" spans="27:30" x14ac:dyDescent="0.25">
      <c r="AA320" s="194"/>
      <c r="AB320" s="195"/>
      <c r="AC320" s="194"/>
      <c r="AD320" s="194"/>
    </row>
    <row r="321" spans="27:30" x14ac:dyDescent="0.25">
      <c r="AA321" s="194"/>
      <c r="AB321" s="195"/>
      <c r="AC321" s="194"/>
      <c r="AD321" s="194"/>
    </row>
    <row r="322" spans="27:30" x14ac:dyDescent="0.25">
      <c r="AA322" s="194"/>
      <c r="AB322" s="195"/>
      <c r="AC322" s="194"/>
      <c r="AD322" s="194"/>
    </row>
    <row r="323" spans="27:30" x14ac:dyDescent="0.25">
      <c r="AA323" s="194"/>
      <c r="AB323" s="195"/>
      <c r="AC323" s="194"/>
      <c r="AD323" s="194"/>
    </row>
    <row r="324" spans="27:30" x14ac:dyDescent="0.25">
      <c r="AA324" s="194"/>
      <c r="AB324" s="195"/>
      <c r="AC324" s="194"/>
      <c r="AD324" s="194"/>
    </row>
    <row r="325" spans="27:30" x14ac:dyDescent="0.25">
      <c r="AA325" s="194"/>
      <c r="AB325" s="195"/>
      <c r="AC325" s="194"/>
      <c r="AD325" s="194"/>
    </row>
    <row r="326" spans="27:30" x14ac:dyDescent="0.25">
      <c r="AA326" s="194"/>
      <c r="AB326" s="195"/>
      <c r="AC326" s="194"/>
      <c r="AD326" s="194"/>
    </row>
    <row r="327" spans="27:30" x14ac:dyDescent="0.25">
      <c r="AA327" s="194"/>
      <c r="AB327" s="195"/>
      <c r="AC327" s="194"/>
      <c r="AD327" s="194"/>
    </row>
    <row r="328" spans="27:30" x14ac:dyDescent="0.25">
      <c r="AA328" s="194"/>
      <c r="AB328" s="195"/>
      <c r="AC328" s="194"/>
      <c r="AD328" s="194"/>
    </row>
    <row r="329" spans="27:30" x14ac:dyDescent="0.25">
      <c r="AA329" s="194"/>
      <c r="AB329" s="195"/>
      <c r="AC329" s="194"/>
      <c r="AD329" s="194"/>
    </row>
    <row r="330" spans="27:30" x14ac:dyDescent="0.25">
      <c r="AA330" s="194"/>
      <c r="AB330" s="195"/>
      <c r="AC330" s="194"/>
      <c r="AD330" s="194"/>
    </row>
    <row r="331" spans="27:30" x14ac:dyDescent="0.25">
      <c r="AA331" s="194"/>
      <c r="AB331" s="195"/>
      <c r="AC331" s="194"/>
      <c r="AD331" s="194"/>
    </row>
    <row r="332" spans="27:30" x14ac:dyDescent="0.25">
      <c r="AA332" s="194"/>
      <c r="AB332" s="195"/>
      <c r="AC332" s="194"/>
      <c r="AD332" s="194"/>
    </row>
    <row r="333" spans="27:30" x14ac:dyDescent="0.25">
      <c r="AA333" s="194"/>
      <c r="AB333" s="195"/>
      <c r="AC333" s="194"/>
      <c r="AD333" s="194"/>
    </row>
    <row r="334" spans="27:30" x14ac:dyDescent="0.25">
      <c r="AA334" s="194"/>
      <c r="AB334" s="195"/>
      <c r="AC334" s="194"/>
      <c r="AD334" s="194"/>
    </row>
    <row r="335" spans="27:30" x14ac:dyDescent="0.25">
      <c r="AA335" s="194"/>
      <c r="AB335" s="195"/>
      <c r="AC335" s="194"/>
      <c r="AD335" s="194"/>
    </row>
    <row r="336" spans="27:30" x14ac:dyDescent="0.25">
      <c r="AA336" s="194"/>
      <c r="AB336" s="195"/>
      <c r="AC336" s="194"/>
      <c r="AD336" s="194"/>
    </row>
    <row r="337" spans="27:30" x14ac:dyDescent="0.25">
      <c r="AA337" s="194"/>
      <c r="AB337" s="195"/>
      <c r="AC337" s="194"/>
      <c r="AD337" s="194"/>
    </row>
    <row r="338" spans="27:30" x14ac:dyDescent="0.25">
      <c r="AA338" s="194"/>
      <c r="AB338" s="195"/>
      <c r="AC338" s="194"/>
      <c r="AD338" s="194"/>
    </row>
    <row r="339" spans="27:30" x14ac:dyDescent="0.25">
      <c r="AA339" s="194"/>
      <c r="AB339" s="195"/>
      <c r="AC339" s="194"/>
      <c r="AD339" s="194"/>
    </row>
    <row r="340" spans="27:30" x14ac:dyDescent="0.25">
      <c r="AA340" s="194"/>
      <c r="AB340" s="195"/>
      <c r="AC340" s="194"/>
      <c r="AD340" s="194"/>
    </row>
    <row r="341" spans="27:30" x14ac:dyDescent="0.25">
      <c r="AA341" s="194"/>
      <c r="AB341" s="195"/>
      <c r="AC341" s="194"/>
      <c r="AD341" s="194"/>
    </row>
    <row r="342" spans="27:30" x14ac:dyDescent="0.25">
      <c r="AA342" s="194"/>
      <c r="AB342" s="195"/>
      <c r="AC342" s="194"/>
      <c r="AD342" s="194"/>
    </row>
    <row r="343" spans="27:30" x14ac:dyDescent="0.25">
      <c r="AA343" s="194"/>
      <c r="AB343" s="195"/>
      <c r="AC343" s="194"/>
      <c r="AD343" s="194"/>
    </row>
    <row r="344" spans="27:30" x14ac:dyDescent="0.25">
      <c r="AA344" s="196"/>
      <c r="AB344" s="197"/>
      <c r="AC344" s="194"/>
      <c r="AD344" s="194"/>
    </row>
    <row r="345" spans="27:30" x14ac:dyDescent="0.25">
      <c r="AA345" s="194"/>
      <c r="AB345" s="195"/>
      <c r="AC345" s="194"/>
      <c r="AD345" s="194"/>
    </row>
    <row r="346" spans="27:30" x14ac:dyDescent="0.25">
      <c r="AA346" s="194"/>
      <c r="AB346" s="195"/>
      <c r="AC346" s="194"/>
      <c r="AD346" s="194"/>
    </row>
    <row r="347" spans="27:30" x14ac:dyDescent="0.25">
      <c r="AA347" s="194"/>
      <c r="AB347" s="195"/>
      <c r="AC347" s="194"/>
      <c r="AD347" s="194"/>
    </row>
    <row r="348" spans="27:30" x14ac:dyDescent="0.25">
      <c r="AA348" s="194"/>
      <c r="AB348" s="195"/>
      <c r="AC348" s="194"/>
      <c r="AD348" s="194"/>
    </row>
    <row r="349" spans="27:30" x14ac:dyDescent="0.25">
      <c r="AA349" s="194"/>
      <c r="AB349" s="195"/>
      <c r="AC349" s="194"/>
      <c r="AD349" s="194"/>
    </row>
    <row r="350" spans="27:30" x14ac:dyDescent="0.25">
      <c r="AA350" s="194"/>
      <c r="AB350" s="195"/>
      <c r="AC350" s="194"/>
      <c r="AD350" s="194"/>
    </row>
    <row r="351" spans="27:30" x14ac:dyDescent="0.25">
      <c r="AA351" s="194"/>
      <c r="AB351" s="195"/>
      <c r="AC351" s="194"/>
      <c r="AD351" s="194"/>
    </row>
    <row r="352" spans="27:30" x14ac:dyDescent="0.25">
      <c r="AA352" s="194"/>
      <c r="AB352" s="195"/>
      <c r="AC352" s="194"/>
      <c r="AD352" s="194"/>
    </row>
    <row r="353" spans="27:30" x14ac:dyDescent="0.25">
      <c r="AA353" s="194"/>
      <c r="AB353" s="195"/>
      <c r="AC353" s="194"/>
      <c r="AD353" s="194"/>
    </row>
    <row r="354" spans="27:30" x14ac:dyDescent="0.25">
      <c r="AA354" s="194"/>
      <c r="AB354" s="195"/>
      <c r="AC354" s="194"/>
      <c r="AD354" s="194"/>
    </row>
    <row r="355" spans="27:30" x14ac:dyDescent="0.25">
      <c r="AA355" s="194"/>
      <c r="AB355" s="195"/>
      <c r="AC355" s="194"/>
      <c r="AD355" s="194"/>
    </row>
    <row r="356" spans="27:30" x14ac:dyDescent="0.25">
      <c r="AA356" s="194"/>
      <c r="AB356" s="195"/>
      <c r="AC356" s="194"/>
      <c r="AD356" s="194"/>
    </row>
    <row r="357" spans="27:30" x14ac:dyDescent="0.25">
      <c r="AA357" s="194"/>
      <c r="AB357" s="195"/>
      <c r="AC357" s="194"/>
      <c r="AD357" s="194"/>
    </row>
    <row r="358" spans="27:30" x14ac:dyDescent="0.25">
      <c r="AA358" s="196"/>
      <c r="AB358" s="197"/>
      <c r="AC358" s="194"/>
      <c r="AD358" s="194"/>
    </row>
    <row r="359" spans="27:30" x14ac:dyDescent="0.25">
      <c r="AA359" s="194"/>
      <c r="AB359" s="195"/>
      <c r="AC359" s="194"/>
      <c r="AD359" s="194"/>
    </row>
    <row r="360" spans="27:30" x14ac:dyDescent="0.25">
      <c r="AA360" s="194"/>
      <c r="AB360" s="195"/>
      <c r="AC360" s="194"/>
      <c r="AD360" s="194"/>
    </row>
    <row r="361" spans="27:30" x14ac:dyDescent="0.25">
      <c r="AA361" s="194"/>
      <c r="AB361" s="195"/>
      <c r="AC361" s="194"/>
      <c r="AD361" s="194"/>
    </row>
    <row r="362" spans="27:30" x14ac:dyDescent="0.25">
      <c r="AA362" s="194"/>
      <c r="AB362" s="195"/>
      <c r="AC362" s="194"/>
      <c r="AD362" s="194"/>
    </row>
    <row r="363" spans="27:30" x14ac:dyDescent="0.25">
      <c r="AA363" s="194"/>
      <c r="AB363" s="195"/>
      <c r="AC363" s="194"/>
      <c r="AD363" s="194"/>
    </row>
    <row r="364" spans="27:30" x14ac:dyDescent="0.25">
      <c r="AA364" s="194"/>
      <c r="AB364" s="195"/>
      <c r="AC364" s="194"/>
      <c r="AD364" s="194"/>
    </row>
    <row r="365" spans="27:30" x14ac:dyDescent="0.25">
      <c r="AA365" s="194"/>
      <c r="AB365" s="195"/>
      <c r="AC365" s="194"/>
      <c r="AD365" s="194"/>
    </row>
    <row r="366" spans="27:30" x14ac:dyDescent="0.25">
      <c r="AA366" s="194"/>
      <c r="AB366" s="195"/>
      <c r="AC366" s="194"/>
      <c r="AD366" s="194"/>
    </row>
    <row r="367" spans="27:30" x14ac:dyDescent="0.25">
      <c r="AA367" s="194"/>
      <c r="AB367" s="195"/>
      <c r="AC367" s="194"/>
      <c r="AD367" s="194"/>
    </row>
    <row r="368" spans="27:30" x14ac:dyDescent="0.25">
      <c r="AA368" s="194"/>
      <c r="AB368" s="195"/>
      <c r="AC368" s="194"/>
      <c r="AD368" s="194"/>
    </row>
    <row r="369" spans="27:30" x14ac:dyDescent="0.25">
      <c r="AA369" s="194"/>
      <c r="AB369" s="195"/>
      <c r="AC369" s="194"/>
      <c r="AD369" s="194"/>
    </row>
    <row r="370" spans="27:30" x14ac:dyDescent="0.25">
      <c r="AA370" s="194"/>
      <c r="AB370" s="195"/>
      <c r="AC370" s="194"/>
      <c r="AD370" s="194"/>
    </row>
    <row r="371" spans="27:30" x14ac:dyDescent="0.25">
      <c r="AA371" s="194"/>
      <c r="AB371" s="195"/>
      <c r="AC371" s="194"/>
      <c r="AD371" s="194"/>
    </row>
    <row r="372" spans="27:30" x14ac:dyDescent="0.25">
      <c r="AA372" s="194"/>
      <c r="AB372" s="195"/>
      <c r="AC372" s="194"/>
      <c r="AD372" s="194"/>
    </row>
    <row r="373" spans="27:30" x14ac:dyDescent="0.25">
      <c r="AA373" s="194"/>
      <c r="AB373" s="195"/>
      <c r="AC373" s="194"/>
      <c r="AD373" s="194"/>
    </row>
    <row r="374" spans="27:30" x14ac:dyDescent="0.25">
      <c r="AA374" s="194"/>
      <c r="AB374" s="195"/>
      <c r="AC374" s="194"/>
      <c r="AD374" s="194"/>
    </row>
    <row r="375" spans="27:30" x14ac:dyDescent="0.25">
      <c r="AA375" s="194"/>
      <c r="AB375" s="195"/>
      <c r="AC375" s="194"/>
      <c r="AD375" s="194"/>
    </row>
    <row r="376" spans="27:30" x14ac:dyDescent="0.25">
      <c r="AA376" s="194"/>
      <c r="AB376" s="195"/>
      <c r="AC376" s="194"/>
      <c r="AD376" s="194"/>
    </row>
    <row r="377" spans="27:30" x14ac:dyDescent="0.25">
      <c r="AA377" s="194"/>
      <c r="AB377" s="195"/>
      <c r="AC377" s="194"/>
      <c r="AD377" s="194"/>
    </row>
    <row r="378" spans="27:30" x14ac:dyDescent="0.25">
      <c r="AA378" s="194"/>
      <c r="AB378" s="195"/>
      <c r="AC378" s="194"/>
      <c r="AD378" s="194"/>
    </row>
    <row r="379" spans="27:30" x14ac:dyDescent="0.25">
      <c r="AA379" s="194"/>
      <c r="AB379" s="195"/>
      <c r="AC379" s="194"/>
      <c r="AD379" s="194"/>
    </row>
    <row r="380" spans="27:30" x14ac:dyDescent="0.25">
      <c r="AA380" s="194"/>
      <c r="AB380" s="195"/>
      <c r="AC380" s="194"/>
      <c r="AD380" s="194"/>
    </row>
    <row r="381" spans="27:30" x14ac:dyDescent="0.25">
      <c r="AA381" s="194"/>
      <c r="AB381" s="195"/>
      <c r="AC381" s="194"/>
      <c r="AD381" s="194"/>
    </row>
    <row r="382" spans="27:30" x14ac:dyDescent="0.25">
      <c r="AA382" s="194"/>
      <c r="AB382" s="195"/>
      <c r="AC382" s="194"/>
      <c r="AD382" s="194"/>
    </row>
    <row r="383" spans="27:30" x14ac:dyDescent="0.25">
      <c r="AA383" s="194"/>
      <c r="AB383" s="195"/>
      <c r="AC383" s="194"/>
      <c r="AD383" s="194"/>
    </row>
    <row r="384" spans="27:30" x14ac:dyDescent="0.25">
      <c r="AA384" s="194"/>
      <c r="AB384" s="195"/>
      <c r="AC384" s="194"/>
      <c r="AD384" s="194"/>
    </row>
    <row r="385" spans="27:30" x14ac:dyDescent="0.25">
      <c r="AA385" s="194"/>
      <c r="AB385" s="195"/>
      <c r="AC385" s="194"/>
      <c r="AD385" s="194"/>
    </row>
    <row r="386" spans="27:30" x14ac:dyDescent="0.25">
      <c r="AA386" s="194"/>
      <c r="AB386" s="195"/>
      <c r="AC386" s="194"/>
      <c r="AD386" s="194"/>
    </row>
    <row r="387" spans="27:30" x14ac:dyDescent="0.25">
      <c r="AA387" s="194"/>
      <c r="AB387" s="195"/>
      <c r="AC387" s="194"/>
      <c r="AD387" s="194"/>
    </row>
    <row r="388" spans="27:30" x14ac:dyDescent="0.25">
      <c r="AA388" s="194"/>
      <c r="AB388" s="195"/>
      <c r="AC388" s="194"/>
      <c r="AD388" s="194"/>
    </row>
    <row r="389" spans="27:30" x14ac:dyDescent="0.25">
      <c r="AA389" s="194"/>
      <c r="AB389" s="195"/>
      <c r="AC389" s="194"/>
      <c r="AD389" s="194"/>
    </row>
    <row r="390" spans="27:30" x14ac:dyDescent="0.25">
      <c r="AA390" s="194"/>
      <c r="AB390" s="195"/>
      <c r="AC390" s="194"/>
      <c r="AD390" s="194"/>
    </row>
    <row r="391" spans="27:30" x14ac:dyDescent="0.25">
      <c r="AA391" s="196"/>
      <c r="AB391" s="197"/>
      <c r="AC391" s="194"/>
      <c r="AD391" s="194"/>
    </row>
    <row r="392" spans="27:30" x14ac:dyDescent="0.25">
      <c r="AA392" s="194"/>
      <c r="AB392" s="195"/>
      <c r="AC392" s="194"/>
      <c r="AD392" s="194"/>
    </row>
    <row r="393" spans="27:30" x14ac:dyDescent="0.25">
      <c r="AA393" s="194"/>
      <c r="AB393" s="195"/>
      <c r="AC393" s="194"/>
      <c r="AD393" s="194"/>
    </row>
    <row r="394" spans="27:30" x14ac:dyDescent="0.25">
      <c r="AA394" s="194"/>
      <c r="AB394" s="195"/>
      <c r="AC394" s="194"/>
      <c r="AD394" s="194"/>
    </row>
    <row r="395" spans="27:30" x14ac:dyDescent="0.25">
      <c r="AA395" s="194"/>
      <c r="AB395" s="195"/>
      <c r="AC395" s="194"/>
      <c r="AD395" s="194"/>
    </row>
    <row r="396" spans="27:30" x14ac:dyDescent="0.25">
      <c r="AA396" s="194"/>
      <c r="AB396" s="195"/>
      <c r="AC396" s="194"/>
      <c r="AD396" s="194"/>
    </row>
    <row r="397" spans="27:30" x14ac:dyDescent="0.25">
      <c r="AA397" s="194"/>
      <c r="AB397" s="195"/>
      <c r="AC397" s="194"/>
      <c r="AD397" s="194"/>
    </row>
    <row r="398" spans="27:30" x14ac:dyDescent="0.25">
      <c r="AA398" s="194"/>
      <c r="AB398" s="195"/>
      <c r="AC398" s="194"/>
      <c r="AD398" s="194"/>
    </row>
    <row r="399" spans="27:30" x14ac:dyDescent="0.25">
      <c r="AA399" s="194"/>
      <c r="AB399" s="195"/>
      <c r="AC399" s="194"/>
      <c r="AD399" s="194"/>
    </row>
    <row r="400" spans="27:30" x14ac:dyDescent="0.25">
      <c r="AA400" s="194"/>
      <c r="AB400" s="195"/>
      <c r="AC400" s="194"/>
      <c r="AD400" s="194"/>
    </row>
    <row r="401" spans="27:30" x14ac:dyDescent="0.25">
      <c r="AA401" s="194"/>
      <c r="AB401" s="195"/>
      <c r="AC401" s="194"/>
      <c r="AD401" s="194"/>
    </row>
  </sheetData>
  <hyperlinks>
    <hyperlink ref="H19" location="Home!A1" display="Go To Home" xr:uid="{9EC4B8FE-87CB-4EF5-B507-7196F9B97D57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2239-AEEC-40F3-925B-A6786C181437}">
  <sheetPr>
    <tabColor rgb="FFFFC000"/>
  </sheetPr>
  <dimension ref="A1:AA62"/>
  <sheetViews>
    <sheetView workbookViewId="0">
      <selection activeCell="F14" sqref="F14"/>
    </sheetView>
  </sheetViews>
  <sheetFormatPr defaultRowHeight="15" x14ac:dyDescent="0.25"/>
  <cols>
    <col min="1" max="1" width="11.28515625" bestFit="1" customWidth="1"/>
    <col min="2" max="2" width="12.85546875" bestFit="1" customWidth="1"/>
    <col min="3" max="3" width="30" bestFit="1" customWidth="1"/>
    <col min="4" max="4" width="13.85546875" bestFit="1" customWidth="1"/>
    <col min="7" max="7" width="24.42578125" bestFit="1" customWidth="1"/>
    <col min="8" max="8" width="16.85546875" customWidth="1"/>
    <col min="10" max="10" width="3.140625" style="84" customWidth="1"/>
    <col min="12" max="12" width="16.7109375" bestFit="1" customWidth="1"/>
    <col min="21" max="21" width="3.85546875" style="84" customWidth="1"/>
    <col min="24" max="24" width="10.42578125" bestFit="1" customWidth="1"/>
  </cols>
  <sheetData>
    <row r="1" spans="1:27" x14ac:dyDescent="0.25">
      <c r="A1" s="198" t="s">
        <v>1306</v>
      </c>
      <c r="B1" s="198" t="s">
        <v>1307</v>
      </c>
      <c r="C1" s="198" t="s">
        <v>1308</v>
      </c>
      <c r="D1" s="199" t="s">
        <v>1309</v>
      </c>
      <c r="G1" s="198" t="s">
        <v>1306</v>
      </c>
      <c r="H1" s="199" t="s">
        <v>1309</v>
      </c>
      <c r="W1" s="8" t="s">
        <v>1128</v>
      </c>
      <c r="X1" s="8" t="s">
        <v>1127</v>
      </c>
      <c r="Y1" s="8" t="s">
        <v>252</v>
      </c>
    </row>
    <row r="2" spans="1:27" x14ac:dyDescent="0.25">
      <c r="A2" t="s">
        <v>1310</v>
      </c>
      <c r="B2" t="s">
        <v>1311</v>
      </c>
      <c r="C2" t="s">
        <v>1312</v>
      </c>
      <c r="D2" s="200">
        <v>1528.8</v>
      </c>
      <c r="G2" t="s">
        <v>1310</v>
      </c>
      <c r="H2" t="s">
        <v>1313</v>
      </c>
      <c r="L2" t="s">
        <v>1202</v>
      </c>
      <c r="M2" t="s">
        <v>1388</v>
      </c>
      <c r="N2" t="s">
        <v>1204</v>
      </c>
      <c r="W2" s="8" t="s">
        <v>1133</v>
      </c>
      <c r="X2" s="190">
        <v>43115</v>
      </c>
      <c r="Y2" s="203"/>
    </row>
    <row r="3" spans="1:27" x14ac:dyDescent="0.25">
      <c r="A3" t="s">
        <v>1310</v>
      </c>
      <c r="B3" t="s">
        <v>1311</v>
      </c>
      <c r="C3" t="s">
        <v>1314</v>
      </c>
      <c r="D3" s="200">
        <v>250</v>
      </c>
      <c r="L3" t="s">
        <v>1389</v>
      </c>
      <c r="M3" t="s">
        <v>1390</v>
      </c>
      <c r="N3">
        <v>45</v>
      </c>
    </row>
    <row r="4" spans="1:27" x14ac:dyDescent="0.25">
      <c r="A4" t="s">
        <v>1315</v>
      </c>
      <c r="B4" t="s">
        <v>1316</v>
      </c>
      <c r="C4" t="s">
        <v>1317</v>
      </c>
      <c r="D4" s="200">
        <v>320</v>
      </c>
      <c r="L4" t="s">
        <v>1391</v>
      </c>
      <c r="M4" t="s">
        <v>1392</v>
      </c>
      <c r="N4">
        <v>15</v>
      </c>
      <c r="P4" t="s">
        <v>1202</v>
      </c>
      <c r="Q4" t="s">
        <v>1388</v>
      </c>
      <c r="R4" t="s">
        <v>1204</v>
      </c>
      <c r="W4" s="8" t="s">
        <v>1128</v>
      </c>
      <c r="X4" s="8" t="s">
        <v>1127</v>
      </c>
      <c r="Y4" s="8" t="s">
        <v>252</v>
      </c>
    </row>
    <row r="5" spans="1:27" x14ac:dyDescent="0.25">
      <c r="A5" t="s">
        <v>1315</v>
      </c>
      <c r="B5" t="s">
        <v>1316</v>
      </c>
      <c r="C5" t="s">
        <v>1318</v>
      </c>
      <c r="D5" s="200">
        <v>52.15</v>
      </c>
      <c r="L5" t="s">
        <v>1393</v>
      </c>
      <c r="M5" t="s">
        <v>1392</v>
      </c>
      <c r="N5">
        <v>5</v>
      </c>
      <c r="P5" t="s">
        <v>1389</v>
      </c>
      <c r="Q5" t="s">
        <v>1394</v>
      </c>
      <c r="R5" s="72">
        <f>DSUM(L2:N17,N2,P4:Q5)</f>
        <v>110</v>
      </c>
      <c r="W5" t="s">
        <v>1133</v>
      </c>
      <c r="X5" s="190">
        <v>43115</v>
      </c>
      <c r="Y5" s="98">
        <v>250</v>
      </c>
    </row>
    <row r="6" spans="1:27" x14ac:dyDescent="0.25">
      <c r="A6" t="s">
        <v>1310</v>
      </c>
      <c r="B6" t="s">
        <v>1319</v>
      </c>
      <c r="C6" t="s">
        <v>1318</v>
      </c>
      <c r="D6" s="200">
        <v>35.4</v>
      </c>
      <c r="L6" t="s">
        <v>1389</v>
      </c>
      <c r="M6" t="s">
        <v>1395</v>
      </c>
      <c r="N6">
        <v>25</v>
      </c>
      <c r="W6" t="s">
        <v>1136</v>
      </c>
      <c r="X6" s="190">
        <v>43115</v>
      </c>
      <c r="Y6" s="98">
        <v>200</v>
      </c>
    </row>
    <row r="7" spans="1:27" x14ac:dyDescent="0.25">
      <c r="A7" t="s">
        <v>1310</v>
      </c>
      <c r="B7" t="s">
        <v>1319</v>
      </c>
      <c r="C7" t="s">
        <v>1320</v>
      </c>
      <c r="D7" s="200">
        <v>1560</v>
      </c>
      <c r="L7" t="s">
        <v>1393</v>
      </c>
      <c r="M7" t="s">
        <v>1392</v>
      </c>
      <c r="N7">
        <v>45</v>
      </c>
      <c r="W7" t="s">
        <v>1397</v>
      </c>
      <c r="X7" s="190">
        <v>43116</v>
      </c>
      <c r="Y7" s="98">
        <v>175</v>
      </c>
    </row>
    <row r="8" spans="1:27" x14ac:dyDescent="0.25">
      <c r="A8" t="s">
        <v>1315</v>
      </c>
      <c r="B8" t="s">
        <v>1321</v>
      </c>
      <c r="C8" t="s">
        <v>1322</v>
      </c>
      <c r="D8" s="200">
        <v>1280</v>
      </c>
      <c r="L8" t="s">
        <v>1393</v>
      </c>
      <c r="M8" t="s">
        <v>1392</v>
      </c>
      <c r="N8">
        <v>10</v>
      </c>
      <c r="W8" t="s">
        <v>1136</v>
      </c>
      <c r="X8" s="190">
        <v>43116</v>
      </c>
      <c r="Y8" s="98">
        <v>325</v>
      </c>
    </row>
    <row r="9" spans="1:27" x14ac:dyDescent="0.25">
      <c r="A9" t="s">
        <v>1315</v>
      </c>
      <c r="B9" t="s">
        <v>1321</v>
      </c>
      <c r="C9" t="s">
        <v>1323</v>
      </c>
      <c r="D9" s="200">
        <v>159.6</v>
      </c>
      <c r="H9" s="200"/>
      <c r="L9" t="s">
        <v>1396</v>
      </c>
      <c r="M9" t="s">
        <v>1392</v>
      </c>
      <c r="N9">
        <v>15</v>
      </c>
      <c r="W9" t="s">
        <v>1133</v>
      </c>
      <c r="X9" s="190">
        <v>43115</v>
      </c>
      <c r="Y9" s="98">
        <v>150</v>
      </c>
    </row>
    <row r="10" spans="1:27" x14ac:dyDescent="0.25">
      <c r="A10" t="s">
        <v>1315</v>
      </c>
      <c r="B10" t="s">
        <v>1321</v>
      </c>
      <c r="C10" t="s">
        <v>1324</v>
      </c>
      <c r="D10" s="200">
        <v>153.30000000000001</v>
      </c>
      <c r="L10" t="s">
        <v>1389</v>
      </c>
      <c r="M10" t="s">
        <v>1395</v>
      </c>
      <c r="N10">
        <v>10</v>
      </c>
      <c r="Q10" t="s">
        <v>1202</v>
      </c>
      <c r="R10" t="s">
        <v>1388</v>
      </c>
      <c r="S10" t="s">
        <v>1204</v>
      </c>
      <c r="W10" t="s">
        <v>1136</v>
      </c>
      <c r="X10" s="190">
        <v>43117</v>
      </c>
      <c r="Y10" s="98">
        <v>300</v>
      </c>
    </row>
    <row r="11" spans="1:27" x14ac:dyDescent="0.25">
      <c r="A11" t="s">
        <v>1315</v>
      </c>
      <c r="B11" t="s">
        <v>1321</v>
      </c>
      <c r="C11" t="s">
        <v>1325</v>
      </c>
      <c r="D11" s="200">
        <v>1440</v>
      </c>
      <c r="L11" t="s">
        <v>1389</v>
      </c>
      <c r="M11" t="s">
        <v>1392</v>
      </c>
      <c r="N11">
        <v>35</v>
      </c>
      <c r="Q11" t="s">
        <v>1393</v>
      </c>
      <c r="R11" t="s">
        <v>1392</v>
      </c>
      <c r="S11" s="72">
        <f>DSUM(L2:N17,N2,Q10:R11)</f>
        <v>60</v>
      </c>
      <c r="W11" t="s">
        <v>1398</v>
      </c>
      <c r="X11" s="190">
        <v>43118</v>
      </c>
      <c r="Y11" s="98">
        <v>456</v>
      </c>
    </row>
    <row r="12" spans="1:27" x14ac:dyDescent="0.25">
      <c r="A12" t="s">
        <v>1310</v>
      </c>
      <c r="B12" t="s">
        <v>1326</v>
      </c>
      <c r="C12" t="s">
        <v>1317</v>
      </c>
      <c r="D12" s="200">
        <v>96</v>
      </c>
      <c r="L12" t="s">
        <v>1389</v>
      </c>
      <c r="M12" t="s">
        <v>1392</v>
      </c>
      <c r="N12">
        <v>10</v>
      </c>
      <c r="W12" t="s">
        <v>1133</v>
      </c>
      <c r="X12" s="190">
        <v>43118</v>
      </c>
      <c r="Y12" s="98">
        <v>635</v>
      </c>
    </row>
    <row r="13" spans="1:27" x14ac:dyDescent="0.25">
      <c r="A13" t="s">
        <v>1310</v>
      </c>
      <c r="B13" t="s">
        <v>1326</v>
      </c>
      <c r="C13" t="s">
        <v>1327</v>
      </c>
      <c r="D13" s="200">
        <v>835.2</v>
      </c>
      <c r="L13" t="s">
        <v>1389</v>
      </c>
      <c r="M13" t="s">
        <v>1390</v>
      </c>
      <c r="N13">
        <v>25</v>
      </c>
    </row>
    <row r="14" spans="1:27" x14ac:dyDescent="0.25">
      <c r="A14" t="s">
        <v>1310</v>
      </c>
      <c r="B14" t="s">
        <v>1328</v>
      </c>
      <c r="C14" t="s">
        <v>1329</v>
      </c>
      <c r="D14" s="200">
        <v>1100</v>
      </c>
      <c r="L14" t="s">
        <v>1389</v>
      </c>
      <c r="M14" t="s">
        <v>1392</v>
      </c>
      <c r="N14">
        <v>25</v>
      </c>
    </row>
    <row r="15" spans="1:27" ht="15.75" thickBot="1" x14ac:dyDescent="0.3">
      <c r="A15" t="s">
        <v>1310</v>
      </c>
      <c r="B15" t="s">
        <v>1330</v>
      </c>
      <c r="C15" t="s">
        <v>1331</v>
      </c>
      <c r="D15" s="200">
        <v>98</v>
      </c>
      <c r="L15" t="s">
        <v>1389</v>
      </c>
      <c r="M15" t="s">
        <v>1392</v>
      </c>
      <c r="N15">
        <v>40</v>
      </c>
    </row>
    <row r="16" spans="1:27" ht="15.75" thickBot="1" x14ac:dyDescent="0.3">
      <c r="A16" t="s">
        <v>1310</v>
      </c>
      <c r="B16" t="s">
        <v>1330</v>
      </c>
      <c r="C16" t="s">
        <v>1332</v>
      </c>
      <c r="D16" s="200">
        <v>360</v>
      </c>
      <c r="G16" s="201" t="s">
        <v>1333</v>
      </c>
      <c r="H16" s="124">
        <f>DSUM(_xlnm.Database,D1,_xlnm.Criteria)</f>
        <v>4188.8</v>
      </c>
      <c r="L16" t="s">
        <v>1389</v>
      </c>
      <c r="M16" t="s">
        <v>1390</v>
      </c>
      <c r="N16">
        <v>10</v>
      </c>
      <c r="W16" t="s">
        <v>1399</v>
      </c>
      <c r="X16" t="s">
        <v>1400</v>
      </c>
      <c r="Z16" t="s">
        <v>1401</v>
      </c>
      <c r="AA16" t="s">
        <v>1402</v>
      </c>
    </row>
    <row r="17" spans="1:27" x14ac:dyDescent="0.25">
      <c r="A17" t="s">
        <v>1334</v>
      </c>
      <c r="B17" t="s">
        <v>1335</v>
      </c>
      <c r="C17" t="s">
        <v>1318</v>
      </c>
      <c r="D17" s="200">
        <v>44.7</v>
      </c>
      <c r="G17" s="202"/>
      <c r="L17" t="s">
        <v>1389</v>
      </c>
      <c r="M17" t="s">
        <v>1390</v>
      </c>
      <c r="N17">
        <v>20</v>
      </c>
      <c r="W17" t="s">
        <v>1403</v>
      </c>
      <c r="X17" t="s">
        <v>1404</v>
      </c>
      <c r="Z17" s="72"/>
      <c r="AA17" s="72"/>
    </row>
    <row r="18" spans="1:27" x14ac:dyDescent="0.25">
      <c r="A18" t="s">
        <v>1334</v>
      </c>
      <c r="B18" t="s">
        <v>1335</v>
      </c>
      <c r="C18" t="s">
        <v>1336</v>
      </c>
      <c r="D18" s="200">
        <v>315.75</v>
      </c>
    </row>
    <row r="19" spans="1:27" x14ac:dyDescent="0.25">
      <c r="A19" t="s">
        <v>1334</v>
      </c>
      <c r="B19" t="s">
        <v>1337</v>
      </c>
      <c r="C19" t="s">
        <v>1338</v>
      </c>
      <c r="D19" s="200">
        <v>680</v>
      </c>
      <c r="W19" s="8" t="s">
        <v>1399</v>
      </c>
      <c r="X19" s="8" t="s">
        <v>1400</v>
      </c>
      <c r="Y19" s="8" t="s">
        <v>1401</v>
      </c>
      <c r="Z19" s="8" t="s">
        <v>1402</v>
      </c>
    </row>
    <row r="20" spans="1:27" x14ac:dyDescent="0.25">
      <c r="A20" t="s">
        <v>1334</v>
      </c>
      <c r="B20" t="s">
        <v>1337</v>
      </c>
      <c r="C20" t="s">
        <v>1329</v>
      </c>
      <c r="D20" s="200">
        <v>55</v>
      </c>
      <c r="W20">
        <v>10567</v>
      </c>
      <c r="X20">
        <v>2</v>
      </c>
      <c r="Y20" s="130">
        <v>3.5</v>
      </c>
      <c r="Z20" s="130">
        <v>7</v>
      </c>
    </row>
    <row r="21" spans="1:27" x14ac:dyDescent="0.25">
      <c r="A21" t="s">
        <v>1334</v>
      </c>
      <c r="B21" t="s">
        <v>1339</v>
      </c>
      <c r="C21" t="s">
        <v>1322</v>
      </c>
      <c r="D21" s="200">
        <v>523.5</v>
      </c>
      <c r="G21" s="216" t="s">
        <v>1467</v>
      </c>
      <c r="W21">
        <v>10568</v>
      </c>
      <c r="X21">
        <v>3</v>
      </c>
      <c r="Y21" s="130">
        <v>5</v>
      </c>
      <c r="Z21" s="130">
        <v>25</v>
      </c>
    </row>
    <row r="22" spans="1:27" x14ac:dyDescent="0.25">
      <c r="A22" t="s">
        <v>1334</v>
      </c>
      <c r="B22" t="s">
        <v>1339</v>
      </c>
      <c r="C22" t="s">
        <v>1340</v>
      </c>
      <c r="D22" s="200">
        <v>180</v>
      </c>
      <c r="W22">
        <v>10569</v>
      </c>
      <c r="X22">
        <v>5</v>
      </c>
      <c r="Y22" s="130">
        <v>7.23</v>
      </c>
      <c r="Z22" s="130">
        <v>21.69</v>
      </c>
    </row>
    <row r="23" spans="1:27" x14ac:dyDescent="0.25">
      <c r="A23" t="s">
        <v>1334</v>
      </c>
      <c r="B23" t="s">
        <v>1341</v>
      </c>
      <c r="C23" t="s">
        <v>1342</v>
      </c>
      <c r="D23" s="200">
        <v>544.6</v>
      </c>
      <c r="W23">
        <v>10570</v>
      </c>
      <c r="X23">
        <v>12</v>
      </c>
      <c r="Y23" s="130">
        <v>2.99</v>
      </c>
      <c r="Z23" s="130">
        <v>35.880000000000003</v>
      </c>
    </row>
    <row r="24" spans="1:27" x14ac:dyDescent="0.25">
      <c r="A24" t="s">
        <v>1334</v>
      </c>
      <c r="B24" t="s">
        <v>1341</v>
      </c>
      <c r="C24" t="s">
        <v>1343</v>
      </c>
      <c r="D24" s="200">
        <v>1060</v>
      </c>
    </row>
    <row r="25" spans="1:27" x14ac:dyDescent="0.25">
      <c r="A25" t="s">
        <v>1334</v>
      </c>
      <c r="B25" t="s">
        <v>1344</v>
      </c>
      <c r="C25" t="s">
        <v>1345</v>
      </c>
      <c r="D25" s="200">
        <v>775</v>
      </c>
    </row>
    <row r="26" spans="1:27" x14ac:dyDescent="0.25">
      <c r="A26" t="s">
        <v>1334</v>
      </c>
      <c r="B26" t="s">
        <v>1344</v>
      </c>
      <c r="C26" t="s">
        <v>1325</v>
      </c>
      <c r="D26" s="200">
        <v>96</v>
      </c>
    </row>
    <row r="27" spans="1:27" x14ac:dyDescent="0.25">
      <c r="A27" t="s">
        <v>1315</v>
      </c>
      <c r="B27" t="s">
        <v>1346</v>
      </c>
      <c r="C27" t="s">
        <v>1347</v>
      </c>
      <c r="D27" s="200">
        <v>700</v>
      </c>
    </row>
    <row r="28" spans="1:27" x14ac:dyDescent="0.25">
      <c r="A28" t="s">
        <v>1315</v>
      </c>
      <c r="B28" t="s">
        <v>1346</v>
      </c>
      <c r="C28" t="s">
        <v>1348</v>
      </c>
      <c r="D28" s="200">
        <v>110.4</v>
      </c>
    </row>
    <row r="29" spans="1:27" x14ac:dyDescent="0.25">
      <c r="A29" t="s">
        <v>1315</v>
      </c>
      <c r="B29" t="s">
        <v>1346</v>
      </c>
      <c r="C29" t="s">
        <v>1349</v>
      </c>
      <c r="D29" s="200">
        <v>120</v>
      </c>
    </row>
    <row r="30" spans="1:27" x14ac:dyDescent="0.25">
      <c r="A30" t="s">
        <v>1334</v>
      </c>
      <c r="B30" t="s">
        <v>1350</v>
      </c>
      <c r="C30" t="s">
        <v>1317</v>
      </c>
      <c r="D30" s="200">
        <v>600</v>
      </c>
    </row>
    <row r="31" spans="1:27" x14ac:dyDescent="0.25">
      <c r="A31" t="s">
        <v>1334</v>
      </c>
      <c r="B31" t="s">
        <v>1350</v>
      </c>
      <c r="C31" t="s">
        <v>1351</v>
      </c>
      <c r="D31" s="200">
        <v>570</v>
      </c>
    </row>
    <row r="32" spans="1:27" x14ac:dyDescent="0.25">
      <c r="A32" t="s">
        <v>1315</v>
      </c>
      <c r="B32" t="s">
        <v>1352</v>
      </c>
      <c r="C32" t="s">
        <v>1318</v>
      </c>
      <c r="D32" s="200">
        <v>890</v>
      </c>
    </row>
    <row r="33" spans="1:4" x14ac:dyDescent="0.25">
      <c r="A33" t="s">
        <v>1334</v>
      </c>
      <c r="B33" t="s">
        <v>1353</v>
      </c>
      <c r="C33" t="s">
        <v>1354</v>
      </c>
      <c r="D33" s="200">
        <v>455</v>
      </c>
    </row>
    <row r="34" spans="1:4" x14ac:dyDescent="0.25">
      <c r="A34" t="s">
        <v>1334</v>
      </c>
      <c r="B34" t="s">
        <v>1353</v>
      </c>
      <c r="C34" t="s">
        <v>1355</v>
      </c>
      <c r="D34" s="200">
        <v>649.25</v>
      </c>
    </row>
    <row r="35" spans="1:4" x14ac:dyDescent="0.25">
      <c r="A35" t="s">
        <v>1334</v>
      </c>
      <c r="B35" t="s">
        <v>1353</v>
      </c>
      <c r="C35" t="s">
        <v>1356</v>
      </c>
      <c r="D35" s="200">
        <v>350</v>
      </c>
    </row>
    <row r="36" spans="1:4" x14ac:dyDescent="0.25">
      <c r="A36" t="s">
        <v>1334</v>
      </c>
      <c r="B36" t="s">
        <v>1357</v>
      </c>
      <c r="C36" t="s">
        <v>1312</v>
      </c>
      <c r="D36" s="200">
        <v>912</v>
      </c>
    </row>
    <row r="37" spans="1:4" x14ac:dyDescent="0.25">
      <c r="A37" t="s">
        <v>1334</v>
      </c>
      <c r="B37" t="s">
        <v>1357</v>
      </c>
      <c r="C37" t="s">
        <v>1358</v>
      </c>
      <c r="D37" s="200">
        <v>456</v>
      </c>
    </row>
    <row r="38" spans="1:4" x14ac:dyDescent="0.25">
      <c r="A38" t="s">
        <v>1310</v>
      </c>
      <c r="B38" t="s">
        <v>1359</v>
      </c>
      <c r="C38" t="s">
        <v>1360</v>
      </c>
      <c r="D38" s="200">
        <v>504</v>
      </c>
    </row>
    <row r="39" spans="1:4" x14ac:dyDescent="0.25">
      <c r="A39" t="s">
        <v>1315</v>
      </c>
      <c r="B39" t="s">
        <v>1361</v>
      </c>
      <c r="C39" t="s">
        <v>1362</v>
      </c>
      <c r="D39" s="200">
        <v>448</v>
      </c>
    </row>
    <row r="40" spans="1:4" x14ac:dyDescent="0.25">
      <c r="A40" t="s">
        <v>1315</v>
      </c>
      <c r="B40" t="s">
        <v>1361</v>
      </c>
      <c r="C40" t="s">
        <v>1363</v>
      </c>
      <c r="D40" s="200">
        <v>684</v>
      </c>
    </row>
    <row r="41" spans="1:4" x14ac:dyDescent="0.25">
      <c r="A41" t="s">
        <v>1364</v>
      </c>
      <c r="B41" t="s">
        <v>1365</v>
      </c>
      <c r="C41" t="s">
        <v>1366</v>
      </c>
      <c r="D41" s="200">
        <v>3125</v>
      </c>
    </row>
    <row r="42" spans="1:4" x14ac:dyDescent="0.25">
      <c r="A42" t="s">
        <v>1364</v>
      </c>
      <c r="B42" t="s">
        <v>1365</v>
      </c>
      <c r="C42" t="s">
        <v>1367</v>
      </c>
      <c r="D42" s="200">
        <v>378</v>
      </c>
    </row>
    <row r="43" spans="1:4" x14ac:dyDescent="0.25">
      <c r="A43" t="s">
        <v>1364</v>
      </c>
      <c r="B43" t="s">
        <v>1368</v>
      </c>
      <c r="C43" t="s">
        <v>1369</v>
      </c>
      <c r="D43" s="200">
        <v>210</v>
      </c>
    </row>
    <row r="44" spans="1:4" x14ac:dyDescent="0.25">
      <c r="A44" t="s">
        <v>1364</v>
      </c>
      <c r="B44" t="s">
        <v>1368</v>
      </c>
      <c r="C44" t="s">
        <v>1370</v>
      </c>
      <c r="D44" s="200">
        <v>276</v>
      </c>
    </row>
    <row r="45" spans="1:4" x14ac:dyDescent="0.25">
      <c r="A45" t="s">
        <v>1310</v>
      </c>
      <c r="B45" t="s">
        <v>1371</v>
      </c>
      <c r="C45" t="s">
        <v>1372</v>
      </c>
      <c r="D45" s="200">
        <v>400</v>
      </c>
    </row>
    <row r="46" spans="1:4" x14ac:dyDescent="0.25">
      <c r="A46" t="s">
        <v>1310</v>
      </c>
      <c r="B46" t="s">
        <v>1371</v>
      </c>
      <c r="C46" t="s">
        <v>1373</v>
      </c>
      <c r="D46" s="200">
        <v>372</v>
      </c>
    </row>
    <row r="47" spans="1:4" x14ac:dyDescent="0.25">
      <c r="A47" t="s">
        <v>1310</v>
      </c>
      <c r="B47" t="s">
        <v>1371</v>
      </c>
      <c r="C47" t="s">
        <v>1325</v>
      </c>
      <c r="D47" s="200">
        <v>336</v>
      </c>
    </row>
    <row r="48" spans="1:4" x14ac:dyDescent="0.25">
      <c r="A48" t="s">
        <v>1315</v>
      </c>
      <c r="B48" t="s">
        <v>1374</v>
      </c>
      <c r="C48" t="s">
        <v>1342</v>
      </c>
      <c r="D48" s="200">
        <v>194.5</v>
      </c>
    </row>
    <row r="49" spans="1:4" x14ac:dyDescent="0.25">
      <c r="A49" t="s">
        <v>1315</v>
      </c>
      <c r="B49" t="s">
        <v>1375</v>
      </c>
      <c r="C49" t="s">
        <v>1376</v>
      </c>
      <c r="D49" s="200">
        <v>224</v>
      </c>
    </row>
    <row r="50" spans="1:4" x14ac:dyDescent="0.25">
      <c r="A50" t="s">
        <v>1315</v>
      </c>
      <c r="B50" t="s">
        <v>1375</v>
      </c>
      <c r="C50" t="s">
        <v>1377</v>
      </c>
      <c r="D50" s="200">
        <v>281.60000000000002</v>
      </c>
    </row>
    <row r="51" spans="1:4" x14ac:dyDescent="0.25">
      <c r="A51" t="s">
        <v>1315</v>
      </c>
      <c r="B51" t="s">
        <v>1375</v>
      </c>
      <c r="C51" t="s">
        <v>1369</v>
      </c>
      <c r="D51" s="200">
        <v>1050</v>
      </c>
    </row>
    <row r="52" spans="1:4" x14ac:dyDescent="0.25">
      <c r="A52" t="s">
        <v>1310</v>
      </c>
      <c r="B52" t="s">
        <v>1378</v>
      </c>
      <c r="C52" t="s">
        <v>1379</v>
      </c>
      <c r="D52" s="200">
        <v>480</v>
      </c>
    </row>
    <row r="53" spans="1:4" x14ac:dyDescent="0.25">
      <c r="A53" t="s">
        <v>1364</v>
      </c>
      <c r="B53" t="s">
        <v>1380</v>
      </c>
      <c r="C53" t="s">
        <v>1381</v>
      </c>
      <c r="D53" s="200">
        <v>406.25</v>
      </c>
    </row>
    <row r="54" spans="1:4" x14ac:dyDescent="0.25">
      <c r="A54" t="s">
        <v>1364</v>
      </c>
      <c r="B54" t="s">
        <v>1380</v>
      </c>
      <c r="C54" t="s">
        <v>1366</v>
      </c>
      <c r="D54" s="200">
        <v>1250</v>
      </c>
    </row>
    <row r="55" spans="1:4" x14ac:dyDescent="0.25">
      <c r="A55" t="s">
        <v>1364</v>
      </c>
      <c r="B55" t="s">
        <v>1382</v>
      </c>
      <c r="C55" t="s">
        <v>1363</v>
      </c>
      <c r="D55" s="200">
        <v>570</v>
      </c>
    </row>
    <row r="56" spans="1:4" x14ac:dyDescent="0.25">
      <c r="A56" t="s">
        <v>1364</v>
      </c>
      <c r="B56" t="s">
        <v>1382</v>
      </c>
      <c r="C56" t="s">
        <v>1383</v>
      </c>
      <c r="D56" s="200">
        <v>190</v>
      </c>
    </row>
    <row r="57" spans="1:4" x14ac:dyDescent="0.25">
      <c r="A57" t="s">
        <v>1364</v>
      </c>
      <c r="B57" t="s">
        <v>1382</v>
      </c>
      <c r="C57" t="s">
        <v>1327</v>
      </c>
      <c r="D57" s="200">
        <v>522</v>
      </c>
    </row>
    <row r="58" spans="1:4" x14ac:dyDescent="0.25">
      <c r="A58" t="s">
        <v>1364</v>
      </c>
      <c r="B58" t="s">
        <v>1384</v>
      </c>
      <c r="C58" t="s">
        <v>1385</v>
      </c>
      <c r="D58" s="200">
        <v>15.5</v>
      </c>
    </row>
    <row r="59" spans="1:4" x14ac:dyDescent="0.25">
      <c r="A59" t="s">
        <v>1364</v>
      </c>
      <c r="B59" t="s">
        <v>1384</v>
      </c>
      <c r="C59" t="s">
        <v>1327</v>
      </c>
      <c r="D59" s="200">
        <v>2088</v>
      </c>
    </row>
    <row r="60" spans="1:4" x14ac:dyDescent="0.25">
      <c r="A60" t="s">
        <v>1364</v>
      </c>
      <c r="B60" t="s">
        <v>1384</v>
      </c>
      <c r="C60" t="s">
        <v>1318</v>
      </c>
      <c r="D60" s="200">
        <v>223.5</v>
      </c>
    </row>
    <row r="61" spans="1:4" x14ac:dyDescent="0.25">
      <c r="A61" t="s">
        <v>1364</v>
      </c>
      <c r="B61" t="s">
        <v>1386</v>
      </c>
      <c r="C61" t="s">
        <v>1387</v>
      </c>
      <c r="D61" s="200">
        <v>1093.05</v>
      </c>
    </row>
    <row r="62" spans="1:4" x14ac:dyDescent="0.25">
      <c r="A62" t="s">
        <v>1364</v>
      </c>
      <c r="B62" t="s">
        <v>1386</v>
      </c>
      <c r="C62" t="s">
        <v>1312</v>
      </c>
      <c r="D62" s="200">
        <v>684</v>
      </c>
    </row>
  </sheetData>
  <hyperlinks>
    <hyperlink ref="G21" location="Home!A1" display="Go To Home" xr:uid="{6F8E0A89-E3DE-4084-8C03-95D02AD3D72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3F1B-D7A8-469C-8550-46564B5E4495}">
  <sheetPr>
    <tabColor rgb="FFFFC000"/>
  </sheetPr>
  <dimension ref="A1:L15"/>
  <sheetViews>
    <sheetView workbookViewId="0">
      <selection activeCell="J15" sqref="J15"/>
    </sheetView>
  </sheetViews>
  <sheetFormatPr defaultRowHeight="15" x14ac:dyDescent="0.25"/>
  <cols>
    <col min="10" max="10" width="12.85546875" customWidth="1"/>
  </cols>
  <sheetData>
    <row r="1" spans="1:12" x14ac:dyDescent="0.25">
      <c r="A1" t="s">
        <v>1405</v>
      </c>
      <c r="B1" t="s">
        <v>1178</v>
      </c>
      <c r="C1" t="s">
        <v>1406</v>
      </c>
      <c r="D1" t="s">
        <v>1407</v>
      </c>
      <c r="E1" t="s">
        <v>1408</v>
      </c>
      <c r="I1" t="s">
        <v>1399</v>
      </c>
      <c r="J1" t="s">
        <v>1400</v>
      </c>
      <c r="K1" t="s">
        <v>1401</v>
      </c>
      <c r="L1" t="s">
        <v>1402</v>
      </c>
    </row>
    <row r="2" spans="1:12" x14ac:dyDescent="0.25">
      <c r="A2" t="s">
        <v>1409</v>
      </c>
      <c r="B2" t="s">
        <v>1410</v>
      </c>
      <c r="C2" s="73">
        <f>DMIN($A$6:$E$12,C6,$A$1:$B$2)</f>
        <v>15</v>
      </c>
      <c r="D2" s="73">
        <f t="shared" ref="D2:E2" si="0">DMIN($A$6:$E$12,D6,$A$1:$B$2)</f>
        <v>10</v>
      </c>
      <c r="E2" s="73">
        <f t="shared" si="0"/>
        <v>75</v>
      </c>
      <c r="I2" t="s">
        <v>1411</v>
      </c>
      <c r="J2" t="s">
        <v>1412</v>
      </c>
      <c r="K2" s="73">
        <f>DMIN($I$5:$L$9,K5,$I$1:$J$2)</f>
        <v>5</v>
      </c>
      <c r="L2" s="73">
        <f>DMIN($I$5:$L$9,L5,$I$1:$J$2)</f>
        <v>21.69</v>
      </c>
    </row>
    <row r="5" spans="1:12" x14ac:dyDescent="0.25">
      <c r="I5" t="s">
        <v>1399</v>
      </c>
      <c r="J5" t="s">
        <v>1400</v>
      </c>
      <c r="K5" t="s">
        <v>1401</v>
      </c>
      <c r="L5" t="s">
        <v>1402</v>
      </c>
    </row>
    <row r="6" spans="1:12" x14ac:dyDescent="0.25">
      <c r="A6" t="s">
        <v>1405</v>
      </c>
      <c r="B6" t="s">
        <v>1178</v>
      </c>
      <c r="C6" t="s">
        <v>1406</v>
      </c>
      <c r="D6" t="s">
        <v>1407</v>
      </c>
      <c r="E6" t="s">
        <v>1408</v>
      </c>
      <c r="I6">
        <v>10567</v>
      </c>
      <c r="J6">
        <v>2</v>
      </c>
      <c r="K6" s="130">
        <v>3.5</v>
      </c>
      <c r="L6" s="130">
        <v>7</v>
      </c>
    </row>
    <row r="7" spans="1:12" x14ac:dyDescent="0.25">
      <c r="A7" t="s">
        <v>1409</v>
      </c>
      <c r="B7">
        <v>18</v>
      </c>
      <c r="C7">
        <v>20</v>
      </c>
      <c r="D7">
        <v>14</v>
      </c>
      <c r="E7" s="98">
        <v>105</v>
      </c>
      <c r="I7">
        <v>10568</v>
      </c>
      <c r="J7">
        <v>3</v>
      </c>
      <c r="K7" s="130">
        <v>5</v>
      </c>
      <c r="L7" s="130">
        <v>25</v>
      </c>
    </row>
    <row r="8" spans="1:12" x14ac:dyDescent="0.25">
      <c r="A8" t="s">
        <v>1413</v>
      </c>
      <c r="B8">
        <v>12</v>
      </c>
      <c r="C8">
        <v>12</v>
      </c>
      <c r="D8">
        <v>10</v>
      </c>
      <c r="E8" s="98">
        <v>96</v>
      </c>
      <c r="I8">
        <v>10569</v>
      </c>
      <c r="J8">
        <v>5</v>
      </c>
      <c r="K8" s="130">
        <v>7.23</v>
      </c>
      <c r="L8" s="130">
        <v>21.69</v>
      </c>
    </row>
    <row r="9" spans="1:12" x14ac:dyDescent="0.25">
      <c r="A9" t="s">
        <v>1414</v>
      </c>
      <c r="B9">
        <v>13</v>
      </c>
      <c r="C9">
        <v>14</v>
      </c>
      <c r="D9">
        <v>9</v>
      </c>
      <c r="E9" s="98">
        <v>105</v>
      </c>
      <c r="I9">
        <v>10570</v>
      </c>
      <c r="J9">
        <v>12</v>
      </c>
      <c r="K9" s="130">
        <v>5</v>
      </c>
      <c r="L9" s="130">
        <v>35.880000000000003</v>
      </c>
    </row>
    <row r="10" spans="1:12" x14ac:dyDescent="0.25">
      <c r="A10" t="s">
        <v>1409</v>
      </c>
      <c r="B10">
        <v>14</v>
      </c>
      <c r="C10">
        <v>15</v>
      </c>
      <c r="D10">
        <v>10</v>
      </c>
      <c r="E10" s="98">
        <v>75</v>
      </c>
    </row>
    <row r="11" spans="1:12" x14ac:dyDescent="0.25">
      <c r="A11" t="s">
        <v>1413</v>
      </c>
      <c r="B11">
        <v>9</v>
      </c>
      <c r="C11">
        <v>8</v>
      </c>
      <c r="D11">
        <v>8</v>
      </c>
      <c r="E11" s="98">
        <v>77</v>
      </c>
    </row>
    <row r="12" spans="1:12" x14ac:dyDescent="0.25">
      <c r="A12" t="s">
        <v>1409</v>
      </c>
      <c r="B12">
        <v>8</v>
      </c>
      <c r="C12">
        <v>9</v>
      </c>
      <c r="D12">
        <v>6</v>
      </c>
      <c r="E12" s="98">
        <v>45</v>
      </c>
    </row>
    <row r="15" spans="1:12" x14ac:dyDescent="0.25">
      <c r="J15" s="216" t="s">
        <v>1467</v>
      </c>
    </row>
  </sheetData>
  <hyperlinks>
    <hyperlink ref="J15" location="Home!A1" display="Go To Home" xr:uid="{9CF95393-463C-4868-9F45-4915C67D08B6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87FCB-3CD3-4DBC-8F2F-069A5AA03BC9}">
  <sheetPr>
    <tabColor rgb="FFFFC000"/>
  </sheetPr>
  <dimension ref="A1:M14"/>
  <sheetViews>
    <sheetView workbookViewId="0">
      <selection activeCell="M14" sqref="M14"/>
    </sheetView>
  </sheetViews>
  <sheetFormatPr defaultRowHeight="15" x14ac:dyDescent="0.25"/>
  <cols>
    <col min="13" max="13" width="14.5703125" customWidth="1"/>
  </cols>
  <sheetData>
    <row r="1" spans="1:13" x14ac:dyDescent="0.25">
      <c r="A1" t="s">
        <v>1405</v>
      </c>
      <c r="B1" t="s">
        <v>1178</v>
      </c>
      <c r="C1" t="s">
        <v>1406</v>
      </c>
      <c r="D1" t="s">
        <v>1407</v>
      </c>
      <c r="E1" t="s">
        <v>1408</v>
      </c>
      <c r="I1" t="s">
        <v>1399</v>
      </c>
      <c r="J1" t="s">
        <v>1400</v>
      </c>
      <c r="K1" t="s">
        <v>1401</v>
      </c>
      <c r="L1" t="s">
        <v>1402</v>
      </c>
    </row>
    <row r="2" spans="1:13" x14ac:dyDescent="0.25">
      <c r="A2" t="s">
        <v>1409</v>
      </c>
      <c r="B2" t="s">
        <v>1410</v>
      </c>
      <c r="C2" s="73">
        <f>DMAX($A$6:$E$12,C6,$A$1:$B$2)</f>
        <v>20</v>
      </c>
      <c r="D2" s="73">
        <f>DMAX($A$6:$E$12,D6,$A$1:$B$2)</f>
        <v>14</v>
      </c>
      <c r="E2" s="73">
        <f>DMAX($A$6:$E$12,E6,$A$1:$B$2)</f>
        <v>105</v>
      </c>
      <c r="I2" t="s">
        <v>1411</v>
      </c>
      <c r="J2" t="s">
        <v>1412</v>
      </c>
      <c r="K2" s="73">
        <f>DMAX($I$5:$L$9,K5,$I$1:$J$2)</f>
        <v>7.23</v>
      </c>
      <c r="L2" s="73">
        <f>DMAX($I$5:$L$9,L5,$I$1:$J$2)</f>
        <v>35.880000000000003</v>
      </c>
    </row>
    <row r="5" spans="1:13" x14ac:dyDescent="0.25">
      <c r="I5" t="s">
        <v>1399</v>
      </c>
      <c r="J5" t="s">
        <v>1400</v>
      </c>
      <c r="K5" t="s">
        <v>1401</v>
      </c>
      <c r="L5" t="s">
        <v>1402</v>
      </c>
    </row>
    <row r="6" spans="1:13" x14ac:dyDescent="0.25">
      <c r="A6" t="s">
        <v>1405</v>
      </c>
      <c r="B6" t="s">
        <v>1178</v>
      </c>
      <c r="C6" t="s">
        <v>1406</v>
      </c>
      <c r="D6" t="s">
        <v>1407</v>
      </c>
      <c r="E6" t="s">
        <v>1408</v>
      </c>
      <c r="I6">
        <v>10567</v>
      </c>
      <c r="J6">
        <v>2</v>
      </c>
      <c r="K6" s="130">
        <v>3.5</v>
      </c>
      <c r="L6" s="130">
        <v>7</v>
      </c>
    </row>
    <row r="7" spans="1:13" x14ac:dyDescent="0.25">
      <c r="A7" t="s">
        <v>1409</v>
      </c>
      <c r="B7">
        <v>18</v>
      </c>
      <c r="C7">
        <v>20</v>
      </c>
      <c r="D7">
        <v>14</v>
      </c>
      <c r="E7" s="98">
        <v>105</v>
      </c>
      <c r="I7">
        <v>10568</v>
      </c>
      <c r="J7">
        <v>3</v>
      </c>
      <c r="K7" s="130">
        <v>5</v>
      </c>
      <c r="L7" s="130">
        <v>25</v>
      </c>
    </row>
    <row r="8" spans="1:13" x14ac:dyDescent="0.25">
      <c r="A8" t="s">
        <v>1413</v>
      </c>
      <c r="B8">
        <v>12</v>
      </c>
      <c r="C8">
        <v>12</v>
      </c>
      <c r="D8">
        <v>10</v>
      </c>
      <c r="E8" s="98">
        <v>96</v>
      </c>
      <c r="I8">
        <v>10569</v>
      </c>
      <c r="J8">
        <v>5</v>
      </c>
      <c r="K8" s="130">
        <v>7.23</v>
      </c>
      <c r="L8" s="130">
        <v>21.69</v>
      </c>
    </row>
    <row r="9" spans="1:13" x14ac:dyDescent="0.25">
      <c r="A9" t="s">
        <v>1414</v>
      </c>
      <c r="B9">
        <v>13</v>
      </c>
      <c r="C9">
        <v>14</v>
      </c>
      <c r="D9">
        <v>9</v>
      </c>
      <c r="E9" s="98">
        <v>105</v>
      </c>
      <c r="I9">
        <v>10570</v>
      </c>
      <c r="J9">
        <v>12</v>
      </c>
      <c r="K9" s="130">
        <v>5</v>
      </c>
      <c r="L9" s="130">
        <v>35.880000000000003</v>
      </c>
    </row>
    <row r="10" spans="1:13" x14ac:dyDescent="0.25">
      <c r="A10" t="s">
        <v>1409</v>
      </c>
      <c r="B10">
        <v>14</v>
      </c>
      <c r="C10">
        <v>15</v>
      </c>
      <c r="D10">
        <v>10</v>
      </c>
      <c r="E10" s="98">
        <v>75</v>
      </c>
    </row>
    <row r="11" spans="1:13" x14ac:dyDescent="0.25">
      <c r="A11" t="s">
        <v>1413</v>
      </c>
      <c r="B11">
        <v>9</v>
      </c>
      <c r="C11">
        <v>8</v>
      </c>
      <c r="D11">
        <v>8</v>
      </c>
      <c r="E11" s="98">
        <v>77</v>
      </c>
    </row>
    <row r="12" spans="1:13" x14ac:dyDescent="0.25">
      <c r="A12" t="s">
        <v>1409</v>
      </c>
      <c r="B12">
        <v>8</v>
      </c>
      <c r="C12">
        <v>9</v>
      </c>
      <c r="D12">
        <v>6</v>
      </c>
      <c r="E12" s="98">
        <v>45</v>
      </c>
    </row>
    <row r="14" spans="1:13" x14ac:dyDescent="0.25">
      <c r="M14" s="216" t="s">
        <v>1467</v>
      </c>
    </row>
  </sheetData>
  <hyperlinks>
    <hyperlink ref="M14" location="Home!A1" display="Go To Home" xr:uid="{6735B501-0FFD-4AC5-AB8A-2A8ED58E3404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D7FF-E23D-48B8-82A1-07E37BA662C9}">
  <sheetPr>
    <tabColor rgb="FFFFC000"/>
  </sheetPr>
  <dimension ref="A1:H17"/>
  <sheetViews>
    <sheetView workbookViewId="0">
      <selection activeCell="H17" sqref="H17"/>
    </sheetView>
  </sheetViews>
  <sheetFormatPr defaultRowHeight="15" x14ac:dyDescent="0.25"/>
  <cols>
    <col min="8" max="8" width="15" customWidth="1"/>
  </cols>
  <sheetData>
    <row r="1" spans="1:8" x14ac:dyDescent="0.25">
      <c r="A1" s="8" t="s">
        <v>1128</v>
      </c>
      <c r="B1" s="8" t="s">
        <v>1415</v>
      </c>
      <c r="C1" t="s">
        <v>1416</v>
      </c>
      <c r="D1" t="s">
        <v>1131</v>
      </c>
    </row>
    <row r="2" spans="1:8" x14ac:dyDescent="0.25">
      <c r="A2" t="s">
        <v>1133</v>
      </c>
      <c r="B2" s="204" t="s">
        <v>1410</v>
      </c>
      <c r="C2" s="72">
        <f>DCOUNT($A$4:$D$12,C4,$A$1:$B$2)</f>
        <v>3</v>
      </c>
      <c r="D2" s="72">
        <f>DCOUNT($A$4:$D$12,D4,$A$1:$B$2)</f>
        <v>3</v>
      </c>
    </row>
    <row r="4" spans="1:8" x14ac:dyDescent="0.25">
      <c r="A4" s="8" t="s">
        <v>1128</v>
      </c>
      <c r="B4" s="8" t="s">
        <v>1415</v>
      </c>
      <c r="C4" t="s">
        <v>1416</v>
      </c>
      <c r="D4" t="s">
        <v>1131</v>
      </c>
      <c r="H4" t="s">
        <v>1417</v>
      </c>
    </row>
    <row r="5" spans="1:8" x14ac:dyDescent="0.25">
      <c r="A5" t="s">
        <v>1133</v>
      </c>
      <c r="B5" s="98">
        <v>250</v>
      </c>
      <c r="C5">
        <v>3</v>
      </c>
      <c r="D5" s="130">
        <v>3.5</v>
      </c>
    </row>
    <row r="6" spans="1:8" x14ac:dyDescent="0.25">
      <c r="A6" t="s">
        <v>1136</v>
      </c>
      <c r="B6" s="98">
        <v>200</v>
      </c>
      <c r="C6">
        <v>4</v>
      </c>
      <c r="D6" s="130">
        <v>5</v>
      </c>
    </row>
    <row r="7" spans="1:8" x14ac:dyDescent="0.25">
      <c r="A7" t="s">
        <v>1398</v>
      </c>
      <c r="B7" s="98">
        <v>175</v>
      </c>
      <c r="C7">
        <v>3</v>
      </c>
      <c r="D7" s="130">
        <v>7.23</v>
      </c>
    </row>
    <row r="8" spans="1:8" x14ac:dyDescent="0.25">
      <c r="A8" t="s">
        <v>1133</v>
      </c>
      <c r="B8" s="98">
        <v>325</v>
      </c>
      <c r="C8">
        <v>2</v>
      </c>
      <c r="D8" s="130">
        <v>2.99</v>
      </c>
    </row>
    <row r="9" spans="1:8" x14ac:dyDescent="0.25">
      <c r="A9" t="s">
        <v>1136</v>
      </c>
      <c r="B9" s="98">
        <v>150</v>
      </c>
      <c r="C9">
        <v>5</v>
      </c>
      <c r="D9" s="130">
        <v>7</v>
      </c>
    </row>
    <row r="10" spans="1:8" x14ac:dyDescent="0.25">
      <c r="A10" t="s">
        <v>1398</v>
      </c>
      <c r="B10" s="98">
        <v>300</v>
      </c>
      <c r="C10">
        <v>4</v>
      </c>
      <c r="D10" s="130">
        <v>25</v>
      </c>
    </row>
    <row r="11" spans="1:8" x14ac:dyDescent="0.25">
      <c r="A11" t="s">
        <v>1133</v>
      </c>
      <c r="B11" s="98">
        <v>456</v>
      </c>
      <c r="C11">
        <v>3</v>
      </c>
      <c r="D11" s="130">
        <v>21.69</v>
      </c>
    </row>
    <row r="12" spans="1:8" x14ac:dyDescent="0.25">
      <c r="A12" t="s">
        <v>1136</v>
      </c>
      <c r="B12" s="98">
        <v>458</v>
      </c>
      <c r="C12">
        <v>5</v>
      </c>
      <c r="D12" s="98">
        <v>654</v>
      </c>
    </row>
    <row r="17" spans="8:8" x14ac:dyDescent="0.25">
      <c r="H17" s="216" t="s">
        <v>1467</v>
      </c>
    </row>
  </sheetData>
  <hyperlinks>
    <hyperlink ref="H17" location="Home!A1" display="Go To Home" xr:uid="{B4A59939-890C-49BD-9B6F-7E375E617F9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6B3E-D91D-4AD1-BB73-980D5E58A909}">
  <sheetPr>
    <tabColor rgb="FFFFC000"/>
  </sheetPr>
  <dimension ref="A1:R23"/>
  <sheetViews>
    <sheetView workbookViewId="0">
      <selection activeCell="F19" sqref="F19"/>
    </sheetView>
  </sheetViews>
  <sheetFormatPr defaultRowHeight="15" x14ac:dyDescent="0.25"/>
  <cols>
    <col min="2" max="2" width="11.42578125" bestFit="1" customWidth="1"/>
    <col min="7" max="7" width="12.85546875" customWidth="1"/>
    <col min="12" max="12" width="14.140625" customWidth="1"/>
  </cols>
  <sheetData>
    <row r="1" spans="1:18" x14ac:dyDescent="0.25">
      <c r="A1" t="s">
        <v>1405</v>
      </c>
      <c r="B1" t="s">
        <v>1178</v>
      </c>
      <c r="G1" s="216" t="s">
        <v>1467</v>
      </c>
      <c r="K1" s="84" t="s">
        <v>21</v>
      </c>
      <c r="L1" s="84" t="s">
        <v>1421</v>
      </c>
      <c r="M1" s="84" t="s">
        <v>1406</v>
      </c>
      <c r="N1" s="84" t="s">
        <v>1422</v>
      </c>
      <c r="O1" s="84" t="s">
        <v>1423</v>
      </c>
      <c r="Q1" s="206" t="s">
        <v>1422</v>
      </c>
      <c r="R1" s="206" t="s">
        <v>1424</v>
      </c>
    </row>
    <row r="2" spans="1:18" ht="15.75" thickBot="1" x14ac:dyDescent="0.3">
      <c r="A2" t="s">
        <v>1409</v>
      </c>
      <c r="B2" t="s">
        <v>1410</v>
      </c>
      <c r="K2" s="8" t="s">
        <v>1425</v>
      </c>
      <c r="L2" s="8" t="s">
        <v>1426</v>
      </c>
      <c r="M2" s="8">
        <v>8</v>
      </c>
      <c r="N2" s="8" t="s">
        <v>1427</v>
      </c>
      <c r="O2" s="8">
        <v>63</v>
      </c>
      <c r="Q2" s="209" t="s">
        <v>1428</v>
      </c>
      <c r="R2" s="209" t="s">
        <v>1429</v>
      </c>
    </row>
    <row r="3" spans="1:18" ht="16.5" thickTop="1" thickBot="1" x14ac:dyDescent="0.3">
      <c r="K3" s="8" t="s">
        <v>1425</v>
      </c>
      <c r="L3" s="8" t="s">
        <v>1426</v>
      </c>
      <c r="M3" s="8">
        <v>8</v>
      </c>
      <c r="N3" s="8" t="s">
        <v>1430</v>
      </c>
      <c r="O3" s="8">
        <v>78</v>
      </c>
      <c r="Q3" s="230">
        <f>DCOUNTA(K1:O13,O1,Q1:R2)</f>
        <v>2</v>
      </c>
      <c r="R3" s="230"/>
    </row>
    <row r="4" spans="1:18" x14ac:dyDescent="0.25">
      <c r="A4" s="205" t="s">
        <v>1405</v>
      </c>
      <c r="B4" s="205" t="s">
        <v>1178</v>
      </c>
      <c r="C4" s="205" t="s">
        <v>1406</v>
      </c>
      <c r="D4" s="205" t="s">
        <v>1407</v>
      </c>
      <c r="E4" s="205" t="s">
        <v>1408</v>
      </c>
      <c r="K4" s="8" t="s">
        <v>1425</v>
      </c>
      <c r="L4" s="8" t="s">
        <v>1426</v>
      </c>
      <c r="M4" s="8">
        <v>8</v>
      </c>
      <c r="N4" s="8" t="s">
        <v>1428</v>
      </c>
      <c r="O4" s="8">
        <v>39</v>
      </c>
    </row>
    <row r="5" spans="1:18" x14ac:dyDescent="0.25">
      <c r="A5" s="206" t="s">
        <v>1409</v>
      </c>
      <c r="B5" s="206">
        <v>18</v>
      </c>
      <c r="C5" s="206">
        <v>20</v>
      </c>
      <c r="D5" s="206">
        <v>14</v>
      </c>
      <c r="E5" s="207">
        <v>105</v>
      </c>
      <c r="K5" s="8" t="s">
        <v>1431</v>
      </c>
      <c r="L5" s="8" t="s">
        <v>1432</v>
      </c>
      <c r="M5" s="8">
        <v>8</v>
      </c>
      <c r="N5" s="8" t="s">
        <v>1427</v>
      </c>
      <c r="O5" s="8">
        <v>55</v>
      </c>
    </row>
    <row r="6" spans="1:18" x14ac:dyDescent="0.25">
      <c r="A6" t="s">
        <v>1413</v>
      </c>
      <c r="B6">
        <v>12</v>
      </c>
      <c r="C6">
        <v>12</v>
      </c>
      <c r="D6">
        <v>10</v>
      </c>
      <c r="E6" s="208">
        <v>96</v>
      </c>
      <c r="K6" s="8" t="s">
        <v>1431</v>
      </c>
      <c r="L6" s="8" t="s">
        <v>1432</v>
      </c>
      <c r="M6" s="8">
        <v>8</v>
      </c>
      <c r="N6" s="8" t="s">
        <v>1430</v>
      </c>
      <c r="O6" s="8">
        <v>71</v>
      </c>
    </row>
    <row r="7" spans="1:18" x14ac:dyDescent="0.25">
      <c r="A7" t="s">
        <v>1414</v>
      </c>
      <c r="B7">
        <v>13</v>
      </c>
      <c r="C7">
        <v>14</v>
      </c>
      <c r="D7">
        <v>9</v>
      </c>
      <c r="E7" s="208">
        <v>105</v>
      </c>
      <c r="K7" s="8" t="s">
        <v>1431</v>
      </c>
      <c r="L7" s="8" t="s">
        <v>1432</v>
      </c>
      <c r="M7" s="8">
        <v>8</v>
      </c>
      <c r="N7" s="8" t="s">
        <v>1428</v>
      </c>
      <c r="O7" s="8">
        <v>43</v>
      </c>
    </row>
    <row r="8" spans="1:18" x14ac:dyDescent="0.25">
      <c r="A8" t="s">
        <v>1409</v>
      </c>
      <c r="B8">
        <v>14</v>
      </c>
      <c r="C8">
        <v>15</v>
      </c>
      <c r="D8">
        <v>10</v>
      </c>
      <c r="E8" s="208">
        <v>75</v>
      </c>
      <c r="K8" s="8" t="s">
        <v>1433</v>
      </c>
      <c r="L8" s="8" t="s">
        <v>1426</v>
      </c>
      <c r="M8" s="8">
        <v>9</v>
      </c>
      <c r="N8" s="8" t="s">
        <v>1427</v>
      </c>
      <c r="O8" s="8">
        <v>71</v>
      </c>
    </row>
    <row r="9" spans="1:18" x14ac:dyDescent="0.25">
      <c r="A9" t="s">
        <v>1413</v>
      </c>
      <c r="B9">
        <v>9</v>
      </c>
      <c r="C9">
        <v>18</v>
      </c>
      <c r="D9">
        <v>8</v>
      </c>
      <c r="E9" s="208">
        <v>77</v>
      </c>
      <c r="K9" s="8" t="s">
        <v>1433</v>
      </c>
      <c r="L9" s="8" t="s">
        <v>1426</v>
      </c>
      <c r="M9" s="8">
        <v>9</v>
      </c>
      <c r="N9" s="8" t="s">
        <v>1430</v>
      </c>
      <c r="O9" s="8">
        <v>52</v>
      </c>
    </row>
    <row r="10" spans="1:18" ht="15.75" thickBot="1" x14ac:dyDescent="0.3">
      <c r="A10" s="209" t="s">
        <v>1409</v>
      </c>
      <c r="B10" s="209">
        <v>8</v>
      </c>
      <c r="C10" s="209">
        <v>9</v>
      </c>
      <c r="D10" s="209">
        <v>6</v>
      </c>
      <c r="E10" s="210">
        <v>45</v>
      </c>
      <c r="K10" s="8" t="s">
        <v>1433</v>
      </c>
      <c r="L10" s="8" t="s">
        <v>1426</v>
      </c>
      <c r="M10" s="8">
        <v>9</v>
      </c>
      <c r="N10" s="8" t="s">
        <v>1428</v>
      </c>
      <c r="O10" s="8">
        <v>79</v>
      </c>
    </row>
    <row r="11" spans="1:18" ht="15.75" thickTop="1" x14ac:dyDescent="0.25">
      <c r="K11" s="8" t="s">
        <v>1181</v>
      </c>
      <c r="L11" s="8" t="s">
        <v>1432</v>
      </c>
      <c r="M11" s="8">
        <v>9</v>
      </c>
      <c r="N11" s="8" t="s">
        <v>1427</v>
      </c>
      <c r="O11" s="8">
        <v>78</v>
      </c>
    </row>
    <row r="12" spans="1:18" x14ac:dyDescent="0.25">
      <c r="K12" s="8" t="s">
        <v>1181</v>
      </c>
      <c r="L12" s="8" t="s">
        <v>1432</v>
      </c>
      <c r="M12" s="8">
        <v>9</v>
      </c>
      <c r="N12" s="8" t="s">
        <v>1430</v>
      </c>
      <c r="O12" s="8">
        <v>69</v>
      </c>
    </row>
    <row r="13" spans="1:18" x14ac:dyDescent="0.25">
      <c r="K13" s="8" t="s">
        <v>1181</v>
      </c>
      <c r="L13" s="8" t="s">
        <v>1432</v>
      </c>
      <c r="M13" s="8">
        <v>9</v>
      </c>
      <c r="N13" s="8" t="s">
        <v>1428</v>
      </c>
      <c r="O13" s="8">
        <v>65</v>
      </c>
    </row>
    <row r="14" spans="1:18" ht="15.75" thickBot="1" x14ac:dyDescent="0.3">
      <c r="A14" s="110" t="s">
        <v>1418</v>
      </c>
      <c r="B14" s="110" t="s">
        <v>1240</v>
      </c>
      <c r="C14" s="110"/>
    </row>
    <row r="15" spans="1:18" ht="21.75" thickBot="1" x14ac:dyDescent="0.4">
      <c r="A15" s="211">
        <f>DCOUNTA(A4:E10,E4,A1:B2)</f>
        <v>2</v>
      </c>
      <c r="B15" t="s">
        <v>1419</v>
      </c>
    </row>
    <row r="16" spans="1:18" x14ac:dyDescent="0.25">
      <c r="A16" t="s">
        <v>1420</v>
      </c>
    </row>
    <row r="19" spans="11:18" ht="19.5" thickBot="1" x14ac:dyDescent="0.35">
      <c r="K19" s="212" t="s">
        <v>1187</v>
      </c>
      <c r="L19" s="212" t="s">
        <v>1434</v>
      </c>
      <c r="M19" s="212" t="s">
        <v>266</v>
      </c>
      <c r="P19" s="213" t="s">
        <v>1187</v>
      </c>
      <c r="Q19" s="213" t="s">
        <v>266</v>
      </c>
      <c r="R19" s="213" t="s">
        <v>1418</v>
      </c>
    </row>
    <row r="20" spans="11:18" ht="19.5" thickBot="1" x14ac:dyDescent="0.35">
      <c r="K20" s="56" t="s">
        <v>1435</v>
      </c>
      <c r="L20" s="56" t="s">
        <v>1436</v>
      </c>
      <c r="M20" s="56" t="s">
        <v>1437</v>
      </c>
      <c r="P20" s="214" t="s">
        <v>1438</v>
      </c>
      <c r="Q20" s="214" t="s">
        <v>1437</v>
      </c>
      <c r="R20" s="215">
        <f>DCOUNTA(K19:M23,M19,P19:Q20)</f>
        <v>2</v>
      </c>
    </row>
    <row r="21" spans="11:18" ht="19.5" thickTop="1" x14ac:dyDescent="0.3">
      <c r="K21" s="56" t="s">
        <v>1435</v>
      </c>
      <c r="L21" s="56" t="s">
        <v>1439</v>
      </c>
      <c r="M21" s="56" t="s">
        <v>40</v>
      </c>
    </row>
    <row r="22" spans="11:18" ht="18.75" x14ac:dyDescent="0.3">
      <c r="K22" s="56" t="s">
        <v>1438</v>
      </c>
      <c r="L22" s="56" t="s">
        <v>1440</v>
      </c>
      <c r="M22" s="56" t="s">
        <v>1437</v>
      </c>
    </row>
    <row r="23" spans="11:18" ht="18.75" x14ac:dyDescent="0.3">
      <c r="K23" s="56" t="s">
        <v>1438</v>
      </c>
      <c r="L23" s="56" t="s">
        <v>1441</v>
      </c>
      <c r="M23" s="56" t="s">
        <v>1437</v>
      </c>
    </row>
  </sheetData>
  <mergeCells count="1">
    <mergeCell ref="Q3:R3"/>
  </mergeCells>
  <hyperlinks>
    <hyperlink ref="G1" location="Home!A1" display="Go To Home" xr:uid="{0F286FB1-9AC8-4E23-97A3-A514637288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30E9-0867-44EB-8FC5-D715A0DA771B}">
  <sheetPr>
    <tabColor theme="8" tint="0.59999389629810485"/>
  </sheetPr>
  <dimension ref="A1:T20"/>
  <sheetViews>
    <sheetView workbookViewId="0">
      <selection activeCell="E12" sqref="E12"/>
    </sheetView>
  </sheetViews>
  <sheetFormatPr defaultRowHeight="15" x14ac:dyDescent="0.25"/>
  <cols>
    <col min="1" max="1" width="19.28515625" customWidth="1"/>
    <col min="2" max="2" width="13" customWidth="1"/>
    <col min="4" max="4" width="25.5703125" bestFit="1" customWidth="1"/>
    <col min="5" max="5" width="18.42578125" bestFit="1" customWidth="1"/>
    <col min="6" max="6" width="25.140625" bestFit="1" customWidth="1"/>
    <col min="10" max="10" width="13" customWidth="1"/>
    <col min="11" max="11" width="13.85546875" customWidth="1"/>
  </cols>
  <sheetData>
    <row r="1" spans="1:20" ht="23.25" x14ac:dyDescent="0.25">
      <c r="A1" s="217" t="s">
        <v>20</v>
      </c>
      <c r="B1" s="217"/>
      <c r="C1" s="2"/>
      <c r="D1" s="3" t="s">
        <v>21</v>
      </c>
      <c r="E1" s="3" t="s">
        <v>22</v>
      </c>
      <c r="F1" s="3" t="s">
        <v>23</v>
      </c>
      <c r="G1" s="2"/>
      <c r="H1" s="4"/>
      <c r="I1" s="4"/>
      <c r="J1" s="4"/>
      <c r="K1" s="216" t="s">
        <v>1467</v>
      </c>
      <c r="L1" s="4"/>
      <c r="M1" s="4"/>
      <c r="N1" s="4"/>
      <c r="O1" s="4"/>
      <c r="P1" s="4"/>
      <c r="Q1" s="4"/>
      <c r="R1" s="4"/>
      <c r="S1" s="4"/>
      <c r="T1" s="4"/>
    </row>
    <row r="2" spans="1:20" ht="23.25" x14ac:dyDescent="0.25">
      <c r="A2" s="5" t="s">
        <v>24</v>
      </c>
      <c r="B2" s="5">
        <v>99</v>
      </c>
      <c r="C2" s="2"/>
      <c r="D2" s="6" t="s">
        <v>25</v>
      </c>
      <c r="E2" s="5" t="s">
        <v>26</v>
      </c>
      <c r="F2" s="7">
        <f>VLOOKUP(E2,$A$1:$B$8,2,0)</f>
        <v>71</v>
      </c>
      <c r="G2" s="2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23.25" x14ac:dyDescent="0.25">
      <c r="A3" s="5" t="s">
        <v>27</v>
      </c>
      <c r="B3" s="5">
        <v>92</v>
      </c>
      <c r="C3" s="2"/>
      <c r="D3" s="6" t="s">
        <v>28</v>
      </c>
      <c r="E3" s="5" t="s">
        <v>29</v>
      </c>
      <c r="F3" s="7">
        <f t="shared" ref="F3:F13" si="0">VLOOKUP(E3,$A$1:$B$8,2,0)</f>
        <v>78</v>
      </c>
      <c r="G3" s="2"/>
      <c r="H3" s="4"/>
      <c r="I3" s="4"/>
      <c r="J3" s="4" t="s">
        <v>30</v>
      </c>
      <c r="K3" s="4" t="s">
        <v>31</v>
      </c>
      <c r="L3" s="4"/>
      <c r="M3" s="4"/>
      <c r="N3" s="4"/>
      <c r="O3" s="4"/>
      <c r="P3" s="4"/>
      <c r="Q3" s="4"/>
      <c r="R3" s="4"/>
      <c r="S3" s="4"/>
      <c r="T3" s="4"/>
    </row>
    <row r="4" spans="1:20" ht="23.25" x14ac:dyDescent="0.25">
      <c r="A4" s="5" t="s">
        <v>32</v>
      </c>
      <c r="B4" s="5">
        <v>85</v>
      </c>
      <c r="C4" s="2"/>
      <c r="D4" s="6" t="s">
        <v>33</v>
      </c>
      <c r="E4" s="5" t="s">
        <v>29</v>
      </c>
      <c r="F4" s="7">
        <f t="shared" si="0"/>
        <v>78</v>
      </c>
      <c r="G4" s="2"/>
      <c r="H4" s="4"/>
      <c r="I4" s="4"/>
      <c r="J4" s="4" t="s">
        <v>34</v>
      </c>
      <c r="K4" s="4" t="s">
        <v>35</v>
      </c>
      <c r="L4" s="4"/>
      <c r="M4" s="4"/>
      <c r="N4" s="4"/>
      <c r="O4" s="4"/>
      <c r="P4" s="4"/>
      <c r="Q4" s="4"/>
      <c r="R4" s="4"/>
      <c r="S4" s="4"/>
      <c r="T4" s="4"/>
    </row>
    <row r="5" spans="1:20" ht="23.25" x14ac:dyDescent="0.25">
      <c r="A5" s="5" t="s">
        <v>29</v>
      </c>
      <c r="B5" s="5">
        <v>78</v>
      </c>
      <c r="C5" s="2"/>
      <c r="D5" s="6" t="s">
        <v>36</v>
      </c>
      <c r="E5" s="5" t="s">
        <v>32</v>
      </c>
      <c r="F5" s="7">
        <f t="shared" si="0"/>
        <v>85</v>
      </c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23.25" x14ac:dyDescent="0.25">
      <c r="A6" s="5" t="s">
        <v>26</v>
      </c>
      <c r="B6" s="5">
        <v>71</v>
      </c>
      <c r="C6" s="2"/>
      <c r="D6" s="6" t="s">
        <v>37</v>
      </c>
      <c r="E6" s="5" t="s">
        <v>38</v>
      </c>
      <c r="F6" s="7">
        <f t="shared" si="0"/>
        <v>65</v>
      </c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23.25" x14ac:dyDescent="0.25">
      <c r="A7" s="5" t="s">
        <v>38</v>
      </c>
      <c r="B7" s="5">
        <v>65</v>
      </c>
      <c r="C7" s="2"/>
      <c r="D7" s="6" t="s">
        <v>39</v>
      </c>
      <c r="E7" s="5" t="s">
        <v>29</v>
      </c>
      <c r="F7" s="7">
        <f t="shared" si="0"/>
        <v>78</v>
      </c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23.25" x14ac:dyDescent="0.25">
      <c r="A8" s="5" t="s">
        <v>40</v>
      </c>
      <c r="B8" s="5">
        <v>50</v>
      </c>
      <c r="C8" s="2"/>
      <c r="D8" s="6" t="s">
        <v>41</v>
      </c>
      <c r="E8" s="5" t="s">
        <v>27</v>
      </c>
      <c r="F8" s="7">
        <f t="shared" si="0"/>
        <v>92</v>
      </c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23.25" x14ac:dyDescent="0.25">
      <c r="A9" s="2"/>
      <c r="B9" s="2"/>
      <c r="C9" s="2"/>
      <c r="D9" s="6" t="s">
        <v>42</v>
      </c>
      <c r="E9" s="5" t="s">
        <v>26</v>
      </c>
      <c r="F9" s="7">
        <f t="shared" si="0"/>
        <v>71</v>
      </c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23.25" x14ac:dyDescent="0.25">
      <c r="A10" s="2"/>
      <c r="B10" s="2"/>
      <c r="C10" s="2"/>
      <c r="D10" s="6" t="s">
        <v>43</v>
      </c>
      <c r="E10" s="5" t="s">
        <v>27</v>
      </c>
      <c r="F10" s="7">
        <f t="shared" si="0"/>
        <v>92</v>
      </c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23.25" x14ac:dyDescent="0.25">
      <c r="A11" s="2"/>
      <c r="B11" s="2"/>
      <c r="C11" s="2"/>
      <c r="D11" s="6" t="s">
        <v>44</v>
      </c>
      <c r="E11" s="5" t="s">
        <v>27</v>
      </c>
      <c r="F11" s="7">
        <f t="shared" si="0"/>
        <v>92</v>
      </c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23.25" x14ac:dyDescent="0.25">
      <c r="A12" s="2"/>
      <c r="B12" s="2"/>
      <c r="C12" s="2"/>
      <c r="D12" s="6" t="s">
        <v>45</v>
      </c>
      <c r="E12" s="5" t="s">
        <v>24</v>
      </c>
      <c r="F12" s="7">
        <f t="shared" si="0"/>
        <v>99</v>
      </c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23.25" x14ac:dyDescent="0.25">
      <c r="A13" s="2"/>
      <c r="B13" s="2"/>
      <c r="C13" s="2"/>
      <c r="D13" s="6" t="s">
        <v>46</v>
      </c>
      <c r="E13" s="5" t="s">
        <v>38</v>
      </c>
      <c r="F13" s="7">
        <f t="shared" si="0"/>
        <v>65</v>
      </c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23.25" x14ac:dyDescent="0.25">
      <c r="A14" s="2"/>
      <c r="B14" s="2"/>
      <c r="C14" s="2"/>
      <c r="D14" s="2"/>
      <c r="E14" s="2"/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23.25" x14ac:dyDescent="0.25">
      <c r="A15" s="2"/>
      <c r="B15" s="2"/>
      <c r="C15" s="2"/>
      <c r="D15" s="2"/>
      <c r="E15" s="2"/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</sheetData>
  <mergeCells count="1">
    <mergeCell ref="A1:B1"/>
  </mergeCells>
  <hyperlinks>
    <hyperlink ref="K1" location="Home!A1" display="Go To Home" xr:uid="{3D44A478-F9EF-40B6-BFFA-5E3EDB6D21B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7C90-024E-41F1-BB87-E8A9EC5921AA}">
  <sheetPr>
    <tabColor theme="8" tint="0.59999389629810485"/>
  </sheetPr>
  <dimension ref="A1:U22"/>
  <sheetViews>
    <sheetView workbookViewId="0">
      <selection activeCell="O4" sqref="O4"/>
    </sheetView>
  </sheetViews>
  <sheetFormatPr defaultRowHeight="15" x14ac:dyDescent="0.25"/>
  <cols>
    <col min="1" max="1" width="9.28515625" style="12" customWidth="1"/>
    <col min="2" max="2" width="10" style="12" bestFit="1" customWidth="1"/>
    <col min="3" max="3" width="12.28515625" style="12" bestFit="1" customWidth="1"/>
    <col min="4" max="4" width="11.140625" style="12" bestFit="1" customWidth="1"/>
    <col min="5" max="5" width="11.85546875" style="12" bestFit="1" customWidth="1"/>
    <col min="6" max="8" width="11.85546875" style="12" customWidth="1"/>
    <col min="9" max="15" width="9.140625" style="12"/>
    <col min="16" max="16" width="13.7109375" style="12" customWidth="1"/>
    <col min="17" max="16384" width="9.140625" style="12"/>
  </cols>
  <sheetData>
    <row r="1" spans="1:21" x14ac:dyDescent="0.25">
      <c r="A1" s="9" t="s">
        <v>47</v>
      </c>
      <c r="B1" s="10" t="s">
        <v>48</v>
      </c>
      <c r="C1" s="11" t="s">
        <v>49</v>
      </c>
      <c r="D1" s="11" t="s">
        <v>50</v>
      </c>
      <c r="E1" s="11" t="s">
        <v>51</v>
      </c>
      <c r="F1" s="11" t="s">
        <v>52</v>
      </c>
      <c r="G1" s="11" t="s">
        <v>53</v>
      </c>
      <c r="I1" s="13">
        <v>0</v>
      </c>
      <c r="J1" s="14">
        <v>0</v>
      </c>
      <c r="K1" s="15"/>
      <c r="P1" s="216" t="s">
        <v>1467</v>
      </c>
    </row>
    <row r="2" spans="1:21" x14ac:dyDescent="0.25">
      <c r="A2" s="16">
        <v>60005</v>
      </c>
      <c r="B2" s="17">
        <v>1</v>
      </c>
      <c r="C2" s="18">
        <v>61760</v>
      </c>
      <c r="D2" s="19">
        <f>HLOOKUP(C2,$I$14:$R$15,2,1)</f>
        <v>0.08</v>
      </c>
      <c r="E2" s="19">
        <f>VLOOKUP(C2,$I$1:$J$10,2,1)</f>
        <v>0.08</v>
      </c>
      <c r="F2" s="12" t="str">
        <f>VLOOKUP(B2,$I$18:$J$22,2,0)</f>
        <v>one</v>
      </c>
      <c r="G2" s="12" t="str">
        <f>HLOOKUP(B2,$L$19:$P$20,2,0)</f>
        <v>one</v>
      </c>
      <c r="I2" s="20">
        <v>5000</v>
      </c>
      <c r="J2" s="21">
        <v>0.01</v>
      </c>
      <c r="K2" s="15"/>
    </row>
    <row r="3" spans="1:21" x14ac:dyDescent="0.25">
      <c r="A3" s="16">
        <v>29475</v>
      </c>
      <c r="B3" s="17">
        <v>4</v>
      </c>
      <c r="C3" s="18">
        <v>29480</v>
      </c>
      <c r="D3" s="19">
        <f t="shared" ref="D3:D20" si="0">HLOOKUP(C3,$I$14:$R$15,2,1)</f>
        <v>0.05</v>
      </c>
      <c r="E3" s="19">
        <f t="shared" ref="E3:E20" si="1">VLOOKUP(C3,$I$1:$J$10,2,1)</f>
        <v>0.05</v>
      </c>
      <c r="F3" s="12" t="str">
        <f t="shared" ref="F3:F20" si="2">VLOOKUP(B3,$I$18:$J$22,2,0)</f>
        <v>four</v>
      </c>
      <c r="G3" s="12" t="str">
        <f t="shared" ref="G3:G20" si="3">HLOOKUP(B3,$L$19:$P$20,2,0)</f>
        <v>four</v>
      </c>
      <c r="I3" s="20">
        <v>25000</v>
      </c>
      <c r="J3" s="21">
        <v>0.05</v>
      </c>
      <c r="K3" s="15"/>
    </row>
    <row r="4" spans="1:21" x14ac:dyDescent="0.25">
      <c r="A4" s="16">
        <v>46794</v>
      </c>
      <c r="B4" s="17">
        <v>5</v>
      </c>
      <c r="C4" s="18">
        <v>46800</v>
      </c>
      <c r="D4" s="19">
        <f t="shared" si="0"/>
        <v>7.0000000000000007E-2</v>
      </c>
      <c r="E4" s="19">
        <f t="shared" si="1"/>
        <v>7.0000000000000007E-2</v>
      </c>
      <c r="F4" s="12" t="str">
        <f t="shared" si="2"/>
        <v>five</v>
      </c>
      <c r="G4" s="12" t="str">
        <f t="shared" si="3"/>
        <v>five</v>
      </c>
      <c r="I4" s="20">
        <v>35000</v>
      </c>
      <c r="J4" s="21">
        <v>0.06</v>
      </c>
      <c r="K4" s="15"/>
    </row>
    <row r="5" spans="1:21" x14ac:dyDescent="0.25">
      <c r="A5" s="16">
        <v>39248</v>
      </c>
      <c r="B5" s="17">
        <v>2</v>
      </c>
      <c r="C5" s="18">
        <v>39250</v>
      </c>
      <c r="D5" s="19">
        <f t="shared" si="0"/>
        <v>0.06</v>
      </c>
      <c r="E5" s="19">
        <f t="shared" si="1"/>
        <v>0.06</v>
      </c>
      <c r="F5" s="12" t="str">
        <f t="shared" si="2"/>
        <v>two</v>
      </c>
      <c r="G5" s="12" t="str">
        <f t="shared" si="3"/>
        <v>two</v>
      </c>
      <c r="I5" s="20">
        <v>45000</v>
      </c>
      <c r="J5" s="21">
        <v>7.0000000000000007E-2</v>
      </c>
      <c r="K5" s="15"/>
    </row>
    <row r="6" spans="1:21" x14ac:dyDescent="0.25">
      <c r="A6" s="16">
        <v>80113</v>
      </c>
      <c r="B6" s="17">
        <v>2</v>
      </c>
      <c r="C6" s="18">
        <v>80120</v>
      </c>
      <c r="D6" s="19">
        <f t="shared" si="0"/>
        <v>0.11</v>
      </c>
      <c r="E6" s="19">
        <f t="shared" si="1"/>
        <v>0.11</v>
      </c>
      <c r="F6" s="12" t="str">
        <f t="shared" si="2"/>
        <v>two</v>
      </c>
      <c r="G6" s="12" t="str">
        <f t="shared" si="3"/>
        <v>two</v>
      </c>
      <c r="I6" s="20">
        <v>55000</v>
      </c>
      <c r="J6" s="21">
        <v>0.08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x14ac:dyDescent="0.25">
      <c r="A7" s="16">
        <v>66913</v>
      </c>
      <c r="B7" s="17">
        <v>2</v>
      </c>
      <c r="C7" s="18">
        <v>66920</v>
      </c>
      <c r="D7" s="19">
        <f t="shared" si="0"/>
        <v>0.1</v>
      </c>
      <c r="E7" s="19">
        <f t="shared" si="1"/>
        <v>0.1</v>
      </c>
      <c r="F7" s="12" t="str">
        <f t="shared" si="2"/>
        <v>two</v>
      </c>
      <c r="G7" s="12" t="str">
        <f t="shared" si="3"/>
        <v>two</v>
      </c>
      <c r="I7" s="20">
        <v>65000</v>
      </c>
      <c r="J7" s="21">
        <v>0.1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21" x14ac:dyDescent="0.25">
      <c r="A8" s="16">
        <v>16764</v>
      </c>
      <c r="B8" s="17">
        <v>1</v>
      </c>
      <c r="C8" s="18">
        <v>16770</v>
      </c>
      <c r="D8" s="19">
        <f t="shared" si="0"/>
        <v>0.01</v>
      </c>
      <c r="E8" s="19">
        <f t="shared" si="1"/>
        <v>0.01</v>
      </c>
      <c r="F8" s="12" t="str">
        <f t="shared" si="2"/>
        <v>one</v>
      </c>
      <c r="G8" s="12" t="str">
        <f t="shared" si="3"/>
        <v>one</v>
      </c>
      <c r="I8" s="20">
        <v>75000</v>
      </c>
      <c r="J8" s="21">
        <v>0.11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 x14ac:dyDescent="0.25">
      <c r="A9" s="16">
        <v>73238</v>
      </c>
      <c r="B9" s="17">
        <v>5</v>
      </c>
      <c r="C9" s="18">
        <v>73240</v>
      </c>
      <c r="D9" s="19">
        <f t="shared" si="0"/>
        <v>0.1</v>
      </c>
      <c r="E9" s="19">
        <f t="shared" si="1"/>
        <v>0.1</v>
      </c>
      <c r="F9" s="12" t="str">
        <f t="shared" si="2"/>
        <v>five</v>
      </c>
      <c r="G9" s="12" t="str">
        <f t="shared" si="3"/>
        <v>five</v>
      </c>
      <c r="I9" s="20">
        <v>85000</v>
      </c>
      <c r="J9" s="21">
        <v>0.12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1" x14ac:dyDescent="0.25">
      <c r="A10" s="16">
        <v>82665</v>
      </c>
      <c r="B10" s="17">
        <v>1</v>
      </c>
      <c r="C10" s="18">
        <v>82670</v>
      </c>
      <c r="D10" s="19">
        <f t="shared" si="0"/>
        <v>0.11</v>
      </c>
      <c r="E10" s="19">
        <f t="shared" si="1"/>
        <v>0.11</v>
      </c>
      <c r="F10" s="12" t="str">
        <f t="shared" si="2"/>
        <v>one</v>
      </c>
      <c r="G10" s="12" t="str">
        <f t="shared" si="3"/>
        <v>one</v>
      </c>
      <c r="I10" s="20">
        <v>95000</v>
      </c>
      <c r="J10" s="21">
        <v>0.13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21" x14ac:dyDescent="0.25">
      <c r="A11" s="16">
        <v>33858</v>
      </c>
      <c r="B11" s="17">
        <v>4</v>
      </c>
      <c r="C11" s="18">
        <v>33860</v>
      </c>
      <c r="D11" s="19">
        <f t="shared" si="0"/>
        <v>0.05</v>
      </c>
      <c r="E11" s="19">
        <f t="shared" si="1"/>
        <v>0.05</v>
      </c>
      <c r="F11" s="12" t="str">
        <f t="shared" si="2"/>
        <v>four</v>
      </c>
      <c r="G11" s="12" t="str">
        <f t="shared" si="3"/>
        <v>four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1" x14ac:dyDescent="0.25">
      <c r="A12" s="16">
        <v>19509</v>
      </c>
      <c r="B12" s="17">
        <v>3</v>
      </c>
      <c r="C12" s="18">
        <v>19510</v>
      </c>
      <c r="D12" s="19">
        <f t="shared" si="0"/>
        <v>0.01</v>
      </c>
      <c r="E12" s="19">
        <f t="shared" si="1"/>
        <v>0.01</v>
      </c>
      <c r="F12" s="12" t="str">
        <f t="shared" si="2"/>
        <v>three</v>
      </c>
      <c r="G12" s="12" t="str">
        <f t="shared" si="3"/>
        <v>three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1" x14ac:dyDescent="0.25">
      <c r="A13" s="16">
        <v>54285</v>
      </c>
      <c r="B13" s="17">
        <v>4</v>
      </c>
      <c r="C13" s="18">
        <v>54290</v>
      </c>
      <c r="D13" s="19">
        <f t="shared" si="0"/>
        <v>7.0000000000000007E-2</v>
      </c>
      <c r="E13" s="19">
        <f t="shared" si="1"/>
        <v>7.0000000000000007E-2</v>
      </c>
      <c r="F13" s="12" t="str">
        <f t="shared" si="2"/>
        <v>four</v>
      </c>
      <c r="G13" s="12" t="str">
        <f t="shared" si="3"/>
        <v>four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1" x14ac:dyDescent="0.25">
      <c r="A14" s="16">
        <v>33490</v>
      </c>
      <c r="B14" s="17">
        <v>1</v>
      </c>
      <c r="C14" s="18">
        <v>33490</v>
      </c>
      <c r="D14" s="19">
        <f t="shared" si="0"/>
        <v>0.05</v>
      </c>
      <c r="E14" s="19">
        <f t="shared" si="1"/>
        <v>0.05</v>
      </c>
      <c r="F14" s="12" t="str">
        <f t="shared" si="2"/>
        <v>one</v>
      </c>
      <c r="G14" s="12" t="str">
        <f t="shared" si="3"/>
        <v>one</v>
      </c>
      <c r="I14" s="13">
        <v>0</v>
      </c>
      <c r="J14" s="20">
        <v>5000</v>
      </c>
      <c r="K14" s="20">
        <v>25000</v>
      </c>
      <c r="L14" s="20">
        <v>35000</v>
      </c>
      <c r="M14" s="20">
        <v>45000</v>
      </c>
      <c r="N14" s="20">
        <v>55000</v>
      </c>
      <c r="O14" s="20">
        <v>65000</v>
      </c>
      <c r="P14" s="20">
        <v>75000</v>
      </c>
      <c r="Q14" s="20">
        <v>85000</v>
      </c>
      <c r="R14" s="20">
        <v>95000</v>
      </c>
      <c r="S14" s="15"/>
      <c r="T14" s="15"/>
      <c r="U14" s="15"/>
    </row>
    <row r="15" spans="1:21" x14ac:dyDescent="0.25">
      <c r="A15" s="16">
        <v>87736</v>
      </c>
      <c r="B15" s="17">
        <v>5</v>
      </c>
      <c r="C15" s="18">
        <v>87740</v>
      </c>
      <c r="D15" s="19">
        <f t="shared" si="0"/>
        <v>0.12</v>
      </c>
      <c r="E15" s="19">
        <f t="shared" si="1"/>
        <v>0.12</v>
      </c>
      <c r="F15" s="12" t="str">
        <f t="shared" si="2"/>
        <v>five</v>
      </c>
      <c r="G15" s="12" t="str">
        <f t="shared" si="3"/>
        <v>five</v>
      </c>
      <c r="I15" s="14">
        <v>0</v>
      </c>
      <c r="J15" s="21">
        <v>0.01</v>
      </c>
      <c r="K15" s="21">
        <v>0.05</v>
      </c>
      <c r="L15" s="21">
        <v>0.06</v>
      </c>
      <c r="M15" s="21">
        <v>7.0000000000000007E-2</v>
      </c>
      <c r="N15" s="21">
        <v>0.08</v>
      </c>
      <c r="O15" s="21">
        <v>0.1</v>
      </c>
      <c r="P15" s="21">
        <v>0.11</v>
      </c>
      <c r="Q15" s="21">
        <v>0.12</v>
      </c>
      <c r="R15" s="21">
        <v>0.13</v>
      </c>
      <c r="S15" s="15"/>
      <c r="T15" s="15"/>
      <c r="U15" s="15"/>
    </row>
    <row r="16" spans="1:21" x14ac:dyDescent="0.25">
      <c r="A16" s="16">
        <v>82324</v>
      </c>
      <c r="B16" s="17">
        <v>4</v>
      </c>
      <c r="C16" s="18">
        <v>82330</v>
      </c>
      <c r="D16" s="19">
        <f t="shared" si="0"/>
        <v>0.11</v>
      </c>
      <c r="E16" s="19">
        <f t="shared" si="1"/>
        <v>0.11</v>
      </c>
      <c r="F16" s="12" t="str">
        <f t="shared" si="2"/>
        <v>four</v>
      </c>
      <c r="G16" s="12" t="str">
        <f t="shared" si="3"/>
        <v>four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1:21" x14ac:dyDescent="0.25">
      <c r="A17" s="16">
        <v>31977</v>
      </c>
      <c r="B17" s="17">
        <v>3</v>
      </c>
      <c r="C17" s="18">
        <v>31980</v>
      </c>
      <c r="D17" s="19">
        <f t="shared" si="0"/>
        <v>0.05</v>
      </c>
      <c r="E17" s="19">
        <f t="shared" si="1"/>
        <v>0.05</v>
      </c>
      <c r="F17" s="12" t="str">
        <f t="shared" si="2"/>
        <v>three</v>
      </c>
      <c r="G17" s="12" t="str">
        <f t="shared" si="3"/>
        <v>three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1:21" x14ac:dyDescent="0.25">
      <c r="A18" s="16">
        <v>84359</v>
      </c>
      <c r="B18" s="17">
        <v>3</v>
      </c>
      <c r="C18" s="18">
        <v>84360</v>
      </c>
      <c r="D18" s="19">
        <f t="shared" si="0"/>
        <v>0.11</v>
      </c>
      <c r="E18" s="19">
        <f t="shared" si="1"/>
        <v>0.11</v>
      </c>
      <c r="F18" s="12" t="str">
        <f t="shared" si="2"/>
        <v>three</v>
      </c>
      <c r="G18" s="12" t="str">
        <f t="shared" si="3"/>
        <v>three</v>
      </c>
      <c r="I18" s="22">
        <v>1</v>
      </c>
      <c r="J18" s="22" t="s">
        <v>54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1:21" x14ac:dyDescent="0.25">
      <c r="A19" s="16">
        <v>64119</v>
      </c>
      <c r="B19" s="17">
        <v>5</v>
      </c>
      <c r="C19" s="18">
        <v>64120</v>
      </c>
      <c r="D19" s="19">
        <f t="shared" si="0"/>
        <v>0.08</v>
      </c>
      <c r="E19" s="19">
        <f t="shared" si="1"/>
        <v>0.08</v>
      </c>
      <c r="F19" s="12" t="str">
        <f t="shared" si="2"/>
        <v>five</v>
      </c>
      <c r="G19" s="12" t="str">
        <f t="shared" si="3"/>
        <v>five</v>
      </c>
      <c r="I19" s="22">
        <v>2</v>
      </c>
      <c r="J19" s="22" t="s">
        <v>55</v>
      </c>
      <c r="K19" s="15"/>
      <c r="L19" s="22">
        <v>1</v>
      </c>
      <c r="M19" s="22">
        <v>2</v>
      </c>
      <c r="N19" s="22">
        <v>3</v>
      </c>
      <c r="O19" s="23">
        <v>4</v>
      </c>
      <c r="P19" s="23">
        <v>5</v>
      </c>
      <c r="Q19" s="15"/>
      <c r="R19" s="15"/>
      <c r="S19" s="15"/>
      <c r="T19" s="15"/>
      <c r="U19" s="15"/>
    </row>
    <row r="20" spans="1:21" x14ac:dyDescent="0.25">
      <c r="A20" s="16">
        <v>93830</v>
      </c>
      <c r="B20" s="17">
        <v>2</v>
      </c>
      <c r="C20" s="18">
        <v>93830</v>
      </c>
      <c r="D20" s="19">
        <f t="shared" si="0"/>
        <v>0.12</v>
      </c>
      <c r="E20" s="19">
        <f t="shared" si="1"/>
        <v>0.12</v>
      </c>
      <c r="F20" s="12" t="str">
        <f t="shared" si="2"/>
        <v>two</v>
      </c>
      <c r="G20" s="12" t="str">
        <f t="shared" si="3"/>
        <v>two</v>
      </c>
      <c r="I20" s="22">
        <v>3</v>
      </c>
      <c r="J20" s="22" t="s">
        <v>56</v>
      </c>
      <c r="K20" s="15"/>
      <c r="L20" s="22" t="s">
        <v>54</v>
      </c>
      <c r="M20" s="22" t="s">
        <v>55</v>
      </c>
      <c r="N20" s="22" t="s">
        <v>56</v>
      </c>
      <c r="O20" s="23" t="s">
        <v>57</v>
      </c>
      <c r="P20" s="23" t="s">
        <v>58</v>
      </c>
      <c r="Q20" s="15"/>
      <c r="R20" s="15"/>
      <c r="S20" s="15"/>
      <c r="T20" s="15"/>
      <c r="U20" s="15"/>
    </row>
    <row r="21" spans="1:21" x14ac:dyDescent="0.25">
      <c r="A21" s="19"/>
      <c r="B21" s="19"/>
      <c r="C21" s="19"/>
      <c r="D21" s="19"/>
      <c r="E21" s="19"/>
      <c r="I21" s="23">
        <v>4</v>
      </c>
      <c r="J21" s="23" t="s">
        <v>57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</row>
    <row r="22" spans="1:21" x14ac:dyDescent="0.25">
      <c r="A22" s="19"/>
      <c r="B22" s="19"/>
      <c r="C22" s="19"/>
      <c r="D22" s="19"/>
      <c r="E22" s="19"/>
      <c r="I22" s="23">
        <v>5</v>
      </c>
      <c r="J22" s="23" t="s">
        <v>58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</row>
  </sheetData>
  <hyperlinks>
    <hyperlink ref="P1" location="Home!A1" display="Go To Home" xr:uid="{98018BB1-A69E-481A-8A7A-2B7B83DD26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9A7D-0856-4AB0-A7AC-DF8E93CEFA15}">
  <sheetPr>
    <tabColor theme="4" tint="0.59999389629810485"/>
  </sheetPr>
  <dimension ref="A1:I14"/>
  <sheetViews>
    <sheetView workbookViewId="0">
      <selection activeCell="I1" sqref="I1"/>
    </sheetView>
  </sheetViews>
  <sheetFormatPr defaultRowHeight="15" x14ac:dyDescent="0.25"/>
  <cols>
    <col min="1" max="1" width="12" bestFit="1" customWidth="1"/>
    <col min="2" max="2" width="16" bestFit="1" customWidth="1"/>
    <col min="3" max="3" width="12" bestFit="1" customWidth="1"/>
    <col min="4" max="5" width="16" bestFit="1" customWidth="1"/>
    <col min="9" max="9" width="16.7109375" customWidth="1"/>
  </cols>
  <sheetData>
    <row r="1" spans="1:9" x14ac:dyDescent="0.25">
      <c r="A1" t="s">
        <v>59</v>
      </c>
      <c r="B1" t="s">
        <v>60</v>
      </c>
      <c r="I1" s="216" t="s">
        <v>1467</v>
      </c>
    </row>
    <row r="2" spans="1:9" x14ac:dyDescent="0.25">
      <c r="A2">
        <v>30</v>
      </c>
      <c r="B2" t="s">
        <v>61</v>
      </c>
    </row>
    <row r="3" spans="1:9" ht="15.75" thickBot="1" x14ac:dyDescent="0.3">
      <c r="A3">
        <v>32</v>
      </c>
      <c r="B3" t="s">
        <v>62</v>
      </c>
      <c r="D3" t="s">
        <v>59</v>
      </c>
    </row>
    <row r="4" spans="1:9" ht="15.75" thickBot="1" x14ac:dyDescent="0.3">
      <c r="A4">
        <v>35</v>
      </c>
      <c r="B4" t="s">
        <v>63</v>
      </c>
      <c r="D4">
        <v>50</v>
      </c>
      <c r="E4" s="24" t="str">
        <f>VLOOKUP(D4,A1:B14,2,0)</f>
        <v>Lion</v>
      </c>
    </row>
    <row r="5" spans="1:9" x14ac:dyDescent="0.25">
      <c r="A5">
        <v>35.5</v>
      </c>
      <c r="B5" t="s">
        <v>64</v>
      </c>
    </row>
    <row r="6" spans="1:9" x14ac:dyDescent="0.25">
      <c r="A6">
        <v>39.35</v>
      </c>
      <c r="B6" t="s">
        <v>65</v>
      </c>
    </row>
    <row r="7" spans="1:9" x14ac:dyDescent="0.25">
      <c r="A7">
        <v>40</v>
      </c>
      <c r="B7" t="s">
        <v>66</v>
      </c>
    </row>
    <row r="8" spans="1:9" x14ac:dyDescent="0.25">
      <c r="A8">
        <v>42</v>
      </c>
      <c r="B8" t="s">
        <v>67</v>
      </c>
    </row>
    <row r="9" spans="1:9" x14ac:dyDescent="0.25">
      <c r="A9">
        <v>43</v>
      </c>
      <c r="B9" t="s">
        <v>68</v>
      </c>
    </row>
    <row r="10" spans="1:9" x14ac:dyDescent="0.25">
      <c r="A10">
        <v>45</v>
      </c>
      <c r="B10" t="s">
        <v>69</v>
      </c>
    </row>
    <row r="11" spans="1:9" x14ac:dyDescent="0.25">
      <c r="A11">
        <v>50</v>
      </c>
      <c r="B11" t="s">
        <v>70</v>
      </c>
    </row>
    <row r="12" spans="1:9" x14ac:dyDescent="0.25">
      <c r="A12">
        <v>61</v>
      </c>
      <c r="B12" t="s">
        <v>71</v>
      </c>
    </row>
    <row r="13" spans="1:9" x14ac:dyDescent="0.25">
      <c r="A13">
        <v>70</v>
      </c>
      <c r="B13" t="s">
        <v>72</v>
      </c>
    </row>
    <row r="14" spans="1:9" x14ac:dyDescent="0.25">
      <c r="A14">
        <v>200</v>
      </c>
      <c r="B14" t="s">
        <v>73</v>
      </c>
    </row>
  </sheetData>
  <hyperlinks>
    <hyperlink ref="I1" location="Home!A1" display="Go To Home" xr:uid="{80D1D898-FB42-4C1F-A0DB-42A04B4F252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7CEC-7F5A-4ADD-A3D4-A40BB63413C6}">
  <sheetPr>
    <tabColor theme="4" tint="0.59999389629810485"/>
  </sheetPr>
  <dimension ref="A1:T742"/>
  <sheetViews>
    <sheetView workbookViewId="0">
      <selection activeCell="O15" sqref="O15"/>
    </sheetView>
  </sheetViews>
  <sheetFormatPr defaultColWidth="9.140625" defaultRowHeight="15" x14ac:dyDescent="0.25"/>
  <cols>
    <col min="1" max="1" width="6.7109375" style="4" bestFit="1" customWidth="1"/>
    <col min="2" max="2" width="5.7109375" style="4" bestFit="1" customWidth="1"/>
    <col min="3" max="3" width="7.7109375" style="4" bestFit="1" customWidth="1"/>
    <col min="4" max="4" width="12.85546875" style="4" customWidth="1"/>
    <col min="5" max="5" width="8.85546875" style="52" customWidth="1"/>
    <col min="6" max="6" width="14.42578125" style="4" bestFit="1" customWidth="1"/>
    <col min="7" max="7" width="20.7109375" style="4" bestFit="1" customWidth="1"/>
    <col min="8" max="8" width="20.7109375" customWidth="1"/>
    <col min="9" max="9" width="9.85546875" style="4" customWidth="1"/>
    <col min="10" max="10" width="6.42578125" style="4" bestFit="1" customWidth="1"/>
    <col min="11" max="11" width="2.140625" style="4" customWidth="1"/>
    <col min="12" max="12" width="6.42578125" style="4" bestFit="1" customWidth="1"/>
    <col min="13" max="13" width="11" style="4" bestFit="1" customWidth="1"/>
    <col min="14" max="14" width="5.140625" style="4" bestFit="1" customWidth="1"/>
    <col min="15" max="15" width="11.7109375" style="4" bestFit="1" customWidth="1"/>
    <col min="16" max="20" width="4.7109375" style="4" bestFit="1" customWidth="1"/>
    <col min="21" max="16384" width="9.140625" style="4"/>
  </cols>
  <sheetData>
    <row r="1" spans="1:20" ht="15.75" thickBot="1" x14ac:dyDescent="0.3">
      <c r="A1" s="25" t="s">
        <v>74</v>
      </c>
      <c r="B1" s="25" t="s">
        <v>75</v>
      </c>
      <c r="C1" s="25" t="s">
        <v>76</v>
      </c>
      <c r="D1" s="25" t="s">
        <v>77</v>
      </c>
      <c r="E1" s="26" t="s">
        <v>78</v>
      </c>
      <c r="F1" s="27" t="s">
        <v>79</v>
      </c>
      <c r="G1" s="28" t="s">
        <v>80</v>
      </c>
      <c r="I1" s="29" t="s">
        <v>79</v>
      </c>
      <c r="J1" s="30" t="s">
        <v>81</v>
      </c>
      <c r="L1" s="31"/>
      <c r="M1" s="32" t="s">
        <v>82</v>
      </c>
      <c r="N1" s="33"/>
      <c r="O1" s="33"/>
      <c r="P1" s="33"/>
      <c r="Q1" s="33"/>
      <c r="R1" s="33"/>
      <c r="S1" s="33"/>
      <c r="T1" s="34"/>
    </row>
    <row r="2" spans="1:20" ht="15.75" customHeight="1" x14ac:dyDescent="0.25">
      <c r="A2" s="4" t="s">
        <v>83</v>
      </c>
      <c r="B2" s="4">
        <v>30</v>
      </c>
      <c r="C2" s="35">
        <v>21.01</v>
      </c>
      <c r="D2" s="35">
        <f t="shared" ref="D2:D65" si="0">C2*(B2+MAX(0,B2-40)/2)</f>
        <v>630.30000000000007</v>
      </c>
      <c r="E2" s="36">
        <v>3</v>
      </c>
      <c r="F2" s="4" t="s">
        <v>84</v>
      </c>
      <c r="G2" s="37">
        <f>VLOOKUP(VLOOKUP(F2,$I:$J,2,0),$L$1:$T$9,E2+1,0)</f>
        <v>6.0000000000000001E-3</v>
      </c>
      <c r="I2" s="38" t="s">
        <v>85</v>
      </c>
      <c r="J2" s="39" t="s">
        <v>86</v>
      </c>
      <c r="L2" s="40" t="s">
        <v>81</v>
      </c>
      <c r="M2" s="41">
        <v>1</v>
      </c>
      <c r="N2" s="41">
        <v>2</v>
      </c>
      <c r="O2" s="41">
        <v>3</v>
      </c>
      <c r="P2" s="41">
        <v>4</v>
      </c>
      <c r="Q2" s="41">
        <v>5</v>
      </c>
      <c r="R2" s="41">
        <v>6</v>
      </c>
      <c r="S2" s="41">
        <v>7</v>
      </c>
      <c r="T2" s="42">
        <v>8</v>
      </c>
    </row>
    <row r="3" spans="1:20" x14ac:dyDescent="0.25">
      <c r="A3" s="4" t="s">
        <v>87</v>
      </c>
      <c r="B3" s="4">
        <v>44</v>
      </c>
      <c r="C3" s="35">
        <v>34.32</v>
      </c>
      <c r="D3" s="35">
        <f t="shared" si="0"/>
        <v>1578.72</v>
      </c>
      <c r="E3" s="36">
        <f t="shared" ref="E3:E66" si="1">ROUND((45-C3)/5,0)</f>
        <v>2</v>
      </c>
      <c r="F3" s="4" t="s">
        <v>88</v>
      </c>
      <c r="G3" s="37">
        <f t="shared" ref="G3:G66" si="2">VLOOKUP(VLOOKUP(F3,$I:$J,2,0),$L$1:$T$9,E3+1,0)</f>
        <v>1.0999999999999999E-2</v>
      </c>
      <c r="I3" s="38" t="s">
        <v>89</v>
      </c>
      <c r="J3" s="39" t="s">
        <v>90</v>
      </c>
      <c r="L3" s="43" t="s">
        <v>86</v>
      </c>
      <c r="M3" s="44">
        <v>9.75E-3</v>
      </c>
      <c r="N3" s="44">
        <v>8.0000000000000002E-3</v>
      </c>
      <c r="O3" s="44">
        <v>6.0000000000000001E-3</v>
      </c>
      <c r="P3" s="44">
        <v>5.0000000000000001E-3</v>
      </c>
      <c r="Q3" s="44">
        <v>4.0000000000000001E-3</v>
      </c>
      <c r="R3" s="44">
        <v>3.0000000000000001E-3</v>
      </c>
      <c r="S3" s="44">
        <v>2E-3</v>
      </c>
      <c r="T3" s="45">
        <v>2E-3</v>
      </c>
    </row>
    <row r="4" spans="1:20" x14ac:dyDescent="0.25">
      <c r="A4" s="4" t="s">
        <v>91</v>
      </c>
      <c r="B4" s="4">
        <v>31</v>
      </c>
      <c r="C4" s="35">
        <v>39.04</v>
      </c>
      <c r="D4" s="35">
        <f t="shared" si="0"/>
        <v>1210.24</v>
      </c>
      <c r="E4" s="36">
        <f t="shared" si="1"/>
        <v>1</v>
      </c>
      <c r="F4" s="4" t="s">
        <v>92</v>
      </c>
      <c r="G4" s="37">
        <f t="shared" si="2"/>
        <v>1.0800000000000001E-2</v>
      </c>
      <c r="I4" s="38" t="s">
        <v>93</v>
      </c>
      <c r="J4" s="39" t="s">
        <v>94</v>
      </c>
      <c r="L4" s="43" t="s">
        <v>90</v>
      </c>
      <c r="M4" s="44">
        <v>1.3500000000000002E-2</v>
      </c>
      <c r="N4" s="44">
        <v>1.0999999999999999E-2</v>
      </c>
      <c r="O4" s="44">
        <v>9.0000000000000011E-3</v>
      </c>
      <c r="P4" s="44">
        <v>7.0000000000000001E-3</v>
      </c>
      <c r="Q4" s="44">
        <v>6.0000000000000001E-3</v>
      </c>
      <c r="R4" s="44">
        <v>5.0000000000000001E-3</v>
      </c>
      <c r="S4" s="44">
        <v>4.0000000000000001E-3</v>
      </c>
      <c r="T4" s="45">
        <v>3.0000000000000001E-3</v>
      </c>
    </row>
    <row r="5" spans="1:20" x14ac:dyDescent="0.25">
      <c r="A5" s="4" t="s">
        <v>95</v>
      </c>
      <c r="B5" s="4">
        <v>35</v>
      </c>
      <c r="C5" s="35">
        <v>18.89</v>
      </c>
      <c r="D5" s="35">
        <f t="shared" si="0"/>
        <v>661.15</v>
      </c>
      <c r="E5" s="36">
        <f t="shared" si="1"/>
        <v>5</v>
      </c>
      <c r="F5" s="4" t="s">
        <v>96</v>
      </c>
      <c r="G5" s="37">
        <f t="shared" si="2"/>
        <v>6.0000000000000001E-3</v>
      </c>
      <c r="I5" s="38" t="s">
        <v>97</v>
      </c>
      <c r="J5" s="39" t="s">
        <v>86</v>
      </c>
      <c r="L5" s="43" t="s">
        <v>94</v>
      </c>
      <c r="M5" s="44">
        <v>1.0499999999999999E-2</v>
      </c>
      <c r="N5" s="44">
        <v>8.0000000000000002E-3</v>
      </c>
      <c r="O5" s="44">
        <v>6.0000000000000001E-3</v>
      </c>
      <c r="P5" s="44">
        <v>5.0000000000000001E-3</v>
      </c>
      <c r="Q5" s="44">
        <v>4.0000000000000001E-3</v>
      </c>
      <c r="R5" s="44">
        <v>3.0000000000000001E-3</v>
      </c>
      <c r="S5" s="44">
        <v>2E-3</v>
      </c>
      <c r="T5" s="45">
        <v>2E-3</v>
      </c>
    </row>
    <row r="6" spans="1:20" x14ac:dyDescent="0.25">
      <c r="A6" s="4" t="s">
        <v>98</v>
      </c>
      <c r="B6" s="4">
        <v>39</v>
      </c>
      <c r="C6" s="35">
        <v>26.01</v>
      </c>
      <c r="D6" s="35">
        <f t="shared" si="0"/>
        <v>1014.3900000000001</v>
      </c>
      <c r="E6" s="36">
        <f t="shared" si="1"/>
        <v>4</v>
      </c>
      <c r="F6" s="4" t="s">
        <v>99</v>
      </c>
      <c r="G6" s="37">
        <f t="shared" si="2"/>
        <v>5.0000000000000001E-3</v>
      </c>
      <c r="I6" s="38" t="s">
        <v>100</v>
      </c>
      <c r="J6" s="39" t="s">
        <v>90</v>
      </c>
      <c r="L6" s="43" t="s">
        <v>101</v>
      </c>
      <c r="M6" s="44">
        <v>9.0000000000000011E-3</v>
      </c>
      <c r="N6" s="44">
        <v>7.0000000000000001E-3</v>
      </c>
      <c r="O6" s="44">
        <v>6.0000000000000001E-3</v>
      </c>
      <c r="P6" s="44">
        <v>5.0000000000000001E-3</v>
      </c>
      <c r="Q6" s="44">
        <v>4.0000000000000001E-3</v>
      </c>
      <c r="R6" s="44">
        <v>3.0000000000000001E-3</v>
      </c>
      <c r="S6" s="44">
        <v>2E-3</v>
      </c>
      <c r="T6" s="45">
        <v>2E-3</v>
      </c>
    </row>
    <row r="7" spans="1:20" x14ac:dyDescent="0.25">
      <c r="A7" s="4" t="s">
        <v>102</v>
      </c>
      <c r="B7" s="4">
        <v>46</v>
      </c>
      <c r="C7" s="35">
        <v>23.91</v>
      </c>
      <c r="D7" s="35">
        <f t="shared" si="0"/>
        <v>1171.5899999999999</v>
      </c>
      <c r="E7" s="36">
        <f t="shared" si="1"/>
        <v>4</v>
      </c>
      <c r="F7" s="4" t="s">
        <v>103</v>
      </c>
      <c r="G7" s="37">
        <f t="shared" si="2"/>
        <v>5.0000000000000001E-3</v>
      </c>
      <c r="I7" s="38" t="s">
        <v>104</v>
      </c>
      <c r="J7" s="39" t="s">
        <v>101</v>
      </c>
      <c r="L7" s="43" t="s">
        <v>105</v>
      </c>
      <c r="M7" s="44">
        <v>1.4249999999999999E-2</v>
      </c>
      <c r="N7" s="44">
        <v>1.0999999999999999E-2</v>
      </c>
      <c r="O7" s="44">
        <v>9.0000000000000011E-3</v>
      </c>
      <c r="P7" s="44">
        <v>7.0000000000000001E-3</v>
      </c>
      <c r="Q7" s="44">
        <v>6.0000000000000001E-3</v>
      </c>
      <c r="R7" s="44">
        <v>5.0000000000000001E-3</v>
      </c>
      <c r="S7" s="44">
        <v>4.0000000000000001E-3</v>
      </c>
      <c r="T7" s="45">
        <v>3.0000000000000001E-3</v>
      </c>
    </row>
    <row r="8" spans="1:20" x14ac:dyDescent="0.25">
      <c r="A8" s="4" t="s">
        <v>106</v>
      </c>
      <c r="B8" s="4">
        <v>41</v>
      </c>
      <c r="C8" s="35">
        <v>27.2</v>
      </c>
      <c r="D8" s="35">
        <f t="shared" si="0"/>
        <v>1128.8</v>
      </c>
      <c r="E8" s="36">
        <f t="shared" si="1"/>
        <v>4</v>
      </c>
      <c r="F8" s="4" t="s">
        <v>107</v>
      </c>
      <c r="G8" s="37">
        <f t="shared" si="2"/>
        <v>5.0000000000000001E-3</v>
      </c>
      <c r="I8" s="38" t="s">
        <v>108</v>
      </c>
      <c r="J8" s="39" t="s">
        <v>109</v>
      </c>
      <c r="L8" s="43" t="s">
        <v>110</v>
      </c>
      <c r="M8" s="44">
        <v>1.0800000000000001E-2</v>
      </c>
      <c r="N8" s="44">
        <v>9.0000000000000011E-3</v>
      </c>
      <c r="O8" s="44">
        <v>7.0000000000000001E-3</v>
      </c>
      <c r="P8" s="44">
        <v>6.0000000000000001E-3</v>
      </c>
      <c r="Q8" s="44">
        <v>5.0000000000000001E-3</v>
      </c>
      <c r="R8" s="44">
        <v>4.0000000000000001E-3</v>
      </c>
      <c r="S8" s="44">
        <v>3.0000000000000001E-3</v>
      </c>
      <c r="T8" s="45">
        <v>2E-3</v>
      </c>
    </row>
    <row r="9" spans="1:20" ht="15.75" thickBot="1" x14ac:dyDescent="0.3">
      <c r="A9" s="4" t="s">
        <v>111</v>
      </c>
      <c r="B9" s="4">
        <v>37</v>
      </c>
      <c r="C9" s="35">
        <v>27</v>
      </c>
      <c r="D9" s="35">
        <f t="shared" si="0"/>
        <v>999</v>
      </c>
      <c r="E9" s="36">
        <f t="shared" si="1"/>
        <v>4</v>
      </c>
      <c r="F9" s="4" t="s">
        <v>112</v>
      </c>
      <c r="G9" s="37">
        <f t="shared" si="2"/>
        <v>7.0000000000000001E-3</v>
      </c>
      <c r="I9" s="38" t="s">
        <v>113</v>
      </c>
      <c r="J9" s="39" t="s">
        <v>105</v>
      </c>
      <c r="L9" s="46" t="s">
        <v>109</v>
      </c>
      <c r="M9" s="47">
        <v>1.2E-2</v>
      </c>
      <c r="N9" s="47">
        <v>0.01</v>
      </c>
      <c r="O9" s="47">
        <v>8.0000000000000002E-3</v>
      </c>
      <c r="P9" s="47">
        <v>6.0000000000000001E-3</v>
      </c>
      <c r="Q9" s="47">
        <v>5.0000000000000001E-3</v>
      </c>
      <c r="R9" s="47">
        <v>4.0000000000000001E-3</v>
      </c>
      <c r="S9" s="47">
        <v>3.0000000000000001E-3</v>
      </c>
      <c r="T9" s="48">
        <v>2E-3</v>
      </c>
    </row>
    <row r="10" spans="1:20" x14ac:dyDescent="0.25">
      <c r="A10" s="4" t="s">
        <v>114</v>
      </c>
      <c r="B10" s="4">
        <v>39</v>
      </c>
      <c r="C10" s="35">
        <v>19.46</v>
      </c>
      <c r="D10" s="35">
        <f t="shared" si="0"/>
        <v>758.94</v>
      </c>
      <c r="E10" s="36">
        <f t="shared" si="1"/>
        <v>5</v>
      </c>
      <c r="F10" s="4" t="s">
        <v>115</v>
      </c>
      <c r="G10" s="37">
        <f t="shared" si="2"/>
        <v>4.0000000000000001E-3</v>
      </c>
      <c r="I10" s="38" t="s">
        <v>88</v>
      </c>
      <c r="J10" s="39" t="s">
        <v>105</v>
      </c>
    </row>
    <row r="11" spans="1:20" x14ac:dyDescent="0.25">
      <c r="A11" s="4" t="s">
        <v>116</v>
      </c>
      <c r="B11" s="4">
        <v>34</v>
      </c>
      <c r="C11" s="35">
        <v>22.81</v>
      </c>
      <c r="D11" s="35">
        <f t="shared" si="0"/>
        <v>775.54</v>
      </c>
      <c r="E11" s="36">
        <f t="shared" si="1"/>
        <v>4</v>
      </c>
      <c r="F11" s="4" t="s">
        <v>117</v>
      </c>
      <c r="G11" s="37">
        <f t="shared" si="2"/>
        <v>7.0000000000000001E-3</v>
      </c>
      <c r="I11" s="38" t="s">
        <v>84</v>
      </c>
      <c r="J11" s="39" t="s">
        <v>86</v>
      </c>
    </row>
    <row r="12" spans="1:20" x14ac:dyDescent="0.25">
      <c r="A12" s="4" t="s">
        <v>118</v>
      </c>
      <c r="B12" s="4">
        <v>30</v>
      </c>
      <c r="C12" s="35">
        <v>30.5</v>
      </c>
      <c r="D12" s="35">
        <f t="shared" si="0"/>
        <v>915</v>
      </c>
      <c r="E12" s="36">
        <f t="shared" si="1"/>
        <v>3</v>
      </c>
      <c r="F12" s="4" t="s">
        <v>119</v>
      </c>
      <c r="G12" s="37">
        <f t="shared" si="2"/>
        <v>8.0000000000000002E-3</v>
      </c>
      <c r="I12" s="38" t="s">
        <v>120</v>
      </c>
      <c r="J12" s="39" t="s">
        <v>86</v>
      </c>
    </row>
    <row r="13" spans="1:20" x14ac:dyDescent="0.25">
      <c r="A13" s="4" t="s">
        <v>121</v>
      </c>
      <c r="B13" s="4">
        <v>43</v>
      </c>
      <c r="C13" s="35">
        <v>19.88</v>
      </c>
      <c r="D13" s="35">
        <f t="shared" si="0"/>
        <v>884.66</v>
      </c>
      <c r="E13" s="36">
        <f t="shared" si="1"/>
        <v>5</v>
      </c>
      <c r="F13" s="4" t="s">
        <v>122</v>
      </c>
      <c r="G13" s="37">
        <f t="shared" si="2"/>
        <v>4.0000000000000001E-3</v>
      </c>
      <c r="I13" s="38" t="s">
        <v>117</v>
      </c>
      <c r="J13" s="39" t="s">
        <v>90</v>
      </c>
    </row>
    <row r="14" spans="1:20" x14ac:dyDescent="0.25">
      <c r="A14" s="4" t="s">
        <v>123</v>
      </c>
      <c r="B14" s="4">
        <v>31</v>
      </c>
      <c r="C14" s="35">
        <v>33.479999999999997</v>
      </c>
      <c r="D14" s="35">
        <f t="shared" si="0"/>
        <v>1037.8799999999999</v>
      </c>
      <c r="E14" s="36">
        <f t="shared" si="1"/>
        <v>2</v>
      </c>
      <c r="F14" s="4" t="s">
        <v>124</v>
      </c>
      <c r="G14" s="37">
        <f t="shared" si="2"/>
        <v>8.0000000000000002E-3</v>
      </c>
      <c r="I14" s="38" t="s">
        <v>115</v>
      </c>
      <c r="J14" s="39" t="s">
        <v>101</v>
      </c>
    </row>
    <row r="15" spans="1:20" x14ac:dyDescent="0.25">
      <c r="A15" s="4" t="s">
        <v>125</v>
      </c>
      <c r="B15" s="4">
        <v>37</v>
      </c>
      <c r="C15" s="35">
        <v>20.7</v>
      </c>
      <c r="D15" s="35">
        <f t="shared" si="0"/>
        <v>765.9</v>
      </c>
      <c r="E15" s="36">
        <f t="shared" si="1"/>
        <v>5</v>
      </c>
      <c r="F15" s="4" t="s">
        <v>126</v>
      </c>
      <c r="G15" s="37">
        <f t="shared" si="2"/>
        <v>4.0000000000000001E-3</v>
      </c>
      <c r="I15" s="38" t="s">
        <v>127</v>
      </c>
      <c r="J15" s="39" t="s">
        <v>110</v>
      </c>
      <c r="O15" s="216" t="s">
        <v>1467</v>
      </c>
    </row>
    <row r="16" spans="1:20" x14ac:dyDescent="0.25">
      <c r="A16" s="4" t="s">
        <v>128</v>
      </c>
      <c r="B16" s="4">
        <v>48</v>
      </c>
      <c r="C16" s="35">
        <v>28.18</v>
      </c>
      <c r="D16" s="35">
        <f t="shared" si="0"/>
        <v>1465.36</v>
      </c>
      <c r="E16" s="36">
        <f t="shared" si="1"/>
        <v>3</v>
      </c>
      <c r="F16" s="4" t="s">
        <v>85</v>
      </c>
      <c r="G16" s="37">
        <f t="shared" si="2"/>
        <v>6.0000000000000001E-3</v>
      </c>
      <c r="I16" s="38" t="s">
        <v>92</v>
      </c>
      <c r="J16" s="39" t="s">
        <v>110</v>
      </c>
    </row>
    <row r="17" spans="1:10" x14ac:dyDescent="0.25">
      <c r="A17" s="4" t="s">
        <v>129</v>
      </c>
      <c r="B17" s="4">
        <v>41</v>
      </c>
      <c r="C17" s="35">
        <v>30.44</v>
      </c>
      <c r="D17" s="35">
        <f t="shared" si="0"/>
        <v>1263.26</v>
      </c>
      <c r="E17" s="36">
        <f t="shared" si="1"/>
        <v>3</v>
      </c>
      <c r="F17" s="4" t="s">
        <v>126</v>
      </c>
      <c r="G17" s="37">
        <f t="shared" si="2"/>
        <v>6.0000000000000001E-3</v>
      </c>
      <c r="I17" s="38" t="s">
        <v>130</v>
      </c>
      <c r="J17" s="39" t="s">
        <v>110</v>
      </c>
    </row>
    <row r="18" spans="1:10" x14ac:dyDescent="0.25">
      <c r="A18" s="4" t="s">
        <v>131</v>
      </c>
      <c r="B18" s="4">
        <v>36</v>
      </c>
      <c r="C18" s="35">
        <v>26.08</v>
      </c>
      <c r="D18" s="35">
        <f t="shared" si="0"/>
        <v>938.87999999999988</v>
      </c>
      <c r="E18" s="36">
        <f t="shared" si="1"/>
        <v>4</v>
      </c>
      <c r="F18" s="4" t="s">
        <v>132</v>
      </c>
      <c r="G18" s="37">
        <f t="shared" si="2"/>
        <v>6.0000000000000001E-3</v>
      </c>
      <c r="I18" s="38" t="s">
        <v>132</v>
      </c>
      <c r="J18" s="39" t="s">
        <v>110</v>
      </c>
    </row>
    <row r="19" spans="1:10" x14ac:dyDescent="0.25">
      <c r="A19" s="4" t="s">
        <v>133</v>
      </c>
      <c r="B19" s="4">
        <v>48</v>
      </c>
      <c r="C19" s="35">
        <v>25.3</v>
      </c>
      <c r="D19" s="35">
        <f t="shared" si="0"/>
        <v>1315.6000000000001</v>
      </c>
      <c r="E19" s="36">
        <f t="shared" si="1"/>
        <v>4</v>
      </c>
      <c r="F19" s="4" t="s">
        <v>134</v>
      </c>
      <c r="G19" s="37">
        <f t="shared" si="2"/>
        <v>7.0000000000000001E-3</v>
      </c>
      <c r="I19" s="38" t="s">
        <v>135</v>
      </c>
      <c r="J19" s="39" t="s">
        <v>86</v>
      </c>
    </row>
    <row r="20" spans="1:10" x14ac:dyDescent="0.25">
      <c r="A20" s="4" t="s">
        <v>136</v>
      </c>
      <c r="B20" s="4">
        <v>31</v>
      </c>
      <c r="C20" s="35">
        <v>18.64</v>
      </c>
      <c r="D20" s="35">
        <f t="shared" si="0"/>
        <v>577.84</v>
      </c>
      <c r="E20" s="36">
        <f t="shared" si="1"/>
        <v>5</v>
      </c>
      <c r="F20" s="4" t="s">
        <v>137</v>
      </c>
      <c r="G20" s="37">
        <f t="shared" si="2"/>
        <v>4.0000000000000001E-3</v>
      </c>
      <c r="I20" s="38" t="s">
        <v>138</v>
      </c>
      <c r="J20" s="39" t="s">
        <v>86</v>
      </c>
    </row>
    <row r="21" spans="1:10" x14ac:dyDescent="0.25">
      <c r="A21" s="4" t="s">
        <v>139</v>
      </c>
      <c r="B21" s="4">
        <v>38</v>
      </c>
      <c r="C21" s="35">
        <v>28.85</v>
      </c>
      <c r="D21" s="35">
        <f t="shared" si="0"/>
        <v>1096.3</v>
      </c>
      <c r="E21" s="36">
        <f t="shared" si="1"/>
        <v>3</v>
      </c>
      <c r="F21" s="4" t="s">
        <v>135</v>
      </c>
      <c r="G21" s="37">
        <f t="shared" si="2"/>
        <v>6.0000000000000001E-3</v>
      </c>
      <c r="I21" s="38" t="s">
        <v>140</v>
      </c>
      <c r="J21" s="39" t="s">
        <v>109</v>
      </c>
    </row>
    <row r="22" spans="1:10" x14ac:dyDescent="0.25">
      <c r="A22" s="4" t="s">
        <v>141</v>
      </c>
      <c r="B22" s="4">
        <v>41</v>
      </c>
      <c r="C22" s="35">
        <v>30.06</v>
      </c>
      <c r="D22" s="35">
        <f t="shared" si="0"/>
        <v>1247.49</v>
      </c>
      <c r="E22" s="36">
        <f t="shared" si="1"/>
        <v>3</v>
      </c>
      <c r="F22" s="4" t="s">
        <v>142</v>
      </c>
      <c r="G22" s="37">
        <f t="shared" si="2"/>
        <v>9.0000000000000011E-3</v>
      </c>
      <c r="I22" s="38" t="s">
        <v>143</v>
      </c>
      <c r="J22" s="39" t="s">
        <v>105</v>
      </c>
    </row>
    <row r="23" spans="1:10" x14ac:dyDescent="0.25">
      <c r="A23" s="4" t="s">
        <v>144</v>
      </c>
      <c r="B23" s="4">
        <v>34</v>
      </c>
      <c r="C23" s="35">
        <v>31.6</v>
      </c>
      <c r="D23" s="35">
        <f t="shared" si="0"/>
        <v>1074.4000000000001</v>
      </c>
      <c r="E23" s="36">
        <f t="shared" si="1"/>
        <v>3</v>
      </c>
      <c r="F23" s="4" t="s">
        <v>145</v>
      </c>
      <c r="G23" s="37">
        <f t="shared" si="2"/>
        <v>8.0000000000000002E-3</v>
      </c>
      <c r="I23" s="38" t="s">
        <v>145</v>
      </c>
      <c r="J23" s="39" t="s">
        <v>109</v>
      </c>
    </row>
    <row r="24" spans="1:10" x14ac:dyDescent="0.25">
      <c r="A24" s="4" t="s">
        <v>146</v>
      </c>
      <c r="B24" s="4">
        <v>34</v>
      </c>
      <c r="C24" s="35">
        <v>20.89</v>
      </c>
      <c r="D24" s="35">
        <f t="shared" si="0"/>
        <v>710.26</v>
      </c>
      <c r="E24" s="36">
        <f t="shared" si="1"/>
        <v>5</v>
      </c>
      <c r="F24" s="4" t="s">
        <v>147</v>
      </c>
      <c r="G24" s="37">
        <f t="shared" si="2"/>
        <v>5.0000000000000001E-3</v>
      </c>
      <c r="I24" s="38" t="s">
        <v>148</v>
      </c>
      <c r="J24" s="39" t="s">
        <v>110</v>
      </c>
    </row>
    <row r="25" spans="1:10" x14ac:dyDescent="0.25">
      <c r="A25" s="4" t="s">
        <v>149</v>
      </c>
      <c r="B25" s="4">
        <v>30</v>
      </c>
      <c r="C25" s="35">
        <v>24.44</v>
      </c>
      <c r="D25" s="35">
        <f t="shared" si="0"/>
        <v>733.2</v>
      </c>
      <c r="E25" s="36">
        <f t="shared" si="1"/>
        <v>4</v>
      </c>
      <c r="F25" s="4" t="s">
        <v>134</v>
      </c>
      <c r="G25" s="37">
        <f t="shared" si="2"/>
        <v>7.0000000000000001E-3</v>
      </c>
      <c r="I25" s="38" t="s">
        <v>150</v>
      </c>
      <c r="J25" s="39" t="s">
        <v>110</v>
      </c>
    </row>
    <row r="26" spans="1:10" x14ac:dyDescent="0.25">
      <c r="A26" s="4" t="s">
        <v>151</v>
      </c>
      <c r="B26" s="4">
        <v>40</v>
      </c>
      <c r="C26" s="35">
        <v>30.68</v>
      </c>
      <c r="D26" s="35">
        <f t="shared" si="0"/>
        <v>1227.2</v>
      </c>
      <c r="E26" s="36">
        <f t="shared" si="1"/>
        <v>3</v>
      </c>
      <c r="F26" s="4" t="s">
        <v>148</v>
      </c>
      <c r="G26" s="37">
        <f t="shared" si="2"/>
        <v>7.0000000000000001E-3</v>
      </c>
      <c r="I26" s="38" t="s">
        <v>152</v>
      </c>
      <c r="J26" s="39" t="s">
        <v>86</v>
      </c>
    </row>
    <row r="27" spans="1:10" x14ac:dyDescent="0.25">
      <c r="A27" s="4" t="s">
        <v>153</v>
      </c>
      <c r="B27" s="4">
        <v>37</v>
      </c>
      <c r="C27" s="35">
        <v>34.31</v>
      </c>
      <c r="D27" s="35">
        <f t="shared" si="0"/>
        <v>1269.47</v>
      </c>
      <c r="E27" s="36">
        <f t="shared" si="1"/>
        <v>2</v>
      </c>
      <c r="F27" s="4" t="s">
        <v>154</v>
      </c>
      <c r="G27" s="37">
        <f t="shared" si="2"/>
        <v>9.0000000000000011E-3</v>
      </c>
      <c r="I27" s="38" t="s">
        <v>154</v>
      </c>
      <c r="J27" s="39" t="s">
        <v>110</v>
      </c>
    </row>
    <row r="28" spans="1:10" x14ac:dyDescent="0.25">
      <c r="A28" s="4" t="s">
        <v>155</v>
      </c>
      <c r="B28" s="4">
        <v>37</v>
      </c>
      <c r="C28" s="35">
        <v>33.5</v>
      </c>
      <c r="D28" s="35">
        <f t="shared" si="0"/>
        <v>1239.5</v>
      </c>
      <c r="E28" s="36">
        <f t="shared" si="1"/>
        <v>2</v>
      </c>
      <c r="F28" s="4" t="s">
        <v>156</v>
      </c>
      <c r="G28" s="37">
        <f t="shared" si="2"/>
        <v>0.01</v>
      </c>
      <c r="I28" s="38" t="s">
        <v>99</v>
      </c>
      <c r="J28" s="39" t="s">
        <v>101</v>
      </c>
    </row>
    <row r="29" spans="1:10" x14ac:dyDescent="0.25">
      <c r="A29" s="4" t="s">
        <v>157</v>
      </c>
      <c r="B29" s="4">
        <v>33</v>
      </c>
      <c r="C29" s="35">
        <v>19.39</v>
      </c>
      <c r="D29" s="35">
        <f t="shared" si="0"/>
        <v>639.87</v>
      </c>
      <c r="E29" s="36">
        <f t="shared" si="1"/>
        <v>5</v>
      </c>
      <c r="F29" s="4" t="s">
        <v>158</v>
      </c>
      <c r="G29" s="37">
        <f t="shared" si="2"/>
        <v>4.0000000000000001E-3</v>
      </c>
      <c r="I29" s="38" t="s">
        <v>159</v>
      </c>
      <c r="J29" s="39" t="s">
        <v>110</v>
      </c>
    </row>
    <row r="30" spans="1:10" x14ac:dyDescent="0.25">
      <c r="A30" s="4" t="s">
        <v>160</v>
      </c>
      <c r="B30" s="4">
        <v>43</v>
      </c>
      <c r="C30" s="35">
        <v>20.37</v>
      </c>
      <c r="D30" s="35">
        <f t="shared" si="0"/>
        <v>906.46500000000003</v>
      </c>
      <c r="E30" s="36">
        <f t="shared" si="1"/>
        <v>5</v>
      </c>
      <c r="F30" s="4" t="s">
        <v>161</v>
      </c>
      <c r="G30" s="37">
        <f t="shared" si="2"/>
        <v>6.0000000000000001E-3</v>
      </c>
      <c r="I30" s="38" t="s">
        <v>122</v>
      </c>
      <c r="J30" s="39" t="s">
        <v>101</v>
      </c>
    </row>
    <row r="31" spans="1:10" x14ac:dyDescent="0.25">
      <c r="A31" s="4" t="s">
        <v>162</v>
      </c>
      <c r="B31" s="4">
        <v>35</v>
      </c>
      <c r="C31" s="35">
        <v>23.38</v>
      </c>
      <c r="D31" s="35">
        <f t="shared" si="0"/>
        <v>818.3</v>
      </c>
      <c r="E31" s="36">
        <f t="shared" si="1"/>
        <v>4</v>
      </c>
      <c r="F31" s="4" t="s">
        <v>113</v>
      </c>
      <c r="G31" s="37">
        <f t="shared" si="2"/>
        <v>7.0000000000000001E-3</v>
      </c>
      <c r="I31" s="38" t="s">
        <v>163</v>
      </c>
      <c r="J31" s="39" t="s">
        <v>109</v>
      </c>
    </row>
    <row r="32" spans="1:10" x14ac:dyDescent="0.25">
      <c r="A32" s="4" t="s">
        <v>164</v>
      </c>
      <c r="B32" s="4">
        <v>44</v>
      </c>
      <c r="C32" s="35">
        <v>36.79</v>
      </c>
      <c r="D32" s="35">
        <f t="shared" si="0"/>
        <v>1692.34</v>
      </c>
      <c r="E32" s="36">
        <f t="shared" si="1"/>
        <v>2</v>
      </c>
      <c r="F32" s="4" t="s">
        <v>142</v>
      </c>
      <c r="G32" s="37">
        <f t="shared" si="2"/>
        <v>1.0999999999999999E-2</v>
      </c>
      <c r="I32" s="38" t="s">
        <v>165</v>
      </c>
      <c r="J32" s="39" t="s">
        <v>105</v>
      </c>
    </row>
    <row r="33" spans="1:10" x14ac:dyDescent="0.25">
      <c r="A33" s="4" t="s">
        <v>166</v>
      </c>
      <c r="B33" s="4">
        <v>30</v>
      </c>
      <c r="C33" s="35">
        <v>21.62</v>
      </c>
      <c r="D33" s="35">
        <f t="shared" si="0"/>
        <v>648.6</v>
      </c>
      <c r="E33" s="36">
        <f t="shared" si="1"/>
        <v>5</v>
      </c>
      <c r="F33" s="4" t="s">
        <v>135</v>
      </c>
      <c r="G33" s="37">
        <f t="shared" si="2"/>
        <v>4.0000000000000001E-3</v>
      </c>
      <c r="I33" s="38" t="s">
        <v>137</v>
      </c>
      <c r="J33" s="39" t="s">
        <v>94</v>
      </c>
    </row>
    <row r="34" spans="1:10" x14ac:dyDescent="0.25">
      <c r="A34" s="4" t="s">
        <v>167</v>
      </c>
      <c r="B34" s="4">
        <v>32</v>
      </c>
      <c r="C34" s="35">
        <v>19.61</v>
      </c>
      <c r="D34" s="35">
        <f t="shared" si="0"/>
        <v>627.52</v>
      </c>
      <c r="E34" s="36">
        <f t="shared" si="1"/>
        <v>5</v>
      </c>
      <c r="F34" s="4" t="s">
        <v>168</v>
      </c>
      <c r="G34" s="37">
        <f t="shared" si="2"/>
        <v>4.0000000000000001E-3</v>
      </c>
      <c r="I34" s="38" t="s">
        <v>169</v>
      </c>
      <c r="J34" s="39" t="s">
        <v>105</v>
      </c>
    </row>
    <row r="35" spans="1:10" x14ac:dyDescent="0.25">
      <c r="A35" s="4" t="s">
        <v>170</v>
      </c>
      <c r="B35" s="4">
        <v>40</v>
      </c>
      <c r="C35" s="35">
        <v>37.619999999999997</v>
      </c>
      <c r="D35" s="35">
        <f t="shared" si="0"/>
        <v>1504.8</v>
      </c>
      <c r="E35" s="36">
        <f t="shared" si="1"/>
        <v>1</v>
      </c>
      <c r="F35" s="4" t="s">
        <v>127</v>
      </c>
      <c r="G35" s="37">
        <f t="shared" si="2"/>
        <v>1.0800000000000001E-2</v>
      </c>
      <c r="I35" s="38" t="s">
        <v>124</v>
      </c>
      <c r="J35" s="39" t="s">
        <v>86</v>
      </c>
    </row>
    <row r="36" spans="1:10" x14ac:dyDescent="0.25">
      <c r="A36" s="4" t="s">
        <v>171</v>
      </c>
      <c r="B36" s="4">
        <v>36</v>
      </c>
      <c r="C36" s="35">
        <v>28.75</v>
      </c>
      <c r="D36" s="35">
        <f t="shared" si="0"/>
        <v>1035</v>
      </c>
      <c r="E36" s="36">
        <f t="shared" si="1"/>
        <v>3</v>
      </c>
      <c r="F36" s="4" t="s">
        <v>100</v>
      </c>
      <c r="G36" s="37">
        <f t="shared" si="2"/>
        <v>9.0000000000000011E-3</v>
      </c>
      <c r="I36" s="38" t="s">
        <v>147</v>
      </c>
      <c r="J36" s="39" t="s">
        <v>110</v>
      </c>
    </row>
    <row r="37" spans="1:10" x14ac:dyDescent="0.25">
      <c r="A37" s="4" t="s">
        <v>172</v>
      </c>
      <c r="B37" s="4">
        <v>34</v>
      </c>
      <c r="C37" s="35">
        <v>31.5</v>
      </c>
      <c r="D37" s="35">
        <f t="shared" si="0"/>
        <v>1071</v>
      </c>
      <c r="E37" s="36">
        <f t="shared" si="1"/>
        <v>3</v>
      </c>
      <c r="F37" s="4" t="s">
        <v>169</v>
      </c>
      <c r="G37" s="37">
        <f t="shared" si="2"/>
        <v>9.0000000000000011E-3</v>
      </c>
      <c r="I37" s="38" t="s">
        <v>173</v>
      </c>
      <c r="J37" s="39" t="s">
        <v>110</v>
      </c>
    </row>
    <row r="38" spans="1:10" x14ac:dyDescent="0.25">
      <c r="A38" s="4" t="s">
        <v>174</v>
      </c>
      <c r="B38" s="4">
        <v>33</v>
      </c>
      <c r="C38" s="35">
        <v>30.24</v>
      </c>
      <c r="D38" s="35">
        <f t="shared" si="0"/>
        <v>997.92</v>
      </c>
      <c r="E38" s="36">
        <f t="shared" si="1"/>
        <v>3</v>
      </c>
      <c r="F38" s="4" t="s">
        <v>88</v>
      </c>
      <c r="G38" s="37">
        <f t="shared" si="2"/>
        <v>9.0000000000000011E-3</v>
      </c>
      <c r="I38" s="38" t="s">
        <v>103</v>
      </c>
      <c r="J38" s="39" t="s">
        <v>94</v>
      </c>
    </row>
    <row r="39" spans="1:10" x14ac:dyDescent="0.25">
      <c r="A39" s="4" t="s">
        <v>175</v>
      </c>
      <c r="B39" s="4">
        <v>31</v>
      </c>
      <c r="C39" s="35">
        <v>35.799999999999997</v>
      </c>
      <c r="D39" s="35">
        <f t="shared" si="0"/>
        <v>1109.8</v>
      </c>
      <c r="E39" s="36">
        <f t="shared" si="1"/>
        <v>2</v>
      </c>
      <c r="F39" s="4" t="s">
        <v>154</v>
      </c>
      <c r="G39" s="37">
        <f t="shared" si="2"/>
        <v>9.0000000000000011E-3</v>
      </c>
      <c r="I39" s="38" t="s">
        <v>142</v>
      </c>
      <c r="J39" s="39" t="s">
        <v>90</v>
      </c>
    </row>
    <row r="40" spans="1:10" x14ac:dyDescent="0.25">
      <c r="A40" s="4" t="s">
        <v>176</v>
      </c>
      <c r="B40" s="4">
        <v>33</v>
      </c>
      <c r="C40" s="35">
        <v>27.99</v>
      </c>
      <c r="D40" s="35">
        <f t="shared" si="0"/>
        <v>923.67</v>
      </c>
      <c r="E40" s="36">
        <f t="shared" si="1"/>
        <v>3</v>
      </c>
      <c r="F40" s="4" t="s">
        <v>130</v>
      </c>
      <c r="G40" s="37">
        <f t="shared" si="2"/>
        <v>7.0000000000000001E-3</v>
      </c>
      <c r="I40" s="38" t="s">
        <v>161</v>
      </c>
      <c r="J40" s="39" t="s">
        <v>105</v>
      </c>
    </row>
    <row r="41" spans="1:10" x14ac:dyDescent="0.25">
      <c r="A41" s="4" t="s">
        <v>177</v>
      </c>
      <c r="B41" s="4">
        <v>42</v>
      </c>
      <c r="C41" s="35">
        <v>29.66</v>
      </c>
      <c r="D41" s="35">
        <f t="shared" si="0"/>
        <v>1275.3800000000001</v>
      </c>
      <c r="E41" s="36">
        <f t="shared" si="1"/>
        <v>3</v>
      </c>
      <c r="F41" s="4" t="s">
        <v>165</v>
      </c>
      <c r="G41" s="37">
        <f t="shared" si="2"/>
        <v>9.0000000000000011E-3</v>
      </c>
      <c r="I41" s="38" t="s">
        <v>119</v>
      </c>
      <c r="J41" s="39" t="s">
        <v>109</v>
      </c>
    </row>
    <row r="42" spans="1:10" x14ac:dyDescent="0.25">
      <c r="A42" s="4" t="s">
        <v>178</v>
      </c>
      <c r="B42" s="4">
        <v>39</v>
      </c>
      <c r="C42" s="35">
        <v>30.81</v>
      </c>
      <c r="D42" s="35">
        <f t="shared" si="0"/>
        <v>1201.5899999999999</v>
      </c>
      <c r="E42" s="36">
        <f t="shared" si="1"/>
        <v>3</v>
      </c>
      <c r="F42" s="4" t="s">
        <v>119</v>
      </c>
      <c r="G42" s="37">
        <f t="shared" si="2"/>
        <v>8.0000000000000002E-3</v>
      </c>
      <c r="I42" s="38" t="s">
        <v>158</v>
      </c>
      <c r="J42" s="39" t="s">
        <v>86</v>
      </c>
    </row>
    <row r="43" spans="1:10" x14ac:dyDescent="0.25">
      <c r="A43" s="4" t="s">
        <v>179</v>
      </c>
      <c r="B43" s="4">
        <v>41</v>
      </c>
      <c r="C43" s="35">
        <v>19.3</v>
      </c>
      <c r="D43" s="35">
        <f t="shared" si="0"/>
        <v>800.95</v>
      </c>
      <c r="E43" s="36">
        <f t="shared" si="1"/>
        <v>5</v>
      </c>
      <c r="F43" s="4" t="s">
        <v>104</v>
      </c>
      <c r="G43" s="37">
        <f t="shared" si="2"/>
        <v>4.0000000000000001E-3</v>
      </c>
      <c r="I43" s="38" t="s">
        <v>180</v>
      </c>
      <c r="J43" s="39" t="s">
        <v>110</v>
      </c>
    </row>
    <row r="44" spans="1:10" x14ac:dyDescent="0.25">
      <c r="A44" s="4" t="s">
        <v>181</v>
      </c>
      <c r="B44" s="4">
        <v>43</v>
      </c>
      <c r="C44" s="35">
        <v>19.09</v>
      </c>
      <c r="D44" s="35">
        <f t="shared" si="0"/>
        <v>849.505</v>
      </c>
      <c r="E44" s="36">
        <f t="shared" si="1"/>
        <v>5</v>
      </c>
      <c r="F44" s="4" t="s">
        <v>165</v>
      </c>
      <c r="G44" s="37">
        <f t="shared" si="2"/>
        <v>6.0000000000000001E-3</v>
      </c>
      <c r="I44" s="38" t="s">
        <v>107</v>
      </c>
      <c r="J44" s="39" t="s">
        <v>86</v>
      </c>
    </row>
    <row r="45" spans="1:10" x14ac:dyDescent="0.25">
      <c r="A45" s="4" t="s">
        <v>182</v>
      </c>
      <c r="B45" s="4">
        <v>41</v>
      </c>
      <c r="C45" s="35">
        <v>25</v>
      </c>
      <c r="D45" s="35">
        <f t="shared" si="0"/>
        <v>1037.5</v>
      </c>
      <c r="E45" s="36">
        <f t="shared" si="1"/>
        <v>4</v>
      </c>
      <c r="F45" s="4" t="s">
        <v>113</v>
      </c>
      <c r="G45" s="37">
        <f t="shared" si="2"/>
        <v>7.0000000000000001E-3</v>
      </c>
      <c r="I45" s="38" t="s">
        <v>168</v>
      </c>
      <c r="J45" s="39" t="s">
        <v>94</v>
      </c>
    </row>
    <row r="46" spans="1:10" x14ac:dyDescent="0.25">
      <c r="A46" s="4" t="s">
        <v>183</v>
      </c>
      <c r="B46" s="4">
        <v>42</v>
      </c>
      <c r="C46" s="35">
        <v>33.119999999999997</v>
      </c>
      <c r="D46" s="35">
        <f t="shared" si="0"/>
        <v>1424.1599999999999</v>
      </c>
      <c r="E46" s="36">
        <f t="shared" si="1"/>
        <v>2</v>
      </c>
      <c r="F46" s="4" t="s">
        <v>92</v>
      </c>
      <c r="G46" s="37">
        <f t="shared" si="2"/>
        <v>9.0000000000000011E-3</v>
      </c>
      <c r="I46" s="38" t="s">
        <v>126</v>
      </c>
      <c r="J46" s="39" t="s">
        <v>101</v>
      </c>
    </row>
    <row r="47" spans="1:10" x14ac:dyDescent="0.25">
      <c r="A47" s="4" t="s">
        <v>184</v>
      </c>
      <c r="B47" s="4">
        <v>34</v>
      </c>
      <c r="C47" s="35">
        <v>30.62</v>
      </c>
      <c r="D47" s="35">
        <f t="shared" si="0"/>
        <v>1041.08</v>
      </c>
      <c r="E47" s="36">
        <f t="shared" si="1"/>
        <v>3</v>
      </c>
      <c r="F47" s="4" t="s">
        <v>161</v>
      </c>
      <c r="G47" s="37">
        <f t="shared" si="2"/>
        <v>9.0000000000000011E-3</v>
      </c>
      <c r="I47" s="38" t="s">
        <v>156</v>
      </c>
      <c r="J47" s="39" t="s">
        <v>109</v>
      </c>
    </row>
    <row r="48" spans="1:10" x14ac:dyDescent="0.25">
      <c r="A48" s="4" t="s">
        <v>185</v>
      </c>
      <c r="B48" s="4">
        <v>42</v>
      </c>
      <c r="C48" s="35">
        <v>37.79</v>
      </c>
      <c r="D48" s="35">
        <f t="shared" si="0"/>
        <v>1624.97</v>
      </c>
      <c r="E48" s="36">
        <f t="shared" si="1"/>
        <v>1</v>
      </c>
      <c r="F48" s="4" t="s">
        <v>84</v>
      </c>
      <c r="G48" s="37">
        <f t="shared" si="2"/>
        <v>9.75E-3</v>
      </c>
      <c r="I48" s="38" t="s">
        <v>134</v>
      </c>
      <c r="J48" s="39" t="s">
        <v>105</v>
      </c>
    </row>
    <row r="49" spans="1:10" x14ac:dyDescent="0.25">
      <c r="A49" s="4" t="s">
        <v>186</v>
      </c>
      <c r="B49" s="4">
        <v>35</v>
      </c>
      <c r="C49" s="35">
        <v>28.42</v>
      </c>
      <c r="D49" s="35">
        <f t="shared" si="0"/>
        <v>994.7</v>
      </c>
      <c r="E49" s="36">
        <f t="shared" si="1"/>
        <v>3</v>
      </c>
      <c r="F49" s="4" t="s">
        <v>103</v>
      </c>
      <c r="G49" s="37">
        <f t="shared" si="2"/>
        <v>6.0000000000000001E-3</v>
      </c>
      <c r="I49" s="38" t="s">
        <v>96</v>
      </c>
      <c r="J49" s="39" t="s">
        <v>90</v>
      </c>
    </row>
    <row r="50" spans="1:10" x14ac:dyDescent="0.25">
      <c r="A50" s="4" t="s">
        <v>187</v>
      </c>
      <c r="B50" s="4">
        <v>36</v>
      </c>
      <c r="C50" s="35">
        <v>24.44</v>
      </c>
      <c r="D50" s="35">
        <f t="shared" si="0"/>
        <v>879.84</v>
      </c>
      <c r="E50" s="36">
        <f t="shared" si="1"/>
        <v>4</v>
      </c>
      <c r="F50" s="4" t="s">
        <v>97</v>
      </c>
      <c r="G50" s="37">
        <f t="shared" si="2"/>
        <v>5.0000000000000001E-3</v>
      </c>
      <c r="I50" s="38" t="s">
        <v>112</v>
      </c>
      <c r="J50" s="39" t="s">
        <v>105</v>
      </c>
    </row>
    <row r="51" spans="1:10" x14ac:dyDescent="0.25">
      <c r="A51" s="4" t="s">
        <v>188</v>
      </c>
      <c r="B51" s="4">
        <v>48</v>
      </c>
      <c r="C51" s="35">
        <v>27.03</v>
      </c>
      <c r="D51" s="35">
        <f t="shared" si="0"/>
        <v>1405.56</v>
      </c>
      <c r="E51" s="36">
        <f t="shared" si="1"/>
        <v>4</v>
      </c>
      <c r="F51" s="4" t="s">
        <v>124</v>
      </c>
      <c r="G51" s="37">
        <f t="shared" si="2"/>
        <v>5.0000000000000001E-3</v>
      </c>
      <c r="I51" s="38" t="s">
        <v>189</v>
      </c>
      <c r="J51" s="39" t="s">
        <v>110</v>
      </c>
    </row>
    <row r="52" spans="1:10" ht="15.75" thickBot="1" x14ac:dyDescent="0.3">
      <c r="A52" s="4" t="s">
        <v>190</v>
      </c>
      <c r="B52" s="4">
        <v>30</v>
      </c>
      <c r="C52" s="35">
        <v>32.46</v>
      </c>
      <c r="D52" s="35">
        <f t="shared" si="0"/>
        <v>973.80000000000007</v>
      </c>
      <c r="E52" s="36">
        <f t="shared" si="1"/>
        <v>3</v>
      </c>
      <c r="F52" s="4" t="s">
        <v>143</v>
      </c>
      <c r="G52" s="37">
        <f t="shared" si="2"/>
        <v>9.0000000000000011E-3</v>
      </c>
      <c r="I52" s="49" t="s">
        <v>191</v>
      </c>
      <c r="J52" s="50" t="s">
        <v>101</v>
      </c>
    </row>
    <row r="53" spans="1:10" x14ac:dyDescent="0.25">
      <c r="A53" s="4" t="s">
        <v>192</v>
      </c>
      <c r="B53" s="4">
        <v>38</v>
      </c>
      <c r="C53" s="35">
        <v>33.33</v>
      </c>
      <c r="D53" s="35">
        <f t="shared" si="0"/>
        <v>1266.54</v>
      </c>
      <c r="E53" s="36">
        <f t="shared" si="1"/>
        <v>2</v>
      </c>
      <c r="F53" s="4" t="s">
        <v>100</v>
      </c>
      <c r="G53" s="37">
        <f t="shared" si="2"/>
        <v>1.0999999999999999E-2</v>
      </c>
    </row>
    <row r="54" spans="1:10" x14ac:dyDescent="0.25">
      <c r="A54" s="4" t="s">
        <v>193</v>
      </c>
      <c r="B54" s="4">
        <v>37</v>
      </c>
      <c r="C54" s="35">
        <v>30.84</v>
      </c>
      <c r="D54" s="35">
        <f t="shared" si="0"/>
        <v>1141.08</v>
      </c>
      <c r="E54" s="36">
        <f t="shared" si="1"/>
        <v>3</v>
      </c>
      <c r="F54" s="4" t="s">
        <v>173</v>
      </c>
      <c r="G54" s="37">
        <f t="shared" si="2"/>
        <v>7.0000000000000001E-3</v>
      </c>
    </row>
    <row r="55" spans="1:10" x14ac:dyDescent="0.25">
      <c r="A55" s="4" t="s">
        <v>194</v>
      </c>
      <c r="B55" s="4">
        <v>38</v>
      </c>
      <c r="C55" s="35">
        <v>22.55</v>
      </c>
      <c r="D55" s="35">
        <f t="shared" si="0"/>
        <v>856.9</v>
      </c>
      <c r="E55" s="36">
        <f t="shared" si="1"/>
        <v>4</v>
      </c>
      <c r="F55" s="4" t="s">
        <v>127</v>
      </c>
      <c r="G55" s="37">
        <f t="shared" si="2"/>
        <v>6.0000000000000001E-3</v>
      </c>
    </row>
    <row r="56" spans="1:10" x14ac:dyDescent="0.25">
      <c r="A56" s="4" t="s">
        <v>195</v>
      </c>
      <c r="B56" s="4">
        <v>30</v>
      </c>
      <c r="C56" s="35">
        <v>21.88</v>
      </c>
      <c r="D56" s="35">
        <f t="shared" si="0"/>
        <v>656.4</v>
      </c>
      <c r="E56" s="36">
        <f t="shared" si="1"/>
        <v>5</v>
      </c>
      <c r="F56" s="4" t="s">
        <v>130</v>
      </c>
      <c r="G56" s="37">
        <f t="shared" si="2"/>
        <v>5.0000000000000001E-3</v>
      </c>
    </row>
    <row r="57" spans="1:10" x14ac:dyDescent="0.25">
      <c r="A57" s="4" t="s">
        <v>196</v>
      </c>
      <c r="B57" s="4">
        <v>31</v>
      </c>
      <c r="C57" s="35">
        <v>23.54</v>
      </c>
      <c r="D57" s="35">
        <f t="shared" si="0"/>
        <v>729.74</v>
      </c>
      <c r="E57" s="36">
        <f t="shared" si="1"/>
        <v>4</v>
      </c>
      <c r="F57" s="4" t="s">
        <v>140</v>
      </c>
      <c r="G57" s="37">
        <f t="shared" si="2"/>
        <v>6.0000000000000001E-3</v>
      </c>
    </row>
    <row r="58" spans="1:10" x14ac:dyDescent="0.25">
      <c r="A58" s="4" t="s">
        <v>197</v>
      </c>
      <c r="B58" s="4">
        <v>36</v>
      </c>
      <c r="C58" s="35">
        <v>20.07</v>
      </c>
      <c r="D58" s="35">
        <f t="shared" si="0"/>
        <v>722.52</v>
      </c>
      <c r="E58" s="36">
        <f t="shared" si="1"/>
        <v>5</v>
      </c>
      <c r="F58" s="4" t="s">
        <v>159</v>
      </c>
      <c r="G58" s="37">
        <f t="shared" si="2"/>
        <v>5.0000000000000001E-3</v>
      </c>
    </row>
    <row r="59" spans="1:10" x14ac:dyDescent="0.25">
      <c r="A59" s="4" t="s">
        <v>198</v>
      </c>
      <c r="B59" s="4">
        <v>43</v>
      </c>
      <c r="C59" s="35">
        <v>21.19</v>
      </c>
      <c r="D59" s="35">
        <f t="shared" si="0"/>
        <v>942.95500000000004</v>
      </c>
      <c r="E59" s="36">
        <f t="shared" si="1"/>
        <v>5</v>
      </c>
      <c r="F59" s="4" t="s">
        <v>84</v>
      </c>
      <c r="G59" s="37">
        <f t="shared" si="2"/>
        <v>4.0000000000000001E-3</v>
      </c>
    </row>
    <row r="60" spans="1:10" x14ac:dyDescent="0.25">
      <c r="A60" s="4" t="s">
        <v>199</v>
      </c>
      <c r="B60" s="4">
        <v>36</v>
      </c>
      <c r="C60" s="35">
        <v>30.06</v>
      </c>
      <c r="D60" s="35">
        <f t="shared" si="0"/>
        <v>1082.1599999999999</v>
      </c>
      <c r="E60" s="36">
        <f t="shared" si="1"/>
        <v>3</v>
      </c>
      <c r="F60" s="4" t="s">
        <v>159</v>
      </c>
      <c r="G60" s="37">
        <f t="shared" si="2"/>
        <v>7.0000000000000001E-3</v>
      </c>
    </row>
    <row r="61" spans="1:10" x14ac:dyDescent="0.25">
      <c r="A61" s="4" t="s">
        <v>200</v>
      </c>
      <c r="B61" s="4">
        <v>44</v>
      </c>
      <c r="C61" s="35">
        <v>23.33</v>
      </c>
      <c r="D61" s="35">
        <f t="shared" si="0"/>
        <v>1073.1799999999998</v>
      </c>
      <c r="E61" s="36">
        <f t="shared" si="1"/>
        <v>4</v>
      </c>
      <c r="F61" s="4" t="s">
        <v>122</v>
      </c>
      <c r="G61" s="37">
        <f t="shared" si="2"/>
        <v>5.0000000000000001E-3</v>
      </c>
    </row>
    <row r="62" spans="1:10" x14ac:dyDescent="0.25">
      <c r="A62" s="4" t="s">
        <v>201</v>
      </c>
      <c r="B62" s="4">
        <v>40</v>
      </c>
      <c r="C62" s="35">
        <v>31</v>
      </c>
      <c r="D62" s="35">
        <f t="shared" si="0"/>
        <v>1240</v>
      </c>
      <c r="E62" s="36">
        <f t="shared" si="1"/>
        <v>3</v>
      </c>
      <c r="F62" s="4" t="s">
        <v>115</v>
      </c>
      <c r="G62" s="37">
        <f t="shared" si="2"/>
        <v>6.0000000000000001E-3</v>
      </c>
    </row>
    <row r="63" spans="1:10" x14ac:dyDescent="0.25">
      <c r="A63" s="4" t="s">
        <v>202</v>
      </c>
      <c r="B63" s="4">
        <v>38</v>
      </c>
      <c r="C63" s="35">
        <v>34.840000000000003</v>
      </c>
      <c r="D63" s="35">
        <f t="shared" si="0"/>
        <v>1323.92</v>
      </c>
      <c r="E63" s="36">
        <f t="shared" si="1"/>
        <v>2</v>
      </c>
      <c r="F63" s="4" t="s">
        <v>168</v>
      </c>
      <c r="G63" s="37">
        <f t="shared" si="2"/>
        <v>8.0000000000000002E-3</v>
      </c>
    </row>
    <row r="64" spans="1:10" x14ac:dyDescent="0.25">
      <c r="A64" s="4" t="s">
        <v>203</v>
      </c>
      <c r="B64" s="4">
        <v>35</v>
      </c>
      <c r="C64" s="35">
        <v>27.36</v>
      </c>
      <c r="D64" s="35">
        <f t="shared" si="0"/>
        <v>957.6</v>
      </c>
      <c r="E64" s="36">
        <f t="shared" si="1"/>
        <v>4</v>
      </c>
      <c r="F64" s="4" t="s">
        <v>147</v>
      </c>
      <c r="G64" s="37">
        <f t="shared" si="2"/>
        <v>6.0000000000000001E-3</v>
      </c>
    </row>
    <row r="65" spans="1:7" x14ac:dyDescent="0.25">
      <c r="A65" s="4" t="s">
        <v>204</v>
      </c>
      <c r="B65" s="4">
        <v>33</v>
      </c>
      <c r="C65" s="35">
        <v>24.09</v>
      </c>
      <c r="D65" s="35">
        <f t="shared" si="0"/>
        <v>794.97</v>
      </c>
      <c r="E65" s="36">
        <f t="shared" si="1"/>
        <v>4</v>
      </c>
      <c r="F65" s="4" t="s">
        <v>117</v>
      </c>
      <c r="G65" s="37">
        <f t="shared" si="2"/>
        <v>7.0000000000000001E-3</v>
      </c>
    </row>
    <row r="66" spans="1:7" x14ac:dyDescent="0.25">
      <c r="A66" s="4" t="s">
        <v>205</v>
      </c>
      <c r="B66" s="4">
        <v>38</v>
      </c>
      <c r="C66" s="35">
        <v>32.1</v>
      </c>
      <c r="D66" s="35">
        <f t="shared" ref="D66:D109" si="3">C66*(B66+MAX(0,B66-40)/2)</f>
        <v>1219.8</v>
      </c>
      <c r="E66" s="36">
        <f t="shared" si="1"/>
        <v>3</v>
      </c>
      <c r="F66" s="4" t="s">
        <v>152</v>
      </c>
      <c r="G66" s="37">
        <f t="shared" si="2"/>
        <v>6.0000000000000001E-3</v>
      </c>
    </row>
    <row r="67" spans="1:7" x14ac:dyDescent="0.25">
      <c r="A67" s="4" t="s">
        <v>206</v>
      </c>
      <c r="B67" s="4">
        <v>33</v>
      </c>
      <c r="C67" s="35">
        <v>27.31</v>
      </c>
      <c r="D67" s="35">
        <f t="shared" si="3"/>
        <v>901.2299999999999</v>
      </c>
      <c r="E67" s="36">
        <f t="shared" ref="E67:E109" si="4">ROUND((45-C67)/5,0)</f>
        <v>4</v>
      </c>
      <c r="F67" s="4" t="s">
        <v>173</v>
      </c>
      <c r="G67" s="37">
        <f t="shared" ref="G67:G109" si="5">VLOOKUP(VLOOKUP(F67,$I:$J,2,0),$L$1:$T$9,E67+1,0)</f>
        <v>6.0000000000000001E-3</v>
      </c>
    </row>
    <row r="68" spans="1:7" x14ac:dyDescent="0.25">
      <c r="A68" s="4" t="s">
        <v>207</v>
      </c>
      <c r="B68" s="4">
        <v>39</v>
      </c>
      <c r="C68" s="35">
        <v>28.67</v>
      </c>
      <c r="D68" s="35">
        <f t="shared" si="3"/>
        <v>1118.1300000000001</v>
      </c>
      <c r="E68" s="36">
        <f t="shared" si="4"/>
        <v>3</v>
      </c>
      <c r="F68" s="4" t="s">
        <v>97</v>
      </c>
      <c r="G68" s="37">
        <f t="shared" si="5"/>
        <v>6.0000000000000001E-3</v>
      </c>
    </row>
    <row r="69" spans="1:7" x14ac:dyDescent="0.25">
      <c r="A69" s="4" t="s">
        <v>208</v>
      </c>
      <c r="B69" s="4">
        <v>39</v>
      </c>
      <c r="C69" s="35">
        <v>33.07</v>
      </c>
      <c r="D69" s="35">
        <f t="shared" si="3"/>
        <v>1289.73</v>
      </c>
      <c r="E69" s="36">
        <f t="shared" si="4"/>
        <v>2</v>
      </c>
      <c r="F69" s="4" t="s">
        <v>85</v>
      </c>
      <c r="G69" s="37">
        <f t="shared" si="5"/>
        <v>8.0000000000000002E-3</v>
      </c>
    </row>
    <row r="70" spans="1:7" x14ac:dyDescent="0.25">
      <c r="A70" s="4" t="s">
        <v>209</v>
      </c>
      <c r="B70" s="4">
        <v>40</v>
      </c>
      <c r="C70" s="35">
        <v>20.47</v>
      </c>
      <c r="D70" s="35">
        <f t="shared" si="3"/>
        <v>818.8</v>
      </c>
      <c r="E70" s="36">
        <f t="shared" si="4"/>
        <v>5</v>
      </c>
      <c r="F70" s="4" t="s">
        <v>104</v>
      </c>
      <c r="G70" s="37">
        <f t="shared" si="5"/>
        <v>4.0000000000000001E-3</v>
      </c>
    </row>
    <row r="71" spans="1:7" x14ac:dyDescent="0.25">
      <c r="A71" s="4" t="s">
        <v>210</v>
      </c>
      <c r="B71" s="4">
        <v>37</v>
      </c>
      <c r="C71" s="35">
        <v>18.3</v>
      </c>
      <c r="D71" s="35">
        <f t="shared" si="3"/>
        <v>677.1</v>
      </c>
      <c r="E71" s="36">
        <f t="shared" si="4"/>
        <v>5</v>
      </c>
      <c r="F71" s="4" t="s">
        <v>88</v>
      </c>
      <c r="G71" s="37">
        <f t="shared" si="5"/>
        <v>6.0000000000000001E-3</v>
      </c>
    </row>
    <row r="72" spans="1:7" x14ac:dyDescent="0.25">
      <c r="A72" s="4" t="s">
        <v>211</v>
      </c>
      <c r="B72" s="4">
        <v>41</v>
      </c>
      <c r="C72" s="35">
        <v>24.93</v>
      </c>
      <c r="D72" s="35">
        <f t="shared" si="3"/>
        <v>1034.595</v>
      </c>
      <c r="E72" s="36">
        <f t="shared" si="4"/>
        <v>4</v>
      </c>
      <c r="F72" s="4" t="s">
        <v>85</v>
      </c>
      <c r="G72" s="37">
        <f t="shared" si="5"/>
        <v>5.0000000000000001E-3</v>
      </c>
    </row>
    <row r="73" spans="1:7" x14ac:dyDescent="0.25">
      <c r="A73" s="4" t="s">
        <v>212</v>
      </c>
      <c r="B73" s="4">
        <v>43</v>
      </c>
      <c r="C73" s="35">
        <v>31.98</v>
      </c>
      <c r="D73" s="35">
        <f t="shared" si="3"/>
        <v>1423.1100000000001</v>
      </c>
      <c r="E73" s="36">
        <f t="shared" si="4"/>
        <v>3</v>
      </c>
      <c r="F73" s="4" t="s">
        <v>150</v>
      </c>
      <c r="G73" s="37">
        <f t="shared" si="5"/>
        <v>7.0000000000000001E-3</v>
      </c>
    </row>
    <row r="74" spans="1:7" x14ac:dyDescent="0.25">
      <c r="A74" s="4" t="s">
        <v>213</v>
      </c>
      <c r="B74" s="4">
        <v>45</v>
      </c>
      <c r="C74" s="35">
        <v>32.56</v>
      </c>
      <c r="D74" s="35">
        <f t="shared" si="3"/>
        <v>1546.6000000000001</v>
      </c>
      <c r="E74" s="36">
        <f t="shared" si="4"/>
        <v>2</v>
      </c>
      <c r="F74" s="4" t="s">
        <v>163</v>
      </c>
      <c r="G74" s="37">
        <f t="shared" si="5"/>
        <v>0.01</v>
      </c>
    </row>
    <row r="75" spans="1:7" x14ac:dyDescent="0.25">
      <c r="A75" s="4" t="s">
        <v>214</v>
      </c>
      <c r="B75" s="4">
        <v>41</v>
      </c>
      <c r="C75" s="35">
        <v>21.73</v>
      </c>
      <c r="D75" s="35">
        <f t="shared" si="3"/>
        <v>901.79500000000007</v>
      </c>
      <c r="E75" s="36">
        <f t="shared" si="4"/>
        <v>5</v>
      </c>
      <c r="F75" s="4" t="s">
        <v>92</v>
      </c>
      <c r="G75" s="37">
        <f t="shared" si="5"/>
        <v>5.0000000000000001E-3</v>
      </c>
    </row>
    <row r="76" spans="1:7" x14ac:dyDescent="0.25">
      <c r="A76" s="4" t="s">
        <v>215</v>
      </c>
      <c r="B76" s="4">
        <v>48</v>
      </c>
      <c r="C76" s="35">
        <v>19.18</v>
      </c>
      <c r="D76" s="35">
        <f t="shared" si="3"/>
        <v>997.36</v>
      </c>
      <c r="E76" s="36">
        <f t="shared" si="4"/>
        <v>5</v>
      </c>
      <c r="F76" s="4" t="s">
        <v>107</v>
      </c>
      <c r="G76" s="37">
        <f t="shared" si="5"/>
        <v>4.0000000000000001E-3</v>
      </c>
    </row>
    <row r="77" spans="1:7" x14ac:dyDescent="0.25">
      <c r="A77" s="4" t="s">
        <v>216</v>
      </c>
      <c r="B77" s="4">
        <v>42</v>
      </c>
      <c r="C77" s="35">
        <v>28.8</v>
      </c>
      <c r="D77" s="35">
        <f t="shared" si="3"/>
        <v>1238.4000000000001</v>
      </c>
      <c r="E77" s="36">
        <f t="shared" si="4"/>
        <v>3</v>
      </c>
      <c r="F77" s="4" t="s">
        <v>150</v>
      </c>
      <c r="G77" s="37">
        <f t="shared" si="5"/>
        <v>7.0000000000000001E-3</v>
      </c>
    </row>
    <row r="78" spans="1:7" x14ac:dyDescent="0.25">
      <c r="A78" s="4" t="s">
        <v>217</v>
      </c>
      <c r="B78" s="4">
        <v>41</v>
      </c>
      <c r="C78" s="35">
        <v>21.51</v>
      </c>
      <c r="D78" s="35">
        <f t="shared" si="3"/>
        <v>892.66500000000008</v>
      </c>
      <c r="E78" s="36">
        <f t="shared" si="4"/>
        <v>5</v>
      </c>
      <c r="F78" s="4" t="s">
        <v>148</v>
      </c>
      <c r="G78" s="37">
        <f t="shared" si="5"/>
        <v>5.0000000000000001E-3</v>
      </c>
    </row>
    <row r="79" spans="1:7" x14ac:dyDescent="0.25">
      <c r="A79" s="4" t="s">
        <v>218</v>
      </c>
      <c r="B79" s="4">
        <v>47</v>
      </c>
      <c r="C79" s="35">
        <v>32.979999999999997</v>
      </c>
      <c r="D79" s="35">
        <f t="shared" si="3"/>
        <v>1665.4899999999998</v>
      </c>
      <c r="E79" s="36">
        <f t="shared" si="4"/>
        <v>2</v>
      </c>
      <c r="F79" s="4" t="s">
        <v>112</v>
      </c>
      <c r="G79" s="37">
        <f t="shared" si="5"/>
        <v>1.0999999999999999E-2</v>
      </c>
    </row>
    <row r="80" spans="1:7" x14ac:dyDescent="0.25">
      <c r="A80" s="4" t="s">
        <v>219</v>
      </c>
      <c r="B80" s="4">
        <v>45</v>
      </c>
      <c r="C80" s="35">
        <v>20.21</v>
      </c>
      <c r="D80" s="35">
        <f t="shared" si="3"/>
        <v>959.97500000000002</v>
      </c>
      <c r="E80" s="36">
        <f t="shared" si="4"/>
        <v>5</v>
      </c>
      <c r="F80" s="4" t="s">
        <v>120</v>
      </c>
      <c r="G80" s="37">
        <f t="shared" si="5"/>
        <v>4.0000000000000001E-3</v>
      </c>
    </row>
    <row r="81" spans="1:7" x14ac:dyDescent="0.25">
      <c r="A81" s="4" t="s">
        <v>220</v>
      </c>
      <c r="B81" s="4">
        <v>34</v>
      </c>
      <c r="C81" s="35">
        <v>25.88</v>
      </c>
      <c r="D81" s="35">
        <f t="shared" si="3"/>
        <v>879.92</v>
      </c>
      <c r="E81" s="36">
        <f t="shared" si="4"/>
        <v>4</v>
      </c>
      <c r="F81" s="4" t="s">
        <v>93</v>
      </c>
      <c r="G81" s="37">
        <f t="shared" si="5"/>
        <v>5.0000000000000001E-3</v>
      </c>
    </row>
    <row r="82" spans="1:7" x14ac:dyDescent="0.25">
      <c r="A82" s="4" t="s">
        <v>221</v>
      </c>
      <c r="B82" s="4">
        <v>44</v>
      </c>
      <c r="C82" s="35">
        <v>35.520000000000003</v>
      </c>
      <c r="D82" s="35">
        <f t="shared" si="3"/>
        <v>1633.92</v>
      </c>
      <c r="E82" s="36">
        <f t="shared" si="4"/>
        <v>2</v>
      </c>
      <c r="F82" s="4" t="s">
        <v>93</v>
      </c>
      <c r="G82" s="37">
        <f t="shared" si="5"/>
        <v>8.0000000000000002E-3</v>
      </c>
    </row>
    <row r="83" spans="1:7" x14ac:dyDescent="0.25">
      <c r="A83" s="4" t="s">
        <v>222</v>
      </c>
      <c r="B83" s="4">
        <v>48</v>
      </c>
      <c r="C83" s="35">
        <v>20.350000000000001</v>
      </c>
      <c r="D83" s="35">
        <f t="shared" si="3"/>
        <v>1058.2</v>
      </c>
      <c r="E83" s="36">
        <f t="shared" si="4"/>
        <v>5</v>
      </c>
      <c r="F83" s="4" t="s">
        <v>163</v>
      </c>
      <c r="G83" s="37">
        <f t="shared" si="5"/>
        <v>5.0000000000000001E-3</v>
      </c>
    </row>
    <row r="84" spans="1:7" x14ac:dyDescent="0.25">
      <c r="A84" s="4" t="s">
        <v>223</v>
      </c>
      <c r="B84" s="4">
        <v>48</v>
      </c>
      <c r="C84" s="35">
        <v>21.54</v>
      </c>
      <c r="D84" s="35">
        <f t="shared" si="3"/>
        <v>1120.08</v>
      </c>
      <c r="E84" s="36">
        <f t="shared" si="4"/>
        <v>5</v>
      </c>
      <c r="F84" s="4" t="s">
        <v>169</v>
      </c>
      <c r="G84" s="37">
        <f t="shared" si="5"/>
        <v>6.0000000000000001E-3</v>
      </c>
    </row>
    <row r="85" spans="1:7" x14ac:dyDescent="0.25">
      <c r="A85" s="4" t="s">
        <v>224</v>
      </c>
      <c r="B85" s="4">
        <v>31</v>
      </c>
      <c r="C85" s="35">
        <v>25.2</v>
      </c>
      <c r="D85" s="35">
        <f t="shared" si="3"/>
        <v>781.19999999999993</v>
      </c>
      <c r="E85" s="36">
        <f t="shared" si="4"/>
        <v>4</v>
      </c>
      <c r="F85" s="4" t="s">
        <v>191</v>
      </c>
      <c r="G85" s="37">
        <f t="shared" si="5"/>
        <v>5.0000000000000001E-3</v>
      </c>
    </row>
    <row r="86" spans="1:7" x14ac:dyDescent="0.25">
      <c r="A86" s="4" t="s">
        <v>225</v>
      </c>
      <c r="B86" s="4">
        <v>47</v>
      </c>
      <c r="C86" s="35">
        <v>20.72</v>
      </c>
      <c r="D86" s="35">
        <f t="shared" si="3"/>
        <v>1046.3599999999999</v>
      </c>
      <c r="E86" s="36">
        <f t="shared" si="4"/>
        <v>5</v>
      </c>
      <c r="F86" s="4" t="s">
        <v>180</v>
      </c>
      <c r="G86" s="37">
        <f t="shared" si="5"/>
        <v>5.0000000000000001E-3</v>
      </c>
    </row>
    <row r="87" spans="1:7" x14ac:dyDescent="0.25">
      <c r="A87" s="4" t="s">
        <v>226</v>
      </c>
      <c r="B87" s="4">
        <v>38</v>
      </c>
      <c r="C87" s="35">
        <v>36.56</v>
      </c>
      <c r="D87" s="35">
        <f t="shared" si="3"/>
        <v>1389.2800000000002</v>
      </c>
      <c r="E87" s="36">
        <f t="shared" si="4"/>
        <v>2</v>
      </c>
      <c r="F87" s="4" t="s">
        <v>152</v>
      </c>
      <c r="G87" s="37">
        <f t="shared" si="5"/>
        <v>8.0000000000000002E-3</v>
      </c>
    </row>
    <row r="88" spans="1:7" x14ac:dyDescent="0.25">
      <c r="A88" s="4" t="s">
        <v>227</v>
      </c>
      <c r="B88" s="4">
        <v>37</v>
      </c>
      <c r="C88" s="35">
        <v>23.93</v>
      </c>
      <c r="D88" s="35">
        <f t="shared" si="3"/>
        <v>885.41</v>
      </c>
      <c r="E88" s="36">
        <f t="shared" si="4"/>
        <v>4</v>
      </c>
      <c r="F88" s="4" t="s">
        <v>100</v>
      </c>
      <c r="G88" s="37">
        <f t="shared" si="5"/>
        <v>7.0000000000000001E-3</v>
      </c>
    </row>
    <row r="89" spans="1:7" x14ac:dyDescent="0.25">
      <c r="A89" s="4" t="s">
        <v>228</v>
      </c>
      <c r="B89" s="4">
        <v>46</v>
      </c>
      <c r="C89" s="35">
        <v>20.54</v>
      </c>
      <c r="D89" s="35">
        <f t="shared" si="3"/>
        <v>1006.4599999999999</v>
      </c>
      <c r="E89" s="36">
        <f t="shared" si="4"/>
        <v>5</v>
      </c>
      <c r="F89" s="4" t="s">
        <v>108</v>
      </c>
      <c r="G89" s="37">
        <f t="shared" si="5"/>
        <v>5.0000000000000001E-3</v>
      </c>
    </row>
    <row r="90" spans="1:7" x14ac:dyDescent="0.25">
      <c r="A90" s="4" t="s">
        <v>229</v>
      </c>
      <c r="B90" s="4">
        <v>30</v>
      </c>
      <c r="C90" s="35">
        <v>23.4</v>
      </c>
      <c r="D90" s="35">
        <f t="shared" si="3"/>
        <v>702</v>
      </c>
      <c r="E90" s="36">
        <f t="shared" si="4"/>
        <v>4</v>
      </c>
      <c r="F90" s="4" t="s">
        <v>104</v>
      </c>
      <c r="G90" s="37">
        <f t="shared" si="5"/>
        <v>5.0000000000000001E-3</v>
      </c>
    </row>
    <row r="91" spans="1:7" x14ac:dyDescent="0.25">
      <c r="A91" s="4" t="s">
        <v>230</v>
      </c>
      <c r="B91" s="4">
        <v>40</v>
      </c>
      <c r="C91" s="35">
        <v>34.72</v>
      </c>
      <c r="D91" s="35">
        <f t="shared" si="3"/>
        <v>1388.8</v>
      </c>
      <c r="E91" s="36">
        <f t="shared" si="4"/>
        <v>2</v>
      </c>
      <c r="F91" s="4" t="s">
        <v>189</v>
      </c>
      <c r="G91" s="37">
        <f t="shared" si="5"/>
        <v>9.0000000000000011E-3</v>
      </c>
    </row>
    <row r="92" spans="1:7" x14ac:dyDescent="0.25">
      <c r="A92" s="4" t="s">
        <v>231</v>
      </c>
      <c r="B92" s="4">
        <v>37</v>
      </c>
      <c r="C92" s="35">
        <v>19.53</v>
      </c>
      <c r="D92" s="35">
        <f t="shared" si="3"/>
        <v>722.61</v>
      </c>
      <c r="E92" s="36">
        <f t="shared" si="4"/>
        <v>5</v>
      </c>
      <c r="F92" s="4" t="s">
        <v>156</v>
      </c>
      <c r="G92" s="37">
        <f t="shared" si="5"/>
        <v>5.0000000000000001E-3</v>
      </c>
    </row>
    <row r="93" spans="1:7" x14ac:dyDescent="0.25">
      <c r="A93" s="4" t="s">
        <v>232</v>
      </c>
      <c r="B93" s="4">
        <v>36</v>
      </c>
      <c r="C93" s="35">
        <v>19.97</v>
      </c>
      <c r="D93" s="35">
        <f t="shared" si="3"/>
        <v>718.92</v>
      </c>
      <c r="E93" s="36">
        <f t="shared" si="4"/>
        <v>5</v>
      </c>
      <c r="F93" s="4" t="s">
        <v>89</v>
      </c>
      <c r="G93" s="37">
        <f t="shared" si="5"/>
        <v>6.0000000000000001E-3</v>
      </c>
    </row>
    <row r="94" spans="1:7" x14ac:dyDescent="0.25">
      <c r="A94" s="4" t="s">
        <v>233</v>
      </c>
      <c r="B94" s="4">
        <v>48</v>
      </c>
      <c r="C94" s="35">
        <v>35.17</v>
      </c>
      <c r="D94" s="35">
        <f t="shared" si="3"/>
        <v>1828.8400000000001</v>
      </c>
      <c r="E94" s="36">
        <f t="shared" si="4"/>
        <v>2</v>
      </c>
      <c r="F94" s="4" t="s">
        <v>143</v>
      </c>
      <c r="G94" s="37">
        <f t="shared" si="5"/>
        <v>1.0999999999999999E-2</v>
      </c>
    </row>
    <row r="95" spans="1:7" x14ac:dyDescent="0.25">
      <c r="A95" s="4" t="s">
        <v>234</v>
      </c>
      <c r="B95" s="4">
        <v>37</v>
      </c>
      <c r="C95" s="35">
        <v>34.64</v>
      </c>
      <c r="D95" s="35">
        <f t="shared" si="3"/>
        <v>1281.68</v>
      </c>
      <c r="E95" s="36">
        <f t="shared" si="4"/>
        <v>2</v>
      </c>
      <c r="F95" s="4" t="s">
        <v>89</v>
      </c>
      <c r="G95" s="37">
        <f t="shared" si="5"/>
        <v>1.0999999999999999E-2</v>
      </c>
    </row>
    <row r="96" spans="1:7" x14ac:dyDescent="0.25">
      <c r="A96" s="4" t="s">
        <v>235</v>
      </c>
      <c r="B96" s="4">
        <v>33</v>
      </c>
      <c r="C96" s="35">
        <v>34.69</v>
      </c>
      <c r="D96" s="35">
        <f t="shared" si="3"/>
        <v>1144.77</v>
      </c>
      <c r="E96" s="36">
        <f t="shared" si="4"/>
        <v>2</v>
      </c>
      <c r="F96" s="4" t="s">
        <v>138</v>
      </c>
      <c r="G96" s="37">
        <f t="shared" si="5"/>
        <v>8.0000000000000002E-3</v>
      </c>
    </row>
    <row r="97" spans="1:7" x14ac:dyDescent="0.25">
      <c r="A97" s="4" t="s">
        <v>236</v>
      </c>
      <c r="B97" s="4">
        <v>33</v>
      </c>
      <c r="C97" s="35">
        <v>36.369999999999997</v>
      </c>
      <c r="D97" s="35">
        <f t="shared" si="3"/>
        <v>1200.2099999999998</v>
      </c>
      <c r="E97" s="36">
        <f t="shared" si="4"/>
        <v>2</v>
      </c>
      <c r="F97" s="4" t="s">
        <v>191</v>
      </c>
      <c r="G97" s="37">
        <f t="shared" si="5"/>
        <v>7.0000000000000001E-3</v>
      </c>
    </row>
    <row r="98" spans="1:7" x14ac:dyDescent="0.25">
      <c r="A98" s="4" t="s">
        <v>237</v>
      </c>
      <c r="B98" s="4">
        <v>45</v>
      </c>
      <c r="C98" s="35">
        <v>20.239999999999998</v>
      </c>
      <c r="D98" s="35">
        <f t="shared" si="3"/>
        <v>961.4</v>
      </c>
      <c r="E98" s="36">
        <f t="shared" si="4"/>
        <v>5</v>
      </c>
      <c r="F98" s="4" t="s">
        <v>138</v>
      </c>
      <c r="G98" s="37">
        <f t="shared" si="5"/>
        <v>4.0000000000000001E-3</v>
      </c>
    </row>
    <row r="99" spans="1:7" x14ac:dyDescent="0.25">
      <c r="A99" s="4" t="s">
        <v>238</v>
      </c>
      <c r="B99" s="4">
        <v>45</v>
      </c>
      <c r="C99" s="35">
        <v>28.59</v>
      </c>
      <c r="D99" s="35">
        <f t="shared" si="3"/>
        <v>1358.0250000000001</v>
      </c>
      <c r="E99" s="36">
        <f t="shared" si="4"/>
        <v>3</v>
      </c>
      <c r="F99" s="4" t="s">
        <v>189</v>
      </c>
      <c r="G99" s="37">
        <f t="shared" si="5"/>
        <v>7.0000000000000001E-3</v>
      </c>
    </row>
    <row r="100" spans="1:7" x14ac:dyDescent="0.25">
      <c r="A100" s="4" t="s">
        <v>239</v>
      </c>
      <c r="B100" s="4">
        <v>34</v>
      </c>
      <c r="C100" s="35">
        <v>19.760000000000002</v>
      </c>
      <c r="D100" s="35">
        <f t="shared" si="3"/>
        <v>671.84</v>
      </c>
      <c r="E100" s="36">
        <f t="shared" si="4"/>
        <v>5</v>
      </c>
      <c r="F100" s="4" t="s">
        <v>150</v>
      </c>
      <c r="G100" s="37">
        <f t="shared" si="5"/>
        <v>5.0000000000000001E-3</v>
      </c>
    </row>
    <row r="101" spans="1:7" x14ac:dyDescent="0.25">
      <c r="A101" s="4" t="s">
        <v>240</v>
      </c>
      <c r="B101" s="4">
        <v>45</v>
      </c>
      <c r="C101" s="35">
        <v>27.34</v>
      </c>
      <c r="D101" s="35">
        <f t="shared" si="3"/>
        <v>1298.6500000000001</v>
      </c>
      <c r="E101" s="36">
        <f t="shared" si="4"/>
        <v>4</v>
      </c>
      <c r="F101" s="4" t="s">
        <v>99</v>
      </c>
      <c r="G101" s="37">
        <f t="shared" si="5"/>
        <v>5.0000000000000001E-3</v>
      </c>
    </row>
    <row r="102" spans="1:7" x14ac:dyDescent="0.25">
      <c r="A102" s="4" t="s">
        <v>241</v>
      </c>
      <c r="B102" s="4">
        <v>30</v>
      </c>
      <c r="C102" s="35">
        <v>25.3</v>
      </c>
      <c r="D102" s="35">
        <f t="shared" si="3"/>
        <v>759</v>
      </c>
      <c r="E102" s="36">
        <f t="shared" si="4"/>
        <v>4</v>
      </c>
      <c r="F102" s="4" t="s">
        <v>120</v>
      </c>
      <c r="G102" s="37">
        <f t="shared" si="5"/>
        <v>5.0000000000000001E-3</v>
      </c>
    </row>
    <row r="103" spans="1:7" x14ac:dyDescent="0.25">
      <c r="A103" s="4" t="s">
        <v>242</v>
      </c>
      <c r="B103" s="4">
        <v>33</v>
      </c>
      <c r="C103" s="35">
        <v>37.659999999999997</v>
      </c>
      <c r="D103" s="35">
        <f t="shared" si="3"/>
        <v>1242.78</v>
      </c>
      <c r="E103" s="36">
        <f t="shared" si="4"/>
        <v>1</v>
      </c>
      <c r="F103" s="4" t="s">
        <v>140</v>
      </c>
      <c r="G103" s="37">
        <f t="shared" si="5"/>
        <v>1.2E-2</v>
      </c>
    </row>
    <row r="104" spans="1:7" x14ac:dyDescent="0.25">
      <c r="A104" s="4" t="s">
        <v>243</v>
      </c>
      <c r="B104" s="4">
        <v>46</v>
      </c>
      <c r="C104" s="35">
        <v>23.99</v>
      </c>
      <c r="D104" s="35">
        <f t="shared" si="3"/>
        <v>1175.51</v>
      </c>
      <c r="E104" s="36">
        <f t="shared" si="4"/>
        <v>4</v>
      </c>
      <c r="F104" s="4" t="s">
        <v>143</v>
      </c>
      <c r="G104" s="37">
        <f t="shared" si="5"/>
        <v>7.0000000000000001E-3</v>
      </c>
    </row>
    <row r="105" spans="1:7" x14ac:dyDescent="0.25">
      <c r="A105" s="4" t="s">
        <v>244</v>
      </c>
      <c r="B105" s="4">
        <v>35</v>
      </c>
      <c r="C105" s="35">
        <v>29.37</v>
      </c>
      <c r="D105" s="35">
        <f t="shared" si="3"/>
        <v>1027.95</v>
      </c>
      <c r="E105" s="36">
        <f t="shared" si="4"/>
        <v>3</v>
      </c>
      <c r="F105" s="4" t="s">
        <v>100</v>
      </c>
      <c r="G105" s="37">
        <f t="shared" si="5"/>
        <v>9.0000000000000011E-3</v>
      </c>
    </row>
    <row r="106" spans="1:7" x14ac:dyDescent="0.25">
      <c r="A106" s="4" t="s">
        <v>245</v>
      </c>
      <c r="B106" s="4">
        <v>47</v>
      </c>
      <c r="C106" s="35">
        <v>28.75</v>
      </c>
      <c r="D106" s="35">
        <f t="shared" si="3"/>
        <v>1451.875</v>
      </c>
      <c r="E106" s="36">
        <f t="shared" si="4"/>
        <v>3</v>
      </c>
      <c r="F106" s="4" t="s">
        <v>145</v>
      </c>
      <c r="G106" s="37">
        <f t="shared" si="5"/>
        <v>8.0000000000000002E-3</v>
      </c>
    </row>
    <row r="107" spans="1:7" x14ac:dyDescent="0.25">
      <c r="A107" s="4" t="s">
        <v>246</v>
      </c>
      <c r="B107" s="4">
        <v>32</v>
      </c>
      <c r="C107" s="35">
        <v>28.36</v>
      </c>
      <c r="D107" s="35">
        <f t="shared" si="3"/>
        <v>907.52</v>
      </c>
      <c r="E107" s="36">
        <f t="shared" si="4"/>
        <v>3</v>
      </c>
      <c r="F107" s="4" t="s">
        <v>180</v>
      </c>
      <c r="G107" s="37">
        <f t="shared" si="5"/>
        <v>7.0000000000000001E-3</v>
      </c>
    </row>
    <row r="108" spans="1:7" x14ac:dyDescent="0.25">
      <c r="A108" s="4" t="s">
        <v>247</v>
      </c>
      <c r="B108" s="4">
        <v>30</v>
      </c>
      <c r="C108" s="35">
        <v>33.159999999999997</v>
      </c>
      <c r="D108" s="35">
        <f t="shared" si="3"/>
        <v>994.8</v>
      </c>
      <c r="E108" s="36">
        <f t="shared" si="4"/>
        <v>2</v>
      </c>
      <c r="F108" s="4" t="s">
        <v>96</v>
      </c>
      <c r="G108" s="37">
        <f t="shared" si="5"/>
        <v>1.0999999999999999E-2</v>
      </c>
    </row>
    <row r="109" spans="1:7" x14ac:dyDescent="0.25">
      <c r="A109" s="4" t="s">
        <v>248</v>
      </c>
      <c r="B109" s="4">
        <v>45</v>
      </c>
      <c r="C109" s="35">
        <v>37.659999999999997</v>
      </c>
      <c r="D109" s="35">
        <f t="shared" si="3"/>
        <v>1788.85</v>
      </c>
      <c r="E109" s="36">
        <f t="shared" si="4"/>
        <v>1</v>
      </c>
      <c r="F109" s="4" t="s">
        <v>137</v>
      </c>
      <c r="G109" s="37">
        <f t="shared" si="5"/>
        <v>1.0499999999999999E-2</v>
      </c>
    </row>
    <row r="110" spans="1:7" x14ac:dyDescent="0.25">
      <c r="E110" s="51"/>
    </row>
    <row r="111" spans="1:7" x14ac:dyDescent="0.25">
      <c r="E111" s="51"/>
    </row>
    <row r="112" spans="1:7" x14ac:dyDescent="0.25">
      <c r="E112" s="51"/>
    </row>
    <row r="113" spans="5:5" x14ac:dyDescent="0.25">
      <c r="E113" s="51"/>
    </row>
    <row r="114" spans="5:5" x14ac:dyDescent="0.25">
      <c r="E114" s="51"/>
    </row>
    <row r="115" spans="5:5" x14ac:dyDescent="0.25">
      <c r="E115" s="51"/>
    </row>
    <row r="116" spans="5:5" x14ac:dyDescent="0.25">
      <c r="E116" s="51"/>
    </row>
    <row r="117" spans="5:5" x14ac:dyDescent="0.25">
      <c r="E117" s="51"/>
    </row>
    <row r="118" spans="5:5" x14ac:dyDescent="0.25">
      <c r="E118" s="51"/>
    </row>
    <row r="119" spans="5:5" x14ac:dyDescent="0.25">
      <c r="E119" s="51"/>
    </row>
    <row r="120" spans="5:5" x14ac:dyDescent="0.25">
      <c r="E120" s="51"/>
    </row>
    <row r="121" spans="5:5" x14ac:dyDescent="0.25">
      <c r="E121" s="51"/>
    </row>
    <row r="122" spans="5:5" x14ac:dyDescent="0.25">
      <c r="E122" s="51"/>
    </row>
    <row r="123" spans="5:5" x14ac:dyDescent="0.25">
      <c r="E123" s="51"/>
    </row>
    <row r="124" spans="5:5" x14ac:dyDescent="0.25">
      <c r="E124" s="51"/>
    </row>
    <row r="125" spans="5:5" x14ac:dyDescent="0.25">
      <c r="E125" s="51"/>
    </row>
    <row r="126" spans="5:5" x14ac:dyDescent="0.25">
      <c r="E126" s="51"/>
    </row>
    <row r="127" spans="5:5" x14ac:dyDescent="0.25">
      <c r="E127" s="51"/>
    </row>
    <row r="128" spans="5:5" x14ac:dyDescent="0.25">
      <c r="E128" s="51"/>
    </row>
    <row r="129" spans="5:5" x14ac:dyDescent="0.25">
      <c r="E129" s="51"/>
    </row>
    <row r="130" spans="5:5" x14ac:dyDescent="0.25">
      <c r="E130" s="51"/>
    </row>
    <row r="131" spans="5:5" x14ac:dyDescent="0.25">
      <c r="E131" s="51"/>
    </row>
    <row r="132" spans="5:5" x14ac:dyDescent="0.25">
      <c r="E132" s="51"/>
    </row>
    <row r="133" spans="5:5" x14ac:dyDescent="0.25">
      <c r="E133" s="51"/>
    </row>
    <row r="134" spans="5:5" x14ac:dyDescent="0.25">
      <c r="E134" s="51"/>
    </row>
    <row r="135" spans="5:5" x14ac:dyDescent="0.25">
      <c r="E135" s="51"/>
    </row>
    <row r="136" spans="5:5" x14ac:dyDescent="0.25">
      <c r="E136" s="51"/>
    </row>
    <row r="137" spans="5:5" x14ac:dyDescent="0.25">
      <c r="E137" s="51"/>
    </row>
    <row r="138" spans="5:5" x14ac:dyDescent="0.25">
      <c r="E138" s="51"/>
    </row>
    <row r="139" spans="5:5" x14ac:dyDescent="0.25">
      <c r="E139" s="51"/>
    </row>
    <row r="140" spans="5:5" x14ac:dyDescent="0.25">
      <c r="E140" s="51"/>
    </row>
    <row r="141" spans="5:5" x14ac:dyDescent="0.25">
      <c r="E141" s="51"/>
    </row>
    <row r="142" spans="5:5" x14ac:dyDescent="0.25">
      <c r="E142" s="51"/>
    </row>
    <row r="143" spans="5:5" x14ac:dyDescent="0.25">
      <c r="E143" s="51"/>
    </row>
    <row r="144" spans="5:5" x14ac:dyDescent="0.25">
      <c r="E144" s="51"/>
    </row>
    <row r="145" spans="5:5" x14ac:dyDescent="0.25">
      <c r="E145" s="51"/>
    </row>
    <row r="146" spans="5:5" x14ac:dyDescent="0.25">
      <c r="E146" s="51"/>
    </row>
    <row r="147" spans="5:5" x14ac:dyDescent="0.25">
      <c r="E147" s="51"/>
    </row>
    <row r="148" spans="5:5" x14ac:dyDescent="0.25">
      <c r="E148" s="51"/>
    </row>
    <row r="149" spans="5:5" x14ac:dyDescent="0.25">
      <c r="E149" s="51"/>
    </row>
    <row r="150" spans="5:5" x14ac:dyDescent="0.25">
      <c r="E150" s="51"/>
    </row>
    <row r="151" spans="5:5" x14ac:dyDescent="0.25">
      <c r="E151" s="51"/>
    </row>
    <row r="152" spans="5:5" x14ac:dyDescent="0.25">
      <c r="E152" s="51"/>
    </row>
    <row r="153" spans="5:5" x14ac:dyDescent="0.25">
      <c r="E153" s="51"/>
    </row>
    <row r="154" spans="5:5" x14ac:dyDescent="0.25">
      <c r="E154" s="51"/>
    </row>
    <row r="155" spans="5:5" x14ac:dyDescent="0.25">
      <c r="E155" s="51"/>
    </row>
    <row r="156" spans="5:5" x14ac:dyDescent="0.25">
      <c r="E156" s="51"/>
    </row>
    <row r="157" spans="5:5" x14ac:dyDescent="0.25">
      <c r="E157" s="51"/>
    </row>
    <row r="158" spans="5:5" x14ac:dyDescent="0.25">
      <c r="E158" s="51"/>
    </row>
    <row r="159" spans="5:5" x14ac:dyDescent="0.25">
      <c r="E159" s="51"/>
    </row>
    <row r="160" spans="5:5" x14ac:dyDescent="0.25">
      <c r="E160" s="51"/>
    </row>
    <row r="161" spans="5:5" x14ac:dyDescent="0.25">
      <c r="E161" s="51"/>
    </row>
    <row r="162" spans="5:5" x14ac:dyDescent="0.25">
      <c r="E162" s="51"/>
    </row>
    <row r="163" spans="5:5" x14ac:dyDescent="0.25">
      <c r="E163" s="51"/>
    </row>
    <row r="164" spans="5:5" x14ac:dyDescent="0.25">
      <c r="E164" s="51"/>
    </row>
    <row r="165" spans="5:5" x14ac:dyDescent="0.25">
      <c r="E165" s="51"/>
    </row>
    <row r="166" spans="5:5" x14ac:dyDescent="0.25">
      <c r="E166" s="51"/>
    </row>
    <row r="167" spans="5:5" x14ac:dyDescent="0.25">
      <c r="E167" s="51"/>
    </row>
    <row r="168" spans="5:5" x14ac:dyDescent="0.25">
      <c r="E168" s="51"/>
    </row>
    <row r="169" spans="5:5" x14ac:dyDescent="0.25">
      <c r="E169" s="51"/>
    </row>
    <row r="170" spans="5:5" x14ac:dyDescent="0.25">
      <c r="E170" s="51"/>
    </row>
    <row r="171" spans="5:5" x14ac:dyDescent="0.25">
      <c r="E171" s="51"/>
    </row>
    <row r="172" spans="5:5" x14ac:dyDescent="0.25">
      <c r="E172" s="51"/>
    </row>
    <row r="173" spans="5:5" x14ac:dyDescent="0.25">
      <c r="E173" s="51"/>
    </row>
    <row r="174" spans="5:5" x14ac:dyDescent="0.25">
      <c r="E174" s="51"/>
    </row>
    <row r="175" spans="5:5" x14ac:dyDescent="0.25">
      <c r="E175" s="51"/>
    </row>
    <row r="176" spans="5:5" x14ac:dyDescent="0.25">
      <c r="E176" s="51"/>
    </row>
    <row r="177" spans="5:5" x14ac:dyDescent="0.25">
      <c r="E177" s="51"/>
    </row>
    <row r="178" spans="5:5" x14ac:dyDescent="0.25">
      <c r="E178" s="51"/>
    </row>
    <row r="179" spans="5:5" x14ac:dyDescent="0.25">
      <c r="E179" s="51"/>
    </row>
    <row r="180" spans="5:5" x14ac:dyDescent="0.25">
      <c r="E180" s="51"/>
    </row>
    <row r="181" spans="5:5" x14ac:dyDescent="0.25">
      <c r="E181" s="51"/>
    </row>
    <row r="182" spans="5:5" x14ac:dyDescent="0.25">
      <c r="E182" s="51"/>
    </row>
    <row r="183" spans="5:5" x14ac:dyDescent="0.25">
      <c r="E183" s="51"/>
    </row>
    <row r="184" spans="5:5" x14ac:dyDescent="0.25">
      <c r="E184" s="51"/>
    </row>
    <row r="185" spans="5:5" x14ac:dyDescent="0.25">
      <c r="E185" s="51"/>
    </row>
    <row r="186" spans="5:5" x14ac:dyDescent="0.25">
      <c r="E186" s="51"/>
    </row>
    <row r="187" spans="5:5" x14ac:dyDescent="0.25">
      <c r="E187" s="51"/>
    </row>
    <row r="188" spans="5:5" x14ac:dyDescent="0.25">
      <c r="E188" s="51"/>
    </row>
    <row r="189" spans="5:5" x14ac:dyDescent="0.25">
      <c r="E189" s="51"/>
    </row>
    <row r="190" spans="5:5" x14ac:dyDescent="0.25">
      <c r="E190" s="51"/>
    </row>
    <row r="191" spans="5:5" x14ac:dyDescent="0.25">
      <c r="E191" s="51"/>
    </row>
    <row r="192" spans="5:5" x14ac:dyDescent="0.25">
      <c r="E192" s="51"/>
    </row>
    <row r="193" spans="5:5" x14ac:dyDescent="0.25">
      <c r="E193" s="51"/>
    </row>
    <row r="194" spans="5:5" x14ac:dyDescent="0.25">
      <c r="E194" s="51"/>
    </row>
    <row r="195" spans="5:5" x14ac:dyDescent="0.25">
      <c r="E195" s="51"/>
    </row>
    <row r="196" spans="5:5" x14ac:dyDescent="0.25">
      <c r="E196" s="51"/>
    </row>
    <row r="197" spans="5:5" x14ac:dyDescent="0.25">
      <c r="E197" s="51"/>
    </row>
    <row r="198" spans="5:5" x14ac:dyDescent="0.25">
      <c r="E198" s="51"/>
    </row>
    <row r="199" spans="5:5" x14ac:dyDescent="0.25">
      <c r="E199" s="51"/>
    </row>
    <row r="200" spans="5:5" x14ac:dyDescent="0.25">
      <c r="E200" s="51"/>
    </row>
    <row r="201" spans="5:5" x14ac:dyDescent="0.25">
      <c r="E201" s="51"/>
    </row>
    <row r="202" spans="5:5" x14ac:dyDescent="0.25">
      <c r="E202" s="51"/>
    </row>
    <row r="203" spans="5:5" x14ac:dyDescent="0.25">
      <c r="E203" s="51"/>
    </row>
    <row r="204" spans="5:5" x14ac:dyDescent="0.25">
      <c r="E204" s="51"/>
    </row>
    <row r="205" spans="5:5" x14ac:dyDescent="0.25">
      <c r="E205" s="51"/>
    </row>
    <row r="206" spans="5:5" x14ac:dyDescent="0.25">
      <c r="E206" s="51"/>
    </row>
    <row r="207" spans="5:5" x14ac:dyDescent="0.25">
      <c r="E207" s="51"/>
    </row>
    <row r="208" spans="5:5" x14ac:dyDescent="0.25">
      <c r="E208" s="51"/>
    </row>
    <row r="209" spans="5:5" x14ac:dyDescent="0.25">
      <c r="E209" s="51"/>
    </row>
    <row r="210" spans="5:5" x14ac:dyDescent="0.25">
      <c r="E210" s="51"/>
    </row>
    <row r="211" spans="5:5" x14ac:dyDescent="0.25">
      <c r="E211" s="51"/>
    </row>
    <row r="212" spans="5:5" x14ac:dyDescent="0.25">
      <c r="E212" s="51"/>
    </row>
    <row r="213" spans="5:5" x14ac:dyDescent="0.25">
      <c r="E213" s="51"/>
    </row>
    <row r="214" spans="5:5" x14ac:dyDescent="0.25">
      <c r="E214" s="51"/>
    </row>
    <row r="215" spans="5:5" x14ac:dyDescent="0.25">
      <c r="E215" s="51"/>
    </row>
    <row r="216" spans="5:5" x14ac:dyDescent="0.25">
      <c r="E216" s="51"/>
    </row>
    <row r="217" spans="5:5" x14ac:dyDescent="0.25">
      <c r="E217" s="51"/>
    </row>
    <row r="218" spans="5:5" x14ac:dyDescent="0.25">
      <c r="E218" s="51"/>
    </row>
    <row r="219" spans="5:5" x14ac:dyDescent="0.25">
      <c r="E219" s="51"/>
    </row>
    <row r="220" spans="5:5" x14ac:dyDescent="0.25">
      <c r="E220" s="51"/>
    </row>
    <row r="221" spans="5:5" x14ac:dyDescent="0.25">
      <c r="E221" s="51"/>
    </row>
    <row r="222" spans="5:5" x14ac:dyDescent="0.25">
      <c r="E222" s="51"/>
    </row>
    <row r="223" spans="5:5" x14ac:dyDescent="0.25">
      <c r="E223" s="51"/>
    </row>
    <row r="224" spans="5:5" x14ac:dyDescent="0.25">
      <c r="E224" s="51"/>
    </row>
    <row r="225" spans="5:5" x14ac:dyDescent="0.25">
      <c r="E225" s="51"/>
    </row>
    <row r="226" spans="5:5" x14ac:dyDescent="0.25">
      <c r="E226" s="51"/>
    </row>
    <row r="227" spans="5:5" x14ac:dyDescent="0.25">
      <c r="E227" s="51"/>
    </row>
    <row r="228" spans="5:5" x14ac:dyDescent="0.25">
      <c r="E228" s="51"/>
    </row>
    <row r="229" spans="5:5" x14ac:dyDescent="0.25">
      <c r="E229" s="51"/>
    </row>
    <row r="230" spans="5:5" x14ac:dyDescent="0.25">
      <c r="E230" s="51"/>
    </row>
    <row r="231" spans="5:5" x14ac:dyDescent="0.25">
      <c r="E231" s="51"/>
    </row>
    <row r="232" spans="5:5" x14ac:dyDescent="0.25">
      <c r="E232" s="51"/>
    </row>
    <row r="233" spans="5:5" x14ac:dyDescent="0.25">
      <c r="E233" s="51"/>
    </row>
    <row r="234" spans="5:5" x14ac:dyDescent="0.25">
      <c r="E234" s="51"/>
    </row>
    <row r="235" spans="5:5" x14ac:dyDescent="0.25">
      <c r="E235" s="51"/>
    </row>
    <row r="236" spans="5:5" x14ac:dyDescent="0.25">
      <c r="E236" s="51"/>
    </row>
    <row r="237" spans="5:5" x14ac:dyDescent="0.25">
      <c r="E237" s="51"/>
    </row>
    <row r="238" spans="5:5" x14ac:dyDescent="0.25">
      <c r="E238" s="51"/>
    </row>
    <row r="239" spans="5:5" x14ac:dyDescent="0.25">
      <c r="E239" s="51"/>
    </row>
    <row r="240" spans="5:5" x14ac:dyDescent="0.25">
      <c r="E240" s="51"/>
    </row>
    <row r="241" spans="5:5" x14ac:dyDescent="0.25">
      <c r="E241" s="51"/>
    </row>
    <row r="242" spans="5:5" x14ac:dyDescent="0.25">
      <c r="E242" s="51"/>
    </row>
    <row r="243" spans="5:5" x14ac:dyDescent="0.25">
      <c r="E243" s="51"/>
    </row>
    <row r="244" spans="5:5" x14ac:dyDescent="0.25">
      <c r="E244" s="51"/>
    </row>
    <row r="245" spans="5:5" x14ac:dyDescent="0.25">
      <c r="E245" s="51"/>
    </row>
    <row r="246" spans="5:5" x14ac:dyDescent="0.25">
      <c r="E246" s="51"/>
    </row>
    <row r="247" spans="5:5" x14ac:dyDescent="0.25">
      <c r="E247" s="51"/>
    </row>
    <row r="248" spans="5:5" x14ac:dyDescent="0.25">
      <c r="E248" s="51"/>
    </row>
    <row r="249" spans="5:5" x14ac:dyDescent="0.25">
      <c r="E249" s="51"/>
    </row>
    <row r="250" spans="5:5" x14ac:dyDescent="0.25">
      <c r="E250" s="51"/>
    </row>
    <row r="251" spans="5:5" x14ac:dyDescent="0.25">
      <c r="E251" s="51"/>
    </row>
    <row r="252" spans="5:5" x14ac:dyDescent="0.25">
      <c r="E252" s="51"/>
    </row>
    <row r="253" spans="5:5" x14ac:dyDescent="0.25">
      <c r="E253" s="51"/>
    </row>
    <row r="254" spans="5:5" x14ac:dyDescent="0.25">
      <c r="E254" s="51"/>
    </row>
    <row r="255" spans="5:5" x14ac:dyDescent="0.25">
      <c r="E255" s="51"/>
    </row>
    <row r="256" spans="5:5" x14ac:dyDescent="0.25">
      <c r="E256" s="51"/>
    </row>
    <row r="257" spans="5:5" x14ac:dyDescent="0.25">
      <c r="E257" s="51"/>
    </row>
    <row r="258" spans="5:5" x14ac:dyDescent="0.25">
      <c r="E258" s="51"/>
    </row>
    <row r="259" spans="5:5" x14ac:dyDescent="0.25">
      <c r="E259" s="51"/>
    </row>
    <row r="260" spans="5:5" x14ac:dyDescent="0.25">
      <c r="E260" s="51"/>
    </row>
    <row r="261" spans="5:5" x14ac:dyDescent="0.25">
      <c r="E261" s="51"/>
    </row>
    <row r="262" spans="5:5" x14ac:dyDescent="0.25">
      <c r="E262" s="51"/>
    </row>
    <row r="263" spans="5:5" x14ac:dyDescent="0.25">
      <c r="E263" s="51"/>
    </row>
    <row r="264" spans="5:5" x14ac:dyDescent="0.25">
      <c r="E264" s="51"/>
    </row>
    <row r="265" spans="5:5" x14ac:dyDescent="0.25">
      <c r="E265" s="51"/>
    </row>
    <row r="266" spans="5:5" x14ac:dyDescent="0.25">
      <c r="E266" s="51"/>
    </row>
    <row r="267" spans="5:5" x14ac:dyDescent="0.25">
      <c r="E267" s="51"/>
    </row>
    <row r="268" spans="5:5" x14ac:dyDescent="0.25">
      <c r="E268" s="51"/>
    </row>
    <row r="269" spans="5:5" x14ac:dyDescent="0.25">
      <c r="E269" s="51"/>
    </row>
    <row r="270" spans="5:5" x14ac:dyDescent="0.25">
      <c r="E270" s="51"/>
    </row>
    <row r="271" spans="5:5" x14ac:dyDescent="0.25">
      <c r="E271" s="51"/>
    </row>
    <row r="272" spans="5:5" x14ac:dyDescent="0.25">
      <c r="E272" s="51"/>
    </row>
    <row r="273" spans="5:5" x14ac:dyDescent="0.25">
      <c r="E273" s="51"/>
    </row>
    <row r="274" spans="5:5" x14ac:dyDescent="0.25">
      <c r="E274" s="51"/>
    </row>
    <row r="275" spans="5:5" x14ac:dyDescent="0.25">
      <c r="E275" s="51"/>
    </row>
    <row r="276" spans="5:5" x14ac:dyDescent="0.25">
      <c r="E276" s="51"/>
    </row>
    <row r="277" spans="5:5" x14ac:dyDescent="0.25">
      <c r="E277" s="51"/>
    </row>
    <row r="278" spans="5:5" x14ac:dyDescent="0.25">
      <c r="E278" s="51"/>
    </row>
    <row r="279" spans="5:5" x14ac:dyDescent="0.25">
      <c r="E279" s="51"/>
    </row>
    <row r="280" spans="5:5" x14ac:dyDescent="0.25">
      <c r="E280" s="51"/>
    </row>
    <row r="281" spans="5:5" x14ac:dyDescent="0.25">
      <c r="E281" s="51"/>
    </row>
    <row r="282" spans="5:5" x14ac:dyDescent="0.25">
      <c r="E282" s="51"/>
    </row>
    <row r="283" spans="5:5" x14ac:dyDescent="0.25">
      <c r="E283" s="51"/>
    </row>
    <row r="284" spans="5:5" x14ac:dyDescent="0.25">
      <c r="E284" s="51"/>
    </row>
    <row r="285" spans="5:5" x14ac:dyDescent="0.25">
      <c r="E285" s="51"/>
    </row>
    <row r="286" spans="5:5" x14ac:dyDescent="0.25">
      <c r="E286" s="51"/>
    </row>
    <row r="287" spans="5:5" x14ac:dyDescent="0.25">
      <c r="E287" s="51"/>
    </row>
    <row r="288" spans="5:5" x14ac:dyDescent="0.25">
      <c r="E288" s="51"/>
    </row>
    <row r="289" spans="5:5" x14ac:dyDescent="0.25">
      <c r="E289" s="51"/>
    </row>
    <row r="290" spans="5:5" x14ac:dyDescent="0.25">
      <c r="E290" s="51"/>
    </row>
    <row r="291" spans="5:5" x14ac:dyDescent="0.25">
      <c r="E291" s="51"/>
    </row>
    <row r="292" spans="5:5" x14ac:dyDescent="0.25">
      <c r="E292" s="51"/>
    </row>
    <row r="293" spans="5:5" x14ac:dyDescent="0.25">
      <c r="E293" s="51"/>
    </row>
    <row r="294" spans="5:5" x14ac:dyDescent="0.25">
      <c r="E294" s="51"/>
    </row>
    <row r="295" spans="5:5" x14ac:dyDescent="0.25">
      <c r="E295" s="51"/>
    </row>
    <row r="296" spans="5:5" x14ac:dyDescent="0.25">
      <c r="E296" s="51"/>
    </row>
    <row r="297" spans="5:5" x14ac:dyDescent="0.25">
      <c r="E297" s="51"/>
    </row>
    <row r="298" spans="5:5" x14ac:dyDescent="0.25">
      <c r="E298" s="51"/>
    </row>
    <row r="299" spans="5:5" x14ac:dyDescent="0.25">
      <c r="E299" s="51"/>
    </row>
    <row r="300" spans="5:5" x14ac:dyDescent="0.25">
      <c r="E300" s="51"/>
    </row>
    <row r="301" spans="5:5" x14ac:dyDescent="0.25">
      <c r="E301" s="51"/>
    </row>
    <row r="302" spans="5:5" x14ac:dyDescent="0.25">
      <c r="E302" s="51"/>
    </row>
    <row r="303" spans="5:5" x14ac:dyDescent="0.25">
      <c r="E303" s="51"/>
    </row>
    <row r="304" spans="5:5" x14ac:dyDescent="0.25">
      <c r="E304" s="51"/>
    </row>
    <row r="305" spans="5:5" x14ac:dyDescent="0.25">
      <c r="E305" s="51"/>
    </row>
    <row r="306" spans="5:5" x14ac:dyDescent="0.25">
      <c r="E306" s="51"/>
    </row>
    <row r="307" spans="5:5" x14ac:dyDescent="0.25">
      <c r="E307" s="51"/>
    </row>
    <row r="308" spans="5:5" x14ac:dyDescent="0.25">
      <c r="E308" s="51"/>
    </row>
    <row r="309" spans="5:5" x14ac:dyDescent="0.25">
      <c r="E309" s="51"/>
    </row>
    <row r="310" spans="5:5" x14ac:dyDescent="0.25">
      <c r="E310" s="51"/>
    </row>
    <row r="311" spans="5:5" x14ac:dyDescent="0.25">
      <c r="E311" s="51"/>
    </row>
    <row r="312" spans="5:5" x14ac:dyDescent="0.25">
      <c r="E312" s="51"/>
    </row>
    <row r="313" spans="5:5" x14ac:dyDescent="0.25">
      <c r="E313" s="51"/>
    </row>
    <row r="314" spans="5:5" x14ac:dyDescent="0.25">
      <c r="E314" s="51"/>
    </row>
    <row r="315" spans="5:5" x14ac:dyDescent="0.25">
      <c r="E315" s="51"/>
    </row>
    <row r="316" spans="5:5" x14ac:dyDescent="0.25">
      <c r="E316" s="51"/>
    </row>
    <row r="317" spans="5:5" x14ac:dyDescent="0.25">
      <c r="E317" s="51"/>
    </row>
    <row r="318" spans="5:5" x14ac:dyDescent="0.25">
      <c r="E318" s="51"/>
    </row>
    <row r="319" spans="5:5" x14ac:dyDescent="0.25">
      <c r="E319" s="51"/>
    </row>
    <row r="320" spans="5:5" x14ac:dyDescent="0.25">
      <c r="E320" s="51"/>
    </row>
    <row r="321" spans="5:5" x14ac:dyDescent="0.25">
      <c r="E321" s="51"/>
    </row>
    <row r="322" spans="5:5" x14ac:dyDescent="0.25">
      <c r="E322" s="51"/>
    </row>
    <row r="323" spans="5:5" x14ac:dyDescent="0.25">
      <c r="E323" s="51"/>
    </row>
    <row r="324" spans="5:5" x14ac:dyDescent="0.25">
      <c r="E324" s="51"/>
    </row>
    <row r="325" spans="5:5" x14ac:dyDescent="0.25">
      <c r="E325" s="51"/>
    </row>
    <row r="326" spans="5:5" x14ac:dyDescent="0.25">
      <c r="E326" s="51"/>
    </row>
    <row r="327" spans="5:5" x14ac:dyDescent="0.25">
      <c r="E327" s="51"/>
    </row>
    <row r="328" spans="5:5" x14ac:dyDescent="0.25">
      <c r="E328" s="51"/>
    </row>
    <row r="329" spans="5:5" x14ac:dyDescent="0.25">
      <c r="E329" s="51"/>
    </row>
    <row r="330" spans="5:5" x14ac:dyDescent="0.25">
      <c r="E330" s="51"/>
    </row>
    <row r="331" spans="5:5" x14ac:dyDescent="0.25">
      <c r="E331" s="51"/>
    </row>
    <row r="332" spans="5:5" x14ac:dyDescent="0.25">
      <c r="E332" s="51"/>
    </row>
    <row r="333" spans="5:5" x14ac:dyDescent="0.25">
      <c r="E333" s="51"/>
    </row>
    <row r="334" spans="5:5" x14ac:dyDescent="0.25">
      <c r="E334" s="51"/>
    </row>
    <row r="335" spans="5:5" x14ac:dyDescent="0.25">
      <c r="E335" s="51"/>
    </row>
    <row r="336" spans="5:5" x14ac:dyDescent="0.25">
      <c r="E336" s="51"/>
    </row>
    <row r="337" spans="5:5" x14ac:dyDescent="0.25">
      <c r="E337" s="51"/>
    </row>
    <row r="338" spans="5:5" x14ac:dyDescent="0.25">
      <c r="E338" s="51"/>
    </row>
    <row r="339" spans="5:5" x14ac:dyDescent="0.25">
      <c r="E339" s="51"/>
    </row>
    <row r="340" spans="5:5" x14ac:dyDescent="0.25">
      <c r="E340" s="51"/>
    </row>
    <row r="341" spans="5:5" x14ac:dyDescent="0.25">
      <c r="E341" s="51"/>
    </row>
    <row r="342" spans="5:5" x14ac:dyDescent="0.25">
      <c r="E342" s="51"/>
    </row>
    <row r="343" spans="5:5" x14ac:dyDescent="0.25">
      <c r="E343" s="51"/>
    </row>
    <row r="344" spans="5:5" x14ac:dyDescent="0.25">
      <c r="E344" s="51"/>
    </row>
    <row r="345" spans="5:5" x14ac:dyDescent="0.25">
      <c r="E345" s="51"/>
    </row>
    <row r="346" spans="5:5" x14ac:dyDescent="0.25">
      <c r="E346" s="51"/>
    </row>
    <row r="347" spans="5:5" x14ac:dyDescent="0.25">
      <c r="E347" s="51"/>
    </row>
    <row r="348" spans="5:5" x14ac:dyDescent="0.25">
      <c r="E348" s="51"/>
    </row>
    <row r="349" spans="5:5" x14ac:dyDescent="0.25">
      <c r="E349" s="51"/>
    </row>
    <row r="350" spans="5:5" x14ac:dyDescent="0.25">
      <c r="E350" s="51"/>
    </row>
    <row r="351" spans="5:5" x14ac:dyDescent="0.25">
      <c r="E351" s="51"/>
    </row>
    <row r="352" spans="5:5" x14ac:dyDescent="0.25">
      <c r="E352" s="51"/>
    </row>
    <row r="353" spans="5:5" x14ac:dyDescent="0.25">
      <c r="E353" s="51"/>
    </row>
    <row r="354" spans="5:5" x14ac:dyDescent="0.25">
      <c r="E354" s="51"/>
    </row>
    <row r="355" spans="5:5" x14ac:dyDescent="0.25">
      <c r="E355" s="51"/>
    </row>
    <row r="356" spans="5:5" x14ac:dyDescent="0.25">
      <c r="E356" s="51"/>
    </row>
    <row r="357" spans="5:5" x14ac:dyDescent="0.25">
      <c r="E357" s="51"/>
    </row>
    <row r="358" spans="5:5" x14ac:dyDescent="0.25">
      <c r="E358" s="51"/>
    </row>
    <row r="359" spans="5:5" x14ac:dyDescent="0.25">
      <c r="E359" s="51"/>
    </row>
    <row r="360" spans="5:5" x14ac:dyDescent="0.25">
      <c r="E360" s="51"/>
    </row>
    <row r="361" spans="5:5" x14ac:dyDescent="0.25">
      <c r="E361" s="51"/>
    </row>
    <row r="362" spans="5:5" x14ac:dyDescent="0.25">
      <c r="E362" s="51"/>
    </row>
    <row r="363" spans="5:5" x14ac:dyDescent="0.25">
      <c r="E363" s="51"/>
    </row>
    <row r="364" spans="5:5" x14ac:dyDescent="0.25">
      <c r="E364" s="51"/>
    </row>
    <row r="365" spans="5:5" x14ac:dyDescent="0.25">
      <c r="E365" s="51"/>
    </row>
    <row r="366" spans="5:5" x14ac:dyDescent="0.25">
      <c r="E366" s="51"/>
    </row>
    <row r="367" spans="5:5" x14ac:dyDescent="0.25">
      <c r="E367" s="51"/>
    </row>
    <row r="368" spans="5:5" x14ac:dyDescent="0.25">
      <c r="E368" s="51"/>
    </row>
    <row r="369" spans="5:5" x14ac:dyDescent="0.25">
      <c r="E369" s="51"/>
    </row>
    <row r="370" spans="5:5" x14ac:dyDescent="0.25">
      <c r="E370" s="51"/>
    </row>
    <row r="371" spans="5:5" x14ac:dyDescent="0.25">
      <c r="E371" s="51"/>
    </row>
    <row r="372" spans="5:5" x14ac:dyDescent="0.25">
      <c r="E372" s="51"/>
    </row>
    <row r="373" spans="5:5" x14ac:dyDescent="0.25">
      <c r="E373" s="51"/>
    </row>
    <row r="374" spans="5:5" x14ac:dyDescent="0.25">
      <c r="E374" s="51"/>
    </row>
    <row r="375" spans="5:5" x14ac:dyDescent="0.25">
      <c r="E375" s="51"/>
    </row>
    <row r="376" spans="5:5" x14ac:dyDescent="0.25">
      <c r="E376" s="51"/>
    </row>
    <row r="377" spans="5:5" x14ac:dyDescent="0.25">
      <c r="E377" s="51"/>
    </row>
    <row r="378" spans="5:5" x14ac:dyDescent="0.25">
      <c r="E378" s="51"/>
    </row>
    <row r="379" spans="5:5" x14ac:dyDescent="0.25">
      <c r="E379" s="51"/>
    </row>
    <row r="380" spans="5:5" x14ac:dyDescent="0.25">
      <c r="E380" s="51"/>
    </row>
    <row r="381" spans="5:5" x14ac:dyDescent="0.25">
      <c r="E381" s="51"/>
    </row>
    <row r="382" spans="5:5" x14ac:dyDescent="0.25">
      <c r="E382" s="51"/>
    </row>
    <row r="383" spans="5:5" x14ac:dyDescent="0.25">
      <c r="E383" s="51"/>
    </row>
    <row r="384" spans="5:5" x14ac:dyDescent="0.25">
      <c r="E384" s="51"/>
    </row>
    <row r="385" spans="5:5" x14ac:dyDescent="0.25">
      <c r="E385" s="51"/>
    </row>
    <row r="386" spans="5:5" x14ac:dyDescent="0.25">
      <c r="E386" s="51"/>
    </row>
    <row r="387" spans="5:5" x14ac:dyDescent="0.25">
      <c r="E387" s="51"/>
    </row>
    <row r="388" spans="5:5" x14ac:dyDescent="0.25">
      <c r="E388" s="51"/>
    </row>
    <row r="389" spans="5:5" x14ac:dyDescent="0.25">
      <c r="E389" s="51"/>
    </row>
    <row r="390" spans="5:5" x14ac:dyDescent="0.25">
      <c r="E390" s="51"/>
    </row>
    <row r="391" spans="5:5" x14ac:dyDescent="0.25">
      <c r="E391" s="51"/>
    </row>
    <row r="392" spans="5:5" x14ac:dyDescent="0.25">
      <c r="E392" s="51"/>
    </row>
    <row r="393" spans="5:5" x14ac:dyDescent="0.25">
      <c r="E393" s="51"/>
    </row>
    <row r="394" spans="5:5" x14ac:dyDescent="0.25">
      <c r="E394" s="51"/>
    </row>
    <row r="395" spans="5:5" x14ac:dyDescent="0.25">
      <c r="E395" s="51"/>
    </row>
    <row r="396" spans="5:5" x14ac:dyDescent="0.25">
      <c r="E396" s="51"/>
    </row>
    <row r="397" spans="5:5" x14ac:dyDescent="0.25">
      <c r="E397" s="51"/>
    </row>
    <row r="398" spans="5:5" x14ac:dyDescent="0.25">
      <c r="E398" s="51"/>
    </row>
    <row r="399" spans="5:5" x14ac:dyDescent="0.25">
      <c r="E399" s="51"/>
    </row>
    <row r="400" spans="5:5" x14ac:dyDescent="0.25">
      <c r="E400" s="51"/>
    </row>
    <row r="401" spans="5:5" x14ac:dyDescent="0.25">
      <c r="E401" s="51"/>
    </row>
    <row r="402" spans="5:5" x14ac:dyDescent="0.25">
      <c r="E402" s="51"/>
    </row>
    <row r="403" spans="5:5" x14ac:dyDescent="0.25">
      <c r="E403" s="51"/>
    </row>
    <row r="404" spans="5:5" x14ac:dyDescent="0.25">
      <c r="E404" s="51"/>
    </row>
    <row r="405" spans="5:5" x14ac:dyDescent="0.25">
      <c r="E405" s="51"/>
    </row>
    <row r="406" spans="5:5" x14ac:dyDescent="0.25">
      <c r="E406" s="51"/>
    </row>
    <row r="407" spans="5:5" x14ac:dyDescent="0.25">
      <c r="E407" s="51"/>
    </row>
    <row r="408" spans="5:5" x14ac:dyDescent="0.25">
      <c r="E408" s="51"/>
    </row>
    <row r="409" spans="5:5" x14ac:dyDescent="0.25">
      <c r="E409" s="51"/>
    </row>
    <row r="410" spans="5:5" x14ac:dyDescent="0.25">
      <c r="E410" s="51"/>
    </row>
    <row r="411" spans="5:5" x14ac:dyDescent="0.25">
      <c r="E411" s="51"/>
    </row>
    <row r="412" spans="5:5" x14ac:dyDescent="0.25">
      <c r="E412" s="51"/>
    </row>
    <row r="413" spans="5:5" x14ac:dyDescent="0.25">
      <c r="E413" s="51"/>
    </row>
    <row r="414" spans="5:5" x14ac:dyDescent="0.25">
      <c r="E414" s="51"/>
    </row>
    <row r="415" spans="5:5" x14ac:dyDescent="0.25">
      <c r="E415" s="51"/>
    </row>
    <row r="416" spans="5:5" x14ac:dyDescent="0.25">
      <c r="E416" s="51"/>
    </row>
    <row r="417" spans="5:5" x14ac:dyDescent="0.25">
      <c r="E417" s="51"/>
    </row>
    <row r="418" spans="5:5" x14ac:dyDescent="0.25">
      <c r="E418" s="51"/>
    </row>
    <row r="419" spans="5:5" x14ac:dyDescent="0.25">
      <c r="E419" s="51"/>
    </row>
    <row r="420" spans="5:5" x14ac:dyDescent="0.25">
      <c r="E420" s="51"/>
    </row>
    <row r="421" spans="5:5" x14ac:dyDescent="0.25">
      <c r="E421" s="51"/>
    </row>
    <row r="422" spans="5:5" x14ac:dyDescent="0.25">
      <c r="E422" s="51"/>
    </row>
    <row r="423" spans="5:5" x14ac:dyDescent="0.25">
      <c r="E423" s="51"/>
    </row>
    <row r="424" spans="5:5" x14ac:dyDescent="0.25">
      <c r="E424" s="51"/>
    </row>
    <row r="425" spans="5:5" x14ac:dyDescent="0.25">
      <c r="E425" s="51"/>
    </row>
    <row r="426" spans="5:5" x14ac:dyDescent="0.25">
      <c r="E426" s="51"/>
    </row>
    <row r="427" spans="5:5" x14ac:dyDescent="0.25">
      <c r="E427" s="51"/>
    </row>
    <row r="428" spans="5:5" x14ac:dyDescent="0.25">
      <c r="E428" s="51"/>
    </row>
    <row r="429" spans="5:5" x14ac:dyDescent="0.25">
      <c r="E429" s="51"/>
    </row>
    <row r="430" spans="5:5" x14ac:dyDescent="0.25">
      <c r="E430" s="51"/>
    </row>
    <row r="431" spans="5:5" x14ac:dyDescent="0.25">
      <c r="E431" s="51"/>
    </row>
    <row r="432" spans="5:5" x14ac:dyDescent="0.25">
      <c r="E432" s="51"/>
    </row>
    <row r="433" spans="5:5" x14ac:dyDescent="0.25">
      <c r="E433" s="51"/>
    </row>
    <row r="434" spans="5:5" x14ac:dyDescent="0.25">
      <c r="E434" s="51"/>
    </row>
    <row r="435" spans="5:5" x14ac:dyDescent="0.25">
      <c r="E435" s="51"/>
    </row>
    <row r="436" spans="5:5" x14ac:dyDescent="0.25">
      <c r="E436" s="51"/>
    </row>
    <row r="437" spans="5:5" x14ac:dyDescent="0.25">
      <c r="E437" s="51"/>
    </row>
    <row r="438" spans="5:5" x14ac:dyDescent="0.25">
      <c r="E438" s="51"/>
    </row>
    <row r="439" spans="5:5" x14ac:dyDescent="0.25">
      <c r="E439" s="51"/>
    </row>
    <row r="440" spans="5:5" x14ac:dyDescent="0.25">
      <c r="E440" s="51"/>
    </row>
    <row r="441" spans="5:5" x14ac:dyDescent="0.25">
      <c r="E441" s="51"/>
    </row>
    <row r="442" spans="5:5" x14ac:dyDescent="0.25">
      <c r="E442" s="51"/>
    </row>
    <row r="443" spans="5:5" x14ac:dyDescent="0.25">
      <c r="E443" s="51"/>
    </row>
    <row r="444" spans="5:5" x14ac:dyDescent="0.25">
      <c r="E444" s="51"/>
    </row>
    <row r="445" spans="5:5" x14ac:dyDescent="0.25">
      <c r="E445" s="51"/>
    </row>
    <row r="446" spans="5:5" x14ac:dyDescent="0.25">
      <c r="E446" s="51"/>
    </row>
    <row r="447" spans="5:5" x14ac:dyDescent="0.25">
      <c r="E447" s="51"/>
    </row>
    <row r="448" spans="5:5" x14ac:dyDescent="0.25">
      <c r="E448" s="51"/>
    </row>
    <row r="449" spans="5:5" x14ac:dyDescent="0.25">
      <c r="E449" s="51"/>
    </row>
    <row r="450" spans="5:5" x14ac:dyDescent="0.25">
      <c r="E450" s="51"/>
    </row>
    <row r="451" spans="5:5" x14ac:dyDescent="0.25">
      <c r="E451" s="51"/>
    </row>
    <row r="452" spans="5:5" x14ac:dyDescent="0.25">
      <c r="E452" s="51"/>
    </row>
    <row r="453" spans="5:5" x14ac:dyDescent="0.25">
      <c r="E453" s="51"/>
    </row>
    <row r="454" spans="5:5" x14ac:dyDescent="0.25">
      <c r="E454" s="51"/>
    </row>
    <row r="455" spans="5:5" x14ac:dyDescent="0.25">
      <c r="E455" s="51"/>
    </row>
    <row r="456" spans="5:5" x14ac:dyDescent="0.25">
      <c r="E456" s="51"/>
    </row>
    <row r="457" spans="5:5" x14ac:dyDescent="0.25">
      <c r="E457" s="51"/>
    </row>
    <row r="458" spans="5:5" x14ac:dyDescent="0.25">
      <c r="E458" s="51"/>
    </row>
    <row r="459" spans="5:5" x14ac:dyDescent="0.25">
      <c r="E459" s="51"/>
    </row>
    <row r="460" spans="5:5" x14ac:dyDescent="0.25">
      <c r="E460" s="51"/>
    </row>
    <row r="461" spans="5:5" x14ac:dyDescent="0.25">
      <c r="E461" s="51"/>
    </row>
    <row r="462" spans="5:5" x14ac:dyDescent="0.25">
      <c r="E462" s="51"/>
    </row>
    <row r="463" spans="5:5" x14ac:dyDescent="0.25">
      <c r="E463" s="51"/>
    </row>
    <row r="464" spans="5:5" x14ac:dyDescent="0.25">
      <c r="E464" s="51"/>
    </row>
    <row r="465" spans="5:5" x14ac:dyDescent="0.25">
      <c r="E465" s="51"/>
    </row>
    <row r="466" spans="5:5" x14ac:dyDescent="0.25">
      <c r="E466" s="51"/>
    </row>
    <row r="467" spans="5:5" x14ac:dyDescent="0.25">
      <c r="E467" s="51"/>
    </row>
    <row r="468" spans="5:5" x14ac:dyDescent="0.25">
      <c r="E468" s="51"/>
    </row>
    <row r="469" spans="5:5" x14ac:dyDescent="0.25">
      <c r="E469" s="51"/>
    </row>
    <row r="470" spans="5:5" x14ac:dyDescent="0.25">
      <c r="E470" s="51"/>
    </row>
    <row r="471" spans="5:5" x14ac:dyDescent="0.25">
      <c r="E471" s="51"/>
    </row>
    <row r="472" spans="5:5" x14ac:dyDescent="0.25">
      <c r="E472" s="51"/>
    </row>
    <row r="473" spans="5:5" x14ac:dyDescent="0.25">
      <c r="E473" s="51"/>
    </row>
    <row r="474" spans="5:5" x14ac:dyDescent="0.25">
      <c r="E474" s="51"/>
    </row>
    <row r="475" spans="5:5" x14ac:dyDescent="0.25">
      <c r="E475" s="51"/>
    </row>
    <row r="476" spans="5:5" x14ac:dyDescent="0.25">
      <c r="E476" s="51"/>
    </row>
    <row r="477" spans="5:5" x14ac:dyDescent="0.25">
      <c r="E477" s="51"/>
    </row>
    <row r="478" spans="5:5" x14ac:dyDescent="0.25">
      <c r="E478" s="51"/>
    </row>
    <row r="479" spans="5:5" x14ac:dyDescent="0.25">
      <c r="E479" s="51"/>
    </row>
    <row r="480" spans="5:5" x14ac:dyDescent="0.25">
      <c r="E480" s="51"/>
    </row>
    <row r="481" spans="5:5" x14ac:dyDescent="0.25">
      <c r="E481" s="51"/>
    </row>
    <row r="482" spans="5:5" x14ac:dyDescent="0.25">
      <c r="E482" s="51"/>
    </row>
    <row r="483" spans="5:5" x14ac:dyDescent="0.25">
      <c r="E483" s="51"/>
    </row>
    <row r="484" spans="5:5" x14ac:dyDescent="0.25">
      <c r="E484" s="51"/>
    </row>
    <row r="485" spans="5:5" x14ac:dyDescent="0.25">
      <c r="E485" s="51"/>
    </row>
    <row r="486" spans="5:5" x14ac:dyDescent="0.25">
      <c r="E486" s="51"/>
    </row>
    <row r="487" spans="5:5" x14ac:dyDescent="0.25">
      <c r="E487" s="51"/>
    </row>
    <row r="488" spans="5:5" x14ac:dyDescent="0.25">
      <c r="E488" s="51"/>
    </row>
    <row r="489" spans="5:5" x14ac:dyDescent="0.25">
      <c r="E489" s="51"/>
    </row>
    <row r="490" spans="5:5" x14ac:dyDescent="0.25">
      <c r="E490" s="51"/>
    </row>
    <row r="491" spans="5:5" x14ac:dyDescent="0.25">
      <c r="E491" s="51"/>
    </row>
    <row r="492" spans="5:5" x14ac:dyDescent="0.25">
      <c r="E492" s="51"/>
    </row>
    <row r="493" spans="5:5" x14ac:dyDescent="0.25">
      <c r="E493" s="51"/>
    </row>
    <row r="494" spans="5:5" x14ac:dyDescent="0.25">
      <c r="E494" s="51"/>
    </row>
    <row r="495" spans="5:5" x14ac:dyDescent="0.25">
      <c r="E495" s="51"/>
    </row>
    <row r="496" spans="5:5" x14ac:dyDescent="0.25">
      <c r="E496" s="51"/>
    </row>
    <row r="497" spans="5:5" x14ac:dyDescent="0.25">
      <c r="E497" s="51"/>
    </row>
    <row r="498" spans="5:5" x14ac:dyDescent="0.25">
      <c r="E498" s="51"/>
    </row>
    <row r="499" spans="5:5" x14ac:dyDescent="0.25">
      <c r="E499" s="51"/>
    </row>
    <row r="500" spans="5:5" x14ac:dyDescent="0.25">
      <c r="E500" s="51"/>
    </row>
    <row r="501" spans="5:5" x14ac:dyDescent="0.25">
      <c r="E501" s="51"/>
    </row>
    <row r="502" spans="5:5" x14ac:dyDescent="0.25">
      <c r="E502" s="51"/>
    </row>
    <row r="503" spans="5:5" x14ac:dyDescent="0.25">
      <c r="E503" s="51"/>
    </row>
    <row r="504" spans="5:5" x14ac:dyDescent="0.25">
      <c r="E504" s="51"/>
    </row>
    <row r="505" spans="5:5" x14ac:dyDescent="0.25">
      <c r="E505" s="51"/>
    </row>
    <row r="506" spans="5:5" x14ac:dyDescent="0.25">
      <c r="E506" s="51"/>
    </row>
    <row r="507" spans="5:5" x14ac:dyDescent="0.25">
      <c r="E507" s="51"/>
    </row>
    <row r="508" spans="5:5" x14ac:dyDescent="0.25">
      <c r="E508" s="51"/>
    </row>
    <row r="509" spans="5:5" x14ac:dyDescent="0.25">
      <c r="E509" s="51"/>
    </row>
    <row r="510" spans="5:5" x14ac:dyDescent="0.25">
      <c r="E510" s="51"/>
    </row>
    <row r="511" spans="5:5" x14ac:dyDescent="0.25">
      <c r="E511" s="51"/>
    </row>
    <row r="512" spans="5:5" x14ac:dyDescent="0.25">
      <c r="E512" s="51"/>
    </row>
    <row r="513" spans="5:5" x14ac:dyDescent="0.25">
      <c r="E513" s="51"/>
    </row>
    <row r="514" spans="5:5" x14ac:dyDescent="0.25">
      <c r="E514" s="51"/>
    </row>
    <row r="515" spans="5:5" x14ac:dyDescent="0.25">
      <c r="E515" s="51"/>
    </row>
    <row r="516" spans="5:5" x14ac:dyDescent="0.25">
      <c r="E516" s="51"/>
    </row>
    <row r="517" spans="5:5" x14ac:dyDescent="0.25">
      <c r="E517" s="51"/>
    </row>
    <row r="518" spans="5:5" x14ac:dyDescent="0.25">
      <c r="E518" s="51"/>
    </row>
    <row r="519" spans="5:5" x14ac:dyDescent="0.25">
      <c r="E519" s="51"/>
    </row>
    <row r="520" spans="5:5" x14ac:dyDescent="0.25">
      <c r="E520" s="51"/>
    </row>
    <row r="521" spans="5:5" x14ac:dyDescent="0.25">
      <c r="E521" s="51"/>
    </row>
    <row r="522" spans="5:5" x14ac:dyDescent="0.25">
      <c r="E522" s="51"/>
    </row>
    <row r="523" spans="5:5" x14ac:dyDescent="0.25">
      <c r="E523" s="51"/>
    </row>
    <row r="524" spans="5:5" x14ac:dyDescent="0.25">
      <c r="E524" s="51"/>
    </row>
    <row r="525" spans="5:5" x14ac:dyDescent="0.25">
      <c r="E525" s="51"/>
    </row>
    <row r="526" spans="5:5" x14ac:dyDescent="0.25">
      <c r="E526" s="51"/>
    </row>
    <row r="527" spans="5:5" x14ac:dyDescent="0.25">
      <c r="E527" s="51"/>
    </row>
    <row r="528" spans="5:5" x14ac:dyDescent="0.25">
      <c r="E528" s="51"/>
    </row>
    <row r="529" spans="5:5" x14ac:dyDescent="0.25">
      <c r="E529" s="51"/>
    </row>
    <row r="530" spans="5:5" x14ac:dyDescent="0.25">
      <c r="E530" s="51"/>
    </row>
    <row r="531" spans="5:5" x14ac:dyDescent="0.25">
      <c r="E531" s="51"/>
    </row>
    <row r="532" spans="5:5" x14ac:dyDescent="0.25">
      <c r="E532" s="51"/>
    </row>
    <row r="533" spans="5:5" x14ac:dyDescent="0.25">
      <c r="E533" s="51"/>
    </row>
    <row r="534" spans="5:5" x14ac:dyDescent="0.25">
      <c r="E534" s="51"/>
    </row>
    <row r="535" spans="5:5" x14ac:dyDescent="0.25">
      <c r="E535" s="51"/>
    </row>
    <row r="536" spans="5:5" x14ac:dyDescent="0.25">
      <c r="E536" s="51"/>
    </row>
    <row r="537" spans="5:5" x14ac:dyDescent="0.25">
      <c r="E537" s="51"/>
    </row>
    <row r="538" spans="5:5" x14ac:dyDescent="0.25">
      <c r="E538" s="51"/>
    </row>
    <row r="539" spans="5:5" x14ac:dyDescent="0.25">
      <c r="E539" s="51"/>
    </row>
    <row r="540" spans="5:5" x14ac:dyDescent="0.25">
      <c r="E540" s="51"/>
    </row>
    <row r="541" spans="5:5" x14ac:dyDescent="0.25">
      <c r="E541" s="51"/>
    </row>
    <row r="542" spans="5:5" x14ac:dyDescent="0.25">
      <c r="E542" s="51"/>
    </row>
    <row r="543" spans="5:5" x14ac:dyDescent="0.25">
      <c r="E543" s="51"/>
    </row>
    <row r="544" spans="5:5" x14ac:dyDescent="0.25">
      <c r="E544" s="51"/>
    </row>
    <row r="545" spans="5:5" x14ac:dyDescent="0.25">
      <c r="E545" s="51"/>
    </row>
    <row r="546" spans="5:5" x14ac:dyDescent="0.25">
      <c r="E546" s="51"/>
    </row>
    <row r="547" spans="5:5" x14ac:dyDescent="0.25">
      <c r="E547" s="51"/>
    </row>
    <row r="548" spans="5:5" x14ac:dyDescent="0.25">
      <c r="E548" s="51"/>
    </row>
    <row r="549" spans="5:5" x14ac:dyDescent="0.25">
      <c r="E549" s="51"/>
    </row>
    <row r="550" spans="5:5" x14ac:dyDescent="0.25">
      <c r="E550" s="51"/>
    </row>
    <row r="551" spans="5:5" x14ac:dyDescent="0.25">
      <c r="E551" s="51"/>
    </row>
    <row r="552" spans="5:5" x14ac:dyDescent="0.25">
      <c r="E552" s="51"/>
    </row>
    <row r="553" spans="5:5" x14ac:dyDescent="0.25">
      <c r="E553" s="51"/>
    </row>
    <row r="554" spans="5:5" x14ac:dyDescent="0.25">
      <c r="E554" s="51"/>
    </row>
    <row r="555" spans="5:5" x14ac:dyDescent="0.25">
      <c r="E555" s="51"/>
    </row>
    <row r="556" spans="5:5" x14ac:dyDescent="0.25">
      <c r="E556" s="51"/>
    </row>
    <row r="557" spans="5:5" x14ac:dyDescent="0.25">
      <c r="E557" s="51"/>
    </row>
    <row r="558" spans="5:5" x14ac:dyDescent="0.25">
      <c r="E558" s="51"/>
    </row>
    <row r="559" spans="5:5" x14ac:dyDescent="0.25">
      <c r="E559" s="51"/>
    </row>
    <row r="560" spans="5:5" x14ac:dyDescent="0.25">
      <c r="E560" s="51"/>
    </row>
    <row r="561" spans="5:5" x14ac:dyDescent="0.25">
      <c r="E561" s="51"/>
    </row>
    <row r="562" spans="5:5" x14ac:dyDescent="0.25">
      <c r="E562" s="51"/>
    </row>
    <row r="563" spans="5:5" x14ac:dyDescent="0.25">
      <c r="E563" s="51"/>
    </row>
    <row r="564" spans="5:5" x14ac:dyDescent="0.25">
      <c r="E564" s="51"/>
    </row>
    <row r="565" spans="5:5" x14ac:dyDescent="0.25">
      <c r="E565" s="51"/>
    </row>
    <row r="566" spans="5:5" x14ac:dyDescent="0.25">
      <c r="E566" s="51"/>
    </row>
    <row r="567" spans="5:5" x14ac:dyDescent="0.25">
      <c r="E567" s="51"/>
    </row>
    <row r="568" spans="5:5" x14ac:dyDescent="0.25">
      <c r="E568" s="51"/>
    </row>
    <row r="569" spans="5:5" x14ac:dyDescent="0.25">
      <c r="E569" s="51"/>
    </row>
    <row r="570" spans="5:5" x14ac:dyDescent="0.25">
      <c r="E570" s="51"/>
    </row>
    <row r="571" spans="5:5" x14ac:dyDescent="0.25">
      <c r="E571" s="51"/>
    </row>
    <row r="572" spans="5:5" x14ac:dyDescent="0.25">
      <c r="E572" s="51"/>
    </row>
    <row r="573" spans="5:5" x14ac:dyDescent="0.25">
      <c r="E573" s="51"/>
    </row>
    <row r="574" spans="5:5" x14ac:dyDescent="0.25">
      <c r="E574" s="51"/>
    </row>
    <row r="575" spans="5:5" x14ac:dyDescent="0.25">
      <c r="E575" s="51"/>
    </row>
    <row r="576" spans="5:5" x14ac:dyDescent="0.25">
      <c r="E576" s="51"/>
    </row>
    <row r="577" spans="5:5" x14ac:dyDescent="0.25">
      <c r="E577" s="51"/>
    </row>
    <row r="578" spans="5:5" x14ac:dyDescent="0.25">
      <c r="E578" s="51"/>
    </row>
    <row r="579" spans="5:5" x14ac:dyDescent="0.25">
      <c r="E579" s="51"/>
    </row>
    <row r="580" spans="5:5" x14ac:dyDescent="0.25">
      <c r="E580" s="51"/>
    </row>
    <row r="581" spans="5:5" x14ac:dyDescent="0.25">
      <c r="E581" s="51"/>
    </row>
    <row r="582" spans="5:5" x14ac:dyDescent="0.25">
      <c r="E582" s="51"/>
    </row>
    <row r="583" spans="5:5" x14ac:dyDescent="0.25">
      <c r="E583" s="51"/>
    </row>
    <row r="584" spans="5:5" x14ac:dyDescent="0.25">
      <c r="E584" s="51"/>
    </row>
    <row r="585" spans="5:5" x14ac:dyDescent="0.25">
      <c r="E585" s="51"/>
    </row>
    <row r="586" spans="5:5" x14ac:dyDescent="0.25">
      <c r="E586" s="51"/>
    </row>
    <row r="587" spans="5:5" x14ac:dyDescent="0.25">
      <c r="E587" s="51"/>
    </row>
    <row r="588" spans="5:5" x14ac:dyDescent="0.25">
      <c r="E588" s="51"/>
    </row>
    <row r="589" spans="5:5" x14ac:dyDescent="0.25">
      <c r="E589" s="51"/>
    </row>
    <row r="590" spans="5:5" x14ac:dyDescent="0.25">
      <c r="E590" s="51"/>
    </row>
    <row r="591" spans="5:5" x14ac:dyDescent="0.25">
      <c r="E591" s="51"/>
    </row>
    <row r="592" spans="5:5" x14ac:dyDescent="0.25">
      <c r="E592" s="51"/>
    </row>
    <row r="593" spans="5:5" x14ac:dyDescent="0.25">
      <c r="E593" s="51"/>
    </row>
    <row r="594" spans="5:5" x14ac:dyDescent="0.25">
      <c r="E594" s="51"/>
    </row>
    <row r="595" spans="5:5" x14ac:dyDescent="0.25">
      <c r="E595" s="51"/>
    </row>
    <row r="596" spans="5:5" x14ac:dyDescent="0.25">
      <c r="E596" s="51"/>
    </row>
    <row r="597" spans="5:5" x14ac:dyDescent="0.25">
      <c r="E597" s="51"/>
    </row>
    <row r="598" spans="5:5" x14ac:dyDescent="0.25">
      <c r="E598" s="51"/>
    </row>
    <row r="599" spans="5:5" x14ac:dyDescent="0.25">
      <c r="E599" s="51"/>
    </row>
    <row r="600" spans="5:5" x14ac:dyDescent="0.25">
      <c r="E600" s="51"/>
    </row>
    <row r="601" spans="5:5" x14ac:dyDescent="0.25">
      <c r="E601" s="51"/>
    </row>
    <row r="602" spans="5:5" x14ac:dyDescent="0.25">
      <c r="E602" s="51"/>
    </row>
    <row r="603" spans="5:5" x14ac:dyDescent="0.25">
      <c r="E603" s="51"/>
    </row>
    <row r="604" spans="5:5" x14ac:dyDescent="0.25">
      <c r="E604" s="51"/>
    </row>
    <row r="605" spans="5:5" x14ac:dyDescent="0.25">
      <c r="E605" s="51"/>
    </row>
    <row r="606" spans="5:5" x14ac:dyDescent="0.25">
      <c r="E606" s="51"/>
    </row>
    <row r="607" spans="5:5" x14ac:dyDescent="0.25">
      <c r="E607" s="51"/>
    </row>
    <row r="608" spans="5:5" x14ac:dyDescent="0.25">
      <c r="E608" s="51"/>
    </row>
    <row r="609" spans="5:5" x14ac:dyDescent="0.25">
      <c r="E609" s="51"/>
    </row>
    <row r="610" spans="5:5" x14ac:dyDescent="0.25">
      <c r="E610" s="51"/>
    </row>
    <row r="611" spans="5:5" x14ac:dyDescent="0.25">
      <c r="E611" s="51"/>
    </row>
    <row r="612" spans="5:5" x14ac:dyDescent="0.25">
      <c r="E612" s="51"/>
    </row>
    <row r="613" spans="5:5" x14ac:dyDescent="0.25">
      <c r="E613" s="51"/>
    </row>
    <row r="614" spans="5:5" x14ac:dyDescent="0.25">
      <c r="E614" s="51"/>
    </row>
    <row r="615" spans="5:5" x14ac:dyDescent="0.25">
      <c r="E615" s="51"/>
    </row>
    <row r="616" spans="5:5" x14ac:dyDescent="0.25">
      <c r="E616" s="51"/>
    </row>
    <row r="617" spans="5:5" x14ac:dyDescent="0.25">
      <c r="E617" s="51"/>
    </row>
    <row r="618" spans="5:5" x14ac:dyDescent="0.25">
      <c r="E618" s="51"/>
    </row>
    <row r="619" spans="5:5" x14ac:dyDescent="0.25">
      <c r="E619" s="51"/>
    </row>
    <row r="620" spans="5:5" x14ac:dyDescent="0.25">
      <c r="E620" s="51"/>
    </row>
    <row r="621" spans="5:5" x14ac:dyDescent="0.25">
      <c r="E621" s="51"/>
    </row>
    <row r="622" spans="5:5" x14ac:dyDescent="0.25">
      <c r="E622" s="51"/>
    </row>
    <row r="623" spans="5:5" x14ac:dyDescent="0.25">
      <c r="E623" s="51"/>
    </row>
    <row r="624" spans="5:5" x14ac:dyDescent="0.25">
      <c r="E624" s="51"/>
    </row>
    <row r="625" spans="5:5" x14ac:dyDescent="0.25">
      <c r="E625" s="51"/>
    </row>
    <row r="626" spans="5:5" x14ac:dyDescent="0.25">
      <c r="E626" s="51"/>
    </row>
    <row r="627" spans="5:5" x14ac:dyDescent="0.25">
      <c r="E627" s="51"/>
    </row>
    <row r="628" spans="5:5" x14ac:dyDescent="0.25">
      <c r="E628" s="51"/>
    </row>
    <row r="629" spans="5:5" x14ac:dyDescent="0.25">
      <c r="E629" s="51"/>
    </row>
    <row r="630" spans="5:5" x14ac:dyDescent="0.25">
      <c r="E630" s="51"/>
    </row>
    <row r="631" spans="5:5" x14ac:dyDescent="0.25">
      <c r="E631" s="51"/>
    </row>
    <row r="632" spans="5:5" x14ac:dyDescent="0.25">
      <c r="E632" s="51"/>
    </row>
    <row r="633" spans="5:5" x14ac:dyDescent="0.25">
      <c r="E633" s="51"/>
    </row>
    <row r="634" spans="5:5" x14ac:dyDescent="0.25">
      <c r="E634" s="51"/>
    </row>
    <row r="635" spans="5:5" x14ac:dyDescent="0.25">
      <c r="E635" s="51"/>
    </row>
    <row r="636" spans="5:5" x14ac:dyDescent="0.25">
      <c r="E636" s="51"/>
    </row>
    <row r="637" spans="5:5" x14ac:dyDescent="0.25">
      <c r="E637" s="51"/>
    </row>
    <row r="638" spans="5:5" x14ac:dyDescent="0.25">
      <c r="E638" s="51"/>
    </row>
    <row r="639" spans="5:5" x14ac:dyDescent="0.25">
      <c r="E639" s="51"/>
    </row>
    <row r="640" spans="5:5" x14ac:dyDescent="0.25">
      <c r="E640" s="51"/>
    </row>
    <row r="641" spans="5:5" x14ac:dyDescent="0.25">
      <c r="E641" s="51"/>
    </row>
    <row r="642" spans="5:5" x14ac:dyDescent="0.25">
      <c r="E642" s="51"/>
    </row>
    <row r="643" spans="5:5" x14ac:dyDescent="0.25">
      <c r="E643" s="51"/>
    </row>
    <row r="644" spans="5:5" x14ac:dyDescent="0.25">
      <c r="E644" s="51"/>
    </row>
    <row r="645" spans="5:5" x14ac:dyDescent="0.25">
      <c r="E645" s="51"/>
    </row>
    <row r="646" spans="5:5" x14ac:dyDescent="0.25">
      <c r="E646" s="51"/>
    </row>
    <row r="647" spans="5:5" x14ac:dyDescent="0.25">
      <c r="E647" s="51"/>
    </row>
    <row r="648" spans="5:5" x14ac:dyDescent="0.25">
      <c r="E648" s="51"/>
    </row>
    <row r="649" spans="5:5" x14ac:dyDescent="0.25">
      <c r="E649" s="51"/>
    </row>
    <row r="650" spans="5:5" x14ac:dyDescent="0.25">
      <c r="E650" s="51"/>
    </row>
    <row r="651" spans="5:5" x14ac:dyDescent="0.25">
      <c r="E651" s="51"/>
    </row>
    <row r="652" spans="5:5" x14ac:dyDescent="0.25">
      <c r="E652" s="51"/>
    </row>
    <row r="653" spans="5:5" x14ac:dyDescent="0.25">
      <c r="E653" s="51"/>
    </row>
    <row r="654" spans="5:5" x14ac:dyDescent="0.25">
      <c r="E654" s="51"/>
    </row>
    <row r="655" spans="5:5" x14ac:dyDescent="0.25">
      <c r="E655" s="51"/>
    </row>
    <row r="656" spans="5:5" x14ac:dyDescent="0.25">
      <c r="E656" s="51"/>
    </row>
    <row r="657" spans="5:5" x14ac:dyDescent="0.25">
      <c r="E657" s="51"/>
    </row>
    <row r="658" spans="5:5" x14ac:dyDescent="0.25">
      <c r="E658" s="51"/>
    </row>
    <row r="659" spans="5:5" x14ac:dyDescent="0.25">
      <c r="E659" s="51"/>
    </row>
    <row r="660" spans="5:5" x14ac:dyDescent="0.25">
      <c r="E660" s="51"/>
    </row>
    <row r="661" spans="5:5" x14ac:dyDescent="0.25">
      <c r="E661" s="51"/>
    </row>
    <row r="662" spans="5:5" x14ac:dyDescent="0.25">
      <c r="E662" s="51"/>
    </row>
    <row r="663" spans="5:5" x14ac:dyDescent="0.25">
      <c r="E663" s="51"/>
    </row>
    <row r="664" spans="5:5" x14ac:dyDescent="0.25">
      <c r="E664" s="51"/>
    </row>
    <row r="665" spans="5:5" x14ac:dyDescent="0.25">
      <c r="E665" s="51"/>
    </row>
    <row r="666" spans="5:5" x14ac:dyDescent="0.25">
      <c r="E666" s="51"/>
    </row>
    <row r="667" spans="5:5" x14ac:dyDescent="0.25">
      <c r="E667" s="51"/>
    </row>
    <row r="668" spans="5:5" x14ac:dyDescent="0.25">
      <c r="E668" s="51"/>
    </row>
    <row r="669" spans="5:5" x14ac:dyDescent="0.25">
      <c r="E669" s="51"/>
    </row>
    <row r="670" spans="5:5" x14ac:dyDescent="0.25">
      <c r="E670" s="51"/>
    </row>
    <row r="671" spans="5:5" x14ac:dyDescent="0.25">
      <c r="E671" s="51"/>
    </row>
    <row r="672" spans="5:5" x14ac:dyDescent="0.25">
      <c r="E672" s="51"/>
    </row>
    <row r="673" spans="5:5" x14ac:dyDescent="0.25">
      <c r="E673" s="51"/>
    </row>
    <row r="674" spans="5:5" x14ac:dyDescent="0.25">
      <c r="E674" s="51"/>
    </row>
    <row r="675" spans="5:5" x14ac:dyDescent="0.25">
      <c r="E675" s="51"/>
    </row>
    <row r="676" spans="5:5" x14ac:dyDescent="0.25">
      <c r="E676" s="51"/>
    </row>
    <row r="677" spans="5:5" x14ac:dyDescent="0.25">
      <c r="E677" s="51"/>
    </row>
    <row r="678" spans="5:5" x14ac:dyDescent="0.25">
      <c r="E678" s="51"/>
    </row>
    <row r="679" spans="5:5" x14ac:dyDescent="0.25">
      <c r="E679" s="51"/>
    </row>
    <row r="680" spans="5:5" x14ac:dyDescent="0.25">
      <c r="E680" s="51"/>
    </row>
    <row r="681" spans="5:5" x14ac:dyDescent="0.25">
      <c r="E681" s="51"/>
    </row>
    <row r="682" spans="5:5" x14ac:dyDescent="0.25">
      <c r="E682" s="51"/>
    </row>
    <row r="683" spans="5:5" x14ac:dyDescent="0.25">
      <c r="E683" s="51"/>
    </row>
    <row r="684" spans="5:5" x14ac:dyDescent="0.25">
      <c r="E684" s="51"/>
    </row>
    <row r="685" spans="5:5" x14ac:dyDescent="0.25">
      <c r="E685" s="51"/>
    </row>
    <row r="686" spans="5:5" x14ac:dyDescent="0.25">
      <c r="E686" s="51"/>
    </row>
    <row r="687" spans="5:5" x14ac:dyDescent="0.25">
      <c r="E687" s="51"/>
    </row>
    <row r="688" spans="5:5" x14ac:dyDescent="0.25">
      <c r="E688" s="51"/>
    </row>
    <row r="689" spans="5:5" x14ac:dyDescent="0.25">
      <c r="E689" s="51"/>
    </row>
    <row r="690" spans="5:5" x14ac:dyDescent="0.25">
      <c r="E690" s="51"/>
    </row>
    <row r="691" spans="5:5" x14ac:dyDescent="0.25">
      <c r="E691" s="51"/>
    </row>
    <row r="692" spans="5:5" x14ac:dyDescent="0.25">
      <c r="E692" s="51"/>
    </row>
    <row r="693" spans="5:5" x14ac:dyDescent="0.25">
      <c r="E693" s="51"/>
    </row>
    <row r="694" spans="5:5" x14ac:dyDescent="0.25">
      <c r="E694" s="51"/>
    </row>
    <row r="695" spans="5:5" x14ac:dyDescent="0.25">
      <c r="E695" s="51"/>
    </row>
    <row r="696" spans="5:5" x14ac:dyDescent="0.25">
      <c r="E696" s="51"/>
    </row>
    <row r="697" spans="5:5" x14ac:dyDescent="0.25">
      <c r="E697" s="51"/>
    </row>
    <row r="698" spans="5:5" x14ac:dyDescent="0.25">
      <c r="E698" s="51"/>
    </row>
    <row r="699" spans="5:5" x14ac:dyDescent="0.25">
      <c r="E699" s="51"/>
    </row>
    <row r="700" spans="5:5" x14ac:dyDescent="0.25">
      <c r="E700" s="51"/>
    </row>
    <row r="701" spans="5:5" x14ac:dyDescent="0.25">
      <c r="E701" s="51"/>
    </row>
    <row r="702" spans="5:5" x14ac:dyDescent="0.25">
      <c r="E702" s="51"/>
    </row>
    <row r="703" spans="5:5" x14ac:dyDescent="0.25">
      <c r="E703" s="51"/>
    </row>
    <row r="704" spans="5:5" x14ac:dyDescent="0.25">
      <c r="E704" s="51"/>
    </row>
    <row r="705" spans="5:5" x14ac:dyDescent="0.25">
      <c r="E705" s="51"/>
    </row>
    <row r="706" spans="5:5" x14ac:dyDescent="0.25">
      <c r="E706" s="51"/>
    </row>
    <row r="707" spans="5:5" x14ac:dyDescent="0.25">
      <c r="E707" s="51"/>
    </row>
    <row r="708" spans="5:5" x14ac:dyDescent="0.25">
      <c r="E708" s="51"/>
    </row>
    <row r="709" spans="5:5" x14ac:dyDescent="0.25">
      <c r="E709" s="51"/>
    </row>
    <row r="710" spans="5:5" x14ac:dyDescent="0.25">
      <c r="E710" s="51"/>
    </row>
    <row r="711" spans="5:5" x14ac:dyDescent="0.25">
      <c r="E711" s="51"/>
    </row>
    <row r="712" spans="5:5" x14ac:dyDescent="0.25">
      <c r="E712" s="51"/>
    </row>
    <row r="713" spans="5:5" x14ac:dyDescent="0.25">
      <c r="E713" s="51"/>
    </row>
    <row r="714" spans="5:5" x14ac:dyDescent="0.25">
      <c r="E714" s="51"/>
    </row>
    <row r="715" spans="5:5" x14ac:dyDescent="0.25">
      <c r="E715" s="51"/>
    </row>
    <row r="716" spans="5:5" x14ac:dyDescent="0.25">
      <c r="E716" s="51"/>
    </row>
    <row r="717" spans="5:5" x14ac:dyDescent="0.25">
      <c r="E717" s="51"/>
    </row>
    <row r="718" spans="5:5" x14ac:dyDescent="0.25">
      <c r="E718" s="51"/>
    </row>
    <row r="719" spans="5:5" x14ac:dyDescent="0.25">
      <c r="E719" s="51"/>
    </row>
    <row r="720" spans="5:5" x14ac:dyDescent="0.25">
      <c r="E720" s="51"/>
    </row>
    <row r="721" spans="5:5" x14ac:dyDescent="0.25">
      <c r="E721" s="51"/>
    </row>
    <row r="722" spans="5:5" x14ac:dyDescent="0.25">
      <c r="E722" s="51"/>
    </row>
    <row r="723" spans="5:5" x14ac:dyDescent="0.25">
      <c r="E723" s="51"/>
    </row>
    <row r="724" spans="5:5" x14ac:dyDescent="0.25">
      <c r="E724" s="51"/>
    </row>
    <row r="725" spans="5:5" x14ac:dyDescent="0.25">
      <c r="E725" s="51"/>
    </row>
    <row r="726" spans="5:5" x14ac:dyDescent="0.25">
      <c r="E726" s="51"/>
    </row>
    <row r="727" spans="5:5" x14ac:dyDescent="0.25">
      <c r="E727" s="51"/>
    </row>
    <row r="728" spans="5:5" x14ac:dyDescent="0.25">
      <c r="E728" s="51"/>
    </row>
    <row r="729" spans="5:5" x14ac:dyDescent="0.25">
      <c r="E729" s="51"/>
    </row>
    <row r="730" spans="5:5" x14ac:dyDescent="0.25">
      <c r="E730" s="51"/>
    </row>
    <row r="731" spans="5:5" x14ac:dyDescent="0.25">
      <c r="E731" s="51"/>
    </row>
    <row r="732" spans="5:5" x14ac:dyDescent="0.25">
      <c r="E732" s="51"/>
    </row>
    <row r="733" spans="5:5" x14ac:dyDescent="0.25">
      <c r="E733" s="51"/>
    </row>
    <row r="734" spans="5:5" x14ac:dyDescent="0.25">
      <c r="E734" s="51"/>
    </row>
    <row r="735" spans="5:5" x14ac:dyDescent="0.25">
      <c r="E735" s="51"/>
    </row>
    <row r="736" spans="5:5" x14ac:dyDescent="0.25">
      <c r="E736" s="51"/>
    </row>
    <row r="737" spans="5:5" x14ac:dyDescent="0.25">
      <c r="E737" s="51"/>
    </row>
    <row r="738" spans="5:5" x14ac:dyDescent="0.25">
      <c r="E738" s="51"/>
    </row>
    <row r="739" spans="5:5" x14ac:dyDescent="0.25">
      <c r="E739" s="51"/>
    </row>
    <row r="740" spans="5:5" x14ac:dyDescent="0.25">
      <c r="E740" s="51"/>
    </row>
    <row r="741" spans="5:5" x14ac:dyDescent="0.25">
      <c r="E741" s="51"/>
    </row>
    <row r="742" spans="5:5" x14ac:dyDescent="0.25">
      <c r="E742" s="51"/>
    </row>
  </sheetData>
  <hyperlinks>
    <hyperlink ref="O15" location="Home!A1" display="Go To Home" xr:uid="{244E8351-1FE0-466F-A274-942710DA121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EA16-B423-4503-BA4B-4A8AD40BEF39}">
  <sheetPr>
    <tabColor theme="9" tint="0.39997558519241921"/>
  </sheetPr>
  <dimension ref="A1:O8"/>
  <sheetViews>
    <sheetView workbookViewId="0">
      <selection activeCell="O1" sqref="O1"/>
    </sheetView>
  </sheetViews>
  <sheetFormatPr defaultRowHeight="15" x14ac:dyDescent="0.25"/>
  <cols>
    <col min="1" max="1" width="7.5703125" bestFit="1" customWidth="1"/>
    <col min="2" max="2" width="8.42578125" bestFit="1" customWidth="1"/>
    <col min="4" max="4" width="17.28515625" bestFit="1" customWidth="1"/>
    <col min="10" max="10" width="17.28515625" bestFit="1" customWidth="1"/>
    <col min="12" max="12" width="13.7109375" customWidth="1"/>
    <col min="15" max="15" width="14.42578125" customWidth="1"/>
  </cols>
  <sheetData>
    <row r="1" spans="1:15" ht="21" x14ac:dyDescent="0.35">
      <c r="A1" s="218" t="s">
        <v>249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O1" s="216" t="s">
        <v>1467</v>
      </c>
    </row>
    <row r="2" spans="1:15" ht="21" x14ac:dyDescent="0.35">
      <c r="A2" s="219" t="s">
        <v>250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</row>
    <row r="3" spans="1:15" ht="15.75" thickBot="1" x14ac:dyDescent="0.3"/>
    <row r="4" spans="1:15" ht="18.75" x14ac:dyDescent="0.3">
      <c r="A4" s="53" t="s">
        <v>1</v>
      </c>
      <c r="B4" s="54" t="s">
        <v>251</v>
      </c>
      <c r="C4" s="54" t="s">
        <v>252</v>
      </c>
      <c r="D4" s="54" t="s">
        <v>253</v>
      </c>
      <c r="E4" s="55" t="s">
        <v>254</v>
      </c>
      <c r="G4" s="56" t="s">
        <v>1</v>
      </c>
      <c r="H4" s="56" t="s">
        <v>251</v>
      </c>
      <c r="I4" s="56" t="s">
        <v>252</v>
      </c>
      <c r="J4" s="56" t="s">
        <v>253</v>
      </c>
      <c r="K4" s="56" t="s">
        <v>254</v>
      </c>
    </row>
    <row r="5" spans="1:15" ht="18.75" x14ac:dyDescent="0.3">
      <c r="A5" s="57" t="s">
        <v>255</v>
      </c>
      <c r="B5" s="56">
        <v>10000</v>
      </c>
      <c r="C5" s="56">
        <v>15000</v>
      </c>
      <c r="D5" s="58" t="str">
        <f>IF(C5&gt;=B5,"2.5%","Nil")</f>
        <v>2.5%</v>
      </c>
      <c r="E5" s="59" t="str">
        <f>IF(C5&lt;=B5,"bike","car")</f>
        <v>car</v>
      </c>
      <c r="G5" s="56" t="s">
        <v>256</v>
      </c>
      <c r="H5" s="56">
        <v>10000</v>
      </c>
      <c r="I5" s="56">
        <v>15000</v>
      </c>
      <c r="J5" t="str">
        <f>IF(I5&gt;=H5,"2.5%","NIL")</f>
        <v>2.5%</v>
      </c>
      <c r="K5" t="str">
        <f>IF(I5&lt;=H5,"BIKE","CAR")</f>
        <v>CAR</v>
      </c>
    </row>
    <row r="6" spans="1:15" ht="18.75" x14ac:dyDescent="0.3">
      <c r="A6" s="57" t="s">
        <v>257</v>
      </c>
      <c r="B6" s="56">
        <v>4000</v>
      </c>
      <c r="C6" s="56">
        <v>4000</v>
      </c>
      <c r="D6" s="58" t="str">
        <f t="shared" ref="D6:D8" si="0">IF(C6&gt;=B6,"2.5%","Nil")</f>
        <v>2.5%</v>
      </c>
      <c r="E6" s="59" t="str">
        <f t="shared" ref="E6:E8" si="1">IF(C6&lt;=B6,"bike","car")</f>
        <v>bike</v>
      </c>
      <c r="G6" s="56" t="s">
        <v>258</v>
      </c>
      <c r="H6" s="56">
        <v>4000</v>
      </c>
      <c r="I6" s="56">
        <v>4000</v>
      </c>
      <c r="J6" t="str">
        <f t="shared" ref="J6:J8" si="2">IF(I6&gt;=H6,"2.5%","NIL")</f>
        <v>2.5%</v>
      </c>
      <c r="K6" t="str">
        <f t="shared" ref="K6:K8" si="3">IF(I6&lt;=H6,"BIKE","CAR")</f>
        <v>BIKE</v>
      </c>
    </row>
    <row r="7" spans="1:15" ht="18.75" x14ac:dyDescent="0.3">
      <c r="A7" s="57" t="s">
        <v>259</v>
      </c>
      <c r="B7" s="56">
        <v>80000</v>
      </c>
      <c r="C7" s="56">
        <v>60000</v>
      </c>
      <c r="D7" s="58" t="str">
        <f t="shared" si="0"/>
        <v>Nil</v>
      </c>
      <c r="E7" s="59" t="str">
        <f t="shared" si="1"/>
        <v>bike</v>
      </c>
      <c r="G7" s="56" t="s">
        <v>260</v>
      </c>
      <c r="H7" s="56">
        <v>80000</v>
      </c>
      <c r="I7" s="56">
        <v>60000</v>
      </c>
      <c r="J7" t="str">
        <f t="shared" si="2"/>
        <v>NIL</v>
      </c>
      <c r="K7" t="str">
        <f t="shared" si="3"/>
        <v>BIKE</v>
      </c>
    </row>
    <row r="8" spans="1:15" ht="19.5" thickBot="1" x14ac:dyDescent="0.35">
      <c r="A8" s="60" t="s">
        <v>261</v>
      </c>
      <c r="B8" s="61">
        <v>50000</v>
      </c>
      <c r="C8" s="61">
        <v>90000</v>
      </c>
      <c r="D8" s="62" t="str">
        <f t="shared" si="0"/>
        <v>2.5%</v>
      </c>
      <c r="E8" s="63" t="str">
        <f t="shared" si="1"/>
        <v>car</v>
      </c>
      <c r="G8" s="56" t="s">
        <v>262</v>
      </c>
      <c r="H8" s="56">
        <v>50000</v>
      </c>
      <c r="I8" s="56">
        <v>90000</v>
      </c>
      <c r="J8" t="str">
        <f t="shared" si="2"/>
        <v>2.5%</v>
      </c>
      <c r="K8" t="str">
        <f t="shared" si="3"/>
        <v>CAR</v>
      </c>
    </row>
  </sheetData>
  <mergeCells count="2">
    <mergeCell ref="A1:L1"/>
    <mergeCell ref="A2:L2"/>
  </mergeCells>
  <hyperlinks>
    <hyperlink ref="O1" location="Home!A1" display="Go To Home" xr:uid="{AC9DA5D0-3A99-4735-9155-9CD7ABC5E16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620D-8149-45E3-B00B-152B00B4E5A7}">
  <sheetPr>
    <tabColor theme="9" tint="0.39997558519241921"/>
  </sheetPr>
  <dimension ref="A1:R742"/>
  <sheetViews>
    <sheetView workbookViewId="0">
      <selection activeCell="L20" sqref="L20"/>
    </sheetView>
  </sheetViews>
  <sheetFormatPr defaultRowHeight="15" x14ac:dyDescent="0.25"/>
  <cols>
    <col min="1" max="1" width="19.5703125" bestFit="1" customWidth="1"/>
    <col min="4" max="4" width="9.7109375" bestFit="1" customWidth="1"/>
    <col min="9" max="9" width="10" bestFit="1" customWidth="1"/>
    <col min="18" max="18" width="14.5703125" customWidth="1"/>
  </cols>
  <sheetData>
    <row r="1" spans="1:18" x14ac:dyDescent="0.25">
      <c r="A1" s="64" t="s">
        <v>263</v>
      </c>
      <c r="B1" s="65" t="s">
        <v>264</v>
      </c>
      <c r="C1" s="66" t="s">
        <v>265</v>
      </c>
      <c r="D1" s="66" t="s">
        <v>266</v>
      </c>
      <c r="E1" s="67" t="s">
        <v>267</v>
      </c>
      <c r="F1" s="68" t="s">
        <v>268</v>
      </c>
      <c r="G1" s="66" t="s">
        <v>269</v>
      </c>
      <c r="H1" s="69" t="s">
        <v>47</v>
      </c>
      <c r="I1" s="70" t="s">
        <v>48</v>
      </c>
      <c r="J1" s="220"/>
      <c r="K1" s="220"/>
      <c r="L1" s="220"/>
      <c r="M1" s="220"/>
      <c r="N1" s="220"/>
      <c r="O1" s="220"/>
      <c r="P1" s="73"/>
      <c r="R1" s="216" t="s">
        <v>1467</v>
      </c>
    </row>
    <row r="2" spans="1:18" x14ac:dyDescent="0.25">
      <c r="A2" t="s">
        <v>270</v>
      </c>
      <c r="B2" t="s">
        <v>271</v>
      </c>
      <c r="C2" t="s">
        <v>272</v>
      </c>
      <c r="D2" t="s">
        <v>273</v>
      </c>
      <c r="E2">
        <v>36171</v>
      </c>
      <c r="F2">
        <f t="shared" ref="F2:F65" ca="1" si="0">DATEDIF(E2,TODAY(),"Y")</f>
        <v>22</v>
      </c>
      <c r="G2" t="s">
        <v>274</v>
      </c>
      <c r="H2">
        <v>54550</v>
      </c>
      <c r="I2">
        <v>1</v>
      </c>
    </row>
    <row r="3" spans="1:18" x14ac:dyDescent="0.25">
      <c r="A3" t="s">
        <v>275</v>
      </c>
      <c r="B3" t="s">
        <v>271</v>
      </c>
      <c r="C3" t="s">
        <v>272</v>
      </c>
      <c r="D3" t="s">
        <v>276</v>
      </c>
      <c r="E3">
        <v>40595</v>
      </c>
      <c r="F3">
        <f t="shared" ca="1" si="0"/>
        <v>10</v>
      </c>
      <c r="G3" t="s">
        <v>277</v>
      </c>
      <c r="H3">
        <v>26795</v>
      </c>
      <c r="I3">
        <v>4</v>
      </c>
    </row>
    <row r="4" spans="1:18" x14ac:dyDescent="0.25">
      <c r="A4" t="s">
        <v>278</v>
      </c>
      <c r="B4" t="s">
        <v>271</v>
      </c>
      <c r="C4" t="s">
        <v>272</v>
      </c>
      <c r="D4" t="s">
        <v>273</v>
      </c>
      <c r="E4">
        <v>39147</v>
      </c>
      <c r="F4">
        <f t="shared" ca="1" si="0"/>
        <v>14</v>
      </c>
      <c r="G4" t="s">
        <v>279</v>
      </c>
      <c r="H4">
        <v>42540</v>
      </c>
      <c r="I4">
        <v>5</v>
      </c>
    </row>
    <row r="5" spans="1:18" x14ac:dyDescent="0.25">
      <c r="A5" t="s">
        <v>280</v>
      </c>
      <c r="B5" t="s">
        <v>281</v>
      </c>
      <c r="C5" t="s">
        <v>272</v>
      </c>
      <c r="D5" t="s">
        <v>282</v>
      </c>
      <c r="E5">
        <v>41151</v>
      </c>
      <c r="F5">
        <f t="shared" ca="1" si="0"/>
        <v>8</v>
      </c>
      <c r="G5" t="s">
        <v>283</v>
      </c>
      <c r="H5">
        <v>35680</v>
      </c>
      <c r="I5">
        <v>3</v>
      </c>
    </row>
    <row r="6" spans="1:18" x14ac:dyDescent="0.25">
      <c r="A6" t="s">
        <v>284</v>
      </c>
      <c r="B6" t="s">
        <v>285</v>
      </c>
      <c r="C6" t="s">
        <v>272</v>
      </c>
      <c r="D6" t="s">
        <v>273</v>
      </c>
      <c r="E6">
        <v>39447</v>
      </c>
      <c r="F6">
        <f t="shared" ca="1" si="0"/>
        <v>13</v>
      </c>
      <c r="G6" t="s">
        <v>286</v>
      </c>
      <c r="H6">
        <v>72830</v>
      </c>
      <c r="I6">
        <v>4</v>
      </c>
    </row>
    <row r="7" spans="1:18" x14ac:dyDescent="0.25">
      <c r="A7" t="s">
        <v>287</v>
      </c>
      <c r="B7" t="s">
        <v>288</v>
      </c>
      <c r="C7" t="s">
        <v>289</v>
      </c>
      <c r="D7" t="s">
        <v>290</v>
      </c>
      <c r="E7">
        <v>38751</v>
      </c>
      <c r="F7">
        <f t="shared" ca="1" si="0"/>
        <v>15</v>
      </c>
      <c r="G7" t="s">
        <v>291</v>
      </c>
      <c r="H7">
        <v>60830</v>
      </c>
      <c r="I7">
        <v>2</v>
      </c>
    </row>
    <row r="8" spans="1:18" x14ac:dyDescent="0.25">
      <c r="A8" t="s">
        <v>292</v>
      </c>
      <c r="B8" t="s">
        <v>281</v>
      </c>
      <c r="C8" t="s">
        <v>289</v>
      </c>
      <c r="D8" t="s">
        <v>276</v>
      </c>
      <c r="E8">
        <v>36217</v>
      </c>
      <c r="F8">
        <f t="shared" ca="1" si="0"/>
        <v>22</v>
      </c>
      <c r="G8" t="s">
        <v>274</v>
      </c>
      <c r="H8">
        <v>15240</v>
      </c>
      <c r="I8">
        <v>1</v>
      </c>
    </row>
    <row r="9" spans="1:18" x14ac:dyDescent="0.25">
      <c r="A9" t="s">
        <v>293</v>
      </c>
      <c r="B9" t="s">
        <v>294</v>
      </c>
      <c r="C9" t="s">
        <v>289</v>
      </c>
      <c r="D9" t="s">
        <v>290</v>
      </c>
      <c r="E9">
        <v>39189</v>
      </c>
      <c r="F9">
        <f t="shared" ca="1" si="0"/>
        <v>14</v>
      </c>
      <c r="G9" t="s">
        <v>277</v>
      </c>
      <c r="H9">
        <v>66580</v>
      </c>
      <c r="I9">
        <v>5</v>
      </c>
    </row>
    <row r="10" spans="1:18" x14ac:dyDescent="0.25">
      <c r="A10" t="s">
        <v>295</v>
      </c>
      <c r="B10" t="s">
        <v>288</v>
      </c>
      <c r="C10" t="s">
        <v>289</v>
      </c>
      <c r="D10" t="s">
        <v>273</v>
      </c>
      <c r="E10">
        <v>36260</v>
      </c>
      <c r="F10">
        <f t="shared" ca="1" si="0"/>
        <v>22</v>
      </c>
      <c r="G10" t="s">
        <v>279</v>
      </c>
      <c r="H10">
        <v>75150</v>
      </c>
      <c r="I10">
        <v>1</v>
      </c>
    </row>
    <row r="11" spans="1:18" x14ac:dyDescent="0.25">
      <c r="A11" t="s">
        <v>296</v>
      </c>
      <c r="B11" t="s">
        <v>281</v>
      </c>
      <c r="C11" t="s">
        <v>289</v>
      </c>
      <c r="D11" t="s">
        <v>273</v>
      </c>
      <c r="E11">
        <v>37404</v>
      </c>
      <c r="F11">
        <f t="shared" ca="1" si="0"/>
        <v>19</v>
      </c>
      <c r="G11" t="s">
        <v>283</v>
      </c>
      <c r="H11">
        <v>30780</v>
      </c>
      <c r="I11">
        <v>4</v>
      </c>
    </row>
    <row r="12" spans="1:18" x14ac:dyDescent="0.25">
      <c r="A12" t="s">
        <v>297</v>
      </c>
      <c r="B12" t="s">
        <v>294</v>
      </c>
      <c r="C12" t="s">
        <v>289</v>
      </c>
      <c r="D12" t="s">
        <v>276</v>
      </c>
      <c r="E12">
        <v>37782</v>
      </c>
      <c r="F12">
        <f t="shared" ca="1" si="0"/>
        <v>17</v>
      </c>
      <c r="G12" t="s">
        <v>286</v>
      </c>
      <c r="H12">
        <v>17735</v>
      </c>
      <c r="I12">
        <v>3</v>
      </c>
    </row>
    <row r="13" spans="1:18" x14ac:dyDescent="0.25">
      <c r="A13" t="s">
        <v>298</v>
      </c>
      <c r="B13" t="s">
        <v>294</v>
      </c>
      <c r="C13" t="s">
        <v>289</v>
      </c>
      <c r="D13" t="s">
        <v>273</v>
      </c>
      <c r="E13">
        <v>38142</v>
      </c>
      <c r="F13">
        <f t="shared" ca="1" si="0"/>
        <v>16</v>
      </c>
      <c r="G13" t="s">
        <v>291</v>
      </c>
      <c r="H13">
        <v>49350</v>
      </c>
      <c r="I13">
        <v>4</v>
      </c>
    </row>
    <row r="14" spans="1:18" x14ac:dyDescent="0.25">
      <c r="A14" t="s">
        <v>299</v>
      </c>
      <c r="B14" t="s">
        <v>294</v>
      </c>
      <c r="C14" t="s">
        <v>289</v>
      </c>
      <c r="D14" t="s">
        <v>276</v>
      </c>
      <c r="E14">
        <v>40779</v>
      </c>
      <c r="F14">
        <f t="shared" ca="1" si="0"/>
        <v>9</v>
      </c>
      <c r="G14" t="s">
        <v>274</v>
      </c>
      <c r="H14">
        <v>30445</v>
      </c>
      <c r="I14">
        <v>1</v>
      </c>
    </row>
    <row r="15" spans="1:18" x14ac:dyDescent="0.25">
      <c r="A15" t="s">
        <v>300</v>
      </c>
      <c r="B15" t="s">
        <v>288</v>
      </c>
      <c r="C15" t="s">
        <v>289</v>
      </c>
      <c r="D15" t="s">
        <v>273</v>
      </c>
      <c r="E15">
        <v>41136</v>
      </c>
      <c r="F15">
        <f t="shared" ca="1" si="0"/>
        <v>8</v>
      </c>
      <c r="G15" t="s">
        <v>277</v>
      </c>
      <c r="H15">
        <v>79760</v>
      </c>
      <c r="I15">
        <v>5</v>
      </c>
    </row>
    <row r="16" spans="1:18" x14ac:dyDescent="0.25">
      <c r="A16" t="s">
        <v>301</v>
      </c>
      <c r="B16" t="s">
        <v>285</v>
      </c>
      <c r="C16" t="s">
        <v>289</v>
      </c>
      <c r="D16" t="s">
        <v>273</v>
      </c>
      <c r="E16">
        <v>36764</v>
      </c>
      <c r="F16">
        <f t="shared" ca="1" si="0"/>
        <v>20</v>
      </c>
      <c r="G16" t="s">
        <v>279</v>
      </c>
      <c r="H16">
        <v>74840</v>
      </c>
      <c r="I16">
        <v>4</v>
      </c>
    </row>
    <row r="17" spans="1:9" x14ac:dyDescent="0.25">
      <c r="A17" t="s">
        <v>302</v>
      </c>
      <c r="B17" t="s">
        <v>303</v>
      </c>
      <c r="C17" t="s">
        <v>289</v>
      </c>
      <c r="D17" t="s">
        <v>282</v>
      </c>
      <c r="E17">
        <v>40787</v>
      </c>
      <c r="F17">
        <f t="shared" ca="1" si="0"/>
        <v>9</v>
      </c>
      <c r="G17" t="s">
        <v>283</v>
      </c>
      <c r="H17">
        <v>29070</v>
      </c>
      <c r="I17">
        <v>3</v>
      </c>
    </row>
    <row r="18" spans="1:9" x14ac:dyDescent="0.25">
      <c r="A18" t="s">
        <v>304</v>
      </c>
      <c r="B18" t="s">
        <v>271</v>
      </c>
      <c r="C18" t="s">
        <v>289</v>
      </c>
      <c r="D18" t="s">
        <v>290</v>
      </c>
      <c r="E18">
        <v>36777</v>
      </c>
      <c r="F18">
        <f t="shared" ca="1" si="0"/>
        <v>20</v>
      </c>
      <c r="G18" t="s">
        <v>286</v>
      </c>
      <c r="H18">
        <v>76690</v>
      </c>
      <c r="I18">
        <v>3</v>
      </c>
    </row>
    <row r="19" spans="1:9" x14ac:dyDescent="0.25">
      <c r="A19" t="s">
        <v>305</v>
      </c>
      <c r="B19" t="s">
        <v>271</v>
      </c>
      <c r="C19" t="s">
        <v>289</v>
      </c>
      <c r="D19" t="s">
        <v>273</v>
      </c>
      <c r="E19">
        <v>39704</v>
      </c>
      <c r="F19">
        <f t="shared" ca="1" si="0"/>
        <v>12</v>
      </c>
      <c r="G19" t="s">
        <v>291</v>
      </c>
      <c r="H19">
        <v>58290</v>
      </c>
      <c r="I19">
        <v>5</v>
      </c>
    </row>
    <row r="20" spans="1:9" x14ac:dyDescent="0.25">
      <c r="A20" t="s">
        <v>306</v>
      </c>
      <c r="B20" t="s">
        <v>303</v>
      </c>
      <c r="C20" t="s">
        <v>289</v>
      </c>
      <c r="D20" t="s">
        <v>273</v>
      </c>
      <c r="E20">
        <v>39029</v>
      </c>
      <c r="F20">
        <f t="shared" ca="1" si="0"/>
        <v>14</v>
      </c>
      <c r="G20" t="s">
        <v>274</v>
      </c>
      <c r="H20">
        <v>85300</v>
      </c>
      <c r="I20">
        <v>2</v>
      </c>
    </row>
    <row r="21" spans="1:9" x14ac:dyDescent="0.25">
      <c r="A21" t="s">
        <v>307</v>
      </c>
      <c r="B21" t="s">
        <v>271</v>
      </c>
      <c r="C21" t="s">
        <v>289</v>
      </c>
      <c r="D21" t="s">
        <v>282</v>
      </c>
      <c r="E21">
        <v>40126</v>
      </c>
      <c r="F21">
        <f t="shared" ca="1" si="0"/>
        <v>11</v>
      </c>
      <c r="G21" t="s">
        <v>277</v>
      </c>
      <c r="H21">
        <v>10636</v>
      </c>
      <c r="I21">
        <v>4</v>
      </c>
    </row>
    <row r="22" spans="1:9" x14ac:dyDescent="0.25">
      <c r="A22" t="s">
        <v>308</v>
      </c>
      <c r="B22" t="s">
        <v>281</v>
      </c>
      <c r="C22" t="s">
        <v>289</v>
      </c>
      <c r="D22" t="s">
        <v>273</v>
      </c>
      <c r="E22">
        <v>36143</v>
      </c>
      <c r="F22">
        <f t="shared" ca="1" si="0"/>
        <v>22</v>
      </c>
      <c r="G22" t="s">
        <v>279</v>
      </c>
      <c r="H22">
        <v>72090</v>
      </c>
      <c r="I22">
        <v>5</v>
      </c>
    </row>
    <row r="23" spans="1:9" x14ac:dyDescent="0.25">
      <c r="A23" t="s">
        <v>309</v>
      </c>
      <c r="B23" t="s">
        <v>285</v>
      </c>
      <c r="C23" t="s">
        <v>289</v>
      </c>
      <c r="D23" t="s">
        <v>273</v>
      </c>
      <c r="E23">
        <v>39069</v>
      </c>
      <c r="F23">
        <f t="shared" ca="1" si="0"/>
        <v>14</v>
      </c>
      <c r="G23" t="s">
        <v>283</v>
      </c>
      <c r="H23">
        <v>37670</v>
      </c>
      <c r="I23">
        <v>3</v>
      </c>
    </row>
    <row r="24" spans="1:9" x14ac:dyDescent="0.25">
      <c r="A24" t="s">
        <v>310</v>
      </c>
      <c r="B24" t="s">
        <v>294</v>
      </c>
      <c r="C24" t="s">
        <v>311</v>
      </c>
      <c r="D24" t="s">
        <v>273</v>
      </c>
      <c r="E24">
        <v>38746</v>
      </c>
      <c r="F24">
        <f t="shared" ca="1" si="0"/>
        <v>15</v>
      </c>
      <c r="G24" t="s">
        <v>286</v>
      </c>
      <c r="H24">
        <v>49360</v>
      </c>
      <c r="I24">
        <v>2</v>
      </c>
    </row>
    <row r="25" spans="1:9" x14ac:dyDescent="0.25">
      <c r="A25" t="s">
        <v>312</v>
      </c>
      <c r="B25" t="s">
        <v>271</v>
      </c>
      <c r="C25" t="s">
        <v>311</v>
      </c>
      <c r="D25" t="s">
        <v>273</v>
      </c>
      <c r="E25">
        <v>36893</v>
      </c>
      <c r="F25">
        <f t="shared" ca="1" si="0"/>
        <v>20</v>
      </c>
      <c r="G25" t="s">
        <v>291</v>
      </c>
      <c r="H25">
        <v>33640</v>
      </c>
      <c r="I25">
        <v>3</v>
      </c>
    </row>
    <row r="26" spans="1:9" x14ac:dyDescent="0.25">
      <c r="A26" t="s">
        <v>313</v>
      </c>
      <c r="B26" t="s">
        <v>288</v>
      </c>
      <c r="C26" t="s">
        <v>311</v>
      </c>
      <c r="D26" t="s">
        <v>273</v>
      </c>
      <c r="E26">
        <v>36214</v>
      </c>
      <c r="F26">
        <f t="shared" ca="1" si="0"/>
        <v>22</v>
      </c>
      <c r="G26" t="s">
        <v>274</v>
      </c>
      <c r="H26">
        <v>47850</v>
      </c>
      <c r="I26">
        <v>1</v>
      </c>
    </row>
    <row r="27" spans="1:9" x14ac:dyDescent="0.25">
      <c r="A27" t="s">
        <v>314</v>
      </c>
      <c r="B27" t="s">
        <v>281</v>
      </c>
      <c r="C27" t="s">
        <v>311</v>
      </c>
      <c r="D27" t="s">
        <v>273</v>
      </c>
      <c r="E27">
        <v>38051</v>
      </c>
      <c r="F27">
        <f t="shared" ca="1" si="0"/>
        <v>17</v>
      </c>
      <c r="G27" t="s">
        <v>277</v>
      </c>
      <c r="H27">
        <v>30350</v>
      </c>
      <c r="I27">
        <v>1</v>
      </c>
    </row>
    <row r="28" spans="1:9" x14ac:dyDescent="0.25">
      <c r="A28" t="s">
        <v>315</v>
      </c>
      <c r="B28" t="s">
        <v>271</v>
      </c>
      <c r="C28" t="s">
        <v>311</v>
      </c>
      <c r="D28" t="s">
        <v>273</v>
      </c>
      <c r="E28">
        <v>36619</v>
      </c>
      <c r="F28">
        <f t="shared" ca="1" si="0"/>
        <v>21</v>
      </c>
      <c r="G28" t="s">
        <v>279</v>
      </c>
      <c r="H28">
        <v>56440</v>
      </c>
      <c r="I28">
        <v>1</v>
      </c>
    </row>
    <row r="29" spans="1:9" x14ac:dyDescent="0.25">
      <c r="A29" t="s">
        <v>316</v>
      </c>
      <c r="B29" t="s">
        <v>271</v>
      </c>
      <c r="C29" t="s">
        <v>311</v>
      </c>
      <c r="D29" t="s">
        <v>276</v>
      </c>
      <c r="E29">
        <v>38851</v>
      </c>
      <c r="F29">
        <f t="shared" ca="1" si="0"/>
        <v>15</v>
      </c>
      <c r="G29" t="s">
        <v>283</v>
      </c>
      <c r="H29">
        <v>11025</v>
      </c>
      <c r="I29">
        <v>1</v>
      </c>
    </row>
    <row r="30" spans="1:9" x14ac:dyDescent="0.25">
      <c r="A30" t="s">
        <v>317</v>
      </c>
      <c r="B30" t="s">
        <v>294</v>
      </c>
      <c r="C30" t="s">
        <v>311</v>
      </c>
      <c r="D30" t="s">
        <v>282</v>
      </c>
      <c r="E30">
        <v>38961</v>
      </c>
      <c r="F30">
        <f t="shared" ca="1" si="0"/>
        <v>14</v>
      </c>
      <c r="G30" t="s">
        <v>286</v>
      </c>
      <c r="H30">
        <v>20028</v>
      </c>
      <c r="I30">
        <v>4</v>
      </c>
    </row>
    <row r="31" spans="1:9" x14ac:dyDescent="0.25">
      <c r="A31" t="s">
        <v>318</v>
      </c>
      <c r="B31" t="s">
        <v>271</v>
      </c>
      <c r="C31" t="s">
        <v>311</v>
      </c>
      <c r="D31" t="s">
        <v>273</v>
      </c>
      <c r="E31">
        <v>40106</v>
      </c>
      <c r="F31">
        <f t="shared" ca="1" si="0"/>
        <v>11</v>
      </c>
      <c r="G31" t="s">
        <v>291</v>
      </c>
      <c r="H31">
        <v>51180</v>
      </c>
      <c r="I31">
        <v>3</v>
      </c>
    </row>
    <row r="32" spans="1:9" x14ac:dyDescent="0.25">
      <c r="A32" t="s">
        <v>319</v>
      </c>
      <c r="B32" t="s">
        <v>271</v>
      </c>
      <c r="C32" t="s">
        <v>311</v>
      </c>
      <c r="D32" t="s">
        <v>273</v>
      </c>
      <c r="E32">
        <v>40856</v>
      </c>
      <c r="F32">
        <f t="shared" ca="1" si="0"/>
        <v>9</v>
      </c>
      <c r="G32" t="s">
        <v>274</v>
      </c>
      <c r="H32">
        <v>41350</v>
      </c>
      <c r="I32">
        <v>2</v>
      </c>
    </row>
    <row r="33" spans="1:9" x14ac:dyDescent="0.25">
      <c r="A33" t="s">
        <v>320</v>
      </c>
      <c r="B33" t="s">
        <v>288</v>
      </c>
      <c r="C33" t="s">
        <v>311</v>
      </c>
      <c r="D33" t="s">
        <v>273</v>
      </c>
      <c r="E33">
        <v>39414</v>
      </c>
      <c r="F33">
        <f t="shared" ca="1" si="0"/>
        <v>13</v>
      </c>
      <c r="G33" t="s">
        <v>277</v>
      </c>
      <c r="H33">
        <v>73440</v>
      </c>
      <c r="I33">
        <v>1</v>
      </c>
    </row>
    <row r="34" spans="1:9" x14ac:dyDescent="0.25">
      <c r="A34" t="s">
        <v>321</v>
      </c>
      <c r="B34" t="s">
        <v>288</v>
      </c>
      <c r="C34" t="s">
        <v>311</v>
      </c>
      <c r="D34" t="s">
        <v>273</v>
      </c>
      <c r="E34">
        <v>41018</v>
      </c>
      <c r="F34">
        <f t="shared" ca="1" si="0"/>
        <v>9</v>
      </c>
      <c r="G34" t="s">
        <v>279</v>
      </c>
      <c r="H34">
        <v>46220</v>
      </c>
      <c r="I34">
        <v>3</v>
      </c>
    </row>
    <row r="35" spans="1:9" x14ac:dyDescent="0.25">
      <c r="A35" t="s">
        <v>322</v>
      </c>
      <c r="B35" t="s">
        <v>303</v>
      </c>
      <c r="C35" t="s">
        <v>311</v>
      </c>
      <c r="D35" t="s">
        <v>290</v>
      </c>
      <c r="E35">
        <v>40508</v>
      </c>
      <c r="F35">
        <f t="shared" ca="1" si="0"/>
        <v>10</v>
      </c>
      <c r="G35" t="s">
        <v>283</v>
      </c>
      <c r="H35">
        <v>58130</v>
      </c>
      <c r="I35">
        <v>2</v>
      </c>
    </row>
    <row r="36" spans="1:9" x14ac:dyDescent="0.25">
      <c r="A36" t="s">
        <v>323</v>
      </c>
      <c r="B36" t="s">
        <v>288</v>
      </c>
      <c r="C36" t="s">
        <v>311</v>
      </c>
      <c r="D36" t="s">
        <v>276</v>
      </c>
      <c r="E36">
        <v>39417</v>
      </c>
      <c r="F36">
        <f t="shared" ca="1" si="0"/>
        <v>13</v>
      </c>
      <c r="G36" t="s">
        <v>286</v>
      </c>
      <c r="H36">
        <v>46095</v>
      </c>
      <c r="I36">
        <v>3</v>
      </c>
    </row>
    <row r="37" spans="1:9" x14ac:dyDescent="0.25">
      <c r="A37" t="s">
        <v>324</v>
      </c>
      <c r="B37" t="s">
        <v>294</v>
      </c>
      <c r="C37" t="s">
        <v>311</v>
      </c>
      <c r="D37" t="s">
        <v>276</v>
      </c>
      <c r="E37">
        <v>40152</v>
      </c>
      <c r="F37">
        <f t="shared" ca="1" si="0"/>
        <v>11</v>
      </c>
      <c r="G37" t="s">
        <v>291</v>
      </c>
      <c r="H37">
        <v>28680</v>
      </c>
      <c r="I37">
        <v>1</v>
      </c>
    </row>
    <row r="38" spans="1:9" x14ac:dyDescent="0.25">
      <c r="A38" t="s">
        <v>325</v>
      </c>
      <c r="B38" t="s">
        <v>288</v>
      </c>
      <c r="C38" t="s">
        <v>326</v>
      </c>
      <c r="D38" t="s">
        <v>282</v>
      </c>
      <c r="E38">
        <v>40925</v>
      </c>
      <c r="F38">
        <f t="shared" ca="1" si="0"/>
        <v>9</v>
      </c>
      <c r="G38" t="s">
        <v>274</v>
      </c>
      <c r="H38">
        <v>14568</v>
      </c>
      <c r="I38">
        <v>3</v>
      </c>
    </row>
    <row r="39" spans="1:9" x14ac:dyDescent="0.25">
      <c r="A39" t="s">
        <v>327</v>
      </c>
      <c r="B39" t="s">
        <v>271</v>
      </c>
      <c r="C39" t="s">
        <v>326</v>
      </c>
      <c r="D39" t="s">
        <v>290</v>
      </c>
      <c r="E39">
        <v>39094</v>
      </c>
      <c r="F39">
        <f t="shared" ca="1" si="0"/>
        <v>14</v>
      </c>
      <c r="G39" t="s">
        <v>277</v>
      </c>
      <c r="H39">
        <v>83020</v>
      </c>
      <c r="I39">
        <v>4</v>
      </c>
    </row>
    <row r="40" spans="1:9" x14ac:dyDescent="0.25">
      <c r="A40" t="s">
        <v>328</v>
      </c>
      <c r="B40" t="s">
        <v>294</v>
      </c>
      <c r="C40" t="s">
        <v>326</v>
      </c>
      <c r="D40" t="s">
        <v>273</v>
      </c>
      <c r="E40">
        <v>40200</v>
      </c>
      <c r="F40">
        <f t="shared" ca="1" si="0"/>
        <v>11</v>
      </c>
      <c r="G40" t="s">
        <v>279</v>
      </c>
      <c r="H40">
        <v>77350</v>
      </c>
      <c r="I40">
        <v>5</v>
      </c>
    </row>
    <row r="41" spans="1:9" x14ac:dyDescent="0.25">
      <c r="A41" t="s">
        <v>329</v>
      </c>
      <c r="B41" t="s">
        <v>285</v>
      </c>
      <c r="C41" t="s">
        <v>326</v>
      </c>
      <c r="D41" t="s">
        <v>276</v>
      </c>
      <c r="E41">
        <v>36896</v>
      </c>
      <c r="F41">
        <f t="shared" ca="1" si="0"/>
        <v>20</v>
      </c>
      <c r="G41" t="s">
        <v>283</v>
      </c>
      <c r="H41">
        <v>35280</v>
      </c>
      <c r="I41">
        <v>3</v>
      </c>
    </row>
    <row r="42" spans="1:9" x14ac:dyDescent="0.25">
      <c r="A42" t="s">
        <v>330</v>
      </c>
      <c r="B42" t="s">
        <v>303</v>
      </c>
      <c r="C42" t="s">
        <v>326</v>
      </c>
      <c r="D42" t="s">
        <v>290</v>
      </c>
      <c r="E42">
        <v>40233</v>
      </c>
      <c r="F42">
        <f t="shared" ca="1" si="0"/>
        <v>11</v>
      </c>
      <c r="G42" t="s">
        <v>286</v>
      </c>
      <c r="H42">
        <v>64390</v>
      </c>
      <c r="I42">
        <v>2</v>
      </c>
    </row>
    <row r="43" spans="1:9" x14ac:dyDescent="0.25">
      <c r="A43" t="s">
        <v>331</v>
      </c>
      <c r="B43" t="s">
        <v>288</v>
      </c>
      <c r="C43" t="s">
        <v>326</v>
      </c>
      <c r="D43" t="s">
        <v>273</v>
      </c>
      <c r="E43">
        <v>35829</v>
      </c>
      <c r="F43">
        <f t="shared" ca="1" si="0"/>
        <v>23</v>
      </c>
      <c r="G43" t="s">
        <v>291</v>
      </c>
      <c r="H43">
        <v>61030</v>
      </c>
      <c r="I43">
        <v>3</v>
      </c>
    </row>
    <row r="44" spans="1:9" x14ac:dyDescent="0.25">
      <c r="A44" t="s">
        <v>332</v>
      </c>
      <c r="B44" t="s">
        <v>294</v>
      </c>
      <c r="C44" t="s">
        <v>326</v>
      </c>
      <c r="D44" t="s">
        <v>276</v>
      </c>
      <c r="E44">
        <v>35842</v>
      </c>
      <c r="F44">
        <f t="shared" ca="1" si="0"/>
        <v>23</v>
      </c>
      <c r="G44" t="s">
        <v>274</v>
      </c>
      <c r="H44">
        <v>23380</v>
      </c>
      <c r="I44">
        <v>4</v>
      </c>
    </row>
    <row r="45" spans="1:9" x14ac:dyDescent="0.25">
      <c r="A45" t="s">
        <v>333</v>
      </c>
      <c r="B45" t="s">
        <v>294</v>
      </c>
      <c r="C45" t="s">
        <v>326</v>
      </c>
      <c r="D45" t="s">
        <v>290</v>
      </c>
      <c r="E45">
        <v>35848</v>
      </c>
      <c r="F45">
        <f t="shared" ca="1" si="0"/>
        <v>23</v>
      </c>
      <c r="G45" t="s">
        <v>277</v>
      </c>
      <c r="H45">
        <v>85480</v>
      </c>
      <c r="I45">
        <v>5</v>
      </c>
    </row>
    <row r="46" spans="1:9" x14ac:dyDescent="0.25">
      <c r="A46" t="s">
        <v>334</v>
      </c>
      <c r="B46" t="s">
        <v>281</v>
      </c>
      <c r="C46" t="s">
        <v>326</v>
      </c>
      <c r="D46" t="s">
        <v>273</v>
      </c>
      <c r="E46">
        <v>40575</v>
      </c>
      <c r="F46">
        <f t="shared" ca="1" si="0"/>
        <v>10</v>
      </c>
      <c r="G46" t="s">
        <v>279</v>
      </c>
      <c r="H46">
        <v>74710</v>
      </c>
      <c r="I46">
        <v>2</v>
      </c>
    </row>
    <row r="47" spans="1:9" x14ac:dyDescent="0.25">
      <c r="A47" t="s">
        <v>335</v>
      </c>
      <c r="B47" t="s">
        <v>288</v>
      </c>
      <c r="C47" t="s">
        <v>326</v>
      </c>
      <c r="D47" t="s">
        <v>273</v>
      </c>
      <c r="E47">
        <v>40596</v>
      </c>
      <c r="F47">
        <f t="shared" ca="1" si="0"/>
        <v>10</v>
      </c>
      <c r="G47" t="s">
        <v>283</v>
      </c>
      <c r="H47">
        <v>68910</v>
      </c>
      <c r="I47">
        <v>5</v>
      </c>
    </row>
    <row r="48" spans="1:9" x14ac:dyDescent="0.25">
      <c r="A48" t="s">
        <v>336</v>
      </c>
      <c r="B48" t="s">
        <v>281</v>
      </c>
      <c r="C48" t="s">
        <v>326</v>
      </c>
      <c r="D48" t="s">
        <v>290</v>
      </c>
      <c r="E48">
        <v>40983</v>
      </c>
      <c r="F48">
        <f t="shared" ca="1" si="0"/>
        <v>9</v>
      </c>
      <c r="G48" t="s">
        <v>286</v>
      </c>
      <c r="H48">
        <v>64460</v>
      </c>
      <c r="I48">
        <v>1</v>
      </c>
    </row>
    <row r="49" spans="1:9" x14ac:dyDescent="0.25">
      <c r="A49" t="s">
        <v>337</v>
      </c>
      <c r="B49" t="s">
        <v>294</v>
      </c>
      <c r="C49" t="s">
        <v>326</v>
      </c>
      <c r="D49" t="s">
        <v>290</v>
      </c>
      <c r="E49">
        <v>38792</v>
      </c>
      <c r="F49">
        <f t="shared" ca="1" si="0"/>
        <v>15</v>
      </c>
      <c r="G49" t="s">
        <v>291</v>
      </c>
      <c r="H49">
        <v>74740</v>
      </c>
      <c r="I49">
        <v>5</v>
      </c>
    </row>
    <row r="50" spans="1:9" x14ac:dyDescent="0.25">
      <c r="A50" t="s">
        <v>338</v>
      </c>
      <c r="B50" t="s">
        <v>271</v>
      </c>
      <c r="C50" t="s">
        <v>326</v>
      </c>
      <c r="D50" t="s">
        <v>276</v>
      </c>
      <c r="E50">
        <v>38804</v>
      </c>
      <c r="F50">
        <f t="shared" ca="1" si="0"/>
        <v>15</v>
      </c>
      <c r="G50" t="s">
        <v>274</v>
      </c>
      <c r="H50">
        <v>48415</v>
      </c>
      <c r="I50">
        <v>4</v>
      </c>
    </row>
    <row r="51" spans="1:9" x14ac:dyDescent="0.25">
      <c r="A51" t="s">
        <v>339</v>
      </c>
      <c r="B51" t="s">
        <v>288</v>
      </c>
      <c r="C51" t="s">
        <v>326</v>
      </c>
      <c r="D51" t="s">
        <v>282</v>
      </c>
      <c r="E51">
        <v>36602</v>
      </c>
      <c r="F51">
        <f t="shared" ca="1" si="0"/>
        <v>21</v>
      </c>
      <c r="G51" t="s">
        <v>277</v>
      </c>
      <c r="H51">
        <v>30080</v>
      </c>
      <c r="I51">
        <v>3</v>
      </c>
    </row>
    <row r="52" spans="1:9" x14ac:dyDescent="0.25">
      <c r="A52" t="s">
        <v>340</v>
      </c>
      <c r="B52" t="s">
        <v>271</v>
      </c>
      <c r="C52" t="s">
        <v>326</v>
      </c>
      <c r="D52" t="s">
        <v>273</v>
      </c>
      <c r="E52">
        <v>40653</v>
      </c>
      <c r="F52">
        <f t="shared" ca="1" si="0"/>
        <v>10</v>
      </c>
      <c r="G52" t="s">
        <v>279</v>
      </c>
      <c r="H52">
        <v>49810</v>
      </c>
      <c r="I52">
        <v>2</v>
      </c>
    </row>
    <row r="53" spans="1:9" x14ac:dyDescent="0.25">
      <c r="A53" t="s">
        <v>341</v>
      </c>
      <c r="B53" t="s">
        <v>271</v>
      </c>
      <c r="C53" t="s">
        <v>326</v>
      </c>
      <c r="D53" t="s">
        <v>290</v>
      </c>
      <c r="E53">
        <v>40273</v>
      </c>
      <c r="F53">
        <f t="shared" ca="1" si="0"/>
        <v>11</v>
      </c>
      <c r="G53" t="s">
        <v>283</v>
      </c>
      <c r="H53">
        <v>50550</v>
      </c>
      <c r="I53">
        <v>2</v>
      </c>
    </row>
    <row r="54" spans="1:9" x14ac:dyDescent="0.25">
      <c r="A54" t="s">
        <v>342</v>
      </c>
      <c r="B54" t="s">
        <v>294</v>
      </c>
      <c r="C54" t="s">
        <v>326</v>
      </c>
      <c r="D54" t="s">
        <v>290</v>
      </c>
      <c r="E54">
        <v>35902</v>
      </c>
      <c r="F54">
        <f t="shared" ca="1" si="0"/>
        <v>23</v>
      </c>
      <c r="G54" t="s">
        <v>286</v>
      </c>
      <c r="H54">
        <v>63340</v>
      </c>
      <c r="I54">
        <v>3</v>
      </c>
    </row>
    <row r="55" spans="1:9" x14ac:dyDescent="0.25">
      <c r="A55" t="s">
        <v>343</v>
      </c>
      <c r="B55" t="s">
        <v>288</v>
      </c>
      <c r="C55" t="s">
        <v>326</v>
      </c>
      <c r="D55" t="s">
        <v>273</v>
      </c>
      <c r="E55">
        <v>37008</v>
      </c>
      <c r="F55">
        <f t="shared" ca="1" si="0"/>
        <v>20</v>
      </c>
      <c r="G55" t="s">
        <v>291</v>
      </c>
      <c r="H55">
        <v>27180</v>
      </c>
      <c r="I55">
        <v>4</v>
      </c>
    </row>
    <row r="56" spans="1:9" x14ac:dyDescent="0.25">
      <c r="A56" t="s">
        <v>344</v>
      </c>
      <c r="B56" t="s">
        <v>288</v>
      </c>
      <c r="C56" t="s">
        <v>326</v>
      </c>
      <c r="D56" t="s">
        <v>273</v>
      </c>
      <c r="E56">
        <v>37348</v>
      </c>
      <c r="F56">
        <f t="shared" ca="1" si="0"/>
        <v>19</v>
      </c>
      <c r="G56" t="s">
        <v>274</v>
      </c>
      <c r="H56">
        <v>85880</v>
      </c>
      <c r="I56">
        <v>3</v>
      </c>
    </row>
    <row r="57" spans="1:9" x14ac:dyDescent="0.25">
      <c r="A57" t="s">
        <v>345</v>
      </c>
      <c r="B57" t="s">
        <v>303</v>
      </c>
      <c r="C57" t="s">
        <v>326</v>
      </c>
      <c r="D57" t="s">
        <v>290</v>
      </c>
      <c r="E57">
        <v>39922</v>
      </c>
      <c r="F57">
        <f t="shared" ca="1" si="0"/>
        <v>12</v>
      </c>
      <c r="G57" t="s">
        <v>277</v>
      </c>
      <c r="H57">
        <v>25790</v>
      </c>
      <c r="I57">
        <v>3</v>
      </c>
    </row>
    <row r="58" spans="1:9" x14ac:dyDescent="0.25">
      <c r="A58" t="s">
        <v>346</v>
      </c>
      <c r="B58" t="s">
        <v>294</v>
      </c>
      <c r="C58" t="s">
        <v>326</v>
      </c>
      <c r="D58" t="s">
        <v>273</v>
      </c>
      <c r="E58">
        <v>40274</v>
      </c>
      <c r="F58">
        <f t="shared" ca="1" si="0"/>
        <v>11</v>
      </c>
      <c r="G58" t="s">
        <v>279</v>
      </c>
      <c r="H58">
        <v>38730</v>
      </c>
      <c r="I58">
        <v>1</v>
      </c>
    </row>
    <row r="59" spans="1:9" x14ac:dyDescent="0.25">
      <c r="A59" t="s">
        <v>347</v>
      </c>
      <c r="B59" t="s">
        <v>271</v>
      </c>
      <c r="C59" t="s">
        <v>326</v>
      </c>
      <c r="D59" t="s">
        <v>273</v>
      </c>
      <c r="E59">
        <v>40292</v>
      </c>
      <c r="F59">
        <f t="shared" ca="1" si="0"/>
        <v>11</v>
      </c>
      <c r="G59" t="s">
        <v>283</v>
      </c>
      <c r="H59">
        <v>23280</v>
      </c>
      <c r="I59">
        <v>1</v>
      </c>
    </row>
    <row r="60" spans="1:9" x14ac:dyDescent="0.25">
      <c r="A60" t="s">
        <v>348</v>
      </c>
      <c r="B60" t="s">
        <v>288</v>
      </c>
      <c r="C60" t="s">
        <v>326</v>
      </c>
      <c r="D60" t="s">
        <v>273</v>
      </c>
      <c r="E60">
        <v>41051</v>
      </c>
      <c r="F60">
        <f t="shared" ca="1" si="0"/>
        <v>9</v>
      </c>
      <c r="G60" t="s">
        <v>286</v>
      </c>
      <c r="H60">
        <v>31830</v>
      </c>
      <c r="I60">
        <v>3</v>
      </c>
    </row>
    <row r="61" spans="1:9" x14ac:dyDescent="0.25">
      <c r="A61" t="s">
        <v>349</v>
      </c>
      <c r="B61" t="s">
        <v>288</v>
      </c>
      <c r="C61" t="s">
        <v>326</v>
      </c>
      <c r="D61" t="s">
        <v>273</v>
      </c>
      <c r="E61">
        <v>39588</v>
      </c>
      <c r="F61">
        <f t="shared" ca="1" si="0"/>
        <v>13</v>
      </c>
      <c r="G61" t="s">
        <v>291</v>
      </c>
      <c r="H61">
        <v>74670</v>
      </c>
      <c r="I61">
        <v>5</v>
      </c>
    </row>
    <row r="62" spans="1:9" x14ac:dyDescent="0.25">
      <c r="A62" t="s">
        <v>350</v>
      </c>
      <c r="B62" t="s">
        <v>294</v>
      </c>
      <c r="C62" t="s">
        <v>326</v>
      </c>
      <c r="D62" t="s">
        <v>273</v>
      </c>
      <c r="E62">
        <v>39215</v>
      </c>
      <c r="F62">
        <f t="shared" ca="1" si="0"/>
        <v>14</v>
      </c>
      <c r="G62" t="s">
        <v>274</v>
      </c>
      <c r="H62">
        <v>31910</v>
      </c>
      <c r="I62">
        <v>5</v>
      </c>
    </row>
    <row r="63" spans="1:9" x14ac:dyDescent="0.25">
      <c r="A63" t="s">
        <v>351</v>
      </c>
      <c r="B63" t="s">
        <v>281</v>
      </c>
      <c r="C63" t="s">
        <v>326</v>
      </c>
      <c r="D63" t="s">
        <v>273</v>
      </c>
      <c r="E63">
        <v>40310</v>
      </c>
      <c r="F63">
        <f t="shared" ca="1" si="0"/>
        <v>11</v>
      </c>
      <c r="G63" t="s">
        <v>277</v>
      </c>
      <c r="H63">
        <v>82120</v>
      </c>
      <c r="I63">
        <v>5</v>
      </c>
    </row>
    <row r="64" spans="1:9" x14ac:dyDescent="0.25">
      <c r="A64" t="s">
        <v>352</v>
      </c>
      <c r="B64" t="s">
        <v>288</v>
      </c>
      <c r="C64" t="s">
        <v>326</v>
      </c>
      <c r="D64" t="s">
        <v>273</v>
      </c>
      <c r="E64">
        <v>40320</v>
      </c>
      <c r="F64">
        <f t="shared" ca="1" si="0"/>
        <v>11</v>
      </c>
      <c r="G64" t="s">
        <v>279</v>
      </c>
      <c r="H64">
        <v>77580</v>
      </c>
      <c r="I64">
        <v>3</v>
      </c>
    </row>
    <row r="65" spans="1:9" x14ac:dyDescent="0.25">
      <c r="A65" t="s">
        <v>353</v>
      </c>
      <c r="B65" t="s">
        <v>288</v>
      </c>
      <c r="C65" t="s">
        <v>326</v>
      </c>
      <c r="D65" t="s">
        <v>290</v>
      </c>
      <c r="E65">
        <v>38856</v>
      </c>
      <c r="F65">
        <f t="shared" ca="1" si="0"/>
        <v>15</v>
      </c>
      <c r="G65" t="s">
        <v>283</v>
      </c>
      <c r="H65">
        <v>84200</v>
      </c>
      <c r="I65">
        <v>2</v>
      </c>
    </row>
    <row r="66" spans="1:9" x14ac:dyDescent="0.25">
      <c r="A66" t="s">
        <v>354</v>
      </c>
      <c r="B66" t="s">
        <v>285</v>
      </c>
      <c r="C66" t="s">
        <v>326</v>
      </c>
      <c r="D66" t="s">
        <v>290</v>
      </c>
      <c r="E66">
        <v>35940</v>
      </c>
      <c r="F66">
        <f t="shared" ref="F66:F129" ca="1" si="1">DATEDIF(E66,TODAY(),"Y")</f>
        <v>23</v>
      </c>
      <c r="G66" t="s">
        <v>286</v>
      </c>
      <c r="H66">
        <v>88000</v>
      </c>
      <c r="I66">
        <v>5</v>
      </c>
    </row>
    <row r="67" spans="1:9" x14ac:dyDescent="0.25">
      <c r="A67" t="s">
        <v>355</v>
      </c>
      <c r="B67" t="s">
        <v>288</v>
      </c>
      <c r="C67" t="s">
        <v>326</v>
      </c>
      <c r="D67" t="s">
        <v>273</v>
      </c>
      <c r="E67">
        <v>37018</v>
      </c>
      <c r="F67">
        <f t="shared" ca="1" si="1"/>
        <v>20</v>
      </c>
      <c r="G67" t="s">
        <v>291</v>
      </c>
      <c r="H67">
        <v>28650</v>
      </c>
      <c r="I67">
        <v>4</v>
      </c>
    </row>
    <row r="68" spans="1:9" x14ac:dyDescent="0.25">
      <c r="A68" t="s">
        <v>356</v>
      </c>
      <c r="B68" t="s">
        <v>288</v>
      </c>
      <c r="C68" t="s">
        <v>326</v>
      </c>
      <c r="D68" t="s">
        <v>290</v>
      </c>
      <c r="E68">
        <v>39959</v>
      </c>
      <c r="F68">
        <f t="shared" ca="1" si="1"/>
        <v>12</v>
      </c>
      <c r="G68" t="s">
        <v>274</v>
      </c>
      <c r="H68">
        <v>79460</v>
      </c>
      <c r="I68">
        <v>5</v>
      </c>
    </row>
    <row r="69" spans="1:9" x14ac:dyDescent="0.25">
      <c r="A69" t="s">
        <v>357</v>
      </c>
      <c r="B69" t="s">
        <v>271</v>
      </c>
      <c r="C69" t="s">
        <v>326</v>
      </c>
      <c r="D69" t="s">
        <v>273</v>
      </c>
      <c r="E69">
        <v>35965</v>
      </c>
      <c r="F69">
        <f t="shared" ca="1" si="1"/>
        <v>22</v>
      </c>
      <c r="G69" t="s">
        <v>277</v>
      </c>
      <c r="H69">
        <v>34780</v>
      </c>
      <c r="I69">
        <v>4</v>
      </c>
    </row>
    <row r="70" spans="1:9" x14ac:dyDescent="0.25">
      <c r="A70" t="s">
        <v>358</v>
      </c>
      <c r="B70" t="s">
        <v>288</v>
      </c>
      <c r="C70" t="s">
        <v>326</v>
      </c>
      <c r="D70" t="s">
        <v>273</v>
      </c>
      <c r="E70">
        <v>37785</v>
      </c>
      <c r="F70">
        <f t="shared" ca="1" si="1"/>
        <v>17</v>
      </c>
      <c r="G70" t="s">
        <v>279</v>
      </c>
      <c r="H70">
        <v>87280</v>
      </c>
      <c r="I70">
        <v>4</v>
      </c>
    </row>
    <row r="71" spans="1:9" x14ac:dyDescent="0.25">
      <c r="A71" t="s">
        <v>359</v>
      </c>
      <c r="B71" t="s">
        <v>271</v>
      </c>
      <c r="C71" t="s">
        <v>326</v>
      </c>
      <c r="D71" t="s">
        <v>273</v>
      </c>
      <c r="E71">
        <v>41091</v>
      </c>
      <c r="F71">
        <f t="shared" ca="1" si="1"/>
        <v>8</v>
      </c>
      <c r="G71" t="s">
        <v>283</v>
      </c>
      <c r="H71">
        <v>71150</v>
      </c>
      <c r="I71">
        <v>2</v>
      </c>
    </row>
    <row r="72" spans="1:9" x14ac:dyDescent="0.25">
      <c r="A72" t="s">
        <v>360</v>
      </c>
      <c r="B72" t="s">
        <v>294</v>
      </c>
      <c r="C72" t="s">
        <v>326</v>
      </c>
      <c r="D72" t="s">
        <v>276</v>
      </c>
      <c r="E72">
        <v>39279</v>
      </c>
      <c r="F72">
        <f t="shared" ca="1" si="1"/>
        <v>13</v>
      </c>
      <c r="G72" t="s">
        <v>286</v>
      </c>
      <c r="H72">
        <v>26890</v>
      </c>
      <c r="I72">
        <v>3</v>
      </c>
    </row>
    <row r="73" spans="1:9" x14ac:dyDescent="0.25">
      <c r="A73" t="s">
        <v>361</v>
      </c>
      <c r="B73" t="s">
        <v>288</v>
      </c>
      <c r="C73" t="s">
        <v>326</v>
      </c>
      <c r="D73" t="s">
        <v>290</v>
      </c>
      <c r="E73">
        <v>40368</v>
      </c>
      <c r="F73">
        <f t="shared" ca="1" si="1"/>
        <v>10</v>
      </c>
      <c r="G73" t="s">
        <v>291</v>
      </c>
      <c r="H73">
        <v>89310</v>
      </c>
      <c r="I73">
        <v>5</v>
      </c>
    </row>
    <row r="74" spans="1:9" x14ac:dyDescent="0.25">
      <c r="A74" t="s">
        <v>362</v>
      </c>
      <c r="B74" t="s">
        <v>288</v>
      </c>
      <c r="C74" t="s">
        <v>326</v>
      </c>
      <c r="D74" t="s">
        <v>276</v>
      </c>
      <c r="E74">
        <v>40777</v>
      </c>
      <c r="F74">
        <f t="shared" ca="1" si="1"/>
        <v>9</v>
      </c>
      <c r="G74" t="s">
        <v>274</v>
      </c>
      <c r="H74">
        <v>13800</v>
      </c>
      <c r="I74">
        <v>3</v>
      </c>
    </row>
    <row r="75" spans="1:9" x14ac:dyDescent="0.25">
      <c r="A75" t="s">
        <v>363</v>
      </c>
      <c r="B75" t="s">
        <v>288</v>
      </c>
      <c r="C75" t="s">
        <v>326</v>
      </c>
      <c r="D75" t="s">
        <v>276</v>
      </c>
      <c r="E75">
        <v>39662</v>
      </c>
      <c r="F75">
        <f t="shared" ca="1" si="1"/>
        <v>12</v>
      </c>
      <c r="G75" t="s">
        <v>277</v>
      </c>
      <c r="H75">
        <v>38920</v>
      </c>
      <c r="I75">
        <v>4</v>
      </c>
    </row>
    <row r="76" spans="1:9" x14ac:dyDescent="0.25">
      <c r="A76" t="s">
        <v>364</v>
      </c>
      <c r="B76" t="s">
        <v>271</v>
      </c>
      <c r="C76" t="s">
        <v>326</v>
      </c>
      <c r="D76" t="s">
        <v>273</v>
      </c>
      <c r="E76">
        <v>38954</v>
      </c>
      <c r="F76">
        <f t="shared" ca="1" si="1"/>
        <v>14</v>
      </c>
      <c r="G76" t="s">
        <v>279</v>
      </c>
      <c r="H76">
        <v>40920</v>
      </c>
      <c r="I76">
        <v>4</v>
      </c>
    </row>
    <row r="77" spans="1:9" x14ac:dyDescent="0.25">
      <c r="A77" t="s">
        <v>365</v>
      </c>
      <c r="B77" t="s">
        <v>303</v>
      </c>
      <c r="C77" t="s">
        <v>326</v>
      </c>
      <c r="D77" t="s">
        <v>290</v>
      </c>
      <c r="E77">
        <v>36038</v>
      </c>
      <c r="F77">
        <f t="shared" ca="1" si="1"/>
        <v>22</v>
      </c>
      <c r="G77" t="s">
        <v>283</v>
      </c>
      <c r="H77">
        <v>30340</v>
      </c>
      <c r="I77">
        <v>3</v>
      </c>
    </row>
    <row r="78" spans="1:9" x14ac:dyDescent="0.25">
      <c r="A78" t="s">
        <v>366</v>
      </c>
      <c r="B78" t="s">
        <v>271</v>
      </c>
      <c r="C78" t="s">
        <v>326</v>
      </c>
      <c r="D78" t="s">
        <v>282</v>
      </c>
      <c r="E78">
        <v>36059</v>
      </c>
      <c r="F78">
        <f t="shared" ca="1" si="1"/>
        <v>22</v>
      </c>
      <c r="G78" t="s">
        <v>286</v>
      </c>
      <c r="H78">
        <v>18500</v>
      </c>
      <c r="I78">
        <v>5</v>
      </c>
    </row>
    <row r="79" spans="1:9" x14ac:dyDescent="0.25">
      <c r="A79" t="s">
        <v>367</v>
      </c>
      <c r="B79" t="s">
        <v>271</v>
      </c>
      <c r="C79" t="s">
        <v>326</v>
      </c>
      <c r="D79" t="s">
        <v>290</v>
      </c>
      <c r="E79">
        <v>38970</v>
      </c>
      <c r="F79">
        <f t="shared" ca="1" si="1"/>
        <v>14</v>
      </c>
      <c r="G79" t="s">
        <v>291</v>
      </c>
      <c r="H79">
        <v>83070</v>
      </c>
      <c r="I79">
        <v>3</v>
      </c>
    </row>
    <row r="80" spans="1:9" x14ac:dyDescent="0.25">
      <c r="A80" t="s">
        <v>368</v>
      </c>
      <c r="B80" t="s">
        <v>294</v>
      </c>
      <c r="C80" t="s">
        <v>326</v>
      </c>
      <c r="D80" t="s">
        <v>273</v>
      </c>
      <c r="E80">
        <v>40085</v>
      </c>
      <c r="F80">
        <f t="shared" ca="1" si="1"/>
        <v>11</v>
      </c>
      <c r="G80" t="s">
        <v>274</v>
      </c>
      <c r="H80">
        <v>41490</v>
      </c>
      <c r="I80">
        <v>5</v>
      </c>
    </row>
    <row r="81" spans="1:9" x14ac:dyDescent="0.25">
      <c r="A81" t="s">
        <v>369</v>
      </c>
      <c r="B81" t="s">
        <v>294</v>
      </c>
      <c r="C81" t="s">
        <v>326</v>
      </c>
      <c r="D81" t="s">
        <v>273</v>
      </c>
      <c r="E81">
        <v>40832</v>
      </c>
      <c r="F81">
        <f t="shared" ca="1" si="1"/>
        <v>9</v>
      </c>
      <c r="G81" t="s">
        <v>277</v>
      </c>
      <c r="H81">
        <v>85920</v>
      </c>
      <c r="I81">
        <v>4</v>
      </c>
    </row>
    <row r="82" spans="1:9" x14ac:dyDescent="0.25">
      <c r="A82" t="s">
        <v>370</v>
      </c>
      <c r="B82" t="s">
        <v>288</v>
      </c>
      <c r="C82" t="s">
        <v>326</v>
      </c>
      <c r="D82" t="s">
        <v>273</v>
      </c>
      <c r="E82">
        <v>41200</v>
      </c>
      <c r="F82">
        <f t="shared" ca="1" si="1"/>
        <v>8</v>
      </c>
      <c r="G82" t="s">
        <v>279</v>
      </c>
      <c r="H82">
        <v>71670</v>
      </c>
      <c r="I82">
        <v>4</v>
      </c>
    </row>
    <row r="83" spans="1:9" x14ac:dyDescent="0.25">
      <c r="A83" t="s">
        <v>371</v>
      </c>
      <c r="B83" t="s">
        <v>285</v>
      </c>
      <c r="C83" t="s">
        <v>326</v>
      </c>
      <c r="D83" t="s">
        <v>273</v>
      </c>
      <c r="E83">
        <v>39379</v>
      </c>
      <c r="F83">
        <f t="shared" ca="1" si="1"/>
        <v>13</v>
      </c>
      <c r="G83" t="s">
        <v>283</v>
      </c>
      <c r="H83">
        <v>67890</v>
      </c>
      <c r="I83">
        <v>5</v>
      </c>
    </row>
    <row r="84" spans="1:9" x14ac:dyDescent="0.25">
      <c r="A84" t="s">
        <v>372</v>
      </c>
      <c r="B84" t="s">
        <v>271</v>
      </c>
      <c r="C84" t="s">
        <v>326</v>
      </c>
      <c r="D84" t="s">
        <v>290</v>
      </c>
      <c r="E84">
        <v>36087</v>
      </c>
      <c r="F84">
        <f t="shared" ca="1" si="1"/>
        <v>22</v>
      </c>
      <c r="G84" t="s">
        <v>286</v>
      </c>
      <c r="H84">
        <v>76930</v>
      </c>
      <c r="I84">
        <v>1</v>
      </c>
    </row>
    <row r="85" spans="1:9" x14ac:dyDescent="0.25">
      <c r="A85" t="s">
        <v>373</v>
      </c>
      <c r="B85" t="s">
        <v>294</v>
      </c>
      <c r="C85" t="s">
        <v>326</v>
      </c>
      <c r="D85" t="s">
        <v>273</v>
      </c>
      <c r="E85">
        <v>37176</v>
      </c>
      <c r="F85">
        <f t="shared" ca="1" si="1"/>
        <v>19</v>
      </c>
      <c r="G85" t="s">
        <v>291</v>
      </c>
      <c r="H85">
        <v>62790</v>
      </c>
      <c r="I85">
        <v>2</v>
      </c>
    </row>
    <row r="86" spans="1:9" x14ac:dyDescent="0.25">
      <c r="A86" t="s">
        <v>374</v>
      </c>
      <c r="B86" t="s">
        <v>288</v>
      </c>
      <c r="C86" t="s">
        <v>326</v>
      </c>
      <c r="D86" t="s">
        <v>290</v>
      </c>
      <c r="E86">
        <v>39765</v>
      </c>
      <c r="F86">
        <f t="shared" ca="1" si="1"/>
        <v>12</v>
      </c>
      <c r="G86" t="s">
        <v>274</v>
      </c>
      <c r="H86">
        <v>46670</v>
      </c>
      <c r="I86">
        <v>3</v>
      </c>
    </row>
    <row r="87" spans="1:9" x14ac:dyDescent="0.25">
      <c r="A87" t="s">
        <v>375</v>
      </c>
      <c r="B87" t="s">
        <v>271</v>
      </c>
      <c r="C87" t="s">
        <v>326</v>
      </c>
      <c r="D87" t="s">
        <v>290</v>
      </c>
      <c r="E87">
        <v>36470</v>
      </c>
      <c r="F87">
        <f t="shared" ca="1" si="1"/>
        <v>21</v>
      </c>
      <c r="G87" t="s">
        <v>277</v>
      </c>
      <c r="H87">
        <v>23560</v>
      </c>
      <c r="I87">
        <v>3</v>
      </c>
    </row>
    <row r="88" spans="1:9" x14ac:dyDescent="0.25">
      <c r="A88" t="s">
        <v>376</v>
      </c>
      <c r="B88" t="s">
        <v>271</v>
      </c>
      <c r="C88" t="s">
        <v>326</v>
      </c>
      <c r="D88" t="s">
        <v>282</v>
      </c>
      <c r="E88">
        <v>36487</v>
      </c>
      <c r="F88">
        <f t="shared" ca="1" si="1"/>
        <v>21</v>
      </c>
      <c r="G88" t="s">
        <v>279</v>
      </c>
      <c r="H88">
        <v>33056</v>
      </c>
      <c r="I88">
        <v>5</v>
      </c>
    </row>
    <row r="89" spans="1:9" x14ac:dyDescent="0.25">
      <c r="A89" t="s">
        <v>377</v>
      </c>
      <c r="B89" t="s">
        <v>271</v>
      </c>
      <c r="C89" t="s">
        <v>326</v>
      </c>
      <c r="D89" t="s">
        <v>290</v>
      </c>
      <c r="E89">
        <v>39040</v>
      </c>
      <c r="F89">
        <f t="shared" ca="1" si="1"/>
        <v>14</v>
      </c>
      <c r="G89" t="s">
        <v>283</v>
      </c>
      <c r="H89">
        <v>62150</v>
      </c>
      <c r="I89">
        <v>4</v>
      </c>
    </row>
    <row r="90" spans="1:9" x14ac:dyDescent="0.25">
      <c r="A90" t="s">
        <v>378</v>
      </c>
      <c r="B90" t="s">
        <v>294</v>
      </c>
      <c r="C90" t="s">
        <v>326</v>
      </c>
      <c r="D90" t="s">
        <v>273</v>
      </c>
      <c r="E90">
        <v>40501</v>
      </c>
      <c r="F90">
        <f t="shared" ca="1" si="1"/>
        <v>10</v>
      </c>
      <c r="G90" t="s">
        <v>286</v>
      </c>
      <c r="H90">
        <v>77820</v>
      </c>
      <c r="I90">
        <v>3</v>
      </c>
    </row>
    <row r="91" spans="1:9" x14ac:dyDescent="0.25">
      <c r="A91" t="s">
        <v>379</v>
      </c>
      <c r="B91" t="s">
        <v>294</v>
      </c>
      <c r="C91" t="s">
        <v>326</v>
      </c>
      <c r="D91" t="s">
        <v>290</v>
      </c>
      <c r="E91">
        <v>39803</v>
      </c>
      <c r="F91">
        <f t="shared" ca="1" si="1"/>
        <v>12</v>
      </c>
      <c r="G91" t="s">
        <v>291</v>
      </c>
      <c r="H91">
        <v>42940</v>
      </c>
      <c r="I91">
        <v>1</v>
      </c>
    </row>
    <row r="92" spans="1:9" x14ac:dyDescent="0.25">
      <c r="A92" t="s">
        <v>380</v>
      </c>
      <c r="B92" t="s">
        <v>294</v>
      </c>
      <c r="C92" t="s">
        <v>326</v>
      </c>
      <c r="D92" t="s">
        <v>273</v>
      </c>
      <c r="E92">
        <v>40880</v>
      </c>
      <c r="F92">
        <f t="shared" ca="1" si="1"/>
        <v>9</v>
      </c>
      <c r="G92" t="s">
        <v>274</v>
      </c>
      <c r="H92">
        <v>61400</v>
      </c>
      <c r="I92">
        <v>5</v>
      </c>
    </row>
    <row r="93" spans="1:9" x14ac:dyDescent="0.25">
      <c r="A93" t="s">
        <v>381</v>
      </c>
      <c r="B93" t="s">
        <v>288</v>
      </c>
      <c r="C93" t="s">
        <v>326</v>
      </c>
      <c r="D93" t="s">
        <v>273</v>
      </c>
      <c r="E93">
        <v>36506</v>
      </c>
      <c r="F93">
        <f t="shared" ca="1" si="1"/>
        <v>21</v>
      </c>
      <c r="G93" t="s">
        <v>277</v>
      </c>
      <c r="H93">
        <v>32100</v>
      </c>
      <c r="I93">
        <v>1</v>
      </c>
    </row>
    <row r="94" spans="1:9" x14ac:dyDescent="0.25">
      <c r="A94" t="s">
        <v>382</v>
      </c>
      <c r="B94" t="s">
        <v>294</v>
      </c>
      <c r="C94" t="s">
        <v>326</v>
      </c>
      <c r="D94" t="s">
        <v>273</v>
      </c>
      <c r="E94">
        <v>37241</v>
      </c>
      <c r="F94">
        <f t="shared" ca="1" si="1"/>
        <v>19</v>
      </c>
      <c r="G94" t="s">
        <v>279</v>
      </c>
      <c r="H94">
        <v>71950</v>
      </c>
      <c r="I94">
        <v>5</v>
      </c>
    </row>
    <row r="95" spans="1:9" x14ac:dyDescent="0.25">
      <c r="A95" t="s">
        <v>383</v>
      </c>
      <c r="B95" t="s">
        <v>271</v>
      </c>
      <c r="C95" t="s">
        <v>326</v>
      </c>
      <c r="D95" t="s">
        <v>273</v>
      </c>
      <c r="E95">
        <v>37960</v>
      </c>
      <c r="F95">
        <f t="shared" ca="1" si="1"/>
        <v>17</v>
      </c>
      <c r="G95" t="s">
        <v>283</v>
      </c>
      <c r="H95">
        <v>66890</v>
      </c>
      <c r="I95">
        <v>5</v>
      </c>
    </row>
    <row r="96" spans="1:9" x14ac:dyDescent="0.25">
      <c r="A96" t="s">
        <v>384</v>
      </c>
      <c r="B96" t="s">
        <v>285</v>
      </c>
      <c r="C96" t="s">
        <v>326</v>
      </c>
      <c r="D96" t="s">
        <v>276</v>
      </c>
      <c r="E96">
        <v>39802</v>
      </c>
      <c r="F96">
        <f t="shared" ca="1" si="1"/>
        <v>12</v>
      </c>
      <c r="G96" t="s">
        <v>286</v>
      </c>
      <c r="H96">
        <v>22535</v>
      </c>
      <c r="I96">
        <v>3</v>
      </c>
    </row>
    <row r="97" spans="1:9" x14ac:dyDescent="0.25">
      <c r="A97" t="s">
        <v>385</v>
      </c>
      <c r="B97" t="s">
        <v>294</v>
      </c>
      <c r="C97" t="s">
        <v>386</v>
      </c>
      <c r="D97" t="s">
        <v>273</v>
      </c>
      <c r="E97">
        <v>39492</v>
      </c>
      <c r="F97">
        <f t="shared" ca="1" si="1"/>
        <v>13</v>
      </c>
      <c r="G97" t="s">
        <v>291</v>
      </c>
      <c r="H97">
        <v>36630</v>
      </c>
      <c r="I97">
        <v>4</v>
      </c>
    </row>
    <row r="98" spans="1:9" x14ac:dyDescent="0.25">
      <c r="A98" t="s">
        <v>387</v>
      </c>
      <c r="B98" t="s">
        <v>288</v>
      </c>
      <c r="C98" t="s">
        <v>386</v>
      </c>
      <c r="D98" t="s">
        <v>290</v>
      </c>
      <c r="E98">
        <v>38755</v>
      </c>
      <c r="F98">
        <f t="shared" ca="1" si="1"/>
        <v>15</v>
      </c>
      <c r="G98" t="s">
        <v>274</v>
      </c>
      <c r="H98">
        <v>78860</v>
      </c>
      <c r="I98">
        <v>2</v>
      </c>
    </row>
    <row r="99" spans="1:9" x14ac:dyDescent="0.25">
      <c r="A99" t="s">
        <v>388</v>
      </c>
      <c r="B99" t="s">
        <v>294</v>
      </c>
      <c r="C99" t="s">
        <v>386</v>
      </c>
      <c r="D99" t="s">
        <v>290</v>
      </c>
      <c r="E99">
        <v>39529</v>
      </c>
      <c r="F99">
        <f t="shared" ca="1" si="1"/>
        <v>13</v>
      </c>
      <c r="G99" t="s">
        <v>277</v>
      </c>
      <c r="H99">
        <v>35620</v>
      </c>
      <c r="I99">
        <v>4</v>
      </c>
    </row>
    <row r="100" spans="1:9" x14ac:dyDescent="0.25">
      <c r="A100" t="s">
        <v>389</v>
      </c>
      <c r="B100" t="s">
        <v>288</v>
      </c>
      <c r="C100" t="s">
        <v>386</v>
      </c>
      <c r="D100" t="s">
        <v>290</v>
      </c>
      <c r="E100">
        <v>40253</v>
      </c>
      <c r="F100">
        <f t="shared" ca="1" si="1"/>
        <v>11</v>
      </c>
      <c r="G100" t="s">
        <v>279</v>
      </c>
      <c r="H100">
        <v>59350</v>
      </c>
      <c r="I100">
        <v>5</v>
      </c>
    </row>
    <row r="101" spans="1:9" x14ac:dyDescent="0.25">
      <c r="A101" t="s">
        <v>390</v>
      </c>
      <c r="B101" t="s">
        <v>288</v>
      </c>
      <c r="C101" t="s">
        <v>386</v>
      </c>
      <c r="D101" t="s">
        <v>273</v>
      </c>
      <c r="E101">
        <v>39923</v>
      </c>
      <c r="F101">
        <f t="shared" ca="1" si="1"/>
        <v>12</v>
      </c>
      <c r="G101" t="s">
        <v>283</v>
      </c>
      <c r="H101">
        <v>76440</v>
      </c>
      <c r="I101">
        <v>3</v>
      </c>
    </row>
    <row r="102" spans="1:9" x14ac:dyDescent="0.25">
      <c r="A102" t="s">
        <v>391</v>
      </c>
      <c r="B102" t="s">
        <v>288</v>
      </c>
      <c r="C102" t="s">
        <v>386</v>
      </c>
      <c r="D102" t="s">
        <v>273</v>
      </c>
      <c r="E102">
        <v>37883</v>
      </c>
      <c r="F102">
        <f t="shared" ca="1" si="1"/>
        <v>17</v>
      </c>
      <c r="G102" t="s">
        <v>286</v>
      </c>
      <c r="H102">
        <v>86530</v>
      </c>
      <c r="I102">
        <v>1</v>
      </c>
    </row>
    <row r="103" spans="1:9" x14ac:dyDescent="0.25">
      <c r="A103" t="s">
        <v>392</v>
      </c>
      <c r="B103" t="s">
        <v>303</v>
      </c>
      <c r="C103" t="s">
        <v>386</v>
      </c>
      <c r="D103" t="s">
        <v>273</v>
      </c>
      <c r="E103">
        <v>39388</v>
      </c>
      <c r="F103">
        <f t="shared" ca="1" si="1"/>
        <v>13</v>
      </c>
      <c r="G103" t="s">
        <v>291</v>
      </c>
      <c r="H103">
        <v>71120</v>
      </c>
      <c r="I103">
        <v>4</v>
      </c>
    </row>
    <row r="104" spans="1:9" x14ac:dyDescent="0.25">
      <c r="A104" t="s">
        <v>393</v>
      </c>
      <c r="B104" t="s">
        <v>281</v>
      </c>
      <c r="C104" t="s">
        <v>386</v>
      </c>
      <c r="D104" t="s">
        <v>276</v>
      </c>
      <c r="E104">
        <v>40505</v>
      </c>
      <c r="F104">
        <f t="shared" ca="1" si="1"/>
        <v>10</v>
      </c>
      <c r="G104" t="s">
        <v>274</v>
      </c>
      <c r="H104">
        <v>46230</v>
      </c>
      <c r="I104">
        <v>2</v>
      </c>
    </row>
    <row r="105" spans="1:9" x14ac:dyDescent="0.25">
      <c r="A105" t="s">
        <v>394</v>
      </c>
      <c r="B105" t="s">
        <v>294</v>
      </c>
      <c r="C105" t="s">
        <v>395</v>
      </c>
      <c r="D105" t="s">
        <v>273</v>
      </c>
      <c r="E105">
        <v>38736</v>
      </c>
      <c r="F105">
        <f t="shared" ca="1" si="1"/>
        <v>15</v>
      </c>
      <c r="G105" t="s">
        <v>277</v>
      </c>
      <c r="H105">
        <v>22920</v>
      </c>
      <c r="I105">
        <v>3</v>
      </c>
    </row>
    <row r="106" spans="1:9" x14ac:dyDescent="0.25">
      <c r="A106" t="s">
        <v>396</v>
      </c>
      <c r="B106" t="s">
        <v>303</v>
      </c>
      <c r="C106" t="s">
        <v>395</v>
      </c>
      <c r="D106" t="s">
        <v>273</v>
      </c>
      <c r="E106">
        <v>36182</v>
      </c>
      <c r="F106">
        <f t="shared" ca="1" si="1"/>
        <v>22</v>
      </c>
      <c r="G106" t="s">
        <v>279</v>
      </c>
      <c r="H106">
        <v>68300</v>
      </c>
      <c r="I106">
        <v>5</v>
      </c>
    </row>
    <row r="107" spans="1:9" x14ac:dyDescent="0.25">
      <c r="A107" t="s">
        <v>397</v>
      </c>
      <c r="B107" t="s">
        <v>288</v>
      </c>
      <c r="C107" t="s">
        <v>395</v>
      </c>
      <c r="D107" t="s">
        <v>276</v>
      </c>
      <c r="E107">
        <v>40572</v>
      </c>
      <c r="F107">
        <f t="shared" ca="1" si="1"/>
        <v>10</v>
      </c>
      <c r="G107" t="s">
        <v>283</v>
      </c>
      <c r="H107">
        <v>10520</v>
      </c>
      <c r="I107">
        <v>4</v>
      </c>
    </row>
    <row r="108" spans="1:9" x14ac:dyDescent="0.25">
      <c r="A108" t="s">
        <v>398</v>
      </c>
      <c r="B108" t="s">
        <v>285</v>
      </c>
      <c r="C108" t="s">
        <v>395</v>
      </c>
      <c r="D108" t="s">
        <v>273</v>
      </c>
      <c r="E108">
        <v>38801</v>
      </c>
      <c r="F108">
        <f t="shared" ca="1" si="1"/>
        <v>15</v>
      </c>
      <c r="G108" t="s">
        <v>286</v>
      </c>
      <c r="H108">
        <v>26510</v>
      </c>
      <c r="I108">
        <v>1</v>
      </c>
    </row>
    <row r="109" spans="1:9" x14ac:dyDescent="0.25">
      <c r="A109" t="s">
        <v>399</v>
      </c>
      <c r="B109" t="s">
        <v>294</v>
      </c>
      <c r="C109" t="s">
        <v>395</v>
      </c>
      <c r="D109" t="s">
        <v>273</v>
      </c>
      <c r="E109">
        <v>36249</v>
      </c>
      <c r="F109">
        <f t="shared" ca="1" si="1"/>
        <v>22</v>
      </c>
      <c r="G109" t="s">
        <v>291</v>
      </c>
      <c r="H109">
        <v>49860</v>
      </c>
      <c r="I109">
        <v>2</v>
      </c>
    </row>
    <row r="110" spans="1:9" x14ac:dyDescent="0.25">
      <c r="A110" t="s">
        <v>400</v>
      </c>
      <c r="B110" t="s">
        <v>288</v>
      </c>
      <c r="C110" t="s">
        <v>395</v>
      </c>
      <c r="D110" t="s">
        <v>273</v>
      </c>
      <c r="E110">
        <v>39147</v>
      </c>
      <c r="F110">
        <f t="shared" ca="1" si="1"/>
        <v>14</v>
      </c>
      <c r="G110" t="s">
        <v>274</v>
      </c>
      <c r="H110">
        <v>43680</v>
      </c>
      <c r="I110">
        <v>5</v>
      </c>
    </row>
    <row r="111" spans="1:9" x14ac:dyDescent="0.25">
      <c r="A111" t="s">
        <v>401</v>
      </c>
      <c r="B111" t="s">
        <v>294</v>
      </c>
      <c r="C111" t="s">
        <v>395</v>
      </c>
      <c r="D111" t="s">
        <v>282</v>
      </c>
      <c r="E111">
        <v>40313</v>
      </c>
      <c r="F111">
        <f t="shared" ca="1" si="1"/>
        <v>11</v>
      </c>
      <c r="G111" t="s">
        <v>277</v>
      </c>
      <c r="H111">
        <v>27484</v>
      </c>
      <c r="I111">
        <v>4</v>
      </c>
    </row>
    <row r="112" spans="1:9" x14ac:dyDescent="0.25">
      <c r="A112" t="s">
        <v>402</v>
      </c>
      <c r="B112" t="s">
        <v>288</v>
      </c>
      <c r="C112" t="s">
        <v>395</v>
      </c>
      <c r="D112" t="s">
        <v>273</v>
      </c>
      <c r="E112">
        <v>39646</v>
      </c>
      <c r="F112">
        <f t="shared" ca="1" si="1"/>
        <v>12</v>
      </c>
      <c r="G112" t="s">
        <v>279</v>
      </c>
      <c r="H112">
        <v>69060</v>
      </c>
      <c r="I112">
        <v>1</v>
      </c>
    </row>
    <row r="113" spans="1:9" x14ac:dyDescent="0.25">
      <c r="A113" t="s">
        <v>403</v>
      </c>
      <c r="B113" t="s">
        <v>294</v>
      </c>
      <c r="C113" t="s">
        <v>395</v>
      </c>
      <c r="D113" t="s">
        <v>276</v>
      </c>
      <c r="E113">
        <v>40516</v>
      </c>
      <c r="F113">
        <f t="shared" ca="1" si="1"/>
        <v>10</v>
      </c>
      <c r="G113" t="s">
        <v>283</v>
      </c>
      <c r="H113">
        <v>28625</v>
      </c>
      <c r="I113">
        <v>1</v>
      </c>
    </row>
    <row r="114" spans="1:9" x14ac:dyDescent="0.25">
      <c r="A114" t="s">
        <v>404</v>
      </c>
      <c r="B114" t="s">
        <v>281</v>
      </c>
      <c r="C114" t="s">
        <v>405</v>
      </c>
      <c r="D114" t="s">
        <v>290</v>
      </c>
      <c r="E114">
        <v>40550</v>
      </c>
      <c r="F114">
        <f t="shared" ca="1" si="1"/>
        <v>10</v>
      </c>
      <c r="G114" t="s">
        <v>286</v>
      </c>
      <c r="H114">
        <v>80050</v>
      </c>
      <c r="I114">
        <v>2</v>
      </c>
    </row>
    <row r="115" spans="1:9" x14ac:dyDescent="0.25">
      <c r="A115" t="s">
        <v>406</v>
      </c>
      <c r="B115" t="s">
        <v>294</v>
      </c>
      <c r="C115" t="s">
        <v>405</v>
      </c>
      <c r="D115" t="s">
        <v>273</v>
      </c>
      <c r="E115">
        <v>40918</v>
      </c>
      <c r="F115">
        <f t="shared" ca="1" si="1"/>
        <v>9</v>
      </c>
      <c r="G115" t="s">
        <v>291</v>
      </c>
      <c r="H115">
        <v>82500</v>
      </c>
      <c r="I115">
        <v>5</v>
      </c>
    </row>
    <row r="116" spans="1:9" x14ac:dyDescent="0.25">
      <c r="A116" t="s">
        <v>407</v>
      </c>
      <c r="B116" t="s">
        <v>288</v>
      </c>
      <c r="C116" t="s">
        <v>405</v>
      </c>
      <c r="D116" t="s">
        <v>276</v>
      </c>
      <c r="E116">
        <v>39107</v>
      </c>
      <c r="F116">
        <f t="shared" ca="1" si="1"/>
        <v>14</v>
      </c>
      <c r="G116" t="s">
        <v>274</v>
      </c>
      <c r="H116">
        <v>18655</v>
      </c>
      <c r="I116">
        <v>4</v>
      </c>
    </row>
    <row r="117" spans="1:9" x14ac:dyDescent="0.25">
      <c r="A117" t="s">
        <v>408</v>
      </c>
      <c r="B117" t="s">
        <v>281</v>
      </c>
      <c r="C117" t="s">
        <v>405</v>
      </c>
      <c r="D117" t="s">
        <v>290</v>
      </c>
      <c r="E117">
        <v>36176</v>
      </c>
      <c r="F117">
        <f t="shared" ca="1" si="1"/>
        <v>22</v>
      </c>
      <c r="G117" t="s">
        <v>277</v>
      </c>
      <c r="H117">
        <v>32940</v>
      </c>
      <c r="I117">
        <v>5</v>
      </c>
    </row>
    <row r="118" spans="1:9" x14ac:dyDescent="0.25">
      <c r="A118" t="s">
        <v>409</v>
      </c>
      <c r="B118" t="s">
        <v>285</v>
      </c>
      <c r="C118" t="s">
        <v>405</v>
      </c>
      <c r="D118" t="s">
        <v>273</v>
      </c>
      <c r="E118">
        <v>38774</v>
      </c>
      <c r="F118">
        <f t="shared" ca="1" si="1"/>
        <v>15</v>
      </c>
      <c r="G118" t="s">
        <v>279</v>
      </c>
      <c r="H118">
        <v>80120</v>
      </c>
      <c r="I118">
        <v>4</v>
      </c>
    </row>
    <row r="119" spans="1:9" x14ac:dyDescent="0.25">
      <c r="A119" t="s">
        <v>410</v>
      </c>
      <c r="B119" t="s">
        <v>303</v>
      </c>
      <c r="C119" t="s">
        <v>405</v>
      </c>
      <c r="D119" t="s">
        <v>290</v>
      </c>
      <c r="E119">
        <v>37667</v>
      </c>
      <c r="F119">
        <f t="shared" ca="1" si="1"/>
        <v>18</v>
      </c>
      <c r="G119" t="s">
        <v>283</v>
      </c>
      <c r="H119">
        <v>73390</v>
      </c>
      <c r="I119">
        <v>2</v>
      </c>
    </row>
    <row r="120" spans="1:9" x14ac:dyDescent="0.25">
      <c r="A120" t="s">
        <v>411</v>
      </c>
      <c r="B120" t="s">
        <v>271</v>
      </c>
      <c r="C120" t="s">
        <v>405</v>
      </c>
      <c r="D120" t="s">
        <v>290</v>
      </c>
      <c r="E120">
        <v>40263</v>
      </c>
      <c r="F120">
        <f t="shared" ca="1" si="1"/>
        <v>11</v>
      </c>
      <c r="G120" t="s">
        <v>286</v>
      </c>
      <c r="H120">
        <v>35260</v>
      </c>
      <c r="I120">
        <v>2</v>
      </c>
    </row>
    <row r="121" spans="1:9" x14ac:dyDescent="0.25">
      <c r="A121" t="s">
        <v>412</v>
      </c>
      <c r="B121" t="s">
        <v>288</v>
      </c>
      <c r="C121" t="s">
        <v>405</v>
      </c>
      <c r="D121" t="s">
        <v>273</v>
      </c>
      <c r="E121">
        <v>36269</v>
      </c>
      <c r="F121">
        <f t="shared" ca="1" si="1"/>
        <v>22</v>
      </c>
      <c r="G121" t="s">
        <v>291</v>
      </c>
      <c r="H121">
        <v>61330</v>
      </c>
      <c r="I121">
        <v>1</v>
      </c>
    </row>
    <row r="122" spans="1:9" x14ac:dyDescent="0.25">
      <c r="A122" t="s">
        <v>413</v>
      </c>
      <c r="B122" t="s">
        <v>294</v>
      </c>
      <c r="C122" t="s">
        <v>405</v>
      </c>
      <c r="D122" t="s">
        <v>290</v>
      </c>
      <c r="E122">
        <v>35959</v>
      </c>
      <c r="F122">
        <f t="shared" ca="1" si="1"/>
        <v>22</v>
      </c>
      <c r="G122" t="s">
        <v>274</v>
      </c>
      <c r="H122">
        <v>64470</v>
      </c>
      <c r="I122">
        <v>3</v>
      </c>
    </row>
    <row r="123" spans="1:9" x14ac:dyDescent="0.25">
      <c r="A123" t="s">
        <v>414</v>
      </c>
      <c r="B123" t="s">
        <v>271</v>
      </c>
      <c r="C123" t="s">
        <v>405</v>
      </c>
      <c r="D123" t="s">
        <v>273</v>
      </c>
      <c r="E123">
        <v>40752</v>
      </c>
      <c r="F123">
        <f t="shared" ca="1" si="1"/>
        <v>9</v>
      </c>
      <c r="G123" t="s">
        <v>277</v>
      </c>
      <c r="H123">
        <v>37620</v>
      </c>
      <c r="I123">
        <v>5</v>
      </c>
    </row>
    <row r="124" spans="1:9" x14ac:dyDescent="0.25">
      <c r="A124" t="s">
        <v>415</v>
      </c>
      <c r="B124" t="s">
        <v>285</v>
      </c>
      <c r="C124" t="s">
        <v>405</v>
      </c>
      <c r="D124" t="s">
        <v>290</v>
      </c>
      <c r="E124">
        <v>36342</v>
      </c>
      <c r="F124">
        <f t="shared" ca="1" si="1"/>
        <v>21</v>
      </c>
      <c r="G124" t="s">
        <v>279</v>
      </c>
      <c r="H124">
        <v>86970</v>
      </c>
      <c r="I124">
        <v>4</v>
      </c>
    </row>
    <row r="125" spans="1:9" x14ac:dyDescent="0.25">
      <c r="A125" t="s">
        <v>416</v>
      </c>
      <c r="B125" t="s">
        <v>294</v>
      </c>
      <c r="C125" t="s">
        <v>405</v>
      </c>
      <c r="D125" t="s">
        <v>276</v>
      </c>
      <c r="E125">
        <v>36357</v>
      </c>
      <c r="F125">
        <f t="shared" ca="1" si="1"/>
        <v>21</v>
      </c>
      <c r="G125" t="s">
        <v>283</v>
      </c>
      <c r="H125">
        <v>42905</v>
      </c>
      <c r="I125">
        <v>1</v>
      </c>
    </row>
    <row r="126" spans="1:9" x14ac:dyDescent="0.25">
      <c r="A126" t="s">
        <v>417</v>
      </c>
      <c r="B126" t="s">
        <v>288</v>
      </c>
      <c r="C126" t="s">
        <v>405</v>
      </c>
      <c r="D126" t="s">
        <v>273</v>
      </c>
      <c r="E126">
        <v>41128</v>
      </c>
      <c r="F126">
        <f t="shared" ca="1" si="1"/>
        <v>8</v>
      </c>
      <c r="G126" t="s">
        <v>286</v>
      </c>
      <c r="H126">
        <v>82760</v>
      </c>
      <c r="I126">
        <v>4</v>
      </c>
    </row>
    <row r="127" spans="1:9" x14ac:dyDescent="0.25">
      <c r="A127" t="s">
        <v>418</v>
      </c>
      <c r="B127" t="s">
        <v>288</v>
      </c>
      <c r="C127" t="s">
        <v>405</v>
      </c>
      <c r="D127" t="s">
        <v>282</v>
      </c>
      <c r="E127">
        <v>38960</v>
      </c>
      <c r="F127">
        <f t="shared" ca="1" si="1"/>
        <v>14</v>
      </c>
      <c r="G127" t="s">
        <v>291</v>
      </c>
      <c r="H127">
        <v>12676</v>
      </c>
      <c r="I127">
        <v>2</v>
      </c>
    </row>
    <row r="128" spans="1:9" x14ac:dyDescent="0.25">
      <c r="A128" t="s">
        <v>419</v>
      </c>
      <c r="B128" t="s">
        <v>294</v>
      </c>
      <c r="C128" t="s">
        <v>405</v>
      </c>
      <c r="D128" t="s">
        <v>273</v>
      </c>
      <c r="E128">
        <v>37113</v>
      </c>
      <c r="F128">
        <f t="shared" ca="1" si="1"/>
        <v>19</v>
      </c>
      <c r="G128" t="s">
        <v>274</v>
      </c>
      <c r="H128">
        <v>61150</v>
      </c>
      <c r="I128">
        <v>4</v>
      </c>
    </row>
    <row r="129" spans="1:9" x14ac:dyDescent="0.25">
      <c r="A129" t="s">
        <v>420</v>
      </c>
      <c r="B129" t="s">
        <v>294</v>
      </c>
      <c r="C129" t="s">
        <v>405</v>
      </c>
      <c r="D129" t="s">
        <v>273</v>
      </c>
      <c r="E129">
        <v>36077</v>
      </c>
      <c r="F129">
        <f t="shared" ca="1" si="1"/>
        <v>22</v>
      </c>
      <c r="G129" t="s">
        <v>277</v>
      </c>
      <c r="H129">
        <v>50110</v>
      </c>
      <c r="I129">
        <v>1</v>
      </c>
    </row>
    <row r="130" spans="1:9" x14ac:dyDescent="0.25">
      <c r="A130" t="s">
        <v>421</v>
      </c>
      <c r="B130" t="s">
        <v>288</v>
      </c>
      <c r="C130" t="s">
        <v>405</v>
      </c>
      <c r="D130" t="s">
        <v>282</v>
      </c>
      <c r="E130">
        <v>39758</v>
      </c>
      <c r="F130">
        <f t="shared" ref="F130:F193" ca="1" si="2">DATEDIF(E130,TODAY(),"Y")</f>
        <v>12</v>
      </c>
      <c r="G130" t="s">
        <v>279</v>
      </c>
      <c r="H130">
        <v>14712</v>
      </c>
      <c r="I130">
        <v>5</v>
      </c>
    </row>
    <row r="131" spans="1:9" x14ac:dyDescent="0.25">
      <c r="A131" t="s">
        <v>422</v>
      </c>
      <c r="B131" t="s">
        <v>294</v>
      </c>
      <c r="C131" t="s">
        <v>405</v>
      </c>
      <c r="D131" t="s">
        <v>290</v>
      </c>
      <c r="E131">
        <v>39024</v>
      </c>
      <c r="F131">
        <f t="shared" ca="1" si="2"/>
        <v>14</v>
      </c>
      <c r="G131" t="s">
        <v>283</v>
      </c>
      <c r="H131">
        <v>76020</v>
      </c>
      <c r="I131">
        <v>1</v>
      </c>
    </row>
    <row r="132" spans="1:9" x14ac:dyDescent="0.25">
      <c r="A132" t="s">
        <v>423</v>
      </c>
      <c r="B132" t="s">
        <v>285</v>
      </c>
      <c r="C132" t="s">
        <v>405</v>
      </c>
      <c r="D132" t="s">
        <v>273</v>
      </c>
      <c r="E132">
        <v>37612</v>
      </c>
      <c r="F132">
        <f t="shared" ca="1" si="2"/>
        <v>18</v>
      </c>
      <c r="G132" t="s">
        <v>286</v>
      </c>
      <c r="H132">
        <v>39740</v>
      </c>
      <c r="I132">
        <v>1</v>
      </c>
    </row>
    <row r="133" spans="1:9" x14ac:dyDescent="0.25">
      <c r="A133" t="s">
        <v>424</v>
      </c>
      <c r="B133" t="s">
        <v>271</v>
      </c>
      <c r="C133" t="s">
        <v>425</v>
      </c>
      <c r="D133" t="s">
        <v>273</v>
      </c>
      <c r="E133">
        <v>36569</v>
      </c>
      <c r="F133">
        <f t="shared" ca="1" si="2"/>
        <v>21</v>
      </c>
      <c r="G133" t="s">
        <v>291</v>
      </c>
      <c r="H133">
        <v>75060</v>
      </c>
      <c r="I133">
        <v>5</v>
      </c>
    </row>
    <row r="134" spans="1:9" x14ac:dyDescent="0.25">
      <c r="A134" t="s">
        <v>426</v>
      </c>
      <c r="B134" t="s">
        <v>288</v>
      </c>
      <c r="C134" t="s">
        <v>425</v>
      </c>
      <c r="D134" t="s">
        <v>290</v>
      </c>
      <c r="E134">
        <v>39623</v>
      </c>
      <c r="F134">
        <f t="shared" ca="1" si="2"/>
        <v>12</v>
      </c>
      <c r="G134" t="s">
        <v>274</v>
      </c>
      <c r="H134">
        <v>60060</v>
      </c>
      <c r="I134">
        <v>2</v>
      </c>
    </row>
    <row r="135" spans="1:9" x14ac:dyDescent="0.25">
      <c r="A135" t="s">
        <v>427</v>
      </c>
      <c r="B135" t="s">
        <v>288</v>
      </c>
      <c r="C135" t="s">
        <v>425</v>
      </c>
      <c r="D135" t="s">
        <v>273</v>
      </c>
      <c r="E135">
        <v>39683</v>
      </c>
      <c r="F135">
        <f t="shared" ca="1" si="2"/>
        <v>12</v>
      </c>
      <c r="G135" t="s">
        <v>277</v>
      </c>
      <c r="H135">
        <v>47350</v>
      </c>
      <c r="I135">
        <v>5</v>
      </c>
    </row>
    <row r="136" spans="1:9" x14ac:dyDescent="0.25">
      <c r="A136" t="s">
        <v>428</v>
      </c>
      <c r="B136" t="s">
        <v>271</v>
      </c>
      <c r="C136" t="s">
        <v>425</v>
      </c>
      <c r="D136" t="s">
        <v>273</v>
      </c>
      <c r="E136">
        <v>40400</v>
      </c>
      <c r="F136">
        <f t="shared" ca="1" si="2"/>
        <v>10</v>
      </c>
      <c r="G136" t="s">
        <v>279</v>
      </c>
      <c r="H136">
        <v>79150</v>
      </c>
      <c r="I136">
        <v>2</v>
      </c>
    </row>
    <row r="137" spans="1:9" x14ac:dyDescent="0.25">
      <c r="A137" t="s">
        <v>429</v>
      </c>
      <c r="B137" t="s">
        <v>294</v>
      </c>
      <c r="C137" t="s">
        <v>425</v>
      </c>
      <c r="D137" t="s">
        <v>273</v>
      </c>
      <c r="E137">
        <v>40442</v>
      </c>
      <c r="F137">
        <f t="shared" ca="1" si="2"/>
        <v>10</v>
      </c>
      <c r="G137" t="s">
        <v>283</v>
      </c>
      <c r="H137">
        <v>66740</v>
      </c>
      <c r="I137">
        <v>2</v>
      </c>
    </row>
    <row r="138" spans="1:9" x14ac:dyDescent="0.25">
      <c r="A138" t="s">
        <v>430</v>
      </c>
      <c r="B138" t="s">
        <v>288</v>
      </c>
      <c r="C138" t="s">
        <v>431</v>
      </c>
      <c r="D138" t="s">
        <v>276</v>
      </c>
      <c r="E138">
        <v>40184</v>
      </c>
      <c r="F138">
        <f t="shared" ca="1" si="2"/>
        <v>11</v>
      </c>
      <c r="G138" t="s">
        <v>286</v>
      </c>
      <c r="H138">
        <v>21220</v>
      </c>
      <c r="I138">
        <v>3</v>
      </c>
    </row>
    <row r="139" spans="1:9" x14ac:dyDescent="0.25">
      <c r="A139" t="s">
        <v>432</v>
      </c>
      <c r="B139" t="s">
        <v>294</v>
      </c>
      <c r="C139" t="s">
        <v>431</v>
      </c>
      <c r="D139" t="s">
        <v>273</v>
      </c>
      <c r="E139">
        <v>40198</v>
      </c>
      <c r="F139">
        <f t="shared" ca="1" si="2"/>
        <v>11</v>
      </c>
      <c r="G139" t="s">
        <v>291</v>
      </c>
      <c r="H139">
        <v>49260</v>
      </c>
      <c r="I139">
        <v>3</v>
      </c>
    </row>
    <row r="140" spans="1:9" x14ac:dyDescent="0.25">
      <c r="A140" t="s">
        <v>433</v>
      </c>
      <c r="B140" t="s">
        <v>288</v>
      </c>
      <c r="C140" t="s">
        <v>431</v>
      </c>
      <c r="D140" t="s">
        <v>290</v>
      </c>
      <c r="E140">
        <v>37641</v>
      </c>
      <c r="F140">
        <f t="shared" ca="1" si="2"/>
        <v>18</v>
      </c>
      <c r="G140" t="s">
        <v>274</v>
      </c>
      <c r="H140">
        <v>31970</v>
      </c>
      <c r="I140">
        <v>5</v>
      </c>
    </row>
    <row r="141" spans="1:9" x14ac:dyDescent="0.25">
      <c r="A141" t="s">
        <v>434</v>
      </c>
      <c r="B141" t="s">
        <v>288</v>
      </c>
      <c r="C141" t="s">
        <v>431</v>
      </c>
      <c r="D141" t="s">
        <v>276</v>
      </c>
      <c r="E141">
        <v>39138</v>
      </c>
      <c r="F141">
        <f t="shared" ca="1" si="2"/>
        <v>14</v>
      </c>
      <c r="G141" t="s">
        <v>277</v>
      </c>
      <c r="H141">
        <v>15005</v>
      </c>
      <c r="I141">
        <v>4</v>
      </c>
    </row>
    <row r="142" spans="1:9" x14ac:dyDescent="0.25">
      <c r="A142" t="s">
        <v>435</v>
      </c>
      <c r="B142" t="s">
        <v>294</v>
      </c>
      <c r="C142" t="s">
        <v>431</v>
      </c>
      <c r="D142" t="s">
        <v>273</v>
      </c>
      <c r="E142">
        <v>37288</v>
      </c>
      <c r="F142">
        <f t="shared" ca="1" si="2"/>
        <v>19</v>
      </c>
      <c r="G142" t="s">
        <v>279</v>
      </c>
      <c r="H142">
        <v>42480</v>
      </c>
      <c r="I142">
        <v>3</v>
      </c>
    </row>
    <row r="143" spans="1:9" x14ac:dyDescent="0.25">
      <c r="A143" t="s">
        <v>436</v>
      </c>
      <c r="B143" t="s">
        <v>288</v>
      </c>
      <c r="C143" t="s">
        <v>431</v>
      </c>
      <c r="D143" t="s">
        <v>273</v>
      </c>
      <c r="E143">
        <v>38753</v>
      </c>
      <c r="F143">
        <f t="shared" ca="1" si="2"/>
        <v>15</v>
      </c>
      <c r="G143" t="s">
        <v>283</v>
      </c>
      <c r="H143">
        <v>22410</v>
      </c>
      <c r="I143">
        <v>4</v>
      </c>
    </row>
    <row r="144" spans="1:9" x14ac:dyDescent="0.25">
      <c r="A144" t="s">
        <v>437</v>
      </c>
      <c r="B144" t="s">
        <v>294</v>
      </c>
      <c r="C144" t="s">
        <v>431</v>
      </c>
      <c r="D144" t="s">
        <v>290</v>
      </c>
      <c r="E144">
        <v>40236</v>
      </c>
      <c r="F144">
        <f t="shared" ca="1" si="2"/>
        <v>11</v>
      </c>
      <c r="G144" t="s">
        <v>286</v>
      </c>
      <c r="H144">
        <v>45830</v>
      </c>
      <c r="I144">
        <v>4</v>
      </c>
    </row>
    <row r="145" spans="1:9" x14ac:dyDescent="0.25">
      <c r="A145" t="s">
        <v>438</v>
      </c>
      <c r="B145" t="s">
        <v>271</v>
      </c>
      <c r="C145" t="s">
        <v>431</v>
      </c>
      <c r="D145" t="s">
        <v>290</v>
      </c>
      <c r="E145">
        <v>39144</v>
      </c>
      <c r="F145">
        <f t="shared" ca="1" si="2"/>
        <v>14</v>
      </c>
      <c r="G145" t="s">
        <v>291</v>
      </c>
      <c r="H145">
        <v>45040</v>
      </c>
      <c r="I145">
        <v>5</v>
      </c>
    </row>
    <row r="146" spans="1:9" x14ac:dyDescent="0.25">
      <c r="A146" t="s">
        <v>439</v>
      </c>
      <c r="B146" t="s">
        <v>294</v>
      </c>
      <c r="C146" t="s">
        <v>431</v>
      </c>
      <c r="D146" t="s">
        <v>290</v>
      </c>
      <c r="E146">
        <v>39154</v>
      </c>
      <c r="F146">
        <f t="shared" ca="1" si="2"/>
        <v>14</v>
      </c>
      <c r="G146" t="s">
        <v>274</v>
      </c>
      <c r="H146">
        <v>26360</v>
      </c>
      <c r="I146">
        <v>4</v>
      </c>
    </row>
    <row r="147" spans="1:9" x14ac:dyDescent="0.25">
      <c r="A147" t="s">
        <v>440</v>
      </c>
      <c r="B147" t="s">
        <v>288</v>
      </c>
      <c r="C147" t="s">
        <v>431</v>
      </c>
      <c r="D147" t="s">
        <v>273</v>
      </c>
      <c r="E147">
        <v>38788</v>
      </c>
      <c r="F147">
        <f t="shared" ca="1" si="2"/>
        <v>15</v>
      </c>
      <c r="G147" t="s">
        <v>277</v>
      </c>
      <c r="H147">
        <v>37750</v>
      </c>
      <c r="I147">
        <v>5</v>
      </c>
    </row>
    <row r="148" spans="1:9" x14ac:dyDescent="0.25">
      <c r="A148" t="s">
        <v>441</v>
      </c>
      <c r="B148" t="s">
        <v>294</v>
      </c>
      <c r="C148" t="s">
        <v>431</v>
      </c>
      <c r="D148" t="s">
        <v>282</v>
      </c>
      <c r="E148">
        <v>39893</v>
      </c>
      <c r="F148">
        <f t="shared" ca="1" si="2"/>
        <v>12</v>
      </c>
      <c r="G148" t="s">
        <v>279</v>
      </c>
      <c r="H148">
        <v>15744</v>
      </c>
      <c r="I148">
        <v>3</v>
      </c>
    </row>
    <row r="149" spans="1:9" x14ac:dyDescent="0.25">
      <c r="A149" t="s">
        <v>442</v>
      </c>
      <c r="B149" t="s">
        <v>285</v>
      </c>
      <c r="C149" t="s">
        <v>431</v>
      </c>
      <c r="D149" t="s">
        <v>290</v>
      </c>
      <c r="E149">
        <v>40259</v>
      </c>
      <c r="F149">
        <f t="shared" ca="1" si="2"/>
        <v>11</v>
      </c>
      <c r="G149" t="s">
        <v>283</v>
      </c>
      <c r="H149">
        <v>45710</v>
      </c>
      <c r="I149">
        <v>3</v>
      </c>
    </row>
    <row r="150" spans="1:9" x14ac:dyDescent="0.25">
      <c r="A150" t="s">
        <v>443</v>
      </c>
      <c r="B150" t="s">
        <v>271</v>
      </c>
      <c r="C150" t="s">
        <v>431</v>
      </c>
      <c r="D150" t="s">
        <v>276</v>
      </c>
      <c r="E150">
        <v>41014</v>
      </c>
      <c r="F150">
        <f t="shared" ca="1" si="2"/>
        <v>9</v>
      </c>
      <c r="G150" t="s">
        <v>286</v>
      </c>
      <c r="H150">
        <v>34110</v>
      </c>
      <c r="I150">
        <v>4</v>
      </c>
    </row>
    <row r="151" spans="1:9" x14ac:dyDescent="0.25">
      <c r="A151" t="s">
        <v>444</v>
      </c>
      <c r="B151" t="s">
        <v>288</v>
      </c>
      <c r="C151" t="s">
        <v>431</v>
      </c>
      <c r="D151" t="s">
        <v>273</v>
      </c>
      <c r="E151">
        <v>39199</v>
      </c>
      <c r="F151">
        <f t="shared" ca="1" si="2"/>
        <v>14</v>
      </c>
      <c r="G151" t="s">
        <v>291</v>
      </c>
      <c r="H151">
        <v>31840</v>
      </c>
      <c r="I151">
        <v>1</v>
      </c>
    </row>
    <row r="152" spans="1:9" x14ac:dyDescent="0.25">
      <c r="A152" t="s">
        <v>445</v>
      </c>
      <c r="B152" t="s">
        <v>303</v>
      </c>
      <c r="C152" t="s">
        <v>431</v>
      </c>
      <c r="D152" t="s">
        <v>282</v>
      </c>
      <c r="E152">
        <v>36263</v>
      </c>
      <c r="F152">
        <f t="shared" ca="1" si="2"/>
        <v>22</v>
      </c>
      <c r="G152" t="s">
        <v>274</v>
      </c>
      <c r="H152">
        <v>38768</v>
      </c>
      <c r="I152">
        <v>4</v>
      </c>
    </row>
    <row r="153" spans="1:9" x14ac:dyDescent="0.25">
      <c r="A153" t="s">
        <v>446</v>
      </c>
      <c r="B153" t="s">
        <v>271</v>
      </c>
      <c r="C153" t="s">
        <v>431</v>
      </c>
      <c r="D153" t="s">
        <v>273</v>
      </c>
      <c r="E153">
        <v>36643</v>
      </c>
      <c r="F153">
        <f t="shared" ca="1" si="2"/>
        <v>21</v>
      </c>
      <c r="G153" t="s">
        <v>277</v>
      </c>
      <c r="H153">
        <v>71380</v>
      </c>
      <c r="I153">
        <v>2</v>
      </c>
    </row>
    <row r="154" spans="1:9" x14ac:dyDescent="0.25">
      <c r="A154" t="s">
        <v>447</v>
      </c>
      <c r="B154" t="s">
        <v>288</v>
      </c>
      <c r="C154" t="s">
        <v>431</v>
      </c>
      <c r="D154" t="s">
        <v>276</v>
      </c>
      <c r="E154">
        <v>40299</v>
      </c>
      <c r="F154">
        <f t="shared" ca="1" si="2"/>
        <v>11</v>
      </c>
      <c r="G154" t="s">
        <v>279</v>
      </c>
      <c r="H154">
        <v>32835</v>
      </c>
      <c r="I154">
        <v>2</v>
      </c>
    </row>
    <row r="155" spans="1:9" x14ac:dyDescent="0.25">
      <c r="A155" t="s">
        <v>448</v>
      </c>
      <c r="B155" t="s">
        <v>294</v>
      </c>
      <c r="C155" t="s">
        <v>431</v>
      </c>
      <c r="D155" t="s">
        <v>290</v>
      </c>
      <c r="E155">
        <v>35939</v>
      </c>
      <c r="F155">
        <f t="shared" ca="1" si="2"/>
        <v>23</v>
      </c>
      <c r="G155" t="s">
        <v>283</v>
      </c>
      <c r="H155">
        <v>25120</v>
      </c>
      <c r="I155">
        <v>5</v>
      </c>
    </row>
    <row r="156" spans="1:9" x14ac:dyDescent="0.25">
      <c r="A156" t="s">
        <v>449</v>
      </c>
      <c r="B156" t="s">
        <v>288</v>
      </c>
      <c r="C156" t="s">
        <v>431</v>
      </c>
      <c r="D156" t="s">
        <v>273</v>
      </c>
      <c r="E156">
        <v>38135</v>
      </c>
      <c r="F156">
        <f t="shared" ca="1" si="2"/>
        <v>17</v>
      </c>
      <c r="G156" t="s">
        <v>286</v>
      </c>
      <c r="H156">
        <v>65560</v>
      </c>
      <c r="I156">
        <v>1</v>
      </c>
    </row>
    <row r="157" spans="1:9" x14ac:dyDescent="0.25">
      <c r="A157" t="s">
        <v>450</v>
      </c>
      <c r="B157" t="s">
        <v>294</v>
      </c>
      <c r="C157" t="s">
        <v>431</v>
      </c>
      <c r="D157" t="s">
        <v>273</v>
      </c>
      <c r="E157">
        <v>40710</v>
      </c>
      <c r="F157">
        <f t="shared" ca="1" si="2"/>
        <v>9</v>
      </c>
      <c r="G157" t="s">
        <v>291</v>
      </c>
      <c r="H157">
        <v>32140</v>
      </c>
      <c r="I157">
        <v>2</v>
      </c>
    </row>
    <row r="158" spans="1:9" x14ac:dyDescent="0.25">
      <c r="A158" t="s">
        <v>451</v>
      </c>
      <c r="B158" t="s">
        <v>294</v>
      </c>
      <c r="C158" t="s">
        <v>431</v>
      </c>
      <c r="D158" t="s">
        <v>273</v>
      </c>
      <c r="E158">
        <v>38892</v>
      </c>
      <c r="F158">
        <f t="shared" ca="1" si="2"/>
        <v>14</v>
      </c>
      <c r="G158" t="s">
        <v>274</v>
      </c>
      <c r="H158">
        <v>56870</v>
      </c>
      <c r="I158">
        <v>1</v>
      </c>
    </row>
    <row r="159" spans="1:9" x14ac:dyDescent="0.25">
      <c r="A159" t="s">
        <v>452</v>
      </c>
      <c r="B159" t="s">
        <v>303</v>
      </c>
      <c r="C159" t="s">
        <v>431</v>
      </c>
      <c r="D159" t="s">
        <v>273</v>
      </c>
      <c r="E159">
        <v>39654</v>
      </c>
      <c r="F159">
        <f t="shared" ca="1" si="2"/>
        <v>12</v>
      </c>
      <c r="G159" t="s">
        <v>277</v>
      </c>
      <c r="H159">
        <v>32360</v>
      </c>
      <c r="I159">
        <v>4</v>
      </c>
    </row>
    <row r="160" spans="1:9" x14ac:dyDescent="0.25">
      <c r="A160" t="s">
        <v>453</v>
      </c>
      <c r="B160" t="s">
        <v>288</v>
      </c>
      <c r="C160" t="s">
        <v>431</v>
      </c>
      <c r="D160" t="s">
        <v>290</v>
      </c>
      <c r="E160">
        <v>40729</v>
      </c>
      <c r="F160">
        <f t="shared" ca="1" si="2"/>
        <v>9</v>
      </c>
      <c r="G160" t="s">
        <v>279</v>
      </c>
      <c r="H160">
        <v>22320</v>
      </c>
      <c r="I160">
        <v>2</v>
      </c>
    </row>
    <row r="161" spans="1:9" x14ac:dyDescent="0.25">
      <c r="A161" t="s">
        <v>454</v>
      </c>
      <c r="B161" t="s">
        <v>271</v>
      </c>
      <c r="C161" t="s">
        <v>431</v>
      </c>
      <c r="D161" t="s">
        <v>290</v>
      </c>
      <c r="E161">
        <v>39274</v>
      </c>
      <c r="F161">
        <f t="shared" ca="1" si="2"/>
        <v>13</v>
      </c>
      <c r="G161" t="s">
        <v>283</v>
      </c>
      <c r="H161">
        <v>64090</v>
      </c>
      <c r="I161">
        <v>2</v>
      </c>
    </row>
    <row r="162" spans="1:9" x14ac:dyDescent="0.25">
      <c r="A162" t="s">
        <v>455</v>
      </c>
      <c r="B162" t="s">
        <v>288</v>
      </c>
      <c r="C162" t="s">
        <v>431</v>
      </c>
      <c r="D162" t="s">
        <v>273</v>
      </c>
      <c r="E162">
        <v>40366</v>
      </c>
      <c r="F162">
        <f t="shared" ca="1" si="2"/>
        <v>10</v>
      </c>
      <c r="G162" t="s">
        <v>286</v>
      </c>
      <c r="H162">
        <v>63780</v>
      </c>
      <c r="I162">
        <v>5</v>
      </c>
    </row>
    <row r="163" spans="1:9" x14ac:dyDescent="0.25">
      <c r="A163" t="s">
        <v>456</v>
      </c>
      <c r="B163" t="s">
        <v>281</v>
      </c>
      <c r="C163" t="s">
        <v>431</v>
      </c>
      <c r="D163" t="s">
        <v>273</v>
      </c>
      <c r="E163">
        <v>35989</v>
      </c>
      <c r="F163">
        <f t="shared" ca="1" si="2"/>
        <v>22</v>
      </c>
      <c r="G163" t="s">
        <v>291</v>
      </c>
      <c r="H163">
        <v>71010</v>
      </c>
      <c r="I163">
        <v>5</v>
      </c>
    </row>
    <row r="164" spans="1:9" x14ac:dyDescent="0.25">
      <c r="A164" t="s">
        <v>457</v>
      </c>
      <c r="B164" t="s">
        <v>288</v>
      </c>
      <c r="C164" t="s">
        <v>431</v>
      </c>
      <c r="D164" t="s">
        <v>290</v>
      </c>
      <c r="E164">
        <v>39295</v>
      </c>
      <c r="F164">
        <f t="shared" ca="1" si="2"/>
        <v>13</v>
      </c>
      <c r="G164" t="s">
        <v>274</v>
      </c>
      <c r="H164">
        <v>40560</v>
      </c>
      <c r="I164">
        <v>5</v>
      </c>
    </row>
    <row r="165" spans="1:9" x14ac:dyDescent="0.25">
      <c r="A165" t="s">
        <v>458</v>
      </c>
      <c r="B165" t="s">
        <v>281</v>
      </c>
      <c r="C165" t="s">
        <v>431</v>
      </c>
      <c r="D165" t="s">
        <v>290</v>
      </c>
      <c r="E165">
        <v>40054</v>
      </c>
      <c r="F165">
        <f t="shared" ca="1" si="2"/>
        <v>11</v>
      </c>
      <c r="G165" t="s">
        <v>277</v>
      </c>
      <c r="H165">
        <v>56920</v>
      </c>
      <c r="I165">
        <v>4</v>
      </c>
    </row>
    <row r="166" spans="1:9" x14ac:dyDescent="0.25">
      <c r="A166" t="s">
        <v>459</v>
      </c>
      <c r="B166" t="s">
        <v>294</v>
      </c>
      <c r="C166" t="s">
        <v>431</v>
      </c>
      <c r="D166" t="s">
        <v>273</v>
      </c>
      <c r="E166">
        <v>40399</v>
      </c>
      <c r="F166">
        <f t="shared" ca="1" si="2"/>
        <v>10</v>
      </c>
      <c r="G166" t="s">
        <v>279</v>
      </c>
      <c r="H166">
        <v>32640</v>
      </c>
      <c r="I166">
        <v>4</v>
      </c>
    </row>
    <row r="167" spans="1:9" x14ac:dyDescent="0.25">
      <c r="A167" t="s">
        <v>460</v>
      </c>
      <c r="B167" t="s">
        <v>294</v>
      </c>
      <c r="C167" t="s">
        <v>431</v>
      </c>
      <c r="D167" t="s">
        <v>273</v>
      </c>
      <c r="E167">
        <v>39692</v>
      </c>
      <c r="F167">
        <f t="shared" ca="1" si="2"/>
        <v>12</v>
      </c>
      <c r="G167" t="s">
        <v>283</v>
      </c>
      <c r="H167">
        <v>35360</v>
      </c>
      <c r="I167">
        <v>5</v>
      </c>
    </row>
    <row r="168" spans="1:9" x14ac:dyDescent="0.25">
      <c r="A168" t="s">
        <v>461</v>
      </c>
      <c r="B168" t="s">
        <v>303</v>
      </c>
      <c r="C168" t="s">
        <v>431</v>
      </c>
      <c r="D168" t="s">
        <v>273</v>
      </c>
      <c r="E168">
        <v>41177</v>
      </c>
      <c r="F168">
        <f t="shared" ca="1" si="2"/>
        <v>8</v>
      </c>
      <c r="G168" t="s">
        <v>286</v>
      </c>
      <c r="H168">
        <v>64510</v>
      </c>
      <c r="I168">
        <v>3</v>
      </c>
    </row>
    <row r="169" spans="1:9" x14ac:dyDescent="0.25">
      <c r="A169" t="s">
        <v>462</v>
      </c>
      <c r="B169" t="s">
        <v>294</v>
      </c>
      <c r="C169" t="s">
        <v>431</v>
      </c>
      <c r="D169" t="s">
        <v>273</v>
      </c>
      <c r="E169">
        <v>39326</v>
      </c>
      <c r="F169">
        <f t="shared" ca="1" si="2"/>
        <v>13</v>
      </c>
      <c r="G169" t="s">
        <v>291</v>
      </c>
      <c r="H169">
        <v>72900</v>
      </c>
      <c r="I169">
        <v>3</v>
      </c>
    </row>
    <row r="170" spans="1:9" x14ac:dyDescent="0.25">
      <c r="A170" t="s">
        <v>463</v>
      </c>
      <c r="B170" t="s">
        <v>303</v>
      </c>
      <c r="C170" t="s">
        <v>431</v>
      </c>
      <c r="D170" t="s">
        <v>273</v>
      </c>
      <c r="E170">
        <v>36414</v>
      </c>
      <c r="F170">
        <f t="shared" ca="1" si="2"/>
        <v>21</v>
      </c>
      <c r="G170" t="s">
        <v>274</v>
      </c>
      <c r="H170">
        <v>39680</v>
      </c>
      <c r="I170">
        <v>5</v>
      </c>
    </row>
    <row r="171" spans="1:9" x14ac:dyDescent="0.25">
      <c r="A171" t="s">
        <v>464</v>
      </c>
      <c r="B171" t="s">
        <v>281</v>
      </c>
      <c r="C171" t="s">
        <v>431</v>
      </c>
      <c r="D171" t="s">
        <v>273</v>
      </c>
      <c r="E171">
        <v>36082</v>
      </c>
      <c r="F171">
        <f t="shared" ca="1" si="2"/>
        <v>22</v>
      </c>
      <c r="G171" t="s">
        <v>277</v>
      </c>
      <c r="H171">
        <v>82400</v>
      </c>
      <c r="I171">
        <v>2</v>
      </c>
    </row>
    <row r="172" spans="1:9" x14ac:dyDescent="0.25">
      <c r="A172" t="s">
        <v>465</v>
      </c>
      <c r="B172" t="s">
        <v>288</v>
      </c>
      <c r="C172" t="s">
        <v>431</v>
      </c>
      <c r="D172" t="s">
        <v>273</v>
      </c>
      <c r="E172">
        <v>40470</v>
      </c>
      <c r="F172">
        <f t="shared" ca="1" si="2"/>
        <v>10</v>
      </c>
      <c r="G172" t="s">
        <v>279</v>
      </c>
      <c r="H172">
        <v>42620</v>
      </c>
      <c r="I172">
        <v>3</v>
      </c>
    </row>
    <row r="173" spans="1:9" x14ac:dyDescent="0.25">
      <c r="A173" t="s">
        <v>466</v>
      </c>
      <c r="B173" t="s">
        <v>281</v>
      </c>
      <c r="C173" t="s">
        <v>431</v>
      </c>
      <c r="D173" t="s">
        <v>273</v>
      </c>
      <c r="E173">
        <v>41228</v>
      </c>
      <c r="F173">
        <f t="shared" ca="1" si="2"/>
        <v>8</v>
      </c>
      <c r="G173" t="s">
        <v>283</v>
      </c>
      <c r="H173">
        <v>46340</v>
      </c>
      <c r="I173">
        <v>5</v>
      </c>
    </row>
    <row r="174" spans="1:9" x14ac:dyDescent="0.25">
      <c r="A174" t="s">
        <v>467</v>
      </c>
      <c r="B174" t="s">
        <v>294</v>
      </c>
      <c r="C174" t="s">
        <v>431</v>
      </c>
      <c r="D174" t="s">
        <v>276</v>
      </c>
      <c r="E174">
        <v>39768</v>
      </c>
      <c r="F174">
        <f t="shared" ca="1" si="2"/>
        <v>12</v>
      </c>
      <c r="G174" t="s">
        <v>286</v>
      </c>
      <c r="H174">
        <v>39515</v>
      </c>
      <c r="I174">
        <v>5</v>
      </c>
    </row>
    <row r="175" spans="1:9" x14ac:dyDescent="0.25">
      <c r="A175" t="s">
        <v>468</v>
      </c>
      <c r="B175" t="s">
        <v>294</v>
      </c>
      <c r="C175" t="s">
        <v>431</v>
      </c>
      <c r="D175" t="s">
        <v>290</v>
      </c>
      <c r="E175">
        <v>41254</v>
      </c>
      <c r="F175">
        <f t="shared" ca="1" si="2"/>
        <v>8</v>
      </c>
      <c r="G175" t="s">
        <v>291</v>
      </c>
      <c r="H175">
        <v>81070</v>
      </c>
      <c r="I175">
        <v>5</v>
      </c>
    </row>
    <row r="176" spans="1:9" x14ac:dyDescent="0.25">
      <c r="A176" t="s">
        <v>469</v>
      </c>
      <c r="B176" t="s">
        <v>294</v>
      </c>
      <c r="C176" t="s">
        <v>470</v>
      </c>
      <c r="D176" t="s">
        <v>276</v>
      </c>
      <c r="E176">
        <v>39515</v>
      </c>
      <c r="F176">
        <f t="shared" ca="1" si="2"/>
        <v>13</v>
      </c>
      <c r="G176" t="s">
        <v>274</v>
      </c>
      <c r="H176">
        <v>89780</v>
      </c>
      <c r="I176">
        <v>4</v>
      </c>
    </row>
    <row r="177" spans="1:9" x14ac:dyDescent="0.25">
      <c r="A177" t="s">
        <v>471</v>
      </c>
      <c r="B177" t="s">
        <v>281</v>
      </c>
      <c r="C177" t="s">
        <v>470</v>
      </c>
      <c r="D177" t="s">
        <v>290</v>
      </c>
      <c r="E177">
        <v>40263</v>
      </c>
      <c r="F177">
        <f t="shared" ca="1" si="2"/>
        <v>11</v>
      </c>
      <c r="G177" t="s">
        <v>277</v>
      </c>
      <c r="H177">
        <v>71190</v>
      </c>
      <c r="I177">
        <v>4</v>
      </c>
    </row>
    <row r="178" spans="1:9" x14ac:dyDescent="0.25">
      <c r="A178" t="s">
        <v>472</v>
      </c>
      <c r="B178" t="s">
        <v>294</v>
      </c>
      <c r="C178" t="s">
        <v>470</v>
      </c>
      <c r="D178" t="s">
        <v>273</v>
      </c>
      <c r="E178">
        <v>40690</v>
      </c>
      <c r="F178">
        <f t="shared" ca="1" si="2"/>
        <v>10</v>
      </c>
      <c r="G178" t="s">
        <v>279</v>
      </c>
      <c r="H178">
        <v>89140</v>
      </c>
      <c r="I178">
        <v>1</v>
      </c>
    </row>
    <row r="179" spans="1:9" x14ac:dyDescent="0.25">
      <c r="A179" t="s">
        <v>473</v>
      </c>
      <c r="B179" t="s">
        <v>303</v>
      </c>
      <c r="C179" t="s">
        <v>470</v>
      </c>
      <c r="D179" t="s">
        <v>290</v>
      </c>
      <c r="E179">
        <v>36673</v>
      </c>
      <c r="F179">
        <f t="shared" ca="1" si="2"/>
        <v>21</v>
      </c>
      <c r="G179" t="s">
        <v>283</v>
      </c>
      <c r="H179">
        <v>69410</v>
      </c>
      <c r="I179">
        <v>4</v>
      </c>
    </row>
    <row r="180" spans="1:9" x14ac:dyDescent="0.25">
      <c r="A180" t="s">
        <v>474</v>
      </c>
      <c r="B180" t="s">
        <v>303</v>
      </c>
      <c r="C180" t="s">
        <v>470</v>
      </c>
      <c r="D180" t="s">
        <v>273</v>
      </c>
      <c r="E180">
        <v>37043</v>
      </c>
      <c r="F180">
        <f t="shared" ca="1" si="2"/>
        <v>19</v>
      </c>
      <c r="G180" t="s">
        <v>286</v>
      </c>
      <c r="H180">
        <v>45150</v>
      </c>
      <c r="I180">
        <v>1</v>
      </c>
    </row>
    <row r="181" spans="1:9" x14ac:dyDescent="0.25">
      <c r="A181" t="s">
        <v>475</v>
      </c>
      <c r="B181" t="s">
        <v>288</v>
      </c>
      <c r="C181" t="s">
        <v>470</v>
      </c>
      <c r="D181" t="s">
        <v>276</v>
      </c>
      <c r="E181">
        <v>37505</v>
      </c>
      <c r="F181">
        <f t="shared" ca="1" si="2"/>
        <v>18</v>
      </c>
      <c r="G181" t="s">
        <v>291</v>
      </c>
      <c r="H181">
        <v>51800</v>
      </c>
      <c r="I181">
        <v>1</v>
      </c>
    </row>
    <row r="182" spans="1:9" x14ac:dyDescent="0.25">
      <c r="A182" t="s">
        <v>476</v>
      </c>
      <c r="B182" t="s">
        <v>288</v>
      </c>
      <c r="C182" t="s">
        <v>470</v>
      </c>
      <c r="D182" t="s">
        <v>282</v>
      </c>
      <c r="E182">
        <v>37946</v>
      </c>
      <c r="F182">
        <f t="shared" ca="1" si="2"/>
        <v>17</v>
      </c>
      <c r="G182" t="s">
        <v>274</v>
      </c>
      <c r="H182">
        <v>85130</v>
      </c>
      <c r="I182">
        <v>5</v>
      </c>
    </row>
    <row r="183" spans="1:9" x14ac:dyDescent="0.25">
      <c r="A183" t="s">
        <v>477</v>
      </c>
      <c r="B183" t="s">
        <v>294</v>
      </c>
      <c r="C183" t="s">
        <v>470</v>
      </c>
      <c r="D183" t="s">
        <v>282</v>
      </c>
      <c r="E183">
        <v>36519</v>
      </c>
      <c r="F183">
        <f t="shared" ca="1" si="2"/>
        <v>21</v>
      </c>
      <c r="G183" t="s">
        <v>277</v>
      </c>
      <c r="H183">
        <v>61860</v>
      </c>
      <c r="I183">
        <v>5</v>
      </c>
    </row>
    <row r="184" spans="1:9" x14ac:dyDescent="0.25">
      <c r="A184" t="s">
        <v>478</v>
      </c>
      <c r="B184" t="s">
        <v>288</v>
      </c>
      <c r="C184" t="s">
        <v>479</v>
      </c>
      <c r="D184" t="s">
        <v>273</v>
      </c>
      <c r="E184">
        <v>40918</v>
      </c>
      <c r="F184">
        <f t="shared" ca="1" si="2"/>
        <v>9</v>
      </c>
      <c r="G184" t="s">
        <v>279</v>
      </c>
      <c r="H184">
        <v>56900</v>
      </c>
      <c r="I184">
        <v>5</v>
      </c>
    </row>
    <row r="185" spans="1:9" x14ac:dyDescent="0.25">
      <c r="A185" t="s">
        <v>480</v>
      </c>
      <c r="B185" t="s">
        <v>294</v>
      </c>
      <c r="C185" t="s">
        <v>479</v>
      </c>
      <c r="D185" t="s">
        <v>273</v>
      </c>
      <c r="E185">
        <v>40936</v>
      </c>
      <c r="F185">
        <f t="shared" ca="1" si="2"/>
        <v>9</v>
      </c>
      <c r="G185" t="s">
        <v>283</v>
      </c>
      <c r="H185">
        <v>52940</v>
      </c>
      <c r="I185">
        <v>4</v>
      </c>
    </row>
    <row r="186" spans="1:9" x14ac:dyDescent="0.25">
      <c r="A186" t="s">
        <v>481</v>
      </c>
      <c r="B186" t="s">
        <v>294</v>
      </c>
      <c r="C186" t="s">
        <v>479</v>
      </c>
      <c r="D186" t="s">
        <v>290</v>
      </c>
      <c r="E186">
        <v>39092</v>
      </c>
      <c r="F186">
        <f t="shared" ca="1" si="2"/>
        <v>14</v>
      </c>
      <c r="G186" t="s">
        <v>286</v>
      </c>
      <c r="H186">
        <v>73990</v>
      </c>
      <c r="I186">
        <v>3</v>
      </c>
    </row>
    <row r="187" spans="1:9" x14ac:dyDescent="0.25">
      <c r="A187" t="s">
        <v>482</v>
      </c>
      <c r="B187" t="s">
        <v>294</v>
      </c>
      <c r="C187" t="s">
        <v>479</v>
      </c>
      <c r="D187" t="s">
        <v>273</v>
      </c>
      <c r="E187">
        <v>39106</v>
      </c>
      <c r="F187">
        <f t="shared" ca="1" si="2"/>
        <v>14</v>
      </c>
      <c r="G187" t="s">
        <v>291</v>
      </c>
      <c r="H187">
        <v>45500</v>
      </c>
      <c r="I187">
        <v>3</v>
      </c>
    </row>
    <row r="188" spans="1:9" x14ac:dyDescent="0.25">
      <c r="A188" t="s">
        <v>483</v>
      </c>
      <c r="B188" t="s">
        <v>294</v>
      </c>
      <c r="C188" t="s">
        <v>479</v>
      </c>
      <c r="D188" t="s">
        <v>290</v>
      </c>
      <c r="E188">
        <v>38738</v>
      </c>
      <c r="F188">
        <f t="shared" ca="1" si="2"/>
        <v>15</v>
      </c>
      <c r="G188" t="s">
        <v>274</v>
      </c>
      <c r="H188">
        <v>42150</v>
      </c>
      <c r="I188">
        <v>5</v>
      </c>
    </row>
    <row r="189" spans="1:9" x14ac:dyDescent="0.25">
      <c r="A189" t="s">
        <v>484</v>
      </c>
      <c r="B189" t="s">
        <v>281</v>
      </c>
      <c r="C189" t="s">
        <v>479</v>
      </c>
      <c r="D189" t="s">
        <v>273</v>
      </c>
      <c r="E189">
        <v>35801</v>
      </c>
      <c r="F189">
        <f t="shared" ca="1" si="2"/>
        <v>23</v>
      </c>
      <c r="G189" t="s">
        <v>277</v>
      </c>
      <c r="H189">
        <v>78570</v>
      </c>
      <c r="I189">
        <v>1</v>
      </c>
    </row>
    <row r="190" spans="1:9" x14ac:dyDescent="0.25">
      <c r="A190" t="s">
        <v>485</v>
      </c>
      <c r="B190" t="s">
        <v>281</v>
      </c>
      <c r="C190" t="s">
        <v>479</v>
      </c>
      <c r="D190" t="s">
        <v>276</v>
      </c>
      <c r="E190">
        <v>35807</v>
      </c>
      <c r="F190">
        <f t="shared" ca="1" si="2"/>
        <v>23</v>
      </c>
      <c r="G190" t="s">
        <v>279</v>
      </c>
      <c r="H190">
        <v>48835</v>
      </c>
      <c r="I190">
        <v>5</v>
      </c>
    </row>
    <row r="191" spans="1:9" x14ac:dyDescent="0.25">
      <c r="A191" t="s">
        <v>486</v>
      </c>
      <c r="B191" t="s">
        <v>294</v>
      </c>
      <c r="C191" t="s">
        <v>479</v>
      </c>
      <c r="D191" t="s">
        <v>276</v>
      </c>
      <c r="E191">
        <v>36177</v>
      </c>
      <c r="F191">
        <f t="shared" ca="1" si="2"/>
        <v>22</v>
      </c>
      <c r="G191" t="s">
        <v>283</v>
      </c>
      <c r="H191">
        <v>21670</v>
      </c>
      <c r="I191">
        <v>2</v>
      </c>
    </row>
    <row r="192" spans="1:9" x14ac:dyDescent="0.25">
      <c r="A192" t="s">
        <v>487</v>
      </c>
      <c r="B192" t="s">
        <v>294</v>
      </c>
      <c r="C192" t="s">
        <v>479</v>
      </c>
      <c r="D192" t="s">
        <v>273</v>
      </c>
      <c r="E192">
        <v>36535</v>
      </c>
      <c r="F192">
        <f t="shared" ca="1" si="2"/>
        <v>21</v>
      </c>
      <c r="G192" t="s">
        <v>286</v>
      </c>
      <c r="H192">
        <v>76192</v>
      </c>
      <c r="I192">
        <v>4</v>
      </c>
    </row>
    <row r="193" spans="1:9" x14ac:dyDescent="0.25">
      <c r="A193" t="s">
        <v>488</v>
      </c>
      <c r="B193" t="s">
        <v>288</v>
      </c>
      <c r="C193" t="s">
        <v>479</v>
      </c>
      <c r="D193" t="s">
        <v>290</v>
      </c>
      <c r="E193">
        <v>37634</v>
      </c>
      <c r="F193">
        <f t="shared" ca="1" si="2"/>
        <v>18</v>
      </c>
      <c r="G193" t="s">
        <v>291</v>
      </c>
      <c r="H193">
        <v>61370</v>
      </c>
      <c r="I193">
        <v>3</v>
      </c>
    </row>
    <row r="194" spans="1:9" x14ac:dyDescent="0.25">
      <c r="A194" t="s">
        <v>489</v>
      </c>
      <c r="B194" t="s">
        <v>303</v>
      </c>
      <c r="C194" t="s">
        <v>479</v>
      </c>
      <c r="D194" t="s">
        <v>273</v>
      </c>
      <c r="E194">
        <v>39472</v>
      </c>
      <c r="F194">
        <f t="shared" ref="F194:F257" ca="1" si="3">DATEDIF(E194,TODAY(),"Y")</f>
        <v>13</v>
      </c>
      <c r="G194" t="s">
        <v>274</v>
      </c>
      <c r="H194">
        <v>41060</v>
      </c>
      <c r="I194">
        <v>3</v>
      </c>
    </row>
    <row r="195" spans="1:9" x14ac:dyDescent="0.25">
      <c r="A195" t="s">
        <v>490</v>
      </c>
      <c r="B195" t="s">
        <v>288</v>
      </c>
      <c r="C195" t="s">
        <v>479</v>
      </c>
      <c r="D195" t="s">
        <v>273</v>
      </c>
      <c r="E195">
        <v>39472</v>
      </c>
      <c r="F195">
        <f t="shared" ca="1" si="3"/>
        <v>13</v>
      </c>
      <c r="G195" t="s">
        <v>277</v>
      </c>
      <c r="H195">
        <v>87760</v>
      </c>
      <c r="I195">
        <v>1</v>
      </c>
    </row>
    <row r="196" spans="1:9" x14ac:dyDescent="0.25">
      <c r="A196" t="s">
        <v>491</v>
      </c>
      <c r="B196" t="s">
        <v>271</v>
      </c>
      <c r="C196" t="s">
        <v>479</v>
      </c>
      <c r="D196" t="s">
        <v>273</v>
      </c>
      <c r="E196">
        <v>38733</v>
      </c>
      <c r="F196">
        <f t="shared" ca="1" si="3"/>
        <v>15</v>
      </c>
      <c r="G196" t="s">
        <v>279</v>
      </c>
      <c r="H196">
        <v>68710</v>
      </c>
      <c r="I196">
        <v>4</v>
      </c>
    </row>
    <row r="197" spans="1:9" x14ac:dyDescent="0.25">
      <c r="A197" t="s">
        <v>492</v>
      </c>
      <c r="B197" t="s">
        <v>271</v>
      </c>
      <c r="C197" t="s">
        <v>479</v>
      </c>
      <c r="D197" t="s">
        <v>282</v>
      </c>
      <c r="E197">
        <v>39087</v>
      </c>
      <c r="F197">
        <f t="shared" ca="1" si="3"/>
        <v>14</v>
      </c>
      <c r="G197" t="s">
        <v>283</v>
      </c>
      <c r="H197">
        <v>14416</v>
      </c>
      <c r="I197">
        <v>4</v>
      </c>
    </row>
    <row r="198" spans="1:9" x14ac:dyDescent="0.25">
      <c r="A198" t="s">
        <v>493</v>
      </c>
      <c r="B198" t="s">
        <v>285</v>
      </c>
      <c r="C198" t="s">
        <v>479</v>
      </c>
      <c r="D198" t="s">
        <v>273</v>
      </c>
      <c r="E198">
        <v>39455</v>
      </c>
      <c r="F198">
        <f t="shared" ca="1" si="3"/>
        <v>13</v>
      </c>
      <c r="G198" t="s">
        <v>286</v>
      </c>
      <c r="H198">
        <v>59420</v>
      </c>
      <c r="I198">
        <v>4</v>
      </c>
    </row>
    <row r="199" spans="1:9" x14ac:dyDescent="0.25">
      <c r="A199" t="s">
        <v>494</v>
      </c>
      <c r="B199" t="s">
        <v>271</v>
      </c>
      <c r="C199" t="s">
        <v>479</v>
      </c>
      <c r="D199" t="s">
        <v>290</v>
      </c>
      <c r="E199">
        <v>39822</v>
      </c>
      <c r="F199">
        <f t="shared" ca="1" si="3"/>
        <v>12</v>
      </c>
      <c r="G199" t="s">
        <v>291</v>
      </c>
      <c r="H199">
        <v>60040</v>
      </c>
      <c r="I199">
        <v>5</v>
      </c>
    </row>
    <row r="200" spans="1:9" x14ac:dyDescent="0.25">
      <c r="A200" t="s">
        <v>495</v>
      </c>
      <c r="B200" t="s">
        <v>271</v>
      </c>
      <c r="C200" t="s">
        <v>479</v>
      </c>
      <c r="D200" t="s">
        <v>290</v>
      </c>
      <c r="E200">
        <v>39830</v>
      </c>
      <c r="F200">
        <f t="shared" ca="1" si="3"/>
        <v>12</v>
      </c>
      <c r="G200" t="s">
        <v>274</v>
      </c>
      <c r="H200">
        <v>78520</v>
      </c>
      <c r="I200">
        <v>4</v>
      </c>
    </row>
    <row r="201" spans="1:9" x14ac:dyDescent="0.25">
      <c r="A201" t="s">
        <v>496</v>
      </c>
      <c r="B201" t="s">
        <v>288</v>
      </c>
      <c r="C201" t="s">
        <v>479</v>
      </c>
      <c r="D201" t="s">
        <v>273</v>
      </c>
      <c r="E201">
        <v>40203</v>
      </c>
      <c r="F201">
        <f t="shared" ca="1" si="3"/>
        <v>11</v>
      </c>
      <c r="G201" t="s">
        <v>277</v>
      </c>
      <c r="H201">
        <v>35600</v>
      </c>
      <c r="I201">
        <v>5</v>
      </c>
    </row>
    <row r="202" spans="1:9" x14ac:dyDescent="0.25">
      <c r="A202" t="s">
        <v>497</v>
      </c>
      <c r="B202" t="s">
        <v>294</v>
      </c>
      <c r="C202" t="s">
        <v>479</v>
      </c>
      <c r="D202" t="s">
        <v>282</v>
      </c>
      <c r="E202">
        <v>40574</v>
      </c>
      <c r="F202">
        <f t="shared" ca="1" si="3"/>
        <v>10</v>
      </c>
      <c r="G202" t="s">
        <v>279</v>
      </c>
      <c r="H202">
        <v>28424</v>
      </c>
      <c r="I202">
        <v>4</v>
      </c>
    </row>
    <row r="203" spans="1:9" x14ac:dyDescent="0.25">
      <c r="A203" t="s">
        <v>498</v>
      </c>
      <c r="B203" t="s">
        <v>294</v>
      </c>
      <c r="C203" t="s">
        <v>479</v>
      </c>
      <c r="D203" t="s">
        <v>273</v>
      </c>
      <c r="E203">
        <v>40953</v>
      </c>
      <c r="F203">
        <f t="shared" ca="1" si="3"/>
        <v>9</v>
      </c>
      <c r="G203" t="s">
        <v>283</v>
      </c>
      <c r="H203">
        <v>60380</v>
      </c>
      <c r="I203">
        <v>4</v>
      </c>
    </row>
    <row r="204" spans="1:9" x14ac:dyDescent="0.25">
      <c r="A204" t="s">
        <v>499</v>
      </c>
      <c r="B204" t="s">
        <v>271</v>
      </c>
      <c r="C204" t="s">
        <v>479</v>
      </c>
      <c r="D204" t="s">
        <v>282</v>
      </c>
      <c r="E204">
        <v>35829</v>
      </c>
      <c r="F204">
        <f t="shared" ca="1" si="3"/>
        <v>23</v>
      </c>
      <c r="G204" t="s">
        <v>286</v>
      </c>
      <c r="H204">
        <v>29176</v>
      </c>
      <c r="I204">
        <v>3</v>
      </c>
    </row>
    <row r="205" spans="1:9" x14ac:dyDescent="0.25">
      <c r="A205" t="s">
        <v>500</v>
      </c>
      <c r="B205" t="s">
        <v>285</v>
      </c>
      <c r="C205" t="s">
        <v>479</v>
      </c>
      <c r="D205" t="s">
        <v>273</v>
      </c>
      <c r="E205">
        <v>35830</v>
      </c>
      <c r="F205">
        <f t="shared" ca="1" si="3"/>
        <v>23</v>
      </c>
      <c r="G205" t="s">
        <v>291</v>
      </c>
      <c r="H205">
        <v>35460</v>
      </c>
      <c r="I205">
        <v>5</v>
      </c>
    </row>
    <row r="206" spans="1:9" x14ac:dyDescent="0.25">
      <c r="A206" t="s">
        <v>501</v>
      </c>
      <c r="B206" t="s">
        <v>281</v>
      </c>
      <c r="C206" t="s">
        <v>479</v>
      </c>
      <c r="D206" t="s">
        <v>273</v>
      </c>
      <c r="E206">
        <v>36198</v>
      </c>
      <c r="F206">
        <f t="shared" ca="1" si="3"/>
        <v>22</v>
      </c>
      <c r="G206" t="s">
        <v>274</v>
      </c>
      <c r="H206">
        <v>81400</v>
      </c>
      <c r="I206">
        <v>2</v>
      </c>
    </row>
    <row r="207" spans="1:9" x14ac:dyDescent="0.25">
      <c r="A207" t="s">
        <v>502</v>
      </c>
      <c r="B207" t="s">
        <v>288</v>
      </c>
      <c r="C207" t="s">
        <v>479</v>
      </c>
      <c r="D207" t="s">
        <v>290</v>
      </c>
      <c r="E207">
        <v>38044</v>
      </c>
      <c r="F207">
        <f t="shared" ca="1" si="3"/>
        <v>17</v>
      </c>
      <c r="G207" t="s">
        <v>277</v>
      </c>
      <c r="H207">
        <v>57410</v>
      </c>
      <c r="I207">
        <v>2</v>
      </c>
    </row>
    <row r="208" spans="1:9" x14ac:dyDescent="0.25">
      <c r="A208" t="s">
        <v>503</v>
      </c>
      <c r="B208" t="s">
        <v>271</v>
      </c>
      <c r="C208" t="s">
        <v>479</v>
      </c>
      <c r="D208" t="s">
        <v>273</v>
      </c>
      <c r="E208">
        <v>40578</v>
      </c>
      <c r="F208">
        <f t="shared" ca="1" si="3"/>
        <v>10</v>
      </c>
      <c r="G208" t="s">
        <v>279</v>
      </c>
      <c r="H208">
        <v>43820</v>
      </c>
      <c r="I208">
        <v>2</v>
      </c>
    </row>
    <row r="209" spans="1:9" x14ac:dyDescent="0.25">
      <c r="A209" t="s">
        <v>504</v>
      </c>
      <c r="B209" t="s">
        <v>281</v>
      </c>
      <c r="C209" t="s">
        <v>479</v>
      </c>
      <c r="D209" t="s">
        <v>290</v>
      </c>
      <c r="E209">
        <v>39144</v>
      </c>
      <c r="F209">
        <f t="shared" ca="1" si="3"/>
        <v>14</v>
      </c>
      <c r="G209" t="s">
        <v>283</v>
      </c>
      <c r="H209">
        <v>64430</v>
      </c>
      <c r="I209">
        <v>4</v>
      </c>
    </row>
    <row r="210" spans="1:9" x14ac:dyDescent="0.25">
      <c r="A210" t="s">
        <v>505</v>
      </c>
      <c r="B210" t="s">
        <v>271</v>
      </c>
      <c r="C210" t="s">
        <v>479</v>
      </c>
      <c r="D210" t="s">
        <v>290</v>
      </c>
      <c r="E210">
        <v>39166</v>
      </c>
      <c r="F210">
        <f t="shared" ca="1" si="3"/>
        <v>14</v>
      </c>
      <c r="G210" t="s">
        <v>286</v>
      </c>
      <c r="H210">
        <v>79220</v>
      </c>
      <c r="I210">
        <v>4</v>
      </c>
    </row>
    <row r="211" spans="1:9" x14ac:dyDescent="0.25">
      <c r="A211" t="s">
        <v>506</v>
      </c>
      <c r="B211" t="s">
        <v>294</v>
      </c>
      <c r="C211" t="s">
        <v>479</v>
      </c>
      <c r="D211" t="s">
        <v>273</v>
      </c>
      <c r="E211">
        <v>39518</v>
      </c>
      <c r="F211">
        <f t="shared" ca="1" si="3"/>
        <v>13</v>
      </c>
      <c r="G211" t="s">
        <v>291</v>
      </c>
      <c r="H211">
        <v>24710</v>
      </c>
      <c r="I211">
        <v>2</v>
      </c>
    </row>
    <row r="212" spans="1:9" x14ac:dyDescent="0.25">
      <c r="A212" t="s">
        <v>507</v>
      </c>
      <c r="B212" t="s">
        <v>281</v>
      </c>
      <c r="C212" t="s">
        <v>479</v>
      </c>
      <c r="D212" t="s">
        <v>273</v>
      </c>
      <c r="E212">
        <v>39168</v>
      </c>
      <c r="F212">
        <f t="shared" ca="1" si="3"/>
        <v>14</v>
      </c>
      <c r="G212" t="s">
        <v>274</v>
      </c>
      <c r="H212">
        <v>24300</v>
      </c>
      <c r="I212">
        <v>3</v>
      </c>
    </row>
    <row r="213" spans="1:9" x14ac:dyDescent="0.25">
      <c r="A213" t="s">
        <v>508</v>
      </c>
      <c r="B213" t="s">
        <v>271</v>
      </c>
      <c r="C213" t="s">
        <v>479</v>
      </c>
      <c r="D213" t="s">
        <v>282</v>
      </c>
      <c r="E213">
        <v>38777</v>
      </c>
      <c r="F213">
        <f t="shared" ca="1" si="3"/>
        <v>15</v>
      </c>
      <c r="G213" t="s">
        <v>277</v>
      </c>
      <c r="H213">
        <v>22472</v>
      </c>
      <c r="I213">
        <v>1</v>
      </c>
    </row>
    <row r="214" spans="1:9" x14ac:dyDescent="0.25">
      <c r="A214" t="s">
        <v>509</v>
      </c>
      <c r="B214" t="s">
        <v>271</v>
      </c>
      <c r="C214" t="s">
        <v>479</v>
      </c>
      <c r="D214" t="s">
        <v>273</v>
      </c>
      <c r="E214">
        <v>38798</v>
      </c>
      <c r="F214">
        <f t="shared" ca="1" si="3"/>
        <v>15</v>
      </c>
      <c r="G214" t="s">
        <v>279</v>
      </c>
      <c r="H214">
        <v>73144</v>
      </c>
      <c r="I214">
        <v>5</v>
      </c>
    </row>
    <row r="215" spans="1:9" x14ac:dyDescent="0.25">
      <c r="A215" t="s">
        <v>510</v>
      </c>
      <c r="B215" t="s">
        <v>294</v>
      </c>
      <c r="C215" t="s">
        <v>479</v>
      </c>
      <c r="D215" t="s">
        <v>273</v>
      </c>
      <c r="E215">
        <v>38807</v>
      </c>
      <c r="F215">
        <f t="shared" ca="1" si="3"/>
        <v>15</v>
      </c>
      <c r="G215" t="s">
        <v>283</v>
      </c>
      <c r="H215">
        <v>79730</v>
      </c>
      <c r="I215">
        <v>2</v>
      </c>
    </row>
    <row r="216" spans="1:9" x14ac:dyDescent="0.25">
      <c r="A216" t="s">
        <v>511</v>
      </c>
      <c r="B216" t="s">
        <v>303</v>
      </c>
      <c r="C216" t="s">
        <v>479</v>
      </c>
      <c r="D216" t="s">
        <v>290</v>
      </c>
      <c r="E216">
        <v>36600</v>
      </c>
      <c r="F216">
        <f t="shared" ca="1" si="3"/>
        <v>21</v>
      </c>
      <c r="G216" t="s">
        <v>286</v>
      </c>
      <c r="H216">
        <v>41840</v>
      </c>
      <c r="I216">
        <v>2</v>
      </c>
    </row>
    <row r="217" spans="1:9" x14ac:dyDescent="0.25">
      <c r="A217" t="s">
        <v>512</v>
      </c>
      <c r="B217" t="s">
        <v>288</v>
      </c>
      <c r="C217" t="s">
        <v>479</v>
      </c>
      <c r="D217" t="s">
        <v>276</v>
      </c>
      <c r="E217">
        <v>36604</v>
      </c>
      <c r="F217">
        <f t="shared" ca="1" si="3"/>
        <v>21</v>
      </c>
      <c r="G217" t="s">
        <v>291</v>
      </c>
      <c r="H217">
        <v>46710</v>
      </c>
      <c r="I217">
        <v>3</v>
      </c>
    </row>
    <row r="218" spans="1:9" x14ac:dyDescent="0.25">
      <c r="A218" t="s">
        <v>513</v>
      </c>
      <c r="B218" t="s">
        <v>288</v>
      </c>
      <c r="C218" t="s">
        <v>479</v>
      </c>
      <c r="D218" t="s">
        <v>290</v>
      </c>
      <c r="E218">
        <v>36977</v>
      </c>
      <c r="F218">
        <f t="shared" ca="1" si="3"/>
        <v>20</v>
      </c>
      <c r="G218" t="s">
        <v>274</v>
      </c>
      <c r="H218">
        <v>68510</v>
      </c>
      <c r="I218">
        <v>5</v>
      </c>
    </row>
    <row r="219" spans="1:9" x14ac:dyDescent="0.25">
      <c r="A219" t="s">
        <v>514</v>
      </c>
      <c r="B219" t="s">
        <v>281</v>
      </c>
      <c r="C219" t="s">
        <v>479</v>
      </c>
      <c r="D219" t="s">
        <v>290</v>
      </c>
      <c r="E219">
        <v>37326</v>
      </c>
      <c r="F219">
        <f t="shared" ca="1" si="3"/>
        <v>19</v>
      </c>
      <c r="G219" t="s">
        <v>277</v>
      </c>
      <c r="H219">
        <v>52770</v>
      </c>
      <c r="I219">
        <v>2</v>
      </c>
    </row>
    <row r="220" spans="1:9" x14ac:dyDescent="0.25">
      <c r="A220" t="s">
        <v>515</v>
      </c>
      <c r="B220" t="s">
        <v>294</v>
      </c>
      <c r="C220" t="s">
        <v>479</v>
      </c>
      <c r="D220" t="s">
        <v>273</v>
      </c>
      <c r="E220">
        <v>37331</v>
      </c>
      <c r="F220">
        <f t="shared" ca="1" si="3"/>
        <v>19</v>
      </c>
      <c r="G220" t="s">
        <v>279</v>
      </c>
      <c r="H220">
        <v>62750</v>
      </c>
      <c r="I220">
        <v>3</v>
      </c>
    </row>
    <row r="221" spans="1:9" x14ac:dyDescent="0.25">
      <c r="A221" t="s">
        <v>516</v>
      </c>
      <c r="B221" t="s">
        <v>288</v>
      </c>
      <c r="C221" t="s">
        <v>479</v>
      </c>
      <c r="D221" t="s">
        <v>290</v>
      </c>
      <c r="E221">
        <v>38073</v>
      </c>
      <c r="F221">
        <f t="shared" ca="1" si="3"/>
        <v>17</v>
      </c>
      <c r="G221" t="s">
        <v>283</v>
      </c>
      <c r="H221">
        <v>39300</v>
      </c>
      <c r="I221">
        <v>2</v>
      </c>
    </row>
    <row r="222" spans="1:9" x14ac:dyDescent="0.25">
      <c r="A222" t="s">
        <v>517</v>
      </c>
      <c r="B222" t="s">
        <v>271</v>
      </c>
      <c r="C222" t="s">
        <v>479</v>
      </c>
      <c r="D222" t="s">
        <v>290</v>
      </c>
      <c r="E222">
        <v>39538</v>
      </c>
      <c r="F222">
        <f t="shared" ca="1" si="3"/>
        <v>13</v>
      </c>
      <c r="G222" t="s">
        <v>286</v>
      </c>
      <c r="H222">
        <v>62780</v>
      </c>
      <c r="I222">
        <v>4</v>
      </c>
    </row>
    <row r="223" spans="1:9" x14ac:dyDescent="0.25">
      <c r="A223" t="s">
        <v>518</v>
      </c>
      <c r="B223" t="s">
        <v>288</v>
      </c>
      <c r="C223" t="s">
        <v>479</v>
      </c>
      <c r="D223" t="s">
        <v>273</v>
      </c>
      <c r="E223">
        <v>40603</v>
      </c>
      <c r="F223">
        <f t="shared" ca="1" si="3"/>
        <v>10</v>
      </c>
      <c r="G223" t="s">
        <v>291</v>
      </c>
      <c r="H223">
        <v>44260</v>
      </c>
      <c r="I223">
        <v>1</v>
      </c>
    </row>
    <row r="224" spans="1:9" x14ac:dyDescent="0.25">
      <c r="A224" t="s">
        <v>519</v>
      </c>
      <c r="B224" t="s">
        <v>271</v>
      </c>
      <c r="C224" t="s">
        <v>479</v>
      </c>
      <c r="D224" t="s">
        <v>273</v>
      </c>
      <c r="E224">
        <v>41025</v>
      </c>
      <c r="F224">
        <f t="shared" ca="1" si="3"/>
        <v>9</v>
      </c>
      <c r="G224" t="s">
        <v>274</v>
      </c>
      <c r="H224">
        <v>58910</v>
      </c>
      <c r="I224">
        <v>1</v>
      </c>
    </row>
    <row r="225" spans="1:9" x14ac:dyDescent="0.25">
      <c r="A225" t="s">
        <v>520</v>
      </c>
      <c r="B225" t="s">
        <v>294</v>
      </c>
      <c r="C225" t="s">
        <v>479</v>
      </c>
      <c r="D225" t="s">
        <v>273</v>
      </c>
      <c r="E225">
        <v>41026</v>
      </c>
      <c r="F225">
        <f t="shared" ca="1" si="3"/>
        <v>9</v>
      </c>
      <c r="G225" t="s">
        <v>277</v>
      </c>
      <c r="H225">
        <v>26190</v>
      </c>
      <c r="I225">
        <v>5</v>
      </c>
    </row>
    <row r="226" spans="1:9" x14ac:dyDescent="0.25">
      <c r="A226" t="s">
        <v>521</v>
      </c>
      <c r="B226" t="s">
        <v>303</v>
      </c>
      <c r="C226" t="s">
        <v>479</v>
      </c>
      <c r="D226" t="s">
        <v>273</v>
      </c>
      <c r="E226">
        <v>39181</v>
      </c>
      <c r="F226">
        <f t="shared" ca="1" si="3"/>
        <v>14</v>
      </c>
      <c r="G226" t="s">
        <v>279</v>
      </c>
      <c r="H226">
        <v>23330</v>
      </c>
      <c r="I226">
        <v>4</v>
      </c>
    </row>
    <row r="227" spans="1:9" x14ac:dyDescent="0.25">
      <c r="A227" t="s">
        <v>522</v>
      </c>
      <c r="B227" t="s">
        <v>294</v>
      </c>
      <c r="C227" t="s">
        <v>479</v>
      </c>
      <c r="D227" t="s">
        <v>290</v>
      </c>
      <c r="E227">
        <v>39539</v>
      </c>
      <c r="F227">
        <f t="shared" ca="1" si="3"/>
        <v>13</v>
      </c>
      <c r="G227" t="s">
        <v>283</v>
      </c>
      <c r="H227">
        <v>63310</v>
      </c>
      <c r="I227">
        <v>3</v>
      </c>
    </row>
    <row r="228" spans="1:9" x14ac:dyDescent="0.25">
      <c r="A228" t="s">
        <v>523</v>
      </c>
      <c r="B228" t="s">
        <v>294</v>
      </c>
      <c r="C228" t="s">
        <v>479</v>
      </c>
      <c r="D228" t="s">
        <v>273</v>
      </c>
      <c r="E228">
        <v>40269</v>
      </c>
      <c r="F228">
        <f t="shared" ca="1" si="3"/>
        <v>11</v>
      </c>
      <c r="G228" t="s">
        <v>286</v>
      </c>
      <c r="H228">
        <v>86260</v>
      </c>
      <c r="I228">
        <v>3</v>
      </c>
    </row>
    <row r="229" spans="1:9" x14ac:dyDescent="0.25">
      <c r="A229" t="s">
        <v>524</v>
      </c>
      <c r="B229" t="s">
        <v>288</v>
      </c>
      <c r="C229" t="s">
        <v>479</v>
      </c>
      <c r="D229" t="s">
        <v>290</v>
      </c>
      <c r="E229">
        <v>40298</v>
      </c>
      <c r="F229">
        <f t="shared" ca="1" si="3"/>
        <v>11</v>
      </c>
      <c r="G229" t="s">
        <v>291</v>
      </c>
      <c r="H229">
        <v>24410</v>
      </c>
      <c r="I229">
        <v>3</v>
      </c>
    </row>
    <row r="230" spans="1:9" x14ac:dyDescent="0.25">
      <c r="A230" t="s">
        <v>525</v>
      </c>
      <c r="B230" t="s">
        <v>288</v>
      </c>
      <c r="C230" t="s">
        <v>479</v>
      </c>
      <c r="D230" t="s">
        <v>273</v>
      </c>
      <c r="E230">
        <v>38813</v>
      </c>
      <c r="F230">
        <f t="shared" ca="1" si="3"/>
        <v>15</v>
      </c>
      <c r="G230" t="s">
        <v>274</v>
      </c>
      <c r="H230">
        <v>32390</v>
      </c>
      <c r="I230">
        <v>2</v>
      </c>
    </row>
    <row r="231" spans="1:9" x14ac:dyDescent="0.25">
      <c r="A231" t="s">
        <v>526</v>
      </c>
      <c r="B231" t="s">
        <v>303</v>
      </c>
      <c r="C231" t="s">
        <v>479</v>
      </c>
      <c r="D231" t="s">
        <v>273</v>
      </c>
      <c r="E231">
        <v>38816</v>
      </c>
      <c r="F231">
        <f t="shared" ca="1" si="3"/>
        <v>15</v>
      </c>
      <c r="G231" t="s">
        <v>277</v>
      </c>
      <c r="H231">
        <v>44920</v>
      </c>
      <c r="I231">
        <v>1</v>
      </c>
    </row>
    <row r="232" spans="1:9" x14ac:dyDescent="0.25">
      <c r="A232" t="s">
        <v>527</v>
      </c>
      <c r="B232" t="s">
        <v>294</v>
      </c>
      <c r="C232" t="s">
        <v>479</v>
      </c>
      <c r="D232" t="s">
        <v>276</v>
      </c>
      <c r="E232">
        <v>36269</v>
      </c>
      <c r="F232">
        <f t="shared" ca="1" si="3"/>
        <v>22</v>
      </c>
      <c r="G232" t="s">
        <v>279</v>
      </c>
      <c r="H232">
        <v>48190</v>
      </c>
      <c r="I232">
        <v>1</v>
      </c>
    </row>
    <row r="233" spans="1:9" x14ac:dyDescent="0.25">
      <c r="A233" t="s">
        <v>528</v>
      </c>
      <c r="B233" t="s">
        <v>294</v>
      </c>
      <c r="C233" t="s">
        <v>479</v>
      </c>
      <c r="D233" t="s">
        <v>273</v>
      </c>
      <c r="E233">
        <v>36273</v>
      </c>
      <c r="F233">
        <f t="shared" ca="1" si="3"/>
        <v>22</v>
      </c>
      <c r="G233" t="s">
        <v>283</v>
      </c>
      <c r="H233">
        <v>61330</v>
      </c>
      <c r="I233">
        <v>4</v>
      </c>
    </row>
    <row r="234" spans="1:9" x14ac:dyDescent="0.25">
      <c r="A234" t="s">
        <v>529</v>
      </c>
      <c r="B234" t="s">
        <v>294</v>
      </c>
      <c r="C234" t="s">
        <v>479</v>
      </c>
      <c r="D234" t="s">
        <v>290</v>
      </c>
      <c r="E234">
        <v>36637</v>
      </c>
      <c r="F234">
        <f t="shared" ca="1" si="3"/>
        <v>21</v>
      </c>
      <c r="G234" t="s">
        <v>286</v>
      </c>
      <c r="H234">
        <v>57600</v>
      </c>
      <c r="I234">
        <v>3</v>
      </c>
    </row>
    <row r="235" spans="1:9" x14ac:dyDescent="0.25">
      <c r="A235" t="s">
        <v>530</v>
      </c>
      <c r="B235" t="s">
        <v>288</v>
      </c>
      <c r="C235" t="s">
        <v>479</v>
      </c>
      <c r="D235" t="s">
        <v>282</v>
      </c>
      <c r="E235">
        <v>37730</v>
      </c>
      <c r="F235">
        <f t="shared" ca="1" si="3"/>
        <v>18</v>
      </c>
      <c r="G235" t="s">
        <v>291</v>
      </c>
      <c r="H235">
        <v>8892</v>
      </c>
      <c r="I235">
        <v>1</v>
      </c>
    </row>
    <row r="236" spans="1:9" x14ac:dyDescent="0.25">
      <c r="A236" t="s">
        <v>531</v>
      </c>
      <c r="B236" t="s">
        <v>271</v>
      </c>
      <c r="C236" t="s">
        <v>479</v>
      </c>
      <c r="D236" t="s">
        <v>273</v>
      </c>
      <c r="E236">
        <v>38809</v>
      </c>
      <c r="F236">
        <f t="shared" ca="1" si="3"/>
        <v>15</v>
      </c>
      <c r="G236" t="s">
        <v>274</v>
      </c>
      <c r="H236">
        <v>76584</v>
      </c>
      <c r="I236">
        <v>1</v>
      </c>
    </row>
    <row r="237" spans="1:9" x14ac:dyDescent="0.25">
      <c r="A237" t="s">
        <v>532</v>
      </c>
      <c r="B237" t="s">
        <v>288</v>
      </c>
      <c r="C237" t="s">
        <v>479</v>
      </c>
      <c r="D237" t="s">
        <v>273</v>
      </c>
      <c r="E237">
        <v>38821</v>
      </c>
      <c r="F237">
        <f t="shared" ca="1" si="3"/>
        <v>15</v>
      </c>
      <c r="G237" t="s">
        <v>277</v>
      </c>
      <c r="H237">
        <v>65720</v>
      </c>
      <c r="I237">
        <v>1</v>
      </c>
    </row>
    <row r="238" spans="1:9" x14ac:dyDescent="0.25">
      <c r="A238" t="s">
        <v>533</v>
      </c>
      <c r="B238" t="s">
        <v>288</v>
      </c>
      <c r="C238" t="s">
        <v>479</v>
      </c>
      <c r="D238" t="s">
        <v>273</v>
      </c>
      <c r="E238">
        <v>38832</v>
      </c>
      <c r="F238">
        <f t="shared" ca="1" si="3"/>
        <v>15</v>
      </c>
      <c r="G238" t="s">
        <v>279</v>
      </c>
      <c r="H238">
        <v>29420</v>
      </c>
      <c r="I238">
        <v>5</v>
      </c>
    </row>
    <row r="239" spans="1:9" x14ac:dyDescent="0.25">
      <c r="A239" t="s">
        <v>534</v>
      </c>
      <c r="B239" t="s">
        <v>288</v>
      </c>
      <c r="C239" t="s">
        <v>479</v>
      </c>
      <c r="D239" t="s">
        <v>290</v>
      </c>
      <c r="E239">
        <v>39189</v>
      </c>
      <c r="F239">
        <f t="shared" ca="1" si="3"/>
        <v>14</v>
      </c>
      <c r="G239" t="s">
        <v>283</v>
      </c>
      <c r="H239">
        <v>63850</v>
      </c>
      <c r="I239">
        <v>2</v>
      </c>
    </row>
    <row r="240" spans="1:9" x14ac:dyDescent="0.25">
      <c r="A240" t="s">
        <v>535</v>
      </c>
      <c r="B240" t="s">
        <v>294</v>
      </c>
      <c r="C240" t="s">
        <v>479</v>
      </c>
      <c r="D240" t="s">
        <v>290</v>
      </c>
      <c r="E240">
        <v>39545</v>
      </c>
      <c r="F240">
        <f t="shared" ca="1" si="3"/>
        <v>13</v>
      </c>
      <c r="G240" t="s">
        <v>286</v>
      </c>
      <c r="H240">
        <v>84170</v>
      </c>
      <c r="I240">
        <v>2</v>
      </c>
    </row>
    <row r="241" spans="1:9" x14ac:dyDescent="0.25">
      <c r="A241" t="s">
        <v>536</v>
      </c>
      <c r="B241" t="s">
        <v>294</v>
      </c>
      <c r="C241" t="s">
        <v>479</v>
      </c>
      <c r="D241" t="s">
        <v>273</v>
      </c>
      <c r="E241">
        <v>40270</v>
      </c>
      <c r="F241">
        <f t="shared" ca="1" si="3"/>
        <v>11</v>
      </c>
      <c r="G241" t="s">
        <v>291</v>
      </c>
      <c r="H241">
        <v>35300</v>
      </c>
      <c r="I241">
        <v>5</v>
      </c>
    </row>
    <row r="242" spans="1:9" x14ac:dyDescent="0.25">
      <c r="A242" t="s">
        <v>537</v>
      </c>
      <c r="B242" t="s">
        <v>294</v>
      </c>
      <c r="C242" t="s">
        <v>479</v>
      </c>
      <c r="D242" t="s">
        <v>273</v>
      </c>
      <c r="E242">
        <v>40634</v>
      </c>
      <c r="F242">
        <f t="shared" ca="1" si="3"/>
        <v>10</v>
      </c>
      <c r="G242" t="s">
        <v>274</v>
      </c>
      <c r="H242">
        <v>47440</v>
      </c>
      <c r="I242">
        <v>3</v>
      </c>
    </row>
    <row r="243" spans="1:9" x14ac:dyDescent="0.25">
      <c r="A243" t="s">
        <v>538</v>
      </c>
      <c r="B243" t="s">
        <v>303</v>
      </c>
      <c r="C243" t="s">
        <v>479</v>
      </c>
      <c r="D243" t="s">
        <v>282</v>
      </c>
      <c r="E243">
        <v>41056</v>
      </c>
      <c r="F243">
        <f t="shared" ca="1" si="3"/>
        <v>9</v>
      </c>
      <c r="G243" t="s">
        <v>277</v>
      </c>
      <c r="H243">
        <v>22344</v>
      </c>
      <c r="I243">
        <v>4</v>
      </c>
    </row>
    <row r="244" spans="1:9" x14ac:dyDescent="0.25">
      <c r="A244" t="s">
        <v>539</v>
      </c>
      <c r="B244" t="s">
        <v>281</v>
      </c>
      <c r="C244" t="s">
        <v>479</v>
      </c>
      <c r="D244" t="s">
        <v>273</v>
      </c>
      <c r="E244">
        <v>39597</v>
      </c>
      <c r="F244">
        <f t="shared" ca="1" si="3"/>
        <v>13</v>
      </c>
      <c r="G244" t="s">
        <v>279</v>
      </c>
      <c r="H244">
        <v>81010</v>
      </c>
      <c r="I244">
        <v>4</v>
      </c>
    </row>
    <row r="245" spans="1:9" x14ac:dyDescent="0.25">
      <c r="A245" t="s">
        <v>540</v>
      </c>
      <c r="B245" t="s">
        <v>294</v>
      </c>
      <c r="C245" t="s">
        <v>479</v>
      </c>
      <c r="D245" t="s">
        <v>273</v>
      </c>
      <c r="E245">
        <v>40301</v>
      </c>
      <c r="F245">
        <f t="shared" ca="1" si="3"/>
        <v>11</v>
      </c>
      <c r="G245" t="s">
        <v>283</v>
      </c>
      <c r="H245">
        <v>44270</v>
      </c>
      <c r="I245">
        <v>2</v>
      </c>
    </row>
    <row r="246" spans="1:9" x14ac:dyDescent="0.25">
      <c r="A246" t="s">
        <v>541</v>
      </c>
      <c r="B246" t="s">
        <v>288</v>
      </c>
      <c r="C246" t="s">
        <v>479</v>
      </c>
      <c r="D246" t="s">
        <v>276</v>
      </c>
      <c r="E246">
        <v>40302</v>
      </c>
      <c r="F246">
        <f t="shared" ca="1" si="3"/>
        <v>11</v>
      </c>
      <c r="G246" t="s">
        <v>286</v>
      </c>
      <c r="H246">
        <v>46285</v>
      </c>
      <c r="I246">
        <v>5</v>
      </c>
    </row>
    <row r="247" spans="1:9" x14ac:dyDescent="0.25">
      <c r="A247" t="s">
        <v>542</v>
      </c>
      <c r="B247" t="s">
        <v>288</v>
      </c>
      <c r="C247" t="s">
        <v>479</v>
      </c>
      <c r="D247" t="s">
        <v>273</v>
      </c>
      <c r="E247">
        <v>40312</v>
      </c>
      <c r="F247">
        <f t="shared" ca="1" si="3"/>
        <v>11</v>
      </c>
      <c r="G247" t="s">
        <v>291</v>
      </c>
      <c r="H247">
        <v>73450</v>
      </c>
      <c r="I247">
        <v>3</v>
      </c>
    </row>
    <row r="248" spans="1:9" x14ac:dyDescent="0.25">
      <c r="A248" t="s">
        <v>543</v>
      </c>
      <c r="B248" t="s">
        <v>281</v>
      </c>
      <c r="C248" t="s">
        <v>479</v>
      </c>
      <c r="D248" t="s">
        <v>290</v>
      </c>
      <c r="E248">
        <v>35927</v>
      </c>
      <c r="F248">
        <f t="shared" ca="1" si="3"/>
        <v>23</v>
      </c>
      <c r="G248" t="s">
        <v>274</v>
      </c>
      <c r="H248">
        <v>76910</v>
      </c>
      <c r="I248">
        <v>1</v>
      </c>
    </row>
    <row r="249" spans="1:9" x14ac:dyDescent="0.25">
      <c r="A249" t="s">
        <v>544</v>
      </c>
      <c r="B249" t="s">
        <v>288</v>
      </c>
      <c r="C249" t="s">
        <v>479</v>
      </c>
      <c r="D249" t="s">
        <v>273</v>
      </c>
      <c r="E249">
        <v>35932</v>
      </c>
      <c r="F249">
        <f t="shared" ca="1" si="3"/>
        <v>23</v>
      </c>
      <c r="G249" t="s">
        <v>277</v>
      </c>
      <c r="H249">
        <v>89740</v>
      </c>
      <c r="I249">
        <v>5</v>
      </c>
    </row>
    <row r="250" spans="1:9" x14ac:dyDescent="0.25">
      <c r="A250" t="s">
        <v>545</v>
      </c>
      <c r="B250" t="s">
        <v>271</v>
      </c>
      <c r="C250" t="s">
        <v>479</v>
      </c>
      <c r="D250" t="s">
        <v>273</v>
      </c>
      <c r="E250">
        <v>35938</v>
      </c>
      <c r="F250">
        <f t="shared" ca="1" si="3"/>
        <v>23</v>
      </c>
      <c r="G250" t="s">
        <v>279</v>
      </c>
      <c r="H250">
        <v>55450</v>
      </c>
      <c r="I250">
        <v>5</v>
      </c>
    </row>
    <row r="251" spans="1:9" x14ac:dyDescent="0.25">
      <c r="A251" t="s">
        <v>546</v>
      </c>
      <c r="B251" t="s">
        <v>303</v>
      </c>
      <c r="C251" t="s">
        <v>479</v>
      </c>
      <c r="D251" t="s">
        <v>290</v>
      </c>
      <c r="E251">
        <v>36283</v>
      </c>
      <c r="F251">
        <f t="shared" ca="1" si="3"/>
        <v>22</v>
      </c>
      <c r="G251" t="s">
        <v>283</v>
      </c>
      <c r="H251">
        <v>25130</v>
      </c>
      <c r="I251">
        <v>5</v>
      </c>
    </row>
    <row r="252" spans="1:9" x14ac:dyDescent="0.25">
      <c r="A252" t="s">
        <v>547</v>
      </c>
      <c r="B252" t="s">
        <v>294</v>
      </c>
      <c r="C252" t="s">
        <v>479</v>
      </c>
      <c r="D252" t="s">
        <v>282</v>
      </c>
      <c r="E252">
        <v>36305</v>
      </c>
      <c r="F252">
        <f t="shared" ca="1" si="3"/>
        <v>22</v>
      </c>
      <c r="G252" t="s">
        <v>286</v>
      </c>
      <c r="H252">
        <v>9424</v>
      </c>
      <c r="I252">
        <v>4</v>
      </c>
    </row>
    <row r="253" spans="1:9" x14ac:dyDescent="0.25">
      <c r="A253" t="s">
        <v>548</v>
      </c>
      <c r="B253" t="s">
        <v>288</v>
      </c>
      <c r="C253" t="s">
        <v>479</v>
      </c>
      <c r="D253" t="s">
        <v>273</v>
      </c>
      <c r="E253">
        <v>37394</v>
      </c>
      <c r="F253">
        <f t="shared" ca="1" si="3"/>
        <v>19</v>
      </c>
      <c r="G253" t="s">
        <v>291</v>
      </c>
      <c r="H253">
        <v>28970</v>
      </c>
      <c r="I253">
        <v>3</v>
      </c>
    </row>
    <row r="254" spans="1:9" x14ac:dyDescent="0.25">
      <c r="A254" t="s">
        <v>549</v>
      </c>
      <c r="B254" t="s">
        <v>294</v>
      </c>
      <c r="C254" t="s">
        <v>479</v>
      </c>
      <c r="D254" t="s">
        <v>290</v>
      </c>
      <c r="E254">
        <v>40680</v>
      </c>
      <c r="F254">
        <f t="shared" ca="1" si="3"/>
        <v>10</v>
      </c>
      <c r="G254" t="s">
        <v>274</v>
      </c>
      <c r="H254">
        <v>57110</v>
      </c>
      <c r="I254">
        <v>3</v>
      </c>
    </row>
    <row r="255" spans="1:9" x14ac:dyDescent="0.25">
      <c r="A255" t="s">
        <v>550</v>
      </c>
      <c r="B255" t="s">
        <v>288</v>
      </c>
      <c r="C255" t="s">
        <v>479</v>
      </c>
      <c r="D255" t="s">
        <v>290</v>
      </c>
      <c r="E255">
        <v>41079</v>
      </c>
      <c r="F255">
        <f t="shared" ca="1" si="3"/>
        <v>8</v>
      </c>
      <c r="G255" t="s">
        <v>277</v>
      </c>
      <c r="H255">
        <v>32190</v>
      </c>
      <c r="I255">
        <v>3</v>
      </c>
    </row>
    <row r="256" spans="1:9" x14ac:dyDescent="0.25">
      <c r="A256" t="s">
        <v>551</v>
      </c>
      <c r="B256" t="s">
        <v>294</v>
      </c>
      <c r="C256" t="s">
        <v>479</v>
      </c>
      <c r="D256" t="s">
        <v>290</v>
      </c>
      <c r="E256">
        <v>39262</v>
      </c>
      <c r="F256">
        <f t="shared" ca="1" si="3"/>
        <v>13</v>
      </c>
      <c r="G256" t="s">
        <v>279</v>
      </c>
      <c r="H256">
        <v>45770</v>
      </c>
      <c r="I256">
        <v>5</v>
      </c>
    </row>
    <row r="257" spans="1:9" x14ac:dyDescent="0.25">
      <c r="A257" t="s">
        <v>552</v>
      </c>
      <c r="B257" t="s">
        <v>294</v>
      </c>
      <c r="C257" t="s">
        <v>479</v>
      </c>
      <c r="D257" t="s">
        <v>273</v>
      </c>
      <c r="E257">
        <v>38876</v>
      </c>
      <c r="F257">
        <f t="shared" ca="1" si="3"/>
        <v>14</v>
      </c>
      <c r="G257" t="s">
        <v>283</v>
      </c>
      <c r="H257">
        <v>60280</v>
      </c>
      <c r="I257">
        <v>1</v>
      </c>
    </row>
    <row r="258" spans="1:9" x14ac:dyDescent="0.25">
      <c r="A258" t="s">
        <v>553</v>
      </c>
      <c r="B258" t="s">
        <v>281</v>
      </c>
      <c r="C258" t="s">
        <v>479</v>
      </c>
      <c r="D258" t="s">
        <v>273</v>
      </c>
      <c r="E258">
        <v>38878</v>
      </c>
      <c r="F258">
        <f t="shared" ref="F258:F321" ca="1" si="4">DATEDIF(E258,TODAY(),"Y")</f>
        <v>14</v>
      </c>
      <c r="G258" t="s">
        <v>286</v>
      </c>
      <c r="H258">
        <v>61150</v>
      </c>
      <c r="I258">
        <v>2</v>
      </c>
    </row>
    <row r="259" spans="1:9" x14ac:dyDescent="0.25">
      <c r="A259" t="s">
        <v>554</v>
      </c>
      <c r="B259" t="s">
        <v>288</v>
      </c>
      <c r="C259" t="s">
        <v>479</v>
      </c>
      <c r="D259" t="s">
        <v>290</v>
      </c>
      <c r="E259">
        <v>35972</v>
      </c>
      <c r="F259">
        <f t="shared" ca="1" si="4"/>
        <v>22</v>
      </c>
      <c r="G259" t="s">
        <v>291</v>
      </c>
      <c r="H259">
        <v>71710</v>
      </c>
      <c r="I259">
        <v>5</v>
      </c>
    </row>
    <row r="260" spans="1:9" x14ac:dyDescent="0.25">
      <c r="A260" t="s">
        <v>555</v>
      </c>
      <c r="B260" t="s">
        <v>288</v>
      </c>
      <c r="C260" t="s">
        <v>479</v>
      </c>
      <c r="D260" t="s">
        <v>273</v>
      </c>
      <c r="E260">
        <v>36318</v>
      </c>
      <c r="F260">
        <f t="shared" ca="1" si="4"/>
        <v>21</v>
      </c>
      <c r="G260" t="s">
        <v>274</v>
      </c>
      <c r="H260">
        <v>68750</v>
      </c>
      <c r="I260">
        <v>1</v>
      </c>
    </row>
    <row r="261" spans="1:9" x14ac:dyDescent="0.25">
      <c r="A261" t="s">
        <v>556</v>
      </c>
      <c r="B261" t="s">
        <v>288</v>
      </c>
      <c r="C261" t="s">
        <v>479</v>
      </c>
      <c r="D261" t="s">
        <v>273</v>
      </c>
      <c r="E261">
        <v>36332</v>
      </c>
      <c r="F261">
        <f t="shared" ca="1" si="4"/>
        <v>21</v>
      </c>
      <c r="G261" t="s">
        <v>277</v>
      </c>
      <c r="H261">
        <v>37760</v>
      </c>
      <c r="I261">
        <v>2</v>
      </c>
    </row>
    <row r="262" spans="1:9" x14ac:dyDescent="0.25">
      <c r="A262" t="s">
        <v>557</v>
      </c>
      <c r="B262" t="s">
        <v>271</v>
      </c>
      <c r="C262" t="s">
        <v>479</v>
      </c>
      <c r="D262" t="s">
        <v>273</v>
      </c>
      <c r="E262">
        <v>36698</v>
      </c>
      <c r="F262">
        <f t="shared" ca="1" si="4"/>
        <v>20</v>
      </c>
      <c r="G262" t="s">
        <v>279</v>
      </c>
      <c r="H262">
        <v>23650</v>
      </c>
      <c r="I262">
        <v>1</v>
      </c>
    </row>
    <row r="263" spans="1:9" x14ac:dyDescent="0.25">
      <c r="A263" t="s">
        <v>558</v>
      </c>
      <c r="B263" t="s">
        <v>303</v>
      </c>
      <c r="C263" t="s">
        <v>479</v>
      </c>
      <c r="D263" t="s">
        <v>290</v>
      </c>
      <c r="E263">
        <v>36704</v>
      </c>
      <c r="F263">
        <f t="shared" ca="1" si="4"/>
        <v>20</v>
      </c>
      <c r="G263" t="s">
        <v>283</v>
      </c>
      <c r="H263">
        <v>57760</v>
      </c>
      <c r="I263">
        <v>3</v>
      </c>
    </row>
    <row r="264" spans="1:9" x14ac:dyDescent="0.25">
      <c r="A264" t="s">
        <v>559</v>
      </c>
      <c r="B264" t="s">
        <v>288</v>
      </c>
      <c r="C264" t="s">
        <v>479</v>
      </c>
      <c r="D264" t="s">
        <v>273</v>
      </c>
      <c r="E264">
        <v>36707</v>
      </c>
      <c r="F264">
        <f t="shared" ca="1" si="4"/>
        <v>20</v>
      </c>
      <c r="G264" t="s">
        <v>286</v>
      </c>
      <c r="H264">
        <v>38870</v>
      </c>
      <c r="I264">
        <v>2</v>
      </c>
    </row>
    <row r="265" spans="1:9" x14ac:dyDescent="0.25">
      <c r="A265" t="s">
        <v>560</v>
      </c>
      <c r="B265" t="s">
        <v>288</v>
      </c>
      <c r="C265" t="s">
        <v>479</v>
      </c>
      <c r="D265" t="s">
        <v>273</v>
      </c>
      <c r="E265">
        <v>37068</v>
      </c>
      <c r="F265">
        <f t="shared" ca="1" si="4"/>
        <v>19</v>
      </c>
      <c r="G265" t="s">
        <v>291</v>
      </c>
      <c r="H265">
        <v>66010</v>
      </c>
      <c r="I265">
        <v>5</v>
      </c>
    </row>
    <row r="266" spans="1:9" x14ac:dyDescent="0.25">
      <c r="A266" t="s">
        <v>561</v>
      </c>
      <c r="B266" t="s">
        <v>294</v>
      </c>
      <c r="C266" t="s">
        <v>479</v>
      </c>
      <c r="D266" t="s">
        <v>273</v>
      </c>
      <c r="E266">
        <v>37436</v>
      </c>
      <c r="F266">
        <f t="shared" ca="1" si="4"/>
        <v>18</v>
      </c>
      <c r="G266" t="s">
        <v>274</v>
      </c>
      <c r="H266">
        <v>64130</v>
      </c>
      <c r="I266">
        <v>1</v>
      </c>
    </row>
    <row r="267" spans="1:9" x14ac:dyDescent="0.25">
      <c r="A267" t="s">
        <v>562</v>
      </c>
      <c r="B267" t="s">
        <v>271</v>
      </c>
      <c r="C267" t="s">
        <v>479</v>
      </c>
      <c r="D267" t="s">
        <v>273</v>
      </c>
      <c r="E267">
        <v>38146</v>
      </c>
      <c r="F267">
        <f t="shared" ca="1" si="4"/>
        <v>16</v>
      </c>
      <c r="G267" t="s">
        <v>277</v>
      </c>
      <c r="H267">
        <v>47340</v>
      </c>
      <c r="I267">
        <v>2</v>
      </c>
    </row>
    <row r="268" spans="1:9" x14ac:dyDescent="0.25">
      <c r="A268" t="s">
        <v>563</v>
      </c>
      <c r="B268" t="s">
        <v>288</v>
      </c>
      <c r="C268" t="s">
        <v>479</v>
      </c>
      <c r="D268" t="s">
        <v>290</v>
      </c>
      <c r="E268">
        <v>39603</v>
      </c>
      <c r="F268">
        <f t="shared" ca="1" si="4"/>
        <v>12</v>
      </c>
      <c r="G268" t="s">
        <v>279</v>
      </c>
      <c r="H268">
        <v>40940</v>
      </c>
      <c r="I268">
        <v>2</v>
      </c>
    </row>
    <row r="269" spans="1:9" x14ac:dyDescent="0.25">
      <c r="A269" t="s">
        <v>564</v>
      </c>
      <c r="B269" t="s">
        <v>303</v>
      </c>
      <c r="C269" t="s">
        <v>479</v>
      </c>
      <c r="D269" t="s">
        <v>290</v>
      </c>
      <c r="E269">
        <v>38874</v>
      </c>
      <c r="F269">
        <f t="shared" ca="1" si="4"/>
        <v>14</v>
      </c>
      <c r="G269" t="s">
        <v>283</v>
      </c>
      <c r="H269">
        <v>59330</v>
      </c>
      <c r="I269">
        <v>4</v>
      </c>
    </row>
    <row r="270" spans="1:9" x14ac:dyDescent="0.25">
      <c r="A270" t="s">
        <v>565</v>
      </c>
      <c r="B270" t="s">
        <v>303</v>
      </c>
      <c r="C270" t="s">
        <v>479</v>
      </c>
      <c r="D270" t="s">
        <v>273</v>
      </c>
      <c r="E270">
        <v>39972</v>
      </c>
      <c r="F270">
        <f t="shared" ca="1" si="4"/>
        <v>11</v>
      </c>
      <c r="G270" t="s">
        <v>286</v>
      </c>
      <c r="H270">
        <v>78170</v>
      </c>
      <c r="I270">
        <v>5</v>
      </c>
    </row>
    <row r="271" spans="1:9" x14ac:dyDescent="0.25">
      <c r="A271" t="s">
        <v>566</v>
      </c>
      <c r="B271" t="s">
        <v>294</v>
      </c>
      <c r="C271" t="s">
        <v>479</v>
      </c>
      <c r="D271" t="s">
        <v>273</v>
      </c>
      <c r="E271">
        <v>39264</v>
      </c>
      <c r="F271">
        <f t="shared" ca="1" si="4"/>
        <v>13</v>
      </c>
      <c r="G271" t="s">
        <v>291</v>
      </c>
      <c r="H271">
        <v>81980</v>
      </c>
      <c r="I271">
        <v>2</v>
      </c>
    </row>
    <row r="272" spans="1:9" x14ac:dyDescent="0.25">
      <c r="A272" t="s">
        <v>567</v>
      </c>
      <c r="B272" t="s">
        <v>271</v>
      </c>
      <c r="C272" t="s">
        <v>479</v>
      </c>
      <c r="D272" t="s">
        <v>276</v>
      </c>
      <c r="E272">
        <v>39276</v>
      </c>
      <c r="F272">
        <f t="shared" ca="1" si="4"/>
        <v>13</v>
      </c>
      <c r="G272" t="s">
        <v>274</v>
      </c>
      <c r="H272">
        <v>18895</v>
      </c>
      <c r="I272">
        <v>4</v>
      </c>
    </row>
    <row r="273" spans="1:9" x14ac:dyDescent="0.25">
      <c r="A273" t="s">
        <v>568</v>
      </c>
      <c r="B273" t="s">
        <v>303</v>
      </c>
      <c r="C273" t="s">
        <v>479</v>
      </c>
      <c r="D273" t="s">
        <v>282</v>
      </c>
      <c r="E273">
        <v>39278</v>
      </c>
      <c r="F273">
        <f t="shared" ca="1" si="4"/>
        <v>13</v>
      </c>
      <c r="G273" t="s">
        <v>277</v>
      </c>
      <c r="H273">
        <v>30416</v>
      </c>
      <c r="I273">
        <v>1</v>
      </c>
    </row>
    <row r="274" spans="1:9" x14ac:dyDescent="0.25">
      <c r="A274" t="s">
        <v>569</v>
      </c>
      <c r="B274" t="s">
        <v>271</v>
      </c>
      <c r="C274" t="s">
        <v>479</v>
      </c>
      <c r="D274" t="s">
        <v>273</v>
      </c>
      <c r="E274">
        <v>39655</v>
      </c>
      <c r="F274">
        <f t="shared" ca="1" si="4"/>
        <v>12</v>
      </c>
      <c r="G274" t="s">
        <v>279</v>
      </c>
      <c r="H274">
        <v>34480</v>
      </c>
      <c r="I274">
        <v>3</v>
      </c>
    </row>
    <row r="275" spans="1:9" x14ac:dyDescent="0.25">
      <c r="A275" t="s">
        <v>570</v>
      </c>
      <c r="B275" t="s">
        <v>288</v>
      </c>
      <c r="C275" t="s">
        <v>479</v>
      </c>
      <c r="D275" t="s">
        <v>273</v>
      </c>
      <c r="E275">
        <v>39264</v>
      </c>
      <c r="F275">
        <f t="shared" ca="1" si="4"/>
        <v>13</v>
      </c>
      <c r="G275" t="s">
        <v>283</v>
      </c>
      <c r="H275">
        <v>63070</v>
      </c>
      <c r="I275">
        <v>1</v>
      </c>
    </row>
    <row r="276" spans="1:9" x14ac:dyDescent="0.25">
      <c r="A276" t="s">
        <v>571</v>
      </c>
      <c r="B276" t="s">
        <v>288</v>
      </c>
      <c r="C276" t="s">
        <v>479</v>
      </c>
      <c r="D276" t="s">
        <v>282</v>
      </c>
      <c r="E276">
        <v>35982</v>
      </c>
      <c r="F276">
        <f t="shared" ca="1" si="4"/>
        <v>22</v>
      </c>
      <c r="G276" t="s">
        <v>286</v>
      </c>
      <c r="H276">
        <v>8904</v>
      </c>
      <c r="I276">
        <v>3</v>
      </c>
    </row>
    <row r="277" spans="1:9" x14ac:dyDescent="0.25">
      <c r="A277" t="s">
        <v>572</v>
      </c>
      <c r="B277" t="s">
        <v>294</v>
      </c>
      <c r="C277" t="s">
        <v>479</v>
      </c>
      <c r="D277" t="s">
        <v>290</v>
      </c>
      <c r="E277">
        <v>35992</v>
      </c>
      <c r="F277">
        <f t="shared" ca="1" si="4"/>
        <v>22</v>
      </c>
      <c r="G277" t="s">
        <v>291</v>
      </c>
      <c r="H277">
        <v>68260</v>
      </c>
      <c r="I277">
        <v>5</v>
      </c>
    </row>
    <row r="278" spans="1:9" x14ac:dyDescent="0.25">
      <c r="A278" t="s">
        <v>573</v>
      </c>
      <c r="B278" t="s">
        <v>294</v>
      </c>
      <c r="C278" t="s">
        <v>479</v>
      </c>
      <c r="D278" t="s">
        <v>273</v>
      </c>
      <c r="E278">
        <v>35996</v>
      </c>
      <c r="F278">
        <f t="shared" ca="1" si="4"/>
        <v>22</v>
      </c>
      <c r="G278" t="s">
        <v>274</v>
      </c>
      <c r="H278">
        <v>40340</v>
      </c>
      <c r="I278">
        <v>2</v>
      </c>
    </row>
    <row r="279" spans="1:9" x14ac:dyDescent="0.25">
      <c r="A279" t="s">
        <v>574</v>
      </c>
      <c r="B279" t="s">
        <v>288</v>
      </c>
      <c r="C279" t="s">
        <v>479</v>
      </c>
      <c r="D279" t="s">
        <v>290</v>
      </c>
      <c r="E279">
        <v>35997</v>
      </c>
      <c r="F279">
        <f t="shared" ca="1" si="4"/>
        <v>22</v>
      </c>
      <c r="G279" t="s">
        <v>277</v>
      </c>
      <c r="H279">
        <v>72520</v>
      </c>
      <c r="I279">
        <v>3</v>
      </c>
    </row>
    <row r="280" spans="1:9" x14ac:dyDescent="0.25">
      <c r="A280" t="s">
        <v>575</v>
      </c>
      <c r="B280" t="s">
        <v>285</v>
      </c>
      <c r="C280" t="s">
        <v>479</v>
      </c>
      <c r="D280" t="s">
        <v>290</v>
      </c>
      <c r="E280">
        <v>36350</v>
      </c>
      <c r="F280">
        <f t="shared" ca="1" si="4"/>
        <v>21</v>
      </c>
      <c r="G280" t="s">
        <v>279</v>
      </c>
      <c r="H280">
        <v>27380</v>
      </c>
      <c r="I280">
        <v>3</v>
      </c>
    </row>
    <row r="281" spans="1:9" x14ac:dyDescent="0.25">
      <c r="A281" t="s">
        <v>576</v>
      </c>
      <c r="B281" t="s">
        <v>288</v>
      </c>
      <c r="C281" t="s">
        <v>479</v>
      </c>
      <c r="D281" t="s">
        <v>276</v>
      </c>
      <c r="E281">
        <v>36360</v>
      </c>
      <c r="F281">
        <f t="shared" ca="1" si="4"/>
        <v>21</v>
      </c>
      <c r="G281" t="s">
        <v>283</v>
      </c>
      <c r="H281">
        <v>11065</v>
      </c>
      <c r="I281">
        <v>1</v>
      </c>
    </row>
    <row r="282" spans="1:9" x14ac:dyDescent="0.25">
      <c r="A282" t="s">
        <v>577</v>
      </c>
      <c r="B282" t="s">
        <v>288</v>
      </c>
      <c r="C282" t="s">
        <v>479</v>
      </c>
      <c r="D282" t="s">
        <v>290</v>
      </c>
      <c r="E282">
        <v>36718</v>
      </c>
      <c r="F282">
        <f t="shared" ca="1" si="4"/>
        <v>20</v>
      </c>
      <c r="G282" t="s">
        <v>286</v>
      </c>
      <c r="H282">
        <v>89520</v>
      </c>
      <c r="I282">
        <v>5</v>
      </c>
    </row>
    <row r="283" spans="1:9" x14ac:dyDescent="0.25">
      <c r="A283" t="s">
        <v>578</v>
      </c>
      <c r="B283" t="s">
        <v>288</v>
      </c>
      <c r="C283" t="s">
        <v>479</v>
      </c>
      <c r="D283" t="s">
        <v>290</v>
      </c>
      <c r="E283">
        <v>36729</v>
      </c>
      <c r="F283">
        <f t="shared" ca="1" si="4"/>
        <v>20</v>
      </c>
      <c r="G283" t="s">
        <v>291</v>
      </c>
      <c r="H283">
        <v>45420</v>
      </c>
      <c r="I283">
        <v>1</v>
      </c>
    </row>
    <row r="284" spans="1:9" x14ac:dyDescent="0.25">
      <c r="A284" t="s">
        <v>579</v>
      </c>
      <c r="B284" t="s">
        <v>285</v>
      </c>
      <c r="C284" t="s">
        <v>479</v>
      </c>
      <c r="D284" t="s">
        <v>290</v>
      </c>
      <c r="E284">
        <v>37820</v>
      </c>
      <c r="F284">
        <f t="shared" ca="1" si="4"/>
        <v>17</v>
      </c>
      <c r="G284" t="s">
        <v>274</v>
      </c>
      <c r="H284">
        <v>75420</v>
      </c>
      <c r="I284">
        <v>1</v>
      </c>
    </row>
    <row r="285" spans="1:9" x14ac:dyDescent="0.25">
      <c r="A285" t="s">
        <v>580</v>
      </c>
      <c r="B285" t="s">
        <v>271</v>
      </c>
      <c r="C285" t="s">
        <v>479</v>
      </c>
      <c r="D285" t="s">
        <v>290</v>
      </c>
      <c r="E285">
        <v>39633</v>
      </c>
      <c r="F285">
        <f t="shared" ca="1" si="4"/>
        <v>12</v>
      </c>
      <c r="G285" t="s">
        <v>277</v>
      </c>
      <c r="H285">
        <v>39680</v>
      </c>
      <c r="I285">
        <v>1</v>
      </c>
    </row>
    <row r="286" spans="1:9" x14ac:dyDescent="0.25">
      <c r="A286" t="s">
        <v>581</v>
      </c>
      <c r="B286" t="s">
        <v>281</v>
      </c>
      <c r="C286" t="s">
        <v>479</v>
      </c>
      <c r="D286" t="s">
        <v>290</v>
      </c>
      <c r="E286">
        <v>38912</v>
      </c>
      <c r="F286">
        <f t="shared" ca="1" si="4"/>
        <v>14</v>
      </c>
      <c r="G286" t="s">
        <v>279</v>
      </c>
      <c r="H286">
        <v>80330</v>
      </c>
      <c r="I286">
        <v>4</v>
      </c>
    </row>
    <row r="287" spans="1:9" x14ac:dyDescent="0.25">
      <c r="A287" t="s">
        <v>582</v>
      </c>
      <c r="B287" t="s">
        <v>294</v>
      </c>
      <c r="C287" t="s">
        <v>479</v>
      </c>
      <c r="D287" t="s">
        <v>290</v>
      </c>
      <c r="E287">
        <v>41124</v>
      </c>
      <c r="F287">
        <f t="shared" ca="1" si="4"/>
        <v>8</v>
      </c>
      <c r="G287" t="s">
        <v>283</v>
      </c>
      <c r="H287">
        <v>49530</v>
      </c>
      <c r="I287">
        <v>2</v>
      </c>
    </row>
    <row r="288" spans="1:9" x14ac:dyDescent="0.25">
      <c r="A288" t="s">
        <v>583</v>
      </c>
      <c r="B288" t="s">
        <v>294</v>
      </c>
      <c r="C288" t="s">
        <v>479</v>
      </c>
      <c r="D288" t="s">
        <v>273</v>
      </c>
      <c r="E288">
        <v>36009</v>
      </c>
      <c r="F288">
        <f t="shared" ca="1" si="4"/>
        <v>22</v>
      </c>
      <c r="G288" t="s">
        <v>286</v>
      </c>
      <c r="H288">
        <v>75120</v>
      </c>
      <c r="I288">
        <v>5</v>
      </c>
    </row>
    <row r="289" spans="1:9" x14ac:dyDescent="0.25">
      <c r="A289" t="s">
        <v>584</v>
      </c>
      <c r="B289" t="s">
        <v>303</v>
      </c>
      <c r="C289" t="s">
        <v>479</v>
      </c>
      <c r="D289" t="s">
        <v>290</v>
      </c>
      <c r="E289">
        <v>36011</v>
      </c>
      <c r="F289">
        <f t="shared" ca="1" si="4"/>
        <v>22</v>
      </c>
      <c r="G289" t="s">
        <v>291</v>
      </c>
      <c r="H289">
        <v>45050</v>
      </c>
      <c r="I289">
        <v>1</v>
      </c>
    </row>
    <row r="290" spans="1:9" x14ac:dyDescent="0.25">
      <c r="A290" t="s">
        <v>585</v>
      </c>
      <c r="B290" t="s">
        <v>285</v>
      </c>
      <c r="C290" t="s">
        <v>479</v>
      </c>
      <c r="D290" t="s">
        <v>273</v>
      </c>
      <c r="E290">
        <v>39312</v>
      </c>
      <c r="F290">
        <f t="shared" ca="1" si="4"/>
        <v>13</v>
      </c>
      <c r="G290" t="s">
        <v>274</v>
      </c>
      <c r="H290">
        <v>71030</v>
      </c>
      <c r="I290">
        <v>3</v>
      </c>
    </row>
    <row r="291" spans="1:9" x14ac:dyDescent="0.25">
      <c r="A291" t="s">
        <v>586</v>
      </c>
      <c r="B291" t="s">
        <v>281</v>
      </c>
      <c r="C291" t="s">
        <v>479</v>
      </c>
      <c r="D291" t="s">
        <v>276</v>
      </c>
      <c r="E291">
        <v>39697</v>
      </c>
      <c r="F291">
        <f t="shared" ca="1" si="4"/>
        <v>12</v>
      </c>
      <c r="G291" t="s">
        <v>277</v>
      </c>
      <c r="H291">
        <v>15260</v>
      </c>
      <c r="I291">
        <v>2</v>
      </c>
    </row>
    <row r="292" spans="1:9" x14ac:dyDescent="0.25">
      <c r="A292" t="s">
        <v>587</v>
      </c>
      <c r="B292" t="s">
        <v>288</v>
      </c>
      <c r="C292" t="s">
        <v>479</v>
      </c>
      <c r="D292" t="s">
        <v>273</v>
      </c>
      <c r="E292">
        <v>39354</v>
      </c>
      <c r="F292">
        <f t="shared" ca="1" si="4"/>
        <v>13</v>
      </c>
      <c r="G292" t="s">
        <v>279</v>
      </c>
      <c r="H292">
        <v>67050</v>
      </c>
      <c r="I292">
        <v>4</v>
      </c>
    </row>
    <row r="293" spans="1:9" x14ac:dyDescent="0.25">
      <c r="A293" t="s">
        <v>588</v>
      </c>
      <c r="B293" t="s">
        <v>281</v>
      </c>
      <c r="C293" t="s">
        <v>479</v>
      </c>
      <c r="D293" t="s">
        <v>273</v>
      </c>
      <c r="E293">
        <v>40424</v>
      </c>
      <c r="F293">
        <f t="shared" ca="1" si="4"/>
        <v>10</v>
      </c>
      <c r="G293" t="s">
        <v>283</v>
      </c>
      <c r="H293">
        <v>39520</v>
      </c>
      <c r="I293">
        <v>5</v>
      </c>
    </row>
    <row r="294" spans="1:9" x14ac:dyDescent="0.25">
      <c r="A294" t="s">
        <v>589</v>
      </c>
      <c r="B294" t="s">
        <v>294</v>
      </c>
      <c r="C294" t="s">
        <v>479</v>
      </c>
      <c r="D294" t="s">
        <v>273</v>
      </c>
      <c r="E294">
        <v>38982</v>
      </c>
      <c r="F294">
        <f t="shared" ca="1" si="4"/>
        <v>14</v>
      </c>
      <c r="G294" t="s">
        <v>286</v>
      </c>
      <c r="H294">
        <v>60100</v>
      </c>
      <c r="I294">
        <v>1</v>
      </c>
    </row>
    <row r="295" spans="1:9" x14ac:dyDescent="0.25">
      <c r="A295" t="s">
        <v>590</v>
      </c>
      <c r="B295" t="s">
        <v>288</v>
      </c>
      <c r="C295" t="s">
        <v>479</v>
      </c>
      <c r="D295" t="s">
        <v>273</v>
      </c>
      <c r="E295">
        <v>38990</v>
      </c>
      <c r="F295">
        <f t="shared" ca="1" si="4"/>
        <v>14</v>
      </c>
      <c r="G295" t="s">
        <v>291</v>
      </c>
      <c r="H295">
        <v>66430</v>
      </c>
      <c r="I295">
        <v>2</v>
      </c>
    </row>
    <row r="296" spans="1:9" x14ac:dyDescent="0.25">
      <c r="A296" t="s">
        <v>591</v>
      </c>
      <c r="B296" t="s">
        <v>303</v>
      </c>
      <c r="C296" t="s">
        <v>479</v>
      </c>
      <c r="D296" t="s">
        <v>282</v>
      </c>
      <c r="E296">
        <v>36067</v>
      </c>
      <c r="F296">
        <f t="shared" ca="1" si="4"/>
        <v>22</v>
      </c>
      <c r="G296" t="s">
        <v>274</v>
      </c>
      <c r="H296">
        <v>37612</v>
      </c>
      <c r="I296">
        <v>4</v>
      </c>
    </row>
    <row r="297" spans="1:9" x14ac:dyDescent="0.25">
      <c r="A297" t="s">
        <v>592</v>
      </c>
      <c r="B297" t="s">
        <v>303</v>
      </c>
      <c r="C297" t="s">
        <v>479</v>
      </c>
      <c r="D297" t="s">
        <v>273</v>
      </c>
      <c r="E297">
        <v>36413</v>
      </c>
      <c r="F297">
        <f t="shared" ca="1" si="4"/>
        <v>21</v>
      </c>
      <c r="G297" t="s">
        <v>277</v>
      </c>
      <c r="H297">
        <v>40060</v>
      </c>
      <c r="I297">
        <v>3</v>
      </c>
    </row>
    <row r="298" spans="1:9" x14ac:dyDescent="0.25">
      <c r="A298" t="s">
        <v>593</v>
      </c>
      <c r="B298" t="s">
        <v>288</v>
      </c>
      <c r="C298" t="s">
        <v>479</v>
      </c>
      <c r="D298" t="s">
        <v>276</v>
      </c>
      <c r="E298">
        <v>36422</v>
      </c>
      <c r="F298">
        <f t="shared" ca="1" si="4"/>
        <v>21</v>
      </c>
      <c r="G298" t="s">
        <v>279</v>
      </c>
      <c r="H298">
        <v>17270</v>
      </c>
      <c r="I298">
        <v>5</v>
      </c>
    </row>
    <row r="299" spans="1:9" x14ac:dyDescent="0.25">
      <c r="A299" t="s">
        <v>594</v>
      </c>
      <c r="B299" t="s">
        <v>288</v>
      </c>
      <c r="C299" t="s">
        <v>479</v>
      </c>
      <c r="D299" t="s">
        <v>273</v>
      </c>
      <c r="E299">
        <v>36431</v>
      </c>
      <c r="F299">
        <f t="shared" ca="1" si="4"/>
        <v>21</v>
      </c>
      <c r="G299" t="s">
        <v>283</v>
      </c>
      <c r="H299">
        <v>35820</v>
      </c>
      <c r="I299">
        <v>2</v>
      </c>
    </row>
    <row r="300" spans="1:9" x14ac:dyDescent="0.25">
      <c r="A300" t="s">
        <v>595</v>
      </c>
      <c r="B300" t="s">
        <v>294</v>
      </c>
      <c r="C300" t="s">
        <v>479</v>
      </c>
      <c r="D300" t="s">
        <v>273</v>
      </c>
      <c r="E300">
        <v>37509</v>
      </c>
      <c r="F300">
        <f t="shared" ca="1" si="4"/>
        <v>18</v>
      </c>
      <c r="G300" t="s">
        <v>286</v>
      </c>
      <c r="H300">
        <v>69080</v>
      </c>
      <c r="I300">
        <v>3</v>
      </c>
    </row>
    <row r="301" spans="1:9" x14ac:dyDescent="0.25">
      <c r="A301" t="s">
        <v>596</v>
      </c>
      <c r="B301" t="s">
        <v>288</v>
      </c>
      <c r="C301" t="s">
        <v>479</v>
      </c>
      <c r="D301" t="s">
        <v>273</v>
      </c>
      <c r="E301">
        <v>37866</v>
      </c>
      <c r="F301">
        <f t="shared" ca="1" si="4"/>
        <v>17</v>
      </c>
      <c r="G301" t="s">
        <v>291</v>
      </c>
      <c r="H301">
        <v>54230</v>
      </c>
      <c r="I301">
        <v>5</v>
      </c>
    </row>
    <row r="302" spans="1:9" x14ac:dyDescent="0.25">
      <c r="A302" t="s">
        <v>597</v>
      </c>
      <c r="B302" t="s">
        <v>303</v>
      </c>
      <c r="C302" t="s">
        <v>479</v>
      </c>
      <c r="D302" t="s">
        <v>273</v>
      </c>
      <c r="E302">
        <v>39348</v>
      </c>
      <c r="F302">
        <f t="shared" ca="1" si="4"/>
        <v>13</v>
      </c>
      <c r="G302" t="s">
        <v>274</v>
      </c>
      <c r="H302">
        <v>46220</v>
      </c>
      <c r="I302">
        <v>2</v>
      </c>
    </row>
    <row r="303" spans="1:9" x14ac:dyDescent="0.25">
      <c r="A303" t="s">
        <v>598</v>
      </c>
      <c r="B303" t="s">
        <v>294</v>
      </c>
      <c r="C303" t="s">
        <v>479</v>
      </c>
      <c r="D303" t="s">
        <v>273</v>
      </c>
      <c r="E303">
        <v>39696</v>
      </c>
      <c r="F303">
        <f t="shared" ca="1" si="4"/>
        <v>12</v>
      </c>
      <c r="G303" t="s">
        <v>277</v>
      </c>
      <c r="H303">
        <v>69320</v>
      </c>
      <c r="I303">
        <v>3</v>
      </c>
    </row>
    <row r="304" spans="1:9" x14ac:dyDescent="0.25">
      <c r="A304" t="s">
        <v>599</v>
      </c>
      <c r="B304" t="s">
        <v>288</v>
      </c>
      <c r="C304" t="s">
        <v>479</v>
      </c>
      <c r="D304" t="s">
        <v>290</v>
      </c>
      <c r="E304">
        <v>40449</v>
      </c>
      <c r="F304">
        <f t="shared" ca="1" si="4"/>
        <v>10</v>
      </c>
      <c r="G304" t="s">
        <v>279</v>
      </c>
      <c r="H304">
        <v>88840</v>
      </c>
      <c r="I304">
        <v>5</v>
      </c>
    </row>
    <row r="305" spans="1:9" x14ac:dyDescent="0.25">
      <c r="A305" t="s">
        <v>600</v>
      </c>
      <c r="B305" t="s">
        <v>303</v>
      </c>
      <c r="C305" t="s">
        <v>479</v>
      </c>
      <c r="D305" t="s">
        <v>290</v>
      </c>
      <c r="E305">
        <v>39378</v>
      </c>
      <c r="F305">
        <f t="shared" ca="1" si="4"/>
        <v>13</v>
      </c>
      <c r="G305" t="s">
        <v>283</v>
      </c>
      <c r="H305">
        <v>35460</v>
      </c>
      <c r="I305">
        <v>3</v>
      </c>
    </row>
    <row r="306" spans="1:9" x14ac:dyDescent="0.25">
      <c r="A306" t="s">
        <v>601</v>
      </c>
      <c r="B306" t="s">
        <v>281</v>
      </c>
      <c r="C306" t="s">
        <v>479</v>
      </c>
      <c r="D306" t="s">
        <v>276</v>
      </c>
      <c r="E306">
        <v>40456</v>
      </c>
      <c r="F306">
        <f t="shared" ca="1" si="4"/>
        <v>10</v>
      </c>
      <c r="G306" t="s">
        <v>286</v>
      </c>
      <c r="H306">
        <v>46645</v>
      </c>
      <c r="I306">
        <v>5</v>
      </c>
    </row>
    <row r="307" spans="1:9" x14ac:dyDescent="0.25">
      <c r="A307" t="s">
        <v>602</v>
      </c>
      <c r="B307" t="s">
        <v>294</v>
      </c>
      <c r="C307" t="s">
        <v>479</v>
      </c>
      <c r="D307" t="s">
        <v>290</v>
      </c>
      <c r="E307">
        <v>40462</v>
      </c>
      <c r="F307">
        <f t="shared" ca="1" si="4"/>
        <v>10</v>
      </c>
      <c r="G307" t="s">
        <v>291</v>
      </c>
      <c r="H307">
        <v>52940</v>
      </c>
      <c r="I307">
        <v>4</v>
      </c>
    </row>
    <row r="308" spans="1:9" x14ac:dyDescent="0.25">
      <c r="A308" t="s">
        <v>603</v>
      </c>
      <c r="B308" t="s">
        <v>294</v>
      </c>
      <c r="C308" t="s">
        <v>479</v>
      </c>
      <c r="D308" t="s">
        <v>273</v>
      </c>
      <c r="E308">
        <v>40469</v>
      </c>
      <c r="F308">
        <f t="shared" ca="1" si="4"/>
        <v>10</v>
      </c>
      <c r="G308" t="s">
        <v>274</v>
      </c>
      <c r="H308">
        <v>45480</v>
      </c>
      <c r="I308">
        <v>4</v>
      </c>
    </row>
    <row r="309" spans="1:9" x14ac:dyDescent="0.25">
      <c r="A309" t="s">
        <v>604</v>
      </c>
      <c r="B309" t="s">
        <v>285</v>
      </c>
      <c r="C309" t="s">
        <v>479</v>
      </c>
      <c r="D309" t="s">
        <v>290</v>
      </c>
      <c r="E309">
        <v>40473</v>
      </c>
      <c r="F309">
        <f t="shared" ca="1" si="4"/>
        <v>10</v>
      </c>
      <c r="G309" t="s">
        <v>277</v>
      </c>
      <c r="H309">
        <v>28260</v>
      </c>
      <c r="I309">
        <v>5</v>
      </c>
    </row>
    <row r="310" spans="1:9" x14ac:dyDescent="0.25">
      <c r="A310" t="s">
        <v>605</v>
      </c>
      <c r="B310" t="s">
        <v>285</v>
      </c>
      <c r="C310" t="s">
        <v>479</v>
      </c>
      <c r="D310" t="s">
        <v>273</v>
      </c>
      <c r="E310">
        <v>40474</v>
      </c>
      <c r="F310">
        <f t="shared" ca="1" si="4"/>
        <v>10</v>
      </c>
      <c r="G310" t="s">
        <v>279</v>
      </c>
      <c r="H310">
        <v>59320</v>
      </c>
      <c r="I310">
        <v>4</v>
      </c>
    </row>
    <row r="311" spans="1:9" x14ac:dyDescent="0.25">
      <c r="A311" t="s">
        <v>606</v>
      </c>
      <c r="B311" t="s">
        <v>271</v>
      </c>
      <c r="C311" t="s">
        <v>479</v>
      </c>
      <c r="D311" t="s">
        <v>273</v>
      </c>
      <c r="E311">
        <v>39001</v>
      </c>
      <c r="F311">
        <f t="shared" ca="1" si="4"/>
        <v>14</v>
      </c>
      <c r="G311" t="s">
        <v>283</v>
      </c>
      <c r="H311">
        <v>70020</v>
      </c>
      <c r="I311">
        <v>3</v>
      </c>
    </row>
    <row r="312" spans="1:9" x14ac:dyDescent="0.25">
      <c r="A312" t="s">
        <v>607</v>
      </c>
      <c r="B312" t="s">
        <v>303</v>
      </c>
      <c r="C312" t="s">
        <v>479</v>
      </c>
      <c r="D312" t="s">
        <v>273</v>
      </c>
      <c r="E312">
        <v>36084</v>
      </c>
      <c r="F312">
        <f t="shared" ca="1" si="4"/>
        <v>22</v>
      </c>
      <c r="G312" t="s">
        <v>286</v>
      </c>
      <c r="H312">
        <v>33210</v>
      </c>
      <c r="I312">
        <v>4</v>
      </c>
    </row>
    <row r="313" spans="1:9" x14ac:dyDescent="0.25">
      <c r="A313" t="s">
        <v>608</v>
      </c>
      <c r="B313" t="s">
        <v>271</v>
      </c>
      <c r="C313" t="s">
        <v>479</v>
      </c>
      <c r="D313" t="s">
        <v>273</v>
      </c>
      <c r="E313">
        <v>36444</v>
      </c>
      <c r="F313">
        <f t="shared" ca="1" si="4"/>
        <v>21</v>
      </c>
      <c r="G313" t="s">
        <v>291</v>
      </c>
      <c r="H313">
        <v>67280</v>
      </c>
      <c r="I313">
        <v>3</v>
      </c>
    </row>
    <row r="314" spans="1:9" x14ac:dyDescent="0.25">
      <c r="A314" t="s">
        <v>609</v>
      </c>
      <c r="B314" t="s">
        <v>294</v>
      </c>
      <c r="C314" t="s">
        <v>479</v>
      </c>
      <c r="D314" t="s">
        <v>290</v>
      </c>
      <c r="E314">
        <v>36455</v>
      </c>
      <c r="F314">
        <f t="shared" ca="1" si="4"/>
        <v>21</v>
      </c>
      <c r="G314" t="s">
        <v>274</v>
      </c>
      <c r="H314">
        <v>23810</v>
      </c>
      <c r="I314">
        <v>4</v>
      </c>
    </row>
    <row r="315" spans="1:9" x14ac:dyDescent="0.25">
      <c r="A315" t="s">
        <v>610</v>
      </c>
      <c r="B315" t="s">
        <v>285</v>
      </c>
      <c r="C315" t="s">
        <v>479</v>
      </c>
      <c r="D315" t="s">
        <v>290</v>
      </c>
      <c r="E315">
        <v>37899</v>
      </c>
      <c r="F315">
        <f t="shared" ca="1" si="4"/>
        <v>17</v>
      </c>
      <c r="G315" t="s">
        <v>277</v>
      </c>
      <c r="H315">
        <v>64220</v>
      </c>
      <c r="I315">
        <v>5</v>
      </c>
    </row>
    <row r="316" spans="1:9" x14ac:dyDescent="0.25">
      <c r="A316" t="s">
        <v>611</v>
      </c>
      <c r="B316" t="s">
        <v>271</v>
      </c>
      <c r="C316" t="s">
        <v>479</v>
      </c>
      <c r="D316" t="s">
        <v>290</v>
      </c>
      <c r="E316">
        <v>38289</v>
      </c>
      <c r="F316">
        <f t="shared" ca="1" si="4"/>
        <v>16</v>
      </c>
      <c r="G316" t="s">
        <v>279</v>
      </c>
      <c r="H316">
        <v>71830</v>
      </c>
      <c r="I316">
        <v>3</v>
      </c>
    </row>
    <row r="317" spans="1:9" x14ac:dyDescent="0.25">
      <c r="A317" t="s">
        <v>612</v>
      </c>
      <c r="B317" t="s">
        <v>285</v>
      </c>
      <c r="C317" t="s">
        <v>479</v>
      </c>
      <c r="D317" t="s">
        <v>282</v>
      </c>
      <c r="E317">
        <v>39747</v>
      </c>
      <c r="F317">
        <f t="shared" ca="1" si="4"/>
        <v>12</v>
      </c>
      <c r="G317" t="s">
        <v>283</v>
      </c>
      <c r="H317">
        <v>10572</v>
      </c>
      <c r="I317">
        <v>4</v>
      </c>
    </row>
    <row r="318" spans="1:9" x14ac:dyDescent="0.25">
      <c r="A318" t="s">
        <v>613</v>
      </c>
      <c r="B318" t="s">
        <v>294</v>
      </c>
      <c r="C318" t="s">
        <v>479</v>
      </c>
      <c r="D318" t="s">
        <v>290</v>
      </c>
      <c r="E318">
        <v>40470</v>
      </c>
      <c r="F318">
        <f t="shared" ca="1" si="4"/>
        <v>10</v>
      </c>
      <c r="G318" t="s">
        <v>286</v>
      </c>
      <c r="H318">
        <v>37840</v>
      </c>
      <c r="I318">
        <v>1</v>
      </c>
    </row>
    <row r="319" spans="1:9" x14ac:dyDescent="0.25">
      <c r="A319" t="s">
        <v>614</v>
      </c>
      <c r="B319" t="s">
        <v>271</v>
      </c>
      <c r="C319" t="s">
        <v>479</v>
      </c>
      <c r="D319" t="s">
        <v>273</v>
      </c>
      <c r="E319">
        <v>39403</v>
      </c>
      <c r="F319">
        <f t="shared" ca="1" si="4"/>
        <v>13</v>
      </c>
      <c r="G319" t="s">
        <v>291</v>
      </c>
      <c r="H319">
        <v>38940</v>
      </c>
      <c r="I319">
        <v>2</v>
      </c>
    </row>
    <row r="320" spans="1:9" x14ac:dyDescent="0.25">
      <c r="A320" t="s">
        <v>615</v>
      </c>
      <c r="B320" t="s">
        <v>288</v>
      </c>
      <c r="C320" t="s">
        <v>479</v>
      </c>
      <c r="D320" t="s">
        <v>273</v>
      </c>
      <c r="E320">
        <v>39407</v>
      </c>
      <c r="F320">
        <f t="shared" ca="1" si="4"/>
        <v>13</v>
      </c>
      <c r="G320" t="s">
        <v>274</v>
      </c>
      <c r="H320">
        <v>73072</v>
      </c>
      <c r="I320">
        <v>5</v>
      </c>
    </row>
    <row r="321" spans="1:9" x14ac:dyDescent="0.25">
      <c r="A321" t="s">
        <v>616</v>
      </c>
      <c r="B321" t="s">
        <v>294</v>
      </c>
      <c r="C321" t="s">
        <v>479</v>
      </c>
      <c r="D321" t="s">
        <v>290</v>
      </c>
      <c r="E321">
        <v>40492</v>
      </c>
      <c r="F321">
        <f t="shared" ca="1" si="4"/>
        <v>10</v>
      </c>
      <c r="G321" t="s">
        <v>277</v>
      </c>
      <c r="H321">
        <v>66010</v>
      </c>
      <c r="I321">
        <v>2</v>
      </c>
    </row>
    <row r="322" spans="1:9" x14ac:dyDescent="0.25">
      <c r="A322" t="s">
        <v>617</v>
      </c>
      <c r="B322" t="s">
        <v>294</v>
      </c>
      <c r="C322" t="s">
        <v>479</v>
      </c>
      <c r="D322" t="s">
        <v>273</v>
      </c>
      <c r="E322">
        <v>36101</v>
      </c>
      <c r="F322">
        <f t="shared" ref="F322:F385" ca="1" si="5">DATEDIF(E322,TODAY(),"Y")</f>
        <v>22</v>
      </c>
      <c r="G322" t="s">
        <v>279</v>
      </c>
      <c r="H322">
        <v>88240</v>
      </c>
      <c r="I322">
        <v>5</v>
      </c>
    </row>
    <row r="323" spans="1:9" x14ac:dyDescent="0.25">
      <c r="A323" t="s">
        <v>618</v>
      </c>
      <c r="B323" t="s">
        <v>271</v>
      </c>
      <c r="C323" t="s">
        <v>479</v>
      </c>
      <c r="D323" t="s">
        <v>273</v>
      </c>
      <c r="E323">
        <v>36122</v>
      </c>
      <c r="F323">
        <f t="shared" ca="1" si="5"/>
        <v>22</v>
      </c>
      <c r="G323" t="s">
        <v>283</v>
      </c>
      <c r="H323">
        <v>22660</v>
      </c>
      <c r="I323">
        <v>2</v>
      </c>
    </row>
    <row r="324" spans="1:9" x14ac:dyDescent="0.25">
      <c r="A324" t="s">
        <v>619</v>
      </c>
      <c r="B324" t="s">
        <v>285</v>
      </c>
      <c r="C324" t="s">
        <v>479</v>
      </c>
      <c r="D324" t="s">
        <v>273</v>
      </c>
      <c r="E324">
        <v>37936</v>
      </c>
      <c r="F324">
        <f t="shared" ca="1" si="5"/>
        <v>17</v>
      </c>
      <c r="G324" t="s">
        <v>286</v>
      </c>
      <c r="H324">
        <v>30920</v>
      </c>
      <c r="I324">
        <v>5</v>
      </c>
    </row>
    <row r="325" spans="1:9" x14ac:dyDescent="0.25">
      <c r="A325" t="s">
        <v>620</v>
      </c>
      <c r="B325" t="s">
        <v>294</v>
      </c>
      <c r="C325" t="s">
        <v>479</v>
      </c>
      <c r="D325" t="s">
        <v>273</v>
      </c>
      <c r="E325">
        <v>37943</v>
      </c>
      <c r="F325">
        <f t="shared" ca="1" si="5"/>
        <v>17</v>
      </c>
      <c r="G325" t="s">
        <v>291</v>
      </c>
      <c r="H325">
        <v>75176</v>
      </c>
      <c r="I325">
        <v>3</v>
      </c>
    </row>
    <row r="326" spans="1:9" x14ac:dyDescent="0.25">
      <c r="A326" t="s">
        <v>621</v>
      </c>
      <c r="B326" t="s">
        <v>288</v>
      </c>
      <c r="C326" t="s">
        <v>479</v>
      </c>
      <c r="D326" t="s">
        <v>290</v>
      </c>
      <c r="E326">
        <v>38321</v>
      </c>
      <c r="F326">
        <f t="shared" ca="1" si="5"/>
        <v>16</v>
      </c>
      <c r="G326" t="s">
        <v>274</v>
      </c>
      <c r="H326">
        <v>37980</v>
      </c>
      <c r="I326">
        <v>4</v>
      </c>
    </row>
    <row r="327" spans="1:9" x14ac:dyDescent="0.25">
      <c r="A327" t="s">
        <v>622</v>
      </c>
      <c r="B327" t="s">
        <v>285</v>
      </c>
      <c r="C327" t="s">
        <v>479</v>
      </c>
      <c r="D327" t="s">
        <v>273</v>
      </c>
      <c r="E327">
        <v>38321</v>
      </c>
      <c r="F327">
        <f t="shared" ca="1" si="5"/>
        <v>16</v>
      </c>
      <c r="G327" t="s">
        <v>277</v>
      </c>
      <c r="H327">
        <v>70760</v>
      </c>
      <c r="I327">
        <v>1</v>
      </c>
    </row>
    <row r="328" spans="1:9" x14ac:dyDescent="0.25">
      <c r="A328" t="s">
        <v>623</v>
      </c>
      <c r="B328" t="s">
        <v>288</v>
      </c>
      <c r="C328" t="s">
        <v>479</v>
      </c>
      <c r="D328" t="s">
        <v>273</v>
      </c>
      <c r="E328">
        <v>39760</v>
      </c>
      <c r="F328">
        <f t="shared" ca="1" si="5"/>
        <v>12</v>
      </c>
      <c r="G328" t="s">
        <v>279</v>
      </c>
      <c r="H328">
        <v>61060</v>
      </c>
      <c r="I328">
        <v>5</v>
      </c>
    </row>
    <row r="329" spans="1:9" x14ac:dyDescent="0.25">
      <c r="A329" t="s">
        <v>624</v>
      </c>
      <c r="B329" t="s">
        <v>294</v>
      </c>
      <c r="C329" t="s">
        <v>479</v>
      </c>
      <c r="D329" t="s">
        <v>273</v>
      </c>
      <c r="E329">
        <v>39390</v>
      </c>
      <c r="F329">
        <f t="shared" ca="1" si="5"/>
        <v>13</v>
      </c>
      <c r="G329" t="s">
        <v>283</v>
      </c>
      <c r="H329">
        <v>71490</v>
      </c>
      <c r="I329">
        <v>5</v>
      </c>
    </row>
    <row r="330" spans="1:9" x14ac:dyDescent="0.25">
      <c r="A330" t="s">
        <v>625</v>
      </c>
      <c r="B330" t="s">
        <v>285</v>
      </c>
      <c r="C330" t="s">
        <v>479</v>
      </c>
      <c r="D330" t="s">
        <v>290</v>
      </c>
      <c r="E330">
        <v>39785</v>
      </c>
      <c r="F330">
        <f t="shared" ca="1" si="5"/>
        <v>12</v>
      </c>
      <c r="G330" t="s">
        <v>286</v>
      </c>
      <c r="H330">
        <v>80690</v>
      </c>
      <c r="I330">
        <v>3</v>
      </c>
    </row>
    <row r="331" spans="1:9" x14ac:dyDescent="0.25">
      <c r="A331" t="s">
        <v>626</v>
      </c>
      <c r="B331" t="s">
        <v>294</v>
      </c>
      <c r="C331" t="s">
        <v>479</v>
      </c>
      <c r="D331" t="s">
        <v>276</v>
      </c>
      <c r="E331">
        <v>36503</v>
      </c>
      <c r="F331">
        <f t="shared" ca="1" si="5"/>
        <v>21</v>
      </c>
      <c r="G331" t="s">
        <v>291</v>
      </c>
      <c r="H331">
        <v>41615</v>
      </c>
      <c r="I331">
        <v>1</v>
      </c>
    </row>
    <row r="332" spans="1:9" x14ac:dyDescent="0.25">
      <c r="A332" t="s">
        <v>627</v>
      </c>
      <c r="B332" t="s">
        <v>303</v>
      </c>
      <c r="C332" t="s">
        <v>479</v>
      </c>
      <c r="D332" t="s">
        <v>273</v>
      </c>
      <c r="E332">
        <v>37229</v>
      </c>
      <c r="F332">
        <f t="shared" ca="1" si="5"/>
        <v>19</v>
      </c>
      <c r="G332" t="s">
        <v>274</v>
      </c>
      <c r="H332">
        <v>25310</v>
      </c>
      <c r="I332">
        <v>4</v>
      </c>
    </row>
    <row r="333" spans="1:9" x14ac:dyDescent="0.25">
      <c r="A333" t="s">
        <v>628</v>
      </c>
      <c r="B333" t="s">
        <v>271</v>
      </c>
      <c r="C333" t="s">
        <v>479</v>
      </c>
      <c r="D333" t="s">
        <v>276</v>
      </c>
      <c r="E333">
        <v>37620</v>
      </c>
      <c r="F333">
        <f t="shared" ca="1" si="5"/>
        <v>18</v>
      </c>
      <c r="G333" t="s">
        <v>277</v>
      </c>
      <c r="H333">
        <v>24460</v>
      </c>
      <c r="I333">
        <v>1</v>
      </c>
    </row>
    <row r="334" spans="1:9" x14ac:dyDescent="0.25">
      <c r="A334" t="s">
        <v>629</v>
      </c>
      <c r="B334" t="s">
        <v>285</v>
      </c>
      <c r="C334" t="s">
        <v>479</v>
      </c>
      <c r="D334" t="s">
        <v>273</v>
      </c>
      <c r="E334">
        <v>40175</v>
      </c>
      <c r="F334">
        <f t="shared" ca="1" si="5"/>
        <v>11</v>
      </c>
      <c r="G334" t="s">
        <v>279</v>
      </c>
      <c r="H334">
        <v>34690</v>
      </c>
      <c r="I334">
        <v>2</v>
      </c>
    </row>
    <row r="335" spans="1:9" x14ac:dyDescent="0.25">
      <c r="A335" t="s">
        <v>630</v>
      </c>
      <c r="B335" t="s">
        <v>285</v>
      </c>
      <c r="C335" t="s">
        <v>631</v>
      </c>
      <c r="D335" t="s">
        <v>290</v>
      </c>
      <c r="E335">
        <v>40292</v>
      </c>
      <c r="F335">
        <f t="shared" ca="1" si="5"/>
        <v>11</v>
      </c>
      <c r="G335" t="s">
        <v>283</v>
      </c>
      <c r="H335">
        <v>61890</v>
      </c>
      <c r="I335">
        <v>2</v>
      </c>
    </row>
    <row r="336" spans="1:9" x14ac:dyDescent="0.25">
      <c r="A336" t="s">
        <v>632</v>
      </c>
      <c r="B336" t="s">
        <v>281</v>
      </c>
      <c r="C336" t="s">
        <v>631</v>
      </c>
      <c r="D336" t="s">
        <v>273</v>
      </c>
      <c r="E336">
        <v>37407</v>
      </c>
      <c r="F336">
        <f t="shared" ca="1" si="5"/>
        <v>19</v>
      </c>
      <c r="G336" t="s">
        <v>286</v>
      </c>
      <c r="H336">
        <v>59140</v>
      </c>
      <c r="I336">
        <v>5</v>
      </c>
    </row>
    <row r="337" spans="1:9" x14ac:dyDescent="0.25">
      <c r="A337" t="s">
        <v>633</v>
      </c>
      <c r="B337" t="s">
        <v>285</v>
      </c>
      <c r="C337" t="s">
        <v>631</v>
      </c>
      <c r="D337" t="s">
        <v>273</v>
      </c>
      <c r="E337">
        <v>40313</v>
      </c>
      <c r="F337">
        <f t="shared" ca="1" si="5"/>
        <v>11</v>
      </c>
      <c r="G337" t="s">
        <v>291</v>
      </c>
      <c r="H337">
        <v>27250</v>
      </c>
      <c r="I337">
        <v>5</v>
      </c>
    </row>
    <row r="338" spans="1:9" x14ac:dyDescent="0.25">
      <c r="A338" t="s">
        <v>634</v>
      </c>
      <c r="B338" t="s">
        <v>303</v>
      </c>
      <c r="C338" t="s">
        <v>631</v>
      </c>
      <c r="D338" t="s">
        <v>273</v>
      </c>
      <c r="E338">
        <v>41137</v>
      </c>
      <c r="F338">
        <f t="shared" ca="1" si="5"/>
        <v>8</v>
      </c>
      <c r="G338" t="s">
        <v>274</v>
      </c>
      <c r="H338">
        <v>39160</v>
      </c>
      <c r="I338">
        <v>3</v>
      </c>
    </row>
    <row r="339" spans="1:9" x14ac:dyDescent="0.25">
      <c r="A339" t="s">
        <v>635</v>
      </c>
      <c r="B339" t="s">
        <v>271</v>
      </c>
      <c r="C339" t="s">
        <v>631</v>
      </c>
      <c r="D339" t="s">
        <v>290</v>
      </c>
      <c r="E339">
        <v>36765</v>
      </c>
      <c r="F339">
        <f t="shared" ca="1" si="5"/>
        <v>20</v>
      </c>
      <c r="G339" t="s">
        <v>277</v>
      </c>
      <c r="H339">
        <v>74500</v>
      </c>
      <c r="I339">
        <v>4</v>
      </c>
    </row>
    <row r="340" spans="1:9" x14ac:dyDescent="0.25">
      <c r="A340" t="s">
        <v>636</v>
      </c>
      <c r="B340" t="s">
        <v>288</v>
      </c>
      <c r="C340" t="s">
        <v>631</v>
      </c>
      <c r="D340" t="s">
        <v>273</v>
      </c>
      <c r="E340">
        <v>37936</v>
      </c>
      <c r="F340">
        <f t="shared" ca="1" si="5"/>
        <v>17</v>
      </c>
      <c r="G340" t="s">
        <v>279</v>
      </c>
      <c r="H340">
        <v>53870</v>
      </c>
      <c r="I340">
        <v>2</v>
      </c>
    </row>
    <row r="341" spans="1:9" x14ac:dyDescent="0.25">
      <c r="A341" t="s">
        <v>637</v>
      </c>
      <c r="B341" t="s">
        <v>271</v>
      </c>
      <c r="C341" t="s">
        <v>631</v>
      </c>
      <c r="D341" t="s">
        <v>273</v>
      </c>
      <c r="E341">
        <v>39038</v>
      </c>
      <c r="F341">
        <f t="shared" ca="1" si="5"/>
        <v>14</v>
      </c>
      <c r="G341" t="s">
        <v>283</v>
      </c>
      <c r="H341">
        <v>71400</v>
      </c>
      <c r="I341">
        <v>4</v>
      </c>
    </row>
    <row r="342" spans="1:9" x14ac:dyDescent="0.25">
      <c r="A342" t="s">
        <v>638</v>
      </c>
      <c r="B342" t="s">
        <v>303</v>
      </c>
      <c r="C342" t="s">
        <v>639</v>
      </c>
      <c r="D342" t="s">
        <v>273</v>
      </c>
      <c r="E342">
        <v>40552</v>
      </c>
      <c r="F342">
        <f t="shared" ca="1" si="5"/>
        <v>10</v>
      </c>
      <c r="G342" t="s">
        <v>286</v>
      </c>
      <c r="H342">
        <v>62740</v>
      </c>
      <c r="I342">
        <v>4</v>
      </c>
    </row>
    <row r="343" spans="1:9" x14ac:dyDescent="0.25">
      <c r="A343" t="s">
        <v>640</v>
      </c>
      <c r="B343" t="s">
        <v>288</v>
      </c>
      <c r="C343" t="s">
        <v>639</v>
      </c>
      <c r="D343" t="s">
        <v>273</v>
      </c>
      <c r="E343">
        <v>40911</v>
      </c>
      <c r="F343">
        <f t="shared" ca="1" si="5"/>
        <v>9</v>
      </c>
      <c r="G343" t="s">
        <v>291</v>
      </c>
      <c r="H343">
        <v>87120</v>
      </c>
      <c r="I343">
        <v>3</v>
      </c>
    </row>
    <row r="344" spans="1:9" x14ac:dyDescent="0.25">
      <c r="A344" t="s">
        <v>641</v>
      </c>
      <c r="B344" t="s">
        <v>288</v>
      </c>
      <c r="C344" t="s">
        <v>639</v>
      </c>
      <c r="D344" t="s">
        <v>276</v>
      </c>
      <c r="E344">
        <v>39457</v>
      </c>
      <c r="F344">
        <f t="shared" ca="1" si="5"/>
        <v>13</v>
      </c>
      <c r="G344" t="s">
        <v>274</v>
      </c>
      <c r="H344">
        <v>31255</v>
      </c>
      <c r="I344">
        <v>5</v>
      </c>
    </row>
    <row r="345" spans="1:9" x14ac:dyDescent="0.25">
      <c r="A345" t="s">
        <v>642</v>
      </c>
      <c r="B345" t="s">
        <v>271</v>
      </c>
      <c r="C345" t="s">
        <v>639</v>
      </c>
      <c r="D345" t="s">
        <v>276</v>
      </c>
      <c r="E345">
        <v>39098</v>
      </c>
      <c r="F345">
        <f t="shared" ca="1" si="5"/>
        <v>14</v>
      </c>
      <c r="G345" t="s">
        <v>277</v>
      </c>
      <c r="H345">
        <v>47705</v>
      </c>
      <c r="I345">
        <v>5</v>
      </c>
    </row>
    <row r="346" spans="1:9" x14ac:dyDescent="0.25">
      <c r="A346" t="s">
        <v>643</v>
      </c>
      <c r="B346" t="s">
        <v>294</v>
      </c>
      <c r="C346" t="s">
        <v>639</v>
      </c>
      <c r="D346" t="s">
        <v>273</v>
      </c>
      <c r="E346">
        <v>40209</v>
      </c>
      <c r="F346">
        <f t="shared" ca="1" si="5"/>
        <v>11</v>
      </c>
      <c r="G346" t="s">
        <v>279</v>
      </c>
      <c r="H346">
        <v>45260</v>
      </c>
      <c r="I346">
        <v>4</v>
      </c>
    </row>
    <row r="347" spans="1:9" x14ac:dyDescent="0.25">
      <c r="A347" t="s">
        <v>644</v>
      </c>
      <c r="B347" t="s">
        <v>271</v>
      </c>
      <c r="C347" t="s">
        <v>639</v>
      </c>
      <c r="D347" t="s">
        <v>290</v>
      </c>
      <c r="E347">
        <v>36192</v>
      </c>
      <c r="F347">
        <f t="shared" ca="1" si="5"/>
        <v>22</v>
      </c>
      <c r="G347" t="s">
        <v>283</v>
      </c>
      <c r="H347">
        <v>47620</v>
      </c>
      <c r="I347">
        <v>5</v>
      </c>
    </row>
    <row r="348" spans="1:9" x14ac:dyDescent="0.25">
      <c r="A348" t="s">
        <v>645</v>
      </c>
      <c r="B348" t="s">
        <v>281</v>
      </c>
      <c r="C348" t="s">
        <v>639</v>
      </c>
      <c r="D348" t="s">
        <v>290</v>
      </c>
      <c r="E348">
        <v>36199</v>
      </c>
      <c r="F348">
        <f t="shared" ca="1" si="5"/>
        <v>22</v>
      </c>
      <c r="G348" t="s">
        <v>286</v>
      </c>
      <c r="H348">
        <v>31270</v>
      </c>
      <c r="I348">
        <v>5</v>
      </c>
    </row>
    <row r="349" spans="1:9" x14ac:dyDescent="0.25">
      <c r="A349" t="s">
        <v>646</v>
      </c>
      <c r="B349" t="s">
        <v>271</v>
      </c>
      <c r="C349" t="s">
        <v>639</v>
      </c>
      <c r="D349" t="s">
        <v>273</v>
      </c>
      <c r="E349">
        <v>36940</v>
      </c>
      <c r="F349">
        <f t="shared" ca="1" si="5"/>
        <v>20</v>
      </c>
      <c r="G349" t="s">
        <v>291</v>
      </c>
      <c r="H349">
        <v>48990</v>
      </c>
      <c r="I349">
        <v>5</v>
      </c>
    </row>
    <row r="350" spans="1:9" x14ac:dyDescent="0.25">
      <c r="A350" t="s">
        <v>647</v>
      </c>
      <c r="B350" t="s">
        <v>271</v>
      </c>
      <c r="C350" t="s">
        <v>639</v>
      </c>
      <c r="D350" t="s">
        <v>276</v>
      </c>
      <c r="E350">
        <v>39871</v>
      </c>
      <c r="F350">
        <f t="shared" ca="1" si="5"/>
        <v>12</v>
      </c>
      <c r="G350" t="s">
        <v>274</v>
      </c>
      <c r="H350">
        <v>38575</v>
      </c>
      <c r="I350">
        <v>2</v>
      </c>
    </row>
    <row r="351" spans="1:9" x14ac:dyDescent="0.25">
      <c r="A351" t="s">
        <v>648</v>
      </c>
      <c r="B351" t="s">
        <v>288</v>
      </c>
      <c r="C351" t="s">
        <v>639</v>
      </c>
      <c r="D351" t="s">
        <v>282</v>
      </c>
      <c r="E351">
        <v>40610</v>
      </c>
      <c r="F351">
        <f t="shared" ca="1" si="5"/>
        <v>10</v>
      </c>
      <c r="G351" t="s">
        <v>277</v>
      </c>
      <c r="H351">
        <v>36844</v>
      </c>
      <c r="I351">
        <v>4</v>
      </c>
    </row>
    <row r="352" spans="1:9" x14ac:dyDescent="0.25">
      <c r="A352" t="s">
        <v>649</v>
      </c>
      <c r="B352" t="s">
        <v>294</v>
      </c>
      <c r="C352" t="s">
        <v>639</v>
      </c>
      <c r="D352" t="s">
        <v>276</v>
      </c>
      <c r="E352">
        <v>40624</v>
      </c>
      <c r="F352">
        <f t="shared" ca="1" si="5"/>
        <v>10</v>
      </c>
      <c r="G352" t="s">
        <v>279</v>
      </c>
      <c r="H352">
        <v>13090</v>
      </c>
      <c r="I352">
        <v>4</v>
      </c>
    </row>
    <row r="353" spans="1:9" x14ac:dyDescent="0.25">
      <c r="A353" t="s">
        <v>650</v>
      </c>
      <c r="B353" t="s">
        <v>288</v>
      </c>
      <c r="C353" t="s">
        <v>639</v>
      </c>
      <c r="D353" t="s">
        <v>273</v>
      </c>
      <c r="E353">
        <v>39147</v>
      </c>
      <c r="F353">
        <f t="shared" ca="1" si="5"/>
        <v>14</v>
      </c>
      <c r="G353" t="s">
        <v>283</v>
      </c>
      <c r="H353">
        <v>45180</v>
      </c>
      <c r="I353">
        <v>5</v>
      </c>
    </row>
    <row r="354" spans="1:9" x14ac:dyDescent="0.25">
      <c r="A354" t="s">
        <v>651</v>
      </c>
      <c r="B354" t="s">
        <v>285</v>
      </c>
      <c r="C354" t="s">
        <v>639</v>
      </c>
      <c r="D354" t="s">
        <v>290</v>
      </c>
      <c r="E354">
        <v>39167</v>
      </c>
      <c r="F354">
        <f t="shared" ca="1" si="5"/>
        <v>14</v>
      </c>
      <c r="G354" t="s">
        <v>286</v>
      </c>
      <c r="H354">
        <v>29000</v>
      </c>
      <c r="I354">
        <v>5</v>
      </c>
    </row>
    <row r="355" spans="1:9" x14ac:dyDescent="0.25">
      <c r="A355" t="s">
        <v>652</v>
      </c>
      <c r="B355" t="s">
        <v>285</v>
      </c>
      <c r="C355" t="s">
        <v>639</v>
      </c>
      <c r="D355" t="s">
        <v>290</v>
      </c>
      <c r="E355">
        <v>38805</v>
      </c>
      <c r="F355">
        <f t="shared" ca="1" si="5"/>
        <v>15</v>
      </c>
      <c r="G355" t="s">
        <v>291</v>
      </c>
      <c r="H355">
        <v>53870</v>
      </c>
      <c r="I355">
        <v>2</v>
      </c>
    </row>
    <row r="356" spans="1:9" x14ac:dyDescent="0.25">
      <c r="A356" t="s">
        <v>653</v>
      </c>
      <c r="B356" t="s">
        <v>271</v>
      </c>
      <c r="C356" t="s">
        <v>639</v>
      </c>
      <c r="D356" t="s">
        <v>273</v>
      </c>
      <c r="E356">
        <v>35856</v>
      </c>
      <c r="F356">
        <f t="shared" ca="1" si="5"/>
        <v>23</v>
      </c>
      <c r="G356" t="s">
        <v>274</v>
      </c>
      <c r="H356">
        <v>86830</v>
      </c>
      <c r="I356">
        <v>3</v>
      </c>
    </row>
    <row r="357" spans="1:9" x14ac:dyDescent="0.25">
      <c r="A357" t="s">
        <v>654</v>
      </c>
      <c r="B357" t="s">
        <v>294</v>
      </c>
      <c r="C357" t="s">
        <v>639</v>
      </c>
      <c r="D357" t="s">
        <v>273</v>
      </c>
      <c r="E357">
        <v>35857</v>
      </c>
      <c r="F357">
        <f t="shared" ca="1" si="5"/>
        <v>23</v>
      </c>
      <c r="G357" t="s">
        <v>277</v>
      </c>
      <c r="H357">
        <v>82110</v>
      </c>
      <c r="I357">
        <v>3</v>
      </c>
    </row>
    <row r="358" spans="1:9" x14ac:dyDescent="0.25">
      <c r="A358" t="s">
        <v>655</v>
      </c>
      <c r="B358" t="s">
        <v>271</v>
      </c>
      <c r="C358" t="s">
        <v>639</v>
      </c>
      <c r="D358" t="s">
        <v>273</v>
      </c>
      <c r="E358">
        <v>39157</v>
      </c>
      <c r="F358">
        <f t="shared" ca="1" si="5"/>
        <v>14</v>
      </c>
      <c r="G358" t="s">
        <v>279</v>
      </c>
      <c r="H358">
        <v>47610</v>
      </c>
      <c r="I358">
        <v>4</v>
      </c>
    </row>
    <row r="359" spans="1:9" x14ac:dyDescent="0.25">
      <c r="A359" t="s">
        <v>656</v>
      </c>
      <c r="B359" t="s">
        <v>288</v>
      </c>
      <c r="C359" t="s">
        <v>639</v>
      </c>
      <c r="D359" t="s">
        <v>273</v>
      </c>
      <c r="E359">
        <v>41000</v>
      </c>
      <c r="F359">
        <f t="shared" ca="1" si="5"/>
        <v>9</v>
      </c>
      <c r="G359" t="s">
        <v>283</v>
      </c>
      <c r="H359">
        <v>60560</v>
      </c>
      <c r="I359">
        <v>4</v>
      </c>
    </row>
    <row r="360" spans="1:9" x14ac:dyDescent="0.25">
      <c r="A360" t="s">
        <v>657</v>
      </c>
      <c r="B360" t="s">
        <v>271</v>
      </c>
      <c r="C360" t="s">
        <v>639</v>
      </c>
      <c r="D360" t="s">
        <v>273</v>
      </c>
      <c r="E360">
        <v>41007</v>
      </c>
      <c r="F360">
        <f t="shared" ca="1" si="5"/>
        <v>9</v>
      </c>
      <c r="G360" t="s">
        <v>286</v>
      </c>
      <c r="H360">
        <v>37020</v>
      </c>
      <c r="I360">
        <v>2</v>
      </c>
    </row>
    <row r="361" spans="1:9" x14ac:dyDescent="0.25">
      <c r="A361" t="s">
        <v>658</v>
      </c>
      <c r="B361" t="s">
        <v>288</v>
      </c>
      <c r="C361" t="s">
        <v>639</v>
      </c>
      <c r="D361" t="s">
        <v>273</v>
      </c>
      <c r="E361">
        <v>39180</v>
      </c>
      <c r="F361">
        <f t="shared" ca="1" si="5"/>
        <v>14</v>
      </c>
      <c r="G361" t="s">
        <v>291</v>
      </c>
      <c r="H361">
        <v>86540</v>
      </c>
      <c r="I361">
        <v>4</v>
      </c>
    </row>
    <row r="362" spans="1:9" x14ac:dyDescent="0.25">
      <c r="A362" t="s">
        <v>659</v>
      </c>
      <c r="B362" t="s">
        <v>288</v>
      </c>
      <c r="C362" t="s">
        <v>639</v>
      </c>
      <c r="D362" t="s">
        <v>273</v>
      </c>
      <c r="E362">
        <v>38834</v>
      </c>
      <c r="F362">
        <f t="shared" ca="1" si="5"/>
        <v>15</v>
      </c>
      <c r="G362" t="s">
        <v>274</v>
      </c>
      <c r="H362">
        <v>81640</v>
      </c>
      <c r="I362">
        <v>4</v>
      </c>
    </row>
    <row r="363" spans="1:9" x14ac:dyDescent="0.25">
      <c r="A363" t="s">
        <v>660</v>
      </c>
      <c r="B363" t="s">
        <v>285</v>
      </c>
      <c r="C363" t="s">
        <v>639</v>
      </c>
      <c r="D363" t="s">
        <v>273</v>
      </c>
      <c r="E363">
        <v>36297</v>
      </c>
      <c r="F363">
        <f t="shared" ca="1" si="5"/>
        <v>22</v>
      </c>
      <c r="G363" t="s">
        <v>277</v>
      </c>
      <c r="H363">
        <v>46030</v>
      </c>
      <c r="I363">
        <v>2</v>
      </c>
    </row>
    <row r="364" spans="1:9" x14ac:dyDescent="0.25">
      <c r="A364" t="s">
        <v>661</v>
      </c>
      <c r="B364" t="s">
        <v>271</v>
      </c>
      <c r="C364" t="s">
        <v>639</v>
      </c>
      <c r="D364" t="s">
        <v>273</v>
      </c>
      <c r="E364">
        <v>36662</v>
      </c>
      <c r="F364">
        <f t="shared" ca="1" si="5"/>
        <v>21</v>
      </c>
      <c r="G364" t="s">
        <v>279</v>
      </c>
      <c r="H364">
        <v>52490</v>
      </c>
      <c r="I364">
        <v>4</v>
      </c>
    </row>
    <row r="365" spans="1:9" x14ac:dyDescent="0.25">
      <c r="A365" t="s">
        <v>662</v>
      </c>
      <c r="B365" t="s">
        <v>281</v>
      </c>
      <c r="C365" t="s">
        <v>639</v>
      </c>
      <c r="D365" t="s">
        <v>290</v>
      </c>
      <c r="E365">
        <v>39592</v>
      </c>
      <c r="F365">
        <f t="shared" ca="1" si="5"/>
        <v>13</v>
      </c>
      <c r="G365" t="s">
        <v>283</v>
      </c>
      <c r="H365">
        <v>57520</v>
      </c>
      <c r="I365">
        <v>3</v>
      </c>
    </row>
    <row r="366" spans="1:9" x14ac:dyDescent="0.25">
      <c r="A366" t="s">
        <v>663</v>
      </c>
      <c r="B366" t="s">
        <v>281</v>
      </c>
      <c r="C366" t="s">
        <v>639</v>
      </c>
      <c r="D366" t="s">
        <v>273</v>
      </c>
      <c r="E366">
        <v>40712</v>
      </c>
      <c r="F366">
        <f t="shared" ca="1" si="5"/>
        <v>9</v>
      </c>
      <c r="G366" t="s">
        <v>286</v>
      </c>
      <c r="H366">
        <v>22900</v>
      </c>
      <c r="I366">
        <v>1</v>
      </c>
    </row>
    <row r="367" spans="1:9" x14ac:dyDescent="0.25">
      <c r="A367" t="s">
        <v>664</v>
      </c>
      <c r="B367" t="s">
        <v>281</v>
      </c>
      <c r="C367" t="s">
        <v>639</v>
      </c>
      <c r="D367" t="s">
        <v>273</v>
      </c>
      <c r="E367">
        <v>41070</v>
      </c>
      <c r="F367">
        <f t="shared" ca="1" si="5"/>
        <v>8</v>
      </c>
      <c r="G367" t="s">
        <v>291</v>
      </c>
      <c r="H367">
        <v>73930</v>
      </c>
      <c r="I367">
        <v>1</v>
      </c>
    </row>
    <row r="368" spans="1:9" x14ac:dyDescent="0.25">
      <c r="A368" t="s">
        <v>665</v>
      </c>
      <c r="B368" t="s">
        <v>288</v>
      </c>
      <c r="C368" t="s">
        <v>639</v>
      </c>
      <c r="D368" t="s">
        <v>273</v>
      </c>
      <c r="E368">
        <v>39258</v>
      </c>
      <c r="F368">
        <f t="shared" ca="1" si="5"/>
        <v>13</v>
      </c>
      <c r="G368" t="s">
        <v>274</v>
      </c>
      <c r="H368">
        <v>66920</v>
      </c>
      <c r="I368">
        <v>2</v>
      </c>
    </row>
    <row r="369" spans="1:9" x14ac:dyDescent="0.25">
      <c r="A369" t="s">
        <v>666</v>
      </c>
      <c r="B369" t="s">
        <v>271</v>
      </c>
      <c r="C369" t="s">
        <v>639</v>
      </c>
      <c r="D369" t="s">
        <v>273</v>
      </c>
      <c r="E369">
        <v>40333</v>
      </c>
      <c r="F369">
        <f t="shared" ca="1" si="5"/>
        <v>10</v>
      </c>
      <c r="G369" t="s">
        <v>277</v>
      </c>
      <c r="H369">
        <v>70480</v>
      </c>
      <c r="I369">
        <v>4</v>
      </c>
    </row>
    <row r="370" spans="1:9" x14ac:dyDescent="0.25">
      <c r="A370" t="s">
        <v>667</v>
      </c>
      <c r="B370" t="s">
        <v>288</v>
      </c>
      <c r="C370" t="s">
        <v>639</v>
      </c>
      <c r="D370" t="s">
        <v>290</v>
      </c>
      <c r="E370">
        <v>36703</v>
      </c>
      <c r="F370">
        <f t="shared" ca="1" si="5"/>
        <v>20</v>
      </c>
      <c r="G370" t="s">
        <v>279</v>
      </c>
      <c r="H370">
        <v>50200</v>
      </c>
      <c r="I370">
        <v>4</v>
      </c>
    </row>
    <row r="371" spans="1:9" x14ac:dyDescent="0.25">
      <c r="A371" t="s">
        <v>668</v>
      </c>
      <c r="B371" t="s">
        <v>294</v>
      </c>
      <c r="C371" t="s">
        <v>639</v>
      </c>
      <c r="D371" t="s">
        <v>276</v>
      </c>
      <c r="E371">
        <v>40351</v>
      </c>
      <c r="F371">
        <f t="shared" ca="1" si="5"/>
        <v>10</v>
      </c>
      <c r="G371" t="s">
        <v>283</v>
      </c>
      <c r="H371">
        <v>20040</v>
      </c>
      <c r="I371">
        <v>3</v>
      </c>
    </row>
    <row r="372" spans="1:9" x14ac:dyDescent="0.25">
      <c r="A372" t="s">
        <v>669</v>
      </c>
      <c r="B372" t="s">
        <v>288</v>
      </c>
      <c r="C372" t="s">
        <v>639</v>
      </c>
      <c r="D372" t="s">
        <v>273</v>
      </c>
      <c r="E372">
        <v>39290</v>
      </c>
      <c r="F372">
        <f t="shared" ca="1" si="5"/>
        <v>13</v>
      </c>
      <c r="G372" t="s">
        <v>286</v>
      </c>
      <c r="H372">
        <v>65250</v>
      </c>
      <c r="I372">
        <v>2</v>
      </c>
    </row>
    <row r="373" spans="1:9" x14ac:dyDescent="0.25">
      <c r="A373" t="s">
        <v>670</v>
      </c>
      <c r="B373" t="s">
        <v>271</v>
      </c>
      <c r="C373" t="s">
        <v>639</v>
      </c>
      <c r="D373" t="s">
        <v>273</v>
      </c>
      <c r="E373">
        <v>40367</v>
      </c>
      <c r="F373">
        <f t="shared" ca="1" si="5"/>
        <v>10</v>
      </c>
      <c r="G373" t="s">
        <v>291</v>
      </c>
      <c r="H373">
        <v>48800</v>
      </c>
      <c r="I373">
        <v>4</v>
      </c>
    </row>
    <row r="374" spans="1:9" x14ac:dyDescent="0.25">
      <c r="A374" t="s">
        <v>671</v>
      </c>
      <c r="B374" t="s">
        <v>303</v>
      </c>
      <c r="C374" t="s">
        <v>639</v>
      </c>
      <c r="D374" t="s">
        <v>276</v>
      </c>
      <c r="E374">
        <v>36371</v>
      </c>
      <c r="F374">
        <f t="shared" ca="1" si="5"/>
        <v>21</v>
      </c>
      <c r="G374" t="s">
        <v>274</v>
      </c>
      <c r="H374">
        <v>26790</v>
      </c>
      <c r="I374">
        <v>2</v>
      </c>
    </row>
    <row r="375" spans="1:9" x14ac:dyDescent="0.25">
      <c r="A375" t="s">
        <v>672</v>
      </c>
      <c r="B375" t="s">
        <v>294</v>
      </c>
      <c r="C375" t="s">
        <v>639</v>
      </c>
      <c r="D375" t="s">
        <v>290</v>
      </c>
      <c r="E375">
        <v>39283</v>
      </c>
      <c r="F375">
        <f t="shared" ca="1" si="5"/>
        <v>13</v>
      </c>
      <c r="G375" t="s">
        <v>277</v>
      </c>
      <c r="H375">
        <v>74470</v>
      </c>
      <c r="I375">
        <v>3</v>
      </c>
    </row>
    <row r="376" spans="1:9" x14ac:dyDescent="0.25">
      <c r="A376" t="s">
        <v>673</v>
      </c>
      <c r="B376" t="s">
        <v>294</v>
      </c>
      <c r="C376" t="s">
        <v>639</v>
      </c>
      <c r="D376" t="s">
        <v>273</v>
      </c>
      <c r="E376">
        <v>40361</v>
      </c>
      <c r="F376">
        <f t="shared" ca="1" si="5"/>
        <v>10</v>
      </c>
      <c r="G376" t="s">
        <v>279</v>
      </c>
      <c r="H376">
        <v>75780</v>
      </c>
      <c r="I376">
        <v>2</v>
      </c>
    </row>
    <row r="377" spans="1:9" x14ac:dyDescent="0.25">
      <c r="A377" t="s">
        <v>674</v>
      </c>
      <c r="B377" t="s">
        <v>281</v>
      </c>
      <c r="C377" t="s">
        <v>639</v>
      </c>
      <c r="D377" t="s">
        <v>273</v>
      </c>
      <c r="E377">
        <v>40395</v>
      </c>
      <c r="F377">
        <f t="shared" ca="1" si="5"/>
        <v>10</v>
      </c>
      <c r="G377" t="s">
        <v>283</v>
      </c>
      <c r="H377">
        <v>57560</v>
      </c>
      <c r="I377">
        <v>4</v>
      </c>
    </row>
    <row r="378" spans="1:9" x14ac:dyDescent="0.25">
      <c r="A378" t="s">
        <v>675</v>
      </c>
      <c r="B378" t="s">
        <v>281</v>
      </c>
      <c r="C378" t="s">
        <v>639</v>
      </c>
      <c r="D378" t="s">
        <v>273</v>
      </c>
      <c r="E378">
        <v>36392</v>
      </c>
      <c r="F378">
        <f t="shared" ca="1" si="5"/>
        <v>21</v>
      </c>
      <c r="G378" t="s">
        <v>286</v>
      </c>
      <c r="H378">
        <v>51410</v>
      </c>
      <c r="I378">
        <v>4</v>
      </c>
    </row>
    <row r="379" spans="1:9" x14ac:dyDescent="0.25">
      <c r="A379" t="s">
        <v>676</v>
      </c>
      <c r="B379" t="s">
        <v>303</v>
      </c>
      <c r="C379" t="s">
        <v>639</v>
      </c>
      <c r="D379" t="s">
        <v>290</v>
      </c>
      <c r="E379">
        <v>39330</v>
      </c>
      <c r="F379">
        <f t="shared" ca="1" si="5"/>
        <v>13</v>
      </c>
      <c r="G379" t="s">
        <v>291</v>
      </c>
      <c r="H379">
        <v>81930</v>
      </c>
      <c r="I379">
        <v>5</v>
      </c>
    </row>
    <row r="380" spans="1:9" x14ac:dyDescent="0.25">
      <c r="A380" t="s">
        <v>677</v>
      </c>
      <c r="B380" t="s">
        <v>288</v>
      </c>
      <c r="C380" t="s">
        <v>639</v>
      </c>
      <c r="D380" t="s">
        <v>290</v>
      </c>
      <c r="E380">
        <v>38969</v>
      </c>
      <c r="F380">
        <f t="shared" ca="1" si="5"/>
        <v>14</v>
      </c>
      <c r="G380" t="s">
        <v>274</v>
      </c>
      <c r="H380">
        <v>63850</v>
      </c>
      <c r="I380">
        <v>2</v>
      </c>
    </row>
    <row r="381" spans="1:9" x14ac:dyDescent="0.25">
      <c r="A381" t="s">
        <v>678</v>
      </c>
      <c r="B381" t="s">
        <v>271</v>
      </c>
      <c r="C381" t="s">
        <v>639</v>
      </c>
      <c r="D381" t="s">
        <v>276</v>
      </c>
      <c r="E381">
        <v>37138</v>
      </c>
      <c r="F381">
        <f t="shared" ca="1" si="5"/>
        <v>19</v>
      </c>
      <c r="G381" t="s">
        <v>277</v>
      </c>
      <c r="H381">
        <v>31110</v>
      </c>
      <c r="I381">
        <v>1</v>
      </c>
    </row>
    <row r="382" spans="1:9" x14ac:dyDescent="0.25">
      <c r="A382" t="s">
        <v>679</v>
      </c>
      <c r="B382" t="s">
        <v>303</v>
      </c>
      <c r="C382" t="s">
        <v>639</v>
      </c>
      <c r="D382" t="s">
        <v>276</v>
      </c>
      <c r="E382">
        <v>37141</v>
      </c>
      <c r="F382">
        <f t="shared" ca="1" si="5"/>
        <v>19</v>
      </c>
      <c r="G382" t="s">
        <v>279</v>
      </c>
      <c r="H382">
        <v>15910</v>
      </c>
      <c r="I382">
        <v>3</v>
      </c>
    </row>
    <row r="383" spans="1:9" x14ac:dyDescent="0.25">
      <c r="A383" t="s">
        <v>680</v>
      </c>
      <c r="B383" t="s">
        <v>285</v>
      </c>
      <c r="C383" t="s">
        <v>639</v>
      </c>
      <c r="D383" t="s">
        <v>273</v>
      </c>
      <c r="E383">
        <v>40083</v>
      </c>
      <c r="F383">
        <f t="shared" ca="1" si="5"/>
        <v>11</v>
      </c>
      <c r="G383" t="s">
        <v>283</v>
      </c>
      <c r="H383">
        <v>44150</v>
      </c>
      <c r="I383">
        <v>4</v>
      </c>
    </row>
    <row r="384" spans="1:9" x14ac:dyDescent="0.25">
      <c r="A384" t="s">
        <v>681</v>
      </c>
      <c r="B384" t="s">
        <v>294</v>
      </c>
      <c r="C384" t="s">
        <v>639</v>
      </c>
      <c r="D384" t="s">
        <v>273</v>
      </c>
      <c r="E384">
        <v>40447</v>
      </c>
      <c r="F384">
        <f t="shared" ca="1" si="5"/>
        <v>10</v>
      </c>
      <c r="G384" t="s">
        <v>286</v>
      </c>
      <c r="H384">
        <v>33970</v>
      </c>
      <c r="I384">
        <v>4</v>
      </c>
    </row>
    <row r="385" spans="1:9" x14ac:dyDescent="0.25">
      <c r="A385" t="s">
        <v>682</v>
      </c>
      <c r="B385" t="s">
        <v>288</v>
      </c>
      <c r="C385" t="s">
        <v>639</v>
      </c>
      <c r="D385" t="s">
        <v>276</v>
      </c>
      <c r="E385">
        <v>36094</v>
      </c>
      <c r="F385">
        <f t="shared" ca="1" si="5"/>
        <v>22</v>
      </c>
      <c r="G385" t="s">
        <v>291</v>
      </c>
      <c r="H385">
        <v>47885</v>
      </c>
      <c r="I385">
        <v>1</v>
      </c>
    </row>
    <row r="386" spans="1:9" x14ac:dyDescent="0.25">
      <c r="A386" t="s">
        <v>683</v>
      </c>
      <c r="B386" t="s">
        <v>294</v>
      </c>
      <c r="C386" t="s">
        <v>639</v>
      </c>
      <c r="D386" t="s">
        <v>273</v>
      </c>
      <c r="E386">
        <v>36456</v>
      </c>
      <c r="F386">
        <f t="shared" ref="F386:F449" ca="1" si="6">DATEDIF(E386,TODAY(),"Y")</f>
        <v>21</v>
      </c>
      <c r="G386" t="s">
        <v>274</v>
      </c>
      <c r="H386">
        <v>43460</v>
      </c>
      <c r="I386">
        <v>5</v>
      </c>
    </row>
    <row r="387" spans="1:9" x14ac:dyDescent="0.25">
      <c r="A387" t="s">
        <v>684</v>
      </c>
      <c r="B387" t="s">
        <v>288</v>
      </c>
      <c r="C387" t="s">
        <v>639</v>
      </c>
      <c r="D387" t="s">
        <v>273</v>
      </c>
      <c r="E387">
        <v>36463</v>
      </c>
      <c r="F387">
        <f t="shared" ca="1" si="6"/>
        <v>21</v>
      </c>
      <c r="G387" t="s">
        <v>277</v>
      </c>
      <c r="H387">
        <v>44220</v>
      </c>
      <c r="I387">
        <v>3</v>
      </c>
    </row>
    <row r="388" spans="1:9" x14ac:dyDescent="0.25">
      <c r="A388" t="s">
        <v>685</v>
      </c>
      <c r="B388" t="s">
        <v>294</v>
      </c>
      <c r="C388" t="s">
        <v>639</v>
      </c>
      <c r="D388" t="s">
        <v>276</v>
      </c>
      <c r="E388">
        <v>37166</v>
      </c>
      <c r="F388">
        <f t="shared" ca="1" si="6"/>
        <v>19</v>
      </c>
      <c r="G388" t="s">
        <v>279</v>
      </c>
      <c r="H388">
        <v>47295</v>
      </c>
      <c r="I388">
        <v>4</v>
      </c>
    </row>
    <row r="389" spans="1:9" x14ac:dyDescent="0.25">
      <c r="A389" t="s">
        <v>686</v>
      </c>
      <c r="B389" t="s">
        <v>288</v>
      </c>
      <c r="C389" t="s">
        <v>639</v>
      </c>
      <c r="D389" t="s">
        <v>273</v>
      </c>
      <c r="E389">
        <v>36116</v>
      </c>
      <c r="F389">
        <f t="shared" ca="1" si="6"/>
        <v>22</v>
      </c>
      <c r="G389" t="s">
        <v>283</v>
      </c>
      <c r="H389">
        <v>49770</v>
      </c>
      <c r="I389">
        <v>1</v>
      </c>
    </row>
    <row r="390" spans="1:9" x14ac:dyDescent="0.25">
      <c r="A390" t="s">
        <v>687</v>
      </c>
      <c r="B390" t="s">
        <v>271</v>
      </c>
      <c r="C390" t="s">
        <v>639</v>
      </c>
      <c r="D390" t="s">
        <v>276</v>
      </c>
      <c r="E390">
        <v>36121</v>
      </c>
      <c r="F390">
        <f t="shared" ca="1" si="6"/>
        <v>22</v>
      </c>
      <c r="G390" t="s">
        <v>286</v>
      </c>
      <c r="H390">
        <v>28880</v>
      </c>
      <c r="I390">
        <v>3</v>
      </c>
    </row>
    <row r="391" spans="1:9" x14ac:dyDescent="0.25">
      <c r="A391" t="s">
        <v>688</v>
      </c>
      <c r="B391" t="s">
        <v>271</v>
      </c>
      <c r="C391" t="s">
        <v>639</v>
      </c>
      <c r="D391" t="s">
        <v>273</v>
      </c>
      <c r="E391">
        <v>36145</v>
      </c>
      <c r="F391">
        <f t="shared" ca="1" si="6"/>
        <v>22</v>
      </c>
      <c r="G391" t="s">
        <v>291</v>
      </c>
      <c r="H391">
        <v>31260</v>
      </c>
      <c r="I391">
        <v>5</v>
      </c>
    </row>
    <row r="392" spans="1:9" x14ac:dyDescent="0.25">
      <c r="A392" t="s">
        <v>689</v>
      </c>
      <c r="B392" t="s">
        <v>294</v>
      </c>
      <c r="C392" t="s">
        <v>639</v>
      </c>
      <c r="D392" t="s">
        <v>290</v>
      </c>
      <c r="E392">
        <v>39063</v>
      </c>
      <c r="F392">
        <f t="shared" ca="1" si="6"/>
        <v>14</v>
      </c>
      <c r="G392" t="s">
        <v>274</v>
      </c>
      <c r="H392">
        <v>77930</v>
      </c>
      <c r="I392">
        <v>5</v>
      </c>
    </row>
    <row r="393" spans="1:9" x14ac:dyDescent="0.25">
      <c r="A393" t="s">
        <v>690</v>
      </c>
      <c r="B393" t="s">
        <v>303</v>
      </c>
      <c r="C393" t="s">
        <v>691</v>
      </c>
      <c r="D393" t="s">
        <v>273</v>
      </c>
      <c r="E393">
        <v>40922</v>
      </c>
      <c r="F393">
        <f t="shared" ca="1" si="6"/>
        <v>9</v>
      </c>
      <c r="G393" t="s">
        <v>277</v>
      </c>
      <c r="H393">
        <v>39110</v>
      </c>
      <c r="I393">
        <v>5</v>
      </c>
    </row>
    <row r="394" spans="1:9" x14ac:dyDescent="0.25">
      <c r="A394" t="s">
        <v>692</v>
      </c>
      <c r="B394" t="s">
        <v>288</v>
      </c>
      <c r="C394" t="s">
        <v>691</v>
      </c>
      <c r="D394" t="s">
        <v>290</v>
      </c>
      <c r="E394">
        <v>38734</v>
      </c>
      <c r="F394">
        <f t="shared" ca="1" si="6"/>
        <v>15</v>
      </c>
      <c r="G394" t="s">
        <v>279</v>
      </c>
      <c r="H394">
        <v>54190</v>
      </c>
      <c r="I394">
        <v>4</v>
      </c>
    </row>
    <row r="395" spans="1:9" x14ac:dyDescent="0.25">
      <c r="A395" t="s">
        <v>693</v>
      </c>
      <c r="B395" t="s">
        <v>294</v>
      </c>
      <c r="C395" t="s">
        <v>691</v>
      </c>
      <c r="D395" t="s">
        <v>273</v>
      </c>
      <c r="E395">
        <v>36175</v>
      </c>
      <c r="F395">
        <f t="shared" ca="1" si="6"/>
        <v>22</v>
      </c>
      <c r="G395" t="s">
        <v>283</v>
      </c>
      <c r="H395">
        <v>23520</v>
      </c>
      <c r="I395">
        <v>2</v>
      </c>
    </row>
    <row r="396" spans="1:9" x14ac:dyDescent="0.25">
      <c r="A396" t="s">
        <v>694</v>
      </c>
      <c r="B396" t="s">
        <v>294</v>
      </c>
      <c r="C396" t="s">
        <v>691</v>
      </c>
      <c r="D396" t="s">
        <v>273</v>
      </c>
      <c r="E396">
        <v>36898</v>
      </c>
      <c r="F396">
        <f t="shared" ca="1" si="6"/>
        <v>20</v>
      </c>
      <c r="G396" t="s">
        <v>286</v>
      </c>
      <c r="H396">
        <v>71820</v>
      </c>
      <c r="I396">
        <v>2</v>
      </c>
    </row>
    <row r="397" spans="1:9" x14ac:dyDescent="0.25">
      <c r="A397" t="s">
        <v>695</v>
      </c>
      <c r="B397" t="s">
        <v>288</v>
      </c>
      <c r="C397" t="s">
        <v>691</v>
      </c>
      <c r="D397" t="s">
        <v>273</v>
      </c>
      <c r="E397">
        <v>40235</v>
      </c>
      <c r="F397">
        <f t="shared" ca="1" si="6"/>
        <v>11</v>
      </c>
      <c r="G397" t="s">
        <v>291</v>
      </c>
      <c r="H397">
        <v>22860</v>
      </c>
      <c r="I397">
        <v>5</v>
      </c>
    </row>
    <row r="398" spans="1:9" x14ac:dyDescent="0.25">
      <c r="A398" t="s">
        <v>696</v>
      </c>
      <c r="B398" t="s">
        <v>303</v>
      </c>
      <c r="C398" t="s">
        <v>691</v>
      </c>
      <c r="D398" t="s">
        <v>273</v>
      </c>
      <c r="E398">
        <v>36567</v>
      </c>
      <c r="F398">
        <f t="shared" ca="1" si="6"/>
        <v>21</v>
      </c>
      <c r="G398" t="s">
        <v>274</v>
      </c>
      <c r="H398">
        <v>45450</v>
      </c>
      <c r="I398">
        <v>5</v>
      </c>
    </row>
    <row r="399" spans="1:9" x14ac:dyDescent="0.25">
      <c r="A399" t="s">
        <v>697</v>
      </c>
      <c r="B399" t="s">
        <v>303</v>
      </c>
      <c r="C399" t="s">
        <v>691</v>
      </c>
      <c r="D399" t="s">
        <v>276</v>
      </c>
      <c r="E399">
        <v>40263</v>
      </c>
      <c r="F399">
        <f t="shared" ca="1" si="6"/>
        <v>11</v>
      </c>
      <c r="G399" t="s">
        <v>277</v>
      </c>
      <c r="H399">
        <v>49405</v>
      </c>
      <c r="I399">
        <v>4</v>
      </c>
    </row>
    <row r="400" spans="1:9" x14ac:dyDescent="0.25">
      <c r="A400" t="s">
        <v>698</v>
      </c>
      <c r="B400" t="s">
        <v>288</v>
      </c>
      <c r="C400" t="s">
        <v>691</v>
      </c>
      <c r="D400" t="s">
        <v>273</v>
      </c>
      <c r="E400">
        <v>41046</v>
      </c>
      <c r="F400">
        <f t="shared" ca="1" si="6"/>
        <v>9</v>
      </c>
      <c r="G400" t="s">
        <v>279</v>
      </c>
      <c r="H400">
        <v>48550</v>
      </c>
      <c r="I400">
        <v>5</v>
      </c>
    </row>
    <row r="401" spans="1:9" x14ac:dyDescent="0.25">
      <c r="A401" t="s">
        <v>699</v>
      </c>
      <c r="B401" t="s">
        <v>294</v>
      </c>
      <c r="C401" t="s">
        <v>691</v>
      </c>
      <c r="D401" t="s">
        <v>276</v>
      </c>
      <c r="E401">
        <v>35961</v>
      </c>
      <c r="F401">
        <f t="shared" ca="1" si="6"/>
        <v>22</v>
      </c>
      <c r="G401" t="s">
        <v>283</v>
      </c>
      <c r="H401">
        <v>20500</v>
      </c>
      <c r="I401">
        <v>3</v>
      </c>
    </row>
    <row r="402" spans="1:9" x14ac:dyDescent="0.25">
      <c r="A402" t="s">
        <v>700</v>
      </c>
      <c r="B402" t="s">
        <v>281</v>
      </c>
      <c r="C402" t="s">
        <v>691</v>
      </c>
      <c r="D402" t="s">
        <v>290</v>
      </c>
      <c r="E402">
        <v>40333</v>
      </c>
      <c r="F402">
        <f t="shared" ca="1" si="6"/>
        <v>10</v>
      </c>
      <c r="G402" t="s">
        <v>286</v>
      </c>
      <c r="H402">
        <v>74020</v>
      </c>
      <c r="I402">
        <v>2</v>
      </c>
    </row>
    <row r="403" spans="1:9" x14ac:dyDescent="0.25">
      <c r="A403" t="s">
        <v>701</v>
      </c>
      <c r="B403" t="s">
        <v>288</v>
      </c>
      <c r="C403" t="s">
        <v>691</v>
      </c>
      <c r="D403" t="s">
        <v>290</v>
      </c>
      <c r="E403">
        <v>37803</v>
      </c>
      <c r="F403">
        <f t="shared" ca="1" si="6"/>
        <v>17</v>
      </c>
      <c r="G403" t="s">
        <v>291</v>
      </c>
      <c r="H403">
        <v>78100</v>
      </c>
      <c r="I403">
        <v>3</v>
      </c>
    </row>
    <row r="404" spans="1:9" x14ac:dyDescent="0.25">
      <c r="A404" t="s">
        <v>702</v>
      </c>
      <c r="B404" t="s">
        <v>285</v>
      </c>
      <c r="C404" t="s">
        <v>691</v>
      </c>
      <c r="D404" t="s">
        <v>282</v>
      </c>
      <c r="E404">
        <v>37827</v>
      </c>
      <c r="F404">
        <f t="shared" ca="1" si="6"/>
        <v>17</v>
      </c>
      <c r="G404" t="s">
        <v>274</v>
      </c>
      <c r="H404">
        <v>11044</v>
      </c>
      <c r="I404">
        <v>2</v>
      </c>
    </row>
    <row r="405" spans="1:9" x14ac:dyDescent="0.25">
      <c r="A405" t="s">
        <v>703</v>
      </c>
      <c r="B405" t="s">
        <v>294</v>
      </c>
      <c r="C405" t="s">
        <v>691</v>
      </c>
      <c r="D405" t="s">
        <v>290</v>
      </c>
      <c r="E405">
        <v>40372</v>
      </c>
      <c r="F405">
        <f t="shared" ca="1" si="6"/>
        <v>10</v>
      </c>
      <c r="G405" t="s">
        <v>277</v>
      </c>
      <c r="H405">
        <v>75100</v>
      </c>
      <c r="I405">
        <v>4</v>
      </c>
    </row>
    <row r="406" spans="1:9" x14ac:dyDescent="0.25">
      <c r="A406" t="s">
        <v>704</v>
      </c>
      <c r="B406" t="s">
        <v>271</v>
      </c>
      <c r="C406" t="s">
        <v>691</v>
      </c>
      <c r="D406" t="s">
        <v>290</v>
      </c>
      <c r="E406">
        <v>36047</v>
      </c>
      <c r="F406">
        <f t="shared" ca="1" si="6"/>
        <v>22</v>
      </c>
      <c r="G406" t="s">
        <v>279</v>
      </c>
      <c r="H406">
        <v>72480</v>
      </c>
      <c r="I406">
        <v>2</v>
      </c>
    </row>
    <row r="407" spans="1:9" x14ac:dyDescent="0.25">
      <c r="A407" t="s">
        <v>705</v>
      </c>
      <c r="B407" t="s">
        <v>288</v>
      </c>
      <c r="C407" t="s">
        <v>691</v>
      </c>
      <c r="D407" t="s">
        <v>273</v>
      </c>
      <c r="E407">
        <v>41209</v>
      </c>
      <c r="F407">
        <f t="shared" ca="1" si="6"/>
        <v>8</v>
      </c>
      <c r="G407" t="s">
        <v>283</v>
      </c>
      <c r="H407">
        <v>87980</v>
      </c>
      <c r="I407">
        <v>1</v>
      </c>
    </row>
    <row r="408" spans="1:9" x14ac:dyDescent="0.25">
      <c r="A408" t="s">
        <v>706</v>
      </c>
      <c r="B408" t="s">
        <v>281</v>
      </c>
      <c r="C408" t="s">
        <v>691</v>
      </c>
      <c r="D408" t="s">
        <v>290</v>
      </c>
      <c r="E408">
        <v>39011</v>
      </c>
      <c r="F408">
        <f t="shared" ca="1" si="6"/>
        <v>14</v>
      </c>
      <c r="G408" t="s">
        <v>286</v>
      </c>
      <c r="H408">
        <v>86470</v>
      </c>
      <c r="I408">
        <v>4</v>
      </c>
    </row>
    <row r="409" spans="1:9" x14ac:dyDescent="0.25">
      <c r="A409" t="s">
        <v>707</v>
      </c>
      <c r="B409" t="s">
        <v>294</v>
      </c>
      <c r="C409" t="s">
        <v>691</v>
      </c>
      <c r="D409" t="s">
        <v>282</v>
      </c>
      <c r="E409">
        <v>36084</v>
      </c>
      <c r="F409">
        <f t="shared" ca="1" si="6"/>
        <v>22</v>
      </c>
      <c r="G409" t="s">
        <v>291</v>
      </c>
      <c r="H409">
        <v>21668</v>
      </c>
      <c r="I409">
        <v>4</v>
      </c>
    </row>
    <row r="410" spans="1:9" x14ac:dyDescent="0.25">
      <c r="A410" t="s">
        <v>708</v>
      </c>
      <c r="B410" t="s">
        <v>294</v>
      </c>
      <c r="C410" t="s">
        <v>691</v>
      </c>
      <c r="D410" t="s">
        <v>282</v>
      </c>
      <c r="E410">
        <v>40494</v>
      </c>
      <c r="F410">
        <f t="shared" ca="1" si="6"/>
        <v>10</v>
      </c>
      <c r="G410" t="s">
        <v>274</v>
      </c>
      <c r="H410">
        <v>35312</v>
      </c>
      <c r="I410">
        <v>3</v>
      </c>
    </row>
    <row r="411" spans="1:9" x14ac:dyDescent="0.25">
      <c r="A411" t="s">
        <v>709</v>
      </c>
      <c r="B411" t="s">
        <v>285</v>
      </c>
      <c r="C411" t="s">
        <v>691</v>
      </c>
      <c r="D411" t="s">
        <v>273</v>
      </c>
      <c r="E411">
        <v>36466</v>
      </c>
      <c r="F411">
        <f t="shared" ca="1" si="6"/>
        <v>21</v>
      </c>
      <c r="G411" t="s">
        <v>277</v>
      </c>
      <c r="H411">
        <v>68410</v>
      </c>
      <c r="I411">
        <v>5</v>
      </c>
    </row>
    <row r="412" spans="1:9" x14ac:dyDescent="0.25">
      <c r="A412" t="s">
        <v>710</v>
      </c>
      <c r="B412" t="s">
        <v>271</v>
      </c>
      <c r="C412" t="s">
        <v>691</v>
      </c>
      <c r="D412" t="s">
        <v>290</v>
      </c>
      <c r="E412">
        <v>37236</v>
      </c>
      <c r="F412">
        <f t="shared" ca="1" si="6"/>
        <v>19</v>
      </c>
      <c r="G412" t="s">
        <v>279</v>
      </c>
      <c r="H412">
        <v>29540</v>
      </c>
      <c r="I412">
        <v>3</v>
      </c>
    </row>
    <row r="413" spans="1:9" x14ac:dyDescent="0.25">
      <c r="A413" t="s">
        <v>711</v>
      </c>
      <c r="B413" t="s">
        <v>303</v>
      </c>
      <c r="C413" t="s">
        <v>691</v>
      </c>
      <c r="D413" t="s">
        <v>273</v>
      </c>
      <c r="E413">
        <v>40533</v>
      </c>
      <c r="F413">
        <f t="shared" ca="1" si="6"/>
        <v>10</v>
      </c>
      <c r="G413" t="s">
        <v>283</v>
      </c>
      <c r="H413">
        <v>62180</v>
      </c>
      <c r="I413">
        <v>2</v>
      </c>
    </row>
    <row r="414" spans="1:9" x14ac:dyDescent="0.25">
      <c r="A414" t="s">
        <v>712</v>
      </c>
      <c r="B414" t="s">
        <v>271</v>
      </c>
      <c r="C414" t="s">
        <v>425</v>
      </c>
      <c r="D414" t="s">
        <v>290</v>
      </c>
      <c r="E414">
        <v>38738</v>
      </c>
      <c r="F414">
        <f t="shared" ca="1" si="6"/>
        <v>15</v>
      </c>
      <c r="G414" t="s">
        <v>286</v>
      </c>
      <c r="H414">
        <v>25120</v>
      </c>
      <c r="I414">
        <v>2</v>
      </c>
    </row>
    <row r="415" spans="1:9" x14ac:dyDescent="0.25">
      <c r="A415" t="s">
        <v>713</v>
      </c>
      <c r="B415" t="s">
        <v>271</v>
      </c>
      <c r="C415" t="s">
        <v>425</v>
      </c>
      <c r="D415" t="s">
        <v>290</v>
      </c>
      <c r="E415">
        <v>39522</v>
      </c>
      <c r="F415">
        <f t="shared" ca="1" si="6"/>
        <v>13</v>
      </c>
      <c r="G415" t="s">
        <v>291</v>
      </c>
      <c r="H415">
        <v>71700</v>
      </c>
      <c r="I415">
        <v>2</v>
      </c>
    </row>
    <row r="416" spans="1:9" x14ac:dyDescent="0.25">
      <c r="A416" t="s">
        <v>714</v>
      </c>
      <c r="B416" t="s">
        <v>288</v>
      </c>
      <c r="C416" t="s">
        <v>425</v>
      </c>
      <c r="D416" t="s">
        <v>273</v>
      </c>
      <c r="E416">
        <v>39197</v>
      </c>
      <c r="F416">
        <f t="shared" ca="1" si="6"/>
        <v>14</v>
      </c>
      <c r="G416" t="s">
        <v>274</v>
      </c>
      <c r="H416">
        <v>63190</v>
      </c>
      <c r="I416">
        <v>1</v>
      </c>
    </row>
    <row r="417" spans="1:9" x14ac:dyDescent="0.25">
      <c r="A417" t="s">
        <v>715</v>
      </c>
      <c r="B417" t="s">
        <v>294</v>
      </c>
      <c r="C417" t="s">
        <v>425</v>
      </c>
      <c r="D417" t="s">
        <v>290</v>
      </c>
      <c r="E417">
        <v>38854</v>
      </c>
      <c r="F417">
        <f t="shared" ca="1" si="6"/>
        <v>15</v>
      </c>
      <c r="G417" t="s">
        <v>277</v>
      </c>
      <c r="H417">
        <v>44820</v>
      </c>
      <c r="I417">
        <v>4</v>
      </c>
    </row>
    <row r="418" spans="1:9" x14ac:dyDescent="0.25">
      <c r="A418" t="s">
        <v>716</v>
      </c>
      <c r="B418" t="s">
        <v>271</v>
      </c>
      <c r="C418" t="s">
        <v>717</v>
      </c>
      <c r="D418" t="s">
        <v>273</v>
      </c>
      <c r="E418">
        <v>40925</v>
      </c>
      <c r="F418">
        <f t="shared" ca="1" si="6"/>
        <v>9</v>
      </c>
      <c r="G418" t="s">
        <v>279</v>
      </c>
      <c r="H418">
        <v>43190</v>
      </c>
      <c r="I418">
        <v>2</v>
      </c>
    </row>
    <row r="419" spans="1:9" x14ac:dyDescent="0.25">
      <c r="A419" t="s">
        <v>718</v>
      </c>
      <c r="B419" t="s">
        <v>303</v>
      </c>
      <c r="C419" t="s">
        <v>717</v>
      </c>
      <c r="D419" t="s">
        <v>273</v>
      </c>
      <c r="E419">
        <v>39085</v>
      </c>
      <c r="F419">
        <f t="shared" ca="1" si="6"/>
        <v>14</v>
      </c>
      <c r="G419" t="s">
        <v>283</v>
      </c>
      <c r="H419">
        <v>87030</v>
      </c>
      <c r="I419">
        <v>3</v>
      </c>
    </row>
    <row r="420" spans="1:9" x14ac:dyDescent="0.25">
      <c r="A420" t="s">
        <v>719</v>
      </c>
      <c r="B420" t="s">
        <v>271</v>
      </c>
      <c r="C420" t="s">
        <v>717</v>
      </c>
      <c r="D420" t="s">
        <v>273</v>
      </c>
      <c r="E420">
        <v>40941</v>
      </c>
      <c r="F420">
        <f t="shared" ca="1" si="6"/>
        <v>9</v>
      </c>
      <c r="G420" t="s">
        <v>286</v>
      </c>
      <c r="H420">
        <v>26360</v>
      </c>
      <c r="I420">
        <v>1</v>
      </c>
    </row>
    <row r="421" spans="1:9" x14ac:dyDescent="0.25">
      <c r="A421" t="s">
        <v>720</v>
      </c>
      <c r="B421" t="s">
        <v>288</v>
      </c>
      <c r="C421" t="s">
        <v>717</v>
      </c>
      <c r="D421" t="s">
        <v>273</v>
      </c>
      <c r="E421">
        <v>40947</v>
      </c>
      <c r="F421">
        <f t="shared" ca="1" si="6"/>
        <v>9</v>
      </c>
      <c r="G421" t="s">
        <v>291</v>
      </c>
      <c r="H421">
        <v>79770</v>
      </c>
      <c r="I421">
        <v>4</v>
      </c>
    </row>
    <row r="422" spans="1:9" x14ac:dyDescent="0.25">
      <c r="A422" t="s">
        <v>721</v>
      </c>
      <c r="B422" t="s">
        <v>288</v>
      </c>
      <c r="C422" t="s">
        <v>717</v>
      </c>
      <c r="D422" t="s">
        <v>273</v>
      </c>
      <c r="E422">
        <v>39120</v>
      </c>
      <c r="F422">
        <f t="shared" ca="1" si="6"/>
        <v>14</v>
      </c>
      <c r="G422" t="s">
        <v>274</v>
      </c>
      <c r="H422">
        <v>88850</v>
      </c>
      <c r="I422">
        <v>3</v>
      </c>
    </row>
    <row r="423" spans="1:9" x14ac:dyDescent="0.25">
      <c r="A423" t="s">
        <v>722</v>
      </c>
      <c r="B423" t="s">
        <v>285</v>
      </c>
      <c r="C423" t="s">
        <v>717</v>
      </c>
      <c r="D423" t="s">
        <v>273</v>
      </c>
      <c r="E423">
        <v>39123</v>
      </c>
      <c r="F423">
        <f t="shared" ca="1" si="6"/>
        <v>14</v>
      </c>
      <c r="G423" t="s">
        <v>277</v>
      </c>
      <c r="H423">
        <v>77840</v>
      </c>
      <c r="I423">
        <v>2</v>
      </c>
    </row>
    <row r="424" spans="1:9" x14ac:dyDescent="0.25">
      <c r="A424" t="s">
        <v>723</v>
      </c>
      <c r="B424" t="s">
        <v>303</v>
      </c>
      <c r="C424" t="s">
        <v>717</v>
      </c>
      <c r="D424" t="s">
        <v>273</v>
      </c>
      <c r="E424">
        <v>40246</v>
      </c>
      <c r="F424">
        <f t="shared" ca="1" si="6"/>
        <v>11</v>
      </c>
      <c r="G424" t="s">
        <v>279</v>
      </c>
      <c r="H424">
        <v>63080</v>
      </c>
      <c r="I424">
        <v>5</v>
      </c>
    </row>
    <row r="425" spans="1:9" x14ac:dyDescent="0.25">
      <c r="A425" t="s">
        <v>724</v>
      </c>
      <c r="B425" t="s">
        <v>294</v>
      </c>
      <c r="C425" t="s">
        <v>717</v>
      </c>
      <c r="D425" t="s">
        <v>282</v>
      </c>
      <c r="E425">
        <v>37711</v>
      </c>
      <c r="F425">
        <f t="shared" ca="1" si="6"/>
        <v>18</v>
      </c>
      <c r="G425" t="s">
        <v>283</v>
      </c>
      <c r="H425">
        <v>21648</v>
      </c>
      <c r="I425">
        <v>2</v>
      </c>
    </row>
    <row r="426" spans="1:9" x14ac:dyDescent="0.25">
      <c r="A426" t="s">
        <v>725</v>
      </c>
      <c r="B426" t="s">
        <v>288</v>
      </c>
      <c r="C426" t="s">
        <v>717</v>
      </c>
      <c r="D426" t="s">
        <v>273</v>
      </c>
      <c r="E426">
        <v>38807</v>
      </c>
      <c r="F426">
        <f t="shared" ca="1" si="6"/>
        <v>15</v>
      </c>
      <c r="G426" t="s">
        <v>286</v>
      </c>
      <c r="H426">
        <v>47060</v>
      </c>
      <c r="I426">
        <v>4</v>
      </c>
    </row>
    <row r="427" spans="1:9" x14ac:dyDescent="0.25">
      <c r="A427" t="s">
        <v>726</v>
      </c>
      <c r="B427" t="s">
        <v>281</v>
      </c>
      <c r="C427" t="s">
        <v>717</v>
      </c>
      <c r="D427" t="s">
        <v>290</v>
      </c>
      <c r="E427">
        <v>40620</v>
      </c>
      <c r="F427">
        <f t="shared" ca="1" si="6"/>
        <v>10</v>
      </c>
      <c r="G427" t="s">
        <v>291</v>
      </c>
      <c r="H427">
        <v>84300</v>
      </c>
      <c r="I427">
        <v>1</v>
      </c>
    </row>
    <row r="428" spans="1:9" x14ac:dyDescent="0.25">
      <c r="A428" t="s">
        <v>727</v>
      </c>
      <c r="B428" t="s">
        <v>288</v>
      </c>
      <c r="C428" t="s">
        <v>717</v>
      </c>
      <c r="D428" t="s">
        <v>273</v>
      </c>
      <c r="E428">
        <v>35903</v>
      </c>
      <c r="F428">
        <f t="shared" ca="1" si="6"/>
        <v>23</v>
      </c>
      <c r="G428" t="s">
        <v>274</v>
      </c>
      <c r="H428">
        <v>68520</v>
      </c>
      <c r="I428">
        <v>5</v>
      </c>
    </row>
    <row r="429" spans="1:9" x14ac:dyDescent="0.25">
      <c r="A429" t="s">
        <v>728</v>
      </c>
      <c r="B429" t="s">
        <v>294</v>
      </c>
      <c r="C429" t="s">
        <v>717</v>
      </c>
      <c r="D429" t="s">
        <v>290</v>
      </c>
      <c r="E429">
        <v>36623</v>
      </c>
      <c r="F429">
        <f t="shared" ca="1" si="6"/>
        <v>21</v>
      </c>
      <c r="G429" t="s">
        <v>277</v>
      </c>
      <c r="H429">
        <v>30300</v>
      </c>
      <c r="I429">
        <v>1</v>
      </c>
    </row>
    <row r="430" spans="1:9" x14ac:dyDescent="0.25">
      <c r="A430" t="s">
        <v>729</v>
      </c>
      <c r="B430" t="s">
        <v>294</v>
      </c>
      <c r="C430" t="s">
        <v>717</v>
      </c>
      <c r="D430" t="s">
        <v>273</v>
      </c>
      <c r="E430">
        <v>39224</v>
      </c>
      <c r="F430">
        <f t="shared" ca="1" si="6"/>
        <v>14</v>
      </c>
      <c r="G430" t="s">
        <v>279</v>
      </c>
      <c r="H430">
        <v>73030</v>
      </c>
      <c r="I430">
        <v>5</v>
      </c>
    </row>
    <row r="431" spans="1:9" x14ac:dyDescent="0.25">
      <c r="A431" t="s">
        <v>730</v>
      </c>
      <c r="B431" t="s">
        <v>303</v>
      </c>
      <c r="C431" t="s">
        <v>717</v>
      </c>
      <c r="D431" t="s">
        <v>290</v>
      </c>
      <c r="E431">
        <v>35921</v>
      </c>
      <c r="F431">
        <f t="shared" ca="1" si="6"/>
        <v>23</v>
      </c>
      <c r="G431" t="s">
        <v>283</v>
      </c>
      <c r="H431">
        <v>63330</v>
      </c>
      <c r="I431">
        <v>4</v>
      </c>
    </row>
    <row r="432" spans="1:9" x14ac:dyDescent="0.25">
      <c r="A432" t="s">
        <v>731</v>
      </c>
      <c r="B432" t="s">
        <v>281</v>
      </c>
      <c r="C432" t="s">
        <v>717</v>
      </c>
      <c r="D432" t="s">
        <v>290</v>
      </c>
      <c r="E432">
        <v>39616</v>
      </c>
      <c r="F432">
        <f t="shared" ca="1" si="6"/>
        <v>12</v>
      </c>
      <c r="G432" t="s">
        <v>286</v>
      </c>
      <c r="H432">
        <v>66710</v>
      </c>
      <c r="I432">
        <v>2</v>
      </c>
    </row>
    <row r="433" spans="1:9" x14ac:dyDescent="0.25">
      <c r="A433" t="s">
        <v>732</v>
      </c>
      <c r="B433" t="s">
        <v>294</v>
      </c>
      <c r="C433" t="s">
        <v>717</v>
      </c>
      <c r="D433" t="s">
        <v>273</v>
      </c>
      <c r="E433">
        <v>35969</v>
      </c>
      <c r="F433">
        <f t="shared" ca="1" si="6"/>
        <v>22</v>
      </c>
      <c r="G433" t="s">
        <v>291</v>
      </c>
      <c r="H433">
        <v>74530</v>
      </c>
      <c r="I433">
        <v>5</v>
      </c>
    </row>
    <row r="434" spans="1:9" x14ac:dyDescent="0.25">
      <c r="A434" t="s">
        <v>733</v>
      </c>
      <c r="B434" t="s">
        <v>294</v>
      </c>
      <c r="C434" t="s">
        <v>717</v>
      </c>
      <c r="D434" t="s">
        <v>282</v>
      </c>
      <c r="E434">
        <v>36329</v>
      </c>
      <c r="F434">
        <f t="shared" ca="1" si="6"/>
        <v>21</v>
      </c>
      <c r="G434" t="s">
        <v>274</v>
      </c>
      <c r="H434">
        <v>39764</v>
      </c>
      <c r="I434">
        <v>1</v>
      </c>
    </row>
    <row r="435" spans="1:9" x14ac:dyDescent="0.25">
      <c r="A435" t="s">
        <v>734</v>
      </c>
      <c r="B435" t="s">
        <v>288</v>
      </c>
      <c r="C435" t="s">
        <v>717</v>
      </c>
      <c r="D435" t="s">
        <v>276</v>
      </c>
      <c r="E435">
        <v>36695</v>
      </c>
      <c r="F435">
        <f t="shared" ca="1" si="6"/>
        <v>20</v>
      </c>
      <c r="G435" t="s">
        <v>277</v>
      </c>
      <c r="H435">
        <v>29005</v>
      </c>
      <c r="I435">
        <v>1</v>
      </c>
    </row>
    <row r="436" spans="1:9" x14ac:dyDescent="0.25">
      <c r="A436" t="s">
        <v>735</v>
      </c>
      <c r="B436" t="s">
        <v>288</v>
      </c>
      <c r="C436" t="s">
        <v>717</v>
      </c>
      <c r="D436" t="s">
        <v>282</v>
      </c>
      <c r="E436">
        <v>38144</v>
      </c>
      <c r="F436">
        <f t="shared" ca="1" si="6"/>
        <v>16</v>
      </c>
      <c r="G436" t="s">
        <v>279</v>
      </c>
      <c r="H436">
        <v>33512</v>
      </c>
      <c r="I436">
        <v>4</v>
      </c>
    </row>
    <row r="437" spans="1:9" x14ac:dyDescent="0.25">
      <c r="A437" t="s">
        <v>736</v>
      </c>
      <c r="B437" t="s">
        <v>288</v>
      </c>
      <c r="C437" t="s">
        <v>717</v>
      </c>
      <c r="D437" t="s">
        <v>290</v>
      </c>
      <c r="E437">
        <v>41116</v>
      </c>
      <c r="F437">
        <f t="shared" ca="1" si="6"/>
        <v>8</v>
      </c>
      <c r="G437" t="s">
        <v>283</v>
      </c>
      <c r="H437">
        <v>32650</v>
      </c>
      <c r="I437">
        <v>1</v>
      </c>
    </row>
    <row r="438" spans="1:9" x14ac:dyDescent="0.25">
      <c r="A438" t="s">
        <v>737</v>
      </c>
      <c r="B438" t="s">
        <v>294</v>
      </c>
      <c r="C438" t="s">
        <v>717</v>
      </c>
      <c r="D438" t="s">
        <v>273</v>
      </c>
      <c r="E438">
        <v>39284</v>
      </c>
      <c r="F438">
        <f t="shared" ca="1" si="6"/>
        <v>13</v>
      </c>
      <c r="G438" t="s">
        <v>286</v>
      </c>
      <c r="H438">
        <v>25830</v>
      </c>
      <c r="I438">
        <v>5</v>
      </c>
    </row>
    <row r="439" spans="1:9" x14ac:dyDescent="0.25">
      <c r="A439" t="s">
        <v>738</v>
      </c>
      <c r="B439" t="s">
        <v>288</v>
      </c>
      <c r="C439" t="s">
        <v>717</v>
      </c>
      <c r="D439" t="s">
        <v>273</v>
      </c>
      <c r="E439">
        <v>38916</v>
      </c>
      <c r="F439">
        <f t="shared" ca="1" si="6"/>
        <v>14</v>
      </c>
      <c r="G439" t="s">
        <v>291</v>
      </c>
      <c r="H439">
        <v>27560</v>
      </c>
      <c r="I439">
        <v>2</v>
      </c>
    </row>
    <row r="440" spans="1:9" x14ac:dyDescent="0.25">
      <c r="A440" t="s">
        <v>739</v>
      </c>
      <c r="B440" t="s">
        <v>271</v>
      </c>
      <c r="C440" t="s">
        <v>717</v>
      </c>
      <c r="D440" t="s">
        <v>273</v>
      </c>
      <c r="E440">
        <v>39657</v>
      </c>
      <c r="F440">
        <f t="shared" ca="1" si="6"/>
        <v>12</v>
      </c>
      <c r="G440" t="s">
        <v>274</v>
      </c>
      <c r="H440">
        <v>80880</v>
      </c>
      <c r="I440">
        <v>1</v>
      </c>
    </row>
    <row r="441" spans="1:9" x14ac:dyDescent="0.25">
      <c r="A441" t="s">
        <v>740</v>
      </c>
      <c r="B441" t="s">
        <v>281</v>
      </c>
      <c r="C441" t="s">
        <v>717</v>
      </c>
      <c r="D441" t="s">
        <v>273</v>
      </c>
      <c r="E441">
        <v>40370</v>
      </c>
      <c r="F441">
        <f t="shared" ca="1" si="6"/>
        <v>10</v>
      </c>
      <c r="G441" t="s">
        <v>277</v>
      </c>
      <c r="H441">
        <v>66840</v>
      </c>
      <c r="I441">
        <v>4</v>
      </c>
    </row>
    <row r="442" spans="1:9" x14ac:dyDescent="0.25">
      <c r="A442" t="s">
        <v>741</v>
      </c>
      <c r="B442" t="s">
        <v>288</v>
      </c>
      <c r="C442" t="s">
        <v>717</v>
      </c>
      <c r="D442" t="s">
        <v>273</v>
      </c>
      <c r="E442">
        <v>40762</v>
      </c>
      <c r="F442">
        <f t="shared" ca="1" si="6"/>
        <v>9</v>
      </c>
      <c r="G442" t="s">
        <v>279</v>
      </c>
      <c r="H442">
        <v>61470</v>
      </c>
      <c r="I442">
        <v>5</v>
      </c>
    </row>
    <row r="443" spans="1:9" x14ac:dyDescent="0.25">
      <c r="A443" t="s">
        <v>742</v>
      </c>
      <c r="B443" t="s">
        <v>271</v>
      </c>
      <c r="C443" t="s">
        <v>717</v>
      </c>
      <c r="D443" t="s">
        <v>276</v>
      </c>
      <c r="E443">
        <v>37470</v>
      </c>
      <c r="F443">
        <f t="shared" ca="1" si="6"/>
        <v>18</v>
      </c>
      <c r="G443" t="s">
        <v>283</v>
      </c>
      <c r="H443">
        <v>33810</v>
      </c>
      <c r="I443">
        <v>5</v>
      </c>
    </row>
    <row r="444" spans="1:9" x14ac:dyDescent="0.25">
      <c r="A444" t="s">
        <v>743</v>
      </c>
      <c r="B444" t="s">
        <v>294</v>
      </c>
      <c r="C444" t="s">
        <v>717</v>
      </c>
      <c r="D444" t="s">
        <v>273</v>
      </c>
      <c r="E444">
        <v>38227</v>
      </c>
      <c r="F444">
        <f t="shared" ca="1" si="6"/>
        <v>16</v>
      </c>
      <c r="G444" t="s">
        <v>286</v>
      </c>
      <c r="H444">
        <v>86200</v>
      </c>
      <c r="I444">
        <v>3</v>
      </c>
    </row>
    <row r="445" spans="1:9" x14ac:dyDescent="0.25">
      <c r="A445" t="s">
        <v>744</v>
      </c>
      <c r="B445" t="s">
        <v>281</v>
      </c>
      <c r="C445" t="s">
        <v>717</v>
      </c>
      <c r="D445" t="s">
        <v>276</v>
      </c>
      <c r="E445">
        <v>39299</v>
      </c>
      <c r="F445">
        <f t="shared" ca="1" si="6"/>
        <v>13</v>
      </c>
      <c r="G445" t="s">
        <v>291</v>
      </c>
      <c r="H445">
        <v>47760</v>
      </c>
      <c r="I445">
        <v>3</v>
      </c>
    </row>
    <row r="446" spans="1:9" x14ac:dyDescent="0.25">
      <c r="A446" t="s">
        <v>745</v>
      </c>
      <c r="B446" t="s">
        <v>285</v>
      </c>
      <c r="C446" t="s">
        <v>717</v>
      </c>
      <c r="D446" t="s">
        <v>273</v>
      </c>
      <c r="E446">
        <v>39678</v>
      </c>
      <c r="F446">
        <f t="shared" ca="1" si="6"/>
        <v>12</v>
      </c>
      <c r="G446" t="s">
        <v>274</v>
      </c>
      <c r="H446">
        <v>80090</v>
      </c>
      <c r="I446">
        <v>2</v>
      </c>
    </row>
    <row r="447" spans="1:9" x14ac:dyDescent="0.25">
      <c r="A447" t="s">
        <v>746</v>
      </c>
      <c r="B447" t="s">
        <v>285</v>
      </c>
      <c r="C447" t="s">
        <v>717</v>
      </c>
      <c r="D447" t="s">
        <v>276</v>
      </c>
      <c r="E447">
        <v>40393</v>
      </c>
      <c r="F447">
        <f t="shared" ca="1" si="6"/>
        <v>10</v>
      </c>
      <c r="G447" t="s">
        <v>277</v>
      </c>
      <c r="H447">
        <v>16925</v>
      </c>
      <c r="I447">
        <v>1</v>
      </c>
    </row>
    <row r="448" spans="1:9" x14ac:dyDescent="0.25">
      <c r="A448" t="s">
        <v>747</v>
      </c>
      <c r="B448" t="s">
        <v>271</v>
      </c>
      <c r="C448" t="s">
        <v>717</v>
      </c>
      <c r="D448" t="s">
        <v>282</v>
      </c>
      <c r="E448">
        <v>40403</v>
      </c>
      <c r="F448">
        <f t="shared" ca="1" si="6"/>
        <v>10</v>
      </c>
      <c r="G448" t="s">
        <v>279</v>
      </c>
      <c r="H448">
        <v>15056</v>
      </c>
      <c r="I448">
        <v>5</v>
      </c>
    </row>
    <row r="449" spans="1:9" x14ac:dyDescent="0.25">
      <c r="A449" t="s">
        <v>748</v>
      </c>
      <c r="B449" t="s">
        <v>294</v>
      </c>
      <c r="C449" t="s">
        <v>717</v>
      </c>
      <c r="D449" t="s">
        <v>276</v>
      </c>
      <c r="E449">
        <v>40807</v>
      </c>
      <c r="F449">
        <f t="shared" ca="1" si="6"/>
        <v>9</v>
      </c>
      <c r="G449" t="s">
        <v>283</v>
      </c>
      <c r="H449">
        <v>35045</v>
      </c>
      <c r="I449">
        <v>4</v>
      </c>
    </row>
    <row r="450" spans="1:9" x14ac:dyDescent="0.25">
      <c r="A450" t="s">
        <v>749</v>
      </c>
      <c r="B450" t="s">
        <v>288</v>
      </c>
      <c r="C450" t="s">
        <v>717</v>
      </c>
      <c r="D450" t="s">
        <v>273</v>
      </c>
      <c r="E450">
        <v>41183</v>
      </c>
      <c r="F450">
        <f t="shared" ref="F450:F513" ca="1" si="7">DATEDIF(E450,TODAY(),"Y")</f>
        <v>8</v>
      </c>
      <c r="G450" t="s">
        <v>286</v>
      </c>
      <c r="H450">
        <v>75370</v>
      </c>
      <c r="I450">
        <v>2</v>
      </c>
    </row>
    <row r="451" spans="1:9" x14ac:dyDescent="0.25">
      <c r="A451" t="s">
        <v>750</v>
      </c>
      <c r="B451" t="s">
        <v>294</v>
      </c>
      <c r="C451" t="s">
        <v>717</v>
      </c>
      <c r="D451" t="s">
        <v>273</v>
      </c>
      <c r="E451">
        <v>41186</v>
      </c>
      <c r="F451">
        <f t="shared" ca="1" si="7"/>
        <v>8</v>
      </c>
      <c r="G451" t="s">
        <v>291</v>
      </c>
      <c r="H451">
        <v>46910</v>
      </c>
      <c r="I451">
        <v>3</v>
      </c>
    </row>
    <row r="452" spans="1:9" x14ac:dyDescent="0.25">
      <c r="A452" t="s">
        <v>751</v>
      </c>
      <c r="B452" t="s">
        <v>281</v>
      </c>
      <c r="C452" t="s">
        <v>717</v>
      </c>
      <c r="D452" t="s">
        <v>276</v>
      </c>
      <c r="E452">
        <v>39731</v>
      </c>
      <c r="F452">
        <f t="shared" ca="1" si="7"/>
        <v>12</v>
      </c>
      <c r="G452" t="s">
        <v>274</v>
      </c>
      <c r="H452">
        <v>13435</v>
      </c>
      <c r="I452">
        <v>1</v>
      </c>
    </row>
    <row r="453" spans="1:9" x14ac:dyDescent="0.25">
      <c r="A453" t="s">
        <v>752</v>
      </c>
      <c r="B453" t="s">
        <v>271</v>
      </c>
      <c r="C453" t="s">
        <v>717</v>
      </c>
      <c r="D453" t="s">
        <v>273</v>
      </c>
      <c r="E453">
        <v>40452</v>
      </c>
      <c r="F453">
        <f t="shared" ca="1" si="7"/>
        <v>10</v>
      </c>
      <c r="G453" t="s">
        <v>277</v>
      </c>
      <c r="H453">
        <v>43410</v>
      </c>
      <c r="I453">
        <v>1</v>
      </c>
    </row>
    <row r="454" spans="1:9" x14ac:dyDescent="0.25">
      <c r="A454" t="s">
        <v>753</v>
      </c>
      <c r="B454" t="s">
        <v>294</v>
      </c>
      <c r="C454" t="s">
        <v>717</v>
      </c>
      <c r="D454" t="s">
        <v>282</v>
      </c>
      <c r="E454">
        <v>40452</v>
      </c>
      <c r="F454">
        <f t="shared" ca="1" si="7"/>
        <v>10</v>
      </c>
      <c r="G454" t="s">
        <v>279</v>
      </c>
      <c r="H454">
        <v>9180</v>
      </c>
      <c r="I454">
        <v>3</v>
      </c>
    </row>
    <row r="455" spans="1:9" x14ac:dyDescent="0.25">
      <c r="A455" t="s">
        <v>754</v>
      </c>
      <c r="B455" t="s">
        <v>281</v>
      </c>
      <c r="C455" t="s">
        <v>717</v>
      </c>
      <c r="D455" t="s">
        <v>290</v>
      </c>
      <c r="E455">
        <v>40468</v>
      </c>
      <c r="F455">
        <f t="shared" ca="1" si="7"/>
        <v>10</v>
      </c>
      <c r="G455" t="s">
        <v>283</v>
      </c>
      <c r="H455">
        <v>39440</v>
      </c>
      <c r="I455">
        <v>4</v>
      </c>
    </row>
    <row r="456" spans="1:9" x14ac:dyDescent="0.25">
      <c r="A456" t="s">
        <v>755</v>
      </c>
      <c r="B456" t="s">
        <v>288</v>
      </c>
      <c r="C456" t="s">
        <v>717</v>
      </c>
      <c r="D456" t="s">
        <v>273</v>
      </c>
      <c r="E456">
        <v>41233</v>
      </c>
      <c r="F456">
        <f t="shared" ca="1" si="7"/>
        <v>8</v>
      </c>
      <c r="G456" t="s">
        <v>286</v>
      </c>
      <c r="H456">
        <v>68010</v>
      </c>
      <c r="I456">
        <v>1</v>
      </c>
    </row>
    <row r="457" spans="1:9" x14ac:dyDescent="0.25">
      <c r="A457" t="s">
        <v>756</v>
      </c>
      <c r="B457" t="s">
        <v>288</v>
      </c>
      <c r="C457" t="s">
        <v>717</v>
      </c>
      <c r="D457" t="s">
        <v>273</v>
      </c>
      <c r="E457">
        <v>40492</v>
      </c>
      <c r="F457">
        <f t="shared" ca="1" si="7"/>
        <v>10</v>
      </c>
      <c r="G457" t="s">
        <v>291</v>
      </c>
      <c r="H457">
        <v>67230</v>
      </c>
      <c r="I457">
        <v>4</v>
      </c>
    </row>
    <row r="458" spans="1:9" x14ac:dyDescent="0.25">
      <c r="A458" t="s">
        <v>757</v>
      </c>
      <c r="B458" t="s">
        <v>288</v>
      </c>
      <c r="C458" t="s">
        <v>717</v>
      </c>
      <c r="D458" t="s">
        <v>273</v>
      </c>
      <c r="E458">
        <v>39404</v>
      </c>
      <c r="F458">
        <f t="shared" ca="1" si="7"/>
        <v>13</v>
      </c>
      <c r="G458" t="s">
        <v>274</v>
      </c>
      <c r="H458">
        <v>50990</v>
      </c>
      <c r="I458">
        <v>4</v>
      </c>
    </row>
    <row r="459" spans="1:9" x14ac:dyDescent="0.25">
      <c r="A459" t="s">
        <v>758</v>
      </c>
      <c r="B459" t="s">
        <v>294</v>
      </c>
      <c r="C459" t="s">
        <v>717</v>
      </c>
      <c r="D459" t="s">
        <v>273</v>
      </c>
      <c r="E459">
        <v>40883</v>
      </c>
      <c r="F459">
        <f t="shared" ca="1" si="7"/>
        <v>9</v>
      </c>
      <c r="G459" t="s">
        <v>277</v>
      </c>
      <c r="H459">
        <v>43580</v>
      </c>
      <c r="I459">
        <v>5</v>
      </c>
    </row>
    <row r="460" spans="1:9" x14ac:dyDescent="0.25">
      <c r="A460" t="s">
        <v>759</v>
      </c>
      <c r="B460" t="s">
        <v>294</v>
      </c>
      <c r="C460" t="s">
        <v>717</v>
      </c>
      <c r="D460" t="s">
        <v>273</v>
      </c>
      <c r="E460">
        <v>40525</v>
      </c>
      <c r="F460">
        <f t="shared" ca="1" si="7"/>
        <v>10</v>
      </c>
      <c r="G460" t="s">
        <v>279</v>
      </c>
      <c r="H460">
        <v>77950</v>
      </c>
      <c r="I460">
        <v>4</v>
      </c>
    </row>
    <row r="461" spans="1:9" x14ac:dyDescent="0.25">
      <c r="A461" t="s">
        <v>760</v>
      </c>
      <c r="B461" t="s">
        <v>303</v>
      </c>
      <c r="C461" t="s">
        <v>717</v>
      </c>
      <c r="D461" t="s">
        <v>290</v>
      </c>
      <c r="E461">
        <v>39783</v>
      </c>
      <c r="F461">
        <f t="shared" ca="1" si="7"/>
        <v>12</v>
      </c>
      <c r="G461" t="s">
        <v>283</v>
      </c>
      <c r="H461">
        <v>54000</v>
      </c>
      <c r="I461">
        <v>3</v>
      </c>
    </row>
    <row r="462" spans="1:9" x14ac:dyDescent="0.25">
      <c r="A462" t="s">
        <v>761</v>
      </c>
      <c r="B462" t="s">
        <v>288</v>
      </c>
      <c r="C462" t="s">
        <v>762</v>
      </c>
      <c r="D462" t="s">
        <v>273</v>
      </c>
      <c r="E462">
        <v>40551</v>
      </c>
      <c r="F462">
        <f t="shared" ca="1" si="7"/>
        <v>10</v>
      </c>
      <c r="G462" t="s">
        <v>286</v>
      </c>
      <c r="H462">
        <v>71730</v>
      </c>
      <c r="I462">
        <v>1</v>
      </c>
    </row>
    <row r="463" spans="1:9" x14ac:dyDescent="0.25">
      <c r="A463" t="s">
        <v>763</v>
      </c>
      <c r="B463" t="s">
        <v>288</v>
      </c>
      <c r="C463" t="s">
        <v>762</v>
      </c>
      <c r="D463" t="s">
        <v>273</v>
      </c>
      <c r="E463">
        <v>40585</v>
      </c>
      <c r="F463">
        <f t="shared" ca="1" si="7"/>
        <v>10</v>
      </c>
      <c r="G463" t="s">
        <v>291</v>
      </c>
      <c r="H463">
        <v>87950</v>
      </c>
      <c r="I463">
        <v>4</v>
      </c>
    </row>
    <row r="464" spans="1:9" x14ac:dyDescent="0.25">
      <c r="A464" t="s">
        <v>764</v>
      </c>
      <c r="B464" t="s">
        <v>281</v>
      </c>
      <c r="C464" t="s">
        <v>762</v>
      </c>
      <c r="D464" t="s">
        <v>290</v>
      </c>
      <c r="E464">
        <v>40591</v>
      </c>
      <c r="F464">
        <f t="shared" ca="1" si="7"/>
        <v>10</v>
      </c>
      <c r="G464" t="s">
        <v>274</v>
      </c>
      <c r="H464">
        <v>49070</v>
      </c>
      <c r="I464">
        <v>3</v>
      </c>
    </row>
    <row r="465" spans="1:9" x14ac:dyDescent="0.25">
      <c r="A465" t="s">
        <v>765</v>
      </c>
      <c r="B465" t="s">
        <v>294</v>
      </c>
      <c r="C465" t="s">
        <v>762</v>
      </c>
      <c r="D465" t="s">
        <v>273</v>
      </c>
      <c r="E465">
        <v>40625</v>
      </c>
      <c r="F465">
        <f t="shared" ca="1" si="7"/>
        <v>10</v>
      </c>
      <c r="G465" t="s">
        <v>277</v>
      </c>
      <c r="H465">
        <v>35320</v>
      </c>
      <c r="I465">
        <v>3</v>
      </c>
    </row>
    <row r="466" spans="1:9" x14ac:dyDescent="0.25">
      <c r="A466" t="s">
        <v>766</v>
      </c>
      <c r="B466" t="s">
        <v>288</v>
      </c>
      <c r="C466" t="s">
        <v>762</v>
      </c>
      <c r="D466" t="s">
        <v>276</v>
      </c>
      <c r="E466">
        <v>40654</v>
      </c>
      <c r="F466">
        <f t="shared" ca="1" si="7"/>
        <v>10</v>
      </c>
      <c r="G466" t="s">
        <v>279</v>
      </c>
      <c r="H466">
        <v>16015</v>
      </c>
      <c r="I466">
        <v>3</v>
      </c>
    </row>
    <row r="467" spans="1:9" x14ac:dyDescent="0.25">
      <c r="A467" t="s">
        <v>767</v>
      </c>
      <c r="B467" t="s">
        <v>294</v>
      </c>
      <c r="C467" t="s">
        <v>762</v>
      </c>
      <c r="D467" t="s">
        <v>273</v>
      </c>
      <c r="E467">
        <v>40745</v>
      </c>
      <c r="F467">
        <f t="shared" ca="1" si="7"/>
        <v>9</v>
      </c>
      <c r="G467" t="s">
        <v>283</v>
      </c>
      <c r="H467">
        <v>69400</v>
      </c>
      <c r="I467">
        <v>5</v>
      </c>
    </row>
    <row r="468" spans="1:9" x14ac:dyDescent="0.25">
      <c r="A468" t="s">
        <v>768</v>
      </c>
      <c r="B468" t="s">
        <v>288</v>
      </c>
      <c r="C468" t="s">
        <v>762</v>
      </c>
      <c r="D468" t="s">
        <v>276</v>
      </c>
      <c r="E468">
        <v>39687</v>
      </c>
      <c r="F468">
        <f t="shared" ca="1" si="7"/>
        <v>12</v>
      </c>
      <c r="G468" t="s">
        <v>286</v>
      </c>
      <c r="H468">
        <v>24815</v>
      </c>
      <c r="I468">
        <v>1</v>
      </c>
    </row>
    <row r="469" spans="1:9" x14ac:dyDescent="0.25">
      <c r="A469" t="s">
        <v>769</v>
      </c>
      <c r="B469" t="s">
        <v>294</v>
      </c>
      <c r="C469" t="s">
        <v>762</v>
      </c>
      <c r="D469" t="s">
        <v>273</v>
      </c>
      <c r="E469">
        <v>39688</v>
      </c>
      <c r="F469">
        <f t="shared" ca="1" si="7"/>
        <v>12</v>
      </c>
      <c r="G469" t="s">
        <v>291</v>
      </c>
      <c r="H469">
        <v>32600</v>
      </c>
      <c r="I469">
        <v>5</v>
      </c>
    </row>
    <row r="470" spans="1:9" x14ac:dyDescent="0.25">
      <c r="A470" t="s">
        <v>770</v>
      </c>
      <c r="B470" t="s">
        <v>294</v>
      </c>
      <c r="C470" t="s">
        <v>762</v>
      </c>
      <c r="D470" t="s">
        <v>273</v>
      </c>
      <c r="E470">
        <v>40765</v>
      </c>
      <c r="F470">
        <f t="shared" ca="1" si="7"/>
        <v>9</v>
      </c>
      <c r="G470" t="s">
        <v>274</v>
      </c>
      <c r="H470">
        <v>77720</v>
      </c>
      <c r="I470">
        <v>3</v>
      </c>
    </row>
    <row r="471" spans="1:9" x14ac:dyDescent="0.25">
      <c r="A471" t="s">
        <v>771</v>
      </c>
      <c r="B471" t="s">
        <v>288</v>
      </c>
      <c r="C471" t="s">
        <v>762</v>
      </c>
      <c r="D471" t="s">
        <v>282</v>
      </c>
      <c r="E471">
        <v>39733</v>
      </c>
      <c r="F471">
        <f t="shared" ca="1" si="7"/>
        <v>12</v>
      </c>
      <c r="G471" t="s">
        <v>277</v>
      </c>
      <c r="H471">
        <v>33232</v>
      </c>
      <c r="I471">
        <v>4</v>
      </c>
    </row>
    <row r="472" spans="1:9" x14ac:dyDescent="0.25">
      <c r="A472" t="s">
        <v>772</v>
      </c>
      <c r="B472" t="s">
        <v>271</v>
      </c>
      <c r="C472" t="s">
        <v>762</v>
      </c>
      <c r="D472" t="s">
        <v>276</v>
      </c>
      <c r="E472">
        <v>39735</v>
      </c>
      <c r="F472">
        <f t="shared" ca="1" si="7"/>
        <v>12</v>
      </c>
      <c r="G472" t="s">
        <v>279</v>
      </c>
      <c r="H472">
        <v>39620</v>
      </c>
      <c r="I472">
        <v>5</v>
      </c>
    </row>
    <row r="473" spans="1:9" x14ac:dyDescent="0.25">
      <c r="A473" t="s">
        <v>773</v>
      </c>
      <c r="B473" t="s">
        <v>285</v>
      </c>
      <c r="C473" t="s">
        <v>762</v>
      </c>
      <c r="D473" t="s">
        <v>273</v>
      </c>
      <c r="E473">
        <v>40818</v>
      </c>
      <c r="F473">
        <f t="shared" ca="1" si="7"/>
        <v>9</v>
      </c>
      <c r="G473" t="s">
        <v>283</v>
      </c>
      <c r="H473">
        <v>44560</v>
      </c>
      <c r="I473">
        <v>2</v>
      </c>
    </row>
    <row r="474" spans="1:9" x14ac:dyDescent="0.25">
      <c r="A474" t="s">
        <v>774</v>
      </c>
      <c r="B474" t="s">
        <v>294</v>
      </c>
      <c r="C474" t="s">
        <v>762</v>
      </c>
      <c r="D474" t="s">
        <v>273</v>
      </c>
      <c r="E474">
        <v>40841</v>
      </c>
      <c r="F474">
        <f t="shared" ca="1" si="7"/>
        <v>9</v>
      </c>
      <c r="G474" t="s">
        <v>286</v>
      </c>
      <c r="H474">
        <v>81530</v>
      </c>
      <c r="I474">
        <v>5</v>
      </c>
    </row>
    <row r="475" spans="1:9" x14ac:dyDescent="0.25">
      <c r="A475" t="s">
        <v>775</v>
      </c>
      <c r="B475" t="s">
        <v>285</v>
      </c>
      <c r="C475" t="s">
        <v>762</v>
      </c>
      <c r="D475" t="s">
        <v>273</v>
      </c>
      <c r="E475">
        <v>39754</v>
      </c>
      <c r="F475">
        <f t="shared" ca="1" si="7"/>
        <v>12</v>
      </c>
      <c r="G475" t="s">
        <v>291</v>
      </c>
      <c r="H475">
        <v>43110</v>
      </c>
      <c r="I475">
        <v>2</v>
      </c>
    </row>
    <row r="476" spans="1:9" x14ac:dyDescent="0.25">
      <c r="A476" t="s">
        <v>776</v>
      </c>
      <c r="B476" t="s">
        <v>288</v>
      </c>
      <c r="C476" t="s">
        <v>762</v>
      </c>
      <c r="D476" t="s">
        <v>273</v>
      </c>
      <c r="E476">
        <v>39761</v>
      </c>
      <c r="F476">
        <f t="shared" ca="1" si="7"/>
        <v>12</v>
      </c>
      <c r="G476" t="s">
        <v>274</v>
      </c>
      <c r="H476">
        <v>40940</v>
      </c>
      <c r="I476">
        <v>3</v>
      </c>
    </row>
    <row r="477" spans="1:9" x14ac:dyDescent="0.25">
      <c r="A477" t="s">
        <v>777</v>
      </c>
      <c r="B477" t="s">
        <v>271</v>
      </c>
      <c r="C477" t="s">
        <v>762</v>
      </c>
      <c r="D477" t="s">
        <v>273</v>
      </c>
      <c r="E477">
        <v>40893</v>
      </c>
      <c r="F477">
        <f t="shared" ca="1" si="7"/>
        <v>9</v>
      </c>
      <c r="G477" t="s">
        <v>277</v>
      </c>
      <c r="H477">
        <v>44620</v>
      </c>
      <c r="I477">
        <v>5</v>
      </c>
    </row>
    <row r="478" spans="1:9" x14ac:dyDescent="0.25">
      <c r="A478" t="s">
        <v>778</v>
      </c>
      <c r="B478" t="s">
        <v>294</v>
      </c>
      <c r="C478" t="s">
        <v>779</v>
      </c>
      <c r="D478" t="s">
        <v>290</v>
      </c>
      <c r="E478">
        <v>39109</v>
      </c>
      <c r="F478">
        <f t="shared" ca="1" si="7"/>
        <v>14</v>
      </c>
      <c r="G478" t="s">
        <v>279</v>
      </c>
      <c r="H478">
        <v>33120</v>
      </c>
      <c r="I478">
        <v>2</v>
      </c>
    </row>
    <row r="479" spans="1:9" x14ac:dyDescent="0.25">
      <c r="A479" t="s">
        <v>780</v>
      </c>
      <c r="B479" t="s">
        <v>271</v>
      </c>
      <c r="C479" t="s">
        <v>779</v>
      </c>
      <c r="D479" t="s">
        <v>273</v>
      </c>
      <c r="E479">
        <v>40208</v>
      </c>
      <c r="F479">
        <f t="shared" ca="1" si="7"/>
        <v>11</v>
      </c>
      <c r="G479" t="s">
        <v>283</v>
      </c>
      <c r="H479">
        <v>61148</v>
      </c>
      <c r="I479">
        <v>2</v>
      </c>
    </row>
    <row r="480" spans="1:9" x14ac:dyDescent="0.25">
      <c r="A480" t="s">
        <v>781</v>
      </c>
      <c r="B480" t="s">
        <v>271</v>
      </c>
      <c r="C480" t="s">
        <v>779</v>
      </c>
      <c r="D480" t="s">
        <v>273</v>
      </c>
      <c r="E480">
        <v>35821</v>
      </c>
      <c r="F480">
        <f t="shared" ca="1" si="7"/>
        <v>23</v>
      </c>
      <c r="G480" t="s">
        <v>286</v>
      </c>
      <c r="H480">
        <v>22870</v>
      </c>
      <c r="I480">
        <v>3</v>
      </c>
    </row>
    <row r="481" spans="1:9" x14ac:dyDescent="0.25">
      <c r="A481" t="s">
        <v>782</v>
      </c>
      <c r="B481" t="s">
        <v>303</v>
      </c>
      <c r="C481" t="s">
        <v>779</v>
      </c>
      <c r="D481" t="s">
        <v>276</v>
      </c>
      <c r="E481">
        <v>35826</v>
      </c>
      <c r="F481">
        <f t="shared" ca="1" si="7"/>
        <v>23</v>
      </c>
      <c r="G481" t="s">
        <v>291</v>
      </c>
      <c r="H481">
        <v>31205</v>
      </c>
      <c r="I481">
        <v>2</v>
      </c>
    </row>
    <row r="482" spans="1:9" x14ac:dyDescent="0.25">
      <c r="A482" t="s">
        <v>783</v>
      </c>
      <c r="B482" t="s">
        <v>294</v>
      </c>
      <c r="C482" t="s">
        <v>779</v>
      </c>
      <c r="D482" t="s">
        <v>273</v>
      </c>
      <c r="E482">
        <v>36536</v>
      </c>
      <c r="F482">
        <f t="shared" ca="1" si="7"/>
        <v>21</v>
      </c>
      <c r="G482" t="s">
        <v>274</v>
      </c>
      <c r="H482">
        <v>62400</v>
      </c>
      <c r="I482">
        <v>4</v>
      </c>
    </row>
    <row r="483" spans="1:9" x14ac:dyDescent="0.25">
      <c r="A483" t="s">
        <v>784</v>
      </c>
      <c r="B483" t="s">
        <v>285</v>
      </c>
      <c r="C483" t="s">
        <v>779</v>
      </c>
      <c r="D483" t="s">
        <v>276</v>
      </c>
      <c r="E483">
        <v>38723</v>
      </c>
      <c r="F483">
        <f t="shared" ca="1" si="7"/>
        <v>15</v>
      </c>
      <c r="G483" t="s">
        <v>277</v>
      </c>
      <c r="H483">
        <v>10630</v>
      </c>
      <c r="I483">
        <v>3</v>
      </c>
    </row>
    <row r="484" spans="1:9" x14ac:dyDescent="0.25">
      <c r="A484" t="s">
        <v>785</v>
      </c>
      <c r="B484" t="s">
        <v>271</v>
      </c>
      <c r="C484" t="s">
        <v>779</v>
      </c>
      <c r="D484" t="s">
        <v>290</v>
      </c>
      <c r="E484">
        <v>40943</v>
      </c>
      <c r="F484">
        <f t="shared" ca="1" si="7"/>
        <v>9</v>
      </c>
      <c r="G484" t="s">
        <v>279</v>
      </c>
      <c r="H484">
        <v>47590</v>
      </c>
      <c r="I484">
        <v>3</v>
      </c>
    </row>
    <row r="485" spans="1:9" x14ac:dyDescent="0.25">
      <c r="A485" t="s">
        <v>786</v>
      </c>
      <c r="B485" t="s">
        <v>271</v>
      </c>
      <c r="C485" t="s">
        <v>779</v>
      </c>
      <c r="D485" t="s">
        <v>290</v>
      </c>
      <c r="E485">
        <v>40963</v>
      </c>
      <c r="F485">
        <f t="shared" ca="1" si="7"/>
        <v>9</v>
      </c>
      <c r="G485" t="s">
        <v>283</v>
      </c>
      <c r="H485">
        <v>60550</v>
      </c>
      <c r="I485">
        <v>2</v>
      </c>
    </row>
    <row r="486" spans="1:9" x14ac:dyDescent="0.25">
      <c r="A486" t="s">
        <v>787</v>
      </c>
      <c r="B486" t="s">
        <v>294</v>
      </c>
      <c r="C486" t="s">
        <v>779</v>
      </c>
      <c r="D486" t="s">
        <v>273</v>
      </c>
      <c r="E486">
        <v>36195</v>
      </c>
      <c r="F486">
        <f t="shared" ca="1" si="7"/>
        <v>22</v>
      </c>
      <c r="G486" t="s">
        <v>286</v>
      </c>
      <c r="H486">
        <v>46360</v>
      </c>
      <c r="I486">
        <v>5</v>
      </c>
    </row>
    <row r="487" spans="1:9" x14ac:dyDescent="0.25">
      <c r="A487" t="s">
        <v>788</v>
      </c>
      <c r="B487" t="s">
        <v>303</v>
      </c>
      <c r="C487" t="s">
        <v>779</v>
      </c>
      <c r="D487" t="s">
        <v>276</v>
      </c>
      <c r="E487">
        <v>36217</v>
      </c>
      <c r="F487">
        <f t="shared" ca="1" si="7"/>
        <v>22</v>
      </c>
      <c r="G487" t="s">
        <v>291</v>
      </c>
      <c r="H487">
        <v>22475</v>
      </c>
      <c r="I487">
        <v>4</v>
      </c>
    </row>
    <row r="488" spans="1:9" x14ac:dyDescent="0.25">
      <c r="A488" t="s">
        <v>789</v>
      </c>
      <c r="B488" t="s">
        <v>288</v>
      </c>
      <c r="C488" t="s">
        <v>779</v>
      </c>
      <c r="D488" t="s">
        <v>273</v>
      </c>
      <c r="E488">
        <v>39864</v>
      </c>
      <c r="F488">
        <f t="shared" ca="1" si="7"/>
        <v>12</v>
      </c>
      <c r="G488" t="s">
        <v>274</v>
      </c>
      <c r="H488">
        <v>64320</v>
      </c>
      <c r="I488">
        <v>5</v>
      </c>
    </row>
    <row r="489" spans="1:9" x14ac:dyDescent="0.25">
      <c r="A489" t="s">
        <v>790</v>
      </c>
      <c r="B489" t="s">
        <v>271</v>
      </c>
      <c r="C489" t="s">
        <v>779</v>
      </c>
      <c r="D489" t="s">
        <v>276</v>
      </c>
      <c r="E489">
        <v>40976</v>
      </c>
      <c r="F489">
        <f t="shared" ca="1" si="7"/>
        <v>9</v>
      </c>
      <c r="G489" t="s">
        <v>277</v>
      </c>
      <c r="H489">
        <v>46380</v>
      </c>
      <c r="I489">
        <v>3</v>
      </c>
    </row>
    <row r="490" spans="1:9" x14ac:dyDescent="0.25">
      <c r="A490" t="s">
        <v>791</v>
      </c>
      <c r="B490" t="s">
        <v>288</v>
      </c>
      <c r="C490" t="s">
        <v>779</v>
      </c>
      <c r="D490" t="s">
        <v>290</v>
      </c>
      <c r="E490">
        <v>40259</v>
      </c>
      <c r="F490">
        <f t="shared" ca="1" si="7"/>
        <v>11</v>
      </c>
      <c r="G490" t="s">
        <v>279</v>
      </c>
      <c r="H490">
        <v>73190</v>
      </c>
      <c r="I490">
        <v>1</v>
      </c>
    </row>
    <row r="491" spans="1:9" x14ac:dyDescent="0.25">
      <c r="A491" t="s">
        <v>792</v>
      </c>
      <c r="B491" t="s">
        <v>271</v>
      </c>
      <c r="C491" t="s">
        <v>779</v>
      </c>
      <c r="D491" t="s">
        <v>273</v>
      </c>
      <c r="E491">
        <v>40264</v>
      </c>
      <c r="F491">
        <f t="shared" ca="1" si="7"/>
        <v>11</v>
      </c>
      <c r="G491" t="s">
        <v>283</v>
      </c>
      <c r="H491">
        <v>29760</v>
      </c>
      <c r="I491">
        <v>2</v>
      </c>
    </row>
    <row r="492" spans="1:9" x14ac:dyDescent="0.25">
      <c r="A492" t="s">
        <v>793</v>
      </c>
      <c r="B492" t="s">
        <v>288</v>
      </c>
      <c r="C492" t="s">
        <v>779</v>
      </c>
      <c r="D492" t="s">
        <v>273</v>
      </c>
      <c r="E492">
        <v>37701</v>
      </c>
      <c r="F492">
        <f t="shared" ca="1" si="7"/>
        <v>18</v>
      </c>
      <c r="G492" t="s">
        <v>286</v>
      </c>
      <c r="H492">
        <v>23560</v>
      </c>
      <c r="I492">
        <v>3</v>
      </c>
    </row>
    <row r="493" spans="1:9" x14ac:dyDescent="0.25">
      <c r="A493" t="s">
        <v>794</v>
      </c>
      <c r="B493" t="s">
        <v>285</v>
      </c>
      <c r="C493" t="s">
        <v>779</v>
      </c>
      <c r="D493" t="s">
        <v>273</v>
      </c>
      <c r="E493">
        <v>39519</v>
      </c>
      <c r="F493">
        <f t="shared" ca="1" si="7"/>
        <v>13</v>
      </c>
      <c r="G493" t="s">
        <v>291</v>
      </c>
      <c r="H493">
        <v>61330</v>
      </c>
      <c r="I493">
        <v>2</v>
      </c>
    </row>
    <row r="494" spans="1:9" x14ac:dyDescent="0.25">
      <c r="A494" t="s">
        <v>795</v>
      </c>
      <c r="B494" t="s">
        <v>285</v>
      </c>
      <c r="C494" t="s">
        <v>779</v>
      </c>
      <c r="D494" t="s">
        <v>273</v>
      </c>
      <c r="E494">
        <v>38790</v>
      </c>
      <c r="F494">
        <f t="shared" ca="1" si="7"/>
        <v>15</v>
      </c>
      <c r="G494" t="s">
        <v>274</v>
      </c>
      <c r="H494">
        <v>62688</v>
      </c>
      <c r="I494">
        <v>3</v>
      </c>
    </row>
    <row r="495" spans="1:9" x14ac:dyDescent="0.25">
      <c r="A495" t="s">
        <v>796</v>
      </c>
      <c r="B495" t="s">
        <v>271</v>
      </c>
      <c r="C495" t="s">
        <v>779</v>
      </c>
      <c r="D495" t="s">
        <v>273</v>
      </c>
      <c r="E495">
        <v>39899</v>
      </c>
      <c r="F495">
        <f t="shared" ca="1" si="7"/>
        <v>12</v>
      </c>
      <c r="G495" t="s">
        <v>277</v>
      </c>
      <c r="H495">
        <v>24790</v>
      </c>
      <c r="I495">
        <v>3</v>
      </c>
    </row>
    <row r="496" spans="1:9" x14ac:dyDescent="0.25">
      <c r="A496" t="s">
        <v>797</v>
      </c>
      <c r="B496" t="s">
        <v>281</v>
      </c>
      <c r="C496" t="s">
        <v>779</v>
      </c>
      <c r="D496" t="s">
        <v>276</v>
      </c>
      <c r="E496">
        <v>40254</v>
      </c>
      <c r="F496">
        <f t="shared" ca="1" si="7"/>
        <v>11</v>
      </c>
      <c r="G496" t="s">
        <v>279</v>
      </c>
      <c r="H496">
        <v>48700</v>
      </c>
      <c r="I496">
        <v>3</v>
      </c>
    </row>
    <row r="497" spans="1:9" x14ac:dyDescent="0.25">
      <c r="A497" t="s">
        <v>798</v>
      </c>
      <c r="B497" t="s">
        <v>294</v>
      </c>
      <c r="C497" t="s">
        <v>779</v>
      </c>
      <c r="D497" t="s">
        <v>273</v>
      </c>
      <c r="E497">
        <v>40624</v>
      </c>
      <c r="F497">
        <f t="shared" ca="1" si="7"/>
        <v>10</v>
      </c>
      <c r="G497" t="s">
        <v>283</v>
      </c>
      <c r="H497">
        <v>86500</v>
      </c>
      <c r="I497">
        <v>1</v>
      </c>
    </row>
    <row r="498" spans="1:9" x14ac:dyDescent="0.25">
      <c r="A498" t="s">
        <v>799</v>
      </c>
      <c r="B498" t="s">
        <v>294</v>
      </c>
      <c r="C498" t="s">
        <v>779</v>
      </c>
      <c r="D498" t="s">
        <v>273</v>
      </c>
      <c r="E498">
        <v>39174</v>
      </c>
      <c r="F498">
        <f t="shared" ca="1" si="7"/>
        <v>14</v>
      </c>
      <c r="G498" t="s">
        <v>286</v>
      </c>
      <c r="H498">
        <v>23320</v>
      </c>
      <c r="I498">
        <v>4</v>
      </c>
    </row>
    <row r="499" spans="1:9" x14ac:dyDescent="0.25">
      <c r="A499" t="s">
        <v>800</v>
      </c>
      <c r="B499" t="s">
        <v>271</v>
      </c>
      <c r="C499" t="s">
        <v>779</v>
      </c>
      <c r="D499" t="s">
        <v>276</v>
      </c>
      <c r="E499">
        <v>39176</v>
      </c>
      <c r="F499">
        <f t="shared" ca="1" si="7"/>
        <v>14</v>
      </c>
      <c r="G499" t="s">
        <v>291</v>
      </c>
      <c r="H499">
        <v>10700</v>
      </c>
      <c r="I499">
        <v>4</v>
      </c>
    </row>
    <row r="500" spans="1:9" x14ac:dyDescent="0.25">
      <c r="A500" t="s">
        <v>801</v>
      </c>
      <c r="B500" t="s">
        <v>288</v>
      </c>
      <c r="C500" t="s">
        <v>779</v>
      </c>
      <c r="D500" t="s">
        <v>273</v>
      </c>
      <c r="E500">
        <v>40282</v>
      </c>
      <c r="F500">
        <f t="shared" ca="1" si="7"/>
        <v>11</v>
      </c>
      <c r="G500" t="s">
        <v>274</v>
      </c>
      <c r="H500">
        <v>72640</v>
      </c>
      <c r="I500">
        <v>3</v>
      </c>
    </row>
    <row r="501" spans="1:9" x14ac:dyDescent="0.25">
      <c r="A501" t="s">
        <v>802</v>
      </c>
      <c r="B501" t="s">
        <v>288</v>
      </c>
      <c r="C501" t="s">
        <v>779</v>
      </c>
      <c r="D501" t="s">
        <v>273</v>
      </c>
      <c r="E501">
        <v>38815</v>
      </c>
      <c r="F501">
        <f t="shared" ca="1" si="7"/>
        <v>15</v>
      </c>
      <c r="G501" t="s">
        <v>277</v>
      </c>
      <c r="H501">
        <v>63270</v>
      </c>
      <c r="I501">
        <v>1</v>
      </c>
    </row>
    <row r="502" spans="1:9" x14ac:dyDescent="0.25">
      <c r="A502" t="s">
        <v>803</v>
      </c>
      <c r="B502" t="s">
        <v>271</v>
      </c>
      <c r="C502" t="s">
        <v>779</v>
      </c>
      <c r="D502" t="s">
        <v>290</v>
      </c>
      <c r="E502">
        <v>38828</v>
      </c>
      <c r="F502">
        <f t="shared" ca="1" si="7"/>
        <v>15</v>
      </c>
      <c r="G502" t="s">
        <v>279</v>
      </c>
      <c r="H502">
        <v>49530</v>
      </c>
      <c r="I502">
        <v>4</v>
      </c>
    </row>
    <row r="503" spans="1:9" x14ac:dyDescent="0.25">
      <c r="A503" t="s">
        <v>804</v>
      </c>
      <c r="B503" t="s">
        <v>285</v>
      </c>
      <c r="C503" t="s">
        <v>779</v>
      </c>
      <c r="D503" t="s">
        <v>276</v>
      </c>
      <c r="E503">
        <v>40293</v>
      </c>
      <c r="F503">
        <f t="shared" ca="1" si="7"/>
        <v>11</v>
      </c>
      <c r="G503" t="s">
        <v>283</v>
      </c>
      <c r="H503">
        <v>11810</v>
      </c>
      <c r="I503">
        <v>1</v>
      </c>
    </row>
    <row r="504" spans="1:9" x14ac:dyDescent="0.25">
      <c r="A504" t="s">
        <v>805</v>
      </c>
      <c r="B504" t="s">
        <v>294</v>
      </c>
      <c r="C504" t="s">
        <v>779</v>
      </c>
      <c r="D504" t="s">
        <v>273</v>
      </c>
      <c r="E504">
        <v>40666</v>
      </c>
      <c r="F504">
        <f t="shared" ca="1" si="7"/>
        <v>10</v>
      </c>
      <c r="G504" t="s">
        <v>286</v>
      </c>
      <c r="H504">
        <v>24090</v>
      </c>
      <c r="I504">
        <v>4</v>
      </c>
    </row>
    <row r="505" spans="1:9" x14ac:dyDescent="0.25">
      <c r="A505" t="s">
        <v>806</v>
      </c>
      <c r="B505" t="s">
        <v>294</v>
      </c>
      <c r="C505" t="s">
        <v>779</v>
      </c>
      <c r="D505" t="s">
        <v>290</v>
      </c>
      <c r="E505">
        <v>39592</v>
      </c>
      <c r="F505">
        <f t="shared" ca="1" si="7"/>
        <v>13</v>
      </c>
      <c r="G505" t="s">
        <v>291</v>
      </c>
      <c r="H505">
        <v>56650</v>
      </c>
      <c r="I505">
        <v>1</v>
      </c>
    </row>
    <row r="506" spans="1:9" x14ac:dyDescent="0.25">
      <c r="A506" t="s">
        <v>807</v>
      </c>
      <c r="B506" t="s">
        <v>281</v>
      </c>
      <c r="C506" t="s">
        <v>779</v>
      </c>
      <c r="D506" t="s">
        <v>273</v>
      </c>
      <c r="E506">
        <v>35918</v>
      </c>
      <c r="F506">
        <f t="shared" ca="1" si="7"/>
        <v>23</v>
      </c>
      <c r="G506" t="s">
        <v>274</v>
      </c>
      <c r="H506">
        <v>73740</v>
      </c>
      <c r="I506">
        <v>4</v>
      </c>
    </row>
    <row r="507" spans="1:9" x14ac:dyDescent="0.25">
      <c r="A507" t="s">
        <v>808</v>
      </c>
      <c r="B507" t="s">
        <v>271</v>
      </c>
      <c r="C507" t="s">
        <v>779</v>
      </c>
      <c r="D507" t="s">
        <v>282</v>
      </c>
      <c r="E507">
        <v>35946</v>
      </c>
      <c r="F507">
        <f t="shared" ca="1" si="7"/>
        <v>23</v>
      </c>
      <c r="G507" t="s">
        <v>277</v>
      </c>
      <c r="H507">
        <v>14332</v>
      </c>
      <c r="I507">
        <v>5</v>
      </c>
    </row>
    <row r="508" spans="1:9" x14ac:dyDescent="0.25">
      <c r="A508" t="s">
        <v>809</v>
      </c>
      <c r="B508" t="s">
        <v>294</v>
      </c>
      <c r="C508" t="s">
        <v>779</v>
      </c>
      <c r="D508" t="s">
        <v>290</v>
      </c>
      <c r="E508">
        <v>36297</v>
      </c>
      <c r="F508">
        <f t="shared" ca="1" si="7"/>
        <v>22</v>
      </c>
      <c r="G508" t="s">
        <v>279</v>
      </c>
      <c r="H508">
        <v>57990</v>
      </c>
      <c r="I508">
        <v>5</v>
      </c>
    </row>
    <row r="509" spans="1:9" x14ac:dyDescent="0.25">
      <c r="A509" t="s">
        <v>810</v>
      </c>
      <c r="B509" t="s">
        <v>294</v>
      </c>
      <c r="C509" t="s">
        <v>779</v>
      </c>
      <c r="D509" t="s">
        <v>273</v>
      </c>
      <c r="E509">
        <v>36673</v>
      </c>
      <c r="F509">
        <f t="shared" ca="1" si="7"/>
        <v>21</v>
      </c>
      <c r="G509" t="s">
        <v>283</v>
      </c>
      <c r="H509">
        <v>48330</v>
      </c>
      <c r="I509">
        <v>1</v>
      </c>
    </row>
    <row r="510" spans="1:9" x14ac:dyDescent="0.25">
      <c r="A510" t="s">
        <v>811</v>
      </c>
      <c r="B510" t="s">
        <v>294</v>
      </c>
      <c r="C510" t="s">
        <v>779</v>
      </c>
      <c r="D510" t="s">
        <v>290</v>
      </c>
      <c r="E510">
        <v>37404</v>
      </c>
      <c r="F510">
        <f t="shared" ca="1" si="7"/>
        <v>19</v>
      </c>
      <c r="G510" t="s">
        <v>286</v>
      </c>
      <c r="H510">
        <v>60070</v>
      </c>
      <c r="I510">
        <v>3</v>
      </c>
    </row>
    <row r="511" spans="1:9" x14ac:dyDescent="0.25">
      <c r="A511" t="s">
        <v>812</v>
      </c>
      <c r="B511" t="s">
        <v>285</v>
      </c>
      <c r="C511" t="s">
        <v>779</v>
      </c>
      <c r="D511" t="s">
        <v>273</v>
      </c>
      <c r="E511">
        <v>39217</v>
      </c>
      <c r="F511">
        <f t="shared" ca="1" si="7"/>
        <v>14</v>
      </c>
      <c r="G511" t="s">
        <v>291</v>
      </c>
      <c r="H511">
        <v>73830</v>
      </c>
      <c r="I511">
        <v>2</v>
      </c>
    </row>
    <row r="512" spans="1:9" x14ac:dyDescent="0.25">
      <c r="A512" t="s">
        <v>813</v>
      </c>
      <c r="B512" t="s">
        <v>294</v>
      </c>
      <c r="C512" t="s">
        <v>779</v>
      </c>
      <c r="D512" t="s">
        <v>290</v>
      </c>
      <c r="E512">
        <v>40707</v>
      </c>
      <c r="F512">
        <f t="shared" ca="1" si="7"/>
        <v>9</v>
      </c>
      <c r="G512" t="s">
        <v>274</v>
      </c>
      <c r="H512">
        <v>79380</v>
      </c>
      <c r="I512">
        <v>1</v>
      </c>
    </row>
    <row r="513" spans="1:9" x14ac:dyDescent="0.25">
      <c r="A513" t="s">
        <v>814</v>
      </c>
      <c r="B513" t="s">
        <v>288</v>
      </c>
      <c r="C513" t="s">
        <v>779</v>
      </c>
      <c r="D513" t="s">
        <v>273</v>
      </c>
      <c r="E513">
        <v>39262</v>
      </c>
      <c r="F513">
        <f t="shared" ca="1" si="7"/>
        <v>13</v>
      </c>
      <c r="G513" t="s">
        <v>277</v>
      </c>
      <c r="H513">
        <v>63440</v>
      </c>
      <c r="I513">
        <v>3</v>
      </c>
    </row>
    <row r="514" spans="1:9" x14ac:dyDescent="0.25">
      <c r="A514" t="s">
        <v>815</v>
      </c>
      <c r="B514" t="s">
        <v>294</v>
      </c>
      <c r="C514" t="s">
        <v>779</v>
      </c>
      <c r="D514" t="s">
        <v>273</v>
      </c>
      <c r="E514">
        <v>40332</v>
      </c>
      <c r="F514">
        <f t="shared" ref="F514:F577" ca="1" si="8">DATEDIF(E514,TODAY(),"Y")</f>
        <v>10</v>
      </c>
      <c r="G514" t="s">
        <v>279</v>
      </c>
      <c r="H514">
        <v>47340</v>
      </c>
      <c r="I514">
        <v>2</v>
      </c>
    </row>
    <row r="515" spans="1:9" x14ac:dyDescent="0.25">
      <c r="A515" t="s">
        <v>816</v>
      </c>
      <c r="B515" t="s">
        <v>288</v>
      </c>
      <c r="C515" t="s">
        <v>779</v>
      </c>
      <c r="D515" t="s">
        <v>273</v>
      </c>
      <c r="E515">
        <v>35958</v>
      </c>
      <c r="F515">
        <f t="shared" ca="1" si="8"/>
        <v>22</v>
      </c>
      <c r="G515" t="s">
        <v>283</v>
      </c>
      <c r="H515">
        <v>61420</v>
      </c>
      <c r="I515">
        <v>4</v>
      </c>
    </row>
    <row r="516" spans="1:9" x14ac:dyDescent="0.25">
      <c r="A516" t="s">
        <v>817</v>
      </c>
      <c r="B516" t="s">
        <v>288</v>
      </c>
      <c r="C516" t="s">
        <v>779</v>
      </c>
      <c r="D516" t="s">
        <v>282</v>
      </c>
      <c r="E516">
        <v>36340</v>
      </c>
      <c r="F516">
        <f t="shared" ca="1" si="8"/>
        <v>21</v>
      </c>
      <c r="G516" t="s">
        <v>286</v>
      </c>
      <c r="H516">
        <v>37016</v>
      </c>
      <c r="I516">
        <v>4</v>
      </c>
    </row>
    <row r="517" spans="1:9" x14ac:dyDescent="0.25">
      <c r="A517" t="s">
        <v>818</v>
      </c>
      <c r="B517" t="s">
        <v>294</v>
      </c>
      <c r="C517" t="s">
        <v>779</v>
      </c>
      <c r="D517" t="s">
        <v>273</v>
      </c>
      <c r="E517">
        <v>39282</v>
      </c>
      <c r="F517">
        <f t="shared" ca="1" si="8"/>
        <v>13</v>
      </c>
      <c r="G517" t="s">
        <v>291</v>
      </c>
      <c r="H517">
        <v>69420</v>
      </c>
      <c r="I517">
        <v>2</v>
      </c>
    </row>
    <row r="518" spans="1:9" x14ac:dyDescent="0.25">
      <c r="A518" t="s">
        <v>819</v>
      </c>
      <c r="B518" t="s">
        <v>288</v>
      </c>
      <c r="C518" t="s">
        <v>779</v>
      </c>
      <c r="D518" t="s">
        <v>273</v>
      </c>
      <c r="E518">
        <v>38903</v>
      </c>
      <c r="F518">
        <f t="shared" ca="1" si="8"/>
        <v>14</v>
      </c>
      <c r="G518" t="s">
        <v>274</v>
      </c>
      <c r="H518">
        <v>34060</v>
      </c>
      <c r="I518">
        <v>2</v>
      </c>
    </row>
    <row r="519" spans="1:9" x14ac:dyDescent="0.25">
      <c r="A519" t="s">
        <v>820</v>
      </c>
      <c r="B519" t="s">
        <v>294</v>
      </c>
      <c r="C519" t="s">
        <v>779</v>
      </c>
      <c r="D519" t="s">
        <v>273</v>
      </c>
      <c r="E519">
        <v>35990</v>
      </c>
      <c r="F519">
        <f t="shared" ca="1" si="8"/>
        <v>22</v>
      </c>
      <c r="G519" t="s">
        <v>277</v>
      </c>
      <c r="H519">
        <v>36890</v>
      </c>
      <c r="I519">
        <v>1</v>
      </c>
    </row>
    <row r="520" spans="1:9" x14ac:dyDescent="0.25">
      <c r="A520" t="s">
        <v>821</v>
      </c>
      <c r="B520" t="s">
        <v>288</v>
      </c>
      <c r="C520" t="s">
        <v>779</v>
      </c>
      <c r="D520" t="s">
        <v>276</v>
      </c>
      <c r="E520">
        <v>38173</v>
      </c>
      <c r="F520">
        <f t="shared" ca="1" si="8"/>
        <v>16</v>
      </c>
      <c r="G520" t="s">
        <v>279</v>
      </c>
      <c r="H520">
        <v>32900</v>
      </c>
      <c r="I520">
        <v>2</v>
      </c>
    </row>
    <row r="521" spans="1:9" x14ac:dyDescent="0.25">
      <c r="A521" t="s">
        <v>822</v>
      </c>
      <c r="B521" t="s">
        <v>294</v>
      </c>
      <c r="C521" t="s">
        <v>779</v>
      </c>
      <c r="D521" t="s">
        <v>273</v>
      </c>
      <c r="E521">
        <v>39673</v>
      </c>
      <c r="F521">
        <f t="shared" ca="1" si="8"/>
        <v>12</v>
      </c>
      <c r="G521" t="s">
        <v>283</v>
      </c>
      <c r="H521">
        <v>48080</v>
      </c>
      <c r="I521">
        <v>2</v>
      </c>
    </row>
    <row r="522" spans="1:9" x14ac:dyDescent="0.25">
      <c r="A522" t="s">
        <v>823</v>
      </c>
      <c r="B522" t="s">
        <v>294</v>
      </c>
      <c r="C522" t="s">
        <v>779</v>
      </c>
      <c r="D522" t="s">
        <v>273</v>
      </c>
      <c r="E522">
        <v>40765</v>
      </c>
      <c r="F522">
        <f t="shared" ca="1" si="8"/>
        <v>9</v>
      </c>
      <c r="G522" t="s">
        <v>286</v>
      </c>
      <c r="H522">
        <v>77740</v>
      </c>
      <c r="I522">
        <v>1</v>
      </c>
    </row>
    <row r="523" spans="1:9" x14ac:dyDescent="0.25">
      <c r="A523" t="s">
        <v>824</v>
      </c>
      <c r="B523" t="s">
        <v>303</v>
      </c>
      <c r="C523" t="s">
        <v>779</v>
      </c>
      <c r="D523" t="s">
        <v>290</v>
      </c>
      <c r="E523">
        <v>39298</v>
      </c>
      <c r="F523">
        <f t="shared" ca="1" si="8"/>
        <v>13</v>
      </c>
      <c r="G523" t="s">
        <v>291</v>
      </c>
      <c r="H523">
        <v>76870</v>
      </c>
      <c r="I523">
        <v>5</v>
      </c>
    </row>
    <row r="524" spans="1:9" x14ac:dyDescent="0.25">
      <c r="A524" t="s">
        <v>825</v>
      </c>
      <c r="B524" t="s">
        <v>271</v>
      </c>
      <c r="C524" t="s">
        <v>779</v>
      </c>
      <c r="D524" t="s">
        <v>273</v>
      </c>
      <c r="E524">
        <v>40399</v>
      </c>
      <c r="F524">
        <f t="shared" ca="1" si="8"/>
        <v>10</v>
      </c>
      <c r="G524" t="s">
        <v>274</v>
      </c>
      <c r="H524">
        <v>72700</v>
      </c>
      <c r="I524">
        <v>5</v>
      </c>
    </row>
    <row r="525" spans="1:9" x14ac:dyDescent="0.25">
      <c r="A525" t="s">
        <v>826</v>
      </c>
      <c r="B525" t="s">
        <v>288</v>
      </c>
      <c r="C525" t="s">
        <v>779</v>
      </c>
      <c r="D525" t="s">
        <v>290</v>
      </c>
      <c r="E525">
        <v>40414</v>
      </c>
      <c r="F525">
        <f t="shared" ca="1" si="8"/>
        <v>10</v>
      </c>
      <c r="G525" t="s">
        <v>277</v>
      </c>
      <c r="H525">
        <v>60070</v>
      </c>
      <c r="I525">
        <v>2</v>
      </c>
    </row>
    <row r="526" spans="1:9" x14ac:dyDescent="0.25">
      <c r="A526" t="s">
        <v>827</v>
      </c>
      <c r="B526" t="s">
        <v>288</v>
      </c>
      <c r="C526" t="s">
        <v>779</v>
      </c>
      <c r="D526" t="s">
        <v>282</v>
      </c>
      <c r="E526">
        <v>36028</v>
      </c>
      <c r="F526">
        <f t="shared" ca="1" si="8"/>
        <v>22</v>
      </c>
      <c r="G526" t="s">
        <v>279</v>
      </c>
      <c r="H526">
        <v>16688</v>
      </c>
      <c r="I526">
        <v>3</v>
      </c>
    </row>
    <row r="527" spans="1:9" x14ac:dyDescent="0.25">
      <c r="A527" t="s">
        <v>828</v>
      </c>
      <c r="B527" t="s">
        <v>285</v>
      </c>
      <c r="C527" t="s">
        <v>779</v>
      </c>
      <c r="D527" t="s">
        <v>290</v>
      </c>
      <c r="E527">
        <v>36375</v>
      </c>
      <c r="F527">
        <f t="shared" ca="1" si="8"/>
        <v>21</v>
      </c>
      <c r="G527" t="s">
        <v>283</v>
      </c>
      <c r="H527">
        <v>71300</v>
      </c>
      <c r="I527">
        <v>5</v>
      </c>
    </row>
    <row r="528" spans="1:9" x14ac:dyDescent="0.25">
      <c r="A528" t="s">
        <v>829</v>
      </c>
      <c r="B528" t="s">
        <v>294</v>
      </c>
      <c r="C528" t="s">
        <v>779</v>
      </c>
      <c r="D528" t="s">
        <v>282</v>
      </c>
      <c r="E528">
        <v>36380</v>
      </c>
      <c r="F528">
        <f t="shared" ca="1" si="8"/>
        <v>21</v>
      </c>
      <c r="G528" t="s">
        <v>286</v>
      </c>
      <c r="H528">
        <v>36052</v>
      </c>
      <c r="I528">
        <v>5</v>
      </c>
    </row>
    <row r="529" spans="1:9" x14ac:dyDescent="0.25">
      <c r="A529" t="s">
        <v>830</v>
      </c>
      <c r="B529" t="s">
        <v>294</v>
      </c>
      <c r="C529" t="s">
        <v>779</v>
      </c>
      <c r="D529" t="s">
        <v>273</v>
      </c>
      <c r="E529">
        <v>36393</v>
      </c>
      <c r="F529">
        <f t="shared" ca="1" si="8"/>
        <v>21</v>
      </c>
      <c r="G529" t="s">
        <v>291</v>
      </c>
      <c r="H529">
        <v>65910</v>
      </c>
      <c r="I529">
        <v>5</v>
      </c>
    </row>
    <row r="530" spans="1:9" x14ac:dyDescent="0.25">
      <c r="A530" t="s">
        <v>831</v>
      </c>
      <c r="B530" t="s">
        <v>303</v>
      </c>
      <c r="C530" t="s">
        <v>779</v>
      </c>
      <c r="D530" t="s">
        <v>273</v>
      </c>
      <c r="E530">
        <v>37848</v>
      </c>
      <c r="F530">
        <f t="shared" ca="1" si="8"/>
        <v>17</v>
      </c>
      <c r="G530" t="s">
        <v>274</v>
      </c>
      <c r="H530">
        <v>76910</v>
      </c>
      <c r="I530">
        <v>2</v>
      </c>
    </row>
    <row r="531" spans="1:9" x14ac:dyDescent="0.25">
      <c r="A531" t="s">
        <v>832</v>
      </c>
      <c r="B531" t="s">
        <v>294</v>
      </c>
      <c r="C531" t="s">
        <v>779</v>
      </c>
      <c r="D531" t="s">
        <v>290</v>
      </c>
      <c r="E531">
        <v>40404</v>
      </c>
      <c r="F531">
        <f t="shared" ca="1" si="8"/>
        <v>10</v>
      </c>
      <c r="G531" t="s">
        <v>277</v>
      </c>
      <c r="H531">
        <v>39550</v>
      </c>
      <c r="I531">
        <v>5</v>
      </c>
    </row>
    <row r="532" spans="1:9" x14ac:dyDescent="0.25">
      <c r="A532" t="s">
        <v>833</v>
      </c>
      <c r="B532" t="s">
        <v>271</v>
      </c>
      <c r="C532" t="s">
        <v>779</v>
      </c>
      <c r="D532" t="s">
        <v>290</v>
      </c>
      <c r="E532">
        <v>40410</v>
      </c>
      <c r="F532">
        <f t="shared" ca="1" si="8"/>
        <v>10</v>
      </c>
      <c r="G532" t="s">
        <v>279</v>
      </c>
      <c r="H532">
        <v>57680</v>
      </c>
      <c r="I532">
        <v>4</v>
      </c>
    </row>
    <row r="533" spans="1:9" x14ac:dyDescent="0.25">
      <c r="A533" t="s">
        <v>834</v>
      </c>
      <c r="B533" t="s">
        <v>271</v>
      </c>
      <c r="C533" t="s">
        <v>779</v>
      </c>
      <c r="D533" t="s">
        <v>276</v>
      </c>
      <c r="E533">
        <v>40421</v>
      </c>
      <c r="F533">
        <f t="shared" ca="1" si="8"/>
        <v>10</v>
      </c>
      <c r="G533" t="s">
        <v>283</v>
      </c>
      <c r="H533">
        <v>49355</v>
      </c>
      <c r="I533">
        <v>5</v>
      </c>
    </row>
    <row r="534" spans="1:9" x14ac:dyDescent="0.25">
      <c r="A534" t="s">
        <v>835</v>
      </c>
      <c r="B534" t="s">
        <v>288</v>
      </c>
      <c r="C534" t="s">
        <v>779</v>
      </c>
      <c r="D534" t="s">
        <v>273</v>
      </c>
      <c r="E534">
        <v>39703</v>
      </c>
      <c r="F534">
        <f t="shared" ca="1" si="8"/>
        <v>12</v>
      </c>
      <c r="G534" t="s">
        <v>286</v>
      </c>
      <c r="H534">
        <v>46110</v>
      </c>
      <c r="I534">
        <v>4</v>
      </c>
    </row>
    <row r="535" spans="1:9" x14ac:dyDescent="0.25">
      <c r="A535" t="s">
        <v>836</v>
      </c>
      <c r="B535" t="s">
        <v>294</v>
      </c>
      <c r="C535" t="s">
        <v>779</v>
      </c>
      <c r="D535" t="s">
        <v>273</v>
      </c>
      <c r="E535">
        <v>40815</v>
      </c>
      <c r="F535">
        <f t="shared" ca="1" si="8"/>
        <v>9</v>
      </c>
      <c r="G535" t="s">
        <v>291</v>
      </c>
      <c r="H535">
        <v>54500</v>
      </c>
      <c r="I535">
        <v>5</v>
      </c>
    </row>
    <row r="536" spans="1:9" x14ac:dyDescent="0.25">
      <c r="A536" t="s">
        <v>837</v>
      </c>
      <c r="B536" t="s">
        <v>294</v>
      </c>
      <c r="C536" t="s">
        <v>779</v>
      </c>
      <c r="D536" t="s">
        <v>273</v>
      </c>
      <c r="E536">
        <v>39335</v>
      </c>
      <c r="F536">
        <f t="shared" ca="1" si="8"/>
        <v>13</v>
      </c>
      <c r="G536" t="s">
        <v>274</v>
      </c>
      <c r="H536">
        <v>62688</v>
      </c>
      <c r="I536">
        <v>2</v>
      </c>
    </row>
    <row r="537" spans="1:9" x14ac:dyDescent="0.25">
      <c r="A537" t="s">
        <v>838</v>
      </c>
      <c r="B537" t="s">
        <v>288</v>
      </c>
      <c r="C537" t="s">
        <v>779</v>
      </c>
      <c r="D537" t="s">
        <v>273</v>
      </c>
      <c r="E537">
        <v>38980</v>
      </c>
      <c r="F537">
        <f t="shared" ca="1" si="8"/>
        <v>14</v>
      </c>
      <c r="G537" t="s">
        <v>277</v>
      </c>
      <c r="H537">
        <v>24340</v>
      </c>
      <c r="I537">
        <v>4</v>
      </c>
    </row>
    <row r="538" spans="1:9" x14ac:dyDescent="0.25">
      <c r="A538" t="s">
        <v>839</v>
      </c>
      <c r="B538" t="s">
        <v>281</v>
      </c>
      <c r="C538" t="s">
        <v>779</v>
      </c>
      <c r="D538" t="s">
        <v>290</v>
      </c>
      <c r="E538">
        <v>38986</v>
      </c>
      <c r="F538">
        <f t="shared" ca="1" si="8"/>
        <v>14</v>
      </c>
      <c r="G538" t="s">
        <v>279</v>
      </c>
      <c r="H538">
        <v>36230</v>
      </c>
      <c r="I538">
        <v>2</v>
      </c>
    </row>
    <row r="539" spans="1:9" x14ac:dyDescent="0.25">
      <c r="A539" t="s">
        <v>840</v>
      </c>
      <c r="B539" t="s">
        <v>288</v>
      </c>
      <c r="C539" t="s">
        <v>779</v>
      </c>
      <c r="D539" t="s">
        <v>290</v>
      </c>
      <c r="E539">
        <v>36787</v>
      </c>
      <c r="F539">
        <f t="shared" ca="1" si="8"/>
        <v>20</v>
      </c>
      <c r="G539" t="s">
        <v>283</v>
      </c>
      <c r="H539">
        <v>89640</v>
      </c>
      <c r="I539">
        <v>4</v>
      </c>
    </row>
    <row r="540" spans="1:9" x14ac:dyDescent="0.25">
      <c r="A540" t="s">
        <v>841</v>
      </c>
      <c r="B540" t="s">
        <v>294</v>
      </c>
      <c r="C540" t="s">
        <v>779</v>
      </c>
      <c r="D540" t="s">
        <v>273</v>
      </c>
      <c r="E540">
        <v>37138</v>
      </c>
      <c r="F540">
        <f t="shared" ca="1" si="8"/>
        <v>19</v>
      </c>
      <c r="G540" t="s">
        <v>286</v>
      </c>
      <c r="H540">
        <v>29130</v>
      </c>
      <c r="I540">
        <v>1</v>
      </c>
    </row>
    <row r="541" spans="1:9" x14ac:dyDescent="0.25">
      <c r="A541" t="s">
        <v>842</v>
      </c>
      <c r="B541" t="s">
        <v>288</v>
      </c>
      <c r="C541" t="s">
        <v>779</v>
      </c>
      <c r="D541" t="s">
        <v>290</v>
      </c>
      <c r="E541">
        <v>37526</v>
      </c>
      <c r="F541">
        <f t="shared" ca="1" si="8"/>
        <v>18</v>
      </c>
      <c r="G541" t="s">
        <v>291</v>
      </c>
      <c r="H541">
        <v>61580</v>
      </c>
      <c r="I541">
        <v>3</v>
      </c>
    </row>
    <row r="542" spans="1:9" x14ac:dyDescent="0.25">
      <c r="A542" t="s">
        <v>843</v>
      </c>
      <c r="B542" t="s">
        <v>288</v>
      </c>
      <c r="C542" t="s">
        <v>779</v>
      </c>
      <c r="D542" t="s">
        <v>273</v>
      </c>
      <c r="E542">
        <v>40438</v>
      </c>
      <c r="F542">
        <f t="shared" ca="1" si="8"/>
        <v>10</v>
      </c>
      <c r="G542" t="s">
        <v>274</v>
      </c>
      <c r="H542">
        <v>59150</v>
      </c>
      <c r="I542">
        <v>4</v>
      </c>
    </row>
    <row r="543" spans="1:9" x14ac:dyDescent="0.25">
      <c r="A543" t="s">
        <v>844</v>
      </c>
      <c r="B543" t="s">
        <v>271</v>
      </c>
      <c r="C543" t="s">
        <v>779</v>
      </c>
      <c r="D543" t="s">
        <v>290</v>
      </c>
      <c r="E543">
        <v>39742</v>
      </c>
      <c r="F543">
        <f t="shared" ca="1" si="8"/>
        <v>12</v>
      </c>
      <c r="G543" t="s">
        <v>277</v>
      </c>
      <c r="H543">
        <v>23020</v>
      </c>
      <c r="I543">
        <v>4</v>
      </c>
    </row>
    <row r="544" spans="1:9" x14ac:dyDescent="0.25">
      <c r="A544" t="s">
        <v>845</v>
      </c>
      <c r="B544" t="s">
        <v>294</v>
      </c>
      <c r="C544" t="s">
        <v>779</v>
      </c>
      <c r="D544" t="s">
        <v>290</v>
      </c>
      <c r="E544">
        <v>40820</v>
      </c>
      <c r="F544">
        <f t="shared" ca="1" si="8"/>
        <v>9</v>
      </c>
      <c r="G544" t="s">
        <v>279</v>
      </c>
      <c r="H544">
        <v>52750</v>
      </c>
      <c r="I544">
        <v>1</v>
      </c>
    </row>
    <row r="545" spans="1:9" x14ac:dyDescent="0.25">
      <c r="A545" t="s">
        <v>846</v>
      </c>
      <c r="B545" t="s">
        <v>294</v>
      </c>
      <c r="C545" t="s">
        <v>779</v>
      </c>
      <c r="D545" t="s">
        <v>273</v>
      </c>
      <c r="E545">
        <v>40831</v>
      </c>
      <c r="F545">
        <f t="shared" ca="1" si="8"/>
        <v>9</v>
      </c>
      <c r="G545" t="s">
        <v>283</v>
      </c>
      <c r="H545">
        <v>79400</v>
      </c>
      <c r="I545">
        <v>4</v>
      </c>
    </row>
    <row r="546" spans="1:9" x14ac:dyDescent="0.25">
      <c r="A546" t="s">
        <v>847</v>
      </c>
      <c r="B546" t="s">
        <v>271</v>
      </c>
      <c r="C546" t="s">
        <v>779</v>
      </c>
      <c r="D546" t="s">
        <v>273</v>
      </c>
      <c r="E546">
        <v>39372</v>
      </c>
      <c r="F546">
        <f t="shared" ca="1" si="8"/>
        <v>13</v>
      </c>
      <c r="G546" t="s">
        <v>286</v>
      </c>
      <c r="H546">
        <v>50570</v>
      </c>
      <c r="I546">
        <v>4</v>
      </c>
    </row>
    <row r="547" spans="1:9" x14ac:dyDescent="0.25">
      <c r="A547" t="s">
        <v>848</v>
      </c>
      <c r="B547" t="s">
        <v>288</v>
      </c>
      <c r="C547" t="s">
        <v>779</v>
      </c>
      <c r="D547" t="s">
        <v>276</v>
      </c>
      <c r="E547">
        <v>36084</v>
      </c>
      <c r="F547">
        <f t="shared" ca="1" si="8"/>
        <v>22</v>
      </c>
      <c r="G547" t="s">
        <v>291</v>
      </c>
      <c r="H547">
        <v>45750</v>
      </c>
      <c r="I547">
        <v>5</v>
      </c>
    </row>
    <row r="548" spans="1:9" x14ac:dyDescent="0.25">
      <c r="A548" t="s">
        <v>849</v>
      </c>
      <c r="B548" t="s">
        <v>271</v>
      </c>
      <c r="C548" t="s">
        <v>779</v>
      </c>
      <c r="D548" t="s">
        <v>290</v>
      </c>
      <c r="E548">
        <v>36086</v>
      </c>
      <c r="F548">
        <f t="shared" ca="1" si="8"/>
        <v>22</v>
      </c>
      <c r="G548" t="s">
        <v>274</v>
      </c>
      <c r="H548">
        <v>47520</v>
      </c>
      <c r="I548">
        <v>1</v>
      </c>
    </row>
    <row r="549" spans="1:9" x14ac:dyDescent="0.25">
      <c r="A549" t="s">
        <v>850</v>
      </c>
      <c r="B549" t="s">
        <v>294</v>
      </c>
      <c r="C549" t="s">
        <v>779</v>
      </c>
      <c r="D549" t="s">
        <v>273</v>
      </c>
      <c r="E549">
        <v>36088</v>
      </c>
      <c r="F549">
        <f t="shared" ca="1" si="8"/>
        <v>22</v>
      </c>
      <c r="G549" t="s">
        <v>277</v>
      </c>
      <c r="H549">
        <v>54580</v>
      </c>
      <c r="I549">
        <v>4</v>
      </c>
    </row>
    <row r="550" spans="1:9" x14ac:dyDescent="0.25">
      <c r="A550" t="s">
        <v>851</v>
      </c>
      <c r="B550" t="s">
        <v>288</v>
      </c>
      <c r="C550" t="s">
        <v>779</v>
      </c>
      <c r="D550" t="s">
        <v>273</v>
      </c>
      <c r="E550">
        <v>39362</v>
      </c>
      <c r="F550">
        <f t="shared" ca="1" si="8"/>
        <v>13</v>
      </c>
      <c r="G550" t="s">
        <v>279</v>
      </c>
      <c r="H550">
        <v>42020</v>
      </c>
      <c r="I550">
        <v>5</v>
      </c>
    </row>
    <row r="551" spans="1:9" x14ac:dyDescent="0.25">
      <c r="A551" t="s">
        <v>852</v>
      </c>
      <c r="B551" t="s">
        <v>303</v>
      </c>
      <c r="C551" t="s">
        <v>779</v>
      </c>
      <c r="D551" t="s">
        <v>276</v>
      </c>
      <c r="E551">
        <v>39728</v>
      </c>
      <c r="F551">
        <f t="shared" ca="1" si="8"/>
        <v>12</v>
      </c>
      <c r="G551" t="s">
        <v>283</v>
      </c>
      <c r="H551">
        <v>45565</v>
      </c>
      <c r="I551">
        <v>1</v>
      </c>
    </row>
    <row r="552" spans="1:9" x14ac:dyDescent="0.25">
      <c r="A552" t="s">
        <v>853</v>
      </c>
      <c r="B552" t="s">
        <v>288</v>
      </c>
      <c r="C552" t="s">
        <v>779</v>
      </c>
      <c r="D552" t="s">
        <v>273</v>
      </c>
      <c r="E552">
        <v>40477</v>
      </c>
      <c r="F552">
        <f t="shared" ca="1" si="8"/>
        <v>10</v>
      </c>
      <c r="G552" t="s">
        <v>286</v>
      </c>
      <c r="H552">
        <v>63206</v>
      </c>
      <c r="I552">
        <v>1</v>
      </c>
    </row>
    <row r="553" spans="1:9" x14ac:dyDescent="0.25">
      <c r="A553" t="s">
        <v>854</v>
      </c>
      <c r="B553" t="s">
        <v>288</v>
      </c>
      <c r="C553" t="s">
        <v>779</v>
      </c>
      <c r="D553" t="s">
        <v>290</v>
      </c>
      <c r="E553">
        <v>39772</v>
      </c>
      <c r="F553">
        <f t="shared" ca="1" si="8"/>
        <v>12</v>
      </c>
      <c r="G553" t="s">
        <v>291</v>
      </c>
      <c r="H553">
        <v>85980</v>
      </c>
      <c r="I553">
        <v>2</v>
      </c>
    </row>
    <row r="554" spans="1:9" x14ac:dyDescent="0.25">
      <c r="A554" t="s">
        <v>855</v>
      </c>
      <c r="B554" t="s">
        <v>288</v>
      </c>
      <c r="C554" t="s">
        <v>779</v>
      </c>
      <c r="D554" t="s">
        <v>273</v>
      </c>
      <c r="E554">
        <v>37568</v>
      </c>
      <c r="F554">
        <f t="shared" ca="1" si="8"/>
        <v>18</v>
      </c>
      <c r="G554" t="s">
        <v>274</v>
      </c>
      <c r="H554">
        <v>45100</v>
      </c>
      <c r="I554">
        <v>2</v>
      </c>
    </row>
    <row r="555" spans="1:9" x14ac:dyDescent="0.25">
      <c r="A555" t="s">
        <v>856</v>
      </c>
      <c r="B555" t="s">
        <v>294</v>
      </c>
      <c r="C555" t="s">
        <v>779</v>
      </c>
      <c r="D555" t="s">
        <v>273</v>
      </c>
      <c r="E555">
        <v>39047</v>
      </c>
      <c r="F555">
        <f t="shared" ca="1" si="8"/>
        <v>14</v>
      </c>
      <c r="G555" t="s">
        <v>277</v>
      </c>
      <c r="H555">
        <v>65880</v>
      </c>
      <c r="I555">
        <v>5</v>
      </c>
    </row>
    <row r="556" spans="1:9" x14ac:dyDescent="0.25">
      <c r="A556" t="s">
        <v>857</v>
      </c>
      <c r="B556" t="s">
        <v>294</v>
      </c>
      <c r="C556" t="s">
        <v>779</v>
      </c>
      <c r="D556" t="s">
        <v>273</v>
      </c>
      <c r="E556">
        <v>40137</v>
      </c>
      <c r="F556">
        <f t="shared" ca="1" si="8"/>
        <v>11</v>
      </c>
      <c r="G556" t="s">
        <v>279</v>
      </c>
      <c r="H556">
        <v>54190</v>
      </c>
      <c r="I556">
        <v>4</v>
      </c>
    </row>
    <row r="557" spans="1:9" x14ac:dyDescent="0.25">
      <c r="A557" t="s">
        <v>858</v>
      </c>
      <c r="B557" t="s">
        <v>294</v>
      </c>
      <c r="C557" t="s">
        <v>779</v>
      </c>
      <c r="D557" t="s">
        <v>290</v>
      </c>
      <c r="E557">
        <v>39809</v>
      </c>
      <c r="F557">
        <f t="shared" ca="1" si="8"/>
        <v>12</v>
      </c>
      <c r="G557" t="s">
        <v>283</v>
      </c>
      <c r="H557">
        <v>58650</v>
      </c>
      <c r="I557">
        <v>4</v>
      </c>
    </row>
    <row r="558" spans="1:9" x14ac:dyDescent="0.25">
      <c r="A558" t="s">
        <v>859</v>
      </c>
      <c r="B558" t="s">
        <v>288</v>
      </c>
      <c r="C558" t="s">
        <v>779</v>
      </c>
      <c r="D558" t="s">
        <v>273</v>
      </c>
      <c r="E558">
        <v>40878</v>
      </c>
      <c r="F558">
        <f t="shared" ca="1" si="8"/>
        <v>9</v>
      </c>
      <c r="G558" t="s">
        <v>286</v>
      </c>
      <c r="H558">
        <v>71680</v>
      </c>
      <c r="I558">
        <v>4</v>
      </c>
    </row>
    <row r="559" spans="1:9" x14ac:dyDescent="0.25">
      <c r="A559" t="s">
        <v>860</v>
      </c>
      <c r="B559" t="s">
        <v>271</v>
      </c>
      <c r="C559" t="s">
        <v>779</v>
      </c>
      <c r="D559" t="s">
        <v>290</v>
      </c>
      <c r="E559">
        <v>40883</v>
      </c>
      <c r="F559">
        <f t="shared" ca="1" si="8"/>
        <v>9</v>
      </c>
      <c r="G559" t="s">
        <v>291</v>
      </c>
      <c r="H559">
        <v>50840</v>
      </c>
      <c r="I559">
        <v>4</v>
      </c>
    </row>
    <row r="560" spans="1:9" x14ac:dyDescent="0.25">
      <c r="A560" t="s">
        <v>861</v>
      </c>
      <c r="B560" t="s">
        <v>294</v>
      </c>
      <c r="C560" t="s">
        <v>779</v>
      </c>
      <c r="D560" t="s">
        <v>290</v>
      </c>
      <c r="E560">
        <v>41254</v>
      </c>
      <c r="F560">
        <f t="shared" ca="1" si="8"/>
        <v>8</v>
      </c>
      <c r="G560" t="s">
        <v>274</v>
      </c>
      <c r="H560">
        <v>44720</v>
      </c>
      <c r="I560">
        <v>2</v>
      </c>
    </row>
    <row r="561" spans="1:9" x14ac:dyDescent="0.25">
      <c r="A561" t="s">
        <v>862</v>
      </c>
      <c r="B561" t="s">
        <v>303</v>
      </c>
      <c r="C561" t="s">
        <v>779</v>
      </c>
      <c r="D561" t="s">
        <v>273</v>
      </c>
      <c r="E561">
        <v>39807</v>
      </c>
      <c r="F561">
        <f t="shared" ca="1" si="8"/>
        <v>12</v>
      </c>
      <c r="G561" t="s">
        <v>277</v>
      </c>
      <c r="H561">
        <v>88820</v>
      </c>
      <c r="I561">
        <v>2</v>
      </c>
    </row>
    <row r="562" spans="1:9" x14ac:dyDescent="0.25">
      <c r="A562" t="s">
        <v>863</v>
      </c>
      <c r="B562" t="s">
        <v>281</v>
      </c>
      <c r="C562" t="s">
        <v>779</v>
      </c>
      <c r="D562" t="s">
        <v>273</v>
      </c>
      <c r="E562">
        <v>36136</v>
      </c>
      <c r="F562">
        <f t="shared" ca="1" si="8"/>
        <v>22</v>
      </c>
      <c r="G562" t="s">
        <v>279</v>
      </c>
      <c r="H562">
        <v>45000</v>
      </c>
      <c r="I562">
        <v>4</v>
      </c>
    </row>
    <row r="563" spans="1:9" x14ac:dyDescent="0.25">
      <c r="A563" t="s">
        <v>864</v>
      </c>
      <c r="B563" t="s">
        <v>294</v>
      </c>
      <c r="C563" t="s">
        <v>779</v>
      </c>
      <c r="D563" t="s">
        <v>276</v>
      </c>
      <c r="E563">
        <v>37249</v>
      </c>
      <c r="F563">
        <f t="shared" ca="1" si="8"/>
        <v>19</v>
      </c>
      <c r="G563" t="s">
        <v>283</v>
      </c>
      <c r="H563">
        <v>12545</v>
      </c>
      <c r="I563">
        <v>4</v>
      </c>
    </row>
    <row r="564" spans="1:9" x14ac:dyDescent="0.25">
      <c r="A564" t="s">
        <v>865</v>
      </c>
      <c r="B564" t="s">
        <v>288</v>
      </c>
      <c r="C564" t="s">
        <v>779</v>
      </c>
      <c r="D564" t="s">
        <v>273</v>
      </c>
      <c r="E564">
        <v>39446</v>
      </c>
      <c r="F564">
        <f t="shared" ca="1" si="8"/>
        <v>13</v>
      </c>
      <c r="G564" t="s">
        <v>286</v>
      </c>
      <c r="H564">
        <v>44650</v>
      </c>
      <c r="I564">
        <v>1</v>
      </c>
    </row>
    <row r="565" spans="1:9" x14ac:dyDescent="0.25">
      <c r="A565" t="s">
        <v>866</v>
      </c>
      <c r="B565" t="s">
        <v>294</v>
      </c>
      <c r="C565" t="s">
        <v>779</v>
      </c>
      <c r="D565" t="s">
        <v>276</v>
      </c>
      <c r="E565">
        <v>40166</v>
      </c>
      <c r="F565">
        <f t="shared" ca="1" si="8"/>
        <v>11</v>
      </c>
      <c r="G565" t="s">
        <v>291</v>
      </c>
      <c r="H565">
        <v>25245</v>
      </c>
      <c r="I565">
        <v>5</v>
      </c>
    </row>
    <row r="566" spans="1:9" x14ac:dyDescent="0.25">
      <c r="A566" t="s">
        <v>867</v>
      </c>
      <c r="B566" t="s">
        <v>271</v>
      </c>
      <c r="C566" t="s">
        <v>868</v>
      </c>
      <c r="D566" t="s">
        <v>282</v>
      </c>
      <c r="E566">
        <v>40561</v>
      </c>
      <c r="F566">
        <f t="shared" ca="1" si="8"/>
        <v>10</v>
      </c>
      <c r="G566" t="s">
        <v>274</v>
      </c>
      <c r="H566">
        <v>30468</v>
      </c>
      <c r="I566">
        <v>2</v>
      </c>
    </row>
    <row r="567" spans="1:9" x14ac:dyDescent="0.25">
      <c r="A567" t="s">
        <v>869</v>
      </c>
      <c r="B567" t="s">
        <v>288</v>
      </c>
      <c r="C567" t="s">
        <v>868</v>
      </c>
      <c r="D567" t="s">
        <v>273</v>
      </c>
      <c r="E567">
        <v>40574</v>
      </c>
      <c r="F567">
        <f t="shared" ca="1" si="8"/>
        <v>10</v>
      </c>
      <c r="G567" t="s">
        <v>277</v>
      </c>
      <c r="H567">
        <v>24840</v>
      </c>
      <c r="I567">
        <v>1</v>
      </c>
    </row>
    <row r="568" spans="1:9" x14ac:dyDescent="0.25">
      <c r="A568" t="s">
        <v>870</v>
      </c>
      <c r="B568" t="s">
        <v>288</v>
      </c>
      <c r="C568" t="s">
        <v>868</v>
      </c>
      <c r="D568" t="s">
        <v>273</v>
      </c>
      <c r="E568">
        <v>40909</v>
      </c>
      <c r="F568">
        <f t="shared" ca="1" si="8"/>
        <v>9</v>
      </c>
      <c r="G568" t="s">
        <v>279</v>
      </c>
      <c r="H568">
        <v>54830</v>
      </c>
      <c r="I568">
        <v>1</v>
      </c>
    </row>
    <row r="569" spans="1:9" x14ac:dyDescent="0.25">
      <c r="A569" t="s">
        <v>871</v>
      </c>
      <c r="B569" t="s">
        <v>294</v>
      </c>
      <c r="C569" t="s">
        <v>868</v>
      </c>
      <c r="D569" t="s">
        <v>282</v>
      </c>
      <c r="E569">
        <v>39458</v>
      </c>
      <c r="F569">
        <f t="shared" ca="1" si="8"/>
        <v>13</v>
      </c>
      <c r="G569" t="s">
        <v>283</v>
      </c>
      <c r="H569">
        <v>36788</v>
      </c>
      <c r="I569">
        <v>4</v>
      </c>
    </row>
    <row r="570" spans="1:9" x14ac:dyDescent="0.25">
      <c r="A570" t="s">
        <v>872</v>
      </c>
      <c r="B570" t="s">
        <v>271</v>
      </c>
      <c r="C570" t="s">
        <v>868</v>
      </c>
      <c r="D570" t="s">
        <v>273</v>
      </c>
      <c r="E570">
        <v>38738</v>
      </c>
      <c r="F570">
        <f t="shared" ca="1" si="8"/>
        <v>15</v>
      </c>
      <c r="G570" t="s">
        <v>286</v>
      </c>
      <c r="H570">
        <v>62965</v>
      </c>
      <c r="I570">
        <v>1</v>
      </c>
    </row>
    <row r="571" spans="1:9" x14ac:dyDescent="0.25">
      <c r="A571" t="s">
        <v>873</v>
      </c>
      <c r="B571" t="s">
        <v>294</v>
      </c>
      <c r="C571" t="s">
        <v>868</v>
      </c>
      <c r="D571" t="s">
        <v>290</v>
      </c>
      <c r="E571">
        <v>35806</v>
      </c>
      <c r="F571">
        <f t="shared" ca="1" si="8"/>
        <v>23</v>
      </c>
      <c r="G571" t="s">
        <v>291</v>
      </c>
      <c r="H571">
        <v>86100</v>
      </c>
      <c r="I571">
        <v>4</v>
      </c>
    </row>
    <row r="572" spans="1:9" x14ac:dyDescent="0.25">
      <c r="A572" t="s">
        <v>874</v>
      </c>
      <c r="B572" t="s">
        <v>288</v>
      </c>
      <c r="C572" t="s">
        <v>868</v>
      </c>
      <c r="D572" t="s">
        <v>273</v>
      </c>
      <c r="E572">
        <v>36526</v>
      </c>
      <c r="F572">
        <f t="shared" ca="1" si="8"/>
        <v>21</v>
      </c>
      <c r="G572" t="s">
        <v>274</v>
      </c>
      <c r="H572">
        <v>29260</v>
      </c>
      <c r="I572">
        <v>4</v>
      </c>
    </row>
    <row r="573" spans="1:9" x14ac:dyDescent="0.25">
      <c r="A573" t="s">
        <v>875</v>
      </c>
      <c r="B573" t="s">
        <v>294</v>
      </c>
      <c r="C573" t="s">
        <v>868</v>
      </c>
      <c r="D573" t="s">
        <v>276</v>
      </c>
      <c r="E573">
        <v>36531</v>
      </c>
      <c r="F573">
        <f t="shared" ca="1" si="8"/>
        <v>21</v>
      </c>
      <c r="G573" t="s">
        <v>277</v>
      </c>
      <c r="H573">
        <v>20990</v>
      </c>
      <c r="I573">
        <v>4</v>
      </c>
    </row>
    <row r="574" spans="1:9" x14ac:dyDescent="0.25">
      <c r="A574" t="s">
        <v>876</v>
      </c>
      <c r="B574" t="s">
        <v>285</v>
      </c>
      <c r="C574" t="s">
        <v>868</v>
      </c>
      <c r="D574" t="s">
        <v>273</v>
      </c>
      <c r="E574">
        <v>37625</v>
      </c>
      <c r="F574">
        <f t="shared" ca="1" si="8"/>
        <v>18</v>
      </c>
      <c r="G574" t="s">
        <v>279</v>
      </c>
      <c r="H574">
        <v>82490</v>
      </c>
      <c r="I574">
        <v>5</v>
      </c>
    </row>
    <row r="575" spans="1:9" x14ac:dyDescent="0.25">
      <c r="A575" t="s">
        <v>877</v>
      </c>
      <c r="B575" t="s">
        <v>303</v>
      </c>
      <c r="C575" t="s">
        <v>868</v>
      </c>
      <c r="D575" t="s">
        <v>273</v>
      </c>
      <c r="E575">
        <v>39448</v>
      </c>
      <c r="F575">
        <f t="shared" ca="1" si="8"/>
        <v>13</v>
      </c>
      <c r="G575" t="s">
        <v>283</v>
      </c>
      <c r="H575">
        <v>83710</v>
      </c>
      <c r="I575">
        <v>3</v>
      </c>
    </row>
    <row r="576" spans="1:9" x14ac:dyDescent="0.25">
      <c r="A576" t="s">
        <v>878</v>
      </c>
      <c r="B576" t="s">
        <v>271</v>
      </c>
      <c r="C576" t="s">
        <v>868</v>
      </c>
      <c r="D576" t="s">
        <v>273</v>
      </c>
      <c r="E576">
        <v>39815</v>
      </c>
      <c r="F576">
        <f t="shared" ca="1" si="8"/>
        <v>12</v>
      </c>
      <c r="G576" t="s">
        <v>286</v>
      </c>
      <c r="H576">
        <v>72060</v>
      </c>
      <c r="I576">
        <v>2</v>
      </c>
    </row>
    <row r="577" spans="1:9" x14ac:dyDescent="0.25">
      <c r="A577" t="s">
        <v>879</v>
      </c>
      <c r="B577" t="s">
        <v>281</v>
      </c>
      <c r="C577" t="s">
        <v>868</v>
      </c>
      <c r="D577" t="s">
        <v>290</v>
      </c>
      <c r="E577">
        <v>40587</v>
      </c>
      <c r="F577">
        <f t="shared" ca="1" si="8"/>
        <v>10</v>
      </c>
      <c r="G577" t="s">
        <v>291</v>
      </c>
      <c r="H577">
        <v>89450</v>
      </c>
      <c r="I577">
        <v>2</v>
      </c>
    </row>
    <row r="578" spans="1:9" x14ac:dyDescent="0.25">
      <c r="A578" t="s">
        <v>880</v>
      </c>
      <c r="B578" t="s">
        <v>271</v>
      </c>
      <c r="C578" t="s">
        <v>868</v>
      </c>
      <c r="D578" t="s">
        <v>273</v>
      </c>
      <c r="E578">
        <v>39123</v>
      </c>
      <c r="F578">
        <f t="shared" ref="F578:F641" ca="1" si="9">DATEDIF(E578,TODAY(),"Y")</f>
        <v>14</v>
      </c>
      <c r="G578" t="s">
        <v>274</v>
      </c>
      <c r="H578">
        <v>54270</v>
      </c>
      <c r="I578">
        <v>3</v>
      </c>
    </row>
    <row r="579" spans="1:9" x14ac:dyDescent="0.25">
      <c r="A579" t="s">
        <v>881</v>
      </c>
      <c r="B579" t="s">
        <v>281</v>
      </c>
      <c r="C579" t="s">
        <v>868</v>
      </c>
      <c r="D579" t="s">
        <v>273</v>
      </c>
      <c r="E579">
        <v>39134</v>
      </c>
      <c r="F579">
        <f t="shared" ca="1" si="9"/>
        <v>14</v>
      </c>
      <c r="G579" t="s">
        <v>277</v>
      </c>
      <c r="H579">
        <v>45110</v>
      </c>
      <c r="I579">
        <v>2</v>
      </c>
    </row>
    <row r="580" spans="1:9" x14ac:dyDescent="0.25">
      <c r="A580" t="s">
        <v>882</v>
      </c>
      <c r="B580" t="s">
        <v>294</v>
      </c>
      <c r="C580" t="s">
        <v>868</v>
      </c>
      <c r="D580" t="s">
        <v>273</v>
      </c>
      <c r="E580">
        <v>39141</v>
      </c>
      <c r="F580">
        <f t="shared" ca="1" si="9"/>
        <v>14</v>
      </c>
      <c r="G580" t="s">
        <v>279</v>
      </c>
      <c r="H580">
        <v>66824</v>
      </c>
      <c r="I580">
        <v>2</v>
      </c>
    </row>
    <row r="581" spans="1:9" x14ac:dyDescent="0.25">
      <c r="A581" t="s">
        <v>883</v>
      </c>
      <c r="B581" t="s">
        <v>294</v>
      </c>
      <c r="C581" t="s">
        <v>868</v>
      </c>
      <c r="D581" t="s">
        <v>273</v>
      </c>
      <c r="E581">
        <v>39137</v>
      </c>
      <c r="F581">
        <f t="shared" ca="1" si="9"/>
        <v>14</v>
      </c>
      <c r="G581" t="s">
        <v>283</v>
      </c>
      <c r="H581">
        <v>39000</v>
      </c>
      <c r="I581">
        <v>5</v>
      </c>
    </row>
    <row r="582" spans="1:9" x14ac:dyDescent="0.25">
      <c r="A582" t="s">
        <v>884</v>
      </c>
      <c r="B582" t="s">
        <v>303</v>
      </c>
      <c r="C582" t="s">
        <v>868</v>
      </c>
      <c r="D582" t="s">
        <v>276</v>
      </c>
      <c r="E582">
        <v>35842</v>
      </c>
      <c r="F582">
        <f t="shared" ca="1" si="9"/>
        <v>23</v>
      </c>
      <c r="G582" t="s">
        <v>286</v>
      </c>
      <c r="H582">
        <v>39530</v>
      </c>
      <c r="I582">
        <v>5</v>
      </c>
    </row>
    <row r="583" spans="1:9" x14ac:dyDescent="0.25">
      <c r="A583" t="s">
        <v>885</v>
      </c>
      <c r="B583" t="s">
        <v>294</v>
      </c>
      <c r="C583" t="s">
        <v>868</v>
      </c>
      <c r="D583" t="s">
        <v>276</v>
      </c>
      <c r="E583">
        <v>36196</v>
      </c>
      <c r="F583">
        <f t="shared" ca="1" si="9"/>
        <v>22</v>
      </c>
      <c r="G583" t="s">
        <v>291</v>
      </c>
      <c r="H583">
        <v>34980</v>
      </c>
      <c r="I583">
        <v>2</v>
      </c>
    </row>
    <row r="584" spans="1:9" x14ac:dyDescent="0.25">
      <c r="A584" t="s">
        <v>886</v>
      </c>
      <c r="B584" t="s">
        <v>288</v>
      </c>
      <c r="C584" t="s">
        <v>868</v>
      </c>
      <c r="D584" t="s">
        <v>290</v>
      </c>
      <c r="E584">
        <v>36214</v>
      </c>
      <c r="F584">
        <f t="shared" ca="1" si="9"/>
        <v>22</v>
      </c>
      <c r="G584" t="s">
        <v>274</v>
      </c>
      <c r="H584">
        <v>53310</v>
      </c>
      <c r="I584">
        <v>5</v>
      </c>
    </row>
    <row r="585" spans="1:9" x14ac:dyDescent="0.25">
      <c r="A585" t="s">
        <v>887</v>
      </c>
      <c r="B585" t="s">
        <v>285</v>
      </c>
      <c r="C585" t="s">
        <v>868</v>
      </c>
      <c r="D585" t="s">
        <v>282</v>
      </c>
      <c r="E585">
        <v>36557</v>
      </c>
      <c r="F585">
        <f t="shared" ca="1" si="9"/>
        <v>21</v>
      </c>
      <c r="G585" t="s">
        <v>277</v>
      </c>
      <c r="H585">
        <v>15552</v>
      </c>
      <c r="I585">
        <v>4</v>
      </c>
    </row>
    <row r="586" spans="1:9" x14ac:dyDescent="0.25">
      <c r="A586" t="s">
        <v>888</v>
      </c>
      <c r="B586" t="s">
        <v>281</v>
      </c>
      <c r="C586" t="s">
        <v>868</v>
      </c>
      <c r="D586" t="s">
        <v>290</v>
      </c>
      <c r="E586">
        <v>38027</v>
      </c>
      <c r="F586">
        <f t="shared" ca="1" si="9"/>
        <v>17</v>
      </c>
      <c r="G586" t="s">
        <v>279</v>
      </c>
      <c r="H586">
        <v>64590</v>
      </c>
      <c r="I586">
        <v>1</v>
      </c>
    </row>
    <row r="587" spans="1:9" x14ac:dyDescent="0.25">
      <c r="A587" t="s">
        <v>889</v>
      </c>
      <c r="B587" t="s">
        <v>288</v>
      </c>
      <c r="C587" t="s">
        <v>868</v>
      </c>
      <c r="D587" t="s">
        <v>273</v>
      </c>
      <c r="E587">
        <v>40581</v>
      </c>
      <c r="F587">
        <f t="shared" ca="1" si="9"/>
        <v>10</v>
      </c>
      <c r="G587" t="s">
        <v>283</v>
      </c>
      <c r="H587">
        <v>80260</v>
      </c>
      <c r="I587">
        <v>3</v>
      </c>
    </row>
    <row r="588" spans="1:9" x14ac:dyDescent="0.25">
      <c r="A588" t="s">
        <v>890</v>
      </c>
      <c r="B588" t="s">
        <v>288</v>
      </c>
      <c r="C588" t="s">
        <v>868</v>
      </c>
      <c r="D588" t="s">
        <v>273</v>
      </c>
      <c r="E588">
        <v>40990</v>
      </c>
      <c r="F588">
        <f t="shared" ca="1" si="9"/>
        <v>9</v>
      </c>
      <c r="G588" t="s">
        <v>286</v>
      </c>
      <c r="H588">
        <v>65571</v>
      </c>
      <c r="I588">
        <v>3</v>
      </c>
    </row>
    <row r="589" spans="1:9" x14ac:dyDescent="0.25">
      <c r="A589" t="s">
        <v>891</v>
      </c>
      <c r="B589" t="s">
        <v>288</v>
      </c>
      <c r="C589" t="s">
        <v>868</v>
      </c>
      <c r="D589" t="s">
        <v>273</v>
      </c>
      <c r="E589">
        <v>38784</v>
      </c>
      <c r="F589">
        <f t="shared" ca="1" si="9"/>
        <v>15</v>
      </c>
      <c r="G589" t="s">
        <v>291</v>
      </c>
      <c r="H589">
        <v>78710</v>
      </c>
      <c r="I589">
        <v>4</v>
      </c>
    </row>
    <row r="590" spans="1:9" x14ac:dyDescent="0.25">
      <c r="A590" t="s">
        <v>892</v>
      </c>
      <c r="B590" t="s">
        <v>294</v>
      </c>
      <c r="C590" t="s">
        <v>868</v>
      </c>
      <c r="D590" t="s">
        <v>282</v>
      </c>
      <c r="E590">
        <v>35861</v>
      </c>
      <c r="F590">
        <f t="shared" ca="1" si="9"/>
        <v>23</v>
      </c>
      <c r="G590" t="s">
        <v>274</v>
      </c>
      <c r="H590">
        <v>12836</v>
      </c>
      <c r="I590">
        <v>5</v>
      </c>
    </row>
    <row r="591" spans="1:9" x14ac:dyDescent="0.25">
      <c r="A591" t="s">
        <v>893</v>
      </c>
      <c r="B591" t="s">
        <v>271</v>
      </c>
      <c r="C591" t="s">
        <v>868</v>
      </c>
      <c r="D591" t="s">
        <v>282</v>
      </c>
      <c r="E591">
        <v>35869</v>
      </c>
      <c r="F591">
        <f t="shared" ca="1" si="9"/>
        <v>23</v>
      </c>
      <c r="G591" t="s">
        <v>277</v>
      </c>
      <c r="H591">
        <v>17912</v>
      </c>
      <c r="I591">
        <v>5</v>
      </c>
    </row>
    <row r="592" spans="1:9" x14ac:dyDescent="0.25">
      <c r="A592" t="s">
        <v>894</v>
      </c>
      <c r="B592" t="s">
        <v>288</v>
      </c>
      <c r="C592" t="s">
        <v>868</v>
      </c>
      <c r="D592" t="s">
        <v>273</v>
      </c>
      <c r="E592">
        <v>36245</v>
      </c>
      <c r="F592">
        <f t="shared" ca="1" si="9"/>
        <v>22</v>
      </c>
      <c r="G592" t="s">
        <v>279</v>
      </c>
      <c r="H592">
        <v>58410</v>
      </c>
      <c r="I592">
        <v>5</v>
      </c>
    </row>
    <row r="593" spans="1:9" x14ac:dyDescent="0.25">
      <c r="A593" t="s">
        <v>895</v>
      </c>
      <c r="B593" t="s">
        <v>288</v>
      </c>
      <c r="C593" t="s">
        <v>868</v>
      </c>
      <c r="D593" t="s">
        <v>290</v>
      </c>
      <c r="E593">
        <v>38793</v>
      </c>
      <c r="F593">
        <f t="shared" ca="1" si="9"/>
        <v>15</v>
      </c>
      <c r="G593" t="s">
        <v>283</v>
      </c>
      <c r="H593">
        <v>85930</v>
      </c>
      <c r="I593">
        <v>2</v>
      </c>
    </row>
    <row r="594" spans="1:9" x14ac:dyDescent="0.25">
      <c r="A594" t="s">
        <v>896</v>
      </c>
      <c r="B594" t="s">
        <v>271</v>
      </c>
      <c r="C594" t="s">
        <v>868</v>
      </c>
      <c r="D594" t="s">
        <v>273</v>
      </c>
      <c r="E594">
        <v>39153</v>
      </c>
      <c r="F594">
        <f t="shared" ca="1" si="9"/>
        <v>14</v>
      </c>
      <c r="G594" t="s">
        <v>286</v>
      </c>
      <c r="H594">
        <v>43600</v>
      </c>
      <c r="I594">
        <v>5</v>
      </c>
    </row>
    <row r="595" spans="1:9" x14ac:dyDescent="0.25">
      <c r="A595" t="s">
        <v>897</v>
      </c>
      <c r="B595" t="s">
        <v>288</v>
      </c>
      <c r="C595" t="s">
        <v>868</v>
      </c>
      <c r="D595" t="s">
        <v>273</v>
      </c>
      <c r="E595">
        <v>41016</v>
      </c>
      <c r="F595">
        <f t="shared" ca="1" si="9"/>
        <v>9</v>
      </c>
      <c r="G595" t="s">
        <v>291</v>
      </c>
      <c r="H595">
        <v>68470</v>
      </c>
      <c r="I595">
        <v>4</v>
      </c>
    </row>
    <row r="596" spans="1:9" x14ac:dyDescent="0.25">
      <c r="A596" t="s">
        <v>898</v>
      </c>
      <c r="B596" t="s">
        <v>288</v>
      </c>
      <c r="C596" t="s">
        <v>868</v>
      </c>
      <c r="D596" t="s">
        <v>273</v>
      </c>
      <c r="E596">
        <v>39183</v>
      </c>
      <c r="F596">
        <f t="shared" ca="1" si="9"/>
        <v>14</v>
      </c>
      <c r="G596" t="s">
        <v>274</v>
      </c>
      <c r="H596">
        <v>82700</v>
      </c>
      <c r="I596">
        <v>3</v>
      </c>
    </row>
    <row r="597" spans="1:9" x14ac:dyDescent="0.25">
      <c r="A597" t="s">
        <v>899</v>
      </c>
      <c r="B597" t="s">
        <v>288</v>
      </c>
      <c r="C597" t="s">
        <v>868</v>
      </c>
      <c r="D597" t="s">
        <v>273</v>
      </c>
      <c r="E597">
        <v>35896</v>
      </c>
      <c r="F597">
        <f t="shared" ca="1" si="9"/>
        <v>23</v>
      </c>
      <c r="G597" t="s">
        <v>277</v>
      </c>
      <c r="H597">
        <v>70280</v>
      </c>
      <c r="I597">
        <v>3</v>
      </c>
    </row>
    <row r="598" spans="1:9" x14ac:dyDescent="0.25">
      <c r="A598" t="s">
        <v>900</v>
      </c>
      <c r="B598" t="s">
        <v>294</v>
      </c>
      <c r="C598" t="s">
        <v>868</v>
      </c>
      <c r="D598" t="s">
        <v>290</v>
      </c>
      <c r="E598">
        <v>36642</v>
      </c>
      <c r="F598">
        <f t="shared" ca="1" si="9"/>
        <v>21</v>
      </c>
      <c r="G598" t="s">
        <v>279</v>
      </c>
      <c r="H598">
        <v>77760</v>
      </c>
      <c r="I598">
        <v>3</v>
      </c>
    </row>
    <row r="599" spans="1:9" x14ac:dyDescent="0.25">
      <c r="A599" t="s">
        <v>901</v>
      </c>
      <c r="B599" t="s">
        <v>288</v>
      </c>
      <c r="C599" t="s">
        <v>868</v>
      </c>
      <c r="D599" t="s">
        <v>273</v>
      </c>
      <c r="E599">
        <v>38856</v>
      </c>
      <c r="F599">
        <f t="shared" ca="1" si="9"/>
        <v>15</v>
      </c>
      <c r="G599" t="s">
        <v>283</v>
      </c>
      <c r="H599">
        <v>37770</v>
      </c>
      <c r="I599">
        <v>5</v>
      </c>
    </row>
    <row r="600" spans="1:9" x14ac:dyDescent="0.25">
      <c r="A600" t="s">
        <v>902</v>
      </c>
      <c r="B600" t="s">
        <v>271</v>
      </c>
      <c r="C600" t="s">
        <v>868</v>
      </c>
      <c r="D600" t="s">
        <v>273</v>
      </c>
      <c r="E600">
        <v>36290</v>
      </c>
      <c r="F600">
        <f t="shared" ca="1" si="9"/>
        <v>22</v>
      </c>
      <c r="G600" t="s">
        <v>286</v>
      </c>
      <c r="H600">
        <v>39000</v>
      </c>
      <c r="I600">
        <v>3</v>
      </c>
    </row>
    <row r="601" spans="1:9" x14ac:dyDescent="0.25">
      <c r="A601" t="s">
        <v>903</v>
      </c>
      <c r="B601" t="s">
        <v>288</v>
      </c>
      <c r="C601" t="s">
        <v>868</v>
      </c>
      <c r="D601" t="s">
        <v>273</v>
      </c>
      <c r="E601">
        <v>36312</v>
      </c>
      <c r="F601">
        <f t="shared" ca="1" si="9"/>
        <v>21</v>
      </c>
      <c r="G601" t="s">
        <v>291</v>
      </c>
      <c r="H601">
        <v>69200</v>
      </c>
      <c r="I601">
        <v>4</v>
      </c>
    </row>
    <row r="602" spans="1:9" x14ac:dyDescent="0.25">
      <c r="A602" t="s">
        <v>904</v>
      </c>
      <c r="B602" t="s">
        <v>271</v>
      </c>
      <c r="C602" t="s">
        <v>868</v>
      </c>
      <c r="D602" t="s">
        <v>276</v>
      </c>
      <c r="E602">
        <v>37775</v>
      </c>
      <c r="F602">
        <f t="shared" ca="1" si="9"/>
        <v>17</v>
      </c>
      <c r="G602" t="s">
        <v>274</v>
      </c>
      <c r="H602">
        <v>28525</v>
      </c>
      <c r="I602">
        <v>4</v>
      </c>
    </row>
    <row r="603" spans="1:9" x14ac:dyDescent="0.25">
      <c r="A603" t="s">
        <v>905</v>
      </c>
      <c r="B603" t="s">
        <v>303</v>
      </c>
      <c r="C603" t="s">
        <v>868</v>
      </c>
      <c r="D603" t="s">
        <v>273</v>
      </c>
      <c r="E603">
        <v>37793</v>
      </c>
      <c r="F603">
        <f t="shared" ca="1" si="9"/>
        <v>17</v>
      </c>
      <c r="G603" t="s">
        <v>277</v>
      </c>
      <c r="H603">
        <v>29210</v>
      </c>
      <c r="I603">
        <v>5</v>
      </c>
    </row>
    <row r="604" spans="1:9" x14ac:dyDescent="0.25">
      <c r="A604" t="s">
        <v>906</v>
      </c>
      <c r="B604" t="s">
        <v>294</v>
      </c>
      <c r="C604" t="s">
        <v>868</v>
      </c>
      <c r="D604" t="s">
        <v>290</v>
      </c>
      <c r="E604">
        <v>40350</v>
      </c>
      <c r="F604">
        <f t="shared" ca="1" si="9"/>
        <v>10</v>
      </c>
      <c r="G604" t="s">
        <v>279</v>
      </c>
      <c r="H604">
        <v>21580</v>
      </c>
      <c r="I604">
        <v>3</v>
      </c>
    </row>
    <row r="605" spans="1:9" x14ac:dyDescent="0.25">
      <c r="A605" t="s">
        <v>907</v>
      </c>
      <c r="B605" t="s">
        <v>294</v>
      </c>
      <c r="C605" t="s">
        <v>868</v>
      </c>
      <c r="D605" t="s">
        <v>290</v>
      </c>
      <c r="E605">
        <v>40726</v>
      </c>
      <c r="F605">
        <f t="shared" ca="1" si="9"/>
        <v>9</v>
      </c>
      <c r="G605" t="s">
        <v>283</v>
      </c>
      <c r="H605">
        <v>46650</v>
      </c>
      <c r="I605">
        <v>2</v>
      </c>
    </row>
    <row r="606" spans="1:9" x14ac:dyDescent="0.25">
      <c r="A606" t="s">
        <v>908</v>
      </c>
      <c r="B606" t="s">
        <v>288</v>
      </c>
      <c r="C606" t="s">
        <v>868</v>
      </c>
      <c r="D606" t="s">
        <v>273</v>
      </c>
      <c r="E606">
        <v>39273</v>
      </c>
      <c r="F606">
        <f t="shared" ca="1" si="9"/>
        <v>13</v>
      </c>
      <c r="G606" t="s">
        <v>286</v>
      </c>
      <c r="H606">
        <v>54200</v>
      </c>
      <c r="I606">
        <v>4</v>
      </c>
    </row>
    <row r="607" spans="1:9" x14ac:dyDescent="0.25">
      <c r="A607" t="s">
        <v>909</v>
      </c>
      <c r="B607" t="s">
        <v>294</v>
      </c>
      <c r="C607" t="s">
        <v>868</v>
      </c>
      <c r="D607" t="s">
        <v>282</v>
      </c>
      <c r="E607">
        <v>39293</v>
      </c>
      <c r="F607">
        <f t="shared" ca="1" si="9"/>
        <v>13</v>
      </c>
      <c r="G607" t="s">
        <v>291</v>
      </c>
      <c r="H607">
        <v>26484</v>
      </c>
      <c r="I607">
        <v>5</v>
      </c>
    </row>
    <row r="608" spans="1:9" x14ac:dyDescent="0.25">
      <c r="A608" t="s">
        <v>910</v>
      </c>
      <c r="B608" t="s">
        <v>271</v>
      </c>
      <c r="C608" t="s">
        <v>868</v>
      </c>
      <c r="D608" t="s">
        <v>273</v>
      </c>
      <c r="E608">
        <v>36360</v>
      </c>
      <c r="F608">
        <f t="shared" ca="1" si="9"/>
        <v>21</v>
      </c>
      <c r="G608" t="s">
        <v>274</v>
      </c>
      <c r="H608">
        <v>67020</v>
      </c>
      <c r="I608">
        <v>1</v>
      </c>
    </row>
    <row r="609" spans="1:9" x14ac:dyDescent="0.25">
      <c r="A609" t="s">
        <v>911</v>
      </c>
      <c r="B609" t="s">
        <v>281</v>
      </c>
      <c r="C609" t="s">
        <v>868</v>
      </c>
      <c r="D609" t="s">
        <v>290</v>
      </c>
      <c r="E609">
        <v>37082</v>
      </c>
      <c r="F609">
        <f t="shared" ca="1" si="9"/>
        <v>19</v>
      </c>
      <c r="G609" t="s">
        <v>277</v>
      </c>
      <c r="H609">
        <v>46780</v>
      </c>
      <c r="I609">
        <v>2</v>
      </c>
    </row>
    <row r="610" spans="1:9" x14ac:dyDescent="0.25">
      <c r="A610" t="s">
        <v>912</v>
      </c>
      <c r="B610" t="s">
        <v>303</v>
      </c>
      <c r="C610" t="s">
        <v>868</v>
      </c>
      <c r="D610" t="s">
        <v>276</v>
      </c>
      <c r="E610">
        <v>37815</v>
      </c>
      <c r="F610">
        <f t="shared" ca="1" si="9"/>
        <v>17</v>
      </c>
      <c r="G610" t="s">
        <v>279</v>
      </c>
      <c r="H610">
        <v>48740</v>
      </c>
      <c r="I610">
        <v>1</v>
      </c>
    </row>
    <row r="611" spans="1:9" x14ac:dyDescent="0.25">
      <c r="A611" t="s">
        <v>913</v>
      </c>
      <c r="B611" t="s">
        <v>288</v>
      </c>
      <c r="C611" t="s">
        <v>868</v>
      </c>
      <c r="D611" t="s">
        <v>273</v>
      </c>
      <c r="E611">
        <v>38902</v>
      </c>
      <c r="F611">
        <f t="shared" ca="1" si="9"/>
        <v>14</v>
      </c>
      <c r="G611" t="s">
        <v>283</v>
      </c>
      <c r="H611">
        <v>73560</v>
      </c>
      <c r="I611">
        <v>3</v>
      </c>
    </row>
    <row r="612" spans="1:9" x14ac:dyDescent="0.25">
      <c r="A612" t="s">
        <v>914</v>
      </c>
      <c r="B612" t="s">
        <v>281</v>
      </c>
      <c r="C612" t="s">
        <v>868</v>
      </c>
      <c r="D612" t="s">
        <v>273</v>
      </c>
      <c r="E612">
        <v>40759</v>
      </c>
      <c r="F612">
        <f t="shared" ca="1" si="9"/>
        <v>9</v>
      </c>
      <c r="G612" t="s">
        <v>286</v>
      </c>
      <c r="H612">
        <v>67920</v>
      </c>
      <c r="I612">
        <v>4</v>
      </c>
    </row>
    <row r="613" spans="1:9" x14ac:dyDescent="0.25">
      <c r="A613" t="s">
        <v>915</v>
      </c>
      <c r="B613" t="s">
        <v>294</v>
      </c>
      <c r="C613" t="s">
        <v>868</v>
      </c>
      <c r="D613" t="s">
        <v>273</v>
      </c>
      <c r="E613">
        <v>36012</v>
      </c>
      <c r="F613">
        <f t="shared" ca="1" si="9"/>
        <v>22</v>
      </c>
      <c r="G613" t="s">
        <v>291</v>
      </c>
      <c r="H613">
        <v>78950</v>
      </c>
      <c r="I613">
        <v>1</v>
      </c>
    </row>
    <row r="614" spans="1:9" x14ac:dyDescent="0.25">
      <c r="A614" t="s">
        <v>916</v>
      </c>
      <c r="B614" t="s">
        <v>294</v>
      </c>
      <c r="C614" t="s">
        <v>868</v>
      </c>
      <c r="D614" t="s">
        <v>273</v>
      </c>
      <c r="E614">
        <v>41157</v>
      </c>
      <c r="F614">
        <f t="shared" ca="1" si="9"/>
        <v>8</v>
      </c>
      <c r="G614" t="s">
        <v>274</v>
      </c>
      <c r="H614">
        <v>86240</v>
      </c>
      <c r="I614">
        <v>1</v>
      </c>
    </row>
    <row r="615" spans="1:9" x14ac:dyDescent="0.25">
      <c r="A615" t="s">
        <v>917</v>
      </c>
      <c r="B615" t="s">
        <v>294</v>
      </c>
      <c r="C615" t="s">
        <v>868</v>
      </c>
      <c r="D615" t="s">
        <v>276</v>
      </c>
      <c r="E615">
        <v>38975</v>
      </c>
      <c r="F615">
        <f t="shared" ca="1" si="9"/>
        <v>14</v>
      </c>
      <c r="G615" t="s">
        <v>277</v>
      </c>
      <c r="H615">
        <v>42740</v>
      </c>
      <c r="I615">
        <v>2</v>
      </c>
    </row>
    <row r="616" spans="1:9" x14ac:dyDescent="0.25">
      <c r="A616" t="s">
        <v>918</v>
      </c>
      <c r="B616" t="s">
        <v>294</v>
      </c>
      <c r="C616" t="s">
        <v>868</v>
      </c>
      <c r="D616" t="s">
        <v>290</v>
      </c>
      <c r="E616">
        <v>36406</v>
      </c>
      <c r="F616">
        <f t="shared" ca="1" si="9"/>
        <v>21</v>
      </c>
      <c r="G616" t="s">
        <v>279</v>
      </c>
      <c r="H616">
        <v>60800</v>
      </c>
      <c r="I616">
        <v>4</v>
      </c>
    </row>
    <row r="617" spans="1:9" x14ac:dyDescent="0.25">
      <c r="A617" t="s">
        <v>919</v>
      </c>
      <c r="B617" t="s">
        <v>288</v>
      </c>
      <c r="C617" t="s">
        <v>868</v>
      </c>
      <c r="D617" t="s">
        <v>273</v>
      </c>
      <c r="E617">
        <v>36407</v>
      </c>
      <c r="F617">
        <f t="shared" ca="1" si="9"/>
        <v>21</v>
      </c>
      <c r="G617" t="s">
        <v>283</v>
      </c>
      <c r="H617">
        <v>45880</v>
      </c>
      <c r="I617">
        <v>5</v>
      </c>
    </row>
    <row r="618" spans="1:9" x14ac:dyDescent="0.25">
      <c r="A618" t="s">
        <v>920</v>
      </c>
      <c r="B618" t="s">
        <v>288</v>
      </c>
      <c r="C618" t="s">
        <v>868</v>
      </c>
      <c r="D618" t="s">
        <v>276</v>
      </c>
      <c r="E618">
        <v>36423</v>
      </c>
      <c r="F618">
        <f t="shared" ca="1" si="9"/>
        <v>21</v>
      </c>
      <c r="G618" t="s">
        <v>286</v>
      </c>
      <c r="H618">
        <v>47350</v>
      </c>
      <c r="I618">
        <v>1</v>
      </c>
    </row>
    <row r="619" spans="1:9" x14ac:dyDescent="0.25">
      <c r="A619" t="s">
        <v>921</v>
      </c>
      <c r="B619" t="s">
        <v>271</v>
      </c>
      <c r="C619" t="s">
        <v>868</v>
      </c>
      <c r="D619" t="s">
        <v>273</v>
      </c>
      <c r="E619">
        <v>38237</v>
      </c>
      <c r="F619">
        <f t="shared" ca="1" si="9"/>
        <v>16</v>
      </c>
      <c r="G619" t="s">
        <v>291</v>
      </c>
      <c r="H619">
        <v>31910</v>
      </c>
      <c r="I619">
        <v>5</v>
      </c>
    </row>
    <row r="620" spans="1:9" x14ac:dyDescent="0.25">
      <c r="A620" t="s">
        <v>922</v>
      </c>
      <c r="B620" t="s">
        <v>288</v>
      </c>
      <c r="C620" t="s">
        <v>868</v>
      </c>
      <c r="D620" t="s">
        <v>290</v>
      </c>
      <c r="E620">
        <v>39720</v>
      </c>
      <c r="F620">
        <f t="shared" ca="1" si="9"/>
        <v>12</v>
      </c>
      <c r="G620" t="s">
        <v>274</v>
      </c>
      <c r="H620">
        <v>43320</v>
      </c>
      <c r="I620">
        <v>5</v>
      </c>
    </row>
    <row r="621" spans="1:9" x14ac:dyDescent="0.25">
      <c r="A621" t="s">
        <v>923</v>
      </c>
      <c r="B621" t="s">
        <v>303</v>
      </c>
      <c r="C621" t="s">
        <v>868</v>
      </c>
      <c r="D621" t="s">
        <v>273</v>
      </c>
      <c r="E621">
        <v>40078</v>
      </c>
      <c r="F621">
        <f t="shared" ca="1" si="9"/>
        <v>11</v>
      </c>
      <c r="G621" t="s">
        <v>277</v>
      </c>
      <c r="H621">
        <v>23190</v>
      </c>
      <c r="I621">
        <v>5</v>
      </c>
    </row>
    <row r="622" spans="1:9" x14ac:dyDescent="0.25">
      <c r="A622" t="s">
        <v>924</v>
      </c>
      <c r="B622" t="s">
        <v>285</v>
      </c>
      <c r="C622" t="s">
        <v>868</v>
      </c>
      <c r="D622" t="s">
        <v>276</v>
      </c>
      <c r="E622">
        <v>41195</v>
      </c>
      <c r="F622">
        <f t="shared" ca="1" si="9"/>
        <v>8</v>
      </c>
      <c r="G622" t="s">
        <v>279</v>
      </c>
      <c r="H622">
        <v>25885</v>
      </c>
      <c r="I622">
        <v>5</v>
      </c>
    </row>
    <row r="623" spans="1:9" x14ac:dyDescent="0.25">
      <c r="A623" t="s">
        <v>925</v>
      </c>
      <c r="B623" t="s">
        <v>294</v>
      </c>
      <c r="C623" t="s">
        <v>868</v>
      </c>
      <c r="D623" t="s">
        <v>273</v>
      </c>
      <c r="E623">
        <v>40469</v>
      </c>
      <c r="F623">
        <f t="shared" ca="1" si="9"/>
        <v>10</v>
      </c>
      <c r="G623" t="s">
        <v>283</v>
      </c>
      <c r="H623">
        <v>63030</v>
      </c>
      <c r="I623">
        <v>1</v>
      </c>
    </row>
    <row r="624" spans="1:9" x14ac:dyDescent="0.25">
      <c r="A624" t="s">
        <v>926</v>
      </c>
      <c r="B624" t="s">
        <v>303</v>
      </c>
      <c r="C624" t="s">
        <v>868</v>
      </c>
      <c r="D624" t="s">
        <v>273</v>
      </c>
      <c r="E624">
        <v>39002</v>
      </c>
      <c r="F624">
        <f t="shared" ca="1" si="9"/>
        <v>14</v>
      </c>
      <c r="G624" t="s">
        <v>286</v>
      </c>
      <c r="H624">
        <v>32120</v>
      </c>
      <c r="I624">
        <v>1</v>
      </c>
    </row>
    <row r="625" spans="1:9" x14ac:dyDescent="0.25">
      <c r="A625" t="s">
        <v>927</v>
      </c>
      <c r="B625" t="s">
        <v>271</v>
      </c>
      <c r="C625" t="s">
        <v>868</v>
      </c>
      <c r="D625" t="s">
        <v>290</v>
      </c>
      <c r="E625">
        <v>36070</v>
      </c>
      <c r="F625">
        <f t="shared" ca="1" si="9"/>
        <v>22</v>
      </c>
      <c r="G625" t="s">
        <v>291</v>
      </c>
      <c r="H625">
        <v>59050</v>
      </c>
      <c r="I625">
        <v>4</v>
      </c>
    </row>
    <row r="626" spans="1:9" x14ac:dyDescent="0.25">
      <c r="A626" t="s">
        <v>928</v>
      </c>
      <c r="B626" t="s">
        <v>294</v>
      </c>
      <c r="C626" t="s">
        <v>868</v>
      </c>
      <c r="D626" t="s">
        <v>273</v>
      </c>
      <c r="E626">
        <v>36078</v>
      </c>
      <c r="F626">
        <f t="shared" ca="1" si="9"/>
        <v>22</v>
      </c>
      <c r="G626" t="s">
        <v>274</v>
      </c>
      <c r="H626">
        <v>79610</v>
      </c>
      <c r="I626">
        <v>2</v>
      </c>
    </row>
    <row r="627" spans="1:9" x14ac:dyDescent="0.25">
      <c r="A627" t="s">
        <v>929</v>
      </c>
      <c r="B627" t="s">
        <v>271</v>
      </c>
      <c r="C627" t="s">
        <v>868</v>
      </c>
      <c r="D627" t="s">
        <v>273</v>
      </c>
      <c r="E627">
        <v>36081</v>
      </c>
      <c r="F627">
        <f t="shared" ca="1" si="9"/>
        <v>22</v>
      </c>
      <c r="G627" t="s">
        <v>277</v>
      </c>
      <c r="H627">
        <v>67407</v>
      </c>
      <c r="I627">
        <v>5</v>
      </c>
    </row>
    <row r="628" spans="1:9" x14ac:dyDescent="0.25">
      <c r="A628" t="s">
        <v>930</v>
      </c>
      <c r="B628" t="s">
        <v>288</v>
      </c>
      <c r="C628" t="s">
        <v>868</v>
      </c>
      <c r="D628" t="s">
        <v>273</v>
      </c>
      <c r="E628">
        <v>39745</v>
      </c>
      <c r="F628">
        <f t="shared" ca="1" si="9"/>
        <v>12</v>
      </c>
      <c r="G628" t="s">
        <v>279</v>
      </c>
      <c r="H628">
        <v>29330</v>
      </c>
      <c r="I628">
        <v>5</v>
      </c>
    </row>
    <row r="629" spans="1:9" x14ac:dyDescent="0.25">
      <c r="A629" t="s">
        <v>931</v>
      </c>
      <c r="B629" t="s">
        <v>285</v>
      </c>
      <c r="C629" t="s">
        <v>868</v>
      </c>
      <c r="D629" t="s">
        <v>273</v>
      </c>
      <c r="E629">
        <v>40853</v>
      </c>
      <c r="F629">
        <f t="shared" ca="1" si="9"/>
        <v>9</v>
      </c>
      <c r="G629" t="s">
        <v>283</v>
      </c>
      <c r="H629">
        <v>63050</v>
      </c>
      <c r="I629">
        <v>3</v>
      </c>
    </row>
    <row r="630" spans="1:9" x14ac:dyDescent="0.25">
      <c r="A630" t="s">
        <v>932</v>
      </c>
      <c r="B630" t="s">
        <v>288</v>
      </c>
      <c r="C630" t="s">
        <v>868</v>
      </c>
      <c r="D630" t="s">
        <v>290</v>
      </c>
      <c r="E630">
        <v>41219</v>
      </c>
      <c r="F630">
        <f t="shared" ca="1" si="9"/>
        <v>8</v>
      </c>
      <c r="G630" t="s">
        <v>286</v>
      </c>
      <c r="H630">
        <v>55690</v>
      </c>
      <c r="I630">
        <v>2</v>
      </c>
    </row>
    <row r="631" spans="1:9" x14ac:dyDescent="0.25">
      <c r="A631" t="s">
        <v>933</v>
      </c>
      <c r="B631" t="s">
        <v>294</v>
      </c>
      <c r="C631" t="s">
        <v>868</v>
      </c>
      <c r="D631" t="s">
        <v>273</v>
      </c>
      <c r="E631">
        <v>39398</v>
      </c>
      <c r="F631">
        <f t="shared" ca="1" si="9"/>
        <v>13</v>
      </c>
      <c r="G631" t="s">
        <v>291</v>
      </c>
      <c r="H631">
        <v>48490</v>
      </c>
      <c r="I631">
        <v>2</v>
      </c>
    </row>
    <row r="632" spans="1:9" x14ac:dyDescent="0.25">
      <c r="A632" t="s">
        <v>934</v>
      </c>
      <c r="B632" t="s">
        <v>294</v>
      </c>
      <c r="C632" t="s">
        <v>868</v>
      </c>
      <c r="D632" t="s">
        <v>273</v>
      </c>
      <c r="E632">
        <v>40486</v>
      </c>
      <c r="F632">
        <f t="shared" ca="1" si="9"/>
        <v>10</v>
      </c>
      <c r="G632" t="s">
        <v>274</v>
      </c>
      <c r="H632">
        <v>66440</v>
      </c>
      <c r="I632">
        <v>3</v>
      </c>
    </row>
    <row r="633" spans="1:9" x14ac:dyDescent="0.25">
      <c r="A633" t="s">
        <v>935</v>
      </c>
      <c r="B633" t="s">
        <v>288</v>
      </c>
      <c r="C633" t="s">
        <v>868</v>
      </c>
      <c r="D633" t="s">
        <v>290</v>
      </c>
      <c r="E633">
        <v>36479</v>
      </c>
      <c r="F633">
        <f t="shared" ca="1" si="9"/>
        <v>21</v>
      </c>
      <c r="G633" t="s">
        <v>277</v>
      </c>
      <c r="H633">
        <v>54840</v>
      </c>
      <c r="I633">
        <v>4</v>
      </c>
    </row>
    <row r="634" spans="1:9" x14ac:dyDescent="0.25">
      <c r="A634" t="s">
        <v>936</v>
      </c>
      <c r="B634" t="s">
        <v>288</v>
      </c>
      <c r="C634" t="s">
        <v>868</v>
      </c>
      <c r="D634" t="s">
        <v>273</v>
      </c>
      <c r="E634">
        <v>39797</v>
      </c>
      <c r="F634">
        <f t="shared" ca="1" si="9"/>
        <v>12</v>
      </c>
      <c r="G634" t="s">
        <v>279</v>
      </c>
      <c r="H634">
        <v>53900</v>
      </c>
      <c r="I634">
        <v>5</v>
      </c>
    </row>
    <row r="635" spans="1:9" x14ac:dyDescent="0.25">
      <c r="A635" t="s">
        <v>937</v>
      </c>
      <c r="B635" t="s">
        <v>285</v>
      </c>
      <c r="C635" t="s">
        <v>868</v>
      </c>
      <c r="D635" t="s">
        <v>282</v>
      </c>
      <c r="E635">
        <v>39417</v>
      </c>
      <c r="F635">
        <f t="shared" ca="1" si="9"/>
        <v>13</v>
      </c>
      <c r="G635" t="s">
        <v>283</v>
      </c>
      <c r="H635">
        <v>23692</v>
      </c>
      <c r="I635">
        <v>4</v>
      </c>
    </row>
    <row r="636" spans="1:9" x14ac:dyDescent="0.25">
      <c r="A636" t="s">
        <v>938</v>
      </c>
      <c r="B636" t="s">
        <v>294</v>
      </c>
      <c r="C636" t="s">
        <v>868</v>
      </c>
      <c r="D636" t="s">
        <v>282</v>
      </c>
      <c r="E636">
        <v>40515</v>
      </c>
      <c r="F636">
        <f t="shared" ca="1" si="9"/>
        <v>10</v>
      </c>
      <c r="G636" t="s">
        <v>286</v>
      </c>
      <c r="H636">
        <v>33508</v>
      </c>
      <c r="I636">
        <v>4</v>
      </c>
    </row>
    <row r="637" spans="1:9" x14ac:dyDescent="0.25">
      <c r="A637" t="s">
        <v>939</v>
      </c>
      <c r="B637" t="s">
        <v>288</v>
      </c>
      <c r="C637" t="s">
        <v>868</v>
      </c>
      <c r="D637" t="s">
        <v>273</v>
      </c>
      <c r="E637">
        <v>40521</v>
      </c>
      <c r="F637">
        <f t="shared" ca="1" si="9"/>
        <v>10</v>
      </c>
      <c r="G637" t="s">
        <v>291</v>
      </c>
      <c r="H637">
        <v>34330</v>
      </c>
      <c r="I637">
        <v>3</v>
      </c>
    </row>
    <row r="638" spans="1:9" x14ac:dyDescent="0.25">
      <c r="A638" t="s">
        <v>940</v>
      </c>
      <c r="B638" t="s">
        <v>285</v>
      </c>
      <c r="C638" t="s">
        <v>868</v>
      </c>
      <c r="D638" t="s">
        <v>273</v>
      </c>
      <c r="E638">
        <v>36514</v>
      </c>
      <c r="F638">
        <f t="shared" ca="1" si="9"/>
        <v>21</v>
      </c>
      <c r="G638" t="s">
        <v>274</v>
      </c>
      <c r="H638">
        <v>48250</v>
      </c>
      <c r="I638">
        <v>3</v>
      </c>
    </row>
    <row r="639" spans="1:9" x14ac:dyDescent="0.25">
      <c r="A639" t="s">
        <v>941</v>
      </c>
      <c r="B639" t="s">
        <v>288</v>
      </c>
      <c r="C639" t="s">
        <v>942</v>
      </c>
      <c r="D639" t="s">
        <v>290</v>
      </c>
      <c r="E639">
        <v>39087</v>
      </c>
      <c r="F639">
        <f t="shared" ca="1" si="9"/>
        <v>14</v>
      </c>
      <c r="G639" t="s">
        <v>277</v>
      </c>
      <c r="H639">
        <v>70150</v>
      </c>
      <c r="I639">
        <v>2</v>
      </c>
    </row>
    <row r="640" spans="1:9" x14ac:dyDescent="0.25">
      <c r="A640" t="s">
        <v>943</v>
      </c>
      <c r="B640" t="s">
        <v>294</v>
      </c>
      <c r="C640" t="s">
        <v>942</v>
      </c>
      <c r="D640" t="s">
        <v>290</v>
      </c>
      <c r="E640">
        <v>39090</v>
      </c>
      <c r="F640">
        <f t="shared" ca="1" si="9"/>
        <v>14</v>
      </c>
      <c r="G640" t="s">
        <v>279</v>
      </c>
      <c r="H640">
        <v>63290</v>
      </c>
      <c r="I640">
        <v>5</v>
      </c>
    </row>
    <row r="641" spans="1:9" x14ac:dyDescent="0.25">
      <c r="A641" t="s">
        <v>944</v>
      </c>
      <c r="B641" t="s">
        <v>303</v>
      </c>
      <c r="C641" t="s">
        <v>942</v>
      </c>
      <c r="D641" t="s">
        <v>273</v>
      </c>
      <c r="E641">
        <v>39091</v>
      </c>
      <c r="F641">
        <f t="shared" ca="1" si="9"/>
        <v>14</v>
      </c>
      <c r="G641" t="s">
        <v>283</v>
      </c>
      <c r="H641">
        <v>46410</v>
      </c>
      <c r="I641">
        <v>2</v>
      </c>
    </row>
    <row r="642" spans="1:9" x14ac:dyDescent="0.25">
      <c r="A642" t="s">
        <v>945</v>
      </c>
      <c r="B642" t="s">
        <v>294</v>
      </c>
      <c r="C642" t="s">
        <v>942</v>
      </c>
      <c r="D642" t="s">
        <v>290</v>
      </c>
      <c r="E642">
        <v>39106</v>
      </c>
      <c r="F642">
        <f t="shared" ref="F642:F705" ca="1" si="10">DATEDIF(E642,TODAY(),"Y")</f>
        <v>14</v>
      </c>
      <c r="G642" t="s">
        <v>286</v>
      </c>
      <c r="H642">
        <v>64263</v>
      </c>
      <c r="I642">
        <v>3</v>
      </c>
    </row>
    <row r="643" spans="1:9" x14ac:dyDescent="0.25">
      <c r="A643" t="s">
        <v>946</v>
      </c>
      <c r="B643" t="s">
        <v>288</v>
      </c>
      <c r="C643" t="s">
        <v>942</v>
      </c>
      <c r="D643" t="s">
        <v>290</v>
      </c>
      <c r="E643">
        <v>35826</v>
      </c>
      <c r="F643">
        <f t="shared" ca="1" si="10"/>
        <v>23</v>
      </c>
      <c r="G643" t="s">
        <v>291</v>
      </c>
      <c r="H643">
        <v>45030</v>
      </c>
      <c r="I643">
        <v>3</v>
      </c>
    </row>
    <row r="644" spans="1:9" x14ac:dyDescent="0.25">
      <c r="A644" t="s">
        <v>947</v>
      </c>
      <c r="B644" t="s">
        <v>288</v>
      </c>
      <c r="C644" t="s">
        <v>942</v>
      </c>
      <c r="D644" t="s">
        <v>273</v>
      </c>
      <c r="E644">
        <v>36549</v>
      </c>
      <c r="F644">
        <f t="shared" ca="1" si="10"/>
        <v>21</v>
      </c>
      <c r="G644" t="s">
        <v>274</v>
      </c>
      <c r="H644">
        <v>35460</v>
      </c>
      <c r="I644">
        <v>1</v>
      </c>
    </row>
    <row r="645" spans="1:9" x14ac:dyDescent="0.25">
      <c r="A645" t="s">
        <v>948</v>
      </c>
      <c r="B645" t="s">
        <v>288</v>
      </c>
      <c r="C645" t="s">
        <v>942</v>
      </c>
      <c r="D645" t="s">
        <v>276</v>
      </c>
      <c r="E645">
        <v>36918</v>
      </c>
      <c r="F645">
        <f t="shared" ca="1" si="10"/>
        <v>20</v>
      </c>
      <c r="G645" t="s">
        <v>277</v>
      </c>
      <c r="H645">
        <v>17205</v>
      </c>
      <c r="I645">
        <v>5</v>
      </c>
    </row>
    <row r="646" spans="1:9" x14ac:dyDescent="0.25">
      <c r="A646" t="s">
        <v>949</v>
      </c>
      <c r="B646" t="s">
        <v>288</v>
      </c>
      <c r="C646" t="s">
        <v>942</v>
      </c>
      <c r="D646" t="s">
        <v>290</v>
      </c>
      <c r="E646">
        <v>40563</v>
      </c>
      <c r="F646">
        <f t="shared" ca="1" si="10"/>
        <v>10</v>
      </c>
      <c r="G646" t="s">
        <v>279</v>
      </c>
      <c r="H646">
        <v>55510</v>
      </c>
      <c r="I646">
        <v>3</v>
      </c>
    </row>
    <row r="647" spans="1:9" x14ac:dyDescent="0.25">
      <c r="A647" t="s">
        <v>950</v>
      </c>
      <c r="B647" t="s">
        <v>288</v>
      </c>
      <c r="C647" t="s">
        <v>942</v>
      </c>
      <c r="D647" t="s">
        <v>273</v>
      </c>
      <c r="E647">
        <v>40568</v>
      </c>
      <c r="F647">
        <f t="shared" ca="1" si="10"/>
        <v>10</v>
      </c>
      <c r="G647" t="s">
        <v>283</v>
      </c>
      <c r="H647">
        <v>46390</v>
      </c>
      <c r="I647">
        <v>5</v>
      </c>
    </row>
    <row r="648" spans="1:9" x14ac:dyDescent="0.25">
      <c r="A648" t="s">
        <v>951</v>
      </c>
      <c r="B648" t="s">
        <v>294</v>
      </c>
      <c r="C648" t="s">
        <v>942</v>
      </c>
      <c r="D648" t="s">
        <v>273</v>
      </c>
      <c r="E648">
        <v>40584</v>
      </c>
      <c r="F648">
        <f t="shared" ca="1" si="10"/>
        <v>10</v>
      </c>
      <c r="G648" t="s">
        <v>286</v>
      </c>
      <c r="H648">
        <v>24200</v>
      </c>
      <c r="I648">
        <v>5</v>
      </c>
    </row>
    <row r="649" spans="1:9" x14ac:dyDescent="0.25">
      <c r="A649" t="s">
        <v>952</v>
      </c>
      <c r="B649" t="s">
        <v>288</v>
      </c>
      <c r="C649" t="s">
        <v>942</v>
      </c>
      <c r="D649" t="s">
        <v>276</v>
      </c>
      <c r="E649">
        <v>39118</v>
      </c>
      <c r="F649">
        <f t="shared" ca="1" si="10"/>
        <v>14</v>
      </c>
      <c r="G649" t="s">
        <v>291</v>
      </c>
      <c r="H649">
        <v>20075</v>
      </c>
      <c r="I649">
        <v>1</v>
      </c>
    </row>
    <row r="650" spans="1:9" x14ac:dyDescent="0.25">
      <c r="A650" t="s">
        <v>953</v>
      </c>
      <c r="B650" t="s">
        <v>288</v>
      </c>
      <c r="C650" t="s">
        <v>942</v>
      </c>
      <c r="D650" t="s">
        <v>276</v>
      </c>
      <c r="E650">
        <v>38753</v>
      </c>
      <c r="F650">
        <f t="shared" ca="1" si="10"/>
        <v>15</v>
      </c>
      <c r="G650" t="s">
        <v>274</v>
      </c>
      <c r="H650">
        <v>37660</v>
      </c>
      <c r="I650">
        <v>4</v>
      </c>
    </row>
    <row r="651" spans="1:9" x14ac:dyDescent="0.25">
      <c r="A651" t="s">
        <v>954</v>
      </c>
      <c r="B651" t="s">
        <v>271</v>
      </c>
      <c r="C651" t="s">
        <v>942</v>
      </c>
      <c r="D651" t="s">
        <v>290</v>
      </c>
      <c r="E651">
        <v>36193</v>
      </c>
      <c r="F651">
        <f t="shared" ca="1" si="10"/>
        <v>22</v>
      </c>
      <c r="G651" t="s">
        <v>277</v>
      </c>
      <c r="H651">
        <v>58250</v>
      </c>
      <c r="I651">
        <v>2</v>
      </c>
    </row>
    <row r="652" spans="1:9" x14ac:dyDescent="0.25">
      <c r="A652" t="s">
        <v>955</v>
      </c>
      <c r="B652" t="s">
        <v>288</v>
      </c>
      <c r="C652" t="s">
        <v>942</v>
      </c>
      <c r="D652" t="s">
        <v>290</v>
      </c>
      <c r="E652">
        <v>40235</v>
      </c>
      <c r="F652">
        <f t="shared" ca="1" si="10"/>
        <v>11</v>
      </c>
      <c r="G652" t="s">
        <v>279</v>
      </c>
      <c r="H652">
        <v>80729</v>
      </c>
      <c r="I652">
        <v>3</v>
      </c>
    </row>
    <row r="653" spans="1:9" x14ac:dyDescent="0.25">
      <c r="A653" t="s">
        <v>956</v>
      </c>
      <c r="B653" t="s">
        <v>288</v>
      </c>
      <c r="C653" t="s">
        <v>942</v>
      </c>
      <c r="D653" t="s">
        <v>273</v>
      </c>
      <c r="E653">
        <v>40986</v>
      </c>
      <c r="F653">
        <f t="shared" ca="1" si="10"/>
        <v>9</v>
      </c>
      <c r="G653" t="s">
        <v>283</v>
      </c>
      <c r="H653">
        <v>46550</v>
      </c>
      <c r="I653">
        <v>4</v>
      </c>
    </row>
    <row r="654" spans="1:9" x14ac:dyDescent="0.25">
      <c r="A654" t="s">
        <v>957</v>
      </c>
      <c r="B654" t="s">
        <v>294</v>
      </c>
      <c r="C654" t="s">
        <v>942</v>
      </c>
      <c r="D654" t="s">
        <v>276</v>
      </c>
      <c r="E654">
        <v>39155</v>
      </c>
      <c r="F654">
        <f t="shared" ca="1" si="10"/>
        <v>14</v>
      </c>
      <c r="G654" t="s">
        <v>286</v>
      </c>
      <c r="H654">
        <v>27710</v>
      </c>
      <c r="I654">
        <v>3</v>
      </c>
    </row>
    <row r="655" spans="1:9" x14ac:dyDescent="0.25">
      <c r="A655" t="s">
        <v>958</v>
      </c>
      <c r="B655" t="s">
        <v>288</v>
      </c>
      <c r="C655" t="s">
        <v>942</v>
      </c>
      <c r="D655" t="s">
        <v>273</v>
      </c>
      <c r="E655">
        <v>40250</v>
      </c>
      <c r="F655">
        <f t="shared" ca="1" si="10"/>
        <v>11</v>
      </c>
      <c r="G655" t="s">
        <v>291</v>
      </c>
      <c r="H655">
        <v>33590</v>
      </c>
      <c r="I655">
        <v>5</v>
      </c>
    </row>
    <row r="656" spans="1:9" x14ac:dyDescent="0.25">
      <c r="A656" t="s">
        <v>959</v>
      </c>
      <c r="B656" t="s">
        <v>271</v>
      </c>
      <c r="C656" t="s">
        <v>942</v>
      </c>
      <c r="D656" t="s">
        <v>276</v>
      </c>
      <c r="E656">
        <v>38805</v>
      </c>
      <c r="F656">
        <f t="shared" ca="1" si="10"/>
        <v>15</v>
      </c>
      <c r="G656" t="s">
        <v>274</v>
      </c>
      <c r="H656">
        <v>13690</v>
      </c>
      <c r="I656">
        <v>5</v>
      </c>
    </row>
    <row r="657" spans="1:9" x14ac:dyDescent="0.25">
      <c r="A657" t="s">
        <v>960</v>
      </c>
      <c r="B657" t="s">
        <v>303</v>
      </c>
      <c r="C657" t="s">
        <v>942</v>
      </c>
      <c r="D657" t="s">
        <v>273</v>
      </c>
      <c r="E657">
        <v>36243</v>
      </c>
      <c r="F657">
        <f t="shared" ca="1" si="10"/>
        <v>22</v>
      </c>
      <c r="G657" t="s">
        <v>277</v>
      </c>
      <c r="H657">
        <v>77680</v>
      </c>
      <c r="I657">
        <v>3</v>
      </c>
    </row>
    <row r="658" spans="1:9" x14ac:dyDescent="0.25">
      <c r="A658" t="s">
        <v>961</v>
      </c>
      <c r="B658" t="s">
        <v>288</v>
      </c>
      <c r="C658" t="s">
        <v>942</v>
      </c>
      <c r="D658" t="s">
        <v>273</v>
      </c>
      <c r="E658">
        <v>36956</v>
      </c>
      <c r="F658">
        <f t="shared" ca="1" si="10"/>
        <v>20</v>
      </c>
      <c r="G658" t="s">
        <v>279</v>
      </c>
      <c r="H658">
        <v>49930</v>
      </c>
      <c r="I658">
        <v>1</v>
      </c>
    </row>
    <row r="659" spans="1:9" x14ac:dyDescent="0.25">
      <c r="A659" t="s">
        <v>962</v>
      </c>
      <c r="B659" t="s">
        <v>288</v>
      </c>
      <c r="C659" t="s">
        <v>942</v>
      </c>
      <c r="D659" t="s">
        <v>273</v>
      </c>
      <c r="E659">
        <v>36967</v>
      </c>
      <c r="F659">
        <f t="shared" ca="1" si="10"/>
        <v>20</v>
      </c>
      <c r="G659" t="s">
        <v>283</v>
      </c>
      <c r="H659">
        <v>63060</v>
      </c>
      <c r="I659">
        <v>4</v>
      </c>
    </row>
    <row r="660" spans="1:9" x14ac:dyDescent="0.25">
      <c r="A660" t="s">
        <v>963</v>
      </c>
      <c r="B660" t="s">
        <v>303</v>
      </c>
      <c r="C660" t="s">
        <v>942</v>
      </c>
      <c r="D660" t="s">
        <v>290</v>
      </c>
      <c r="E660">
        <v>39534</v>
      </c>
      <c r="F660">
        <f t="shared" ca="1" si="10"/>
        <v>13</v>
      </c>
      <c r="G660" t="s">
        <v>286</v>
      </c>
      <c r="H660">
        <v>32880</v>
      </c>
      <c r="I660">
        <v>3</v>
      </c>
    </row>
    <row r="661" spans="1:9" x14ac:dyDescent="0.25">
      <c r="A661" t="s">
        <v>964</v>
      </c>
      <c r="B661" t="s">
        <v>303</v>
      </c>
      <c r="C661" t="s">
        <v>942</v>
      </c>
      <c r="D661" t="s">
        <v>273</v>
      </c>
      <c r="E661">
        <v>39171</v>
      </c>
      <c r="F661">
        <f t="shared" ca="1" si="10"/>
        <v>14</v>
      </c>
      <c r="G661" t="s">
        <v>291</v>
      </c>
      <c r="H661">
        <v>25690</v>
      </c>
      <c r="I661">
        <v>2</v>
      </c>
    </row>
    <row r="662" spans="1:9" x14ac:dyDescent="0.25">
      <c r="A662" t="s">
        <v>965</v>
      </c>
      <c r="B662" t="s">
        <v>303</v>
      </c>
      <c r="C662" t="s">
        <v>942</v>
      </c>
      <c r="D662" t="s">
        <v>276</v>
      </c>
      <c r="E662">
        <v>39535</v>
      </c>
      <c r="F662">
        <f t="shared" ca="1" si="10"/>
        <v>13</v>
      </c>
      <c r="G662" t="s">
        <v>274</v>
      </c>
      <c r="H662">
        <v>49080</v>
      </c>
      <c r="I662">
        <v>5</v>
      </c>
    </row>
    <row r="663" spans="1:9" x14ac:dyDescent="0.25">
      <c r="A663" t="s">
        <v>966</v>
      </c>
      <c r="B663" t="s">
        <v>294</v>
      </c>
      <c r="C663" t="s">
        <v>942</v>
      </c>
      <c r="D663" t="s">
        <v>273</v>
      </c>
      <c r="E663">
        <v>39539</v>
      </c>
      <c r="F663">
        <f t="shared" ca="1" si="10"/>
        <v>13</v>
      </c>
      <c r="G663" t="s">
        <v>277</v>
      </c>
      <c r="H663">
        <v>73850</v>
      </c>
      <c r="I663">
        <v>2</v>
      </c>
    </row>
    <row r="664" spans="1:9" x14ac:dyDescent="0.25">
      <c r="A664" t="s">
        <v>967</v>
      </c>
      <c r="B664" t="s">
        <v>288</v>
      </c>
      <c r="C664" t="s">
        <v>942</v>
      </c>
      <c r="D664" t="s">
        <v>273</v>
      </c>
      <c r="E664">
        <v>36619</v>
      </c>
      <c r="F664">
        <f t="shared" ca="1" si="10"/>
        <v>21</v>
      </c>
      <c r="G664" t="s">
        <v>279</v>
      </c>
      <c r="H664">
        <v>71970</v>
      </c>
      <c r="I664">
        <v>4</v>
      </c>
    </row>
    <row r="665" spans="1:9" x14ac:dyDescent="0.25">
      <c r="A665" t="s">
        <v>968</v>
      </c>
      <c r="B665" t="s">
        <v>281</v>
      </c>
      <c r="C665" t="s">
        <v>942</v>
      </c>
      <c r="D665" t="s">
        <v>273</v>
      </c>
      <c r="E665">
        <v>37009</v>
      </c>
      <c r="F665">
        <f t="shared" ca="1" si="10"/>
        <v>20</v>
      </c>
      <c r="G665" t="s">
        <v>283</v>
      </c>
      <c r="H665">
        <v>78710</v>
      </c>
      <c r="I665">
        <v>2</v>
      </c>
    </row>
    <row r="666" spans="1:9" x14ac:dyDescent="0.25">
      <c r="A666" t="s">
        <v>969</v>
      </c>
      <c r="B666" t="s">
        <v>294</v>
      </c>
      <c r="C666" t="s">
        <v>942</v>
      </c>
      <c r="D666" t="s">
        <v>273</v>
      </c>
      <c r="E666">
        <v>40637</v>
      </c>
      <c r="F666">
        <f t="shared" ca="1" si="10"/>
        <v>10</v>
      </c>
      <c r="G666" t="s">
        <v>286</v>
      </c>
      <c r="H666">
        <v>86640</v>
      </c>
      <c r="I666">
        <v>3</v>
      </c>
    </row>
    <row r="667" spans="1:9" x14ac:dyDescent="0.25">
      <c r="A667" t="s">
        <v>970</v>
      </c>
      <c r="B667" t="s">
        <v>281</v>
      </c>
      <c r="C667" t="s">
        <v>942</v>
      </c>
      <c r="D667" t="s">
        <v>290</v>
      </c>
      <c r="E667">
        <v>40638</v>
      </c>
      <c r="F667">
        <f t="shared" ca="1" si="10"/>
        <v>10</v>
      </c>
      <c r="G667" t="s">
        <v>291</v>
      </c>
      <c r="H667">
        <v>42990</v>
      </c>
      <c r="I667">
        <v>4</v>
      </c>
    </row>
    <row r="668" spans="1:9" x14ac:dyDescent="0.25">
      <c r="A668" t="s">
        <v>971</v>
      </c>
      <c r="B668" t="s">
        <v>288</v>
      </c>
      <c r="C668" t="s">
        <v>942</v>
      </c>
      <c r="D668" t="s">
        <v>282</v>
      </c>
      <c r="E668">
        <v>39208</v>
      </c>
      <c r="F668">
        <f t="shared" ca="1" si="10"/>
        <v>14</v>
      </c>
      <c r="G668" t="s">
        <v>274</v>
      </c>
      <c r="H668">
        <v>26944</v>
      </c>
      <c r="I668">
        <v>4</v>
      </c>
    </row>
    <row r="669" spans="1:9" x14ac:dyDescent="0.25">
      <c r="A669" t="s">
        <v>972</v>
      </c>
      <c r="B669" t="s">
        <v>288</v>
      </c>
      <c r="C669" t="s">
        <v>942</v>
      </c>
      <c r="D669" t="s">
        <v>282</v>
      </c>
      <c r="E669">
        <v>38863</v>
      </c>
      <c r="F669">
        <f t="shared" ca="1" si="10"/>
        <v>15</v>
      </c>
      <c r="G669" t="s">
        <v>277</v>
      </c>
      <c r="H669">
        <v>28768</v>
      </c>
      <c r="I669">
        <v>3</v>
      </c>
    </row>
    <row r="670" spans="1:9" x14ac:dyDescent="0.25">
      <c r="A670" t="s">
        <v>973</v>
      </c>
      <c r="B670" t="s">
        <v>288</v>
      </c>
      <c r="C670" t="s">
        <v>942</v>
      </c>
      <c r="D670" t="s">
        <v>273</v>
      </c>
      <c r="E670">
        <v>36672</v>
      </c>
      <c r="F670">
        <f t="shared" ca="1" si="10"/>
        <v>21</v>
      </c>
      <c r="G670" t="s">
        <v>279</v>
      </c>
      <c r="H670">
        <v>65320</v>
      </c>
      <c r="I670">
        <v>5</v>
      </c>
    </row>
    <row r="671" spans="1:9" x14ac:dyDescent="0.25">
      <c r="A671" t="s">
        <v>974</v>
      </c>
      <c r="B671" t="s">
        <v>294</v>
      </c>
      <c r="C671" t="s">
        <v>942</v>
      </c>
      <c r="D671" t="s">
        <v>273</v>
      </c>
      <c r="E671">
        <v>40680</v>
      </c>
      <c r="F671">
        <f t="shared" ca="1" si="10"/>
        <v>10</v>
      </c>
      <c r="G671" t="s">
        <v>283</v>
      </c>
      <c r="H671">
        <v>23030</v>
      </c>
      <c r="I671">
        <v>4</v>
      </c>
    </row>
    <row r="672" spans="1:9" x14ac:dyDescent="0.25">
      <c r="A672" t="s">
        <v>975</v>
      </c>
      <c r="B672" t="s">
        <v>294</v>
      </c>
      <c r="C672" t="s">
        <v>942</v>
      </c>
      <c r="D672" t="s">
        <v>273</v>
      </c>
      <c r="E672">
        <v>40680</v>
      </c>
      <c r="F672">
        <f t="shared" ca="1" si="10"/>
        <v>10</v>
      </c>
      <c r="G672" t="s">
        <v>286</v>
      </c>
      <c r="H672">
        <v>40260</v>
      </c>
      <c r="I672">
        <v>5</v>
      </c>
    </row>
    <row r="673" spans="1:9" x14ac:dyDescent="0.25">
      <c r="A673" t="s">
        <v>976</v>
      </c>
      <c r="B673" t="s">
        <v>288</v>
      </c>
      <c r="C673" t="s">
        <v>942</v>
      </c>
      <c r="D673" t="s">
        <v>276</v>
      </c>
      <c r="E673">
        <v>40696</v>
      </c>
      <c r="F673">
        <f t="shared" ca="1" si="10"/>
        <v>9</v>
      </c>
      <c r="G673" t="s">
        <v>291</v>
      </c>
      <c r="H673">
        <v>13455</v>
      </c>
      <c r="I673">
        <v>2</v>
      </c>
    </row>
    <row r="674" spans="1:9" x14ac:dyDescent="0.25">
      <c r="A674" t="s">
        <v>977</v>
      </c>
      <c r="B674" t="s">
        <v>271</v>
      </c>
      <c r="C674" t="s">
        <v>942</v>
      </c>
      <c r="D674" t="s">
        <v>290</v>
      </c>
      <c r="E674">
        <v>40706</v>
      </c>
      <c r="F674">
        <f t="shared" ca="1" si="10"/>
        <v>9</v>
      </c>
      <c r="G674" t="s">
        <v>274</v>
      </c>
      <c r="H674">
        <v>34680</v>
      </c>
      <c r="I674">
        <v>5</v>
      </c>
    </row>
    <row r="675" spans="1:9" x14ac:dyDescent="0.25">
      <c r="A675" t="s">
        <v>978</v>
      </c>
      <c r="B675" t="s">
        <v>303</v>
      </c>
      <c r="C675" t="s">
        <v>942</v>
      </c>
      <c r="D675" t="s">
        <v>290</v>
      </c>
      <c r="E675">
        <v>40718</v>
      </c>
      <c r="F675">
        <f t="shared" ca="1" si="10"/>
        <v>9</v>
      </c>
      <c r="G675" t="s">
        <v>277</v>
      </c>
      <c r="H675">
        <v>26020</v>
      </c>
      <c r="I675">
        <v>5</v>
      </c>
    </row>
    <row r="676" spans="1:9" x14ac:dyDescent="0.25">
      <c r="A676" t="s">
        <v>979</v>
      </c>
      <c r="B676" t="s">
        <v>288</v>
      </c>
      <c r="C676" t="s">
        <v>942</v>
      </c>
      <c r="D676" t="s">
        <v>290</v>
      </c>
      <c r="E676">
        <v>39239</v>
      </c>
      <c r="F676">
        <f t="shared" ca="1" si="10"/>
        <v>13</v>
      </c>
      <c r="G676" t="s">
        <v>279</v>
      </c>
      <c r="H676">
        <v>75550</v>
      </c>
      <c r="I676">
        <v>3</v>
      </c>
    </row>
    <row r="677" spans="1:9" x14ac:dyDescent="0.25">
      <c r="A677" t="s">
        <v>980</v>
      </c>
      <c r="B677" t="s">
        <v>303</v>
      </c>
      <c r="C677" t="s">
        <v>942</v>
      </c>
      <c r="D677" t="s">
        <v>290</v>
      </c>
      <c r="E677">
        <v>39248</v>
      </c>
      <c r="F677">
        <f t="shared" ca="1" si="10"/>
        <v>13</v>
      </c>
      <c r="G677" t="s">
        <v>283</v>
      </c>
      <c r="H677">
        <v>78590</v>
      </c>
      <c r="I677">
        <v>1</v>
      </c>
    </row>
    <row r="678" spans="1:9" x14ac:dyDescent="0.25">
      <c r="A678" t="s">
        <v>981</v>
      </c>
      <c r="B678" t="s">
        <v>288</v>
      </c>
      <c r="C678" t="s">
        <v>942</v>
      </c>
      <c r="D678" t="s">
        <v>276</v>
      </c>
      <c r="E678">
        <v>39253</v>
      </c>
      <c r="F678">
        <f t="shared" ca="1" si="10"/>
        <v>13</v>
      </c>
      <c r="G678" t="s">
        <v>286</v>
      </c>
      <c r="H678">
        <v>11230</v>
      </c>
      <c r="I678">
        <v>4</v>
      </c>
    </row>
    <row r="679" spans="1:9" x14ac:dyDescent="0.25">
      <c r="A679" t="s">
        <v>982</v>
      </c>
      <c r="B679" t="s">
        <v>294</v>
      </c>
      <c r="C679" t="s">
        <v>942</v>
      </c>
      <c r="D679" t="s">
        <v>273</v>
      </c>
      <c r="E679">
        <v>36330</v>
      </c>
      <c r="F679">
        <f t="shared" ca="1" si="10"/>
        <v>21</v>
      </c>
      <c r="G679" t="s">
        <v>291</v>
      </c>
      <c r="H679">
        <v>61850</v>
      </c>
      <c r="I679">
        <v>2</v>
      </c>
    </row>
    <row r="680" spans="1:9" x14ac:dyDescent="0.25">
      <c r="A680" t="s">
        <v>983</v>
      </c>
      <c r="B680" t="s">
        <v>285</v>
      </c>
      <c r="C680" t="s">
        <v>942</v>
      </c>
      <c r="D680" t="s">
        <v>290</v>
      </c>
      <c r="E680">
        <v>37065</v>
      </c>
      <c r="F680">
        <f t="shared" ca="1" si="10"/>
        <v>19</v>
      </c>
      <c r="G680" t="s">
        <v>274</v>
      </c>
      <c r="H680">
        <v>77136</v>
      </c>
      <c r="I680">
        <v>5</v>
      </c>
    </row>
    <row r="681" spans="1:9" x14ac:dyDescent="0.25">
      <c r="A681" t="s">
        <v>984</v>
      </c>
      <c r="B681" t="s">
        <v>271</v>
      </c>
      <c r="C681" t="s">
        <v>942</v>
      </c>
      <c r="D681" t="s">
        <v>273</v>
      </c>
      <c r="E681">
        <v>39602</v>
      </c>
      <c r="F681">
        <f t="shared" ca="1" si="10"/>
        <v>12</v>
      </c>
      <c r="G681" t="s">
        <v>277</v>
      </c>
      <c r="H681">
        <v>79380</v>
      </c>
      <c r="I681">
        <v>5</v>
      </c>
    </row>
    <row r="682" spans="1:9" x14ac:dyDescent="0.25">
      <c r="A682" t="s">
        <v>985</v>
      </c>
      <c r="B682" t="s">
        <v>285</v>
      </c>
      <c r="C682" t="s">
        <v>942</v>
      </c>
      <c r="D682" t="s">
        <v>290</v>
      </c>
      <c r="E682">
        <v>40334</v>
      </c>
      <c r="F682">
        <f t="shared" ca="1" si="10"/>
        <v>10</v>
      </c>
      <c r="G682" t="s">
        <v>279</v>
      </c>
      <c r="H682">
        <v>47280</v>
      </c>
      <c r="I682">
        <v>1</v>
      </c>
    </row>
    <row r="683" spans="1:9" x14ac:dyDescent="0.25">
      <c r="A683" t="s">
        <v>986</v>
      </c>
      <c r="B683" t="s">
        <v>271</v>
      </c>
      <c r="C683" t="s">
        <v>942</v>
      </c>
      <c r="D683" t="s">
        <v>290</v>
      </c>
      <c r="E683">
        <v>41094</v>
      </c>
      <c r="F683">
        <f t="shared" ca="1" si="10"/>
        <v>8</v>
      </c>
      <c r="G683" t="s">
        <v>283</v>
      </c>
      <c r="H683">
        <v>59128</v>
      </c>
      <c r="I683">
        <v>4</v>
      </c>
    </row>
    <row r="684" spans="1:9" x14ac:dyDescent="0.25">
      <c r="A684" t="s">
        <v>987</v>
      </c>
      <c r="B684" t="s">
        <v>294</v>
      </c>
      <c r="C684" t="s">
        <v>942</v>
      </c>
      <c r="D684" t="s">
        <v>273</v>
      </c>
      <c r="E684">
        <v>41111</v>
      </c>
      <c r="F684">
        <f t="shared" ca="1" si="10"/>
        <v>8</v>
      </c>
      <c r="G684" t="s">
        <v>286</v>
      </c>
      <c r="H684">
        <v>62780</v>
      </c>
      <c r="I684">
        <v>3</v>
      </c>
    </row>
    <row r="685" spans="1:9" x14ac:dyDescent="0.25">
      <c r="A685" t="s">
        <v>988</v>
      </c>
      <c r="B685" t="s">
        <v>294</v>
      </c>
      <c r="C685" t="s">
        <v>942</v>
      </c>
      <c r="D685" t="s">
        <v>276</v>
      </c>
      <c r="E685">
        <v>39267</v>
      </c>
      <c r="F685">
        <f t="shared" ca="1" si="10"/>
        <v>13</v>
      </c>
      <c r="G685" t="s">
        <v>291</v>
      </c>
      <c r="H685">
        <v>49545</v>
      </c>
      <c r="I685">
        <v>2</v>
      </c>
    </row>
    <row r="686" spans="1:9" x14ac:dyDescent="0.25">
      <c r="A686" t="s">
        <v>989</v>
      </c>
      <c r="B686" t="s">
        <v>303</v>
      </c>
      <c r="C686" t="s">
        <v>942</v>
      </c>
      <c r="D686" t="s">
        <v>290</v>
      </c>
      <c r="E686">
        <v>39272</v>
      </c>
      <c r="F686">
        <f t="shared" ca="1" si="10"/>
        <v>13</v>
      </c>
      <c r="G686" t="s">
        <v>274</v>
      </c>
      <c r="H686">
        <v>35240</v>
      </c>
      <c r="I686">
        <v>3</v>
      </c>
    </row>
    <row r="687" spans="1:9" x14ac:dyDescent="0.25">
      <c r="A687" t="s">
        <v>990</v>
      </c>
      <c r="B687" t="s">
        <v>288</v>
      </c>
      <c r="C687" t="s">
        <v>942</v>
      </c>
      <c r="D687" t="s">
        <v>290</v>
      </c>
      <c r="E687">
        <v>39648</v>
      </c>
      <c r="F687">
        <f t="shared" ca="1" si="10"/>
        <v>12</v>
      </c>
      <c r="G687" t="s">
        <v>277</v>
      </c>
      <c r="H687">
        <v>45105</v>
      </c>
      <c r="I687">
        <v>1</v>
      </c>
    </row>
    <row r="688" spans="1:9" x14ac:dyDescent="0.25">
      <c r="A688" t="s">
        <v>991</v>
      </c>
      <c r="B688" t="s">
        <v>288</v>
      </c>
      <c r="C688" t="s">
        <v>942</v>
      </c>
      <c r="D688" t="s">
        <v>282</v>
      </c>
      <c r="E688">
        <v>40360</v>
      </c>
      <c r="F688">
        <f t="shared" ca="1" si="10"/>
        <v>10</v>
      </c>
      <c r="G688" t="s">
        <v>279</v>
      </c>
      <c r="H688">
        <v>33752</v>
      </c>
      <c r="I688">
        <v>3</v>
      </c>
    </row>
    <row r="689" spans="1:9" x14ac:dyDescent="0.25">
      <c r="A689" t="s">
        <v>992</v>
      </c>
      <c r="B689" t="s">
        <v>288</v>
      </c>
      <c r="C689" t="s">
        <v>942</v>
      </c>
      <c r="D689" t="s">
        <v>273</v>
      </c>
      <c r="E689">
        <v>40389</v>
      </c>
      <c r="F689">
        <f t="shared" ca="1" si="10"/>
        <v>10</v>
      </c>
      <c r="G689" t="s">
        <v>283</v>
      </c>
      <c r="H689">
        <v>58370</v>
      </c>
      <c r="I689">
        <v>5</v>
      </c>
    </row>
    <row r="690" spans="1:9" x14ac:dyDescent="0.25">
      <c r="A690" t="s">
        <v>993</v>
      </c>
      <c r="B690" t="s">
        <v>288</v>
      </c>
      <c r="C690" t="s">
        <v>942</v>
      </c>
      <c r="D690" t="s">
        <v>273</v>
      </c>
      <c r="E690">
        <v>38914</v>
      </c>
      <c r="F690">
        <f t="shared" ca="1" si="10"/>
        <v>14</v>
      </c>
      <c r="G690" t="s">
        <v>286</v>
      </c>
      <c r="H690">
        <v>41380</v>
      </c>
      <c r="I690">
        <v>2</v>
      </c>
    </row>
    <row r="691" spans="1:9" x14ac:dyDescent="0.25">
      <c r="A691" t="s">
        <v>994</v>
      </c>
      <c r="B691" t="s">
        <v>281</v>
      </c>
      <c r="C691" t="s">
        <v>942</v>
      </c>
      <c r="D691" t="s">
        <v>276</v>
      </c>
      <c r="E691">
        <v>36365</v>
      </c>
      <c r="F691">
        <f t="shared" ca="1" si="10"/>
        <v>21</v>
      </c>
      <c r="G691" t="s">
        <v>291</v>
      </c>
      <c r="H691">
        <v>19825</v>
      </c>
      <c r="I691">
        <v>2</v>
      </c>
    </row>
    <row r="692" spans="1:9" x14ac:dyDescent="0.25">
      <c r="A692" t="s">
        <v>995</v>
      </c>
      <c r="B692" t="s">
        <v>294</v>
      </c>
      <c r="C692" t="s">
        <v>942</v>
      </c>
      <c r="D692" t="s">
        <v>290</v>
      </c>
      <c r="E692">
        <v>37099</v>
      </c>
      <c r="F692">
        <f t="shared" ca="1" si="10"/>
        <v>19</v>
      </c>
      <c r="G692" t="s">
        <v>274</v>
      </c>
      <c r="H692">
        <v>28270</v>
      </c>
      <c r="I692">
        <v>5</v>
      </c>
    </row>
    <row r="693" spans="1:9" x14ac:dyDescent="0.25">
      <c r="A693" t="s">
        <v>996</v>
      </c>
      <c r="B693" t="s">
        <v>285</v>
      </c>
      <c r="C693" t="s">
        <v>942</v>
      </c>
      <c r="D693" t="s">
        <v>290</v>
      </c>
      <c r="E693">
        <v>37453</v>
      </c>
      <c r="F693">
        <f t="shared" ca="1" si="10"/>
        <v>18</v>
      </c>
      <c r="G693" t="s">
        <v>277</v>
      </c>
      <c r="H693">
        <v>49090</v>
      </c>
      <c r="I693">
        <v>4</v>
      </c>
    </row>
    <row r="694" spans="1:9" x14ac:dyDescent="0.25">
      <c r="A694" t="s">
        <v>997</v>
      </c>
      <c r="B694" t="s">
        <v>288</v>
      </c>
      <c r="C694" t="s">
        <v>942</v>
      </c>
      <c r="D694" t="s">
        <v>273</v>
      </c>
      <c r="E694">
        <v>37810</v>
      </c>
      <c r="F694">
        <f t="shared" ca="1" si="10"/>
        <v>17</v>
      </c>
      <c r="G694" t="s">
        <v>279</v>
      </c>
      <c r="H694">
        <v>48010</v>
      </c>
      <c r="I694">
        <v>3</v>
      </c>
    </row>
    <row r="695" spans="1:9" x14ac:dyDescent="0.25">
      <c r="A695" t="s">
        <v>998</v>
      </c>
      <c r="B695" t="s">
        <v>288</v>
      </c>
      <c r="C695" t="s">
        <v>942</v>
      </c>
      <c r="D695" t="s">
        <v>273</v>
      </c>
      <c r="E695">
        <v>39283</v>
      </c>
      <c r="F695">
        <f t="shared" ca="1" si="10"/>
        <v>13</v>
      </c>
      <c r="G695" t="s">
        <v>283</v>
      </c>
      <c r="H695">
        <v>24980</v>
      </c>
      <c r="I695">
        <v>3</v>
      </c>
    </row>
    <row r="696" spans="1:9" x14ac:dyDescent="0.25">
      <c r="A696" t="s">
        <v>999</v>
      </c>
      <c r="B696" t="s">
        <v>294</v>
      </c>
      <c r="C696" t="s">
        <v>942</v>
      </c>
      <c r="D696" t="s">
        <v>273</v>
      </c>
      <c r="E696">
        <v>40018</v>
      </c>
      <c r="F696">
        <f t="shared" ca="1" si="10"/>
        <v>11</v>
      </c>
      <c r="G696" t="s">
        <v>286</v>
      </c>
      <c r="H696">
        <v>34990</v>
      </c>
      <c r="I696">
        <v>3</v>
      </c>
    </row>
    <row r="697" spans="1:9" x14ac:dyDescent="0.25">
      <c r="A697" t="s">
        <v>1000</v>
      </c>
      <c r="B697" t="s">
        <v>271</v>
      </c>
      <c r="C697" t="s">
        <v>942</v>
      </c>
      <c r="D697" t="s">
        <v>290</v>
      </c>
      <c r="E697">
        <v>41125</v>
      </c>
      <c r="F697">
        <f t="shared" ca="1" si="10"/>
        <v>8</v>
      </c>
      <c r="G697" t="s">
        <v>291</v>
      </c>
      <c r="H697">
        <v>70300</v>
      </c>
      <c r="I697">
        <v>3</v>
      </c>
    </row>
    <row r="698" spans="1:9" x14ac:dyDescent="0.25">
      <c r="A698" t="s">
        <v>1001</v>
      </c>
      <c r="B698" t="s">
        <v>303</v>
      </c>
      <c r="C698" t="s">
        <v>942</v>
      </c>
      <c r="D698" t="s">
        <v>290</v>
      </c>
      <c r="E698">
        <v>40393</v>
      </c>
      <c r="F698">
        <f t="shared" ca="1" si="10"/>
        <v>10</v>
      </c>
      <c r="G698" t="s">
        <v>274</v>
      </c>
      <c r="H698">
        <v>41770</v>
      </c>
      <c r="I698">
        <v>5</v>
      </c>
    </row>
    <row r="699" spans="1:9" x14ac:dyDescent="0.25">
      <c r="A699" t="s">
        <v>1002</v>
      </c>
      <c r="B699" t="s">
        <v>285</v>
      </c>
      <c r="C699" t="s">
        <v>942</v>
      </c>
      <c r="D699" t="s">
        <v>276</v>
      </c>
      <c r="E699">
        <v>40410</v>
      </c>
      <c r="F699">
        <f t="shared" ca="1" si="10"/>
        <v>10</v>
      </c>
      <c r="G699" t="s">
        <v>277</v>
      </c>
      <c r="H699">
        <v>38105</v>
      </c>
      <c r="I699">
        <v>2</v>
      </c>
    </row>
    <row r="700" spans="1:9" x14ac:dyDescent="0.25">
      <c r="A700" t="s">
        <v>1003</v>
      </c>
      <c r="B700" t="s">
        <v>281</v>
      </c>
      <c r="C700" t="s">
        <v>942</v>
      </c>
      <c r="D700" t="s">
        <v>273</v>
      </c>
      <c r="E700">
        <v>40420</v>
      </c>
      <c r="F700">
        <f t="shared" ca="1" si="10"/>
        <v>10</v>
      </c>
      <c r="G700" t="s">
        <v>279</v>
      </c>
      <c r="H700">
        <v>31690</v>
      </c>
      <c r="I700">
        <v>4</v>
      </c>
    </row>
    <row r="701" spans="1:9" x14ac:dyDescent="0.25">
      <c r="A701" t="s">
        <v>1004</v>
      </c>
      <c r="B701" t="s">
        <v>288</v>
      </c>
      <c r="C701" t="s">
        <v>942</v>
      </c>
      <c r="D701" t="s">
        <v>273</v>
      </c>
      <c r="E701">
        <v>36025</v>
      </c>
      <c r="F701">
        <f t="shared" ca="1" si="10"/>
        <v>22</v>
      </c>
      <c r="G701" t="s">
        <v>283</v>
      </c>
      <c r="H701">
        <v>64470</v>
      </c>
      <c r="I701">
        <v>5</v>
      </c>
    </row>
    <row r="702" spans="1:9" x14ac:dyDescent="0.25">
      <c r="A702" t="s">
        <v>1005</v>
      </c>
      <c r="B702" t="s">
        <v>281</v>
      </c>
      <c r="C702" t="s">
        <v>942</v>
      </c>
      <c r="D702" t="s">
        <v>273</v>
      </c>
      <c r="E702">
        <v>37495</v>
      </c>
      <c r="F702">
        <f t="shared" ca="1" si="10"/>
        <v>18</v>
      </c>
      <c r="G702" t="s">
        <v>286</v>
      </c>
      <c r="H702">
        <v>60300</v>
      </c>
      <c r="I702">
        <v>2</v>
      </c>
    </row>
    <row r="703" spans="1:9" x14ac:dyDescent="0.25">
      <c r="A703" t="s">
        <v>1006</v>
      </c>
      <c r="B703" t="s">
        <v>303</v>
      </c>
      <c r="C703" t="s">
        <v>942</v>
      </c>
      <c r="D703" t="s">
        <v>273</v>
      </c>
      <c r="E703">
        <v>39679</v>
      </c>
      <c r="F703">
        <f t="shared" ca="1" si="10"/>
        <v>12</v>
      </c>
      <c r="G703" t="s">
        <v>291</v>
      </c>
      <c r="H703">
        <v>22820</v>
      </c>
      <c r="I703">
        <v>5</v>
      </c>
    </row>
    <row r="704" spans="1:9" x14ac:dyDescent="0.25">
      <c r="A704" t="s">
        <v>1007</v>
      </c>
      <c r="B704" t="s">
        <v>288</v>
      </c>
      <c r="C704" t="s">
        <v>942</v>
      </c>
      <c r="D704" t="s">
        <v>290</v>
      </c>
      <c r="E704">
        <v>39719</v>
      </c>
      <c r="F704">
        <f t="shared" ca="1" si="10"/>
        <v>12</v>
      </c>
      <c r="G704" t="s">
        <v>274</v>
      </c>
      <c r="H704">
        <v>23340</v>
      </c>
      <c r="I704">
        <v>4</v>
      </c>
    </row>
    <row r="705" spans="1:9" x14ac:dyDescent="0.25">
      <c r="A705" t="s">
        <v>1008</v>
      </c>
      <c r="B705" t="s">
        <v>288</v>
      </c>
      <c r="C705" t="s">
        <v>942</v>
      </c>
      <c r="D705" t="s">
        <v>290</v>
      </c>
      <c r="E705">
        <v>40800</v>
      </c>
      <c r="F705">
        <f t="shared" ca="1" si="10"/>
        <v>9</v>
      </c>
      <c r="G705" t="s">
        <v>277</v>
      </c>
      <c r="H705">
        <v>62480</v>
      </c>
      <c r="I705">
        <v>5</v>
      </c>
    </row>
    <row r="706" spans="1:9" x14ac:dyDescent="0.25">
      <c r="A706" t="s">
        <v>1009</v>
      </c>
      <c r="B706" t="s">
        <v>294</v>
      </c>
      <c r="C706" t="s">
        <v>942</v>
      </c>
      <c r="D706" t="s">
        <v>290</v>
      </c>
      <c r="E706">
        <v>40811</v>
      </c>
      <c r="F706">
        <f t="shared" ref="F706:F742" ca="1" si="11">DATEDIF(E706,TODAY(),"Y")</f>
        <v>9</v>
      </c>
      <c r="G706" t="s">
        <v>279</v>
      </c>
      <c r="H706">
        <v>61134</v>
      </c>
      <c r="I706">
        <v>4</v>
      </c>
    </row>
    <row r="707" spans="1:9" x14ac:dyDescent="0.25">
      <c r="A707" t="s">
        <v>1010</v>
      </c>
      <c r="B707" t="s">
        <v>271</v>
      </c>
      <c r="C707" t="s">
        <v>942</v>
      </c>
      <c r="D707" t="s">
        <v>276</v>
      </c>
      <c r="E707">
        <v>39343</v>
      </c>
      <c r="F707">
        <f t="shared" ca="1" si="11"/>
        <v>13</v>
      </c>
      <c r="G707" t="s">
        <v>283</v>
      </c>
      <c r="H707">
        <v>23000</v>
      </c>
      <c r="I707">
        <v>4</v>
      </c>
    </row>
    <row r="708" spans="1:9" x14ac:dyDescent="0.25">
      <c r="A708" t="s">
        <v>1011</v>
      </c>
      <c r="B708" t="s">
        <v>303</v>
      </c>
      <c r="C708" t="s">
        <v>942</v>
      </c>
      <c r="D708" t="s">
        <v>290</v>
      </c>
      <c r="E708">
        <v>40451</v>
      </c>
      <c r="F708">
        <f t="shared" ca="1" si="11"/>
        <v>10</v>
      </c>
      <c r="G708" t="s">
        <v>286</v>
      </c>
      <c r="H708">
        <v>87830</v>
      </c>
      <c r="I708">
        <v>2</v>
      </c>
    </row>
    <row r="709" spans="1:9" x14ac:dyDescent="0.25">
      <c r="A709" t="s">
        <v>1012</v>
      </c>
      <c r="B709" t="s">
        <v>303</v>
      </c>
      <c r="C709" t="s">
        <v>942</v>
      </c>
      <c r="D709" t="s">
        <v>276</v>
      </c>
      <c r="E709">
        <v>36053</v>
      </c>
      <c r="F709">
        <f t="shared" ca="1" si="11"/>
        <v>22</v>
      </c>
      <c r="G709" t="s">
        <v>291</v>
      </c>
      <c r="H709">
        <v>46105</v>
      </c>
      <c r="I709">
        <v>5</v>
      </c>
    </row>
    <row r="710" spans="1:9" x14ac:dyDescent="0.25">
      <c r="A710" t="s">
        <v>1013</v>
      </c>
      <c r="B710" t="s">
        <v>285</v>
      </c>
      <c r="C710" t="s">
        <v>942</v>
      </c>
      <c r="D710" t="s">
        <v>290</v>
      </c>
      <c r="E710">
        <v>37141</v>
      </c>
      <c r="F710">
        <f t="shared" ca="1" si="11"/>
        <v>19</v>
      </c>
      <c r="G710" t="s">
        <v>274</v>
      </c>
      <c r="H710">
        <v>25530</v>
      </c>
      <c r="I710">
        <v>3</v>
      </c>
    </row>
    <row r="711" spans="1:9" x14ac:dyDescent="0.25">
      <c r="A711" t="s">
        <v>1014</v>
      </c>
      <c r="B711" t="s">
        <v>294</v>
      </c>
      <c r="C711" t="s">
        <v>942</v>
      </c>
      <c r="D711" t="s">
        <v>273</v>
      </c>
      <c r="E711">
        <v>40477</v>
      </c>
      <c r="F711">
        <f t="shared" ca="1" si="11"/>
        <v>10</v>
      </c>
      <c r="G711" t="s">
        <v>277</v>
      </c>
      <c r="H711">
        <v>27130</v>
      </c>
      <c r="I711">
        <v>5</v>
      </c>
    </row>
    <row r="712" spans="1:9" x14ac:dyDescent="0.25">
      <c r="A712" t="s">
        <v>1015</v>
      </c>
      <c r="B712" t="s">
        <v>281</v>
      </c>
      <c r="C712" t="s">
        <v>942</v>
      </c>
      <c r="D712" t="s">
        <v>273</v>
      </c>
      <c r="E712">
        <v>36080</v>
      </c>
      <c r="F712">
        <f t="shared" ca="1" si="11"/>
        <v>22</v>
      </c>
      <c r="G712" t="s">
        <v>279</v>
      </c>
      <c r="H712">
        <v>48410</v>
      </c>
      <c r="I712">
        <v>5</v>
      </c>
    </row>
    <row r="713" spans="1:9" x14ac:dyDescent="0.25">
      <c r="A713" t="s">
        <v>1016</v>
      </c>
      <c r="B713" t="s">
        <v>285</v>
      </c>
      <c r="C713" t="s">
        <v>942</v>
      </c>
      <c r="D713" t="s">
        <v>282</v>
      </c>
      <c r="E713">
        <v>36458</v>
      </c>
      <c r="F713">
        <f t="shared" ca="1" si="11"/>
        <v>21</v>
      </c>
      <c r="G713" t="s">
        <v>283</v>
      </c>
      <c r="H713">
        <v>32536</v>
      </c>
      <c r="I713">
        <v>2</v>
      </c>
    </row>
    <row r="714" spans="1:9" x14ac:dyDescent="0.25">
      <c r="A714" t="s">
        <v>1017</v>
      </c>
      <c r="B714" t="s">
        <v>288</v>
      </c>
      <c r="C714" t="s">
        <v>942</v>
      </c>
      <c r="D714" t="s">
        <v>276</v>
      </c>
      <c r="E714">
        <v>36462</v>
      </c>
      <c r="F714">
        <f t="shared" ca="1" si="11"/>
        <v>21</v>
      </c>
      <c r="G714" t="s">
        <v>286</v>
      </c>
      <c r="H714">
        <v>26185</v>
      </c>
      <c r="I714">
        <v>5</v>
      </c>
    </row>
    <row r="715" spans="1:9" x14ac:dyDescent="0.25">
      <c r="A715" t="s">
        <v>1018</v>
      </c>
      <c r="B715" t="s">
        <v>281</v>
      </c>
      <c r="C715" t="s">
        <v>942</v>
      </c>
      <c r="D715" t="s">
        <v>273</v>
      </c>
      <c r="E715">
        <v>39722</v>
      </c>
      <c r="F715">
        <f t="shared" ca="1" si="11"/>
        <v>12</v>
      </c>
      <c r="G715" t="s">
        <v>291</v>
      </c>
      <c r="H715">
        <v>44530</v>
      </c>
      <c r="I715">
        <v>2</v>
      </c>
    </row>
    <row r="716" spans="1:9" x14ac:dyDescent="0.25">
      <c r="A716" t="s">
        <v>1019</v>
      </c>
      <c r="B716" t="s">
        <v>271</v>
      </c>
      <c r="C716" t="s">
        <v>942</v>
      </c>
      <c r="D716" t="s">
        <v>282</v>
      </c>
      <c r="E716">
        <v>39742</v>
      </c>
      <c r="F716">
        <f t="shared" ca="1" si="11"/>
        <v>12</v>
      </c>
      <c r="G716" t="s">
        <v>274</v>
      </c>
      <c r="H716">
        <v>37344</v>
      </c>
      <c r="I716">
        <v>2</v>
      </c>
    </row>
    <row r="717" spans="1:9" x14ac:dyDescent="0.25">
      <c r="A717" t="s">
        <v>1020</v>
      </c>
      <c r="B717" t="s">
        <v>288</v>
      </c>
      <c r="C717" t="s">
        <v>942</v>
      </c>
      <c r="D717" t="s">
        <v>273</v>
      </c>
      <c r="E717">
        <v>39728</v>
      </c>
      <c r="F717">
        <f t="shared" ca="1" si="11"/>
        <v>12</v>
      </c>
      <c r="G717" t="s">
        <v>277</v>
      </c>
      <c r="H717">
        <v>82370</v>
      </c>
      <c r="I717">
        <v>5</v>
      </c>
    </row>
    <row r="718" spans="1:9" x14ac:dyDescent="0.25">
      <c r="A718" t="s">
        <v>1021</v>
      </c>
      <c r="B718" t="s">
        <v>271</v>
      </c>
      <c r="C718" t="s">
        <v>942</v>
      </c>
      <c r="D718" t="s">
        <v>290</v>
      </c>
      <c r="E718">
        <v>39728</v>
      </c>
      <c r="F718">
        <f t="shared" ca="1" si="11"/>
        <v>12</v>
      </c>
      <c r="G718" t="s">
        <v>279</v>
      </c>
      <c r="H718">
        <v>86040</v>
      </c>
      <c r="I718">
        <v>5</v>
      </c>
    </row>
    <row r="719" spans="1:9" x14ac:dyDescent="0.25">
      <c r="A719" t="s">
        <v>1022</v>
      </c>
      <c r="B719" t="s">
        <v>294</v>
      </c>
      <c r="C719" t="s">
        <v>942</v>
      </c>
      <c r="D719" t="s">
        <v>290</v>
      </c>
      <c r="E719">
        <v>39768</v>
      </c>
      <c r="F719">
        <f t="shared" ca="1" si="11"/>
        <v>12</v>
      </c>
      <c r="G719" t="s">
        <v>283</v>
      </c>
      <c r="H719">
        <v>63610</v>
      </c>
      <c r="I719">
        <v>5</v>
      </c>
    </row>
    <row r="720" spans="1:9" x14ac:dyDescent="0.25">
      <c r="A720" t="s">
        <v>1023</v>
      </c>
      <c r="B720" t="s">
        <v>288</v>
      </c>
      <c r="C720" t="s">
        <v>942</v>
      </c>
      <c r="D720" t="s">
        <v>290</v>
      </c>
      <c r="E720">
        <v>40867</v>
      </c>
      <c r="F720">
        <f t="shared" ca="1" si="11"/>
        <v>9</v>
      </c>
      <c r="G720" t="s">
        <v>286</v>
      </c>
      <c r="H720">
        <v>57500</v>
      </c>
      <c r="I720">
        <v>1</v>
      </c>
    </row>
    <row r="721" spans="1:9" x14ac:dyDescent="0.25">
      <c r="A721" t="s">
        <v>1024</v>
      </c>
      <c r="B721" t="s">
        <v>285</v>
      </c>
      <c r="C721" t="s">
        <v>942</v>
      </c>
      <c r="D721" t="s">
        <v>273</v>
      </c>
      <c r="E721">
        <v>41226</v>
      </c>
      <c r="F721">
        <f t="shared" ca="1" si="11"/>
        <v>8</v>
      </c>
      <c r="G721" t="s">
        <v>291</v>
      </c>
      <c r="H721">
        <v>32160</v>
      </c>
      <c r="I721">
        <v>3</v>
      </c>
    </row>
    <row r="722" spans="1:9" x14ac:dyDescent="0.25">
      <c r="A722" t="s">
        <v>1025</v>
      </c>
      <c r="B722" t="s">
        <v>288</v>
      </c>
      <c r="C722" t="s">
        <v>942</v>
      </c>
      <c r="D722" t="s">
        <v>273</v>
      </c>
      <c r="E722">
        <v>39399</v>
      </c>
      <c r="F722">
        <f t="shared" ca="1" si="11"/>
        <v>13</v>
      </c>
      <c r="G722" t="s">
        <v>274</v>
      </c>
      <c r="H722">
        <v>87220</v>
      </c>
      <c r="I722">
        <v>1</v>
      </c>
    </row>
    <row r="723" spans="1:9" x14ac:dyDescent="0.25">
      <c r="A723" t="s">
        <v>1026</v>
      </c>
      <c r="B723" t="s">
        <v>281</v>
      </c>
      <c r="C723" t="s">
        <v>942</v>
      </c>
      <c r="D723" t="s">
        <v>273</v>
      </c>
      <c r="E723">
        <v>36843</v>
      </c>
      <c r="F723">
        <f t="shared" ca="1" si="11"/>
        <v>20</v>
      </c>
      <c r="G723" t="s">
        <v>277</v>
      </c>
      <c r="H723">
        <v>47630</v>
      </c>
      <c r="I723">
        <v>3</v>
      </c>
    </row>
    <row r="724" spans="1:9" x14ac:dyDescent="0.25">
      <c r="A724" t="s">
        <v>1027</v>
      </c>
      <c r="B724" t="s">
        <v>294</v>
      </c>
      <c r="C724" t="s">
        <v>942</v>
      </c>
      <c r="D724" t="s">
        <v>273</v>
      </c>
      <c r="E724">
        <v>41262</v>
      </c>
      <c r="F724">
        <f t="shared" ca="1" si="11"/>
        <v>8</v>
      </c>
      <c r="G724" t="s">
        <v>279</v>
      </c>
      <c r="H724">
        <v>59490</v>
      </c>
      <c r="I724">
        <v>3</v>
      </c>
    </row>
    <row r="725" spans="1:9" x14ac:dyDescent="0.25">
      <c r="A725" t="s">
        <v>1028</v>
      </c>
      <c r="B725" t="s">
        <v>294</v>
      </c>
      <c r="C725" t="s">
        <v>942</v>
      </c>
      <c r="D725" t="s">
        <v>273</v>
      </c>
      <c r="E725">
        <v>39784</v>
      </c>
      <c r="F725">
        <f t="shared" ca="1" si="11"/>
        <v>12</v>
      </c>
      <c r="G725" t="s">
        <v>283</v>
      </c>
      <c r="H725">
        <v>69510</v>
      </c>
      <c r="I725">
        <v>5</v>
      </c>
    </row>
    <row r="726" spans="1:9" x14ac:dyDescent="0.25">
      <c r="A726" t="s">
        <v>1029</v>
      </c>
      <c r="B726" t="s">
        <v>288</v>
      </c>
      <c r="C726" t="s">
        <v>942</v>
      </c>
      <c r="D726" t="s">
        <v>273</v>
      </c>
      <c r="E726">
        <v>39435</v>
      </c>
      <c r="F726">
        <f t="shared" ca="1" si="11"/>
        <v>13</v>
      </c>
      <c r="G726" t="s">
        <v>286</v>
      </c>
      <c r="H726">
        <v>64780</v>
      </c>
      <c r="I726">
        <v>5</v>
      </c>
    </row>
    <row r="727" spans="1:9" x14ac:dyDescent="0.25">
      <c r="A727" t="s">
        <v>1030</v>
      </c>
      <c r="B727" t="s">
        <v>285</v>
      </c>
      <c r="C727" t="s">
        <v>942</v>
      </c>
      <c r="D727" t="s">
        <v>273</v>
      </c>
      <c r="E727">
        <v>39063</v>
      </c>
      <c r="F727">
        <f t="shared" ca="1" si="11"/>
        <v>14</v>
      </c>
      <c r="G727" t="s">
        <v>291</v>
      </c>
      <c r="H727">
        <v>86320</v>
      </c>
      <c r="I727">
        <v>4</v>
      </c>
    </row>
    <row r="728" spans="1:9" x14ac:dyDescent="0.25">
      <c r="A728" t="s">
        <v>1031</v>
      </c>
      <c r="B728" t="s">
        <v>288</v>
      </c>
      <c r="C728" t="s">
        <v>942</v>
      </c>
      <c r="D728" t="s">
        <v>273</v>
      </c>
      <c r="E728">
        <v>38328</v>
      </c>
      <c r="F728">
        <f t="shared" ca="1" si="11"/>
        <v>16</v>
      </c>
      <c r="G728" t="s">
        <v>274</v>
      </c>
      <c r="H728">
        <v>48280</v>
      </c>
      <c r="I728">
        <v>4</v>
      </c>
    </row>
    <row r="729" spans="1:9" x14ac:dyDescent="0.25">
      <c r="A729" t="s">
        <v>1032</v>
      </c>
      <c r="B729" t="s">
        <v>271</v>
      </c>
      <c r="C729" t="s">
        <v>942</v>
      </c>
      <c r="D729" t="s">
        <v>273</v>
      </c>
      <c r="E729">
        <v>38347</v>
      </c>
      <c r="F729">
        <f t="shared" ca="1" si="11"/>
        <v>16</v>
      </c>
      <c r="G729" t="s">
        <v>277</v>
      </c>
      <c r="H729">
        <v>81340</v>
      </c>
      <c r="I729">
        <v>2</v>
      </c>
    </row>
    <row r="730" spans="1:9" x14ac:dyDescent="0.25">
      <c r="A730" t="s">
        <v>1033</v>
      </c>
      <c r="B730" t="s">
        <v>303</v>
      </c>
      <c r="C730" t="s">
        <v>942</v>
      </c>
      <c r="D730" t="s">
        <v>273</v>
      </c>
      <c r="E730">
        <v>39441</v>
      </c>
      <c r="F730">
        <f t="shared" ca="1" si="11"/>
        <v>13</v>
      </c>
      <c r="G730" t="s">
        <v>279</v>
      </c>
      <c r="H730">
        <v>68860</v>
      </c>
      <c r="I730">
        <v>2</v>
      </c>
    </row>
    <row r="731" spans="1:9" x14ac:dyDescent="0.25">
      <c r="A731" t="s">
        <v>1034</v>
      </c>
      <c r="B731" t="s">
        <v>288</v>
      </c>
      <c r="C731" t="s">
        <v>942</v>
      </c>
      <c r="D731" t="s">
        <v>290</v>
      </c>
      <c r="E731">
        <v>40523</v>
      </c>
      <c r="F731">
        <f t="shared" ca="1" si="11"/>
        <v>10</v>
      </c>
      <c r="G731" t="s">
        <v>283</v>
      </c>
      <c r="H731">
        <v>46570</v>
      </c>
      <c r="I731">
        <v>4</v>
      </c>
    </row>
    <row r="732" spans="1:9" x14ac:dyDescent="0.25">
      <c r="A732" t="s">
        <v>1035</v>
      </c>
      <c r="B732" t="s">
        <v>285</v>
      </c>
      <c r="C732" t="s">
        <v>942</v>
      </c>
      <c r="D732" t="s">
        <v>273</v>
      </c>
      <c r="E732">
        <v>40536</v>
      </c>
      <c r="F732">
        <f t="shared" ca="1" si="11"/>
        <v>10</v>
      </c>
      <c r="G732" t="s">
        <v>286</v>
      </c>
      <c r="H732">
        <v>70730</v>
      </c>
      <c r="I732">
        <v>1</v>
      </c>
    </row>
    <row r="733" spans="1:9" x14ac:dyDescent="0.25">
      <c r="A733" t="s">
        <v>1036</v>
      </c>
      <c r="B733" t="s">
        <v>285</v>
      </c>
      <c r="C733" t="s">
        <v>1037</v>
      </c>
      <c r="D733" t="s">
        <v>273</v>
      </c>
      <c r="E733">
        <v>37684</v>
      </c>
      <c r="F733">
        <f t="shared" ca="1" si="11"/>
        <v>18</v>
      </c>
      <c r="G733" t="s">
        <v>291</v>
      </c>
      <c r="H733">
        <v>42800</v>
      </c>
      <c r="I733">
        <v>5</v>
      </c>
    </row>
    <row r="734" spans="1:9" x14ac:dyDescent="0.25">
      <c r="A734" t="s">
        <v>1038</v>
      </c>
      <c r="B734" t="s">
        <v>294</v>
      </c>
      <c r="C734" t="s">
        <v>1037</v>
      </c>
      <c r="D734" t="s">
        <v>273</v>
      </c>
      <c r="E734">
        <v>36991</v>
      </c>
      <c r="F734">
        <f t="shared" ca="1" si="11"/>
        <v>20</v>
      </c>
      <c r="G734" t="s">
        <v>274</v>
      </c>
      <c r="H734">
        <v>63670</v>
      </c>
      <c r="I734">
        <v>5</v>
      </c>
    </row>
    <row r="735" spans="1:9" x14ac:dyDescent="0.25">
      <c r="A735" t="s">
        <v>1039</v>
      </c>
      <c r="B735" t="s">
        <v>271</v>
      </c>
      <c r="C735" t="s">
        <v>1037</v>
      </c>
      <c r="D735" t="s">
        <v>290</v>
      </c>
      <c r="E735">
        <v>40692</v>
      </c>
      <c r="F735">
        <f t="shared" ca="1" si="11"/>
        <v>10</v>
      </c>
      <c r="G735" t="s">
        <v>277</v>
      </c>
      <c r="H735">
        <v>85510</v>
      </c>
      <c r="I735">
        <v>4</v>
      </c>
    </row>
    <row r="736" spans="1:9" x14ac:dyDescent="0.25">
      <c r="A736" t="s">
        <v>1040</v>
      </c>
      <c r="B736" t="s">
        <v>294</v>
      </c>
      <c r="C736" t="s">
        <v>1037</v>
      </c>
      <c r="D736" t="s">
        <v>290</v>
      </c>
      <c r="E736">
        <v>40719</v>
      </c>
      <c r="F736">
        <f t="shared" ca="1" si="11"/>
        <v>9</v>
      </c>
      <c r="G736" t="s">
        <v>279</v>
      </c>
      <c r="H736">
        <v>66132</v>
      </c>
      <c r="I736">
        <v>4</v>
      </c>
    </row>
    <row r="737" spans="1:9" x14ac:dyDescent="0.25">
      <c r="A737" t="s">
        <v>1041</v>
      </c>
      <c r="B737" t="s">
        <v>271</v>
      </c>
      <c r="C737" t="s">
        <v>1037</v>
      </c>
      <c r="D737" t="s">
        <v>273</v>
      </c>
      <c r="E737">
        <v>37073</v>
      </c>
      <c r="F737">
        <f t="shared" ca="1" si="11"/>
        <v>19</v>
      </c>
      <c r="G737" t="s">
        <v>283</v>
      </c>
      <c r="H737">
        <v>40680</v>
      </c>
      <c r="I737">
        <v>5</v>
      </c>
    </row>
    <row r="738" spans="1:9" x14ac:dyDescent="0.25">
      <c r="A738" t="s">
        <v>1042</v>
      </c>
      <c r="B738" t="s">
        <v>288</v>
      </c>
      <c r="C738" t="s">
        <v>1043</v>
      </c>
      <c r="D738" t="s">
        <v>290</v>
      </c>
      <c r="E738">
        <v>39116</v>
      </c>
      <c r="F738">
        <f t="shared" ca="1" si="11"/>
        <v>14</v>
      </c>
      <c r="G738" t="s">
        <v>286</v>
      </c>
      <c r="H738">
        <v>60760</v>
      </c>
      <c r="I738">
        <v>2</v>
      </c>
    </row>
    <row r="739" spans="1:9" x14ac:dyDescent="0.25">
      <c r="A739" t="s">
        <v>1044</v>
      </c>
      <c r="B739" t="s">
        <v>285</v>
      </c>
      <c r="C739" t="s">
        <v>1043</v>
      </c>
      <c r="D739" t="s">
        <v>276</v>
      </c>
      <c r="E739">
        <v>36557</v>
      </c>
      <c r="F739">
        <f t="shared" ca="1" si="11"/>
        <v>21</v>
      </c>
      <c r="G739" t="s">
        <v>291</v>
      </c>
      <c r="H739">
        <v>31250</v>
      </c>
      <c r="I739">
        <v>2</v>
      </c>
    </row>
    <row r="740" spans="1:9" x14ac:dyDescent="0.25">
      <c r="A740" t="s">
        <v>1045</v>
      </c>
      <c r="B740" t="s">
        <v>288</v>
      </c>
      <c r="C740" t="s">
        <v>1043</v>
      </c>
      <c r="D740" t="s">
        <v>290</v>
      </c>
      <c r="E740">
        <v>39639</v>
      </c>
      <c r="F740">
        <f t="shared" ca="1" si="11"/>
        <v>12</v>
      </c>
      <c r="G740" t="s">
        <v>274</v>
      </c>
      <c r="H740">
        <v>64720</v>
      </c>
      <c r="I740">
        <v>5</v>
      </c>
    </row>
    <row r="741" spans="1:9" x14ac:dyDescent="0.25">
      <c r="A741" t="s">
        <v>1046</v>
      </c>
      <c r="B741" t="s">
        <v>281</v>
      </c>
      <c r="C741" t="s">
        <v>1043</v>
      </c>
      <c r="D741" t="s">
        <v>273</v>
      </c>
      <c r="E741">
        <v>40384</v>
      </c>
      <c r="F741">
        <f t="shared" ca="1" si="11"/>
        <v>10</v>
      </c>
      <c r="G741" t="s">
        <v>277</v>
      </c>
      <c r="H741">
        <v>46680</v>
      </c>
      <c r="I741">
        <v>1</v>
      </c>
    </row>
    <row r="742" spans="1:9" x14ac:dyDescent="0.25">
      <c r="A742" t="s">
        <v>1047</v>
      </c>
      <c r="B742" t="s">
        <v>285</v>
      </c>
      <c r="C742" t="s">
        <v>1043</v>
      </c>
      <c r="D742" t="s">
        <v>282</v>
      </c>
      <c r="E742">
        <v>40543</v>
      </c>
      <c r="F742">
        <f t="shared" ca="1" si="11"/>
        <v>10</v>
      </c>
      <c r="G742" t="s">
        <v>279</v>
      </c>
      <c r="H742">
        <v>19044</v>
      </c>
      <c r="I742">
        <v>1</v>
      </c>
    </row>
  </sheetData>
  <mergeCells count="3">
    <mergeCell ref="N1:O1"/>
    <mergeCell ref="L1:M1"/>
    <mergeCell ref="J1:K1"/>
  </mergeCells>
  <hyperlinks>
    <hyperlink ref="R1" location="Home!A1" display="Go To Home" xr:uid="{8AE0698A-2D0D-449C-BCBD-8AE1EAF4E53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48B4-09DF-48CA-A753-A173473AFDAB}">
  <sheetPr>
    <tabColor theme="4" tint="-0.249977111117893"/>
  </sheetPr>
  <dimension ref="A1:O742"/>
  <sheetViews>
    <sheetView workbookViewId="0">
      <selection activeCell="H20" sqref="H20"/>
    </sheetView>
  </sheetViews>
  <sheetFormatPr defaultRowHeight="15" x14ac:dyDescent="0.25"/>
  <cols>
    <col min="15" max="15" width="17.140625" customWidth="1"/>
  </cols>
  <sheetData>
    <row r="1" spans="1:15" x14ac:dyDescent="0.25">
      <c r="A1" s="64" t="s">
        <v>263</v>
      </c>
      <c r="B1" s="65" t="s">
        <v>264</v>
      </c>
      <c r="C1" s="66" t="s">
        <v>265</v>
      </c>
      <c r="D1" s="66" t="s">
        <v>266</v>
      </c>
      <c r="E1" s="67" t="s">
        <v>267</v>
      </c>
      <c r="F1" s="68" t="s">
        <v>268</v>
      </c>
      <c r="G1" s="66" t="s">
        <v>269</v>
      </c>
      <c r="H1" s="69" t="s">
        <v>47</v>
      </c>
      <c r="I1" s="70" t="s">
        <v>48</v>
      </c>
      <c r="O1" s="216" t="s">
        <v>1467</v>
      </c>
    </row>
    <row r="2" spans="1:15" x14ac:dyDescent="0.25">
      <c r="A2" t="s">
        <v>270</v>
      </c>
      <c r="B2" t="s">
        <v>271</v>
      </c>
      <c r="C2" t="s">
        <v>272</v>
      </c>
      <c r="D2" t="s">
        <v>273</v>
      </c>
      <c r="E2">
        <v>36171</v>
      </c>
      <c r="F2">
        <f t="shared" ref="F2:F65" ca="1" si="0">DATEDIF(E2,TODAY(),"Y")</f>
        <v>22</v>
      </c>
      <c r="G2" t="s">
        <v>274</v>
      </c>
      <c r="H2">
        <v>54550</v>
      </c>
      <c r="I2">
        <v>1</v>
      </c>
    </row>
    <row r="3" spans="1:15" x14ac:dyDescent="0.25">
      <c r="A3" t="s">
        <v>275</v>
      </c>
      <c r="B3" t="s">
        <v>271</v>
      </c>
      <c r="C3" t="s">
        <v>272</v>
      </c>
      <c r="D3" t="s">
        <v>276</v>
      </c>
      <c r="E3">
        <v>40595</v>
      </c>
      <c r="F3">
        <f t="shared" ca="1" si="0"/>
        <v>10</v>
      </c>
      <c r="G3" t="s">
        <v>277</v>
      </c>
      <c r="H3">
        <v>26795</v>
      </c>
      <c r="I3">
        <v>4</v>
      </c>
    </row>
    <row r="4" spans="1:15" x14ac:dyDescent="0.25">
      <c r="A4" t="s">
        <v>278</v>
      </c>
      <c r="B4" t="s">
        <v>271</v>
      </c>
      <c r="C4" t="s">
        <v>272</v>
      </c>
      <c r="D4" t="s">
        <v>273</v>
      </c>
      <c r="E4">
        <v>39147</v>
      </c>
      <c r="F4">
        <f t="shared" ca="1" si="0"/>
        <v>14</v>
      </c>
      <c r="G4" t="s">
        <v>279</v>
      </c>
      <c r="H4">
        <v>42540</v>
      </c>
      <c r="I4">
        <v>5</v>
      </c>
    </row>
    <row r="5" spans="1:15" x14ac:dyDescent="0.25">
      <c r="A5" t="s">
        <v>280</v>
      </c>
      <c r="B5" t="s">
        <v>281</v>
      </c>
      <c r="C5" t="s">
        <v>272</v>
      </c>
      <c r="D5" t="s">
        <v>282</v>
      </c>
      <c r="E5">
        <v>41151</v>
      </c>
      <c r="F5">
        <f t="shared" ca="1" si="0"/>
        <v>8</v>
      </c>
      <c r="G5" t="s">
        <v>283</v>
      </c>
      <c r="H5">
        <v>35680</v>
      </c>
      <c r="I5">
        <v>3</v>
      </c>
    </row>
    <row r="6" spans="1:15" x14ac:dyDescent="0.25">
      <c r="A6" t="s">
        <v>284</v>
      </c>
      <c r="B6" t="s">
        <v>285</v>
      </c>
      <c r="C6" t="s">
        <v>272</v>
      </c>
      <c r="D6" t="s">
        <v>273</v>
      </c>
      <c r="E6">
        <v>39447</v>
      </c>
      <c r="F6">
        <f t="shared" ca="1" si="0"/>
        <v>13</v>
      </c>
      <c r="G6" t="s">
        <v>286</v>
      </c>
      <c r="H6">
        <v>72830</v>
      </c>
      <c r="I6">
        <v>4</v>
      </c>
    </row>
    <row r="7" spans="1:15" x14ac:dyDescent="0.25">
      <c r="A7" t="s">
        <v>287</v>
      </c>
      <c r="B7" t="s">
        <v>288</v>
      </c>
      <c r="C7" t="s">
        <v>289</v>
      </c>
      <c r="D7" t="s">
        <v>290</v>
      </c>
      <c r="E7">
        <v>38751</v>
      </c>
      <c r="F7">
        <f t="shared" ca="1" si="0"/>
        <v>15</v>
      </c>
      <c r="G7" t="s">
        <v>291</v>
      </c>
      <c r="H7">
        <v>60830</v>
      </c>
      <c r="I7">
        <v>2</v>
      </c>
    </row>
    <row r="8" spans="1:15" x14ac:dyDescent="0.25">
      <c r="A8" t="s">
        <v>292</v>
      </c>
      <c r="B8" t="s">
        <v>281</v>
      </c>
      <c r="C8" t="s">
        <v>289</v>
      </c>
      <c r="D8" t="s">
        <v>276</v>
      </c>
      <c r="E8">
        <v>36217</v>
      </c>
      <c r="F8">
        <f t="shared" ca="1" si="0"/>
        <v>22</v>
      </c>
      <c r="G8" t="s">
        <v>274</v>
      </c>
      <c r="H8">
        <v>15240</v>
      </c>
      <c r="I8">
        <v>1</v>
      </c>
    </row>
    <row r="9" spans="1:15" x14ac:dyDescent="0.25">
      <c r="A9" t="s">
        <v>293</v>
      </c>
      <c r="B9" t="s">
        <v>294</v>
      </c>
      <c r="C9" t="s">
        <v>289</v>
      </c>
      <c r="D9" t="s">
        <v>290</v>
      </c>
      <c r="E9">
        <v>39189</v>
      </c>
      <c r="F9">
        <f t="shared" ca="1" si="0"/>
        <v>14</v>
      </c>
      <c r="G9" t="s">
        <v>277</v>
      </c>
      <c r="H9">
        <v>66580</v>
      </c>
      <c r="I9">
        <v>5</v>
      </c>
    </row>
    <row r="10" spans="1:15" x14ac:dyDescent="0.25">
      <c r="A10" t="s">
        <v>295</v>
      </c>
      <c r="B10" t="s">
        <v>288</v>
      </c>
      <c r="C10" t="s">
        <v>289</v>
      </c>
      <c r="D10" t="s">
        <v>273</v>
      </c>
      <c r="E10">
        <v>36260</v>
      </c>
      <c r="F10">
        <f t="shared" ca="1" si="0"/>
        <v>22</v>
      </c>
      <c r="G10" t="s">
        <v>279</v>
      </c>
      <c r="H10">
        <v>75150</v>
      </c>
      <c r="I10">
        <v>1</v>
      </c>
    </row>
    <row r="11" spans="1:15" x14ac:dyDescent="0.25">
      <c r="A11" t="s">
        <v>296</v>
      </c>
      <c r="B11" t="s">
        <v>281</v>
      </c>
      <c r="C11" t="s">
        <v>289</v>
      </c>
      <c r="D11" t="s">
        <v>273</v>
      </c>
      <c r="E11">
        <v>37404</v>
      </c>
      <c r="F11">
        <f t="shared" ca="1" si="0"/>
        <v>19</v>
      </c>
      <c r="G11" t="s">
        <v>283</v>
      </c>
      <c r="H11">
        <v>30780</v>
      </c>
      <c r="I11">
        <v>4</v>
      </c>
    </row>
    <row r="12" spans="1:15" x14ac:dyDescent="0.25">
      <c r="A12" t="s">
        <v>297</v>
      </c>
      <c r="B12" t="s">
        <v>294</v>
      </c>
      <c r="C12" t="s">
        <v>289</v>
      </c>
      <c r="D12" t="s">
        <v>276</v>
      </c>
      <c r="E12">
        <v>37782</v>
      </c>
      <c r="F12">
        <f t="shared" ca="1" si="0"/>
        <v>17</v>
      </c>
      <c r="G12" t="s">
        <v>286</v>
      </c>
      <c r="H12">
        <v>17735</v>
      </c>
      <c r="I12">
        <v>3</v>
      </c>
    </row>
    <row r="13" spans="1:15" x14ac:dyDescent="0.25">
      <c r="A13" t="s">
        <v>298</v>
      </c>
      <c r="B13" t="s">
        <v>294</v>
      </c>
      <c r="C13" t="s">
        <v>289</v>
      </c>
      <c r="D13" t="s">
        <v>273</v>
      </c>
      <c r="E13">
        <v>38142</v>
      </c>
      <c r="F13">
        <f t="shared" ca="1" si="0"/>
        <v>16</v>
      </c>
      <c r="G13" t="s">
        <v>291</v>
      </c>
      <c r="H13">
        <v>49350</v>
      </c>
      <c r="I13">
        <v>4</v>
      </c>
    </row>
    <row r="14" spans="1:15" x14ac:dyDescent="0.25">
      <c r="A14" t="s">
        <v>299</v>
      </c>
      <c r="B14" t="s">
        <v>294</v>
      </c>
      <c r="C14" t="s">
        <v>289</v>
      </c>
      <c r="D14" t="s">
        <v>276</v>
      </c>
      <c r="E14">
        <v>40779</v>
      </c>
      <c r="F14">
        <f t="shared" ca="1" si="0"/>
        <v>9</v>
      </c>
      <c r="G14" t="s">
        <v>274</v>
      </c>
      <c r="H14">
        <v>30445</v>
      </c>
      <c r="I14">
        <v>1</v>
      </c>
    </row>
    <row r="15" spans="1:15" x14ac:dyDescent="0.25">
      <c r="A15" t="s">
        <v>300</v>
      </c>
      <c r="B15" t="s">
        <v>288</v>
      </c>
      <c r="C15" t="s">
        <v>289</v>
      </c>
      <c r="D15" t="s">
        <v>273</v>
      </c>
      <c r="E15">
        <v>41136</v>
      </c>
      <c r="F15">
        <f t="shared" ca="1" si="0"/>
        <v>8</v>
      </c>
      <c r="G15" t="s">
        <v>277</v>
      </c>
      <c r="H15">
        <v>79760</v>
      </c>
      <c r="I15">
        <v>5</v>
      </c>
    </row>
    <row r="16" spans="1:15" x14ac:dyDescent="0.25">
      <c r="A16" t="s">
        <v>301</v>
      </c>
      <c r="B16" t="s">
        <v>285</v>
      </c>
      <c r="C16" t="s">
        <v>289</v>
      </c>
      <c r="D16" t="s">
        <v>273</v>
      </c>
      <c r="E16">
        <v>36764</v>
      </c>
      <c r="F16">
        <f t="shared" ca="1" si="0"/>
        <v>20</v>
      </c>
      <c r="G16" t="s">
        <v>279</v>
      </c>
      <c r="H16">
        <v>74840</v>
      </c>
      <c r="I16">
        <v>4</v>
      </c>
    </row>
    <row r="17" spans="1:9" x14ac:dyDescent="0.25">
      <c r="A17" t="s">
        <v>302</v>
      </c>
      <c r="B17" t="s">
        <v>303</v>
      </c>
      <c r="C17" t="s">
        <v>289</v>
      </c>
      <c r="D17" t="s">
        <v>282</v>
      </c>
      <c r="E17">
        <v>40787</v>
      </c>
      <c r="F17">
        <f t="shared" ca="1" si="0"/>
        <v>9</v>
      </c>
      <c r="G17" t="s">
        <v>283</v>
      </c>
      <c r="H17">
        <v>29070</v>
      </c>
      <c r="I17">
        <v>3</v>
      </c>
    </row>
    <row r="18" spans="1:9" x14ac:dyDescent="0.25">
      <c r="A18" t="s">
        <v>304</v>
      </c>
      <c r="B18" t="s">
        <v>271</v>
      </c>
      <c r="C18" t="s">
        <v>289</v>
      </c>
      <c r="D18" t="s">
        <v>290</v>
      </c>
      <c r="E18">
        <v>36777</v>
      </c>
      <c r="F18">
        <f t="shared" ca="1" si="0"/>
        <v>20</v>
      </c>
      <c r="G18" t="s">
        <v>286</v>
      </c>
      <c r="H18">
        <v>76690</v>
      </c>
      <c r="I18">
        <v>3</v>
      </c>
    </row>
    <row r="19" spans="1:9" x14ac:dyDescent="0.25">
      <c r="A19" t="s">
        <v>305</v>
      </c>
      <c r="B19" t="s">
        <v>271</v>
      </c>
      <c r="C19" t="s">
        <v>289</v>
      </c>
      <c r="D19" t="s">
        <v>273</v>
      </c>
      <c r="E19">
        <v>39704</v>
      </c>
      <c r="F19">
        <f t="shared" ca="1" si="0"/>
        <v>12</v>
      </c>
      <c r="G19" t="s">
        <v>291</v>
      </c>
      <c r="H19">
        <v>58290</v>
      </c>
      <c r="I19">
        <v>5</v>
      </c>
    </row>
    <row r="20" spans="1:9" x14ac:dyDescent="0.25">
      <c r="A20" t="s">
        <v>306</v>
      </c>
      <c r="B20" t="s">
        <v>303</v>
      </c>
      <c r="C20" t="s">
        <v>289</v>
      </c>
      <c r="D20" t="s">
        <v>273</v>
      </c>
      <c r="E20">
        <v>39029</v>
      </c>
      <c r="F20">
        <f t="shared" ca="1" si="0"/>
        <v>14</v>
      </c>
      <c r="G20" t="s">
        <v>274</v>
      </c>
      <c r="H20">
        <v>85300</v>
      </c>
      <c r="I20">
        <v>2</v>
      </c>
    </row>
    <row r="21" spans="1:9" x14ac:dyDescent="0.25">
      <c r="A21" t="s">
        <v>307</v>
      </c>
      <c r="B21" t="s">
        <v>271</v>
      </c>
      <c r="C21" t="s">
        <v>289</v>
      </c>
      <c r="D21" t="s">
        <v>282</v>
      </c>
      <c r="E21">
        <v>40126</v>
      </c>
      <c r="F21">
        <f t="shared" ca="1" si="0"/>
        <v>11</v>
      </c>
      <c r="G21" t="s">
        <v>277</v>
      </c>
      <c r="H21">
        <v>10636</v>
      </c>
      <c r="I21">
        <v>4</v>
      </c>
    </row>
    <row r="22" spans="1:9" x14ac:dyDescent="0.25">
      <c r="A22" t="s">
        <v>308</v>
      </c>
      <c r="B22" t="s">
        <v>281</v>
      </c>
      <c r="C22" t="s">
        <v>289</v>
      </c>
      <c r="D22" t="s">
        <v>273</v>
      </c>
      <c r="E22">
        <v>36143</v>
      </c>
      <c r="F22">
        <f t="shared" ca="1" si="0"/>
        <v>22</v>
      </c>
      <c r="G22" t="s">
        <v>279</v>
      </c>
      <c r="H22">
        <v>72090</v>
      </c>
      <c r="I22">
        <v>5</v>
      </c>
    </row>
    <row r="23" spans="1:9" x14ac:dyDescent="0.25">
      <c r="A23" t="s">
        <v>309</v>
      </c>
      <c r="B23" t="s">
        <v>285</v>
      </c>
      <c r="C23" t="s">
        <v>289</v>
      </c>
      <c r="D23" t="s">
        <v>273</v>
      </c>
      <c r="E23">
        <v>39069</v>
      </c>
      <c r="F23">
        <f t="shared" ca="1" si="0"/>
        <v>14</v>
      </c>
      <c r="G23" t="s">
        <v>283</v>
      </c>
      <c r="H23">
        <v>37670</v>
      </c>
      <c r="I23">
        <v>3</v>
      </c>
    </row>
    <row r="24" spans="1:9" x14ac:dyDescent="0.25">
      <c r="A24" t="s">
        <v>310</v>
      </c>
      <c r="B24" t="s">
        <v>294</v>
      </c>
      <c r="C24" t="s">
        <v>311</v>
      </c>
      <c r="D24" t="s">
        <v>273</v>
      </c>
      <c r="E24">
        <v>38746</v>
      </c>
      <c r="F24">
        <f t="shared" ca="1" si="0"/>
        <v>15</v>
      </c>
      <c r="G24" t="s">
        <v>286</v>
      </c>
      <c r="H24">
        <v>49360</v>
      </c>
      <c r="I24">
        <v>2</v>
      </c>
    </row>
    <row r="25" spans="1:9" x14ac:dyDescent="0.25">
      <c r="A25" t="s">
        <v>312</v>
      </c>
      <c r="B25" t="s">
        <v>271</v>
      </c>
      <c r="C25" t="s">
        <v>311</v>
      </c>
      <c r="D25" t="s">
        <v>273</v>
      </c>
      <c r="E25">
        <v>36893</v>
      </c>
      <c r="F25">
        <f t="shared" ca="1" si="0"/>
        <v>20</v>
      </c>
      <c r="G25" t="s">
        <v>291</v>
      </c>
      <c r="H25">
        <v>33640</v>
      </c>
      <c r="I25">
        <v>3</v>
      </c>
    </row>
    <row r="26" spans="1:9" x14ac:dyDescent="0.25">
      <c r="A26" t="s">
        <v>313</v>
      </c>
      <c r="B26" t="s">
        <v>288</v>
      </c>
      <c r="C26" t="s">
        <v>311</v>
      </c>
      <c r="D26" t="s">
        <v>273</v>
      </c>
      <c r="E26">
        <v>36214</v>
      </c>
      <c r="F26">
        <f t="shared" ca="1" si="0"/>
        <v>22</v>
      </c>
      <c r="G26" t="s">
        <v>274</v>
      </c>
      <c r="H26">
        <v>47850</v>
      </c>
      <c r="I26">
        <v>1</v>
      </c>
    </row>
    <row r="27" spans="1:9" x14ac:dyDescent="0.25">
      <c r="A27" t="s">
        <v>314</v>
      </c>
      <c r="B27" t="s">
        <v>281</v>
      </c>
      <c r="C27" t="s">
        <v>311</v>
      </c>
      <c r="D27" t="s">
        <v>273</v>
      </c>
      <c r="E27">
        <v>38051</v>
      </c>
      <c r="F27">
        <f t="shared" ca="1" si="0"/>
        <v>17</v>
      </c>
      <c r="G27" t="s">
        <v>277</v>
      </c>
      <c r="H27">
        <v>30350</v>
      </c>
      <c r="I27">
        <v>1</v>
      </c>
    </row>
    <row r="28" spans="1:9" x14ac:dyDescent="0.25">
      <c r="A28" t="s">
        <v>315</v>
      </c>
      <c r="B28" t="s">
        <v>271</v>
      </c>
      <c r="C28" t="s">
        <v>311</v>
      </c>
      <c r="D28" t="s">
        <v>273</v>
      </c>
      <c r="E28">
        <v>36619</v>
      </c>
      <c r="F28">
        <f t="shared" ca="1" si="0"/>
        <v>21</v>
      </c>
      <c r="G28" t="s">
        <v>279</v>
      </c>
      <c r="H28">
        <v>56440</v>
      </c>
      <c r="I28">
        <v>1</v>
      </c>
    </row>
    <row r="29" spans="1:9" x14ac:dyDescent="0.25">
      <c r="A29" t="s">
        <v>316</v>
      </c>
      <c r="B29" t="s">
        <v>271</v>
      </c>
      <c r="C29" t="s">
        <v>311</v>
      </c>
      <c r="D29" t="s">
        <v>276</v>
      </c>
      <c r="E29">
        <v>38851</v>
      </c>
      <c r="F29">
        <f t="shared" ca="1" si="0"/>
        <v>15</v>
      </c>
      <c r="G29" t="s">
        <v>283</v>
      </c>
      <c r="H29">
        <v>11025</v>
      </c>
      <c r="I29">
        <v>1</v>
      </c>
    </row>
    <row r="30" spans="1:9" x14ac:dyDescent="0.25">
      <c r="A30" t="s">
        <v>317</v>
      </c>
      <c r="B30" t="s">
        <v>294</v>
      </c>
      <c r="C30" t="s">
        <v>311</v>
      </c>
      <c r="D30" t="s">
        <v>282</v>
      </c>
      <c r="E30">
        <v>38961</v>
      </c>
      <c r="F30">
        <f t="shared" ca="1" si="0"/>
        <v>14</v>
      </c>
      <c r="G30" t="s">
        <v>286</v>
      </c>
      <c r="H30">
        <v>20028</v>
      </c>
      <c r="I30">
        <v>4</v>
      </c>
    </row>
    <row r="31" spans="1:9" x14ac:dyDescent="0.25">
      <c r="A31" t="s">
        <v>318</v>
      </c>
      <c r="B31" t="s">
        <v>271</v>
      </c>
      <c r="C31" t="s">
        <v>311</v>
      </c>
      <c r="D31" t="s">
        <v>273</v>
      </c>
      <c r="E31">
        <v>40106</v>
      </c>
      <c r="F31">
        <f t="shared" ca="1" si="0"/>
        <v>11</v>
      </c>
      <c r="G31" t="s">
        <v>291</v>
      </c>
      <c r="H31">
        <v>51180</v>
      </c>
      <c r="I31">
        <v>3</v>
      </c>
    </row>
    <row r="32" spans="1:9" x14ac:dyDescent="0.25">
      <c r="A32" t="s">
        <v>319</v>
      </c>
      <c r="B32" t="s">
        <v>271</v>
      </c>
      <c r="C32" t="s">
        <v>311</v>
      </c>
      <c r="D32" t="s">
        <v>273</v>
      </c>
      <c r="E32">
        <v>40856</v>
      </c>
      <c r="F32">
        <f t="shared" ca="1" si="0"/>
        <v>9</v>
      </c>
      <c r="G32" t="s">
        <v>274</v>
      </c>
      <c r="H32">
        <v>41350</v>
      </c>
      <c r="I32">
        <v>2</v>
      </c>
    </row>
    <row r="33" spans="1:9" x14ac:dyDescent="0.25">
      <c r="A33" t="s">
        <v>320</v>
      </c>
      <c r="B33" t="s">
        <v>288</v>
      </c>
      <c r="C33" t="s">
        <v>311</v>
      </c>
      <c r="D33" t="s">
        <v>273</v>
      </c>
      <c r="E33">
        <v>39414</v>
      </c>
      <c r="F33">
        <f t="shared" ca="1" si="0"/>
        <v>13</v>
      </c>
      <c r="G33" t="s">
        <v>277</v>
      </c>
      <c r="H33">
        <v>73440</v>
      </c>
      <c r="I33">
        <v>1</v>
      </c>
    </row>
    <row r="34" spans="1:9" x14ac:dyDescent="0.25">
      <c r="A34" t="s">
        <v>321</v>
      </c>
      <c r="B34" t="s">
        <v>288</v>
      </c>
      <c r="C34" t="s">
        <v>311</v>
      </c>
      <c r="D34" t="s">
        <v>273</v>
      </c>
      <c r="E34">
        <v>41018</v>
      </c>
      <c r="F34">
        <f t="shared" ca="1" si="0"/>
        <v>9</v>
      </c>
      <c r="G34" t="s">
        <v>279</v>
      </c>
      <c r="H34">
        <v>46220</v>
      </c>
      <c r="I34">
        <v>3</v>
      </c>
    </row>
    <row r="35" spans="1:9" x14ac:dyDescent="0.25">
      <c r="A35" t="s">
        <v>322</v>
      </c>
      <c r="B35" t="s">
        <v>303</v>
      </c>
      <c r="C35" t="s">
        <v>311</v>
      </c>
      <c r="D35" t="s">
        <v>290</v>
      </c>
      <c r="E35">
        <v>40508</v>
      </c>
      <c r="F35">
        <f t="shared" ca="1" si="0"/>
        <v>10</v>
      </c>
      <c r="G35" t="s">
        <v>283</v>
      </c>
      <c r="H35">
        <v>58130</v>
      </c>
      <c r="I35">
        <v>2</v>
      </c>
    </row>
    <row r="36" spans="1:9" x14ac:dyDescent="0.25">
      <c r="A36" t="s">
        <v>323</v>
      </c>
      <c r="B36" t="s">
        <v>288</v>
      </c>
      <c r="C36" t="s">
        <v>311</v>
      </c>
      <c r="D36" t="s">
        <v>276</v>
      </c>
      <c r="E36">
        <v>39417</v>
      </c>
      <c r="F36">
        <f t="shared" ca="1" si="0"/>
        <v>13</v>
      </c>
      <c r="G36" t="s">
        <v>286</v>
      </c>
      <c r="H36">
        <v>46095</v>
      </c>
      <c r="I36">
        <v>3</v>
      </c>
    </row>
    <row r="37" spans="1:9" x14ac:dyDescent="0.25">
      <c r="A37" t="s">
        <v>324</v>
      </c>
      <c r="B37" t="s">
        <v>294</v>
      </c>
      <c r="C37" t="s">
        <v>311</v>
      </c>
      <c r="D37" t="s">
        <v>276</v>
      </c>
      <c r="E37">
        <v>40152</v>
      </c>
      <c r="F37">
        <f t="shared" ca="1" si="0"/>
        <v>11</v>
      </c>
      <c r="G37" t="s">
        <v>291</v>
      </c>
      <c r="H37">
        <v>28680</v>
      </c>
      <c r="I37">
        <v>1</v>
      </c>
    </row>
    <row r="38" spans="1:9" x14ac:dyDescent="0.25">
      <c r="A38" t="s">
        <v>325</v>
      </c>
      <c r="B38" t="s">
        <v>288</v>
      </c>
      <c r="C38" t="s">
        <v>326</v>
      </c>
      <c r="D38" t="s">
        <v>282</v>
      </c>
      <c r="E38">
        <v>40925</v>
      </c>
      <c r="F38">
        <f t="shared" ca="1" si="0"/>
        <v>9</v>
      </c>
      <c r="G38" t="s">
        <v>274</v>
      </c>
      <c r="H38">
        <v>14568</v>
      </c>
      <c r="I38">
        <v>3</v>
      </c>
    </row>
    <row r="39" spans="1:9" x14ac:dyDescent="0.25">
      <c r="A39" t="s">
        <v>327</v>
      </c>
      <c r="B39" t="s">
        <v>271</v>
      </c>
      <c r="C39" t="s">
        <v>326</v>
      </c>
      <c r="D39" t="s">
        <v>290</v>
      </c>
      <c r="E39">
        <v>39094</v>
      </c>
      <c r="F39">
        <f t="shared" ca="1" si="0"/>
        <v>14</v>
      </c>
      <c r="G39" t="s">
        <v>277</v>
      </c>
      <c r="H39">
        <v>83020</v>
      </c>
      <c r="I39">
        <v>4</v>
      </c>
    </row>
    <row r="40" spans="1:9" x14ac:dyDescent="0.25">
      <c r="A40" t="s">
        <v>328</v>
      </c>
      <c r="B40" t="s">
        <v>294</v>
      </c>
      <c r="C40" t="s">
        <v>326</v>
      </c>
      <c r="D40" t="s">
        <v>273</v>
      </c>
      <c r="E40">
        <v>40200</v>
      </c>
      <c r="F40">
        <f t="shared" ca="1" si="0"/>
        <v>11</v>
      </c>
      <c r="G40" t="s">
        <v>279</v>
      </c>
      <c r="H40">
        <v>77350</v>
      </c>
      <c r="I40">
        <v>5</v>
      </c>
    </row>
    <row r="41" spans="1:9" x14ac:dyDescent="0.25">
      <c r="A41" t="s">
        <v>329</v>
      </c>
      <c r="B41" t="s">
        <v>285</v>
      </c>
      <c r="C41" t="s">
        <v>326</v>
      </c>
      <c r="D41" t="s">
        <v>276</v>
      </c>
      <c r="E41">
        <v>36896</v>
      </c>
      <c r="F41">
        <f t="shared" ca="1" si="0"/>
        <v>20</v>
      </c>
      <c r="G41" t="s">
        <v>283</v>
      </c>
      <c r="H41">
        <v>35280</v>
      </c>
      <c r="I41">
        <v>3</v>
      </c>
    </row>
    <row r="42" spans="1:9" x14ac:dyDescent="0.25">
      <c r="A42" t="s">
        <v>330</v>
      </c>
      <c r="B42" t="s">
        <v>303</v>
      </c>
      <c r="C42" t="s">
        <v>326</v>
      </c>
      <c r="D42" t="s">
        <v>290</v>
      </c>
      <c r="E42">
        <v>40233</v>
      </c>
      <c r="F42">
        <f t="shared" ca="1" si="0"/>
        <v>11</v>
      </c>
      <c r="G42" t="s">
        <v>286</v>
      </c>
      <c r="H42">
        <v>64390</v>
      </c>
      <c r="I42">
        <v>2</v>
      </c>
    </row>
    <row r="43" spans="1:9" x14ac:dyDescent="0.25">
      <c r="A43" t="s">
        <v>331</v>
      </c>
      <c r="B43" t="s">
        <v>288</v>
      </c>
      <c r="C43" t="s">
        <v>326</v>
      </c>
      <c r="D43" t="s">
        <v>273</v>
      </c>
      <c r="E43">
        <v>35829</v>
      </c>
      <c r="F43">
        <f t="shared" ca="1" si="0"/>
        <v>23</v>
      </c>
      <c r="G43" t="s">
        <v>291</v>
      </c>
      <c r="H43">
        <v>61030</v>
      </c>
      <c r="I43">
        <v>3</v>
      </c>
    </row>
    <row r="44" spans="1:9" x14ac:dyDescent="0.25">
      <c r="A44" t="s">
        <v>332</v>
      </c>
      <c r="B44" t="s">
        <v>294</v>
      </c>
      <c r="C44" t="s">
        <v>326</v>
      </c>
      <c r="D44" t="s">
        <v>276</v>
      </c>
      <c r="E44">
        <v>35842</v>
      </c>
      <c r="F44">
        <f t="shared" ca="1" si="0"/>
        <v>23</v>
      </c>
      <c r="G44" t="s">
        <v>274</v>
      </c>
      <c r="H44">
        <v>23380</v>
      </c>
      <c r="I44">
        <v>4</v>
      </c>
    </row>
    <row r="45" spans="1:9" x14ac:dyDescent="0.25">
      <c r="A45" t="s">
        <v>333</v>
      </c>
      <c r="B45" t="s">
        <v>294</v>
      </c>
      <c r="C45" t="s">
        <v>326</v>
      </c>
      <c r="D45" t="s">
        <v>290</v>
      </c>
      <c r="E45">
        <v>35848</v>
      </c>
      <c r="F45">
        <f t="shared" ca="1" si="0"/>
        <v>23</v>
      </c>
      <c r="G45" t="s">
        <v>277</v>
      </c>
      <c r="H45">
        <v>85480</v>
      </c>
      <c r="I45">
        <v>5</v>
      </c>
    </row>
    <row r="46" spans="1:9" x14ac:dyDescent="0.25">
      <c r="A46" t="s">
        <v>334</v>
      </c>
      <c r="B46" t="s">
        <v>281</v>
      </c>
      <c r="C46" t="s">
        <v>326</v>
      </c>
      <c r="D46" t="s">
        <v>273</v>
      </c>
      <c r="E46">
        <v>40575</v>
      </c>
      <c r="F46">
        <f t="shared" ca="1" si="0"/>
        <v>10</v>
      </c>
      <c r="G46" t="s">
        <v>279</v>
      </c>
      <c r="H46">
        <v>74710</v>
      </c>
      <c r="I46">
        <v>2</v>
      </c>
    </row>
    <row r="47" spans="1:9" x14ac:dyDescent="0.25">
      <c r="A47" t="s">
        <v>335</v>
      </c>
      <c r="B47" t="s">
        <v>288</v>
      </c>
      <c r="C47" t="s">
        <v>326</v>
      </c>
      <c r="D47" t="s">
        <v>273</v>
      </c>
      <c r="E47">
        <v>40596</v>
      </c>
      <c r="F47">
        <f t="shared" ca="1" si="0"/>
        <v>10</v>
      </c>
      <c r="G47" t="s">
        <v>283</v>
      </c>
      <c r="H47">
        <v>68910</v>
      </c>
      <c r="I47">
        <v>5</v>
      </c>
    </row>
    <row r="48" spans="1:9" x14ac:dyDescent="0.25">
      <c r="A48" t="s">
        <v>336</v>
      </c>
      <c r="B48" t="s">
        <v>281</v>
      </c>
      <c r="C48" t="s">
        <v>326</v>
      </c>
      <c r="D48" t="s">
        <v>290</v>
      </c>
      <c r="E48">
        <v>40983</v>
      </c>
      <c r="F48">
        <f t="shared" ca="1" si="0"/>
        <v>9</v>
      </c>
      <c r="G48" t="s">
        <v>286</v>
      </c>
      <c r="H48">
        <v>64460</v>
      </c>
      <c r="I48">
        <v>1</v>
      </c>
    </row>
    <row r="49" spans="1:9" x14ac:dyDescent="0.25">
      <c r="A49" t="s">
        <v>337</v>
      </c>
      <c r="B49" t="s">
        <v>294</v>
      </c>
      <c r="C49" t="s">
        <v>326</v>
      </c>
      <c r="D49" t="s">
        <v>290</v>
      </c>
      <c r="E49">
        <v>38792</v>
      </c>
      <c r="F49">
        <f t="shared" ca="1" si="0"/>
        <v>15</v>
      </c>
      <c r="G49" t="s">
        <v>291</v>
      </c>
      <c r="H49">
        <v>74740</v>
      </c>
      <c r="I49">
        <v>5</v>
      </c>
    </row>
    <row r="50" spans="1:9" x14ac:dyDescent="0.25">
      <c r="A50" t="s">
        <v>338</v>
      </c>
      <c r="B50" t="s">
        <v>271</v>
      </c>
      <c r="C50" t="s">
        <v>326</v>
      </c>
      <c r="D50" t="s">
        <v>276</v>
      </c>
      <c r="E50">
        <v>38804</v>
      </c>
      <c r="F50">
        <f t="shared" ca="1" si="0"/>
        <v>15</v>
      </c>
      <c r="G50" t="s">
        <v>274</v>
      </c>
      <c r="H50">
        <v>48415</v>
      </c>
      <c r="I50">
        <v>4</v>
      </c>
    </row>
    <row r="51" spans="1:9" x14ac:dyDescent="0.25">
      <c r="A51" t="s">
        <v>339</v>
      </c>
      <c r="B51" t="s">
        <v>288</v>
      </c>
      <c r="C51" t="s">
        <v>326</v>
      </c>
      <c r="D51" t="s">
        <v>282</v>
      </c>
      <c r="E51">
        <v>36602</v>
      </c>
      <c r="F51">
        <f t="shared" ca="1" si="0"/>
        <v>21</v>
      </c>
      <c r="G51" t="s">
        <v>277</v>
      </c>
      <c r="H51">
        <v>30080</v>
      </c>
      <c r="I51">
        <v>3</v>
      </c>
    </row>
    <row r="52" spans="1:9" x14ac:dyDescent="0.25">
      <c r="A52" t="s">
        <v>340</v>
      </c>
      <c r="B52" t="s">
        <v>271</v>
      </c>
      <c r="C52" t="s">
        <v>326</v>
      </c>
      <c r="D52" t="s">
        <v>273</v>
      </c>
      <c r="E52">
        <v>40653</v>
      </c>
      <c r="F52">
        <f t="shared" ca="1" si="0"/>
        <v>10</v>
      </c>
      <c r="G52" t="s">
        <v>279</v>
      </c>
      <c r="H52">
        <v>49810</v>
      </c>
      <c r="I52">
        <v>2</v>
      </c>
    </row>
    <row r="53" spans="1:9" x14ac:dyDescent="0.25">
      <c r="A53" t="s">
        <v>341</v>
      </c>
      <c r="B53" t="s">
        <v>271</v>
      </c>
      <c r="C53" t="s">
        <v>326</v>
      </c>
      <c r="D53" t="s">
        <v>290</v>
      </c>
      <c r="E53">
        <v>40273</v>
      </c>
      <c r="F53">
        <f t="shared" ca="1" si="0"/>
        <v>11</v>
      </c>
      <c r="G53" t="s">
        <v>283</v>
      </c>
      <c r="H53">
        <v>50550</v>
      </c>
      <c r="I53">
        <v>2</v>
      </c>
    </row>
    <row r="54" spans="1:9" x14ac:dyDescent="0.25">
      <c r="A54" t="s">
        <v>342</v>
      </c>
      <c r="B54" t="s">
        <v>294</v>
      </c>
      <c r="C54" t="s">
        <v>326</v>
      </c>
      <c r="D54" t="s">
        <v>290</v>
      </c>
      <c r="E54">
        <v>35902</v>
      </c>
      <c r="F54">
        <f t="shared" ca="1" si="0"/>
        <v>23</v>
      </c>
      <c r="G54" t="s">
        <v>286</v>
      </c>
      <c r="H54">
        <v>63340</v>
      </c>
      <c r="I54">
        <v>3</v>
      </c>
    </row>
    <row r="55" spans="1:9" x14ac:dyDescent="0.25">
      <c r="A55" t="s">
        <v>343</v>
      </c>
      <c r="B55" t="s">
        <v>288</v>
      </c>
      <c r="C55" t="s">
        <v>326</v>
      </c>
      <c r="D55" t="s">
        <v>273</v>
      </c>
      <c r="E55">
        <v>37008</v>
      </c>
      <c r="F55">
        <f t="shared" ca="1" si="0"/>
        <v>20</v>
      </c>
      <c r="G55" t="s">
        <v>291</v>
      </c>
      <c r="H55">
        <v>27180</v>
      </c>
      <c r="I55">
        <v>4</v>
      </c>
    </row>
    <row r="56" spans="1:9" x14ac:dyDescent="0.25">
      <c r="A56" t="s">
        <v>344</v>
      </c>
      <c r="B56" t="s">
        <v>288</v>
      </c>
      <c r="C56" t="s">
        <v>326</v>
      </c>
      <c r="D56" t="s">
        <v>273</v>
      </c>
      <c r="E56">
        <v>37348</v>
      </c>
      <c r="F56">
        <f t="shared" ca="1" si="0"/>
        <v>19</v>
      </c>
      <c r="G56" t="s">
        <v>274</v>
      </c>
      <c r="H56">
        <v>85880</v>
      </c>
      <c r="I56">
        <v>3</v>
      </c>
    </row>
    <row r="57" spans="1:9" x14ac:dyDescent="0.25">
      <c r="A57" t="s">
        <v>345</v>
      </c>
      <c r="B57" t="s">
        <v>303</v>
      </c>
      <c r="C57" t="s">
        <v>326</v>
      </c>
      <c r="D57" t="s">
        <v>290</v>
      </c>
      <c r="E57">
        <v>39922</v>
      </c>
      <c r="F57">
        <f t="shared" ca="1" si="0"/>
        <v>12</v>
      </c>
      <c r="G57" t="s">
        <v>277</v>
      </c>
      <c r="H57">
        <v>25790</v>
      </c>
      <c r="I57">
        <v>3</v>
      </c>
    </row>
    <row r="58" spans="1:9" x14ac:dyDescent="0.25">
      <c r="A58" t="s">
        <v>346</v>
      </c>
      <c r="B58" t="s">
        <v>294</v>
      </c>
      <c r="C58" t="s">
        <v>326</v>
      </c>
      <c r="D58" t="s">
        <v>273</v>
      </c>
      <c r="E58">
        <v>40274</v>
      </c>
      <c r="F58">
        <f t="shared" ca="1" si="0"/>
        <v>11</v>
      </c>
      <c r="G58" t="s">
        <v>279</v>
      </c>
      <c r="H58">
        <v>38730</v>
      </c>
      <c r="I58">
        <v>1</v>
      </c>
    </row>
    <row r="59" spans="1:9" x14ac:dyDescent="0.25">
      <c r="A59" t="s">
        <v>347</v>
      </c>
      <c r="B59" t="s">
        <v>271</v>
      </c>
      <c r="C59" t="s">
        <v>326</v>
      </c>
      <c r="D59" t="s">
        <v>273</v>
      </c>
      <c r="E59">
        <v>40292</v>
      </c>
      <c r="F59">
        <f t="shared" ca="1" si="0"/>
        <v>11</v>
      </c>
      <c r="G59" t="s">
        <v>283</v>
      </c>
      <c r="H59">
        <v>23280</v>
      </c>
      <c r="I59">
        <v>1</v>
      </c>
    </row>
    <row r="60" spans="1:9" x14ac:dyDescent="0.25">
      <c r="A60" t="s">
        <v>348</v>
      </c>
      <c r="B60" t="s">
        <v>288</v>
      </c>
      <c r="C60" t="s">
        <v>326</v>
      </c>
      <c r="D60" t="s">
        <v>273</v>
      </c>
      <c r="E60">
        <v>41051</v>
      </c>
      <c r="F60">
        <f t="shared" ca="1" si="0"/>
        <v>9</v>
      </c>
      <c r="G60" t="s">
        <v>286</v>
      </c>
      <c r="H60">
        <v>31830</v>
      </c>
      <c r="I60">
        <v>3</v>
      </c>
    </row>
    <row r="61" spans="1:9" x14ac:dyDescent="0.25">
      <c r="A61" t="s">
        <v>349</v>
      </c>
      <c r="B61" t="s">
        <v>288</v>
      </c>
      <c r="C61" t="s">
        <v>326</v>
      </c>
      <c r="D61" t="s">
        <v>273</v>
      </c>
      <c r="E61">
        <v>39588</v>
      </c>
      <c r="F61">
        <f t="shared" ca="1" si="0"/>
        <v>13</v>
      </c>
      <c r="G61" t="s">
        <v>291</v>
      </c>
      <c r="H61">
        <v>74670</v>
      </c>
      <c r="I61">
        <v>5</v>
      </c>
    </row>
    <row r="62" spans="1:9" x14ac:dyDescent="0.25">
      <c r="A62" t="s">
        <v>350</v>
      </c>
      <c r="B62" t="s">
        <v>294</v>
      </c>
      <c r="C62" t="s">
        <v>326</v>
      </c>
      <c r="D62" t="s">
        <v>273</v>
      </c>
      <c r="E62">
        <v>39215</v>
      </c>
      <c r="F62">
        <f t="shared" ca="1" si="0"/>
        <v>14</v>
      </c>
      <c r="G62" t="s">
        <v>274</v>
      </c>
      <c r="H62">
        <v>31910</v>
      </c>
      <c r="I62">
        <v>5</v>
      </c>
    </row>
    <row r="63" spans="1:9" x14ac:dyDescent="0.25">
      <c r="A63" t="s">
        <v>351</v>
      </c>
      <c r="B63" t="s">
        <v>281</v>
      </c>
      <c r="C63" t="s">
        <v>326</v>
      </c>
      <c r="D63" t="s">
        <v>273</v>
      </c>
      <c r="E63">
        <v>40310</v>
      </c>
      <c r="F63">
        <f t="shared" ca="1" si="0"/>
        <v>11</v>
      </c>
      <c r="G63" t="s">
        <v>277</v>
      </c>
      <c r="H63">
        <v>82120</v>
      </c>
      <c r="I63">
        <v>5</v>
      </c>
    </row>
    <row r="64" spans="1:9" x14ac:dyDescent="0.25">
      <c r="A64" t="s">
        <v>352</v>
      </c>
      <c r="B64" t="s">
        <v>288</v>
      </c>
      <c r="C64" t="s">
        <v>326</v>
      </c>
      <c r="D64" t="s">
        <v>273</v>
      </c>
      <c r="E64">
        <v>40320</v>
      </c>
      <c r="F64">
        <f t="shared" ca="1" si="0"/>
        <v>11</v>
      </c>
      <c r="G64" t="s">
        <v>279</v>
      </c>
      <c r="H64">
        <v>77580</v>
      </c>
      <c r="I64">
        <v>3</v>
      </c>
    </row>
    <row r="65" spans="1:9" x14ac:dyDescent="0.25">
      <c r="A65" t="s">
        <v>353</v>
      </c>
      <c r="B65" t="s">
        <v>288</v>
      </c>
      <c r="C65" t="s">
        <v>326</v>
      </c>
      <c r="D65" t="s">
        <v>290</v>
      </c>
      <c r="E65">
        <v>38856</v>
      </c>
      <c r="F65">
        <f t="shared" ca="1" si="0"/>
        <v>15</v>
      </c>
      <c r="G65" t="s">
        <v>283</v>
      </c>
      <c r="H65">
        <v>84200</v>
      </c>
      <c r="I65">
        <v>2</v>
      </c>
    </row>
    <row r="66" spans="1:9" x14ac:dyDescent="0.25">
      <c r="A66" t="s">
        <v>354</v>
      </c>
      <c r="B66" t="s">
        <v>285</v>
      </c>
      <c r="C66" t="s">
        <v>326</v>
      </c>
      <c r="D66" t="s">
        <v>290</v>
      </c>
      <c r="E66">
        <v>35940</v>
      </c>
      <c r="F66">
        <f t="shared" ref="F66:F129" ca="1" si="1">DATEDIF(E66,TODAY(),"Y")</f>
        <v>23</v>
      </c>
      <c r="G66" t="s">
        <v>286</v>
      </c>
      <c r="H66">
        <v>88000</v>
      </c>
      <c r="I66">
        <v>5</v>
      </c>
    </row>
    <row r="67" spans="1:9" x14ac:dyDescent="0.25">
      <c r="A67" t="s">
        <v>355</v>
      </c>
      <c r="B67" t="s">
        <v>288</v>
      </c>
      <c r="C67" t="s">
        <v>326</v>
      </c>
      <c r="D67" t="s">
        <v>273</v>
      </c>
      <c r="E67">
        <v>37018</v>
      </c>
      <c r="F67">
        <f t="shared" ca="1" si="1"/>
        <v>20</v>
      </c>
      <c r="G67" t="s">
        <v>291</v>
      </c>
      <c r="H67">
        <v>28650</v>
      </c>
      <c r="I67">
        <v>4</v>
      </c>
    </row>
    <row r="68" spans="1:9" x14ac:dyDescent="0.25">
      <c r="A68" t="s">
        <v>356</v>
      </c>
      <c r="B68" t="s">
        <v>288</v>
      </c>
      <c r="C68" t="s">
        <v>326</v>
      </c>
      <c r="D68" t="s">
        <v>290</v>
      </c>
      <c r="E68">
        <v>39959</v>
      </c>
      <c r="F68">
        <f t="shared" ca="1" si="1"/>
        <v>12</v>
      </c>
      <c r="G68" t="s">
        <v>274</v>
      </c>
      <c r="H68">
        <v>79460</v>
      </c>
      <c r="I68">
        <v>5</v>
      </c>
    </row>
    <row r="69" spans="1:9" x14ac:dyDescent="0.25">
      <c r="A69" t="s">
        <v>357</v>
      </c>
      <c r="B69" t="s">
        <v>271</v>
      </c>
      <c r="C69" t="s">
        <v>326</v>
      </c>
      <c r="D69" t="s">
        <v>273</v>
      </c>
      <c r="E69">
        <v>35965</v>
      </c>
      <c r="F69">
        <f t="shared" ca="1" si="1"/>
        <v>22</v>
      </c>
      <c r="G69" t="s">
        <v>277</v>
      </c>
      <c r="H69">
        <v>34780</v>
      </c>
      <c r="I69">
        <v>4</v>
      </c>
    </row>
    <row r="70" spans="1:9" x14ac:dyDescent="0.25">
      <c r="A70" t="s">
        <v>358</v>
      </c>
      <c r="B70" t="s">
        <v>288</v>
      </c>
      <c r="C70" t="s">
        <v>326</v>
      </c>
      <c r="D70" t="s">
        <v>273</v>
      </c>
      <c r="E70">
        <v>37785</v>
      </c>
      <c r="F70">
        <f t="shared" ca="1" si="1"/>
        <v>17</v>
      </c>
      <c r="G70" t="s">
        <v>279</v>
      </c>
      <c r="H70">
        <v>87280</v>
      </c>
      <c r="I70">
        <v>4</v>
      </c>
    </row>
    <row r="71" spans="1:9" x14ac:dyDescent="0.25">
      <c r="A71" t="s">
        <v>359</v>
      </c>
      <c r="B71" t="s">
        <v>271</v>
      </c>
      <c r="C71" t="s">
        <v>326</v>
      </c>
      <c r="D71" t="s">
        <v>273</v>
      </c>
      <c r="E71">
        <v>41091</v>
      </c>
      <c r="F71">
        <f t="shared" ca="1" si="1"/>
        <v>8</v>
      </c>
      <c r="G71" t="s">
        <v>283</v>
      </c>
      <c r="H71">
        <v>71150</v>
      </c>
      <c r="I71">
        <v>2</v>
      </c>
    </row>
    <row r="72" spans="1:9" x14ac:dyDescent="0.25">
      <c r="A72" t="s">
        <v>360</v>
      </c>
      <c r="B72" t="s">
        <v>294</v>
      </c>
      <c r="C72" t="s">
        <v>326</v>
      </c>
      <c r="D72" t="s">
        <v>276</v>
      </c>
      <c r="E72">
        <v>39279</v>
      </c>
      <c r="F72">
        <f t="shared" ca="1" si="1"/>
        <v>13</v>
      </c>
      <c r="G72" t="s">
        <v>286</v>
      </c>
      <c r="H72">
        <v>26890</v>
      </c>
      <c r="I72">
        <v>3</v>
      </c>
    </row>
    <row r="73" spans="1:9" x14ac:dyDescent="0.25">
      <c r="A73" t="s">
        <v>361</v>
      </c>
      <c r="B73" t="s">
        <v>288</v>
      </c>
      <c r="C73" t="s">
        <v>326</v>
      </c>
      <c r="D73" t="s">
        <v>290</v>
      </c>
      <c r="E73">
        <v>40368</v>
      </c>
      <c r="F73">
        <f t="shared" ca="1" si="1"/>
        <v>10</v>
      </c>
      <c r="G73" t="s">
        <v>291</v>
      </c>
      <c r="H73">
        <v>89310</v>
      </c>
      <c r="I73">
        <v>5</v>
      </c>
    </row>
    <row r="74" spans="1:9" x14ac:dyDescent="0.25">
      <c r="A74" t="s">
        <v>362</v>
      </c>
      <c r="B74" t="s">
        <v>288</v>
      </c>
      <c r="C74" t="s">
        <v>326</v>
      </c>
      <c r="D74" t="s">
        <v>276</v>
      </c>
      <c r="E74">
        <v>40777</v>
      </c>
      <c r="F74">
        <f t="shared" ca="1" si="1"/>
        <v>9</v>
      </c>
      <c r="G74" t="s">
        <v>274</v>
      </c>
      <c r="H74">
        <v>13800</v>
      </c>
      <c r="I74">
        <v>3</v>
      </c>
    </row>
    <row r="75" spans="1:9" x14ac:dyDescent="0.25">
      <c r="A75" t="s">
        <v>363</v>
      </c>
      <c r="B75" t="s">
        <v>288</v>
      </c>
      <c r="C75" t="s">
        <v>326</v>
      </c>
      <c r="D75" t="s">
        <v>276</v>
      </c>
      <c r="E75">
        <v>39662</v>
      </c>
      <c r="F75">
        <f t="shared" ca="1" si="1"/>
        <v>12</v>
      </c>
      <c r="G75" t="s">
        <v>277</v>
      </c>
      <c r="H75">
        <v>38920</v>
      </c>
      <c r="I75">
        <v>4</v>
      </c>
    </row>
    <row r="76" spans="1:9" x14ac:dyDescent="0.25">
      <c r="A76" t="s">
        <v>364</v>
      </c>
      <c r="B76" t="s">
        <v>271</v>
      </c>
      <c r="C76" t="s">
        <v>326</v>
      </c>
      <c r="D76" t="s">
        <v>273</v>
      </c>
      <c r="E76">
        <v>38954</v>
      </c>
      <c r="F76">
        <f t="shared" ca="1" si="1"/>
        <v>14</v>
      </c>
      <c r="G76" t="s">
        <v>279</v>
      </c>
      <c r="H76">
        <v>40920</v>
      </c>
      <c r="I76">
        <v>4</v>
      </c>
    </row>
    <row r="77" spans="1:9" x14ac:dyDescent="0.25">
      <c r="A77" t="s">
        <v>365</v>
      </c>
      <c r="B77" t="s">
        <v>303</v>
      </c>
      <c r="C77" t="s">
        <v>326</v>
      </c>
      <c r="D77" t="s">
        <v>290</v>
      </c>
      <c r="E77">
        <v>36038</v>
      </c>
      <c r="F77">
        <f t="shared" ca="1" si="1"/>
        <v>22</v>
      </c>
      <c r="G77" t="s">
        <v>283</v>
      </c>
      <c r="H77">
        <v>30340</v>
      </c>
      <c r="I77">
        <v>3</v>
      </c>
    </row>
    <row r="78" spans="1:9" x14ac:dyDescent="0.25">
      <c r="A78" t="s">
        <v>366</v>
      </c>
      <c r="B78" t="s">
        <v>271</v>
      </c>
      <c r="C78" t="s">
        <v>326</v>
      </c>
      <c r="D78" t="s">
        <v>282</v>
      </c>
      <c r="E78">
        <v>36059</v>
      </c>
      <c r="F78">
        <f t="shared" ca="1" si="1"/>
        <v>22</v>
      </c>
      <c r="G78" t="s">
        <v>286</v>
      </c>
      <c r="H78">
        <v>18500</v>
      </c>
      <c r="I78">
        <v>5</v>
      </c>
    </row>
    <row r="79" spans="1:9" x14ac:dyDescent="0.25">
      <c r="A79" t="s">
        <v>367</v>
      </c>
      <c r="B79" t="s">
        <v>271</v>
      </c>
      <c r="C79" t="s">
        <v>326</v>
      </c>
      <c r="D79" t="s">
        <v>290</v>
      </c>
      <c r="E79">
        <v>38970</v>
      </c>
      <c r="F79">
        <f t="shared" ca="1" si="1"/>
        <v>14</v>
      </c>
      <c r="G79" t="s">
        <v>291</v>
      </c>
      <c r="H79">
        <v>83070</v>
      </c>
      <c r="I79">
        <v>3</v>
      </c>
    </row>
    <row r="80" spans="1:9" x14ac:dyDescent="0.25">
      <c r="A80" t="s">
        <v>368</v>
      </c>
      <c r="B80" t="s">
        <v>294</v>
      </c>
      <c r="C80" t="s">
        <v>326</v>
      </c>
      <c r="D80" t="s">
        <v>273</v>
      </c>
      <c r="E80">
        <v>40085</v>
      </c>
      <c r="F80">
        <f t="shared" ca="1" si="1"/>
        <v>11</v>
      </c>
      <c r="G80" t="s">
        <v>274</v>
      </c>
      <c r="H80">
        <v>41490</v>
      </c>
      <c r="I80">
        <v>5</v>
      </c>
    </row>
    <row r="81" spans="1:9" x14ac:dyDescent="0.25">
      <c r="A81" t="s">
        <v>369</v>
      </c>
      <c r="B81" t="s">
        <v>294</v>
      </c>
      <c r="C81" t="s">
        <v>326</v>
      </c>
      <c r="D81" t="s">
        <v>273</v>
      </c>
      <c r="E81">
        <v>40832</v>
      </c>
      <c r="F81">
        <f t="shared" ca="1" si="1"/>
        <v>9</v>
      </c>
      <c r="G81" t="s">
        <v>277</v>
      </c>
      <c r="H81">
        <v>85920</v>
      </c>
      <c r="I81">
        <v>4</v>
      </c>
    </row>
    <row r="82" spans="1:9" x14ac:dyDescent="0.25">
      <c r="A82" t="s">
        <v>370</v>
      </c>
      <c r="B82" t="s">
        <v>288</v>
      </c>
      <c r="C82" t="s">
        <v>326</v>
      </c>
      <c r="D82" t="s">
        <v>273</v>
      </c>
      <c r="E82">
        <v>41200</v>
      </c>
      <c r="F82">
        <f t="shared" ca="1" si="1"/>
        <v>8</v>
      </c>
      <c r="G82" t="s">
        <v>279</v>
      </c>
      <c r="H82">
        <v>71670</v>
      </c>
      <c r="I82">
        <v>4</v>
      </c>
    </row>
    <row r="83" spans="1:9" x14ac:dyDescent="0.25">
      <c r="A83" t="s">
        <v>371</v>
      </c>
      <c r="B83" t="s">
        <v>285</v>
      </c>
      <c r="C83" t="s">
        <v>326</v>
      </c>
      <c r="D83" t="s">
        <v>273</v>
      </c>
      <c r="E83">
        <v>39379</v>
      </c>
      <c r="F83">
        <f t="shared" ca="1" si="1"/>
        <v>13</v>
      </c>
      <c r="G83" t="s">
        <v>283</v>
      </c>
      <c r="H83">
        <v>67890</v>
      </c>
      <c r="I83">
        <v>5</v>
      </c>
    </row>
    <row r="84" spans="1:9" x14ac:dyDescent="0.25">
      <c r="A84" t="s">
        <v>372</v>
      </c>
      <c r="B84" t="s">
        <v>271</v>
      </c>
      <c r="C84" t="s">
        <v>326</v>
      </c>
      <c r="D84" t="s">
        <v>290</v>
      </c>
      <c r="E84">
        <v>36087</v>
      </c>
      <c r="F84">
        <f t="shared" ca="1" si="1"/>
        <v>22</v>
      </c>
      <c r="G84" t="s">
        <v>286</v>
      </c>
      <c r="H84">
        <v>76930</v>
      </c>
      <c r="I84">
        <v>1</v>
      </c>
    </row>
    <row r="85" spans="1:9" x14ac:dyDescent="0.25">
      <c r="A85" t="s">
        <v>373</v>
      </c>
      <c r="B85" t="s">
        <v>294</v>
      </c>
      <c r="C85" t="s">
        <v>326</v>
      </c>
      <c r="D85" t="s">
        <v>273</v>
      </c>
      <c r="E85">
        <v>37176</v>
      </c>
      <c r="F85">
        <f t="shared" ca="1" si="1"/>
        <v>19</v>
      </c>
      <c r="G85" t="s">
        <v>291</v>
      </c>
      <c r="H85">
        <v>62790</v>
      </c>
      <c r="I85">
        <v>2</v>
      </c>
    </row>
    <row r="86" spans="1:9" x14ac:dyDescent="0.25">
      <c r="A86" t="s">
        <v>374</v>
      </c>
      <c r="B86" t="s">
        <v>288</v>
      </c>
      <c r="C86" t="s">
        <v>326</v>
      </c>
      <c r="D86" t="s">
        <v>290</v>
      </c>
      <c r="E86">
        <v>39765</v>
      </c>
      <c r="F86">
        <f t="shared" ca="1" si="1"/>
        <v>12</v>
      </c>
      <c r="G86" t="s">
        <v>274</v>
      </c>
      <c r="H86">
        <v>46670</v>
      </c>
      <c r="I86">
        <v>3</v>
      </c>
    </row>
    <row r="87" spans="1:9" x14ac:dyDescent="0.25">
      <c r="A87" t="s">
        <v>375</v>
      </c>
      <c r="B87" t="s">
        <v>271</v>
      </c>
      <c r="C87" t="s">
        <v>326</v>
      </c>
      <c r="D87" t="s">
        <v>290</v>
      </c>
      <c r="E87">
        <v>36470</v>
      </c>
      <c r="F87">
        <f t="shared" ca="1" si="1"/>
        <v>21</v>
      </c>
      <c r="G87" t="s">
        <v>277</v>
      </c>
      <c r="H87">
        <v>23560</v>
      </c>
      <c r="I87">
        <v>3</v>
      </c>
    </row>
    <row r="88" spans="1:9" x14ac:dyDescent="0.25">
      <c r="A88" t="s">
        <v>376</v>
      </c>
      <c r="B88" t="s">
        <v>271</v>
      </c>
      <c r="C88" t="s">
        <v>326</v>
      </c>
      <c r="D88" t="s">
        <v>282</v>
      </c>
      <c r="E88">
        <v>36487</v>
      </c>
      <c r="F88">
        <f t="shared" ca="1" si="1"/>
        <v>21</v>
      </c>
      <c r="G88" t="s">
        <v>279</v>
      </c>
      <c r="H88">
        <v>33056</v>
      </c>
      <c r="I88">
        <v>5</v>
      </c>
    </row>
    <row r="89" spans="1:9" x14ac:dyDescent="0.25">
      <c r="A89" t="s">
        <v>377</v>
      </c>
      <c r="B89" t="s">
        <v>271</v>
      </c>
      <c r="C89" t="s">
        <v>326</v>
      </c>
      <c r="D89" t="s">
        <v>290</v>
      </c>
      <c r="E89">
        <v>39040</v>
      </c>
      <c r="F89">
        <f t="shared" ca="1" si="1"/>
        <v>14</v>
      </c>
      <c r="G89" t="s">
        <v>283</v>
      </c>
      <c r="H89">
        <v>62150</v>
      </c>
      <c r="I89">
        <v>4</v>
      </c>
    </row>
    <row r="90" spans="1:9" x14ac:dyDescent="0.25">
      <c r="A90" t="s">
        <v>378</v>
      </c>
      <c r="B90" t="s">
        <v>294</v>
      </c>
      <c r="C90" t="s">
        <v>326</v>
      </c>
      <c r="D90" t="s">
        <v>273</v>
      </c>
      <c r="E90">
        <v>40501</v>
      </c>
      <c r="F90">
        <f t="shared" ca="1" si="1"/>
        <v>10</v>
      </c>
      <c r="G90" t="s">
        <v>286</v>
      </c>
      <c r="H90">
        <v>77820</v>
      </c>
      <c r="I90">
        <v>3</v>
      </c>
    </row>
    <row r="91" spans="1:9" x14ac:dyDescent="0.25">
      <c r="A91" t="s">
        <v>379</v>
      </c>
      <c r="B91" t="s">
        <v>294</v>
      </c>
      <c r="C91" t="s">
        <v>326</v>
      </c>
      <c r="D91" t="s">
        <v>290</v>
      </c>
      <c r="E91">
        <v>39803</v>
      </c>
      <c r="F91">
        <f t="shared" ca="1" si="1"/>
        <v>12</v>
      </c>
      <c r="G91" t="s">
        <v>291</v>
      </c>
      <c r="H91">
        <v>42940</v>
      </c>
      <c r="I91">
        <v>1</v>
      </c>
    </row>
    <row r="92" spans="1:9" x14ac:dyDescent="0.25">
      <c r="A92" t="s">
        <v>380</v>
      </c>
      <c r="B92" t="s">
        <v>294</v>
      </c>
      <c r="C92" t="s">
        <v>326</v>
      </c>
      <c r="D92" t="s">
        <v>273</v>
      </c>
      <c r="E92">
        <v>40880</v>
      </c>
      <c r="F92">
        <f t="shared" ca="1" si="1"/>
        <v>9</v>
      </c>
      <c r="G92" t="s">
        <v>274</v>
      </c>
      <c r="H92">
        <v>61400</v>
      </c>
      <c r="I92">
        <v>5</v>
      </c>
    </row>
    <row r="93" spans="1:9" x14ac:dyDescent="0.25">
      <c r="A93" t="s">
        <v>381</v>
      </c>
      <c r="B93" t="s">
        <v>288</v>
      </c>
      <c r="C93" t="s">
        <v>326</v>
      </c>
      <c r="D93" t="s">
        <v>273</v>
      </c>
      <c r="E93">
        <v>36506</v>
      </c>
      <c r="F93">
        <f t="shared" ca="1" si="1"/>
        <v>21</v>
      </c>
      <c r="G93" t="s">
        <v>277</v>
      </c>
      <c r="H93">
        <v>32100</v>
      </c>
      <c r="I93">
        <v>1</v>
      </c>
    </row>
    <row r="94" spans="1:9" x14ac:dyDescent="0.25">
      <c r="A94" t="s">
        <v>382</v>
      </c>
      <c r="B94" t="s">
        <v>294</v>
      </c>
      <c r="C94" t="s">
        <v>326</v>
      </c>
      <c r="D94" t="s">
        <v>273</v>
      </c>
      <c r="E94">
        <v>37241</v>
      </c>
      <c r="F94">
        <f t="shared" ca="1" si="1"/>
        <v>19</v>
      </c>
      <c r="G94" t="s">
        <v>279</v>
      </c>
      <c r="H94">
        <v>71950</v>
      </c>
      <c r="I94">
        <v>5</v>
      </c>
    </row>
    <row r="95" spans="1:9" x14ac:dyDescent="0.25">
      <c r="A95" t="s">
        <v>383</v>
      </c>
      <c r="B95" t="s">
        <v>271</v>
      </c>
      <c r="C95" t="s">
        <v>326</v>
      </c>
      <c r="D95" t="s">
        <v>273</v>
      </c>
      <c r="E95">
        <v>37960</v>
      </c>
      <c r="F95">
        <f t="shared" ca="1" si="1"/>
        <v>17</v>
      </c>
      <c r="G95" t="s">
        <v>283</v>
      </c>
      <c r="H95">
        <v>66890</v>
      </c>
      <c r="I95">
        <v>5</v>
      </c>
    </row>
    <row r="96" spans="1:9" x14ac:dyDescent="0.25">
      <c r="A96" t="s">
        <v>384</v>
      </c>
      <c r="B96" t="s">
        <v>285</v>
      </c>
      <c r="C96" t="s">
        <v>326</v>
      </c>
      <c r="D96" t="s">
        <v>276</v>
      </c>
      <c r="E96">
        <v>39802</v>
      </c>
      <c r="F96">
        <f t="shared" ca="1" si="1"/>
        <v>12</v>
      </c>
      <c r="G96" t="s">
        <v>286</v>
      </c>
      <c r="H96">
        <v>22535</v>
      </c>
      <c r="I96">
        <v>3</v>
      </c>
    </row>
    <row r="97" spans="1:9" x14ac:dyDescent="0.25">
      <c r="A97" t="s">
        <v>385</v>
      </c>
      <c r="B97" t="s">
        <v>294</v>
      </c>
      <c r="C97" t="s">
        <v>386</v>
      </c>
      <c r="D97" t="s">
        <v>273</v>
      </c>
      <c r="E97">
        <v>39492</v>
      </c>
      <c r="F97">
        <f t="shared" ca="1" si="1"/>
        <v>13</v>
      </c>
      <c r="G97" t="s">
        <v>291</v>
      </c>
      <c r="H97">
        <v>36630</v>
      </c>
      <c r="I97">
        <v>4</v>
      </c>
    </row>
    <row r="98" spans="1:9" x14ac:dyDescent="0.25">
      <c r="A98" t="s">
        <v>387</v>
      </c>
      <c r="B98" t="s">
        <v>288</v>
      </c>
      <c r="C98" t="s">
        <v>386</v>
      </c>
      <c r="D98" t="s">
        <v>290</v>
      </c>
      <c r="E98">
        <v>38755</v>
      </c>
      <c r="F98">
        <f t="shared" ca="1" si="1"/>
        <v>15</v>
      </c>
      <c r="G98" t="s">
        <v>274</v>
      </c>
      <c r="H98">
        <v>78860</v>
      </c>
      <c r="I98">
        <v>2</v>
      </c>
    </row>
    <row r="99" spans="1:9" x14ac:dyDescent="0.25">
      <c r="A99" t="s">
        <v>388</v>
      </c>
      <c r="B99" t="s">
        <v>294</v>
      </c>
      <c r="C99" t="s">
        <v>386</v>
      </c>
      <c r="D99" t="s">
        <v>290</v>
      </c>
      <c r="E99">
        <v>39529</v>
      </c>
      <c r="F99">
        <f t="shared" ca="1" si="1"/>
        <v>13</v>
      </c>
      <c r="G99" t="s">
        <v>277</v>
      </c>
      <c r="H99">
        <v>35620</v>
      </c>
      <c r="I99">
        <v>4</v>
      </c>
    </row>
    <row r="100" spans="1:9" x14ac:dyDescent="0.25">
      <c r="A100" t="s">
        <v>389</v>
      </c>
      <c r="B100" t="s">
        <v>288</v>
      </c>
      <c r="C100" t="s">
        <v>386</v>
      </c>
      <c r="D100" t="s">
        <v>290</v>
      </c>
      <c r="E100">
        <v>40253</v>
      </c>
      <c r="F100">
        <f t="shared" ca="1" si="1"/>
        <v>11</v>
      </c>
      <c r="G100" t="s">
        <v>279</v>
      </c>
      <c r="H100">
        <v>59350</v>
      </c>
      <c r="I100">
        <v>5</v>
      </c>
    </row>
    <row r="101" spans="1:9" x14ac:dyDescent="0.25">
      <c r="A101" t="s">
        <v>390</v>
      </c>
      <c r="B101" t="s">
        <v>288</v>
      </c>
      <c r="C101" t="s">
        <v>386</v>
      </c>
      <c r="D101" t="s">
        <v>273</v>
      </c>
      <c r="E101">
        <v>39923</v>
      </c>
      <c r="F101">
        <f t="shared" ca="1" si="1"/>
        <v>12</v>
      </c>
      <c r="G101" t="s">
        <v>283</v>
      </c>
      <c r="H101">
        <v>76440</v>
      </c>
      <c r="I101">
        <v>3</v>
      </c>
    </row>
    <row r="102" spans="1:9" x14ac:dyDescent="0.25">
      <c r="A102" t="s">
        <v>391</v>
      </c>
      <c r="B102" t="s">
        <v>288</v>
      </c>
      <c r="C102" t="s">
        <v>386</v>
      </c>
      <c r="D102" t="s">
        <v>273</v>
      </c>
      <c r="E102">
        <v>37883</v>
      </c>
      <c r="F102">
        <f t="shared" ca="1" si="1"/>
        <v>17</v>
      </c>
      <c r="G102" t="s">
        <v>286</v>
      </c>
      <c r="H102">
        <v>86530</v>
      </c>
      <c r="I102">
        <v>1</v>
      </c>
    </row>
    <row r="103" spans="1:9" x14ac:dyDescent="0.25">
      <c r="A103" t="s">
        <v>392</v>
      </c>
      <c r="B103" t="s">
        <v>303</v>
      </c>
      <c r="C103" t="s">
        <v>386</v>
      </c>
      <c r="D103" t="s">
        <v>273</v>
      </c>
      <c r="E103">
        <v>39388</v>
      </c>
      <c r="F103">
        <f t="shared" ca="1" si="1"/>
        <v>13</v>
      </c>
      <c r="G103" t="s">
        <v>291</v>
      </c>
      <c r="H103">
        <v>71120</v>
      </c>
      <c r="I103">
        <v>4</v>
      </c>
    </row>
    <row r="104" spans="1:9" x14ac:dyDescent="0.25">
      <c r="A104" t="s">
        <v>393</v>
      </c>
      <c r="B104" t="s">
        <v>281</v>
      </c>
      <c r="C104" t="s">
        <v>386</v>
      </c>
      <c r="D104" t="s">
        <v>276</v>
      </c>
      <c r="E104">
        <v>40505</v>
      </c>
      <c r="F104">
        <f t="shared" ca="1" si="1"/>
        <v>10</v>
      </c>
      <c r="G104" t="s">
        <v>274</v>
      </c>
      <c r="H104">
        <v>46230</v>
      </c>
      <c r="I104">
        <v>2</v>
      </c>
    </row>
    <row r="105" spans="1:9" x14ac:dyDescent="0.25">
      <c r="A105" t="s">
        <v>394</v>
      </c>
      <c r="B105" t="s">
        <v>294</v>
      </c>
      <c r="C105" t="s">
        <v>395</v>
      </c>
      <c r="D105" t="s">
        <v>273</v>
      </c>
      <c r="E105">
        <v>38736</v>
      </c>
      <c r="F105">
        <f t="shared" ca="1" si="1"/>
        <v>15</v>
      </c>
      <c r="G105" t="s">
        <v>277</v>
      </c>
      <c r="H105">
        <v>22920</v>
      </c>
      <c r="I105">
        <v>3</v>
      </c>
    </row>
    <row r="106" spans="1:9" x14ac:dyDescent="0.25">
      <c r="A106" t="s">
        <v>396</v>
      </c>
      <c r="B106" t="s">
        <v>303</v>
      </c>
      <c r="C106" t="s">
        <v>395</v>
      </c>
      <c r="D106" t="s">
        <v>273</v>
      </c>
      <c r="E106">
        <v>36182</v>
      </c>
      <c r="F106">
        <f t="shared" ca="1" si="1"/>
        <v>22</v>
      </c>
      <c r="G106" t="s">
        <v>279</v>
      </c>
      <c r="H106">
        <v>68300</v>
      </c>
      <c r="I106">
        <v>5</v>
      </c>
    </row>
    <row r="107" spans="1:9" x14ac:dyDescent="0.25">
      <c r="A107" t="s">
        <v>397</v>
      </c>
      <c r="B107" t="s">
        <v>288</v>
      </c>
      <c r="C107" t="s">
        <v>395</v>
      </c>
      <c r="D107" t="s">
        <v>276</v>
      </c>
      <c r="E107">
        <v>40572</v>
      </c>
      <c r="F107">
        <f t="shared" ca="1" si="1"/>
        <v>10</v>
      </c>
      <c r="G107" t="s">
        <v>283</v>
      </c>
      <c r="H107">
        <v>10520</v>
      </c>
      <c r="I107">
        <v>4</v>
      </c>
    </row>
    <row r="108" spans="1:9" x14ac:dyDescent="0.25">
      <c r="A108" t="s">
        <v>398</v>
      </c>
      <c r="B108" t="s">
        <v>285</v>
      </c>
      <c r="C108" t="s">
        <v>395</v>
      </c>
      <c r="D108" t="s">
        <v>273</v>
      </c>
      <c r="E108">
        <v>38801</v>
      </c>
      <c r="F108">
        <f t="shared" ca="1" si="1"/>
        <v>15</v>
      </c>
      <c r="G108" t="s">
        <v>286</v>
      </c>
      <c r="H108">
        <v>26510</v>
      </c>
      <c r="I108">
        <v>1</v>
      </c>
    </row>
    <row r="109" spans="1:9" x14ac:dyDescent="0.25">
      <c r="A109" t="s">
        <v>399</v>
      </c>
      <c r="B109" t="s">
        <v>294</v>
      </c>
      <c r="C109" t="s">
        <v>395</v>
      </c>
      <c r="D109" t="s">
        <v>273</v>
      </c>
      <c r="E109">
        <v>36249</v>
      </c>
      <c r="F109">
        <f t="shared" ca="1" si="1"/>
        <v>22</v>
      </c>
      <c r="G109" t="s">
        <v>291</v>
      </c>
      <c r="H109">
        <v>49860</v>
      </c>
      <c r="I109">
        <v>2</v>
      </c>
    </row>
    <row r="110" spans="1:9" x14ac:dyDescent="0.25">
      <c r="A110" t="s">
        <v>400</v>
      </c>
      <c r="B110" t="s">
        <v>288</v>
      </c>
      <c r="C110" t="s">
        <v>395</v>
      </c>
      <c r="D110" t="s">
        <v>273</v>
      </c>
      <c r="E110">
        <v>39147</v>
      </c>
      <c r="F110">
        <f t="shared" ca="1" si="1"/>
        <v>14</v>
      </c>
      <c r="G110" t="s">
        <v>274</v>
      </c>
      <c r="H110">
        <v>43680</v>
      </c>
      <c r="I110">
        <v>5</v>
      </c>
    </row>
    <row r="111" spans="1:9" x14ac:dyDescent="0.25">
      <c r="A111" t="s">
        <v>401</v>
      </c>
      <c r="B111" t="s">
        <v>294</v>
      </c>
      <c r="C111" t="s">
        <v>395</v>
      </c>
      <c r="D111" t="s">
        <v>282</v>
      </c>
      <c r="E111">
        <v>40313</v>
      </c>
      <c r="F111">
        <f t="shared" ca="1" si="1"/>
        <v>11</v>
      </c>
      <c r="G111" t="s">
        <v>277</v>
      </c>
      <c r="H111">
        <v>27484</v>
      </c>
      <c r="I111">
        <v>4</v>
      </c>
    </row>
    <row r="112" spans="1:9" x14ac:dyDescent="0.25">
      <c r="A112" t="s">
        <v>402</v>
      </c>
      <c r="B112" t="s">
        <v>288</v>
      </c>
      <c r="C112" t="s">
        <v>395</v>
      </c>
      <c r="D112" t="s">
        <v>273</v>
      </c>
      <c r="E112">
        <v>39646</v>
      </c>
      <c r="F112">
        <f t="shared" ca="1" si="1"/>
        <v>12</v>
      </c>
      <c r="G112" t="s">
        <v>279</v>
      </c>
      <c r="H112">
        <v>69060</v>
      </c>
      <c r="I112">
        <v>1</v>
      </c>
    </row>
    <row r="113" spans="1:9" x14ac:dyDescent="0.25">
      <c r="A113" t="s">
        <v>403</v>
      </c>
      <c r="B113" t="s">
        <v>294</v>
      </c>
      <c r="C113" t="s">
        <v>395</v>
      </c>
      <c r="D113" t="s">
        <v>276</v>
      </c>
      <c r="E113">
        <v>40516</v>
      </c>
      <c r="F113">
        <f t="shared" ca="1" si="1"/>
        <v>10</v>
      </c>
      <c r="G113" t="s">
        <v>283</v>
      </c>
      <c r="H113">
        <v>28625</v>
      </c>
      <c r="I113">
        <v>1</v>
      </c>
    </row>
    <row r="114" spans="1:9" x14ac:dyDescent="0.25">
      <c r="A114" t="s">
        <v>404</v>
      </c>
      <c r="B114" t="s">
        <v>281</v>
      </c>
      <c r="C114" t="s">
        <v>405</v>
      </c>
      <c r="D114" t="s">
        <v>290</v>
      </c>
      <c r="E114">
        <v>40550</v>
      </c>
      <c r="F114">
        <f t="shared" ca="1" si="1"/>
        <v>10</v>
      </c>
      <c r="G114" t="s">
        <v>286</v>
      </c>
      <c r="H114">
        <v>80050</v>
      </c>
      <c r="I114">
        <v>2</v>
      </c>
    </row>
    <row r="115" spans="1:9" x14ac:dyDescent="0.25">
      <c r="A115" t="s">
        <v>406</v>
      </c>
      <c r="B115" t="s">
        <v>294</v>
      </c>
      <c r="C115" t="s">
        <v>405</v>
      </c>
      <c r="D115" t="s">
        <v>273</v>
      </c>
      <c r="E115">
        <v>40918</v>
      </c>
      <c r="F115">
        <f t="shared" ca="1" si="1"/>
        <v>9</v>
      </c>
      <c r="G115" t="s">
        <v>291</v>
      </c>
      <c r="H115">
        <v>82500</v>
      </c>
      <c r="I115">
        <v>5</v>
      </c>
    </row>
    <row r="116" spans="1:9" x14ac:dyDescent="0.25">
      <c r="A116" t="s">
        <v>407</v>
      </c>
      <c r="B116" t="s">
        <v>288</v>
      </c>
      <c r="C116" t="s">
        <v>405</v>
      </c>
      <c r="D116" t="s">
        <v>276</v>
      </c>
      <c r="E116">
        <v>39107</v>
      </c>
      <c r="F116">
        <f t="shared" ca="1" si="1"/>
        <v>14</v>
      </c>
      <c r="G116" t="s">
        <v>274</v>
      </c>
      <c r="H116">
        <v>18655</v>
      </c>
      <c r="I116">
        <v>4</v>
      </c>
    </row>
    <row r="117" spans="1:9" x14ac:dyDescent="0.25">
      <c r="A117" t="s">
        <v>408</v>
      </c>
      <c r="B117" t="s">
        <v>281</v>
      </c>
      <c r="C117" t="s">
        <v>405</v>
      </c>
      <c r="D117" t="s">
        <v>290</v>
      </c>
      <c r="E117">
        <v>36176</v>
      </c>
      <c r="F117">
        <f t="shared" ca="1" si="1"/>
        <v>22</v>
      </c>
      <c r="G117" t="s">
        <v>277</v>
      </c>
      <c r="H117">
        <v>32940</v>
      </c>
      <c r="I117">
        <v>5</v>
      </c>
    </row>
    <row r="118" spans="1:9" x14ac:dyDescent="0.25">
      <c r="A118" t="s">
        <v>409</v>
      </c>
      <c r="B118" t="s">
        <v>285</v>
      </c>
      <c r="C118" t="s">
        <v>405</v>
      </c>
      <c r="D118" t="s">
        <v>273</v>
      </c>
      <c r="E118">
        <v>38774</v>
      </c>
      <c r="F118">
        <f t="shared" ca="1" si="1"/>
        <v>15</v>
      </c>
      <c r="G118" t="s">
        <v>279</v>
      </c>
      <c r="H118">
        <v>80120</v>
      </c>
      <c r="I118">
        <v>4</v>
      </c>
    </row>
    <row r="119" spans="1:9" x14ac:dyDescent="0.25">
      <c r="A119" t="s">
        <v>410</v>
      </c>
      <c r="B119" t="s">
        <v>303</v>
      </c>
      <c r="C119" t="s">
        <v>405</v>
      </c>
      <c r="D119" t="s">
        <v>290</v>
      </c>
      <c r="E119">
        <v>37667</v>
      </c>
      <c r="F119">
        <f t="shared" ca="1" si="1"/>
        <v>18</v>
      </c>
      <c r="G119" t="s">
        <v>283</v>
      </c>
      <c r="H119">
        <v>73390</v>
      </c>
      <c r="I119">
        <v>2</v>
      </c>
    </row>
    <row r="120" spans="1:9" x14ac:dyDescent="0.25">
      <c r="A120" t="s">
        <v>411</v>
      </c>
      <c r="B120" t="s">
        <v>271</v>
      </c>
      <c r="C120" t="s">
        <v>405</v>
      </c>
      <c r="D120" t="s">
        <v>290</v>
      </c>
      <c r="E120">
        <v>40263</v>
      </c>
      <c r="F120">
        <f t="shared" ca="1" si="1"/>
        <v>11</v>
      </c>
      <c r="G120" t="s">
        <v>286</v>
      </c>
      <c r="H120">
        <v>35260</v>
      </c>
      <c r="I120">
        <v>2</v>
      </c>
    </row>
    <row r="121" spans="1:9" x14ac:dyDescent="0.25">
      <c r="A121" t="s">
        <v>412</v>
      </c>
      <c r="B121" t="s">
        <v>288</v>
      </c>
      <c r="C121" t="s">
        <v>405</v>
      </c>
      <c r="D121" t="s">
        <v>273</v>
      </c>
      <c r="E121">
        <v>36269</v>
      </c>
      <c r="F121">
        <f t="shared" ca="1" si="1"/>
        <v>22</v>
      </c>
      <c r="G121" t="s">
        <v>291</v>
      </c>
      <c r="H121">
        <v>61330</v>
      </c>
      <c r="I121">
        <v>1</v>
      </c>
    </row>
    <row r="122" spans="1:9" x14ac:dyDescent="0.25">
      <c r="A122" t="s">
        <v>413</v>
      </c>
      <c r="B122" t="s">
        <v>294</v>
      </c>
      <c r="C122" t="s">
        <v>405</v>
      </c>
      <c r="D122" t="s">
        <v>290</v>
      </c>
      <c r="E122">
        <v>35959</v>
      </c>
      <c r="F122">
        <f t="shared" ca="1" si="1"/>
        <v>22</v>
      </c>
      <c r="G122" t="s">
        <v>274</v>
      </c>
      <c r="H122">
        <v>64470</v>
      </c>
      <c r="I122">
        <v>3</v>
      </c>
    </row>
    <row r="123" spans="1:9" x14ac:dyDescent="0.25">
      <c r="A123" t="s">
        <v>414</v>
      </c>
      <c r="B123" t="s">
        <v>271</v>
      </c>
      <c r="C123" t="s">
        <v>405</v>
      </c>
      <c r="D123" t="s">
        <v>273</v>
      </c>
      <c r="E123">
        <v>40752</v>
      </c>
      <c r="F123">
        <f t="shared" ca="1" si="1"/>
        <v>9</v>
      </c>
      <c r="G123" t="s">
        <v>277</v>
      </c>
      <c r="H123">
        <v>37620</v>
      </c>
      <c r="I123">
        <v>5</v>
      </c>
    </row>
    <row r="124" spans="1:9" x14ac:dyDescent="0.25">
      <c r="A124" t="s">
        <v>415</v>
      </c>
      <c r="B124" t="s">
        <v>285</v>
      </c>
      <c r="C124" t="s">
        <v>405</v>
      </c>
      <c r="D124" t="s">
        <v>290</v>
      </c>
      <c r="E124">
        <v>36342</v>
      </c>
      <c r="F124">
        <f t="shared" ca="1" si="1"/>
        <v>21</v>
      </c>
      <c r="G124" t="s">
        <v>279</v>
      </c>
      <c r="H124">
        <v>86970</v>
      </c>
      <c r="I124">
        <v>4</v>
      </c>
    </row>
    <row r="125" spans="1:9" x14ac:dyDescent="0.25">
      <c r="A125" t="s">
        <v>416</v>
      </c>
      <c r="B125" t="s">
        <v>294</v>
      </c>
      <c r="C125" t="s">
        <v>405</v>
      </c>
      <c r="D125" t="s">
        <v>276</v>
      </c>
      <c r="E125">
        <v>36357</v>
      </c>
      <c r="F125">
        <f t="shared" ca="1" si="1"/>
        <v>21</v>
      </c>
      <c r="G125" t="s">
        <v>283</v>
      </c>
      <c r="H125">
        <v>42905</v>
      </c>
      <c r="I125">
        <v>1</v>
      </c>
    </row>
    <row r="126" spans="1:9" x14ac:dyDescent="0.25">
      <c r="A126" t="s">
        <v>417</v>
      </c>
      <c r="B126" t="s">
        <v>288</v>
      </c>
      <c r="C126" t="s">
        <v>405</v>
      </c>
      <c r="D126" t="s">
        <v>273</v>
      </c>
      <c r="E126">
        <v>41128</v>
      </c>
      <c r="F126">
        <f t="shared" ca="1" si="1"/>
        <v>8</v>
      </c>
      <c r="G126" t="s">
        <v>286</v>
      </c>
      <c r="H126">
        <v>82760</v>
      </c>
      <c r="I126">
        <v>4</v>
      </c>
    </row>
    <row r="127" spans="1:9" x14ac:dyDescent="0.25">
      <c r="A127" t="s">
        <v>418</v>
      </c>
      <c r="B127" t="s">
        <v>288</v>
      </c>
      <c r="C127" t="s">
        <v>405</v>
      </c>
      <c r="D127" t="s">
        <v>282</v>
      </c>
      <c r="E127">
        <v>38960</v>
      </c>
      <c r="F127">
        <f t="shared" ca="1" si="1"/>
        <v>14</v>
      </c>
      <c r="G127" t="s">
        <v>291</v>
      </c>
      <c r="H127">
        <v>12676</v>
      </c>
      <c r="I127">
        <v>2</v>
      </c>
    </row>
    <row r="128" spans="1:9" x14ac:dyDescent="0.25">
      <c r="A128" t="s">
        <v>419</v>
      </c>
      <c r="B128" t="s">
        <v>294</v>
      </c>
      <c r="C128" t="s">
        <v>405</v>
      </c>
      <c r="D128" t="s">
        <v>273</v>
      </c>
      <c r="E128">
        <v>37113</v>
      </c>
      <c r="F128">
        <f t="shared" ca="1" si="1"/>
        <v>19</v>
      </c>
      <c r="G128" t="s">
        <v>274</v>
      </c>
      <c r="H128">
        <v>61150</v>
      </c>
      <c r="I128">
        <v>4</v>
      </c>
    </row>
    <row r="129" spans="1:9" x14ac:dyDescent="0.25">
      <c r="A129" t="s">
        <v>420</v>
      </c>
      <c r="B129" t="s">
        <v>294</v>
      </c>
      <c r="C129" t="s">
        <v>405</v>
      </c>
      <c r="D129" t="s">
        <v>273</v>
      </c>
      <c r="E129">
        <v>36077</v>
      </c>
      <c r="F129">
        <f t="shared" ca="1" si="1"/>
        <v>22</v>
      </c>
      <c r="G129" t="s">
        <v>277</v>
      </c>
      <c r="H129">
        <v>50110</v>
      </c>
      <c r="I129">
        <v>1</v>
      </c>
    </row>
    <row r="130" spans="1:9" x14ac:dyDescent="0.25">
      <c r="A130" t="s">
        <v>421</v>
      </c>
      <c r="B130" t="s">
        <v>288</v>
      </c>
      <c r="C130" t="s">
        <v>405</v>
      </c>
      <c r="D130" t="s">
        <v>282</v>
      </c>
      <c r="E130">
        <v>39758</v>
      </c>
      <c r="F130">
        <f t="shared" ref="F130:F193" ca="1" si="2">DATEDIF(E130,TODAY(),"Y")</f>
        <v>12</v>
      </c>
      <c r="G130" t="s">
        <v>279</v>
      </c>
      <c r="H130">
        <v>14712</v>
      </c>
      <c r="I130">
        <v>5</v>
      </c>
    </row>
    <row r="131" spans="1:9" x14ac:dyDescent="0.25">
      <c r="A131" t="s">
        <v>422</v>
      </c>
      <c r="B131" t="s">
        <v>294</v>
      </c>
      <c r="C131" t="s">
        <v>405</v>
      </c>
      <c r="D131" t="s">
        <v>290</v>
      </c>
      <c r="E131">
        <v>39024</v>
      </c>
      <c r="F131">
        <f t="shared" ca="1" si="2"/>
        <v>14</v>
      </c>
      <c r="G131" t="s">
        <v>283</v>
      </c>
      <c r="H131">
        <v>76020</v>
      </c>
      <c r="I131">
        <v>1</v>
      </c>
    </row>
    <row r="132" spans="1:9" x14ac:dyDescent="0.25">
      <c r="A132" t="s">
        <v>423</v>
      </c>
      <c r="B132" t="s">
        <v>285</v>
      </c>
      <c r="C132" t="s">
        <v>405</v>
      </c>
      <c r="D132" t="s">
        <v>273</v>
      </c>
      <c r="E132">
        <v>37612</v>
      </c>
      <c r="F132">
        <f t="shared" ca="1" si="2"/>
        <v>18</v>
      </c>
      <c r="G132" t="s">
        <v>286</v>
      </c>
      <c r="H132">
        <v>39740</v>
      </c>
      <c r="I132">
        <v>1</v>
      </c>
    </row>
    <row r="133" spans="1:9" x14ac:dyDescent="0.25">
      <c r="A133" t="s">
        <v>424</v>
      </c>
      <c r="B133" t="s">
        <v>271</v>
      </c>
      <c r="C133" t="s">
        <v>425</v>
      </c>
      <c r="D133" t="s">
        <v>273</v>
      </c>
      <c r="E133">
        <v>36569</v>
      </c>
      <c r="F133">
        <f t="shared" ca="1" si="2"/>
        <v>21</v>
      </c>
      <c r="G133" t="s">
        <v>291</v>
      </c>
      <c r="H133">
        <v>75060</v>
      </c>
      <c r="I133">
        <v>5</v>
      </c>
    </row>
    <row r="134" spans="1:9" x14ac:dyDescent="0.25">
      <c r="A134" t="s">
        <v>426</v>
      </c>
      <c r="B134" t="s">
        <v>288</v>
      </c>
      <c r="C134" t="s">
        <v>425</v>
      </c>
      <c r="D134" t="s">
        <v>290</v>
      </c>
      <c r="E134">
        <v>39623</v>
      </c>
      <c r="F134">
        <f t="shared" ca="1" si="2"/>
        <v>12</v>
      </c>
      <c r="G134" t="s">
        <v>274</v>
      </c>
      <c r="H134">
        <v>60060</v>
      </c>
      <c r="I134">
        <v>2</v>
      </c>
    </row>
    <row r="135" spans="1:9" x14ac:dyDescent="0.25">
      <c r="A135" t="s">
        <v>427</v>
      </c>
      <c r="B135" t="s">
        <v>288</v>
      </c>
      <c r="C135" t="s">
        <v>425</v>
      </c>
      <c r="D135" t="s">
        <v>273</v>
      </c>
      <c r="E135">
        <v>39683</v>
      </c>
      <c r="F135">
        <f t="shared" ca="1" si="2"/>
        <v>12</v>
      </c>
      <c r="G135" t="s">
        <v>277</v>
      </c>
      <c r="H135">
        <v>47350</v>
      </c>
      <c r="I135">
        <v>5</v>
      </c>
    </row>
    <row r="136" spans="1:9" x14ac:dyDescent="0.25">
      <c r="A136" t="s">
        <v>428</v>
      </c>
      <c r="B136" t="s">
        <v>271</v>
      </c>
      <c r="C136" t="s">
        <v>425</v>
      </c>
      <c r="D136" t="s">
        <v>273</v>
      </c>
      <c r="E136">
        <v>40400</v>
      </c>
      <c r="F136">
        <f t="shared" ca="1" si="2"/>
        <v>10</v>
      </c>
      <c r="G136" t="s">
        <v>279</v>
      </c>
      <c r="H136">
        <v>79150</v>
      </c>
      <c r="I136">
        <v>2</v>
      </c>
    </row>
    <row r="137" spans="1:9" x14ac:dyDescent="0.25">
      <c r="A137" t="s">
        <v>429</v>
      </c>
      <c r="B137" t="s">
        <v>294</v>
      </c>
      <c r="C137" t="s">
        <v>425</v>
      </c>
      <c r="D137" t="s">
        <v>273</v>
      </c>
      <c r="E137">
        <v>40442</v>
      </c>
      <c r="F137">
        <f t="shared" ca="1" si="2"/>
        <v>10</v>
      </c>
      <c r="G137" t="s">
        <v>283</v>
      </c>
      <c r="H137">
        <v>66740</v>
      </c>
      <c r="I137">
        <v>2</v>
      </c>
    </row>
    <row r="138" spans="1:9" x14ac:dyDescent="0.25">
      <c r="A138" t="s">
        <v>430</v>
      </c>
      <c r="B138" t="s">
        <v>288</v>
      </c>
      <c r="C138" t="s">
        <v>431</v>
      </c>
      <c r="D138" t="s">
        <v>276</v>
      </c>
      <c r="E138">
        <v>40184</v>
      </c>
      <c r="F138">
        <f t="shared" ca="1" si="2"/>
        <v>11</v>
      </c>
      <c r="G138" t="s">
        <v>286</v>
      </c>
      <c r="H138">
        <v>21220</v>
      </c>
      <c r="I138">
        <v>3</v>
      </c>
    </row>
    <row r="139" spans="1:9" x14ac:dyDescent="0.25">
      <c r="A139" t="s">
        <v>432</v>
      </c>
      <c r="B139" t="s">
        <v>294</v>
      </c>
      <c r="C139" t="s">
        <v>431</v>
      </c>
      <c r="D139" t="s">
        <v>273</v>
      </c>
      <c r="E139">
        <v>40198</v>
      </c>
      <c r="F139">
        <f t="shared" ca="1" si="2"/>
        <v>11</v>
      </c>
      <c r="G139" t="s">
        <v>291</v>
      </c>
      <c r="H139">
        <v>49260</v>
      </c>
      <c r="I139">
        <v>3</v>
      </c>
    </row>
    <row r="140" spans="1:9" x14ac:dyDescent="0.25">
      <c r="A140" t="s">
        <v>433</v>
      </c>
      <c r="B140" t="s">
        <v>288</v>
      </c>
      <c r="C140" t="s">
        <v>431</v>
      </c>
      <c r="D140" t="s">
        <v>290</v>
      </c>
      <c r="E140">
        <v>37641</v>
      </c>
      <c r="F140">
        <f t="shared" ca="1" si="2"/>
        <v>18</v>
      </c>
      <c r="G140" t="s">
        <v>274</v>
      </c>
      <c r="H140">
        <v>31970</v>
      </c>
      <c r="I140">
        <v>5</v>
      </c>
    </row>
    <row r="141" spans="1:9" x14ac:dyDescent="0.25">
      <c r="A141" t="s">
        <v>434</v>
      </c>
      <c r="B141" t="s">
        <v>288</v>
      </c>
      <c r="C141" t="s">
        <v>431</v>
      </c>
      <c r="D141" t="s">
        <v>276</v>
      </c>
      <c r="E141">
        <v>39138</v>
      </c>
      <c r="F141">
        <f t="shared" ca="1" si="2"/>
        <v>14</v>
      </c>
      <c r="G141" t="s">
        <v>277</v>
      </c>
      <c r="H141">
        <v>15005</v>
      </c>
      <c r="I141">
        <v>4</v>
      </c>
    </row>
    <row r="142" spans="1:9" x14ac:dyDescent="0.25">
      <c r="A142" t="s">
        <v>435</v>
      </c>
      <c r="B142" t="s">
        <v>294</v>
      </c>
      <c r="C142" t="s">
        <v>431</v>
      </c>
      <c r="D142" t="s">
        <v>273</v>
      </c>
      <c r="E142">
        <v>37288</v>
      </c>
      <c r="F142">
        <f t="shared" ca="1" si="2"/>
        <v>19</v>
      </c>
      <c r="G142" t="s">
        <v>279</v>
      </c>
      <c r="H142">
        <v>42480</v>
      </c>
      <c r="I142">
        <v>3</v>
      </c>
    </row>
    <row r="143" spans="1:9" x14ac:dyDescent="0.25">
      <c r="A143" t="s">
        <v>436</v>
      </c>
      <c r="B143" t="s">
        <v>288</v>
      </c>
      <c r="C143" t="s">
        <v>431</v>
      </c>
      <c r="D143" t="s">
        <v>273</v>
      </c>
      <c r="E143">
        <v>38753</v>
      </c>
      <c r="F143">
        <f t="shared" ca="1" si="2"/>
        <v>15</v>
      </c>
      <c r="G143" t="s">
        <v>283</v>
      </c>
      <c r="H143">
        <v>22410</v>
      </c>
      <c r="I143">
        <v>4</v>
      </c>
    </row>
    <row r="144" spans="1:9" x14ac:dyDescent="0.25">
      <c r="A144" t="s">
        <v>437</v>
      </c>
      <c r="B144" t="s">
        <v>294</v>
      </c>
      <c r="C144" t="s">
        <v>431</v>
      </c>
      <c r="D144" t="s">
        <v>290</v>
      </c>
      <c r="E144">
        <v>40236</v>
      </c>
      <c r="F144">
        <f t="shared" ca="1" si="2"/>
        <v>11</v>
      </c>
      <c r="G144" t="s">
        <v>286</v>
      </c>
      <c r="H144">
        <v>45830</v>
      </c>
      <c r="I144">
        <v>4</v>
      </c>
    </row>
    <row r="145" spans="1:9" x14ac:dyDescent="0.25">
      <c r="A145" t="s">
        <v>438</v>
      </c>
      <c r="B145" t="s">
        <v>271</v>
      </c>
      <c r="C145" t="s">
        <v>431</v>
      </c>
      <c r="D145" t="s">
        <v>290</v>
      </c>
      <c r="E145">
        <v>39144</v>
      </c>
      <c r="F145">
        <f t="shared" ca="1" si="2"/>
        <v>14</v>
      </c>
      <c r="G145" t="s">
        <v>291</v>
      </c>
      <c r="H145">
        <v>45040</v>
      </c>
      <c r="I145">
        <v>5</v>
      </c>
    </row>
    <row r="146" spans="1:9" x14ac:dyDescent="0.25">
      <c r="A146" t="s">
        <v>439</v>
      </c>
      <c r="B146" t="s">
        <v>294</v>
      </c>
      <c r="C146" t="s">
        <v>431</v>
      </c>
      <c r="D146" t="s">
        <v>290</v>
      </c>
      <c r="E146">
        <v>39154</v>
      </c>
      <c r="F146">
        <f t="shared" ca="1" si="2"/>
        <v>14</v>
      </c>
      <c r="G146" t="s">
        <v>274</v>
      </c>
      <c r="H146">
        <v>26360</v>
      </c>
      <c r="I146">
        <v>4</v>
      </c>
    </row>
    <row r="147" spans="1:9" x14ac:dyDescent="0.25">
      <c r="A147" t="s">
        <v>440</v>
      </c>
      <c r="B147" t="s">
        <v>288</v>
      </c>
      <c r="C147" t="s">
        <v>431</v>
      </c>
      <c r="D147" t="s">
        <v>273</v>
      </c>
      <c r="E147">
        <v>38788</v>
      </c>
      <c r="F147">
        <f t="shared" ca="1" si="2"/>
        <v>15</v>
      </c>
      <c r="G147" t="s">
        <v>277</v>
      </c>
      <c r="H147">
        <v>37750</v>
      </c>
      <c r="I147">
        <v>5</v>
      </c>
    </row>
    <row r="148" spans="1:9" x14ac:dyDescent="0.25">
      <c r="A148" t="s">
        <v>441</v>
      </c>
      <c r="B148" t="s">
        <v>294</v>
      </c>
      <c r="C148" t="s">
        <v>431</v>
      </c>
      <c r="D148" t="s">
        <v>282</v>
      </c>
      <c r="E148">
        <v>39893</v>
      </c>
      <c r="F148">
        <f t="shared" ca="1" si="2"/>
        <v>12</v>
      </c>
      <c r="G148" t="s">
        <v>279</v>
      </c>
      <c r="H148">
        <v>15744</v>
      </c>
      <c r="I148">
        <v>3</v>
      </c>
    </row>
    <row r="149" spans="1:9" x14ac:dyDescent="0.25">
      <c r="A149" t="s">
        <v>442</v>
      </c>
      <c r="B149" t="s">
        <v>285</v>
      </c>
      <c r="C149" t="s">
        <v>431</v>
      </c>
      <c r="D149" t="s">
        <v>290</v>
      </c>
      <c r="E149">
        <v>40259</v>
      </c>
      <c r="F149">
        <f t="shared" ca="1" si="2"/>
        <v>11</v>
      </c>
      <c r="G149" t="s">
        <v>283</v>
      </c>
      <c r="H149">
        <v>45710</v>
      </c>
      <c r="I149">
        <v>3</v>
      </c>
    </row>
    <row r="150" spans="1:9" x14ac:dyDescent="0.25">
      <c r="A150" t="s">
        <v>443</v>
      </c>
      <c r="B150" t="s">
        <v>271</v>
      </c>
      <c r="C150" t="s">
        <v>431</v>
      </c>
      <c r="D150" t="s">
        <v>276</v>
      </c>
      <c r="E150">
        <v>41014</v>
      </c>
      <c r="F150">
        <f t="shared" ca="1" si="2"/>
        <v>9</v>
      </c>
      <c r="G150" t="s">
        <v>286</v>
      </c>
      <c r="H150">
        <v>34110</v>
      </c>
      <c r="I150">
        <v>4</v>
      </c>
    </row>
    <row r="151" spans="1:9" x14ac:dyDescent="0.25">
      <c r="A151" t="s">
        <v>444</v>
      </c>
      <c r="B151" t="s">
        <v>288</v>
      </c>
      <c r="C151" t="s">
        <v>431</v>
      </c>
      <c r="D151" t="s">
        <v>273</v>
      </c>
      <c r="E151">
        <v>39199</v>
      </c>
      <c r="F151">
        <f t="shared" ca="1" si="2"/>
        <v>14</v>
      </c>
      <c r="G151" t="s">
        <v>291</v>
      </c>
      <c r="H151">
        <v>31840</v>
      </c>
      <c r="I151">
        <v>1</v>
      </c>
    </row>
    <row r="152" spans="1:9" x14ac:dyDescent="0.25">
      <c r="A152" t="s">
        <v>445</v>
      </c>
      <c r="B152" t="s">
        <v>303</v>
      </c>
      <c r="C152" t="s">
        <v>431</v>
      </c>
      <c r="D152" t="s">
        <v>282</v>
      </c>
      <c r="E152">
        <v>36263</v>
      </c>
      <c r="F152">
        <f t="shared" ca="1" si="2"/>
        <v>22</v>
      </c>
      <c r="G152" t="s">
        <v>274</v>
      </c>
      <c r="H152">
        <v>38768</v>
      </c>
      <c r="I152">
        <v>4</v>
      </c>
    </row>
    <row r="153" spans="1:9" x14ac:dyDescent="0.25">
      <c r="A153" t="s">
        <v>446</v>
      </c>
      <c r="B153" t="s">
        <v>271</v>
      </c>
      <c r="C153" t="s">
        <v>431</v>
      </c>
      <c r="D153" t="s">
        <v>273</v>
      </c>
      <c r="E153">
        <v>36643</v>
      </c>
      <c r="F153">
        <f t="shared" ca="1" si="2"/>
        <v>21</v>
      </c>
      <c r="G153" t="s">
        <v>277</v>
      </c>
      <c r="H153">
        <v>71380</v>
      </c>
      <c r="I153">
        <v>2</v>
      </c>
    </row>
    <row r="154" spans="1:9" x14ac:dyDescent="0.25">
      <c r="A154" t="s">
        <v>447</v>
      </c>
      <c r="B154" t="s">
        <v>288</v>
      </c>
      <c r="C154" t="s">
        <v>431</v>
      </c>
      <c r="D154" t="s">
        <v>276</v>
      </c>
      <c r="E154">
        <v>40299</v>
      </c>
      <c r="F154">
        <f t="shared" ca="1" si="2"/>
        <v>11</v>
      </c>
      <c r="G154" t="s">
        <v>279</v>
      </c>
      <c r="H154">
        <v>32835</v>
      </c>
      <c r="I154">
        <v>2</v>
      </c>
    </row>
    <row r="155" spans="1:9" x14ac:dyDescent="0.25">
      <c r="A155" t="s">
        <v>448</v>
      </c>
      <c r="B155" t="s">
        <v>294</v>
      </c>
      <c r="C155" t="s">
        <v>431</v>
      </c>
      <c r="D155" t="s">
        <v>290</v>
      </c>
      <c r="E155">
        <v>35939</v>
      </c>
      <c r="F155">
        <f t="shared" ca="1" si="2"/>
        <v>23</v>
      </c>
      <c r="G155" t="s">
        <v>283</v>
      </c>
      <c r="H155">
        <v>25120</v>
      </c>
      <c r="I155">
        <v>5</v>
      </c>
    </row>
    <row r="156" spans="1:9" x14ac:dyDescent="0.25">
      <c r="A156" t="s">
        <v>449</v>
      </c>
      <c r="B156" t="s">
        <v>288</v>
      </c>
      <c r="C156" t="s">
        <v>431</v>
      </c>
      <c r="D156" t="s">
        <v>273</v>
      </c>
      <c r="E156">
        <v>38135</v>
      </c>
      <c r="F156">
        <f t="shared" ca="1" si="2"/>
        <v>17</v>
      </c>
      <c r="G156" t="s">
        <v>286</v>
      </c>
      <c r="H156">
        <v>65560</v>
      </c>
      <c r="I156">
        <v>1</v>
      </c>
    </row>
    <row r="157" spans="1:9" x14ac:dyDescent="0.25">
      <c r="A157" t="s">
        <v>450</v>
      </c>
      <c r="B157" t="s">
        <v>294</v>
      </c>
      <c r="C157" t="s">
        <v>431</v>
      </c>
      <c r="D157" t="s">
        <v>273</v>
      </c>
      <c r="E157">
        <v>40710</v>
      </c>
      <c r="F157">
        <f t="shared" ca="1" si="2"/>
        <v>9</v>
      </c>
      <c r="G157" t="s">
        <v>291</v>
      </c>
      <c r="H157">
        <v>32140</v>
      </c>
      <c r="I157">
        <v>2</v>
      </c>
    </row>
    <row r="158" spans="1:9" x14ac:dyDescent="0.25">
      <c r="A158" t="s">
        <v>451</v>
      </c>
      <c r="B158" t="s">
        <v>294</v>
      </c>
      <c r="C158" t="s">
        <v>431</v>
      </c>
      <c r="D158" t="s">
        <v>273</v>
      </c>
      <c r="E158">
        <v>38892</v>
      </c>
      <c r="F158">
        <f t="shared" ca="1" si="2"/>
        <v>14</v>
      </c>
      <c r="G158" t="s">
        <v>274</v>
      </c>
      <c r="H158">
        <v>56870</v>
      </c>
      <c r="I158">
        <v>1</v>
      </c>
    </row>
    <row r="159" spans="1:9" x14ac:dyDescent="0.25">
      <c r="A159" t="s">
        <v>452</v>
      </c>
      <c r="B159" t="s">
        <v>303</v>
      </c>
      <c r="C159" t="s">
        <v>431</v>
      </c>
      <c r="D159" t="s">
        <v>273</v>
      </c>
      <c r="E159">
        <v>39654</v>
      </c>
      <c r="F159">
        <f t="shared" ca="1" si="2"/>
        <v>12</v>
      </c>
      <c r="G159" t="s">
        <v>277</v>
      </c>
      <c r="H159">
        <v>32360</v>
      </c>
      <c r="I159">
        <v>4</v>
      </c>
    </row>
    <row r="160" spans="1:9" x14ac:dyDescent="0.25">
      <c r="A160" t="s">
        <v>453</v>
      </c>
      <c r="B160" t="s">
        <v>288</v>
      </c>
      <c r="C160" t="s">
        <v>431</v>
      </c>
      <c r="D160" t="s">
        <v>290</v>
      </c>
      <c r="E160">
        <v>40729</v>
      </c>
      <c r="F160">
        <f t="shared" ca="1" si="2"/>
        <v>9</v>
      </c>
      <c r="G160" t="s">
        <v>279</v>
      </c>
      <c r="H160">
        <v>22320</v>
      </c>
      <c r="I160">
        <v>2</v>
      </c>
    </row>
    <row r="161" spans="1:9" x14ac:dyDescent="0.25">
      <c r="A161" t="s">
        <v>454</v>
      </c>
      <c r="B161" t="s">
        <v>271</v>
      </c>
      <c r="C161" t="s">
        <v>431</v>
      </c>
      <c r="D161" t="s">
        <v>290</v>
      </c>
      <c r="E161">
        <v>39274</v>
      </c>
      <c r="F161">
        <f t="shared" ca="1" si="2"/>
        <v>13</v>
      </c>
      <c r="G161" t="s">
        <v>283</v>
      </c>
      <c r="H161">
        <v>64090</v>
      </c>
      <c r="I161">
        <v>2</v>
      </c>
    </row>
    <row r="162" spans="1:9" x14ac:dyDescent="0.25">
      <c r="A162" t="s">
        <v>455</v>
      </c>
      <c r="B162" t="s">
        <v>288</v>
      </c>
      <c r="C162" t="s">
        <v>431</v>
      </c>
      <c r="D162" t="s">
        <v>273</v>
      </c>
      <c r="E162">
        <v>40366</v>
      </c>
      <c r="F162">
        <f t="shared" ca="1" si="2"/>
        <v>10</v>
      </c>
      <c r="G162" t="s">
        <v>286</v>
      </c>
      <c r="H162">
        <v>63780</v>
      </c>
      <c r="I162">
        <v>5</v>
      </c>
    </row>
    <row r="163" spans="1:9" x14ac:dyDescent="0.25">
      <c r="A163" t="s">
        <v>456</v>
      </c>
      <c r="B163" t="s">
        <v>281</v>
      </c>
      <c r="C163" t="s">
        <v>431</v>
      </c>
      <c r="D163" t="s">
        <v>273</v>
      </c>
      <c r="E163">
        <v>35989</v>
      </c>
      <c r="F163">
        <f t="shared" ca="1" si="2"/>
        <v>22</v>
      </c>
      <c r="G163" t="s">
        <v>291</v>
      </c>
      <c r="H163">
        <v>71010</v>
      </c>
      <c r="I163">
        <v>5</v>
      </c>
    </row>
    <row r="164" spans="1:9" x14ac:dyDescent="0.25">
      <c r="A164" t="s">
        <v>457</v>
      </c>
      <c r="B164" t="s">
        <v>288</v>
      </c>
      <c r="C164" t="s">
        <v>431</v>
      </c>
      <c r="D164" t="s">
        <v>290</v>
      </c>
      <c r="E164">
        <v>39295</v>
      </c>
      <c r="F164">
        <f t="shared" ca="1" si="2"/>
        <v>13</v>
      </c>
      <c r="G164" t="s">
        <v>274</v>
      </c>
      <c r="H164">
        <v>40560</v>
      </c>
      <c r="I164">
        <v>5</v>
      </c>
    </row>
    <row r="165" spans="1:9" x14ac:dyDescent="0.25">
      <c r="A165" t="s">
        <v>458</v>
      </c>
      <c r="B165" t="s">
        <v>281</v>
      </c>
      <c r="C165" t="s">
        <v>431</v>
      </c>
      <c r="D165" t="s">
        <v>290</v>
      </c>
      <c r="E165">
        <v>40054</v>
      </c>
      <c r="F165">
        <f t="shared" ca="1" si="2"/>
        <v>11</v>
      </c>
      <c r="G165" t="s">
        <v>277</v>
      </c>
      <c r="H165">
        <v>56920</v>
      </c>
      <c r="I165">
        <v>4</v>
      </c>
    </row>
    <row r="166" spans="1:9" x14ac:dyDescent="0.25">
      <c r="A166" t="s">
        <v>459</v>
      </c>
      <c r="B166" t="s">
        <v>294</v>
      </c>
      <c r="C166" t="s">
        <v>431</v>
      </c>
      <c r="D166" t="s">
        <v>273</v>
      </c>
      <c r="E166">
        <v>40399</v>
      </c>
      <c r="F166">
        <f t="shared" ca="1" si="2"/>
        <v>10</v>
      </c>
      <c r="G166" t="s">
        <v>279</v>
      </c>
      <c r="H166">
        <v>32640</v>
      </c>
      <c r="I166">
        <v>4</v>
      </c>
    </row>
    <row r="167" spans="1:9" x14ac:dyDescent="0.25">
      <c r="A167" t="s">
        <v>460</v>
      </c>
      <c r="B167" t="s">
        <v>294</v>
      </c>
      <c r="C167" t="s">
        <v>431</v>
      </c>
      <c r="D167" t="s">
        <v>273</v>
      </c>
      <c r="E167">
        <v>39692</v>
      </c>
      <c r="F167">
        <f t="shared" ca="1" si="2"/>
        <v>12</v>
      </c>
      <c r="G167" t="s">
        <v>283</v>
      </c>
      <c r="H167">
        <v>35360</v>
      </c>
      <c r="I167">
        <v>5</v>
      </c>
    </row>
    <row r="168" spans="1:9" x14ac:dyDescent="0.25">
      <c r="A168" t="s">
        <v>461</v>
      </c>
      <c r="B168" t="s">
        <v>303</v>
      </c>
      <c r="C168" t="s">
        <v>431</v>
      </c>
      <c r="D168" t="s">
        <v>273</v>
      </c>
      <c r="E168">
        <v>41177</v>
      </c>
      <c r="F168">
        <f t="shared" ca="1" si="2"/>
        <v>8</v>
      </c>
      <c r="G168" t="s">
        <v>286</v>
      </c>
      <c r="H168">
        <v>64510</v>
      </c>
      <c r="I168">
        <v>3</v>
      </c>
    </row>
    <row r="169" spans="1:9" x14ac:dyDescent="0.25">
      <c r="A169" t="s">
        <v>462</v>
      </c>
      <c r="B169" t="s">
        <v>294</v>
      </c>
      <c r="C169" t="s">
        <v>431</v>
      </c>
      <c r="D169" t="s">
        <v>273</v>
      </c>
      <c r="E169">
        <v>39326</v>
      </c>
      <c r="F169">
        <f t="shared" ca="1" si="2"/>
        <v>13</v>
      </c>
      <c r="G169" t="s">
        <v>291</v>
      </c>
      <c r="H169">
        <v>72900</v>
      </c>
      <c r="I169">
        <v>3</v>
      </c>
    </row>
    <row r="170" spans="1:9" x14ac:dyDescent="0.25">
      <c r="A170" t="s">
        <v>463</v>
      </c>
      <c r="B170" t="s">
        <v>303</v>
      </c>
      <c r="C170" t="s">
        <v>431</v>
      </c>
      <c r="D170" t="s">
        <v>273</v>
      </c>
      <c r="E170">
        <v>36414</v>
      </c>
      <c r="F170">
        <f t="shared" ca="1" si="2"/>
        <v>21</v>
      </c>
      <c r="G170" t="s">
        <v>274</v>
      </c>
      <c r="H170">
        <v>39680</v>
      </c>
      <c r="I170">
        <v>5</v>
      </c>
    </row>
    <row r="171" spans="1:9" x14ac:dyDescent="0.25">
      <c r="A171" t="s">
        <v>464</v>
      </c>
      <c r="B171" t="s">
        <v>281</v>
      </c>
      <c r="C171" t="s">
        <v>431</v>
      </c>
      <c r="D171" t="s">
        <v>273</v>
      </c>
      <c r="E171">
        <v>36082</v>
      </c>
      <c r="F171">
        <f t="shared" ca="1" si="2"/>
        <v>22</v>
      </c>
      <c r="G171" t="s">
        <v>277</v>
      </c>
      <c r="H171">
        <v>82400</v>
      </c>
      <c r="I171">
        <v>2</v>
      </c>
    </row>
    <row r="172" spans="1:9" x14ac:dyDescent="0.25">
      <c r="A172" t="s">
        <v>465</v>
      </c>
      <c r="B172" t="s">
        <v>288</v>
      </c>
      <c r="C172" t="s">
        <v>431</v>
      </c>
      <c r="D172" t="s">
        <v>273</v>
      </c>
      <c r="E172">
        <v>40470</v>
      </c>
      <c r="F172">
        <f t="shared" ca="1" si="2"/>
        <v>10</v>
      </c>
      <c r="G172" t="s">
        <v>279</v>
      </c>
      <c r="H172">
        <v>42620</v>
      </c>
      <c r="I172">
        <v>3</v>
      </c>
    </row>
    <row r="173" spans="1:9" x14ac:dyDescent="0.25">
      <c r="A173" t="s">
        <v>466</v>
      </c>
      <c r="B173" t="s">
        <v>281</v>
      </c>
      <c r="C173" t="s">
        <v>431</v>
      </c>
      <c r="D173" t="s">
        <v>273</v>
      </c>
      <c r="E173">
        <v>41228</v>
      </c>
      <c r="F173">
        <f t="shared" ca="1" si="2"/>
        <v>8</v>
      </c>
      <c r="G173" t="s">
        <v>283</v>
      </c>
      <c r="H173">
        <v>46340</v>
      </c>
      <c r="I173">
        <v>5</v>
      </c>
    </row>
    <row r="174" spans="1:9" x14ac:dyDescent="0.25">
      <c r="A174" t="s">
        <v>467</v>
      </c>
      <c r="B174" t="s">
        <v>294</v>
      </c>
      <c r="C174" t="s">
        <v>431</v>
      </c>
      <c r="D174" t="s">
        <v>276</v>
      </c>
      <c r="E174">
        <v>39768</v>
      </c>
      <c r="F174">
        <f t="shared" ca="1" si="2"/>
        <v>12</v>
      </c>
      <c r="G174" t="s">
        <v>286</v>
      </c>
      <c r="H174">
        <v>39515</v>
      </c>
      <c r="I174">
        <v>5</v>
      </c>
    </row>
    <row r="175" spans="1:9" x14ac:dyDescent="0.25">
      <c r="A175" t="s">
        <v>468</v>
      </c>
      <c r="B175" t="s">
        <v>294</v>
      </c>
      <c r="C175" t="s">
        <v>431</v>
      </c>
      <c r="D175" t="s">
        <v>290</v>
      </c>
      <c r="E175">
        <v>41254</v>
      </c>
      <c r="F175">
        <f t="shared" ca="1" si="2"/>
        <v>8</v>
      </c>
      <c r="G175" t="s">
        <v>291</v>
      </c>
      <c r="H175">
        <v>81070</v>
      </c>
      <c r="I175">
        <v>5</v>
      </c>
    </row>
    <row r="176" spans="1:9" x14ac:dyDescent="0.25">
      <c r="A176" t="s">
        <v>469</v>
      </c>
      <c r="B176" t="s">
        <v>294</v>
      </c>
      <c r="C176" t="s">
        <v>470</v>
      </c>
      <c r="D176" t="s">
        <v>276</v>
      </c>
      <c r="E176">
        <v>39515</v>
      </c>
      <c r="F176">
        <f t="shared" ca="1" si="2"/>
        <v>13</v>
      </c>
      <c r="G176" t="s">
        <v>274</v>
      </c>
      <c r="H176">
        <v>89780</v>
      </c>
      <c r="I176">
        <v>4</v>
      </c>
    </row>
    <row r="177" spans="1:9" x14ac:dyDescent="0.25">
      <c r="A177" t="s">
        <v>471</v>
      </c>
      <c r="B177" t="s">
        <v>281</v>
      </c>
      <c r="C177" t="s">
        <v>470</v>
      </c>
      <c r="D177" t="s">
        <v>290</v>
      </c>
      <c r="E177">
        <v>40263</v>
      </c>
      <c r="F177">
        <f t="shared" ca="1" si="2"/>
        <v>11</v>
      </c>
      <c r="G177" t="s">
        <v>277</v>
      </c>
      <c r="H177">
        <v>71190</v>
      </c>
      <c r="I177">
        <v>4</v>
      </c>
    </row>
    <row r="178" spans="1:9" x14ac:dyDescent="0.25">
      <c r="A178" t="s">
        <v>472</v>
      </c>
      <c r="B178" t="s">
        <v>294</v>
      </c>
      <c r="C178" t="s">
        <v>470</v>
      </c>
      <c r="D178" t="s">
        <v>273</v>
      </c>
      <c r="E178">
        <v>40690</v>
      </c>
      <c r="F178">
        <f t="shared" ca="1" si="2"/>
        <v>10</v>
      </c>
      <c r="G178" t="s">
        <v>279</v>
      </c>
      <c r="H178">
        <v>89140</v>
      </c>
      <c r="I178">
        <v>1</v>
      </c>
    </row>
    <row r="179" spans="1:9" x14ac:dyDescent="0.25">
      <c r="A179" t="s">
        <v>473</v>
      </c>
      <c r="B179" t="s">
        <v>303</v>
      </c>
      <c r="C179" t="s">
        <v>470</v>
      </c>
      <c r="D179" t="s">
        <v>290</v>
      </c>
      <c r="E179">
        <v>36673</v>
      </c>
      <c r="F179">
        <f t="shared" ca="1" si="2"/>
        <v>21</v>
      </c>
      <c r="G179" t="s">
        <v>283</v>
      </c>
      <c r="H179">
        <v>69410</v>
      </c>
      <c r="I179">
        <v>4</v>
      </c>
    </row>
    <row r="180" spans="1:9" x14ac:dyDescent="0.25">
      <c r="A180" t="s">
        <v>474</v>
      </c>
      <c r="B180" t="s">
        <v>303</v>
      </c>
      <c r="C180" t="s">
        <v>470</v>
      </c>
      <c r="D180" t="s">
        <v>273</v>
      </c>
      <c r="E180">
        <v>37043</v>
      </c>
      <c r="F180">
        <f t="shared" ca="1" si="2"/>
        <v>19</v>
      </c>
      <c r="G180" t="s">
        <v>286</v>
      </c>
      <c r="H180">
        <v>45150</v>
      </c>
      <c r="I180">
        <v>1</v>
      </c>
    </row>
    <row r="181" spans="1:9" x14ac:dyDescent="0.25">
      <c r="A181" t="s">
        <v>475</v>
      </c>
      <c r="B181" t="s">
        <v>288</v>
      </c>
      <c r="C181" t="s">
        <v>470</v>
      </c>
      <c r="D181" t="s">
        <v>276</v>
      </c>
      <c r="E181">
        <v>37505</v>
      </c>
      <c r="F181">
        <f t="shared" ca="1" si="2"/>
        <v>18</v>
      </c>
      <c r="G181" t="s">
        <v>291</v>
      </c>
      <c r="H181">
        <v>51800</v>
      </c>
      <c r="I181">
        <v>1</v>
      </c>
    </row>
    <row r="182" spans="1:9" x14ac:dyDescent="0.25">
      <c r="A182" t="s">
        <v>476</v>
      </c>
      <c r="B182" t="s">
        <v>288</v>
      </c>
      <c r="C182" t="s">
        <v>470</v>
      </c>
      <c r="D182" t="s">
        <v>282</v>
      </c>
      <c r="E182">
        <v>37946</v>
      </c>
      <c r="F182">
        <f t="shared" ca="1" si="2"/>
        <v>17</v>
      </c>
      <c r="G182" t="s">
        <v>274</v>
      </c>
      <c r="H182">
        <v>85130</v>
      </c>
      <c r="I182">
        <v>5</v>
      </c>
    </row>
    <row r="183" spans="1:9" x14ac:dyDescent="0.25">
      <c r="A183" t="s">
        <v>477</v>
      </c>
      <c r="B183" t="s">
        <v>294</v>
      </c>
      <c r="C183" t="s">
        <v>470</v>
      </c>
      <c r="D183" t="s">
        <v>282</v>
      </c>
      <c r="E183">
        <v>36519</v>
      </c>
      <c r="F183">
        <f t="shared" ca="1" si="2"/>
        <v>21</v>
      </c>
      <c r="G183" t="s">
        <v>277</v>
      </c>
      <c r="H183">
        <v>61860</v>
      </c>
      <c r="I183">
        <v>5</v>
      </c>
    </row>
    <row r="184" spans="1:9" x14ac:dyDescent="0.25">
      <c r="A184" t="s">
        <v>478</v>
      </c>
      <c r="B184" t="s">
        <v>288</v>
      </c>
      <c r="C184" t="s">
        <v>479</v>
      </c>
      <c r="D184" t="s">
        <v>273</v>
      </c>
      <c r="E184">
        <v>40918</v>
      </c>
      <c r="F184">
        <f t="shared" ca="1" si="2"/>
        <v>9</v>
      </c>
      <c r="G184" t="s">
        <v>279</v>
      </c>
      <c r="H184">
        <v>56900</v>
      </c>
      <c r="I184">
        <v>5</v>
      </c>
    </row>
    <row r="185" spans="1:9" x14ac:dyDescent="0.25">
      <c r="A185" t="s">
        <v>480</v>
      </c>
      <c r="B185" t="s">
        <v>294</v>
      </c>
      <c r="C185" t="s">
        <v>479</v>
      </c>
      <c r="D185" t="s">
        <v>273</v>
      </c>
      <c r="E185">
        <v>40936</v>
      </c>
      <c r="F185">
        <f t="shared" ca="1" si="2"/>
        <v>9</v>
      </c>
      <c r="G185" t="s">
        <v>283</v>
      </c>
      <c r="H185">
        <v>52940</v>
      </c>
      <c r="I185">
        <v>4</v>
      </c>
    </row>
    <row r="186" spans="1:9" x14ac:dyDescent="0.25">
      <c r="A186" t="s">
        <v>481</v>
      </c>
      <c r="B186" t="s">
        <v>294</v>
      </c>
      <c r="C186" t="s">
        <v>479</v>
      </c>
      <c r="D186" t="s">
        <v>290</v>
      </c>
      <c r="E186">
        <v>39092</v>
      </c>
      <c r="F186">
        <f t="shared" ca="1" si="2"/>
        <v>14</v>
      </c>
      <c r="G186" t="s">
        <v>286</v>
      </c>
      <c r="H186">
        <v>73990</v>
      </c>
      <c r="I186">
        <v>3</v>
      </c>
    </row>
    <row r="187" spans="1:9" x14ac:dyDescent="0.25">
      <c r="A187" t="s">
        <v>482</v>
      </c>
      <c r="B187" t="s">
        <v>294</v>
      </c>
      <c r="C187" t="s">
        <v>479</v>
      </c>
      <c r="D187" t="s">
        <v>273</v>
      </c>
      <c r="E187">
        <v>39106</v>
      </c>
      <c r="F187">
        <f t="shared" ca="1" si="2"/>
        <v>14</v>
      </c>
      <c r="G187" t="s">
        <v>291</v>
      </c>
      <c r="H187">
        <v>45500</v>
      </c>
      <c r="I187">
        <v>3</v>
      </c>
    </row>
    <row r="188" spans="1:9" x14ac:dyDescent="0.25">
      <c r="A188" t="s">
        <v>483</v>
      </c>
      <c r="B188" t="s">
        <v>294</v>
      </c>
      <c r="C188" t="s">
        <v>479</v>
      </c>
      <c r="D188" t="s">
        <v>290</v>
      </c>
      <c r="E188">
        <v>38738</v>
      </c>
      <c r="F188">
        <f t="shared" ca="1" si="2"/>
        <v>15</v>
      </c>
      <c r="G188" t="s">
        <v>274</v>
      </c>
      <c r="H188">
        <v>42150</v>
      </c>
      <c r="I188">
        <v>5</v>
      </c>
    </row>
    <row r="189" spans="1:9" x14ac:dyDescent="0.25">
      <c r="A189" t="s">
        <v>484</v>
      </c>
      <c r="B189" t="s">
        <v>281</v>
      </c>
      <c r="C189" t="s">
        <v>479</v>
      </c>
      <c r="D189" t="s">
        <v>273</v>
      </c>
      <c r="E189">
        <v>35801</v>
      </c>
      <c r="F189">
        <f t="shared" ca="1" si="2"/>
        <v>23</v>
      </c>
      <c r="G189" t="s">
        <v>277</v>
      </c>
      <c r="H189">
        <v>78570</v>
      </c>
      <c r="I189">
        <v>1</v>
      </c>
    </row>
    <row r="190" spans="1:9" x14ac:dyDescent="0.25">
      <c r="A190" t="s">
        <v>485</v>
      </c>
      <c r="B190" t="s">
        <v>281</v>
      </c>
      <c r="C190" t="s">
        <v>479</v>
      </c>
      <c r="D190" t="s">
        <v>276</v>
      </c>
      <c r="E190">
        <v>35807</v>
      </c>
      <c r="F190">
        <f t="shared" ca="1" si="2"/>
        <v>23</v>
      </c>
      <c r="G190" t="s">
        <v>279</v>
      </c>
      <c r="H190">
        <v>48835</v>
      </c>
      <c r="I190">
        <v>5</v>
      </c>
    </row>
    <row r="191" spans="1:9" x14ac:dyDescent="0.25">
      <c r="A191" t="s">
        <v>486</v>
      </c>
      <c r="B191" t="s">
        <v>294</v>
      </c>
      <c r="C191" t="s">
        <v>479</v>
      </c>
      <c r="D191" t="s">
        <v>276</v>
      </c>
      <c r="E191">
        <v>36177</v>
      </c>
      <c r="F191">
        <f t="shared" ca="1" si="2"/>
        <v>22</v>
      </c>
      <c r="G191" t="s">
        <v>283</v>
      </c>
      <c r="H191">
        <v>21670</v>
      </c>
      <c r="I191">
        <v>2</v>
      </c>
    </row>
    <row r="192" spans="1:9" x14ac:dyDescent="0.25">
      <c r="A192" t="s">
        <v>487</v>
      </c>
      <c r="B192" t="s">
        <v>294</v>
      </c>
      <c r="C192" t="s">
        <v>479</v>
      </c>
      <c r="D192" t="s">
        <v>273</v>
      </c>
      <c r="E192">
        <v>36535</v>
      </c>
      <c r="F192">
        <f t="shared" ca="1" si="2"/>
        <v>21</v>
      </c>
      <c r="G192" t="s">
        <v>286</v>
      </c>
      <c r="H192">
        <v>76192</v>
      </c>
      <c r="I192">
        <v>4</v>
      </c>
    </row>
    <row r="193" spans="1:9" x14ac:dyDescent="0.25">
      <c r="A193" t="s">
        <v>488</v>
      </c>
      <c r="B193" t="s">
        <v>288</v>
      </c>
      <c r="C193" t="s">
        <v>479</v>
      </c>
      <c r="D193" t="s">
        <v>290</v>
      </c>
      <c r="E193">
        <v>37634</v>
      </c>
      <c r="F193">
        <f t="shared" ca="1" si="2"/>
        <v>18</v>
      </c>
      <c r="G193" t="s">
        <v>291</v>
      </c>
      <c r="H193">
        <v>61370</v>
      </c>
      <c r="I193">
        <v>3</v>
      </c>
    </row>
    <row r="194" spans="1:9" x14ac:dyDescent="0.25">
      <c r="A194" t="s">
        <v>489</v>
      </c>
      <c r="B194" t="s">
        <v>303</v>
      </c>
      <c r="C194" t="s">
        <v>479</v>
      </c>
      <c r="D194" t="s">
        <v>273</v>
      </c>
      <c r="E194">
        <v>39472</v>
      </c>
      <c r="F194">
        <f t="shared" ref="F194:F257" ca="1" si="3">DATEDIF(E194,TODAY(),"Y")</f>
        <v>13</v>
      </c>
      <c r="G194" t="s">
        <v>274</v>
      </c>
      <c r="H194">
        <v>41060</v>
      </c>
      <c r="I194">
        <v>3</v>
      </c>
    </row>
    <row r="195" spans="1:9" x14ac:dyDescent="0.25">
      <c r="A195" t="s">
        <v>490</v>
      </c>
      <c r="B195" t="s">
        <v>288</v>
      </c>
      <c r="C195" t="s">
        <v>479</v>
      </c>
      <c r="D195" t="s">
        <v>273</v>
      </c>
      <c r="E195">
        <v>39472</v>
      </c>
      <c r="F195">
        <f t="shared" ca="1" si="3"/>
        <v>13</v>
      </c>
      <c r="G195" t="s">
        <v>277</v>
      </c>
      <c r="H195">
        <v>87760</v>
      </c>
      <c r="I195">
        <v>1</v>
      </c>
    </row>
    <row r="196" spans="1:9" x14ac:dyDescent="0.25">
      <c r="A196" t="s">
        <v>491</v>
      </c>
      <c r="B196" t="s">
        <v>271</v>
      </c>
      <c r="C196" t="s">
        <v>479</v>
      </c>
      <c r="D196" t="s">
        <v>273</v>
      </c>
      <c r="E196">
        <v>38733</v>
      </c>
      <c r="F196">
        <f t="shared" ca="1" si="3"/>
        <v>15</v>
      </c>
      <c r="G196" t="s">
        <v>279</v>
      </c>
      <c r="H196">
        <v>68710</v>
      </c>
      <c r="I196">
        <v>4</v>
      </c>
    </row>
    <row r="197" spans="1:9" x14ac:dyDescent="0.25">
      <c r="A197" t="s">
        <v>492</v>
      </c>
      <c r="B197" t="s">
        <v>271</v>
      </c>
      <c r="C197" t="s">
        <v>479</v>
      </c>
      <c r="D197" t="s">
        <v>282</v>
      </c>
      <c r="E197">
        <v>39087</v>
      </c>
      <c r="F197">
        <f t="shared" ca="1" si="3"/>
        <v>14</v>
      </c>
      <c r="G197" t="s">
        <v>283</v>
      </c>
      <c r="H197">
        <v>14416</v>
      </c>
      <c r="I197">
        <v>4</v>
      </c>
    </row>
    <row r="198" spans="1:9" x14ac:dyDescent="0.25">
      <c r="A198" t="s">
        <v>493</v>
      </c>
      <c r="B198" t="s">
        <v>285</v>
      </c>
      <c r="C198" t="s">
        <v>479</v>
      </c>
      <c r="D198" t="s">
        <v>273</v>
      </c>
      <c r="E198">
        <v>39455</v>
      </c>
      <c r="F198">
        <f t="shared" ca="1" si="3"/>
        <v>13</v>
      </c>
      <c r="G198" t="s">
        <v>286</v>
      </c>
      <c r="H198">
        <v>59420</v>
      </c>
      <c r="I198">
        <v>4</v>
      </c>
    </row>
    <row r="199" spans="1:9" x14ac:dyDescent="0.25">
      <c r="A199" t="s">
        <v>494</v>
      </c>
      <c r="B199" t="s">
        <v>271</v>
      </c>
      <c r="C199" t="s">
        <v>479</v>
      </c>
      <c r="D199" t="s">
        <v>290</v>
      </c>
      <c r="E199">
        <v>39822</v>
      </c>
      <c r="F199">
        <f t="shared" ca="1" si="3"/>
        <v>12</v>
      </c>
      <c r="G199" t="s">
        <v>291</v>
      </c>
      <c r="H199">
        <v>60040</v>
      </c>
      <c r="I199">
        <v>5</v>
      </c>
    </row>
    <row r="200" spans="1:9" x14ac:dyDescent="0.25">
      <c r="A200" t="s">
        <v>495</v>
      </c>
      <c r="B200" t="s">
        <v>271</v>
      </c>
      <c r="C200" t="s">
        <v>479</v>
      </c>
      <c r="D200" t="s">
        <v>290</v>
      </c>
      <c r="E200">
        <v>39830</v>
      </c>
      <c r="F200">
        <f t="shared" ca="1" si="3"/>
        <v>12</v>
      </c>
      <c r="G200" t="s">
        <v>274</v>
      </c>
      <c r="H200">
        <v>78520</v>
      </c>
      <c r="I200">
        <v>4</v>
      </c>
    </row>
    <row r="201" spans="1:9" x14ac:dyDescent="0.25">
      <c r="A201" t="s">
        <v>496</v>
      </c>
      <c r="B201" t="s">
        <v>288</v>
      </c>
      <c r="C201" t="s">
        <v>479</v>
      </c>
      <c r="D201" t="s">
        <v>273</v>
      </c>
      <c r="E201">
        <v>40203</v>
      </c>
      <c r="F201">
        <f t="shared" ca="1" si="3"/>
        <v>11</v>
      </c>
      <c r="G201" t="s">
        <v>277</v>
      </c>
      <c r="H201">
        <v>35600</v>
      </c>
      <c r="I201">
        <v>5</v>
      </c>
    </row>
    <row r="202" spans="1:9" x14ac:dyDescent="0.25">
      <c r="A202" t="s">
        <v>497</v>
      </c>
      <c r="B202" t="s">
        <v>294</v>
      </c>
      <c r="C202" t="s">
        <v>479</v>
      </c>
      <c r="D202" t="s">
        <v>282</v>
      </c>
      <c r="E202">
        <v>40574</v>
      </c>
      <c r="F202">
        <f t="shared" ca="1" si="3"/>
        <v>10</v>
      </c>
      <c r="G202" t="s">
        <v>279</v>
      </c>
      <c r="H202">
        <v>28424</v>
      </c>
      <c r="I202">
        <v>4</v>
      </c>
    </row>
    <row r="203" spans="1:9" x14ac:dyDescent="0.25">
      <c r="A203" t="s">
        <v>498</v>
      </c>
      <c r="B203" t="s">
        <v>294</v>
      </c>
      <c r="C203" t="s">
        <v>479</v>
      </c>
      <c r="D203" t="s">
        <v>273</v>
      </c>
      <c r="E203">
        <v>40953</v>
      </c>
      <c r="F203">
        <f t="shared" ca="1" si="3"/>
        <v>9</v>
      </c>
      <c r="G203" t="s">
        <v>283</v>
      </c>
      <c r="H203">
        <v>60380</v>
      </c>
      <c r="I203">
        <v>4</v>
      </c>
    </row>
    <row r="204" spans="1:9" x14ac:dyDescent="0.25">
      <c r="A204" t="s">
        <v>499</v>
      </c>
      <c r="B204" t="s">
        <v>271</v>
      </c>
      <c r="C204" t="s">
        <v>479</v>
      </c>
      <c r="D204" t="s">
        <v>282</v>
      </c>
      <c r="E204">
        <v>35829</v>
      </c>
      <c r="F204">
        <f t="shared" ca="1" si="3"/>
        <v>23</v>
      </c>
      <c r="G204" t="s">
        <v>286</v>
      </c>
      <c r="H204">
        <v>29176</v>
      </c>
      <c r="I204">
        <v>3</v>
      </c>
    </row>
    <row r="205" spans="1:9" x14ac:dyDescent="0.25">
      <c r="A205" t="s">
        <v>500</v>
      </c>
      <c r="B205" t="s">
        <v>285</v>
      </c>
      <c r="C205" t="s">
        <v>479</v>
      </c>
      <c r="D205" t="s">
        <v>273</v>
      </c>
      <c r="E205">
        <v>35830</v>
      </c>
      <c r="F205">
        <f t="shared" ca="1" si="3"/>
        <v>23</v>
      </c>
      <c r="G205" t="s">
        <v>291</v>
      </c>
      <c r="H205">
        <v>35460</v>
      </c>
      <c r="I205">
        <v>5</v>
      </c>
    </row>
    <row r="206" spans="1:9" x14ac:dyDescent="0.25">
      <c r="A206" t="s">
        <v>501</v>
      </c>
      <c r="B206" t="s">
        <v>281</v>
      </c>
      <c r="C206" t="s">
        <v>479</v>
      </c>
      <c r="D206" t="s">
        <v>273</v>
      </c>
      <c r="E206">
        <v>36198</v>
      </c>
      <c r="F206">
        <f t="shared" ca="1" si="3"/>
        <v>22</v>
      </c>
      <c r="G206" t="s">
        <v>274</v>
      </c>
      <c r="H206">
        <v>81400</v>
      </c>
      <c r="I206">
        <v>2</v>
      </c>
    </row>
    <row r="207" spans="1:9" x14ac:dyDescent="0.25">
      <c r="A207" t="s">
        <v>502</v>
      </c>
      <c r="B207" t="s">
        <v>288</v>
      </c>
      <c r="C207" t="s">
        <v>479</v>
      </c>
      <c r="D207" t="s">
        <v>290</v>
      </c>
      <c r="E207">
        <v>38044</v>
      </c>
      <c r="F207">
        <f t="shared" ca="1" si="3"/>
        <v>17</v>
      </c>
      <c r="G207" t="s">
        <v>277</v>
      </c>
      <c r="H207">
        <v>57410</v>
      </c>
      <c r="I207">
        <v>2</v>
      </c>
    </row>
    <row r="208" spans="1:9" x14ac:dyDescent="0.25">
      <c r="A208" t="s">
        <v>503</v>
      </c>
      <c r="B208" t="s">
        <v>271</v>
      </c>
      <c r="C208" t="s">
        <v>479</v>
      </c>
      <c r="D208" t="s">
        <v>273</v>
      </c>
      <c r="E208">
        <v>40578</v>
      </c>
      <c r="F208">
        <f t="shared" ca="1" si="3"/>
        <v>10</v>
      </c>
      <c r="G208" t="s">
        <v>279</v>
      </c>
      <c r="H208">
        <v>43820</v>
      </c>
      <c r="I208">
        <v>2</v>
      </c>
    </row>
    <row r="209" spans="1:9" x14ac:dyDescent="0.25">
      <c r="A209" t="s">
        <v>504</v>
      </c>
      <c r="B209" t="s">
        <v>281</v>
      </c>
      <c r="C209" t="s">
        <v>479</v>
      </c>
      <c r="D209" t="s">
        <v>290</v>
      </c>
      <c r="E209">
        <v>39144</v>
      </c>
      <c r="F209">
        <f t="shared" ca="1" si="3"/>
        <v>14</v>
      </c>
      <c r="G209" t="s">
        <v>283</v>
      </c>
      <c r="H209">
        <v>64430</v>
      </c>
      <c r="I209">
        <v>4</v>
      </c>
    </row>
    <row r="210" spans="1:9" x14ac:dyDescent="0.25">
      <c r="A210" t="s">
        <v>505</v>
      </c>
      <c r="B210" t="s">
        <v>271</v>
      </c>
      <c r="C210" t="s">
        <v>479</v>
      </c>
      <c r="D210" t="s">
        <v>290</v>
      </c>
      <c r="E210">
        <v>39166</v>
      </c>
      <c r="F210">
        <f t="shared" ca="1" si="3"/>
        <v>14</v>
      </c>
      <c r="G210" t="s">
        <v>286</v>
      </c>
      <c r="H210">
        <v>79220</v>
      </c>
      <c r="I210">
        <v>4</v>
      </c>
    </row>
    <row r="211" spans="1:9" x14ac:dyDescent="0.25">
      <c r="A211" t="s">
        <v>506</v>
      </c>
      <c r="B211" t="s">
        <v>294</v>
      </c>
      <c r="C211" t="s">
        <v>479</v>
      </c>
      <c r="D211" t="s">
        <v>273</v>
      </c>
      <c r="E211">
        <v>39518</v>
      </c>
      <c r="F211">
        <f t="shared" ca="1" si="3"/>
        <v>13</v>
      </c>
      <c r="G211" t="s">
        <v>291</v>
      </c>
      <c r="H211">
        <v>24710</v>
      </c>
      <c r="I211">
        <v>2</v>
      </c>
    </row>
    <row r="212" spans="1:9" x14ac:dyDescent="0.25">
      <c r="A212" t="s">
        <v>507</v>
      </c>
      <c r="B212" t="s">
        <v>281</v>
      </c>
      <c r="C212" t="s">
        <v>479</v>
      </c>
      <c r="D212" t="s">
        <v>273</v>
      </c>
      <c r="E212">
        <v>39168</v>
      </c>
      <c r="F212">
        <f t="shared" ca="1" si="3"/>
        <v>14</v>
      </c>
      <c r="G212" t="s">
        <v>274</v>
      </c>
      <c r="H212">
        <v>24300</v>
      </c>
      <c r="I212">
        <v>3</v>
      </c>
    </row>
    <row r="213" spans="1:9" x14ac:dyDescent="0.25">
      <c r="A213" t="s">
        <v>508</v>
      </c>
      <c r="B213" t="s">
        <v>271</v>
      </c>
      <c r="C213" t="s">
        <v>479</v>
      </c>
      <c r="D213" t="s">
        <v>282</v>
      </c>
      <c r="E213">
        <v>38777</v>
      </c>
      <c r="F213">
        <f t="shared" ca="1" si="3"/>
        <v>15</v>
      </c>
      <c r="G213" t="s">
        <v>277</v>
      </c>
      <c r="H213">
        <v>22472</v>
      </c>
      <c r="I213">
        <v>1</v>
      </c>
    </row>
    <row r="214" spans="1:9" x14ac:dyDescent="0.25">
      <c r="A214" t="s">
        <v>509</v>
      </c>
      <c r="B214" t="s">
        <v>271</v>
      </c>
      <c r="C214" t="s">
        <v>479</v>
      </c>
      <c r="D214" t="s">
        <v>273</v>
      </c>
      <c r="E214">
        <v>38798</v>
      </c>
      <c r="F214">
        <f t="shared" ca="1" si="3"/>
        <v>15</v>
      </c>
      <c r="G214" t="s">
        <v>279</v>
      </c>
      <c r="H214">
        <v>73144</v>
      </c>
      <c r="I214">
        <v>5</v>
      </c>
    </row>
    <row r="215" spans="1:9" x14ac:dyDescent="0.25">
      <c r="A215" t="s">
        <v>510</v>
      </c>
      <c r="B215" t="s">
        <v>294</v>
      </c>
      <c r="C215" t="s">
        <v>479</v>
      </c>
      <c r="D215" t="s">
        <v>273</v>
      </c>
      <c r="E215">
        <v>38807</v>
      </c>
      <c r="F215">
        <f t="shared" ca="1" si="3"/>
        <v>15</v>
      </c>
      <c r="G215" t="s">
        <v>283</v>
      </c>
      <c r="H215">
        <v>79730</v>
      </c>
      <c r="I215">
        <v>2</v>
      </c>
    </row>
    <row r="216" spans="1:9" x14ac:dyDescent="0.25">
      <c r="A216" t="s">
        <v>511</v>
      </c>
      <c r="B216" t="s">
        <v>303</v>
      </c>
      <c r="C216" t="s">
        <v>479</v>
      </c>
      <c r="D216" t="s">
        <v>290</v>
      </c>
      <c r="E216">
        <v>36600</v>
      </c>
      <c r="F216">
        <f t="shared" ca="1" si="3"/>
        <v>21</v>
      </c>
      <c r="G216" t="s">
        <v>286</v>
      </c>
      <c r="H216">
        <v>41840</v>
      </c>
      <c r="I216">
        <v>2</v>
      </c>
    </row>
    <row r="217" spans="1:9" x14ac:dyDescent="0.25">
      <c r="A217" t="s">
        <v>512</v>
      </c>
      <c r="B217" t="s">
        <v>288</v>
      </c>
      <c r="C217" t="s">
        <v>479</v>
      </c>
      <c r="D217" t="s">
        <v>276</v>
      </c>
      <c r="E217">
        <v>36604</v>
      </c>
      <c r="F217">
        <f t="shared" ca="1" si="3"/>
        <v>21</v>
      </c>
      <c r="G217" t="s">
        <v>291</v>
      </c>
      <c r="H217">
        <v>46710</v>
      </c>
      <c r="I217">
        <v>3</v>
      </c>
    </row>
    <row r="218" spans="1:9" x14ac:dyDescent="0.25">
      <c r="A218" t="s">
        <v>513</v>
      </c>
      <c r="B218" t="s">
        <v>288</v>
      </c>
      <c r="C218" t="s">
        <v>479</v>
      </c>
      <c r="D218" t="s">
        <v>290</v>
      </c>
      <c r="E218">
        <v>36977</v>
      </c>
      <c r="F218">
        <f t="shared" ca="1" si="3"/>
        <v>20</v>
      </c>
      <c r="G218" t="s">
        <v>274</v>
      </c>
      <c r="H218">
        <v>68510</v>
      </c>
      <c r="I218">
        <v>5</v>
      </c>
    </row>
    <row r="219" spans="1:9" x14ac:dyDescent="0.25">
      <c r="A219" t="s">
        <v>514</v>
      </c>
      <c r="B219" t="s">
        <v>281</v>
      </c>
      <c r="C219" t="s">
        <v>479</v>
      </c>
      <c r="D219" t="s">
        <v>290</v>
      </c>
      <c r="E219">
        <v>37326</v>
      </c>
      <c r="F219">
        <f t="shared" ca="1" si="3"/>
        <v>19</v>
      </c>
      <c r="G219" t="s">
        <v>277</v>
      </c>
      <c r="H219">
        <v>52770</v>
      </c>
      <c r="I219">
        <v>2</v>
      </c>
    </row>
    <row r="220" spans="1:9" x14ac:dyDescent="0.25">
      <c r="A220" t="s">
        <v>515</v>
      </c>
      <c r="B220" t="s">
        <v>294</v>
      </c>
      <c r="C220" t="s">
        <v>479</v>
      </c>
      <c r="D220" t="s">
        <v>273</v>
      </c>
      <c r="E220">
        <v>37331</v>
      </c>
      <c r="F220">
        <f t="shared" ca="1" si="3"/>
        <v>19</v>
      </c>
      <c r="G220" t="s">
        <v>279</v>
      </c>
      <c r="H220">
        <v>62750</v>
      </c>
      <c r="I220">
        <v>3</v>
      </c>
    </row>
    <row r="221" spans="1:9" x14ac:dyDescent="0.25">
      <c r="A221" t="s">
        <v>516</v>
      </c>
      <c r="B221" t="s">
        <v>288</v>
      </c>
      <c r="C221" t="s">
        <v>479</v>
      </c>
      <c r="D221" t="s">
        <v>290</v>
      </c>
      <c r="E221">
        <v>38073</v>
      </c>
      <c r="F221">
        <f t="shared" ca="1" si="3"/>
        <v>17</v>
      </c>
      <c r="G221" t="s">
        <v>283</v>
      </c>
      <c r="H221">
        <v>39300</v>
      </c>
      <c r="I221">
        <v>2</v>
      </c>
    </row>
    <row r="222" spans="1:9" x14ac:dyDescent="0.25">
      <c r="A222" t="s">
        <v>517</v>
      </c>
      <c r="B222" t="s">
        <v>271</v>
      </c>
      <c r="C222" t="s">
        <v>479</v>
      </c>
      <c r="D222" t="s">
        <v>290</v>
      </c>
      <c r="E222">
        <v>39538</v>
      </c>
      <c r="F222">
        <f t="shared" ca="1" si="3"/>
        <v>13</v>
      </c>
      <c r="G222" t="s">
        <v>286</v>
      </c>
      <c r="H222">
        <v>62780</v>
      </c>
      <c r="I222">
        <v>4</v>
      </c>
    </row>
    <row r="223" spans="1:9" x14ac:dyDescent="0.25">
      <c r="A223" t="s">
        <v>518</v>
      </c>
      <c r="B223" t="s">
        <v>288</v>
      </c>
      <c r="C223" t="s">
        <v>479</v>
      </c>
      <c r="D223" t="s">
        <v>273</v>
      </c>
      <c r="E223">
        <v>40603</v>
      </c>
      <c r="F223">
        <f t="shared" ca="1" si="3"/>
        <v>10</v>
      </c>
      <c r="G223" t="s">
        <v>291</v>
      </c>
      <c r="H223">
        <v>44260</v>
      </c>
      <c r="I223">
        <v>1</v>
      </c>
    </row>
    <row r="224" spans="1:9" x14ac:dyDescent="0.25">
      <c r="A224" t="s">
        <v>519</v>
      </c>
      <c r="B224" t="s">
        <v>271</v>
      </c>
      <c r="C224" t="s">
        <v>479</v>
      </c>
      <c r="D224" t="s">
        <v>273</v>
      </c>
      <c r="E224">
        <v>41025</v>
      </c>
      <c r="F224">
        <f t="shared" ca="1" si="3"/>
        <v>9</v>
      </c>
      <c r="G224" t="s">
        <v>274</v>
      </c>
      <c r="H224">
        <v>58910</v>
      </c>
      <c r="I224">
        <v>1</v>
      </c>
    </row>
    <row r="225" spans="1:9" x14ac:dyDescent="0.25">
      <c r="A225" t="s">
        <v>520</v>
      </c>
      <c r="B225" t="s">
        <v>294</v>
      </c>
      <c r="C225" t="s">
        <v>479</v>
      </c>
      <c r="D225" t="s">
        <v>273</v>
      </c>
      <c r="E225">
        <v>41026</v>
      </c>
      <c r="F225">
        <f t="shared" ca="1" si="3"/>
        <v>9</v>
      </c>
      <c r="G225" t="s">
        <v>277</v>
      </c>
      <c r="H225">
        <v>26190</v>
      </c>
      <c r="I225">
        <v>5</v>
      </c>
    </row>
    <row r="226" spans="1:9" x14ac:dyDescent="0.25">
      <c r="A226" t="s">
        <v>521</v>
      </c>
      <c r="B226" t="s">
        <v>303</v>
      </c>
      <c r="C226" t="s">
        <v>479</v>
      </c>
      <c r="D226" t="s">
        <v>273</v>
      </c>
      <c r="E226">
        <v>39181</v>
      </c>
      <c r="F226">
        <f t="shared" ca="1" si="3"/>
        <v>14</v>
      </c>
      <c r="G226" t="s">
        <v>279</v>
      </c>
      <c r="H226">
        <v>23330</v>
      </c>
      <c r="I226">
        <v>4</v>
      </c>
    </row>
    <row r="227" spans="1:9" x14ac:dyDescent="0.25">
      <c r="A227" t="s">
        <v>522</v>
      </c>
      <c r="B227" t="s">
        <v>294</v>
      </c>
      <c r="C227" t="s">
        <v>479</v>
      </c>
      <c r="D227" t="s">
        <v>290</v>
      </c>
      <c r="E227">
        <v>39539</v>
      </c>
      <c r="F227">
        <f t="shared" ca="1" si="3"/>
        <v>13</v>
      </c>
      <c r="G227" t="s">
        <v>283</v>
      </c>
      <c r="H227">
        <v>63310</v>
      </c>
      <c r="I227">
        <v>3</v>
      </c>
    </row>
    <row r="228" spans="1:9" x14ac:dyDescent="0.25">
      <c r="A228" t="s">
        <v>523</v>
      </c>
      <c r="B228" t="s">
        <v>294</v>
      </c>
      <c r="C228" t="s">
        <v>479</v>
      </c>
      <c r="D228" t="s">
        <v>273</v>
      </c>
      <c r="E228">
        <v>40269</v>
      </c>
      <c r="F228">
        <f t="shared" ca="1" si="3"/>
        <v>11</v>
      </c>
      <c r="G228" t="s">
        <v>286</v>
      </c>
      <c r="H228">
        <v>86260</v>
      </c>
      <c r="I228">
        <v>3</v>
      </c>
    </row>
    <row r="229" spans="1:9" x14ac:dyDescent="0.25">
      <c r="A229" t="s">
        <v>524</v>
      </c>
      <c r="B229" t="s">
        <v>288</v>
      </c>
      <c r="C229" t="s">
        <v>479</v>
      </c>
      <c r="D229" t="s">
        <v>290</v>
      </c>
      <c r="E229">
        <v>40298</v>
      </c>
      <c r="F229">
        <f t="shared" ca="1" si="3"/>
        <v>11</v>
      </c>
      <c r="G229" t="s">
        <v>291</v>
      </c>
      <c r="H229">
        <v>24410</v>
      </c>
      <c r="I229">
        <v>3</v>
      </c>
    </row>
    <row r="230" spans="1:9" x14ac:dyDescent="0.25">
      <c r="A230" t="s">
        <v>525</v>
      </c>
      <c r="B230" t="s">
        <v>288</v>
      </c>
      <c r="C230" t="s">
        <v>479</v>
      </c>
      <c r="D230" t="s">
        <v>273</v>
      </c>
      <c r="E230">
        <v>38813</v>
      </c>
      <c r="F230">
        <f t="shared" ca="1" si="3"/>
        <v>15</v>
      </c>
      <c r="G230" t="s">
        <v>274</v>
      </c>
      <c r="H230">
        <v>32390</v>
      </c>
      <c r="I230">
        <v>2</v>
      </c>
    </row>
    <row r="231" spans="1:9" x14ac:dyDescent="0.25">
      <c r="A231" t="s">
        <v>526</v>
      </c>
      <c r="B231" t="s">
        <v>303</v>
      </c>
      <c r="C231" t="s">
        <v>479</v>
      </c>
      <c r="D231" t="s">
        <v>273</v>
      </c>
      <c r="E231">
        <v>38816</v>
      </c>
      <c r="F231">
        <f t="shared" ca="1" si="3"/>
        <v>15</v>
      </c>
      <c r="G231" t="s">
        <v>277</v>
      </c>
      <c r="H231">
        <v>44920</v>
      </c>
      <c r="I231">
        <v>1</v>
      </c>
    </row>
    <row r="232" spans="1:9" x14ac:dyDescent="0.25">
      <c r="A232" t="s">
        <v>527</v>
      </c>
      <c r="B232" t="s">
        <v>294</v>
      </c>
      <c r="C232" t="s">
        <v>479</v>
      </c>
      <c r="D232" t="s">
        <v>276</v>
      </c>
      <c r="E232">
        <v>36269</v>
      </c>
      <c r="F232">
        <f t="shared" ca="1" si="3"/>
        <v>22</v>
      </c>
      <c r="G232" t="s">
        <v>279</v>
      </c>
      <c r="H232">
        <v>48190</v>
      </c>
      <c r="I232">
        <v>1</v>
      </c>
    </row>
    <row r="233" spans="1:9" x14ac:dyDescent="0.25">
      <c r="A233" t="s">
        <v>528</v>
      </c>
      <c r="B233" t="s">
        <v>294</v>
      </c>
      <c r="C233" t="s">
        <v>479</v>
      </c>
      <c r="D233" t="s">
        <v>273</v>
      </c>
      <c r="E233">
        <v>36273</v>
      </c>
      <c r="F233">
        <f t="shared" ca="1" si="3"/>
        <v>22</v>
      </c>
      <c r="G233" t="s">
        <v>283</v>
      </c>
      <c r="H233">
        <v>61330</v>
      </c>
      <c r="I233">
        <v>4</v>
      </c>
    </row>
    <row r="234" spans="1:9" x14ac:dyDescent="0.25">
      <c r="A234" t="s">
        <v>529</v>
      </c>
      <c r="B234" t="s">
        <v>294</v>
      </c>
      <c r="C234" t="s">
        <v>479</v>
      </c>
      <c r="D234" t="s">
        <v>290</v>
      </c>
      <c r="E234">
        <v>36637</v>
      </c>
      <c r="F234">
        <f t="shared" ca="1" si="3"/>
        <v>21</v>
      </c>
      <c r="G234" t="s">
        <v>286</v>
      </c>
      <c r="H234">
        <v>57600</v>
      </c>
      <c r="I234">
        <v>3</v>
      </c>
    </row>
    <row r="235" spans="1:9" x14ac:dyDescent="0.25">
      <c r="A235" t="s">
        <v>530</v>
      </c>
      <c r="B235" t="s">
        <v>288</v>
      </c>
      <c r="C235" t="s">
        <v>479</v>
      </c>
      <c r="D235" t="s">
        <v>282</v>
      </c>
      <c r="E235">
        <v>37730</v>
      </c>
      <c r="F235">
        <f t="shared" ca="1" si="3"/>
        <v>18</v>
      </c>
      <c r="G235" t="s">
        <v>291</v>
      </c>
      <c r="H235">
        <v>8892</v>
      </c>
      <c r="I235">
        <v>1</v>
      </c>
    </row>
    <row r="236" spans="1:9" x14ac:dyDescent="0.25">
      <c r="A236" t="s">
        <v>531</v>
      </c>
      <c r="B236" t="s">
        <v>271</v>
      </c>
      <c r="C236" t="s">
        <v>479</v>
      </c>
      <c r="D236" t="s">
        <v>273</v>
      </c>
      <c r="E236">
        <v>38809</v>
      </c>
      <c r="F236">
        <f t="shared" ca="1" si="3"/>
        <v>15</v>
      </c>
      <c r="G236" t="s">
        <v>274</v>
      </c>
      <c r="H236">
        <v>76584</v>
      </c>
      <c r="I236">
        <v>1</v>
      </c>
    </row>
    <row r="237" spans="1:9" x14ac:dyDescent="0.25">
      <c r="A237" t="s">
        <v>532</v>
      </c>
      <c r="B237" t="s">
        <v>288</v>
      </c>
      <c r="C237" t="s">
        <v>479</v>
      </c>
      <c r="D237" t="s">
        <v>273</v>
      </c>
      <c r="E237">
        <v>38821</v>
      </c>
      <c r="F237">
        <f t="shared" ca="1" si="3"/>
        <v>15</v>
      </c>
      <c r="G237" t="s">
        <v>277</v>
      </c>
      <c r="H237">
        <v>65720</v>
      </c>
      <c r="I237">
        <v>1</v>
      </c>
    </row>
    <row r="238" spans="1:9" x14ac:dyDescent="0.25">
      <c r="A238" t="s">
        <v>533</v>
      </c>
      <c r="B238" t="s">
        <v>288</v>
      </c>
      <c r="C238" t="s">
        <v>479</v>
      </c>
      <c r="D238" t="s">
        <v>273</v>
      </c>
      <c r="E238">
        <v>38832</v>
      </c>
      <c r="F238">
        <f t="shared" ca="1" si="3"/>
        <v>15</v>
      </c>
      <c r="G238" t="s">
        <v>279</v>
      </c>
      <c r="H238">
        <v>29420</v>
      </c>
      <c r="I238">
        <v>5</v>
      </c>
    </row>
    <row r="239" spans="1:9" x14ac:dyDescent="0.25">
      <c r="A239" t="s">
        <v>534</v>
      </c>
      <c r="B239" t="s">
        <v>288</v>
      </c>
      <c r="C239" t="s">
        <v>479</v>
      </c>
      <c r="D239" t="s">
        <v>290</v>
      </c>
      <c r="E239">
        <v>39189</v>
      </c>
      <c r="F239">
        <f t="shared" ca="1" si="3"/>
        <v>14</v>
      </c>
      <c r="G239" t="s">
        <v>283</v>
      </c>
      <c r="H239">
        <v>63850</v>
      </c>
      <c r="I239">
        <v>2</v>
      </c>
    </row>
    <row r="240" spans="1:9" x14ac:dyDescent="0.25">
      <c r="A240" t="s">
        <v>535</v>
      </c>
      <c r="B240" t="s">
        <v>294</v>
      </c>
      <c r="C240" t="s">
        <v>479</v>
      </c>
      <c r="D240" t="s">
        <v>290</v>
      </c>
      <c r="E240">
        <v>39545</v>
      </c>
      <c r="F240">
        <f t="shared" ca="1" si="3"/>
        <v>13</v>
      </c>
      <c r="G240" t="s">
        <v>286</v>
      </c>
      <c r="H240">
        <v>84170</v>
      </c>
      <c r="I240">
        <v>2</v>
      </c>
    </row>
    <row r="241" spans="1:9" x14ac:dyDescent="0.25">
      <c r="A241" t="s">
        <v>536</v>
      </c>
      <c r="B241" t="s">
        <v>294</v>
      </c>
      <c r="C241" t="s">
        <v>479</v>
      </c>
      <c r="D241" t="s">
        <v>273</v>
      </c>
      <c r="E241">
        <v>40270</v>
      </c>
      <c r="F241">
        <f t="shared" ca="1" si="3"/>
        <v>11</v>
      </c>
      <c r="G241" t="s">
        <v>291</v>
      </c>
      <c r="H241">
        <v>35300</v>
      </c>
      <c r="I241">
        <v>5</v>
      </c>
    </row>
    <row r="242" spans="1:9" x14ac:dyDescent="0.25">
      <c r="A242" t="s">
        <v>537</v>
      </c>
      <c r="B242" t="s">
        <v>294</v>
      </c>
      <c r="C242" t="s">
        <v>479</v>
      </c>
      <c r="D242" t="s">
        <v>273</v>
      </c>
      <c r="E242">
        <v>40634</v>
      </c>
      <c r="F242">
        <f t="shared" ca="1" si="3"/>
        <v>10</v>
      </c>
      <c r="G242" t="s">
        <v>274</v>
      </c>
      <c r="H242">
        <v>47440</v>
      </c>
      <c r="I242">
        <v>3</v>
      </c>
    </row>
    <row r="243" spans="1:9" x14ac:dyDescent="0.25">
      <c r="A243" t="s">
        <v>538</v>
      </c>
      <c r="B243" t="s">
        <v>303</v>
      </c>
      <c r="C243" t="s">
        <v>479</v>
      </c>
      <c r="D243" t="s">
        <v>282</v>
      </c>
      <c r="E243">
        <v>41056</v>
      </c>
      <c r="F243">
        <f t="shared" ca="1" si="3"/>
        <v>9</v>
      </c>
      <c r="G243" t="s">
        <v>277</v>
      </c>
      <c r="H243">
        <v>22344</v>
      </c>
      <c r="I243">
        <v>4</v>
      </c>
    </row>
    <row r="244" spans="1:9" x14ac:dyDescent="0.25">
      <c r="A244" t="s">
        <v>539</v>
      </c>
      <c r="B244" t="s">
        <v>281</v>
      </c>
      <c r="C244" t="s">
        <v>479</v>
      </c>
      <c r="D244" t="s">
        <v>273</v>
      </c>
      <c r="E244">
        <v>39597</v>
      </c>
      <c r="F244">
        <f t="shared" ca="1" si="3"/>
        <v>13</v>
      </c>
      <c r="G244" t="s">
        <v>279</v>
      </c>
      <c r="H244">
        <v>81010</v>
      </c>
      <c r="I244">
        <v>4</v>
      </c>
    </row>
    <row r="245" spans="1:9" x14ac:dyDescent="0.25">
      <c r="A245" t="s">
        <v>540</v>
      </c>
      <c r="B245" t="s">
        <v>294</v>
      </c>
      <c r="C245" t="s">
        <v>479</v>
      </c>
      <c r="D245" t="s">
        <v>273</v>
      </c>
      <c r="E245">
        <v>40301</v>
      </c>
      <c r="F245">
        <f t="shared" ca="1" si="3"/>
        <v>11</v>
      </c>
      <c r="G245" t="s">
        <v>283</v>
      </c>
      <c r="H245">
        <v>44270</v>
      </c>
      <c r="I245">
        <v>2</v>
      </c>
    </row>
    <row r="246" spans="1:9" x14ac:dyDescent="0.25">
      <c r="A246" t="s">
        <v>541</v>
      </c>
      <c r="B246" t="s">
        <v>288</v>
      </c>
      <c r="C246" t="s">
        <v>479</v>
      </c>
      <c r="D246" t="s">
        <v>276</v>
      </c>
      <c r="E246">
        <v>40302</v>
      </c>
      <c r="F246">
        <f t="shared" ca="1" si="3"/>
        <v>11</v>
      </c>
      <c r="G246" t="s">
        <v>286</v>
      </c>
      <c r="H246">
        <v>46285</v>
      </c>
      <c r="I246">
        <v>5</v>
      </c>
    </row>
    <row r="247" spans="1:9" x14ac:dyDescent="0.25">
      <c r="A247" t="s">
        <v>542</v>
      </c>
      <c r="B247" t="s">
        <v>288</v>
      </c>
      <c r="C247" t="s">
        <v>479</v>
      </c>
      <c r="D247" t="s">
        <v>273</v>
      </c>
      <c r="E247">
        <v>40312</v>
      </c>
      <c r="F247">
        <f t="shared" ca="1" si="3"/>
        <v>11</v>
      </c>
      <c r="G247" t="s">
        <v>291</v>
      </c>
      <c r="H247">
        <v>73450</v>
      </c>
      <c r="I247">
        <v>3</v>
      </c>
    </row>
    <row r="248" spans="1:9" x14ac:dyDescent="0.25">
      <c r="A248" t="s">
        <v>543</v>
      </c>
      <c r="B248" t="s">
        <v>281</v>
      </c>
      <c r="C248" t="s">
        <v>479</v>
      </c>
      <c r="D248" t="s">
        <v>290</v>
      </c>
      <c r="E248">
        <v>35927</v>
      </c>
      <c r="F248">
        <f t="shared" ca="1" si="3"/>
        <v>23</v>
      </c>
      <c r="G248" t="s">
        <v>274</v>
      </c>
      <c r="H248">
        <v>76910</v>
      </c>
      <c r="I248">
        <v>1</v>
      </c>
    </row>
    <row r="249" spans="1:9" x14ac:dyDescent="0.25">
      <c r="A249" t="s">
        <v>544</v>
      </c>
      <c r="B249" t="s">
        <v>288</v>
      </c>
      <c r="C249" t="s">
        <v>479</v>
      </c>
      <c r="D249" t="s">
        <v>273</v>
      </c>
      <c r="E249">
        <v>35932</v>
      </c>
      <c r="F249">
        <f t="shared" ca="1" si="3"/>
        <v>23</v>
      </c>
      <c r="G249" t="s">
        <v>277</v>
      </c>
      <c r="H249">
        <v>89740</v>
      </c>
      <c r="I249">
        <v>5</v>
      </c>
    </row>
    <row r="250" spans="1:9" x14ac:dyDescent="0.25">
      <c r="A250" t="s">
        <v>545</v>
      </c>
      <c r="B250" t="s">
        <v>271</v>
      </c>
      <c r="C250" t="s">
        <v>479</v>
      </c>
      <c r="D250" t="s">
        <v>273</v>
      </c>
      <c r="E250">
        <v>35938</v>
      </c>
      <c r="F250">
        <f t="shared" ca="1" si="3"/>
        <v>23</v>
      </c>
      <c r="G250" t="s">
        <v>279</v>
      </c>
      <c r="H250">
        <v>55450</v>
      </c>
      <c r="I250">
        <v>5</v>
      </c>
    </row>
    <row r="251" spans="1:9" x14ac:dyDescent="0.25">
      <c r="A251" t="s">
        <v>546</v>
      </c>
      <c r="B251" t="s">
        <v>303</v>
      </c>
      <c r="C251" t="s">
        <v>479</v>
      </c>
      <c r="D251" t="s">
        <v>290</v>
      </c>
      <c r="E251">
        <v>36283</v>
      </c>
      <c r="F251">
        <f t="shared" ca="1" si="3"/>
        <v>22</v>
      </c>
      <c r="G251" t="s">
        <v>283</v>
      </c>
      <c r="H251">
        <v>25130</v>
      </c>
      <c r="I251">
        <v>5</v>
      </c>
    </row>
    <row r="252" spans="1:9" x14ac:dyDescent="0.25">
      <c r="A252" t="s">
        <v>547</v>
      </c>
      <c r="B252" t="s">
        <v>294</v>
      </c>
      <c r="C252" t="s">
        <v>479</v>
      </c>
      <c r="D252" t="s">
        <v>282</v>
      </c>
      <c r="E252">
        <v>36305</v>
      </c>
      <c r="F252">
        <f t="shared" ca="1" si="3"/>
        <v>22</v>
      </c>
      <c r="G252" t="s">
        <v>286</v>
      </c>
      <c r="H252">
        <v>9424</v>
      </c>
      <c r="I252">
        <v>4</v>
      </c>
    </row>
    <row r="253" spans="1:9" x14ac:dyDescent="0.25">
      <c r="A253" t="s">
        <v>548</v>
      </c>
      <c r="B253" t="s">
        <v>288</v>
      </c>
      <c r="C253" t="s">
        <v>479</v>
      </c>
      <c r="D253" t="s">
        <v>273</v>
      </c>
      <c r="E253">
        <v>37394</v>
      </c>
      <c r="F253">
        <f t="shared" ca="1" si="3"/>
        <v>19</v>
      </c>
      <c r="G253" t="s">
        <v>291</v>
      </c>
      <c r="H253">
        <v>28970</v>
      </c>
      <c r="I253">
        <v>3</v>
      </c>
    </row>
    <row r="254" spans="1:9" x14ac:dyDescent="0.25">
      <c r="A254" t="s">
        <v>549</v>
      </c>
      <c r="B254" t="s">
        <v>294</v>
      </c>
      <c r="C254" t="s">
        <v>479</v>
      </c>
      <c r="D254" t="s">
        <v>290</v>
      </c>
      <c r="E254">
        <v>40680</v>
      </c>
      <c r="F254">
        <f t="shared" ca="1" si="3"/>
        <v>10</v>
      </c>
      <c r="G254" t="s">
        <v>274</v>
      </c>
      <c r="H254">
        <v>57110</v>
      </c>
      <c r="I254">
        <v>3</v>
      </c>
    </row>
    <row r="255" spans="1:9" x14ac:dyDescent="0.25">
      <c r="A255" t="s">
        <v>550</v>
      </c>
      <c r="B255" t="s">
        <v>288</v>
      </c>
      <c r="C255" t="s">
        <v>479</v>
      </c>
      <c r="D255" t="s">
        <v>290</v>
      </c>
      <c r="E255">
        <v>41079</v>
      </c>
      <c r="F255">
        <f t="shared" ca="1" si="3"/>
        <v>8</v>
      </c>
      <c r="G255" t="s">
        <v>277</v>
      </c>
      <c r="H255">
        <v>32190</v>
      </c>
      <c r="I255">
        <v>3</v>
      </c>
    </row>
    <row r="256" spans="1:9" x14ac:dyDescent="0.25">
      <c r="A256" t="s">
        <v>551</v>
      </c>
      <c r="B256" t="s">
        <v>294</v>
      </c>
      <c r="C256" t="s">
        <v>479</v>
      </c>
      <c r="D256" t="s">
        <v>290</v>
      </c>
      <c r="E256">
        <v>39262</v>
      </c>
      <c r="F256">
        <f t="shared" ca="1" si="3"/>
        <v>13</v>
      </c>
      <c r="G256" t="s">
        <v>279</v>
      </c>
      <c r="H256">
        <v>45770</v>
      </c>
      <c r="I256">
        <v>5</v>
      </c>
    </row>
    <row r="257" spans="1:9" x14ac:dyDescent="0.25">
      <c r="A257" t="s">
        <v>552</v>
      </c>
      <c r="B257" t="s">
        <v>294</v>
      </c>
      <c r="C257" t="s">
        <v>479</v>
      </c>
      <c r="D257" t="s">
        <v>273</v>
      </c>
      <c r="E257">
        <v>38876</v>
      </c>
      <c r="F257">
        <f t="shared" ca="1" si="3"/>
        <v>14</v>
      </c>
      <c r="G257" t="s">
        <v>283</v>
      </c>
      <c r="H257">
        <v>60280</v>
      </c>
      <c r="I257">
        <v>1</v>
      </c>
    </row>
    <row r="258" spans="1:9" x14ac:dyDescent="0.25">
      <c r="A258" t="s">
        <v>553</v>
      </c>
      <c r="B258" t="s">
        <v>281</v>
      </c>
      <c r="C258" t="s">
        <v>479</v>
      </c>
      <c r="D258" t="s">
        <v>273</v>
      </c>
      <c r="E258">
        <v>38878</v>
      </c>
      <c r="F258">
        <f t="shared" ref="F258:F321" ca="1" si="4">DATEDIF(E258,TODAY(),"Y")</f>
        <v>14</v>
      </c>
      <c r="G258" t="s">
        <v>286</v>
      </c>
      <c r="H258">
        <v>61150</v>
      </c>
      <c r="I258">
        <v>2</v>
      </c>
    </row>
    <row r="259" spans="1:9" x14ac:dyDescent="0.25">
      <c r="A259" t="s">
        <v>554</v>
      </c>
      <c r="B259" t="s">
        <v>288</v>
      </c>
      <c r="C259" t="s">
        <v>479</v>
      </c>
      <c r="D259" t="s">
        <v>290</v>
      </c>
      <c r="E259">
        <v>35972</v>
      </c>
      <c r="F259">
        <f t="shared" ca="1" si="4"/>
        <v>22</v>
      </c>
      <c r="G259" t="s">
        <v>291</v>
      </c>
      <c r="H259">
        <v>71710</v>
      </c>
      <c r="I259">
        <v>5</v>
      </c>
    </row>
    <row r="260" spans="1:9" x14ac:dyDescent="0.25">
      <c r="A260" t="s">
        <v>555</v>
      </c>
      <c r="B260" t="s">
        <v>288</v>
      </c>
      <c r="C260" t="s">
        <v>479</v>
      </c>
      <c r="D260" t="s">
        <v>273</v>
      </c>
      <c r="E260">
        <v>36318</v>
      </c>
      <c r="F260">
        <f t="shared" ca="1" si="4"/>
        <v>21</v>
      </c>
      <c r="G260" t="s">
        <v>274</v>
      </c>
      <c r="H260">
        <v>68750</v>
      </c>
      <c r="I260">
        <v>1</v>
      </c>
    </row>
    <row r="261" spans="1:9" x14ac:dyDescent="0.25">
      <c r="A261" t="s">
        <v>556</v>
      </c>
      <c r="B261" t="s">
        <v>288</v>
      </c>
      <c r="C261" t="s">
        <v>479</v>
      </c>
      <c r="D261" t="s">
        <v>273</v>
      </c>
      <c r="E261">
        <v>36332</v>
      </c>
      <c r="F261">
        <f t="shared" ca="1" si="4"/>
        <v>21</v>
      </c>
      <c r="G261" t="s">
        <v>277</v>
      </c>
      <c r="H261">
        <v>37760</v>
      </c>
      <c r="I261">
        <v>2</v>
      </c>
    </row>
    <row r="262" spans="1:9" x14ac:dyDescent="0.25">
      <c r="A262" t="s">
        <v>557</v>
      </c>
      <c r="B262" t="s">
        <v>271</v>
      </c>
      <c r="C262" t="s">
        <v>479</v>
      </c>
      <c r="D262" t="s">
        <v>273</v>
      </c>
      <c r="E262">
        <v>36698</v>
      </c>
      <c r="F262">
        <f t="shared" ca="1" si="4"/>
        <v>20</v>
      </c>
      <c r="G262" t="s">
        <v>279</v>
      </c>
      <c r="H262">
        <v>23650</v>
      </c>
      <c r="I262">
        <v>1</v>
      </c>
    </row>
    <row r="263" spans="1:9" x14ac:dyDescent="0.25">
      <c r="A263" t="s">
        <v>558</v>
      </c>
      <c r="B263" t="s">
        <v>303</v>
      </c>
      <c r="C263" t="s">
        <v>479</v>
      </c>
      <c r="D263" t="s">
        <v>290</v>
      </c>
      <c r="E263">
        <v>36704</v>
      </c>
      <c r="F263">
        <f t="shared" ca="1" si="4"/>
        <v>20</v>
      </c>
      <c r="G263" t="s">
        <v>283</v>
      </c>
      <c r="H263">
        <v>57760</v>
      </c>
      <c r="I263">
        <v>3</v>
      </c>
    </row>
    <row r="264" spans="1:9" x14ac:dyDescent="0.25">
      <c r="A264" t="s">
        <v>559</v>
      </c>
      <c r="B264" t="s">
        <v>288</v>
      </c>
      <c r="C264" t="s">
        <v>479</v>
      </c>
      <c r="D264" t="s">
        <v>273</v>
      </c>
      <c r="E264">
        <v>36707</v>
      </c>
      <c r="F264">
        <f t="shared" ca="1" si="4"/>
        <v>20</v>
      </c>
      <c r="G264" t="s">
        <v>286</v>
      </c>
      <c r="H264">
        <v>38870</v>
      </c>
      <c r="I264">
        <v>2</v>
      </c>
    </row>
    <row r="265" spans="1:9" x14ac:dyDescent="0.25">
      <c r="A265" t="s">
        <v>560</v>
      </c>
      <c r="B265" t="s">
        <v>288</v>
      </c>
      <c r="C265" t="s">
        <v>479</v>
      </c>
      <c r="D265" t="s">
        <v>273</v>
      </c>
      <c r="E265">
        <v>37068</v>
      </c>
      <c r="F265">
        <f t="shared" ca="1" si="4"/>
        <v>19</v>
      </c>
      <c r="G265" t="s">
        <v>291</v>
      </c>
      <c r="H265">
        <v>66010</v>
      </c>
      <c r="I265">
        <v>5</v>
      </c>
    </row>
    <row r="266" spans="1:9" x14ac:dyDescent="0.25">
      <c r="A266" t="s">
        <v>561</v>
      </c>
      <c r="B266" t="s">
        <v>294</v>
      </c>
      <c r="C266" t="s">
        <v>479</v>
      </c>
      <c r="D266" t="s">
        <v>273</v>
      </c>
      <c r="E266">
        <v>37436</v>
      </c>
      <c r="F266">
        <f t="shared" ca="1" si="4"/>
        <v>18</v>
      </c>
      <c r="G266" t="s">
        <v>274</v>
      </c>
      <c r="H266">
        <v>64130</v>
      </c>
      <c r="I266">
        <v>1</v>
      </c>
    </row>
    <row r="267" spans="1:9" x14ac:dyDescent="0.25">
      <c r="A267" t="s">
        <v>562</v>
      </c>
      <c r="B267" t="s">
        <v>271</v>
      </c>
      <c r="C267" t="s">
        <v>479</v>
      </c>
      <c r="D267" t="s">
        <v>273</v>
      </c>
      <c r="E267">
        <v>38146</v>
      </c>
      <c r="F267">
        <f t="shared" ca="1" si="4"/>
        <v>16</v>
      </c>
      <c r="G267" t="s">
        <v>277</v>
      </c>
      <c r="H267">
        <v>47340</v>
      </c>
      <c r="I267">
        <v>2</v>
      </c>
    </row>
    <row r="268" spans="1:9" x14ac:dyDescent="0.25">
      <c r="A268" t="s">
        <v>563</v>
      </c>
      <c r="B268" t="s">
        <v>288</v>
      </c>
      <c r="C268" t="s">
        <v>479</v>
      </c>
      <c r="D268" t="s">
        <v>290</v>
      </c>
      <c r="E268">
        <v>39603</v>
      </c>
      <c r="F268">
        <f t="shared" ca="1" si="4"/>
        <v>12</v>
      </c>
      <c r="G268" t="s">
        <v>279</v>
      </c>
      <c r="H268">
        <v>40940</v>
      </c>
      <c r="I268">
        <v>2</v>
      </c>
    </row>
    <row r="269" spans="1:9" x14ac:dyDescent="0.25">
      <c r="A269" t="s">
        <v>564</v>
      </c>
      <c r="B269" t="s">
        <v>303</v>
      </c>
      <c r="C269" t="s">
        <v>479</v>
      </c>
      <c r="D269" t="s">
        <v>290</v>
      </c>
      <c r="E269">
        <v>38874</v>
      </c>
      <c r="F269">
        <f t="shared" ca="1" si="4"/>
        <v>14</v>
      </c>
      <c r="G269" t="s">
        <v>283</v>
      </c>
      <c r="H269">
        <v>59330</v>
      </c>
      <c r="I269">
        <v>4</v>
      </c>
    </row>
    <row r="270" spans="1:9" x14ac:dyDescent="0.25">
      <c r="A270" t="s">
        <v>565</v>
      </c>
      <c r="B270" t="s">
        <v>303</v>
      </c>
      <c r="C270" t="s">
        <v>479</v>
      </c>
      <c r="D270" t="s">
        <v>273</v>
      </c>
      <c r="E270">
        <v>39972</v>
      </c>
      <c r="F270">
        <f t="shared" ca="1" si="4"/>
        <v>11</v>
      </c>
      <c r="G270" t="s">
        <v>286</v>
      </c>
      <c r="H270">
        <v>78170</v>
      </c>
      <c r="I270">
        <v>5</v>
      </c>
    </row>
    <row r="271" spans="1:9" x14ac:dyDescent="0.25">
      <c r="A271" t="s">
        <v>566</v>
      </c>
      <c r="B271" t="s">
        <v>294</v>
      </c>
      <c r="C271" t="s">
        <v>479</v>
      </c>
      <c r="D271" t="s">
        <v>273</v>
      </c>
      <c r="E271">
        <v>39264</v>
      </c>
      <c r="F271">
        <f t="shared" ca="1" si="4"/>
        <v>13</v>
      </c>
      <c r="G271" t="s">
        <v>291</v>
      </c>
      <c r="H271">
        <v>81980</v>
      </c>
      <c r="I271">
        <v>2</v>
      </c>
    </row>
    <row r="272" spans="1:9" x14ac:dyDescent="0.25">
      <c r="A272" t="s">
        <v>567</v>
      </c>
      <c r="B272" t="s">
        <v>271</v>
      </c>
      <c r="C272" t="s">
        <v>479</v>
      </c>
      <c r="D272" t="s">
        <v>276</v>
      </c>
      <c r="E272">
        <v>39276</v>
      </c>
      <c r="F272">
        <f t="shared" ca="1" si="4"/>
        <v>13</v>
      </c>
      <c r="G272" t="s">
        <v>274</v>
      </c>
      <c r="H272">
        <v>18895</v>
      </c>
      <c r="I272">
        <v>4</v>
      </c>
    </row>
    <row r="273" spans="1:9" x14ac:dyDescent="0.25">
      <c r="A273" t="s">
        <v>568</v>
      </c>
      <c r="B273" t="s">
        <v>303</v>
      </c>
      <c r="C273" t="s">
        <v>479</v>
      </c>
      <c r="D273" t="s">
        <v>282</v>
      </c>
      <c r="E273">
        <v>39278</v>
      </c>
      <c r="F273">
        <f t="shared" ca="1" si="4"/>
        <v>13</v>
      </c>
      <c r="G273" t="s">
        <v>277</v>
      </c>
      <c r="H273">
        <v>30416</v>
      </c>
      <c r="I273">
        <v>1</v>
      </c>
    </row>
    <row r="274" spans="1:9" x14ac:dyDescent="0.25">
      <c r="A274" t="s">
        <v>569</v>
      </c>
      <c r="B274" t="s">
        <v>271</v>
      </c>
      <c r="C274" t="s">
        <v>479</v>
      </c>
      <c r="D274" t="s">
        <v>273</v>
      </c>
      <c r="E274">
        <v>39655</v>
      </c>
      <c r="F274">
        <f t="shared" ca="1" si="4"/>
        <v>12</v>
      </c>
      <c r="G274" t="s">
        <v>279</v>
      </c>
      <c r="H274">
        <v>34480</v>
      </c>
      <c r="I274">
        <v>3</v>
      </c>
    </row>
    <row r="275" spans="1:9" x14ac:dyDescent="0.25">
      <c r="A275" t="s">
        <v>570</v>
      </c>
      <c r="B275" t="s">
        <v>288</v>
      </c>
      <c r="C275" t="s">
        <v>479</v>
      </c>
      <c r="D275" t="s">
        <v>273</v>
      </c>
      <c r="E275">
        <v>39264</v>
      </c>
      <c r="F275">
        <f t="shared" ca="1" si="4"/>
        <v>13</v>
      </c>
      <c r="G275" t="s">
        <v>283</v>
      </c>
      <c r="H275">
        <v>63070</v>
      </c>
      <c r="I275">
        <v>1</v>
      </c>
    </row>
    <row r="276" spans="1:9" x14ac:dyDescent="0.25">
      <c r="A276" t="s">
        <v>571</v>
      </c>
      <c r="B276" t="s">
        <v>288</v>
      </c>
      <c r="C276" t="s">
        <v>479</v>
      </c>
      <c r="D276" t="s">
        <v>282</v>
      </c>
      <c r="E276">
        <v>35982</v>
      </c>
      <c r="F276">
        <f t="shared" ca="1" si="4"/>
        <v>22</v>
      </c>
      <c r="G276" t="s">
        <v>286</v>
      </c>
      <c r="H276">
        <v>8904</v>
      </c>
      <c r="I276">
        <v>3</v>
      </c>
    </row>
    <row r="277" spans="1:9" x14ac:dyDescent="0.25">
      <c r="A277" t="s">
        <v>572</v>
      </c>
      <c r="B277" t="s">
        <v>294</v>
      </c>
      <c r="C277" t="s">
        <v>479</v>
      </c>
      <c r="D277" t="s">
        <v>290</v>
      </c>
      <c r="E277">
        <v>35992</v>
      </c>
      <c r="F277">
        <f t="shared" ca="1" si="4"/>
        <v>22</v>
      </c>
      <c r="G277" t="s">
        <v>291</v>
      </c>
      <c r="H277">
        <v>68260</v>
      </c>
      <c r="I277">
        <v>5</v>
      </c>
    </row>
    <row r="278" spans="1:9" x14ac:dyDescent="0.25">
      <c r="A278" t="s">
        <v>573</v>
      </c>
      <c r="B278" t="s">
        <v>294</v>
      </c>
      <c r="C278" t="s">
        <v>479</v>
      </c>
      <c r="D278" t="s">
        <v>273</v>
      </c>
      <c r="E278">
        <v>35996</v>
      </c>
      <c r="F278">
        <f t="shared" ca="1" si="4"/>
        <v>22</v>
      </c>
      <c r="G278" t="s">
        <v>274</v>
      </c>
      <c r="H278">
        <v>40340</v>
      </c>
      <c r="I278">
        <v>2</v>
      </c>
    </row>
    <row r="279" spans="1:9" x14ac:dyDescent="0.25">
      <c r="A279" t="s">
        <v>574</v>
      </c>
      <c r="B279" t="s">
        <v>288</v>
      </c>
      <c r="C279" t="s">
        <v>479</v>
      </c>
      <c r="D279" t="s">
        <v>290</v>
      </c>
      <c r="E279">
        <v>35997</v>
      </c>
      <c r="F279">
        <f t="shared" ca="1" si="4"/>
        <v>22</v>
      </c>
      <c r="G279" t="s">
        <v>277</v>
      </c>
      <c r="H279">
        <v>72520</v>
      </c>
      <c r="I279">
        <v>3</v>
      </c>
    </row>
    <row r="280" spans="1:9" x14ac:dyDescent="0.25">
      <c r="A280" t="s">
        <v>575</v>
      </c>
      <c r="B280" t="s">
        <v>285</v>
      </c>
      <c r="C280" t="s">
        <v>479</v>
      </c>
      <c r="D280" t="s">
        <v>290</v>
      </c>
      <c r="E280">
        <v>36350</v>
      </c>
      <c r="F280">
        <f t="shared" ca="1" si="4"/>
        <v>21</v>
      </c>
      <c r="G280" t="s">
        <v>279</v>
      </c>
      <c r="H280">
        <v>27380</v>
      </c>
      <c r="I280">
        <v>3</v>
      </c>
    </row>
    <row r="281" spans="1:9" x14ac:dyDescent="0.25">
      <c r="A281" t="s">
        <v>576</v>
      </c>
      <c r="B281" t="s">
        <v>288</v>
      </c>
      <c r="C281" t="s">
        <v>479</v>
      </c>
      <c r="D281" t="s">
        <v>276</v>
      </c>
      <c r="E281">
        <v>36360</v>
      </c>
      <c r="F281">
        <f t="shared" ca="1" si="4"/>
        <v>21</v>
      </c>
      <c r="G281" t="s">
        <v>283</v>
      </c>
      <c r="H281">
        <v>11065</v>
      </c>
      <c r="I281">
        <v>1</v>
      </c>
    </row>
    <row r="282" spans="1:9" x14ac:dyDescent="0.25">
      <c r="A282" t="s">
        <v>577</v>
      </c>
      <c r="B282" t="s">
        <v>288</v>
      </c>
      <c r="C282" t="s">
        <v>479</v>
      </c>
      <c r="D282" t="s">
        <v>290</v>
      </c>
      <c r="E282">
        <v>36718</v>
      </c>
      <c r="F282">
        <f t="shared" ca="1" si="4"/>
        <v>20</v>
      </c>
      <c r="G282" t="s">
        <v>286</v>
      </c>
      <c r="H282">
        <v>89520</v>
      </c>
      <c r="I282">
        <v>5</v>
      </c>
    </row>
    <row r="283" spans="1:9" x14ac:dyDescent="0.25">
      <c r="A283" t="s">
        <v>578</v>
      </c>
      <c r="B283" t="s">
        <v>288</v>
      </c>
      <c r="C283" t="s">
        <v>479</v>
      </c>
      <c r="D283" t="s">
        <v>290</v>
      </c>
      <c r="E283">
        <v>36729</v>
      </c>
      <c r="F283">
        <f t="shared" ca="1" si="4"/>
        <v>20</v>
      </c>
      <c r="G283" t="s">
        <v>291</v>
      </c>
      <c r="H283">
        <v>45420</v>
      </c>
      <c r="I283">
        <v>1</v>
      </c>
    </row>
    <row r="284" spans="1:9" x14ac:dyDescent="0.25">
      <c r="A284" t="s">
        <v>579</v>
      </c>
      <c r="B284" t="s">
        <v>285</v>
      </c>
      <c r="C284" t="s">
        <v>479</v>
      </c>
      <c r="D284" t="s">
        <v>290</v>
      </c>
      <c r="E284">
        <v>37820</v>
      </c>
      <c r="F284">
        <f t="shared" ca="1" si="4"/>
        <v>17</v>
      </c>
      <c r="G284" t="s">
        <v>274</v>
      </c>
      <c r="H284">
        <v>75420</v>
      </c>
      <c r="I284">
        <v>1</v>
      </c>
    </row>
    <row r="285" spans="1:9" x14ac:dyDescent="0.25">
      <c r="A285" t="s">
        <v>580</v>
      </c>
      <c r="B285" t="s">
        <v>271</v>
      </c>
      <c r="C285" t="s">
        <v>479</v>
      </c>
      <c r="D285" t="s">
        <v>290</v>
      </c>
      <c r="E285">
        <v>39633</v>
      </c>
      <c r="F285">
        <f t="shared" ca="1" si="4"/>
        <v>12</v>
      </c>
      <c r="G285" t="s">
        <v>277</v>
      </c>
      <c r="H285">
        <v>39680</v>
      </c>
      <c r="I285">
        <v>1</v>
      </c>
    </row>
    <row r="286" spans="1:9" x14ac:dyDescent="0.25">
      <c r="A286" t="s">
        <v>581</v>
      </c>
      <c r="B286" t="s">
        <v>281</v>
      </c>
      <c r="C286" t="s">
        <v>479</v>
      </c>
      <c r="D286" t="s">
        <v>290</v>
      </c>
      <c r="E286">
        <v>38912</v>
      </c>
      <c r="F286">
        <f t="shared" ca="1" si="4"/>
        <v>14</v>
      </c>
      <c r="G286" t="s">
        <v>279</v>
      </c>
      <c r="H286">
        <v>80330</v>
      </c>
      <c r="I286">
        <v>4</v>
      </c>
    </row>
    <row r="287" spans="1:9" x14ac:dyDescent="0.25">
      <c r="A287" t="s">
        <v>582</v>
      </c>
      <c r="B287" t="s">
        <v>294</v>
      </c>
      <c r="C287" t="s">
        <v>479</v>
      </c>
      <c r="D287" t="s">
        <v>290</v>
      </c>
      <c r="E287">
        <v>41124</v>
      </c>
      <c r="F287">
        <f t="shared" ca="1" si="4"/>
        <v>8</v>
      </c>
      <c r="G287" t="s">
        <v>283</v>
      </c>
      <c r="H287">
        <v>49530</v>
      </c>
      <c r="I287">
        <v>2</v>
      </c>
    </row>
    <row r="288" spans="1:9" x14ac:dyDescent="0.25">
      <c r="A288" t="s">
        <v>583</v>
      </c>
      <c r="B288" t="s">
        <v>294</v>
      </c>
      <c r="C288" t="s">
        <v>479</v>
      </c>
      <c r="D288" t="s">
        <v>273</v>
      </c>
      <c r="E288">
        <v>36009</v>
      </c>
      <c r="F288">
        <f t="shared" ca="1" si="4"/>
        <v>22</v>
      </c>
      <c r="G288" t="s">
        <v>286</v>
      </c>
      <c r="H288">
        <v>75120</v>
      </c>
      <c r="I288">
        <v>5</v>
      </c>
    </row>
    <row r="289" spans="1:9" x14ac:dyDescent="0.25">
      <c r="A289" t="s">
        <v>584</v>
      </c>
      <c r="B289" t="s">
        <v>303</v>
      </c>
      <c r="C289" t="s">
        <v>479</v>
      </c>
      <c r="D289" t="s">
        <v>290</v>
      </c>
      <c r="E289">
        <v>36011</v>
      </c>
      <c r="F289">
        <f t="shared" ca="1" si="4"/>
        <v>22</v>
      </c>
      <c r="G289" t="s">
        <v>291</v>
      </c>
      <c r="H289">
        <v>45050</v>
      </c>
      <c r="I289">
        <v>1</v>
      </c>
    </row>
    <row r="290" spans="1:9" x14ac:dyDescent="0.25">
      <c r="A290" t="s">
        <v>585</v>
      </c>
      <c r="B290" t="s">
        <v>285</v>
      </c>
      <c r="C290" t="s">
        <v>479</v>
      </c>
      <c r="D290" t="s">
        <v>273</v>
      </c>
      <c r="E290">
        <v>39312</v>
      </c>
      <c r="F290">
        <f t="shared" ca="1" si="4"/>
        <v>13</v>
      </c>
      <c r="G290" t="s">
        <v>274</v>
      </c>
      <c r="H290">
        <v>71030</v>
      </c>
      <c r="I290">
        <v>3</v>
      </c>
    </row>
    <row r="291" spans="1:9" x14ac:dyDescent="0.25">
      <c r="A291" t="s">
        <v>586</v>
      </c>
      <c r="B291" t="s">
        <v>281</v>
      </c>
      <c r="C291" t="s">
        <v>479</v>
      </c>
      <c r="D291" t="s">
        <v>276</v>
      </c>
      <c r="E291">
        <v>39697</v>
      </c>
      <c r="F291">
        <f t="shared" ca="1" si="4"/>
        <v>12</v>
      </c>
      <c r="G291" t="s">
        <v>277</v>
      </c>
      <c r="H291">
        <v>15260</v>
      </c>
      <c r="I291">
        <v>2</v>
      </c>
    </row>
    <row r="292" spans="1:9" x14ac:dyDescent="0.25">
      <c r="A292" t="s">
        <v>587</v>
      </c>
      <c r="B292" t="s">
        <v>288</v>
      </c>
      <c r="C292" t="s">
        <v>479</v>
      </c>
      <c r="D292" t="s">
        <v>273</v>
      </c>
      <c r="E292">
        <v>39354</v>
      </c>
      <c r="F292">
        <f t="shared" ca="1" si="4"/>
        <v>13</v>
      </c>
      <c r="G292" t="s">
        <v>279</v>
      </c>
      <c r="H292">
        <v>67050</v>
      </c>
      <c r="I292">
        <v>4</v>
      </c>
    </row>
    <row r="293" spans="1:9" x14ac:dyDescent="0.25">
      <c r="A293" t="s">
        <v>588</v>
      </c>
      <c r="B293" t="s">
        <v>281</v>
      </c>
      <c r="C293" t="s">
        <v>479</v>
      </c>
      <c r="D293" t="s">
        <v>273</v>
      </c>
      <c r="E293">
        <v>40424</v>
      </c>
      <c r="F293">
        <f t="shared" ca="1" si="4"/>
        <v>10</v>
      </c>
      <c r="G293" t="s">
        <v>283</v>
      </c>
      <c r="H293">
        <v>39520</v>
      </c>
      <c r="I293">
        <v>5</v>
      </c>
    </row>
    <row r="294" spans="1:9" x14ac:dyDescent="0.25">
      <c r="A294" t="s">
        <v>589</v>
      </c>
      <c r="B294" t="s">
        <v>294</v>
      </c>
      <c r="C294" t="s">
        <v>479</v>
      </c>
      <c r="D294" t="s">
        <v>273</v>
      </c>
      <c r="E294">
        <v>38982</v>
      </c>
      <c r="F294">
        <f t="shared" ca="1" si="4"/>
        <v>14</v>
      </c>
      <c r="G294" t="s">
        <v>286</v>
      </c>
      <c r="H294">
        <v>60100</v>
      </c>
      <c r="I294">
        <v>1</v>
      </c>
    </row>
    <row r="295" spans="1:9" x14ac:dyDescent="0.25">
      <c r="A295" t="s">
        <v>590</v>
      </c>
      <c r="B295" t="s">
        <v>288</v>
      </c>
      <c r="C295" t="s">
        <v>479</v>
      </c>
      <c r="D295" t="s">
        <v>273</v>
      </c>
      <c r="E295">
        <v>38990</v>
      </c>
      <c r="F295">
        <f t="shared" ca="1" si="4"/>
        <v>14</v>
      </c>
      <c r="G295" t="s">
        <v>291</v>
      </c>
      <c r="H295">
        <v>66430</v>
      </c>
      <c r="I295">
        <v>2</v>
      </c>
    </row>
    <row r="296" spans="1:9" x14ac:dyDescent="0.25">
      <c r="A296" t="s">
        <v>591</v>
      </c>
      <c r="B296" t="s">
        <v>303</v>
      </c>
      <c r="C296" t="s">
        <v>479</v>
      </c>
      <c r="D296" t="s">
        <v>282</v>
      </c>
      <c r="E296">
        <v>36067</v>
      </c>
      <c r="F296">
        <f t="shared" ca="1" si="4"/>
        <v>22</v>
      </c>
      <c r="G296" t="s">
        <v>274</v>
      </c>
      <c r="H296">
        <v>37612</v>
      </c>
      <c r="I296">
        <v>4</v>
      </c>
    </row>
    <row r="297" spans="1:9" x14ac:dyDescent="0.25">
      <c r="A297" t="s">
        <v>592</v>
      </c>
      <c r="B297" t="s">
        <v>303</v>
      </c>
      <c r="C297" t="s">
        <v>479</v>
      </c>
      <c r="D297" t="s">
        <v>273</v>
      </c>
      <c r="E297">
        <v>36413</v>
      </c>
      <c r="F297">
        <f t="shared" ca="1" si="4"/>
        <v>21</v>
      </c>
      <c r="G297" t="s">
        <v>277</v>
      </c>
      <c r="H297">
        <v>40060</v>
      </c>
      <c r="I297">
        <v>3</v>
      </c>
    </row>
    <row r="298" spans="1:9" x14ac:dyDescent="0.25">
      <c r="A298" t="s">
        <v>593</v>
      </c>
      <c r="B298" t="s">
        <v>288</v>
      </c>
      <c r="C298" t="s">
        <v>479</v>
      </c>
      <c r="D298" t="s">
        <v>276</v>
      </c>
      <c r="E298">
        <v>36422</v>
      </c>
      <c r="F298">
        <f t="shared" ca="1" si="4"/>
        <v>21</v>
      </c>
      <c r="G298" t="s">
        <v>279</v>
      </c>
      <c r="H298">
        <v>17270</v>
      </c>
      <c r="I298">
        <v>5</v>
      </c>
    </row>
    <row r="299" spans="1:9" x14ac:dyDescent="0.25">
      <c r="A299" t="s">
        <v>594</v>
      </c>
      <c r="B299" t="s">
        <v>288</v>
      </c>
      <c r="C299" t="s">
        <v>479</v>
      </c>
      <c r="D299" t="s">
        <v>273</v>
      </c>
      <c r="E299">
        <v>36431</v>
      </c>
      <c r="F299">
        <f t="shared" ca="1" si="4"/>
        <v>21</v>
      </c>
      <c r="G299" t="s">
        <v>283</v>
      </c>
      <c r="H299">
        <v>35820</v>
      </c>
      <c r="I299">
        <v>2</v>
      </c>
    </row>
    <row r="300" spans="1:9" x14ac:dyDescent="0.25">
      <c r="A300" t="s">
        <v>595</v>
      </c>
      <c r="B300" t="s">
        <v>294</v>
      </c>
      <c r="C300" t="s">
        <v>479</v>
      </c>
      <c r="D300" t="s">
        <v>273</v>
      </c>
      <c r="E300">
        <v>37509</v>
      </c>
      <c r="F300">
        <f t="shared" ca="1" si="4"/>
        <v>18</v>
      </c>
      <c r="G300" t="s">
        <v>286</v>
      </c>
      <c r="H300">
        <v>69080</v>
      </c>
      <c r="I300">
        <v>3</v>
      </c>
    </row>
    <row r="301" spans="1:9" x14ac:dyDescent="0.25">
      <c r="A301" t="s">
        <v>596</v>
      </c>
      <c r="B301" t="s">
        <v>288</v>
      </c>
      <c r="C301" t="s">
        <v>479</v>
      </c>
      <c r="D301" t="s">
        <v>273</v>
      </c>
      <c r="E301">
        <v>37866</v>
      </c>
      <c r="F301">
        <f t="shared" ca="1" si="4"/>
        <v>17</v>
      </c>
      <c r="G301" t="s">
        <v>291</v>
      </c>
      <c r="H301">
        <v>54230</v>
      </c>
      <c r="I301">
        <v>5</v>
      </c>
    </row>
    <row r="302" spans="1:9" x14ac:dyDescent="0.25">
      <c r="A302" t="s">
        <v>597</v>
      </c>
      <c r="B302" t="s">
        <v>303</v>
      </c>
      <c r="C302" t="s">
        <v>479</v>
      </c>
      <c r="D302" t="s">
        <v>273</v>
      </c>
      <c r="E302">
        <v>39348</v>
      </c>
      <c r="F302">
        <f t="shared" ca="1" si="4"/>
        <v>13</v>
      </c>
      <c r="G302" t="s">
        <v>274</v>
      </c>
      <c r="H302">
        <v>46220</v>
      </c>
      <c r="I302">
        <v>2</v>
      </c>
    </row>
    <row r="303" spans="1:9" x14ac:dyDescent="0.25">
      <c r="A303" t="s">
        <v>598</v>
      </c>
      <c r="B303" t="s">
        <v>294</v>
      </c>
      <c r="C303" t="s">
        <v>479</v>
      </c>
      <c r="D303" t="s">
        <v>273</v>
      </c>
      <c r="E303">
        <v>39696</v>
      </c>
      <c r="F303">
        <f t="shared" ca="1" si="4"/>
        <v>12</v>
      </c>
      <c r="G303" t="s">
        <v>277</v>
      </c>
      <c r="H303">
        <v>69320</v>
      </c>
      <c r="I303">
        <v>3</v>
      </c>
    </row>
    <row r="304" spans="1:9" x14ac:dyDescent="0.25">
      <c r="A304" t="s">
        <v>599</v>
      </c>
      <c r="B304" t="s">
        <v>288</v>
      </c>
      <c r="C304" t="s">
        <v>479</v>
      </c>
      <c r="D304" t="s">
        <v>290</v>
      </c>
      <c r="E304">
        <v>40449</v>
      </c>
      <c r="F304">
        <f t="shared" ca="1" si="4"/>
        <v>10</v>
      </c>
      <c r="G304" t="s">
        <v>279</v>
      </c>
      <c r="H304">
        <v>88840</v>
      </c>
      <c r="I304">
        <v>5</v>
      </c>
    </row>
    <row r="305" spans="1:9" x14ac:dyDescent="0.25">
      <c r="A305" t="s">
        <v>600</v>
      </c>
      <c r="B305" t="s">
        <v>303</v>
      </c>
      <c r="C305" t="s">
        <v>479</v>
      </c>
      <c r="D305" t="s">
        <v>290</v>
      </c>
      <c r="E305">
        <v>39378</v>
      </c>
      <c r="F305">
        <f t="shared" ca="1" si="4"/>
        <v>13</v>
      </c>
      <c r="G305" t="s">
        <v>283</v>
      </c>
      <c r="H305">
        <v>35460</v>
      </c>
      <c r="I305">
        <v>3</v>
      </c>
    </row>
    <row r="306" spans="1:9" x14ac:dyDescent="0.25">
      <c r="A306" t="s">
        <v>601</v>
      </c>
      <c r="B306" t="s">
        <v>281</v>
      </c>
      <c r="C306" t="s">
        <v>479</v>
      </c>
      <c r="D306" t="s">
        <v>276</v>
      </c>
      <c r="E306">
        <v>40456</v>
      </c>
      <c r="F306">
        <f t="shared" ca="1" si="4"/>
        <v>10</v>
      </c>
      <c r="G306" t="s">
        <v>286</v>
      </c>
      <c r="H306">
        <v>46645</v>
      </c>
      <c r="I306">
        <v>5</v>
      </c>
    </row>
    <row r="307" spans="1:9" x14ac:dyDescent="0.25">
      <c r="A307" t="s">
        <v>602</v>
      </c>
      <c r="B307" t="s">
        <v>294</v>
      </c>
      <c r="C307" t="s">
        <v>479</v>
      </c>
      <c r="D307" t="s">
        <v>290</v>
      </c>
      <c r="E307">
        <v>40462</v>
      </c>
      <c r="F307">
        <f t="shared" ca="1" si="4"/>
        <v>10</v>
      </c>
      <c r="G307" t="s">
        <v>291</v>
      </c>
      <c r="H307">
        <v>52940</v>
      </c>
      <c r="I307">
        <v>4</v>
      </c>
    </row>
    <row r="308" spans="1:9" x14ac:dyDescent="0.25">
      <c r="A308" t="s">
        <v>603</v>
      </c>
      <c r="B308" t="s">
        <v>294</v>
      </c>
      <c r="C308" t="s">
        <v>479</v>
      </c>
      <c r="D308" t="s">
        <v>273</v>
      </c>
      <c r="E308">
        <v>40469</v>
      </c>
      <c r="F308">
        <f t="shared" ca="1" si="4"/>
        <v>10</v>
      </c>
      <c r="G308" t="s">
        <v>274</v>
      </c>
      <c r="H308">
        <v>45480</v>
      </c>
      <c r="I308">
        <v>4</v>
      </c>
    </row>
    <row r="309" spans="1:9" x14ac:dyDescent="0.25">
      <c r="A309" t="s">
        <v>604</v>
      </c>
      <c r="B309" t="s">
        <v>285</v>
      </c>
      <c r="C309" t="s">
        <v>479</v>
      </c>
      <c r="D309" t="s">
        <v>290</v>
      </c>
      <c r="E309">
        <v>40473</v>
      </c>
      <c r="F309">
        <f t="shared" ca="1" si="4"/>
        <v>10</v>
      </c>
      <c r="G309" t="s">
        <v>277</v>
      </c>
      <c r="H309">
        <v>28260</v>
      </c>
      <c r="I309">
        <v>5</v>
      </c>
    </row>
    <row r="310" spans="1:9" x14ac:dyDescent="0.25">
      <c r="A310" t="s">
        <v>605</v>
      </c>
      <c r="B310" t="s">
        <v>285</v>
      </c>
      <c r="C310" t="s">
        <v>479</v>
      </c>
      <c r="D310" t="s">
        <v>273</v>
      </c>
      <c r="E310">
        <v>40474</v>
      </c>
      <c r="F310">
        <f t="shared" ca="1" si="4"/>
        <v>10</v>
      </c>
      <c r="G310" t="s">
        <v>279</v>
      </c>
      <c r="H310">
        <v>59320</v>
      </c>
      <c r="I310">
        <v>4</v>
      </c>
    </row>
    <row r="311" spans="1:9" x14ac:dyDescent="0.25">
      <c r="A311" t="s">
        <v>606</v>
      </c>
      <c r="B311" t="s">
        <v>271</v>
      </c>
      <c r="C311" t="s">
        <v>479</v>
      </c>
      <c r="D311" t="s">
        <v>273</v>
      </c>
      <c r="E311">
        <v>39001</v>
      </c>
      <c r="F311">
        <f t="shared" ca="1" si="4"/>
        <v>14</v>
      </c>
      <c r="G311" t="s">
        <v>283</v>
      </c>
      <c r="H311">
        <v>70020</v>
      </c>
      <c r="I311">
        <v>3</v>
      </c>
    </row>
    <row r="312" spans="1:9" x14ac:dyDescent="0.25">
      <c r="A312" t="s">
        <v>607</v>
      </c>
      <c r="B312" t="s">
        <v>303</v>
      </c>
      <c r="C312" t="s">
        <v>479</v>
      </c>
      <c r="D312" t="s">
        <v>273</v>
      </c>
      <c r="E312">
        <v>36084</v>
      </c>
      <c r="F312">
        <f t="shared" ca="1" si="4"/>
        <v>22</v>
      </c>
      <c r="G312" t="s">
        <v>286</v>
      </c>
      <c r="H312">
        <v>33210</v>
      </c>
      <c r="I312">
        <v>4</v>
      </c>
    </row>
    <row r="313" spans="1:9" x14ac:dyDescent="0.25">
      <c r="A313" t="s">
        <v>608</v>
      </c>
      <c r="B313" t="s">
        <v>271</v>
      </c>
      <c r="C313" t="s">
        <v>479</v>
      </c>
      <c r="D313" t="s">
        <v>273</v>
      </c>
      <c r="E313">
        <v>36444</v>
      </c>
      <c r="F313">
        <f t="shared" ca="1" si="4"/>
        <v>21</v>
      </c>
      <c r="G313" t="s">
        <v>291</v>
      </c>
      <c r="H313">
        <v>67280</v>
      </c>
      <c r="I313">
        <v>3</v>
      </c>
    </row>
    <row r="314" spans="1:9" x14ac:dyDescent="0.25">
      <c r="A314" t="s">
        <v>609</v>
      </c>
      <c r="B314" t="s">
        <v>294</v>
      </c>
      <c r="C314" t="s">
        <v>479</v>
      </c>
      <c r="D314" t="s">
        <v>290</v>
      </c>
      <c r="E314">
        <v>36455</v>
      </c>
      <c r="F314">
        <f t="shared" ca="1" si="4"/>
        <v>21</v>
      </c>
      <c r="G314" t="s">
        <v>274</v>
      </c>
      <c r="H314">
        <v>23810</v>
      </c>
      <c r="I314">
        <v>4</v>
      </c>
    </row>
    <row r="315" spans="1:9" x14ac:dyDescent="0.25">
      <c r="A315" t="s">
        <v>610</v>
      </c>
      <c r="B315" t="s">
        <v>285</v>
      </c>
      <c r="C315" t="s">
        <v>479</v>
      </c>
      <c r="D315" t="s">
        <v>290</v>
      </c>
      <c r="E315">
        <v>37899</v>
      </c>
      <c r="F315">
        <f t="shared" ca="1" si="4"/>
        <v>17</v>
      </c>
      <c r="G315" t="s">
        <v>277</v>
      </c>
      <c r="H315">
        <v>64220</v>
      </c>
      <c r="I315">
        <v>5</v>
      </c>
    </row>
    <row r="316" spans="1:9" x14ac:dyDescent="0.25">
      <c r="A316" t="s">
        <v>611</v>
      </c>
      <c r="B316" t="s">
        <v>271</v>
      </c>
      <c r="C316" t="s">
        <v>479</v>
      </c>
      <c r="D316" t="s">
        <v>290</v>
      </c>
      <c r="E316">
        <v>38289</v>
      </c>
      <c r="F316">
        <f t="shared" ca="1" si="4"/>
        <v>16</v>
      </c>
      <c r="G316" t="s">
        <v>279</v>
      </c>
      <c r="H316">
        <v>71830</v>
      </c>
      <c r="I316">
        <v>3</v>
      </c>
    </row>
    <row r="317" spans="1:9" x14ac:dyDescent="0.25">
      <c r="A317" t="s">
        <v>612</v>
      </c>
      <c r="B317" t="s">
        <v>285</v>
      </c>
      <c r="C317" t="s">
        <v>479</v>
      </c>
      <c r="D317" t="s">
        <v>282</v>
      </c>
      <c r="E317">
        <v>39747</v>
      </c>
      <c r="F317">
        <f t="shared" ca="1" si="4"/>
        <v>12</v>
      </c>
      <c r="G317" t="s">
        <v>283</v>
      </c>
      <c r="H317">
        <v>10572</v>
      </c>
      <c r="I317">
        <v>4</v>
      </c>
    </row>
    <row r="318" spans="1:9" x14ac:dyDescent="0.25">
      <c r="A318" t="s">
        <v>613</v>
      </c>
      <c r="B318" t="s">
        <v>294</v>
      </c>
      <c r="C318" t="s">
        <v>479</v>
      </c>
      <c r="D318" t="s">
        <v>290</v>
      </c>
      <c r="E318">
        <v>40470</v>
      </c>
      <c r="F318">
        <f t="shared" ca="1" si="4"/>
        <v>10</v>
      </c>
      <c r="G318" t="s">
        <v>286</v>
      </c>
      <c r="H318">
        <v>37840</v>
      </c>
      <c r="I318">
        <v>1</v>
      </c>
    </row>
    <row r="319" spans="1:9" x14ac:dyDescent="0.25">
      <c r="A319" t="s">
        <v>614</v>
      </c>
      <c r="B319" t="s">
        <v>271</v>
      </c>
      <c r="C319" t="s">
        <v>479</v>
      </c>
      <c r="D319" t="s">
        <v>273</v>
      </c>
      <c r="E319">
        <v>39403</v>
      </c>
      <c r="F319">
        <f t="shared" ca="1" si="4"/>
        <v>13</v>
      </c>
      <c r="G319" t="s">
        <v>291</v>
      </c>
      <c r="H319">
        <v>38940</v>
      </c>
      <c r="I319">
        <v>2</v>
      </c>
    </row>
    <row r="320" spans="1:9" x14ac:dyDescent="0.25">
      <c r="A320" t="s">
        <v>615</v>
      </c>
      <c r="B320" t="s">
        <v>288</v>
      </c>
      <c r="C320" t="s">
        <v>479</v>
      </c>
      <c r="D320" t="s">
        <v>273</v>
      </c>
      <c r="E320">
        <v>39407</v>
      </c>
      <c r="F320">
        <f t="shared" ca="1" si="4"/>
        <v>13</v>
      </c>
      <c r="G320" t="s">
        <v>274</v>
      </c>
      <c r="H320">
        <v>73072</v>
      </c>
      <c r="I320">
        <v>5</v>
      </c>
    </row>
    <row r="321" spans="1:9" x14ac:dyDescent="0.25">
      <c r="A321" t="s">
        <v>616</v>
      </c>
      <c r="B321" t="s">
        <v>294</v>
      </c>
      <c r="C321" t="s">
        <v>479</v>
      </c>
      <c r="D321" t="s">
        <v>290</v>
      </c>
      <c r="E321">
        <v>40492</v>
      </c>
      <c r="F321">
        <f t="shared" ca="1" si="4"/>
        <v>10</v>
      </c>
      <c r="G321" t="s">
        <v>277</v>
      </c>
      <c r="H321">
        <v>66010</v>
      </c>
      <c r="I321">
        <v>2</v>
      </c>
    </row>
    <row r="322" spans="1:9" x14ac:dyDescent="0.25">
      <c r="A322" t="s">
        <v>617</v>
      </c>
      <c r="B322" t="s">
        <v>294</v>
      </c>
      <c r="C322" t="s">
        <v>479</v>
      </c>
      <c r="D322" t="s">
        <v>273</v>
      </c>
      <c r="E322">
        <v>36101</v>
      </c>
      <c r="F322">
        <f t="shared" ref="F322:F385" ca="1" si="5">DATEDIF(E322,TODAY(),"Y")</f>
        <v>22</v>
      </c>
      <c r="G322" t="s">
        <v>279</v>
      </c>
      <c r="H322">
        <v>88240</v>
      </c>
      <c r="I322">
        <v>5</v>
      </c>
    </row>
    <row r="323" spans="1:9" x14ac:dyDescent="0.25">
      <c r="A323" t="s">
        <v>618</v>
      </c>
      <c r="B323" t="s">
        <v>271</v>
      </c>
      <c r="C323" t="s">
        <v>479</v>
      </c>
      <c r="D323" t="s">
        <v>273</v>
      </c>
      <c r="E323">
        <v>36122</v>
      </c>
      <c r="F323">
        <f t="shared" ca="1" si="5"/>
        <v>22</v>
      </c>
      <c r="G323" t="s">
        <v>283</v>
      </c>
      <c r="H323">
        <v>22660</v>
      </c>
      <c r="I323">
        <v>2</v>
      </c>
    </row>
    <row r="324" spans="1:9" x14ac:dyDescent="0.25">
      <c r="A324" t="s">
        <v>619</v>
      </c>
      <c r="B324" t="s">
        <v>285</v>
      </c>
      <c r="C324" t="s">
        <v>479</v>
      </c>
      <c r="D324" t="s">
        <v>273</v>
      </c>
      <c r="E324">
        <v>37936</v>
      </c>
      <c r="F324">
        <f t="shared" ca="1" si="5"/>
        <v>17</v>
      </c>
      <c r="G324" t="s">
        <v>286</v>
      </c>
      <c r="H324">
        <v>30920</v>
      </c>
      <c r="I324">
        <v>5</v>
      </c>
    </row>
    <row r="325" spans="1:9" x14ac:dyDescent="0.25">
      <c r="A325" t="s">
        <v>620</v>
      </c>
      <c r="B325" t="s">
        <v>294</v>
      </c>
      <c r="C325" t="s">
        <v>479</v>
      </c>
      <c r="D325" t="s">
        <v>273</v>
      </c>
      <c r="E325">
        <v>37943</v>
      </c>
      <c r="F325">
        <f t="shared" ca="1" si="5"/>
        <v>17</v>
      </c>
      <c r="G325" t="s">
        <v>291</v>
      </c>
      <c r="H325">
        <v>75176</v>
      </c>
      <c r="I325">
        <v>3</v>
      </c>
    </row>
    <row r="326" spans="1:9" x14ac:dyDescent="0.25">
      <c r="A326" t="s">
        <v>621</v>
      </c>
      <c r="B326" t="s">
        <v>288</v>
      </c>
      <c r="C326" t="s">
        <v>479</v>
      </c>
      <c r="D326" t="s">
        <v>290</v>
      </c>
      <c r="E326">
        <v>38321</v>
      </c>
      <c r="F326">
        <f t="shared" ca="1" si="5"/>
        <v>16</v>
      </c>
      <c r="G326" t="s">
        <v>274</v>
      </c>
      <c r="H326">
        <v>37980</v>
      </c>
      <c r="I326">
        <v>4</v>
      </c>
    </row>
    <row r="327" spans="1:9" x14ac:dyDescent="0.25">
      <c r="A327" t="s">
        <v>622</v>
      </c>
      <c r="B327" t="s">
        <v>285</v>
      </c>
      <c r="C327" t="s">
        <v>479</v>
      </c>
      <c r="D327" t="s">
        <v>273</v>
      </c>
      <c r="E327">
        <v>38321</v>
      </c>
      <c r="F327">
        <f t="shared" ca="1" si="5"/>
        <v>16</v>
      </c>
      <c r="G327" t="s">
        <v>277</v>
      </c>
      <c r="H327">
        <v>70760</v>
      </c>
      <c r="I327">
        <v>1</v>
      </c>
    </row>
    <row r="328" spans="1:9" x14ac:dyDescent="0.25">
      <c r="A328" t="s">
        <v>623</v>
      </c>
      <c r="B328" t="s">
        <v>288</v>
      </c>
      <c r="C328" t="s">
        <v>479</v>
      </c>
      <c r="D328" t="s">
        <v>273</v>
      </c>
      <c r="E328">
        <v>39760</v>
      </c>
      <c r="F328">
        <f t="shared" ca="1" si="5"/>
        <v>12</v>
      </c>
      <c r="G328" t="s">
        <v>279</v>
      </c>
      <c r="H328">
        <v>61060</v>
      </c>
      <c r="I328">
        <v>5</v>
      </c>
    </row>
    <row r="329" spans="1:9" x14ac:dyDescent="0.25">
      <c r="A329" t="s">
        <v>624</v>
      </c>
      <c r="B329" t="s">
        <v>294</v>
      </c>
      <c r="C329" t="s">
        <v>479</v>
      </c>
      <c r="D329" t="s">
        <v>273</v>
      </c>
      <c r="E329">
        <v>39390</v>
      </c>
      <c r="F329">
        <f t="shared" ca="1" si="5"/>
        <v>13</v>
      </c>
      <c r="G329" t="s">
        <v>283</v>
      </c>
      <c r="H329">
        <v>71490</v>
      </c>
      <c r="I329">
        <v>5</v>
      </c>
    </row>
    <row r="330" spans="1:9" x14ac:dyDescent="0.25">
      <c r="A330" t="s">
        <v>625</v>
      </c>
      <c r="B330" t="s">
        <v>285</v>
      </c>
      <c r="C330" t="s">
        <v>479</v>
      </c>
      <c r="D330" t="s">
        <v>290</v>
      </c>
      <c r="E330">
        <v>39785</v>
      </c>
      <c r="F330">
        <f t="shared" ca="1" si="5"/>
        <v>12</v>
      </c>
      <c r="G330" t="s">
        <v>286</v>
      </c>
      <c r="H330">
        <v>80690</v>
      </c>
      <c r="I330">
        <v>3</v>
      </c>
    </row>
    <row r="331" spans="1:9" x14ac:dyDescent="0.25">
      <c r="A331" t="s">
        <v>626</v>
      </c>
      <c r="B331" t="s">
        <v>294</v>
      </c>
      <c r="C331" t="s">
        <v>479</v>
      </c>
      <c r="D331" t="s">
        <v>276</v>
      </c>
      <c r="E331">
        <v>36503</v>
      </c>
      <c r="F331">
        <f t="shared" ca="1" si="5"/>
        <v>21</v>
      </c>
      <c r="G331" t="s">
        <v>291</v>
      </c>
      <c r="H331">
        <v>41615</v>
      </c>
      <c r="I331">
        <v>1</v>
      </c>
    </row>
    <row r="332" spans="1:9" x14ac:dyDescent="0.25">
      <c r="A332" t="s">
        <v>627</v>
      </c>
      <c r="B332" t="s">
        <v>303</v>
      </c>
      <c r="C332" t="s">
        <v>479</v>
      </c>
      <c r="D332" t="s">
        <v>273</v>
      </c>
      <c r="E332">
        <v>37229</v>
      </c>
      <c r="F332">
        <f t="shared" ca="1" si="5"/>
        <v>19</v>
      </c>
      <c r="G332" t="s">
        <v>274</v>
      </c>
      <c r="H332">
        <v>25310</v>
      </c>
      <c r="I332">
        <v>4</v>
      </c>
    </row>
    <row r="333" spans="1:9" x14ac:dyDescent="0.25">
      <c r="A333" t="s">
        <v>628</v>
      </c>
      <c r="B333" t="s">
        <v>271</v>
      </c>
      <c r="C333" t="s">
        <v>479</v>
      </c>
      <c r="D333" t="s">
        <v>276</v>
      </c>
      <c r="E333">
        <v>37620</v>
      </c>
      <c r="F333">
        <f t="shared" ca="1" si="5"/>
        <v>18</v>
      </c>
      <c r="G333" t="s">
        <v>277</v>
      </c>
      <c r="H333">
        <v>24460</v>
      </c>
      <c r="I333">
        <v>1</v>
      </c>
    </row>
    <row r="334" spans="1:9" x14ac:dyDescent="0.25">
      <c r="A334" t="s">
        <v>629</v>
      </c>
      <c r="B334" t="s">
        <v>285</v>
      </c>
      <c r="C334" t="s">
        <v>479</v>
      </c>
      <c r="D334" t="s">
        <v>273</v>
      </c>
      <c r="E334">
        <v>40175</v>
      </c>
      <c r="F334">
        <f t="shared" ca="1" si="5"/>
        <v>11</v>
      </c>
      <c r="G334" t="s">
        <v>279</v>
      </c>
      <c r="H334">
        <v>34690</v>
      </c>
      <c r="I334">
        <v>2</v>
      </c>
    </row>
    <row r="335" spans="1:9" x14ac:dyDescent="0.25">
      <c r="A335" t="s">
        <v>630</v>
      </c>
      <c r="B335" t="s">
        <v>285</v>
      </c>
      <c r="C335" t="s">
        <v>631</v>
      </c>
      <c r="D335" t="s">
        <v>290</v>
      </c>
      <c r="E335">
        <v>40292</v>
      </c>
      <c r="F335">
        <f t="shared" ca="1" si="5"/>
        <v>11</v>
      </c>
      <c r="G335" t="s">
        <v>283</v>
      </c>
      <c r="H335">
        <v>61890</v>
      </c>
      <c r="I335">
        <v>2</v>
      </c>
    </row>
    <row r="336" spans="1:9" x14ac:dyDescent="0.25">
      <c r="A336" t="s">
        <v>632</v>
      </c>
      <c r="B336" t="s">
        <v>281</v>
      </c>
      <c r="C336" t="s">
        <v>631</v>
      </c>
      <c r="D336" t="s">
        <v>273</v>
      </c>
      <c r="E336">
        <v>37407</v>
      </c>
      <c r="F336">
        <f t="shared" ca="1" si="5"/>
        <v>19</v>
      </c>
      <c r="G336" t="s">
        <v>286</v>
      </c>
      <c r="H336">
        <v>59140</v>
      </c>
      <c r="I336">
        <v>5</v>
      </c>
    </row>
    <row r="337" spans="1:9" x14ac:dyDescent="0.25">
      <c r="A337" t="s">
        <v>633</v>
      </c>
      <c r="B337" t="s">
        <v>285</v>
      </c>
      <c r="C337" t="s">
        <v>631</v>
      </c>
      <c r="D337" t="s">
        <v>273</v>
      </c>
      <c r="E337">
        <v>40313</v>
      </c>
      <c r="F337">
        <f t="shared" ca="1" si="5"/>
        <v>11</v>
      </c>
      <c r="G337" t="s">
        <v>291</v>
      </c>
      <c r="H337">
        <v>27250</v>
      </c>
      <c r="I337">
        <v>5</v>
      </c>
    </row>
    <row r="338" spans="1:9" x14ac:dyDescent="0.25">
      <c r="A338" t="s">
        <v>634</v>
      </c>
      <c r="B338" t="s">
        <v>303</v>
      </c>
      <c r="C338" t="s">
        <v>631</v>
      </c>
      <c r="D338" t="s">
        <v>273</v>
      </c>
      <c r="E338">
        <v>41137</v>
      </c>
      <c r="F338">
        <f t="shared" ca="1" si="5"/>
        <v>8</v>
      </c>
      <c r="G338" t="s">
        <v>274</v>
      </c>
      <c r="H338">
        <v>39160</v>
      </c>
      <c r="I338">
        <v>3</v>
      </c>
    </row>
    <row r="339" spans="1:9" x14ac:dyDescent="0.25">
      <c r="A339" t="s">
        <v>635</v>
      </c>
      <c r="B339" t="s">
        <v>271</v>
      </c>
      <c r="C339" t="s">
        <v>631</v>
      </c>
      <c r="D339" t="s">
        <v>290</v>
      </c>
      <c r="E339">
        <v>36765</v>
      </c>
      <c r="F339">
        <f t="shared" ca="1" si="5"/>
        <v>20</v>
      </c>
      <c r="G339" t="s">
        <v>277</v>
      </c>
      <c r="H339">
        <v>74500</v>
      </c>
      <c r="I339">
        <v>4</v>
      </c>
    </row>
    <row r="340" spans="1:9" x14ac:dyDescent="0.25">
      <c r="A340" t="s">
        <v>636</v>
      </c>
      <c r="B340" t="s">
        <v>288</v>
      </c>
      <c r="C340" t="s">
        <v>631</v>
      </c>
      <c r="D340" t="s">
        <v>273</v>
      </c>
      <c r="E340">
        <v>37936</v>
      </c>
      <c r="F340">
        <f t="shared" ca="1" si="5"/>
        <v>17</v>
      </c>
      <c r="G340" t="s">
        <v>279</v>
      </c>
      <c r="H340">
        <v>53870</v>
      </c>
      <c r="I340">
        <v>2</v>
      </c>
    </row>
    <row r="341" spans="1:9" x14ac:dyDescent="0.25">
      <c r="A341" t="s">
        <v>637</v>
      </c>
      <c r="B341" t="s">
        <v>271</v>
      </c>
      <c r="C341" t="s">
        <v>631</v>
      </c>
      <c r="D341" t="s">
        <v>273</v>
      </c>
      <c r="E341">
        <v>39038</v>
      </c>
      <c r="F341">
        <f t="shared" ca="1" si="5"/>
        <v>14</v>
      </c>
      <c r="G341" t="s">
        <v>283</v>
      </c>
      <c r="H341">
        <v>71400</v>
      </c>
      <c r="I341">
        <v>4</v>
      </c>
    </row>
    <row r="342" spans="1:9" x14ac:dyDescent="0.25">
      <c r="A342" t="s">
        <v>638</v>
      </c>
      <c r="B342" t="s">
        <v>303</v>
      </c>
      <c r="C342" t="s">
        <v>639</v>
      </c>
      <c r="D342" t="s">
        <v>273</v>
      </c>
      <c r="E342">
        <v>40552</v>
      </c>
      <c r="F342">
        <f t="shared" ca="1" si="5"/>
        <v>10</v>
      </c>
      <c r="G342" t="s">
        <v>286</v>
      </c>
      <c r="H342">
        <v>62740</v>
      </c>
      <c r="I342">
        <v>4</v>
      </c>
    </row>
    <row r="343" spans="1:9" x14ac:dyDescent="0.25">
      <c r="A343" t="s">
        <v>640</v>
      </c>
      <c r="B343" t="s">
        <v>288</v>
      </c>
      <c r="C343" t="s">
        <v>639</v>
      </c>
      <c r="D343" t="s">
        <v>273</v>
      </c>
      <c r="E343">
        <v>40911</v>
      </c>
      <c r="F343">
        <f t="shared" ca="1" si="5"/>
        <v>9</v>
      </c>
      <c r="G343" t="s">
        <v>291</v>
      </c>
      <c r="H343">
        <v>87120</v>
      </c>
      <c r="I343">
        <v>3</v>
      </c>
    </row>
    <row r="344" spans="1:9" x14ac:dyDescent="0.25">
      <c r="A344" t="s">
        <v>641</v>
      </c>
      <c r="B344" t="s">
        <v>288</v>
      </c>
      <c r="C344" t="s">
        <v>639</v>
      </c>
      <c r="D344" t="s">
        <v>276</v>
      </c>
      <c r="E344">
        <v>39457</v>
      </c>
      <c r="F344">
        <f t="shared" ca="1" si="5"/>
        <v>13</v>
      </c>
      <c r="G344" t="s">
        <v>274</v>
      </c>
      <c r="H344">
        <v>31255</v>
      </c>
      <c r="I344">
        <v>5</v>
      </c>
    </row>
    <row r="345" spans="1:9" x14ac:dyDescent="0.25">
      <c r="A345" t="s">
        <v>642</v>
      </c>
      <c r="B345" t="s">
        <v>271</v>
      </c>
      <c r="C345" t="s">
        <v>639</v>
      </c>
      <c r="D345" t="s">
        <v>276</v>
      </c>
      <c r="E345">
        <v>39098</v>
      </c>
      <c r="F345">
        <f t="shared" ca="1" si="5"/>
        <v>14</v>
      </c>
      <c r="G345" t="s">
        <v>277</v>
      </c>
      <c r="H345">
        <v>47705</v>
      </c>
      <c r="I345">
        <v>5</v>
      </c>
    </row>
    <row r="346" spans="1:9" x14ac:dyDescent="0.25">
      <c r="A346" t="s">
        <v>643</v>
      </c>
      <c r="B346" t="s">
        <v>294</v>
      </c>
      <c r="C346" t="s">
        <v>639</v>
      </c>
      <c r="D346" t="s">
        <v>273</v>
      </c>
      <c r="E346">
        <v>40209</v>
      </c>
      <c r="F346">
        <f t="shared" ca="1" si="5"/>
        <v>11</v>
      </c>
      <c r="G346" t="s">
        <v>279</v>
      </c>
      <c r="H346">
        <v>45260</v>
      </c>
      <c r="I346">
        <v>4</v>
      </c>
    </row>
    <row r="347" spans="1:9" x14ac:dyDescent="0.25">
      <c r="A347" t="s">
        <v>644</v>
      </c>
      <c r="B347" t="s">
        <v>271</v>
      </c>
      <c r="C347" t="s">
        <v>639</v>
      </c>
      <c r="D347" t="s">
        <v>290</v>
      </c>
      <c r="E347">
        <v>36192</v>
      </c>
      <c r="F347">
        <f t="shared" ca="1" si="5"/>
        <v>22</v>
      </c>
      <c r="G347" t="s">
        <v>283</v>
      </c>
      <c r="H347">
        <v>47620</v>
      </c>
      <c r="I347">
        <v>5</v>
      </c>
    </row>
    <row r="348" spans="1:9" x14ac:dyDescent="0.25">
      <c r="A348" t="s">
        <v>645</v>
      </c>
      <c r="B348" t="s">
        <v>281</v>
      </c>
      <c r="C348" t="s">
        <v>639</v>
      </c>
      <c r="D348" t="s">
        <v>290</v>
      </c>
      <c r="E348">
        <v>36199</v>
      </c>
      <c r="F348">
        <f t="shared" ca="1" si="5"/>
        <v>22</v>
      </c>
      <c r="G348" t="s">
        <v>286</v>
      </c>
      <c r="H348">
        <v>31270</v>
      </c>
      <c r="I348">
        <v>5</v>
      </c>
    </row>
    <row r="349" spans="1:9" x14ac:dyDescent="0.25">
      <c r="A349" t="s">
        <v>646</v>
      </c>
      <c r="B349" t="s">
        <v>271</v>
      </c>
      <c r="C349" t="s">
        <v>639</v>
      </c>
      <c r="D349" t="s">
        <v>273</v>
      </c>
      <c r="E349">
        <v>36940</v>
      </c>
      <c r="F349">
        <f t="shared" ca="1" si="5"/>
        <v>20</v>
      </c>
      <c r="G349" t="s">
        <v>291</v>
      </c>
      <c r="H349">
        <v>48990</v>
      </c>
      <c r="I349">
        <v>5</v>
      </c>
    </row>
    <row r="350" spans="1:9" x14ac:dyDescent="0.25">
      <c r="A350" t="s">
        <v>647</v>
      </c>
      <c r="B350" t="s">
        <v>271</v>
      </c>
      <c r="C350" t="s">
        <v>639</v>
      </c>
      <c r="D350" t="s">
        <v>276</v>
      </c>
      <c r="E350">
        <v>39871</v>
      </c>
      <c r="F350">
        <f t="shared" ca="1" si="5"/>
        <v>12</v>
      </c>
      <c r="G350" t="s">
        <v>274</v>
      </c>
      <c r="H350">
        <v>38575</v>
      </c>
      <c r="I350">
        <v>2</v>
      </c>
    </row>
    <row r="351" spans="1:9" x14ac:dyDescent="0.25">
      <c r="A351" t="s">
        <v>648</v>
      </c>
      <c r="B351" t="s">
        <v>288</v>
      </c>
      <c r="C351" t="s">
        <v>639</v>
      </c>
      <c r="D351" t="s">
        <v>282</v>
      </c>
      <c r="E351">
        <v>40610</v>
      </c>
      <c r="F351">
        <f t="shared" ca="1" si="5"/>
        <v>10</v>
      </c>
      <c r="G351" t="s">
        <v>277</v>
      </c>
      <c r="H351">
        <v>36844</v>
      </c>
      <c r="I351">
        <v>4</v>
      </c>
    </row>
    <row r="352" spans="1:9" x14ac:dyDescent="0.25">
      <c r="A352" t="s">
        <v>649</v>
      </c>
      <c r="B352" t="s">
        <v>294</v>
      </c>
      <c r="C352" t="s">
        <v>639</v>
      </c>
      <c r="D352" t="s">
        <v>276</v>
      </c>
      <c r="E352">
        <v>40624</v>
      </c>
      <c r="F352">
        <f t="shared" ca="1" si="5"/>
        <v>10</v>
      </c>
      <c r="G352" t="s">
        <v>279</v>
      </c>
      <c r="H352">
        <v>13090</v>
      </c>
      <c r="I352">
        <v>4</v>
      </c>
    </row>
    <row r="353" spans="1:9" x14ac:dyDescent="0.25">
      <c r="A353" t="s">
        <v>650</v>
      </c>
      <c r="B353" t="s">
        <v>288</v>
      </c>
      <c r="C353" t="s">
        <v>639</v>
      </c>
      <c r="D353" t="s">
        <v>273</v>
      </c>
      <c r="E353">
        <v>39147</v>
      </c>
      <c r="F353">
        <f t="shared" ca="1" si="5"/>
        <v>14</v>
      </c>
      <c r="G353" t="s">
        <v>283</v>
      </c>
      <c r="H353">
        <v>45180</v>
      </c>
      <c r="I353">
        <v>5</v>
      </c>
    </row>
    <row r="354" spans="1:9" x14ac:dyDescent="0.25">
      <c r="A354" t="s">
        <v>651</v>
      </c>
      <c r="B354" t="s">
        <v>285</v>
      </c>
      <c r="C354" t="s">
        <v>639</v>
      </c>
      <c r="D354" t="s">
        <v>290</v>
      </c>
      <c r="E354">
        <v>39167</v>
      </c>
      <c r="F354">
        <f t="shared" ca="1" si="5"/>
        <v>14</v>
      </c>
      <c r="G354" t="s">
        <v>286</v>
      </c>
      <c r="H354">
        <v>29000</v>
      </c>
      <c r="I354">
        <v>5</v>
      </c>
    </row>
    <row r="355" spans="1:9" x14ac:dyDescent="0.25">
      <c r="A355" t="s">
        <v>652</v>
      </c>
      <c r="B355" t="s">
        <v>285</v>
      </c>
      <c r="C355" t="s">
        <v>639</v>
      </c>
      <c r="D355" t="s">
        <v>290</v>
      </c>
      <c r="E355">
        <v>38805</v>
      </c>
      <c r="F355">
        <f t="shared" ca="1" si="5"/>
        <v>15</v>
      </c>
      <c r="G355" t="s">
        <v>291</v>
      </c>
      <c r="H355">
        <v>53870</v>
      </c>
      <c r="I355">
        <v>2</v>
      </c>
    </row>
    <row r="356" spans="1:9" x14ac:dyDescent="0.25">
      <c r="A356" t="s">
        <v>653</v>
      </c>
      <c r="B356" t="s">
        <v>271</v>
      </c>
      <c r="C356" t="s">
        <v>639</v>
      </c>
      <c r="D356" t="s">
        <v>273</v>
      </c>
      <c r="E356">
        <v>35856</v>
      </c>
      <c r="F356">
        <f t="shared" ca="1" si="5"/>
        <v>23</v>
      </c>
      <c r="G356" t="s">
        <v>274</v>
      </c>
      <c r="H356">
        <v>86830</v>
      </c>
      <c r="I356">
        <v>3</v>
      </c>
    </row>
    <row r="357" spans="1:9" x14ac:dyDescent="0.25">
      <c r="A357" t="s">
        <v>654</v>
      </c>
      <c r="B357" t="s">
        <v>294</v>
      </c>
      <c r="C357" t="s">
        <v>639</v>
      </c>
      <c r="D357" t="s">
        <v>273</v>
      </c>
      <c r="E357">
        <v>35857</v>
      </c>
      <c r="F357">
        <f t="shared" ca="1" si="5"/>
        <v>23</v>
      </c>
      <c r="G357" t="s">
        <v>277</v>
      </c>
      <c r="H357">
        <v>82110</v>
      </c>
      <c r="I357">
        <v>3</v>
      </c>
    </row>
    <row r="358" spans="1:9" x14ac:dyDescent="0.25">
      <c r="A358" t="s">
        <v>655</v>
      </c>
      <c r="B358" t="s">
        <v>271</v>
      </c>
      <c r="C358" t="s">
        <v>639</v>
      </c>
      <c r="D358" t="s">
        <v>273</v>
      </c>
      <c r="E358">
        <v>39157</v>
      </c>
      <c r="F358">
        <f t="shared" ca="1" si="5"/>
        <v>14</v>
      </c>
      <c r="G358" t="s">
        <v>279</v>
      </c>
      <c r="H358">
        <v>47610</v>
      </c>
      <c r="I358">
        <v>4</v>
      </c>
    </row>
    <row r="359" spans="1:9" x14ac:dyDescent="0.25">
      <c r="A359" t="s">
        <v>656</v>
      </c>
      <c r="B359" t="s">
        <v>288</v>
      </c>
      <c r="C359" t="s">
        <v>639</v>
      </c>
      <c r="D359" t="s">
        <v>273</v>
      </c>
      <c r="E359">
        <v>41000</v>
      </c>
      <c r="F359">
        <f t="shared" ca="1" si="5"/>
        <v>9</v>
      </c>
      <c r="G359" t="s">
        <v>283</v>
      </c>
      <c r="H359">
        <v>60560</v>
      </c>
      <c r="I359">
        <v>4</v>
      </c>
    </row>
    <row r="360" spans="1:9" x14ac:dyDescent="0.25">
      <c r="A360" t="s">
        <v>657</v>
      </c>
      <c r="B360" t="s">
        <v>271</v>
      </c>
      <c r="C360" t="s">
        <v>639</v>
      </c>
      <c r="D360" t="s">
        <v>273</v>
      </c>
      <c r="E360">
        <v>41007</v>
      </c>
      <c r="F360">
        <f t="shared" ca="1" si="5"/>
        <v>9</v>
      </c>
      <c r="G360" t="s">
        <v>286</v>
      </c>
      <c r="H360">
        <v>37020</v>
      </c>
      <c r="I360">
        <v>2</v>
      </c>
    </row>
    <row r="361" spans="1:9" x14ac:dyDescent="0.25">
      <c r="A361" t="s">
        <v>658</v>
      </c>
      <c r="B361" t="s">
        <v>288</v>
      </c>
      <c r="C361" t="s">
        <v>639</v>
      </c>
      <c r="D361" t="s">
        <v>273</v>
      </c>
      <c r="E361">
        <v>39180</v>
      </c>
      <c r="F361">
        <f t="shared" ca="1" si="5"/>
        <v>14</v>
      </c>
      <c r="G361" t="s">
        <v>291</v>
      </c>
      <c r="H361">
        <v>86540</v>
      </c>
      <c r="I361">
        <v>4</v>
      </c>
    </row>
    <row r="362" spans="1:9" x14ac:dyDescent="0.25">
      <c r="A362" t="s">
        <v>659</v>
      </c>
      <c r="B362" t="s">
        <v>288</v>
      </c>
      <c r="C362" t="s">
        <v>639</v>
      </c>
      <c r="D362" t="s">
        <v>273</v>
      </c>
      <c r="E362">
        <v>38834</v>
      </c>
      <c r="F362">
        <f t="shared" ca="1" si="5"/>
        <v>15</v>
      </c>
      <c r="G362" t="s">
        <v>274</v>
      </c>
      <c r="H362">
        <v>81640</v>
      </c>
      <c r="I362">
        <v>4</v>
      </c>
    </row>
    <row r="363" spans="1:9" x14ac:dyDescent="0.25">
      <c r="A363" t="s">
        <v>660</v>
      </c>
      <c r="B363" t="s">
        <v>285</v>
      </c>
      <c r="C363" t="s">
        <v>639</v>
      </c>
      <c r="D363" t="s">
        <v>273</v>
      </c>
      <c r="E363">
        <v>36297</v>
      </c>
      <c r="F363">
        <f t="shared" ca="1" si="5"/>
        <v>22</v>
      </c>
      <c r="G363" t="s">
        <v>277</v>
      </c>
      <c r="H363">
        <v>46030</v>
      </c>
      <c r="I363">
        <v>2</v>
      </c>
    </row>
    <row r="364" spans="1:9" x14ac:dyDescent="0.25">
      <c r="A364" t="s">
        <v>661</v>
      </c>
      <c r="B364" t="s">
        <v>271</v>
      </c>
      <c r="C364" t="s">
        <v>639</v>
      </c>
      <c r="D364" t="s">
        <v>273</v>
      </c>
      <c r="E364">
        <v>36662</v>
      </c>
      <c r="F364">
        <f t="shared" ca="1" si="5"/>
        <v>21</v>
      </c>
      <c r="G364" t="s">
        <v>279</v>
      </c>
      <c r="H364">
        <v>52490</v>
      </c>
      <c r="I364">
        <v>4</v>
      </c>
    </row>
    <row r="365" spans="1:9" x14ac:dyDescent="0.25">
      <c r="A365" t="s">
        <v>662</v>
      </c>
      <c r="B365" t="s">
        <v>281</v>
      </c>
      <c r="C365" t="s">
        <v>639</v>
      </c>
      <c r="D365" t="s">
        <v>290</v>
      </c>
      <c r="E365">
        <v>39592</v>
      </c>
      <c r="F365">
        <f t="shared" ca="1" si="5"/>
        <v>13</v>
      </c>
      <c r="G365" t="s">
        <v>283</v>
      </c>
      <c r="H365">
        <v>57520</v>
      </c>
      <c r="I365">
        <v>3</v>
      </c>
    </row>
    <row r="366" spans="1:9" x14ac:dyDescent="0.25">
      <c r="A366" t="s">
        <v>663</v>
      </c>
      <c r="B366" t="s">
        <v>281</v>
      </c>
      <c r="C366" t="s">
        <v>639</v>
      </c>
      <c r="D366" t="s">
        <v>273</v>
      </c>
      <c r="E366">
        <v>40712</v>
      </c>
      <c r="F366">
        <f t="shared" ca="1" si="5"/>
        <v>9</v>
      </c>
      <c r="G366" t="s">
        <v>286</v>
      </c>
      <c r="H366">
        <v>22900</v>
      </c>
      <c r="I366">
        <v>1</v>
      </c>
    </row>
    <row r="367" spans="1:9" x14ac:dyDescent="0.25">
      <c r="A367" t="s">
        <v>664</v>
      </c>
      <c r="B367" t="s">
        <v>281</v>
      </c>
      <c r="C367" t="s">
        <v>639</v>
      </c>
      <c r="D367" t="s">
        <v>273</v>
      </c>
      <c r="E367">
        <v>41070</v>
      </c>
      <c r="F367">
        <f t="shared" ca="1" si="5"/>
        <v>8</v>
      </c>
      <c r="G367" t="s">
        <v>291</v>
      </c>
      <c r="H367">
        <v>73930</v>
      </c>
      <c r="I367">
        <v>1</v>
      </c>
    </row>
    <row r="368" spans="1:9" x14ac:dyDescent="0.25">
      <c r="A368" t="s">
        <v>665</v>
      </c>
      <c r="B368" t="s">
        <v>288</v>
      </c>
      <c r="C368" t="s">
        <v>639</v>
      </c>
      <c r="D368" t="s">
        <v>273</v>
      </c>
      <c r="E368">
        <v>39258</v>
      </c>
      <c r="F368">
        <f t="shared" ca="1" si="5"/>
        <v>13</v>
      </c>
      <c r="G368" t="s">
        <v>274</v>
      </c>
      <c r="H368">
        <v>66920</v>
      </c>
      <c r="I368">
        <v>2</v>
      </c>
    </row>
    <row r="369" spans="1:9" x14ac:dyDescent="0.25">
      <c r="A369" t="s">
        <v>666</v>
      </c>
      <c r="B369" t="s">
        <v>271</v>
      </c>
      <c r="C369" t="s">
        <v>639</v>
      </c>
      <c r="D369" t="s">
        <v>273</v>
      </c>
      <c r="E369">
        <v>40333</v>
      </c>
      <c r="F369">
        <f t="shared" ca="1" si="5"/>
        <v>10</v>
      </c>
      <c r="G369" t="s">
        <v>277</v>
      </c>
      <c r="H369">
        <v>70480</v>
      </c>
      <c r="I369">
        <v>4</v>
      </c>
    </row>
    <row r="370" spans="1:9" x14ac:dyDescent="0.25">
      <c r="A370" t="s">
        <v>667</v>
      </c>
      <c r="B370" t="s">
        <v>288</v>
      </c>
      <c r="C370" t="s">
        <v>639</v>
      </c>
      <c r="D370" t="s">
        <v>290</v>
      </c>
      <c r="E370">
        <v>36703</v>
      </c>
      <c r="F370">
        <f t="shared" ca="1" si="5"/>
        <v>20</v>
      </c>
      <c r="G370" t="s">
        <v>279</v>
      </c>
      <c r="H370">
        <v>50200</v>
      </c>
      <c r="I370">
        <v>4</v>
      </c>
    </row>
    <row r="371" spans="1:9" x14ac:dyDescent="0.25">
      <c r="A371" t="s">
        <v>668</v>
      </c>
      <c r="B371" t="s">
        <v>294</v>
      </c>
      <c r="C371" t="s">
        <v>639</v>
      </c>
      <c r="D371" t="s">
        <v>276</v>
      </c>
      <c r="E371">
        <v>40351</v>
      </c>
      <c r="F371">
        <f t="shared" ca="1" si="5"/>
        <v>10</v>
      </c>
      <c r="G371" t="s">
        <v>283</v>
      </c>
      <c r="H371">
        <v>20040</v>
      </c>
      <c r="I371">
        <v>3</v>
      </c>
    </row>
    <row r="372" spans="1:9" x14ac:dyDescent="0.25">
      <c r="A372" t="s">
        <v>669</v>
      </c>
      <c r="B372" t="s">
        <v>288</v>
      </c>
      <c r="C372" t="s">
        <v>639</v>
      </c>
      <c r="D372" t="s">
        <v>273</v>
      </c>
      <c r="E372">
        <v>39290</v>
      </c>
      <c r="F372">
        <f t="shared" ca="1" si="5"/>
        <v>13</v>
      </c>
      <c r="G372" t="s">
        <v>286</v>
      </c>
      <c r="H372">
        <v>65250</v>
      </c>
      <c r="I372">
        <v>2</v>
      </c>
    </row>
    <row r="373" spans="1:9" x14ac:dyDescent="0.25">
      <c r="A373" t="s">
        <v>670</v>
      </c>
      <c r="B373" t="s">
        <v>271</v>
      </c>
      <c r="C373" t="s">
        <v>639</v>
      </c>
      <c r="D373" t="s">
        <v>273</v>
      </c>
      <c r="E373">
        <v>40367</v>
      </c>
      <c r="F373">
        <f t="shared" ca="1" si="5"/>
        <v>10</v>
      </c>
      <c r="G373" t="s">
        <v>291</v>
      </c>
      <c r="H373">
        <v>48800</v>
      </c>
      <c r="I373">
        <v>4</v>
      </c>
    </row>
    <row r="374" spans="1:9" x14ac:dyDescent="0.25">
      <c r="A374" t="s">
        <v>671</v>
      </c>
      <c r="B374" t="s">
        <v>303</v>
      </c>
      <c r="C374" t="s">
        <v>639</v>
      </c>
      <c r="D374" t="s">
        <v>276</v>
      </c>
      <c r="E374">
        <v>36371</v>
      </c>
      <c r="F374">
        <f t="shared" ca="1" si="5"/>
        <v>21</v>
      </c>
      <c r="G374" t="s">
        <v>274</v>
      </c>
      <c r="H374">
        <v>26790</v>
      </c>
      <c r="I374">
        <v>2</v>
      </c>
    </row>
    <row r="375" spans="1:9" x14ac:dyDescent="0.25">
      <c r="A375" t="s">
        <v>672</v>
      </c>
      <c r="B375" t="s">
        <v>294</v>
      </c>
      <c r="C375" t="s">
        <v>639</v>
      </c>
      <c r="D375" t="s">
        <v>290</v>
      </c>
      <c r="E375">
        <v>39283</v>
      </c>
      <c r="F375">
        <f t="shared" ca="1" si="5"/>
        <v>13</v>
      </c>
      <c r="G375" t="s">
        <v>277</v>
      </c>
      <c r="H375">
        <v>74470</v>
      </c>
      <c r="I375">
        <v>3</v>
      </c>
    </row>
    <row r="376" spans="1:9" x14ac:dyDescent="0.25">
      <c r="A376" t="s">
        <v>673</v>
      </c>
      <c r="B376" t="s">
        <v>294</v>
      </c>
      <c r="C376" t="s">
        <v>639</v>
      </c>
      <c r="D376" t="s">
        <v>273</v>
      </c>
      <c r="E376">
        <v>40361</v>
      </c>
      <c r="F376">
        <f t="shared" ca="1" si="5"/>
        <v>10</v>
      </c>
      <c r="G376" t="s">
        <v>279</v>
      </c>
      <c r="H376">
        <v>75780</v>
      </c>
      <c r="I376">
        <v>2</v>
      </c>
    </row>
    <row r="377" spans="1:9" x14ac:dyDescent="0.25">
      <c r="A377" t="s">
        <v>674</v>
      </c>
      <c r="B377" t="s">
        <v>281</v>
      </c>
      <c r="C377" t="s">
        <v>639</v>
      </c>
      <c r="D377" t="s">
        <v>273</v>
      </c>
      <c r="E377">
        <v>40395</v>
      </c>
      <c r="F377">
        <f t="shared" ca="1" si="5"/>
        <v>10</v>
      </c>
      <c r="G377" t="s">
        <v>283</v>
      </c>
      <c r="H377">
        <v>57560</v>
      </c>
      <c r="I377">
        <v>4</v>
      </c>
    </row>
    <row r="378" spans="1:9" x14ac:dyDescent="0.25">
      <c r="A378" t="s">
        <v>675</v>
      </c>
      <c r="B378" t="s">
        <v>281</v>
      </c>
      <c r="C378" t="s">
        <v>639</v>
      </c>
      <c r="D378" t="s">
        <v>273</v>
      </c>
      <c r="E378">
        <v>36392</v>
      </c>
      <c r="F378">
        <f t="shared" ca="1" si="5"/>
        <v>21</v>
      </c>
      <c r="G378" t="s">
        <v>286</v>
      </c>
      <c r="H378">
        <v>51410</v>
      </c>
      <c r="I378">
        <v>4</v>
      </c>
    </row>
    <row r="379" spans="1:9" x14ac:dyDescent="0.25">
      <c r="A379" t="s">
        <v>676</v>
      </c>
      <c r="B379" t="s">
        <v>303</v>
      </c>
      <c r="C379" t="s">
        <v>639</v>
      </c>
      <c r="D379" t="s">
        <v>290</v>
      </c>
      <c r="E379">
        <v>39330</v>
      </c>
      <c r="F379">
        <f t="shared" ca="1" si="5"/>
        <v>13</v>
      </c>
      <c r="G379" t="s">
        <v>291</v>
      </c>
      <c r="H379">
        <v>81930</v>
      </c>
      <c r="I379">
        <v>5</v>
      </c>
    </row>
    <row r="380" spans="1:9" x14ac:dyDescent="0.25">
      <c r="A380" t="s">
        <v>677</v>
      </c>
      <c r="B380" t="s">
        <v>288</v>
      </c>
      <c r="C380" t="s">
        <v>639</v>
      </c>
      <c r="D380" t="s">
        <v>290</v>
      </c>
      <c r="E380">
        <v>38969</v>
      </c>
      <c r="F380">
        <f t="shared" ca="1" si="5"/>
        <v>14</v>
      </c>
      <c r="G380" t="s">
        <v>274</v>
      </c>
      <c r="H380">
        <v>63850</v>
      </c>
      <c r="I380">
        <v>2</v>
      </c>
    </row>
    <row r="381" spans="1:9" x14ac:dyDescent="0.25">
      <c r="A381" t="s">
        <v>678</v>
      </c>
      <c r="B381" t="s">
        <v>271</v>
      </c>
      <c r="C381" t="s">
        <v>639</v>
      </c>
      <c r="D381" t="s">
        <v>276</v>
      </c>
      <c r="E381">
        <v>37138</v>
      </c>
      <c r="F381">
        <f t="shared" ca="1" si="5"/>
        <v>19</v>
      </c>
      <c r="G381" t="s">
        <v>277</v>
      </c>
      <c r="H381">
        <v>31110</v>
      </c>
      <c r="I381">
        <v>1</v>
      </c>
    </row>
    <row r="382" spans="1:9" x14ac:dyDescent="0.25">
      <c r="A382" t="s">
        <v>679</v>
      </c>
      <c r="B382" t="s">
        <v>303</v>
      </c>
      <c r="C382" t="s">
        <v>639</v>
      </c>
      <c r="D382" t="s">
        <v>276</v>
      </c>
      <c r="E382">
        <v>37141</v>
      </c>
      <c r="F382">
        <f t="shared" ca="1" si="5"/>
        <v>19</v>
      </c>
      <c r="G382" t="s">
        <v>279</v>
      </c>
      <c r="H382">
        <v>15910</v>
      </c>
      <c r="I382">
        <v>3</v>
      </c>
    </row>
    <row r="383" spans="1:9" x14ac:dyDescent="0.25">
      <c r="A383" t="s">
        <v>680</v>
      </c>
      <c r="B383" t="s">
        <v>285</v>
      </c>
      <c r="C383" t="s">
        <v>639</v>
      </c>
      <c r="D383" t="s">
        <v>273</v>
      </c>
      <c r="E383">
        <v>40083</v>
      </c>
      <c r="F383">
        <f t="shared" ca="1" si="5"/>
        <v>11</v>
      </c>
      <c r="G383" t="s">
        <v>283</v>
      </c>
      <c r="H383">
        <v>44150</v>
      </c>
      <c r="I383">
        <v>4</v>
      </c>
    </row>
    <row r="384" spans="1:9" x14ac:dyDescent="0.25">
      <c r="A384" t="s">
        <v>681</v>
      </c>
      <c r="B384" t="s">
        <v>294</v>
      </c>
      <c r="C384" t="s">
        <v>639</v>
      </c>
      <c r="D384" t="s">
        <v>273</v>
      </c>
      <c r="E384">
        <v>40447</v>
      </c>
      <c r="F384">
        <f t="shared" ca="1" si="5"/>
        <v>10</v>
      </c>
      <c r="G384" t="s">
        <v>286</v>
      </c>
      <c r="H384">
        <v>33970</v>
      </c>
      <c r="I384">
        <v>4</v>
      </c>
    </row>
    <row r="385" spans="1:9" x14ac:dyDescent="0.25">
      <c r="A385" t="s">
        <v>682</v>
      </c>
      <c r="B385" t="s">
        <v>288</v>
      </c>
      <c r="C385" t="s">
        <v>639</v>
      </c>
      <c r="D385" t="s">
        <v>276</v>
      </c>
      <c r="E385">
        <v>36094</v>
      </c>
      <c r="F385">
        <f t="shared" ca="1" si="5"/>
        <v>22</v>
      </c>
      <c r="G385" t="s">
        <v>291</v>
      </c>
      <c r="H385">
        <v>47885</v>
      </c>
      <c r="I385">
        <v>1</v>
      </c>
    </row>
    <row r="386" spans="1:9" x14ac:dyDescent="0.25">
      <c r="A386" t="s">
        <v>683</v>
      </c>
      <c r="B386" t="s">
        <v>294</v>
      </c>
      <c r="C386" t="s">
        <v>639</v>
      </c>
      <c r="D386" t="s">
        <v>273</v>
      </c>
      <c r="E386">
        <v>36456</v>
      </c>
      <c r="F386">
        <f t="shared" ref="F386:F449" ca="1" si="6">DATEDIF(E386,TODAY(),"Y")</f>
        <v>21</v>
      </c>
      <c r="G386" t="s">
        <v>274</v>
      </c>
      <c r="H386">
        <v>43460</v>
      </c>
      <c r="I386">
        <v>5</v>
      </c>
    </row>
    <row r="387" spans="1:9" x14ac:dyDescent="0.25">
      <c r="A387" t="s">
        <v>684</v>
      </c>
      <c r="B387" t="s">
        <v>288</v>
      </c>
      <c r="C387" t="s">
        <v>639</v>
      </c>
      <c r="D387" t="s">
        <v>273</v>
      </c>
      <c r="E387">
        <v>36463</v>
      </c>
      <c r="F387">
        <f t="shared" ca="1" si="6"/>
        <v>21</v>
      </c>
      <c r="G387" t="s">
        <v>277</v>
      </c>
      <c r="H387">
        <v>44220</v>
      </c>
      <c r="I387">
        <v>3</v>
      </c>
    </row>
    <row r="388" spans="1:9" x14ac:dyDescent="0.25">
      <c r="A388" t="s">
        <v>685</v>
      </c>
      <c r="B388" t="s">
        <v>294</v>
      </c>
      <c r="C388" t="s">
        <v>639</v>
      </c>
      <c r="D388" t="s">
        <v>276</v>
      </c>
      <c r="E388">
        <v>37166</v>
      </c>
      <c r="F388">
        <f t="shared" ca="1" si="6"/>
        <v>19</v>
      </c>
      <c r="G388" t="s">
        <v>279</v>
      </c>
      <c r="H388">
        <v>47295</v>
      </c>
      <c r="I388">
        <v>4</v>
      </c>
    </row>
    <row r="389" spans="1:9" x14ac:dyDescent="0.25">
      <c r="A389" t="s">
        <v>686</v>
      </c>
      <c r="B389" t="s">
        <v>288</v>
      </c>
      <c r="C389" t="s">
        <v>639</v>
      </c>
      <c r="D389" t="s">
        <v>273</v>
      </c>
      <c r="E389">
        <v>36116</v>
      </c>
      <c r="F389">
        <f t="shared" ca="1" si="6"/>
        <v>22</v>
      </c>
      <c r="G389" t="s">
        <v>283</v>
      </c>
      <c r="H389">
        <v>49770</v>
      </c>
      <c r="I389">
        <v>1</v>
      </c>
    </row>
    <row r="390" spans="1:9" x14ac:dyDescent="0.25">
      <c r="A390" t="s">
        <v>687</v>
      </c>
      <c r="B390" t="s">
        <v>271</v>
      </c>
      <c r="C390" t="s">
        <v>639</v>
      </c>
      <c r="D390" t="s">
        <v>276</v>
      </c>
      <c r="E390">
        <v>36121</v>
      </c>
      <c r="F390">
        <f t="shared" ca="1" si="6"/>
        <v>22</v>
      </c>
      <c r="G390" t="s">
        <v>286</v>
      </c>
      <c r="H390">
        <v>28880</v>
      </c>
      <c r="I390">
        <v>3</v>
      </c>
    </row>
    <row r="391" spans="1:9" x14ac:dyDescent="0.25">
      <c r="A391" t="s">
        <v>688</v>
      </c>
      <c r="B391" t="s">
        <v>271</v>
      </c>
      <c r="C391" t="s">
        <v>639</v>
      </c>
      <c r="D391" t="s">
        <v>273</v>
      </c>
      <c r="E391">
        <v>36145</v>
      </c>
      <c r="F391">
        <f t="shared" ca="1" si="6"/>
        <v>22</v>
      </c>
      <c r="G391" t="s">
        <v>291</v>
      </c>
      <c r="H391">
        <v>31260</v>
      </c>
      <c r="I391">
        <v>5</v>
      </c>
    </row>
    <row r="392" spans="1:9" x14ac:dyDescent="0.25">
      <c r="A392" t="s">
        <v>689</v>
      </c>
      <c r="B392" t="s">
        <v>294</v>
      </c>
      <c r="C392" t="s">
        <v>639</v>
      </c>
      <c r="D392" t="s">
        <v>290</v>
      </c>
      <c r="E392">
        <v>39063</v>
      </c>
      <c r="F392">
        <f t="shared" ca="1" si="6"/>
        <v>14</v>
      </c>
      <c r="G392" t="s">
        <v>274</v>
      </c>
      <c r="H392">
        <v>77930</v>
      </c>
      <c r="I392">
        <v>5</v>
      </c>
    </row>
    <row r="393" spans="1:9" x14ac:dyDescent="0.25">
      <c r="A393" t="s">
        <v>690</v>
      </c>
      <c r="B393" t="s">
        <v>303</v>
      </c>
      <c r="C393" t="s">
        <v>691</v>
      </c>
      <c r="D393" t="s">
        <v>273</v>
      </c>
      <c r="E393">
        <v>40922</v>
      </c>
      <c r="F393">
        <f t="shared" ca="1" si="6"/>
        <v>9</v>
      </c>
      <c r="G393" t="s">
        <v>277</v>
      </c>
      <c r="H393">
        <v>39110</v>
      </c>
      <c r="I393">
        <v>5</v>
      </c>
    </row>
    <row r="394" spans="1:9" x14ac:dyDescent="0.25">
      <c r="A394" t="s">
        <v>692</v>
      </c>
      <c r="B394" t="s">
        <v>288</v>
      </c>
      <c r="C394" t="s">
        <v>691</v>
      </c>
      <c r="D394" t="s">
        <v>290</v>
      </c>
      <c r="E394">
        <v>38734</v>
      </c>
      <c r="F394">
        <f t="shared" ca="1" si="6"/>
        <v>15</v>
      </c>
      <c r="G394" t="s">
        <v>279</v>
      </c>
      <c r="H394">
        <v>54190</v>
      </c>
      <c r="I394">
        <v>4</v>
      </c>
    </row>
    <row r="395" spans="1:9" x14ac:dyDescent="0.25">
      <c r="A395" t="s">
        <v>693</v>
      </c>
      <c r="B395" t="s">
        <v>294</v>
      </c>
      <c r="C395" t="s">
        <v>691</v>
      </c>
      <c r="D395" t="s">
        <v>273</v>
      </c>
      <c r="E395">
        <v>36175</v>
      </c>
      <c r="F395">
        <f t="shared" ca="1" si="6"/>
        <v>22</v>
      </c>
      <c r="G395" t="s">
        <v>283</v>
      </c>
      <c r="H395">
        <v>23520</v>
      </c>
      <c r="I395">
        <v>2</v>
      </c>
    </row>
    <row r="396" spans="1:9" x14ac:dyDescent="0.25">
      <c r="A396" t="s">
        <v>694</v>
      </c>
      <c r="B396" t="s">
        <v>294</v>
      </c>
      <c r="C396" t="s">
        <v>691</v>
      </c>
      <c r="D396" t="s">
        <v>273</v>
      </c>
      <c r="E396">
        <v>36898</v>
      </c>
      <c r="F396">
        <f t="shared" ca="1" si="6"/>
        <v>20</v>
      </c>
      <c r="G396" t="s">
        <v>286</v>
      </c>
      <c r="H396">
        <v>71820</v>
      </c>
      <c r="I396">
        <v>2</v>
      </c>
    </row>
    <row r="397" spans="1:9" x14ac:dyDescent="0.25">
      <c r="A397" t="s">
        <v>695</v>
      </c>
      <c r="B397" t="s">
        <v>288</v>
      </c>
      <c r="C397" t="s">
        <v>691</v>
      </c>
      <c r="D397" t="s">
        <v>273</v>
      </c>
      <c r="E397">
        <v>40235</v>
      </c>
      <c r="F397">
        <f t="shared" ca="1" si="6"/>
        <v>11</v>
      </c>
      <c r="G397" t="s">
        <v>291</v>
      </c>
      <c r="H397">
        <v>22860</v>
      </c>
      <c r="I397">
        <v>5</v>
      </c>
    </row>
    <row r="398" spans="1:9" x14ac:dyDescent="0.25">
      <c r="A398" t="s">
        <v>696</v>
      </c>
      <c r="B398" t="s">
        <v>303</v>
      </c>
      <c r="C398" t="s">
        <v>691</v>
      </c>
      <c r="D398" t="s">
        <v>273</v>
      </c>
      <c r="E398">
        <v>36567</v>
      </c>
      <c r="F398">
        <f t="shared" ca="1" si="6"/>
        <v>21</v>
      </c>
      <c r="G398" t="s">
        <v>274</v>
      </c>
      <c r="H398">
        <v>45450</v>
      </c>
      <c r="I398">
        <v>5</v>
      </c>
    </row>
    <row r="399" spans="1:9" x14ac:dyDescent="0.25">
      <c r="A399" t="s">
        <v>697</v>
      </c>
      <c r="B399" t="s">
        <v>303</v>
      </c>
      <c r="C399" t="s">
        <v>691</v>
      </c>
      <c r="D399" t="s">
        <v>276</v>
      </c>
      <c r="E399">
        <v>40263</v>
      </c>
      <c r="F399">
        <f t="shared" ca="1" si="6"/>
        <v>11</v>
      </c>
      <c r="G399" t="s">
        <v>277</v>
      </c>
      <c r="H399">
        <v>49405</v>
      </c>
      <c r="I399">
        <v>4</v>
      </c>
    </row>
    <row r="400" spans="1:9" x14ac:dyDescent="0.25">
      <c r="A400" t="s">
        <v>698</v>
      </c>
      <c r="B400" t="s">
        <v>288</v>
      </c>
      <c r="C400" t="s">
        <v>691</v>
      </c>
      <c r="D400" t="s">
        <v>273</v>
      </c>
      <c r="E400">
        <v>41046</v>
      </c>
      <c r="F400">
        <f t="shared" ca="1" si="6"/>
        <v>9</v>
      </c>
      <c r="G400" t="s">
        <v>279</v>
      </c>
      <c r="H400">
        <v>48550</v>
      </c>
      <c r="I400">
        <v>5</v>
      </c>
    </row>
    <row r="401" spans="1:9" x14ac:dyDescent="0.25">
      <c r="A401" t="s">
        <v>699</v>
      </c>
      <c r="B401" t="s">
        <v>294</v>
      </c>
      <c r="C401" t="s">
        <v>691</v>
      </c>
      <c r="D401" t="s">
        <v>276</v>
      </c>
      <c r="E401">
        <v>35961</v>
      </c>
      <c r="F401">
        <f t="shared" ca="1" si="6"/>
        <v>22</v>
      </c>
      <c r="G401" t="s">
        <v>283</v>
      </c>
      <c r="H401">
        <v>20500</v>
      </c>
      <c r="I401">
        <v>3</v>
      </c>
    </row>
    <row r="402" spans="1:9" x14ac:dyDescent="0.25">
      <c r="A402" t="s">
        <v>700</v>
      </c>
      <c r="B402" t="s">
        <v>281</v>
      </c>
      <c r="C402" t="s">
        <v>691</v>
      </c>
      <c r="D402" t="s">
        <v>290</v>
      </c>
      <c r="E402">
        <v>40333</v>
      </c>
      <c r="F402">
        <f t="shared" ca="1" si="6"/>
        <v>10</v>
      </c>
      <c r="G402" t="s">
        <v>286</v>
      </c>
      <c r="H402">
        <v>74020</v>
      </c>
      <c r="I402">
        <v>2</v>
      </c>
    </row>
    <row r="403" spans="1:9" x14ac:dyDescent="0.25">
      <c r="A403" t="s">
        <v>701</v>
      </c>
      <c r="B403" t="s">
        <v>288</v>
      </c>
      <c r="C403" t="s">
        <v>691</v>
      </c>
      <c r="D403" t="s">
        <v>290</v>
      </c>
      <c r="E403">
        <v>37803</v>
      </c>
      <c r="F403">
        <f t="shared" ca="1" si="6"/>
        <v>17</v>
      </c>
      <c r="G403" t="s">
        <v>291</v>
      </c>
      <c r="H403">
        <v>78100</v>
      </c>
      <c r="I403">
        <v>3</v>
      </c>
    </row>
    <row r="404" spans="1:9" x14ac:dyDescent="0.25">
      <c r="A404" t="s">
        <v>702</v>
      </c>
      <c r="B404" t="s">
        <v>285</v>
      </c>
      <c r="C404" t="s">
        <v>691</v>
      </c>
      <c r="D404" t="s">
        <v>282</v>
      </c>
      <c r="E404">
        <v>37827</v>
      </c>
      <c r="F404">
        <f t="shared" ca="1" si="6"/>
        <v>17</v>
      </c>
      <c r="G404" t="s">
        <v>274</v>
      </c>
      <c r="H404">
        <v>11044</v>
      </c>
      <c r="I404">
        <v>2</v>
      </c>
    </row>
    <row r="405" spans="1:9" x14ac:dyDescent="0.25">
      <c r="A405" t="s">
        <v>703</v>
      </c>
      <c r="B405" t="s">
        <v>294</v>
      </c>
      <c r="C405" t="s">
        <v>691</v>
      </c>
      <c r="D405" t="s">
        <v>290</v>
      </c>
      <c r="E405">
        <v>40372</v>
      </c>
      <c r="F405">
        <f t="shared" ca="1" si="6"/>
        <v>10</v>
      </c>
      <c r="G405" t="s">
        <v>277</v>
      </c>
      <c r="H405">
        <v>75100</v>
      </c>
      <c r="I405">
        <v>4</v>
      </c>
    </row>
    <row r="406" spans="1:9" x14ac:dyDescent="0.25">
      <c r="A406" t="s">
        <v>704</v>
      </c>
      <c r="B406" t="s">
        <v>271</v>
      </c>
      <c r="C406" t="s">
        <v>691</v>
      </c>
      <c r="D406" t="s">
        <v>290</v>
      </c>
      <c r="E406">
        <v>36047</v>
      </c>
      <c r="F406">
        <f t="shared" ca="1" si="6"/>
        <v>22</v>
      </c>
      <c r="G406" t="s">
        <v>279</v>
      </c>
      <c r="H406">
        <v>72480</v>
      </c>
      <c r="I406">
        <v>2</v>
      </c>
    </row>
    <row r="407" spans="1:9" x14ac:dyDescent="0.25">
      <c r="A407" t="s">
        <v>705</v>
      </c>
      <c r="B407" t="s">
        <v>288</v>
      </c>
      <c r="C407" t="s">
        <v>691</v>
      </c>
      <c r="D407" t="s">
        <v>273</v>
      </c>
      <c r="E407">
        <v>41209</v>
      </c>
      <c r="F407">
        <f t="shared" ca="1" si="6"/>
        <v>8</v>
      </c>
      <c r="G407" t="s">
        <v>283</v>
      </c>
      <c r="H407">
        <v>87980</v>
      </c>
      <c r="I407">
        <v>1</v>
      </c>
    </row>
    <row r="408" spans="1:9" x14ac:dyDescent="0.25">
      <c r="A408" t="s">
        <v>706</v>
      </c>
      <c r="B408" t="s">
        <v>281</v>
      </c>
      <c r="C408" t="s">
        <v>691</v>
      </c>
      <c r="D408" t="s">
        <v>290</v>
      </c>
      <c r="E408">
        <v>39011</v>
      </c>
      <c r="F408">
        <f t="shared" ca="1" si="6"/>
        <v>14</v>
      </c>
      <c r="G408" t="s">
        <v>286</v>
      </c>
      <c r="H408">
        <v>86470</v>
      </c>
      <c r="I408">
        <v>4</v>
      </c>
    </row>
    <row r="409" spans="1:9" x14ac:dyDescent="0.25">
      <c r="A409" t="s">
        <v>707</v>
      </c>
      <c r="B409" t="s">
        <v>294</v>
      </c>
      <c r="C409" t="s">
        <v>691</v>
      </c>
      <c r="D409" t="s">
        <v>282</v>
      </c>
      <c r="E409">
        <v>36084</v>
      </c>
      <c r="F409">
        <f t="shared" ca="1" si="6"/>
        <v>22</v>
      </c>
      <c r="G409" t="s">
        <v>291</v>
      </c>
      <c r="H409">
        <v>21668</v>
      </c>
      <c r="I409">
        <v>4</v>
      </c>
    </row>
    <row r="410" spans="1:9" x14ac:dyDescent="0.25">
      <c r="A410" t="s">
        <v>708</v>
      </c>
      <c r="B410" t="s">
        <v>294</v>
      </c>
      <c r="C410" t="s">
        <v>691</v>
      </c>
      <c r="D410" t="s">
        <v>282</v>
      </c>
      <c r="E410">
        <v>40494</v>
      </c>
      <c r="F410">
        <f t="shared" ca="1" si="6"/>
        <v>10</v>
      </c>
      <c r="G410" t="s">
        <v>274</v>
      </c>
      <c r="H410">
        <v>35312</v>
      </c>
      <c r="I410">
        <v>3</v>
      </c>
    </row>
    <row r="411" spans="1:9" x14ac:dyDescent="0.25">
      <c r="A411" t="s">
        <v>709</v>
      </c>
      <c r="B411" t="s">
        <v>285</v>
      </c>
      <c r="C411" t="s">
        <v>691</v>
      </c>
      <c r="D411" t="s">
        <v>273</v>
      </c>
      <c r="E411">
        <v>36466</v>
      </c>
      <c r="F411">
        <f t="shared" ca="1" si="6"/>
        <v>21</v>
      </c>
      <c r="G411" t="s">
        <v>277</v>
      </c>
      <c r="H411">
        <v>68410</v>
      </c>
      <c r="I411">
        <v>5</v>
      </c>
    </row>
    <row r="412" spans="1:9" x14ac:dyDescent="0.25">
      <c r="A412" t="s">
        <v>710</v>
      </c>
      <c r="B412" t="s">
        <v>271</v>
      </c>
      <c r="C412" t="s">
        <v>691</v>
      </c>
      <c r="D412" t="s">
        <v>290</v>
      </c>
      <c r="E412">
        <v>37236</v>
      </c>
      <c r="F412">
        <f t="shared" ca="1" si="6"/>
        <v>19</v>
      </c>
      <c r="G412" t="s">
        <v>279</v>
      </c>
      <c r="H412">
        <v>29540</v>
      </c>
      <c r="I412">
        <v>3</v>
      </c>
    </row>
    <row r="413" spans="1:9" x14ac:dyDescent="0.25">
      <c r="A413" t="s">
        <v>711</v>
      </c>
      <c r="B413" t="s">
        <v>303</v>
      </c>
      <c r="C413" t="s">
        <v>691</v>
      </c>
      <c r="D413" t="s">
        <v>273</v>
      </c>
      <c r="E413">
        <v>40533</v>
      </c>
      <c r="F413">
        <f t="shared" ca="1" si="6"/>
        <v>10</v>
      </c>
      <c r="G413" t="s">
        <v>283</v>
      </c>
      <c r="H413">
        <v>62180</v>
      </c>
      <c r="I413">
        <v>2</v>
      </c>
    </row>
    <row r="414" spans="1:9" x14ac:dyDescent="0.25">
      <c r="A414" t="s">
        <v>712</v>
      </c>
      <c r="B414" t="s">
        <v>271</v>
      </c>
      <c r="C414" t="s">
        <v>425</v>
      </c>
      <c r="D414" t="s">
        <v>290</v>
      </c>
      <c r="E414">
        <v>38738</v>
      </c>
      <c r="F414">
        <f t="shared" ca="1" si="6"/>
        <v>15</v>
      </c>
      <c r="G414" t="s">
        <v>286</v>
      </c>
      <c r="H414">
        <v>25120</v>
      </c>
      <c r="I414">
        <v>2</v>
      </c>
    </row>
    <row r="415" spans="1:9" x14ac:dyDescent="0.25">
      <c r="A415" t="s">
        <v>713</v>
      </c>
      <c r="B415" t="s">
        <v>271</v>
      </c>
      <c r="C415" t="s">
        <v>425</v>
      </c>
      <c r="D415" t="s">
        <v>290</v>
      </c>
      <c r="E415">
        <v>39522</v>
      </c>
      <c r="F415">
        <f t="shared" ca="1" si="6"/>
        <v>13</v>
      </c>
      <c r="G415" t="s">
        <v>291</v>
      </c>
      <c r="H415">
        <v>71700</v>
      </c>
      <c r="I415">
        <v>2</v>
      </c>
    </row>
    <row r="416" spans="1:9" x14ac:dyDescent="0.25">
      <c r="A416" t="s">
        <v>714</v>
      </c>
      <c r="B416" t="s">
        <v>288</v>
      </c>
      <c r="C416" t="s">
        <v>425</v>
      </c>
      <c r="D416" t="s">
        <v>273</v>
      </c>
      <c r="E416">
        <v>39197</v>
      </c>
      <c r="F416">
        <f t="shared" ca="1" si="6"/>
        <v>14</v>
      </c>
      <c r="G416" t="s">
        <v>274</v>
      </c>
      <c r="H416">
        <v>63190</v>
      </c>
      <c r="I416">
        <v>1</v>
      </c>
    </row>
    <row r="417" spans="1:9" x14ac:dyDescent="0.25">
      <c r="A417" t="s">
        <v>715</v>
      </c>
      <c r="B417" t="s">
        <v>294</v>
      </c>
      <c r="C417" t="s">
        <v>425</v>
      </c>
      <c r="D417" t="s">
        <v>290</v>
      </c>
      <c r="E417">
        <v>38854</v>
      </c>
      <c r="F417">
        <f t="shared" ca="1" si="6"/>
        <v>15</v>
      </c>
      <c r="G417" t="s">
        <v>277</v>
      </c>
      <c r="H417">
        <v>44820</v>
      </c>
      <c r="I417">
        <v>4</v>
      </c>
    </row>
    <row r="418" spans="1:9" x14ac:dyDescent="0.25">
      <c r="A418" t="s">
        <v>716</v>
      </c>
      <c r="B418" t="s">
        <v>271</v>
      </c>
      <c r="C418" t="s">
        <v>717</v>
      </c>
      <c r="D418" t="s">
        <v>273</v>
      </c>
      <c r="E418">
        <v>40925</v>
      </c>
      <c r="F418">
        <f t="shared" ca="1" si="6"/>
        <v>9</v>
      </c>
      <c r="G418" t="s">
        <v>279</v>
      </c>
      <c r="H418">
        <v>43190</v>
      </c>
      <c r="I418">
        <v>2</v>
      </c>
    </row>
    <row r="419" spans="1:9" x14ac:dyDescent="0.25">
      <c r="A419" t="s">
        <v>718</v>
      </c>
      <c r="B419" t="s">
        <v>303</v>
      </c>
      <c r="C419" t="s">
        <v>717</v>
      </c>
      <c r="D419" t="s">
        <v>273</v>
      </c>
      <c r="E419">
        <v>39085</v>
      </c>
      <c r="F419">
        <f t="shared" ca="1" si="6"/>
        <v>14</v>
      </c>
      <c r="G419" t="s">
        <v>283</v>
      </c>
      <c r="H419">
        <v>87030</v>
      </c>
      <c r="I419">
        <v>3</v>
      </c>
    </row>
    <row r="420" spans="1:9" x14ac:dyDescent="0.25">
      <c r="A420" t="s">
        <v>719</v>
      </c>
      <c r="B420" t="s">
        <v>271</v>
      </c>
      <c r="C420" t="s">
        <v>717</v>
      </c>
      <c r="D420" t="s">
        <v>273</v>
      </c>
      <c r="E420">
        <v>40941</v>
      </c>
      <c r="F420">
        <f t="shared" ca="1" si="6"/>
        <v>9</v>
      </c>
      <c r="G420" t="s">
        <v>286</v>
      </c>
      <c r="H420">
        <v>26360</v>
      </c>
      <c r="I420">
        <v>1</v>
      </c>
    </row>
    <row r="421" spans="1:9" x14ac:dyDescent="0.25">
      <c r="A421" t="s">
        <v>720</v>
      </c>
      <c r="B421" t="s">
        <v>288</v>
      </c>
      <c r="C421" t="s">
        <v>717</v>
      </c>
      <c r="D421" t="s">
        <v>273</v>
      </c>
      <c r="E421">
        <v>40947</v>
      </c>
      <c r="F421">
        <f t="shared" ca="1" si="6"/>
        <v>9</v>
      </c>
      <c r="G421" t="s">
        <v>291</v>
      </c>
      <c r="H421">
        <v>79770</v>
      </c>
      <c r="I421">
        <v>4</v>
      </c>
    </row>
    <row r="422" spans="1:9" x14ac:dyDescent="0.25">
      <c r="A422" t="s">
        <v>721</v>
      </c>
      <c r="B422" t="s">
        <v>288</v>
      </c>
      <c r="C422" t="s">
        <v>717</v>
      </c>
      <c r="D422" t="s">
        <v>273</v>
      </c>
      <c r="E422">
        <v>39120</v>
      </c>
      <c r="F422">
        <f t="shared" ca="1" si="6"/>
        <v>14</v>
      </c>
      <c r="G422" t="s">
        <v>274</v>
      </c>
      <c r="H422">
        <v>88850</v>
      </c>
      <c r="I422">
        <v>3</v>
      </c>
    </row>
    <row r="423" spans="1:9" x14ac:dyDescent="0.25">
      <c r="A423" t="s">
        <v>722</v>
      </c>
      <c r="B423" t="s">
        <v>285</v>
      </c>
      <c r="C423" t="s">
        <v>717</v>
      </c>
      <c r="D423" t="s">
        <v>273</v>
      </c>
      <c r="E423">
        <v>39123</v>
      </c>
      <c r="F423">
        <f t="shared" ca="1" si="6"/>
        <v>14</v>
      </c>
      <c r="G423" t="s">
        <v>277</v>
      </c>
      <c r="H423">
        <v>77840</v>
      </c>
      <c r="I423">
        <v>2</v>
      </c>
    </row>
    <row r="424" spans="1:9" x14ac:dyDescent="0.25">
      <c r="A424" t="s">
        <v>723</v>
      </c>
      <c r="B424" t="s">
        <v>303</v>
      </c>
      <c r="C424" t="s">
        <v>717</v>
      </c>
      <c r="D424" t="s">
        <v>273</v>
      </c>
      <c r="E424">
        <v>40246</v>
      </c>
      <c r="F424">
        <f t="shared" ca="1" si="6"/>
        <v>11</v>
      </c>
      <c r="G424" t="s">
        <v>279</v>
      </c>
      <c r="H424">
        <v>63080</v>
      </c>
      <c r="I424">
        <v>5</v>
      </c>
    </row>
    <row r="425" spans="1:9" x14ac:dyDescent="0.25">
      <c r="A425" t="s">
        <v>724</v>
      </c>
      <c r="B425" t="s">
        <v>294</v>
      </c>
      <c r="C425" t="s">
        <v>717</v>
      </c>
      <c r="D425" t="s">
        <v>282</v>
      </c>
      <c r="E425">
        <v>37711</v>
      </c>
      <c r="F425">
        <f t="shared" ca="1" si="6"/>
        <v>18</v>
      </c>
      <c r="G425" t="s">
        <v>283</v>
      </c>
      <c r="H425">
        <v>21648</v>
      </c>
      <c r="I425">
        <v>2</v>
      </c>
    </row>
    <row r="426" spans="1:9" x14ac:dyDescent="0.25">
      <c r="A426" t="s">
        <v>725</v>
      </c>
      <c r="B426" t="s">
        <v>288</v>
      </c>
      <c r="C426" t="s">
        <v>717</v>
      </c>
      <c r="D426" t="s">
        <v>273</v>
      </c>
      <c r="E426">
        <v>38807</v>
      </c>
      <c r="F426">
        <f t="shared" ca="1" si="6"/>
        <v>15</v>
      </c>
      <c r="G426" t="s">
        <v>286</v>
      </c>
      <c r="H426">
        <v>47060</v>
      </c>
      <c r="I426">
        <v>4</v>
      </c>
    </row>
    <row r="427" spans="1:9" x14ac:dyDescent="0.25">
      <c r="A427" t="s">
        <v>726</v>
      </c>
      <c r="B427" t="s">
        <v>281</v>
      </c>
      <c r="C427" t="s">
        <v>717</v>
      </c>
      <c r="D427" t="s">
        <v>290</v>
      </c>
      <c r="E427">
        <v>40620</v>
      </c>
      <c r="F427">
        <f t="shared" ca="1" si="6"/>
        <v>10</v>
      </c>
      <c r="G427" t="s">
        <v>291</v>
      </c>
      <c r="H427">
        <v>84300</v>
      </c>
      <c r="I427">
        <v>1</v>
      </c>
    </row>
    <row r="428" spans="1:9" x14ac:dyDescent="0.25">
      <c r="A428" t="s">
        <v>727</v>
      </c>
      <c r="B428" t="s">
        <v>288</v>
      </c>
      <c r="C428" t="s">
        <v>717</v>
      </c>
      <c r="D428" t="s">
        <v>273</v>
      </c>
      <c r="E428">
        <v>35903</v>
      </c>
      <c r="F428">
        <f t="shared" ca="1" si="6"/>
        <v>23</v>
      </c>
      <c r="G428" t="s">
        <v>274</v>
      </c>
      <c r="H428">
        <v>68520</v>
      </c>
      <c r="I428">
        <v>5</v>
      </c>
    </row>
    <row r="429" spans="1:9" x14ac:dyDescent="0.25">
      <c r="A429" t="s">
        <v>728</v>
      </c>
      <c r="B429" t="s">
        <v>294</v>
      </c>
      <c r="C429" t="s">
        <v>717</v>
      </c>
      <c r="D429" t="s">
        <v>290</v>
      </c>
      <c r="E429">
        <v>36623</v>
      </c>
      <c r="F429">
        <f t="shared" ca="1" si="6"/>
        <v>21</v>
      </c>
      <c r="G429" t="s">
        <v>277</v>
      </c>
      <c r="H429">
        <v>30300</v>
      </c>
      <c r="I429">
        <v>1</v>
      </c>
    </row>
    <row r="430" spans="1:9" x14ac:dyDescent="0.25">
      <c r="A430" t="s">
        <v>729</v>
      </c>
      <c r="B430" t="s">
        <v>294</v>
      </c>
      <c r="C430" t="s">
        <v>717</v>
      </c>
      <c r="D430" t="s">
        <v>273</v>
      </c>
      <c r="E430">
        <v>39224</v>
      </c>
      <c r="F430">
        <f t="shared" ca="1" si="6"/>
        <v>14</v>
      </c>
      <c r="G430" t="s">
        <v>279</v>
      </c>
      <c r="H430">
        <v>73030</v>
      </c>
      <c r="I430">
        <v>5</v>
      </c>
    </row>
    <row r="431" spans="1:9" x14ac:dyDescent="0.25">
      <c r="A431" t="s">
        <v>730</v>
      </c>
      <c r="B431" t="s">
        <v>303</v>
      </c>
      <c r="C431" t="s">
        <v>717</v>
      </c>
      <c r="D431" t="s">
        <v>290</v>
      </c>
      <c r="E431">
        <v>35921</v>
      </c>
      <c r="F431">
        <f t="shared" ca="1" si="6"/>
        <v>23</v>
      </c>
      <c r="G431" t="s">
        <v>283</v>
      </c>
      <c r="H431">
        <v>63330</v>
      </c>
      <c r="I431">
        <v>4</v>
      </c>
    </row>
    <row r="432" spans="1:9" x14ac:dyDescent="0.25">
      <c r="A432" t="s">
        <v>731</v>
      </c>
      <c r="B432" t="s">
        <v>281</v>
      </c>
      <c r="C432" t="s">
        <v>717</v>
      </c>
      <c r="D432" t="s">
        <v>290</v>
      </c>
      <c r="E432">
        <v>39616</v>
      </c>
      <c r="F432">
        <f t="shared" ca="1" si="6"/>
        <v>12</v>
      </c>
      <c r="G432" t="s">
        <v>286</v>
      </c>
      <c r="H432">
        <v>66710</v>
      </c>
      <c r="I432">
        <v>2</v>
      </c>
    </row>
    <row r="433" spans="1:9" x14ac:dyDescent="0.25">
      <c r="A433" t="s">
        <v>732</v>
      </c>
      <c r="B433" t="s">
        <v>294</v>
      </c>
      <c r="C433" t="s">
        <v>717</v>
      </c>
      <c r="D433" t="s">
        <v>273</v>
      </c>
      <c r="E433">
        <v>35969</v>
      </c>
      <c r="F433">
        <f t="shared" ca="1" si="6"/>
        <v>22</v>
      </c>
      <c r="G433" t="s">
        <v>291</v>
      </c>
      <c r="H433">
        <v>74530</v>
      </c>
      <c r="I433">
        <v>5</v>
      </c>
    </row>
    <row r="434" spans="1:9" x14ac:dyDescent="0.25">
      <c r="A434" t="s">
        <v>733</v>
      </c>
      <c r="B434" t="s">
        <v>294</v>
      </c>
      <c r="C434" t="s">
        <v>717</v>
      </c>
      <c r="D434" t="s">
        <v>282</v>
      </c>
      <c r="E434">
        <v>36329</v>
      </c>
      <c r="F434">
        <f t="shared" ca="1" si="6"/>
        <v>21</v>
      </c>
      <c r="G434" t="s">
        <v>274</v>
      </c>
      <c r="H434">
        <v>39764</v>
      </c>
      <c r="I434">
        <v>1</v>
      </c>
    </row>
    <row r="435" spans="1:9" x14ac:dyDescent="0.25">
      <c r="A435" t="s">
        <v>734</v>
      </c>
      <c r="B435" t="s">
        <v>288</v>
      </c>
      <c r="C435" t="s">
        <v>717</v>
      </c>
      <c r="D435" t="s">
        <v>276</v>
      </c>
      <c r="E435">
        <v>36695</v>
      </c>
      <c r="F435">
        <f t="shared" ca="1" si="6"/>
        <v>20</v>
      </c>
      <c r="G435" t="s">
        <v>277</v>
      </c>
      <c r="H435">
        <v>29005</v>
      </c>
      <c r="I435">
        <v>1</v>
      </c>
    </row>
    <row r="436" spans="1:9" x14ac:dyDescent="0.25">
      <c r="A436" t="s">
        <v>735</v>
      </c>
      <c r="B436" t="s">
        <v>288</v>
      </c>
      <c r="C436" t="s">
        <v>717</v>
      </c>
      <c r="D436" t="s">
        <v>282</v>
      </c>
      <c r="E436">
        <v>38144</v>
      </c>
      <c r="F436">
        <f t="shared" ca="1" si="6"/>
        <v>16</v>
      </c>
      <c r="G436" t="s">
        <v>279</v>
      </c>
      <c r="H436">
        <v>33512</v>
      </c>
      <c r="I436">
        <v>4</v>
      </c>
    </row>
    <row r="437" spans="1:9" x14ac:dyDescent="0.25">
      <c r="A437" t="s">
        <v>736</v>
      </c>
      <c r="B437" t="s">
        <v>288</v>
      </c>
      <c r="C437" t="s">
        <v>717</v>
      </c>
      <c r="D437" t="s">
        <v>290</v>
      </c>
      <c r="E437">
        <v>41116</v>
      </c>
      <c r="F437">
        <f t="shared" ca="1" si="6"/>
        <v>8</v>
      </c>
      <c r="G437" t="s">
        <v>283</v>
      </c>
      <c r="H437">
        <v>32650</v>
      </c>
      <c r="I437">
        <v>1</v>
      </c>
    </row>
    <row r="438" spans="1:9" x14ac:dyDescent="0.25">
      <c r="A438" t="s">
        <v>737</v>
      </c>
      <c r="B438" t="s">
        <v>294</v>
      </c>
      <c r="C438" t="s">
        <v>717</v>
      </c>
      <c r="D438" t="s">
        <v>273</v>
      </c>
      <c r="E438">
        <v>39284</v>
      </c>
      <c r="F438">
        <f t="shared" ca="1" si="6"/>
        <v>13</v>
      </c>
      <c r="G438" t="s">
        <v>286</v>
      </c>
      <c r="H438">
        <v>25830</v>
      </c>
      <c r="I438">
        <v>5</v>
      </c>
    </row>
    <row r="439" spans="1:9" x14ac:dyDescent="0.25">
      <c r="A439" t="s">
        <v>738</v>
      </c>
      <c r="B439" t="s">
        <v>288</v>
      </c>
      <c r="C439" t="s">
        <v>717</v>
      </c>
      <c r="D439" t="s">
        <v>273</v>
      </c>
      <c r="E439">
        <v>38916</v>
      </c>
      <c r="F439">
        <f t="shared" ca="1" si="6"/>
        <v>14</v>
      </c>
      <c r="G439" t="s">
        <v>291</v>
      </c>
      <c r="H439">
        <v>27560</v>
      </c>
      <c r="I439">
        <v>2</v>
      </c>
    </row>
    <row r="440" spans="1:9" x14ac:dyDescent="0.25">
      <c r="A440" t="s">
        <v>739</v>
      </c>
      <c r="B440" t="s">
        <v>271</v>
      </c>
      <c r="C440" t="s">
        <v>717</v>
      </c>
      <c r="D440" t="s">
        <v>273</v>
      </c>
      <c r="E440">
        <v>39657</v>
      </c>
      <c r="F440">
        <f t="shared" ca="1" si="6"/>
        <v>12</v>
      </c>
      <c r="G440" t="s">
        <v>274</v>
      </c>
      <c r="H440">
        <v>80880</v>
      </c>
      <c r="I440">
        <v>1</v>
      </c>
    </row>
    <row r="441" spans="1:9" x14ac:dyDescent="0.25">
      <c r="A441" t="s">
        <v>740</v>
      </c>
      <c r="B441" t="s">
        <v>281</v>
      </c>
      <c r="C441" t="s">
        <v>717</v>
      </c>
      <c r="D441" t="s">
        <v>273</v>
      </c>
      <c r="E441">
        <v>40370</v>
      </c>
      <c r="F441">
        <f t="shared" ca="1" si="6"/>
        <v>10</v>
      </c>
      <c r="G441" t="s">
        <v>277</v>
      </c>
      <c r="H441">
        <v>66840</v>
      </c>
      <c r="I441">
        <v>4</v>
      </c>
    </row>
    <row r="442" spans="1:9" x14ac:dyDescent="0.25">
      <c r="A442" t="s">
        <v>741</v>
      </c>
      <c r="B442" t="s">
        <v>288</v>
      </c>
      <c r="C442" t="s">
        <v>717</v>
      </c>
      <c r="D442" t="s">
        <v>273</v>
      </c>
      <c r="E442">
        <v>40762</v>
      </c>
      <c r="F442">
        <f t="shared" ca="1" si="6"/>
        <v>9</v>
      </c>
      <c r="G442" t="s">
        <v>279</v>
      </c>
      <c r="H442">
        <v>61470</v>
      </c>
      <c r="I442">
        <v>5</v>
      </c>
    </row>
    <row r="443" spans="1:9" x14ac:dyDescent="0.25">
      <c r="A443" t="s">
        <v>742</v>
      </c>
      <c r="B443" t="s">
        <v>271</v>
      </c>
      <c r="C443" t="s">
        <v>717</v>
      </c>
      <c r="D443" t="s">
        <v>276</v>
      </c>
      <c r="E443">
        <v>37470</v>
      </c>
      <c r="F443">
        <f t="shared" ca="1" si="6"/>
        <v>18</v>
      </c>
      <c r="G443" t="s">
        <v>283</v>
      </c>
      <c r="H443">
        <v>33810</v>
      </c>
      <c r="I443">
        <v>5</v>
      </c>
    </row>
    <row r="444" spans="1:9" x14ac:dyDescent="0.25">
      <c r="A444" t="s">
        <v>743</v>
      </c>
      <c r="B444" t="s">
        <v>294</v>
      </c>
      <c r="C444" t="s">
        <v>717</v>
      </c>
      <c r="D444" t="s">
        <v>273</v>
      </c>
      <c r="E444">
        <v>38227</v>
      </c>
      <c r="F444">
        <f t="shared" ca="1" si="6"/>
        <v>16</v>
      </c>
      <c r="G444" t="s">
        <v>286</v>
      </c>
      <c r="H444">
        <v>86200</v>
      </c>
      <c r="I444">
        <v>3</v>
      </c>
    </row>
    <row r="445" spans="1:9" x14ac:dyDescent="0.25">
      <c r="A445" t="s">
        <v>744</v>
      </c>
      <c r="B445" t="s">
        <v>281</v>
      </c>
      <c r="C445" t="s">
        <v>717</v>
      </c>
      <c r="D445" t="s">
        <v>276</v>
      </c>
      <c r="E445">
        <v>39299</v>
      </c>
      <c r="F445">
        <f t="shared" ca="1" si="6"/>
        <v>13</v>
      </c>
      <c r="G445" t="s">
        <v>291</v>
      </c>
      <c r="H445">
        <v>47760</v>
      </c>
      <c r="I445">
        <v>3</v>
      </c>
    </row>
    <row r="446" spans="1:9" x14ac:dyDescent="0.25">
      <c r="A446" t="s">
        <v>745</v>
      </c>
      <c r="B446" t="s">
        <v>285</v>
      </c>
      <c r="C446" t="s">
        <v>717</v>
      </c>
      <c r="D446" t="s">
        <v>273</v>
      </c>
      <c r="E446">
        <v>39678</v>
      </c>
      <c r="F446">
        <f t="shared" ca="1" si="6"/>
        <v>12</v>
      </c>
      <c r="G446" t="s">
        <v>274</v>
      </c>
      <c r="H446">
        <v>80090</v>
      </c>
      <c r="I446">
        <v>2</v>
      </c>
    </row>
    <row r="447" spans="1:9" x14ac:dyDescent="0.25">
      <c r="A447" t="s">
        <v>746</v>
      </c>
      <c r="B447" t="s">
        <v>285</v>
      </c>
      <c r="C447" t="s">
        <v>717</v>
      </c>
      <c r="D447" t="s">
        <v>276</v>
      </c>
      <c r="E447">
        <v>40393</v>
      </c>
      <c r="F447">
        <f t="shared" ca="1" si="6"/>
        <v>10</v>
      </c>
      <c r="G447" t="s">
        <v>277</v>
      </c>
      <c r="H447">
        <v>16925</v>
      </c>
      <c r="I447">
        <v>1</v>
      </c>
    </row>
    <row r="448" spans="1:9" x14ac:dyDescent="0.25">
      <c r="A448" t="s">
        <v>747</v>
      </c>
      <c r="B448" t="s">
        <v>271</v>
      </c>
      <c r="C448" t="s">
        <v>717</v>
      </c>
      <c r="D448" t="s">
        <v>282</v>
      </c>
      <c r="E448">
        <v>40403</v>
      </c>
      <c r="F448">
        <f t="shared" ca="1" si="6"/>
        <v>10</v>
      </c>
      <c r="G448" t="s">
        <v>279</v>
      </c>
      <c r="H448">
        <v>15056</v>
      </c>
      <c r="I448">
        <v>5</v>
      </c>
    </row>
    <row r="449" spans="1:9" x14ac:dyDescent="0.25">
      <c r="A449" t="s">
        <v>748</v>
      </c>
      <c r="B449" t="s">
        <v>294</v>
      </c>
      <c r="C449" t="s">
        <v>717</v>
      </c>
      <c r="D449" t="s">
        <v>276</v>
      </c>
      <c r="E449">
        <v>40807</v>
      </c>
      <c r="F449">
        <f t="shared" ca="1" si="6"/>
        <v>9</v>
      </c>
      <c r="G449" t="s">
        <v>283</v>
      </c>
      <c r="H449">
        <v>35045</v>
      </c>
      <c r="I449">
        <v>4</v>
      </c>
    </row>
    <row r="450" spans="1:9" x14ac:dyDescent="0.25">
      <c r="A450" t="s">
        <v>749</v>
      </c>
      <c r="B450" t="s">
        <v>288</v>
      </c>
      <c r="C450" t="s">
        <v>717</v>
      </c>
      <c r="D450" t="s">
        <v>273</v>
      </c>
      <c r="E450">
        <v>41183</v>
      </c>
      <c r="F450">
        <f t="shared" ref="F450:F513" ca="1" si="7">DATEDIF(E450,TODAY(),"Y")</f>
        <v>8</v>
      </c>
      <c r="G450" t="s">
        <v>286</v>
      </c>
      <c r="H450">
        <v>75370</v>
      </c>
      <c r="I450">
        <v>2</v>
      </c>
    </row>
    <row r="451" spans="1:9" x14ac:dyDescent="0.25">
      <c r="A451" t="s">
        <v>750</v>
      </c>
      <c r="B451" t="s">
        <v>294</v>
      </c>
      <c r="C451" t="s">
        <v>717</v>
      </c>
      <c r="D451" t="s">
        <v>273</v>
      </c>
      <c r="E451">
        <v>41186</v>
      </c>
      <c r="F451">
        <f t="shared" ca="1" si="7"/>
        <v>8</v>
      </c>
      <c r="G451" t="s">
        <v>291</v>
      </c>
      <c r="H451">
        <v>46910</v>
      </c>
      <c r="I451">
        <v>3</v>
      </c>
    </row>
    <row r="452" spans="1:9" x14ac:dyDescent="0.25">
      <c r="A452" t="s">
        <v>751</v>
      </c>
      <c r="B452" t="s">
        <v>281</v>
      </c>
      <c r="C452" t="s">
        <v>717</v>
      </c>
      <c r="D452" t="s">
        <v>276</v>
      </c>
      <c r="E452">
        <v>39731</v>
      </c>
      <c r="F452">
        <f t="shared" ca="1" si="7"/>
        <v>12</v>
      </c>
      <c r="G452" t="s">
        <v>274</v>
      </c>
      <c r="H452">
        <v>13435</v>
      </c>
      <c r="I452">
        <v>1</v>
      </c>
    </row>
    <row r="453" spans="1:9" x14ac:dyDescent="0.25">
      <c r="A453" t="s">
        <v>752</v>
      </c>
      <c r="B453" t="s">
        <v>271</v>
      </c>
      <c r="C453" t="s">
        <v>717</v>
      </c>
      <c r="D453" t="s">
        <v>273</v>
      </c>
      <c r="E453">
        <v>40452</v>
      </c>
      <c r="F453">
        <f t="shared" ca="1" si="7"/>
        <v>10</v>
      </c>
      <c r="G453" t="s">
        <v>277</v>
      </c>
      <c r="H453">
        <v>43410</v>
      </c>
      <c r="I453">
        <v>1</v>
      </c>
    </row>
    <row r="454" spans="1:9" x14ac:dyDescent="0.25">
      <c r="A454" t="s">
        <v>753</v>
      </c>
      <c r="B454" t="s">
        <v>294</v>
      </c>
      <c r="C454" t="s">
        <v>717</v>
      </c>
      <c r="D454" t="s">
        <v>282</v>
      </c>
      <c r="E454">
        <v>40452</v>
      </c>
      <c r="F454">
        <f t="shared" ca="1" si="7"/>
        <v>10</v>
      </c>
      <c r="G454" t="s">
        <v>279</v>
      </c>
      <c r="H454">
        <v>9180</v>
      </c>
      <c r="I454">
        <v>3</v>
      </c>
    </row>
    <row r="455" spans="1:9" x14ac:dyDescent="0.25">
      <c r="A455" t="s">
        <v>754</v>
      </c>
      <c r="B455" t="s">
        <v>281</v>
      </c>
      <c r="C455" t="s">
        <v>717</v>
      </c>
      <c r="D455" t="s">
        <v>290</v>
      </c>
      <c r="E455">
        <v>40468</v>
      </c>
      <c r="F455">
        <f t="shared" ca="1" si="7"/>
        <v>10</v>
      </c>
      <c r="G455" t="s">
        <v>283</v>
      </c>
      <c r="H455">
        <v>39440</v>
      </c>
      <c r="I455">
        <v>4</v>
      </c>
    </row>
    <row r="456" spans="1:9" x14ac:dyDescent="0.25">
      <c r="A456" t="s">
        <v>755</v>
      </c>
      <c r="B456" t="s">
        <v>288</v>
      </c>
      <c r="C456" t="s">
        <v>717</v>
      </c>
      <c r="D456" t="s">
        <v>273</v>
      </c>
      <c r="E456">
        <v>41233</v>
      </c>
      <c r="F456">
        <f t="shared" ca="1" si="7"/>
        <v>8</v>
      </c>
      <c r="G456" t="s">
        <v>286</v>
      </c>
      <c r="H456">
        <v>68010</v>
      </c>
      <c r="I456">
        <v>1</v>
      </c>
    </row>
    <row r="457" spans="1:9" x14ac:dyDescent="0.25">
      <c r="A457" t="s">
        <v>756</v>
      </c>
      <c r="B457" t="s">
        <v>288</v>
      </c>
      <c r="C457" t="s">
        <v>717</v>
      </c>
      <c r="D457" t="s">
        <v>273</v>
      </c>
      <c r="E457">
        <v>40492</v>
      </c>
      <c r="F457">
        <f t="shared" ca="1" si="7"/>
        <v>10</v>
      </c>
      <c r="G457" t="s">
        <v>291</v>
      </c>
      <c r="H457">
        <v>67230</v>
      </c>
      <c r="I457">
        <v>4</v>
      </c>
    </row>
    <row r="458" spans="1:9" x14ac:dyDescent="0.25">
      <c r="A458" t="s">
        <v>757</v>
      </c>
      <c r="B458" t="s">
        <v>288</v>
      </c>
      <c r="C458" t="s">
        <v>717</v>
      </c>
      <c r="D458" t="s">
        <v>273</v>
      </c>
      <c r="E458">
        <v>39404</v>
      </c>
      <c r="F458">
        <f t="shared" ca="1" si="7"/>
        <v>13</v>
      </c>
      <c r="G458" t="s">
        <v>274</v>
      </c>
      <c r="H458">
        <v>50990</v>
      </c>
      <c r="I458">
        <v>4</v>
      </c>
    </row>
    <row r="459" spans="1:9" x14ac:dyDescent="0.25">
      <c r="A459" t="s">
        <v>758</v>
      </c>
      <c r="B459" t="s">
        <v>294</v>
      </c>
      <c r="C459" t="s">
        <v>717</v>
      </c>
      <c r="D459" t="s">
        <v>273</v>
      </c>
      <c r="E459">
        <v>40883</v>
      </c>
      <c r="F459">
        <f t="shared" ca="1" si="7"/>
        <v>9</v>
      </c>
      <c r="G459" t="s">
        <v>277</v>
      </c>
      <c r="H459">
        <v>43580</v>
      </c>
      <c r="I459">
        <v>5</v>
      </c>
    </row>
    <row r="460" spans="1:9" x14ac:dyDescent="0.25">
      <c r="A460" t="s">
        <v>759</v>
      </c>
      <c r="B460" t="s">
        <v>294</v>
      </c>
      <c r="C460" t="s">
        <v>717</v>
      </c>
      <c r="D460" t="s">
        <v>273</v>
      </c>
      <c r="E460">
        <v>40525</v>
      </c>
      <c r="F460">
        <f t="shared" ca="1" si="7"/>
        <v>10</v>
      </c>
      <c r="G460" t="s">
        <v>279</v>
      </c>
      <c r="H460">
        <v>77950</v>
      </c>
      <c r="I460">
        <v>4</v>
      </c>
    </row>
    <row r="461" spans="1:9" x14ac:dyDescent="0.25">
      <c r="A461" t="s">
        <v>760</v>
      </c>
      <c r="B461" t="s">
        <v>303</v>
      </c>
      <c r="C461" t="s">
        <v>717</v>
      </c>
      <c r="D461" t="s">
        <v>290</v>
      </c>
      <c r="E461">
        <v>39783</v>
      </c>
      <c r="F461">
        <f t="shared" ca="1" si="7"/>
        <v>12</v>
      </c>
      <c r="G461" t="s">
        <v>283</v>
      </c>
      <c r="H461">
        <v>54000</v>
      </c>
      <c r="I461">
        <v>3</v>
      </c>
    </row>
    <row r="462" spans="1:9" x14ac:dyDescent="0.25">
      <c r="A462" t="s">
        <v>761</v>
      </c>
      <c r="B462" t="s">
        <v>288</v>
      </c>
      <c r="C462" t="s">
        <v>762</v>
      </c>
      <c r="D462" t="s">
        <v>273</v>
      </c>
      <c r="E462">
        <v>40551</v>
      </c>
      <c r="F462">
        <f t="shared" ca="1" si="7"/>
        <v>10</v>
      </c>
      <c r="G462" t="s">
        <v>286</v>
      </c>
      <c r="H462">
        <v>71730</v>
      </c>
      <c r="I462">
        <v>1</v>
      </c>
    </row>
    <row r="463" spans="1:9" x14ac:dyDescent="0.25">
      <c r="A463" t="s">
        <v>763</v>
      </c>
      <c r="B463" t="s">
        <v>288</v>
      </c>
      <c r="C463" t="s">
        <v>762</v>
      </c>
      <c r="D463" t="s">
        <v>273</v>
      </c>
      <c r="E463">
        <v>40585</v>
      </c>
      <c r="F463">
        <f t="shared" ca="1" si="7"/>
        <v>10</v>
      </c>
      <c r="G463" t="s">
        <v>291</v>
      </c>
      <c r="H463">
        <v>87950</v>
      </c>
      <c r="I463">
        <v>4</v>
      </c>
    </row>
    <row r="464" spans="1:9" x14ac:dyDescent="0.25">
      <c r="A464" t="s">
        <v>764</v>
      </c>
      <c r="B464" t="s">
        <v>281</v>
      </c>
      <c r="C464" t="s">
        <v>762</v>
      </c>
      <c r="D464" t="s">
        <v>290</v>
      </c>
      <c r="E464">
        <v>40591</v>
      </c>
      <c r="F464">
        <f t="shared" ca="1" si="7"/>
        <v>10</v>
      </c>
      <c r="G464" t="s">
        <v>274</v>
      </c>
      <c r="H464">
        <v>49070</v>
      </c>
      <c r="I464">
        <v>3</v>
      </c>
    </row>
    <row r="465" spans="1:9" x14ac:dyDescent="0.25">
      <c r="A465" t="s">
        <v>765</v>
      </c>
      <c r="B465" t="s">
        <v>294</v>
      </c>
      <c r="C465" t="s">
        <v>762</v>
      </c>
      <c r="D465" t="s">
        <v>273</v>
      </c>
      <c r="E465">
        <v>40625</v>
      </c>
      <c r="F465">
        <f t="shared" ca="1" si="7"/>
        <v>10</v>
      </c>
      <c r="G465" t="s">
        <v>277</v>
      </c>
      <c r="H465">
        <v>35320</v>
      </c>
      <c r="I465">
        <v>3</v>
      </c>
    </row>
    <row r="466" spans="1:9" x14ac:dyDescent="0.25">
      <c r="A466" t="s">
        <v>766</v>
      </c>
      <c r="B466" t="s">
        <v>288</v>
      </c>
      <c r="C466" t="s">
        <v>762</v>
      </c>
      <c r="D466" t="s">
        <v>276</v>
      </c>
      <c r="E466">
        <v>40654</v>
      </c>
      <c r="F466">
        <f t="shared" ca="1" si="7"/>
        <v>10</v>
      </c>
      <c r="G466" t="s">
        <v>279</v>
      </c>
      <c r="H466">
        <v>16015</v>
      </c>
      <c r="I466">
        <v>3</v>
      </c>
    </row>
    <row r="467" spans="1:9" x14ac:dyDescent="0.25">
      <c r="A467" t="s">
        <v>767</v>
      </c>
      <c r="B467" t="s">
        <v>294</v>
      </c>
      <c r="C467" t="s">
        <v>762</v>
      </c>
      <c r="D467" t="s">
        <v>273</v>
      </c>
      <c r="E467">
        <v>40745</v>
      </c>
      <c r="F467">
        <f t="shared" ca="1" si="7"/>
        <v>9</v>
      </c>
      <c r="G467" t="s">
        <v>283</v>
      </c>
      <c r="H467">
        <v>69400</v>
      </c>
      <c r="I467">
        <v>5</v>
      </c>
    </row>
    <row r="468" spans="1:9" x14ac:dyDescent="0.25">
      <c r="A468" t="s">
        <v>768</v>
      </c>
      <c r="B468" t="s">
        <v>288</v>
      </c>
      <c r="C468" t="s">
        <v>762</v>
      </c>
      <c r="D468" t="s">
        <v>276</v>
      </c>
      <c r="E468">
        <v>39687</v>
      </c>
      <c r="F468">
        <f t="shared" ca="1" si="7"/>
        <v>12</v>
      </c>
      <c r="G468" t="s">
        <v>286</v>
      </c>
      <c r="H468">
        <v>24815</v>
      </c>
      <c r="I468">
        <v>1</v>
      </c>
    </row>
    <row r="469" spans="1:9" x14ac:dyDescent="0.25">
      <c r="A469" t="s">
        <v>769</v>
      </c>
      <c r="B469" t="s">
        <v>294</v>
      </c>
      <c r="C469" t="s">
        <v>762</v>
      </c>
      <c r="D469" t="s">
        <v>273</v>
      </c>
      <c r="E469">
        <v>39688</v>
      </c>
      <c r="F469">
        <f t="shared" ca="1" si="7"/>
        <v>12</v>
      </c>
      <c r="G469" t="s">
        <v>291</v>
      </c>
      <c r="H469">
        <v>32600</v>
      </c>
      <c r="I469">
        <v>5</v>
      </c>
    </row>
    <row r="470" spans="1:9" x14ac:dyDescent="0.25">
      <c r="A470" t="s">
        <v>770</v>
      </c>
      <c r="B470" t="s">
        <v>294</v>
      </c>
      <c r="C470" t="s">
        <v>762</v>
      </c>
      <c r="D470" t="s">
        <v>273</v>
      </c>
      <c r="E470">
        <v>40765</v>
      </c>
      <c r="F470">
        <f t="shared" ca="1" si="7"/>
        <v>9</v>
      </c>
      <c r="G470" t="s">
        <v>274</v>
      </c>
      <c r="H470">
        <v>77720</v>
      </c>
      <c r="I470">
        <v>3</v>
      </c>
    </row>
    <row r="471" spans="1:9" x14ac:dyDescent="0.25">
      <c r="A471" t="s">
        <v>771</v>
      </c>
      <c r="B471" t="s">
        <v>288</v>
      </c>
      <c r="C471" t="s">
        <v>762</v>
      </c>
      <c r="D471" t="s">
        <v>282</v>
      </c>
      <c r="E471">
        <v>39733</v>
      </c>
      <c r="F471">
        <f t="shared" ca="1" si="7"/>
        <v>12</v>
      </c>
      <c r="G471" t="s">
        <v>277</v>
      </c>
      <c r="H471">
        <v>33232</v>
      </c>
      <c r="I471">
        <v>4</v>
      </c>
    </row>
    <row r="472" spans="1:9" x14ac:dyDescent="0.25">
      <c r="A472" t="s">
        <v>772</v>
      </c>
      <c r="B472" t="s">
        <v>271</v>
      </c>
      <c r="C472" t="s">
        <v>762</v>
      </c>
      <c r="D472" t="s">
        <v>276</v>
      </c>
      <c r="E472">
        <v>39735</v>
      </c>
      <c r="F472">
        <f t="shared" ca="1" si="7"/>
        <v>12</v>
      </c>
      <c r="G472" t="s">
        <v>279</v>
      </c>
      <c r="H472">
        <v>39620</v>
      </c>
      <c r="I472">
        <v>5</v>
      </c>
    </row>
    <row r="473" spans="1:9" x14ac:dyDescent="0.25">
      <c r="A473" t="s">
        <v>773</v>
      </c>
      <c r="B473" t="s">
        <v>285</v>
      </c>
      <c r="C473" t="s">
        <v>762</v>
      </c>
      <c r="D473" t="s">
        <v>273</v>
      </c>
      <c r="E473">
        <v>40818</v>
      </c>
      <c r="F473">
        <f t="shared" ca="1" si="7"/>
        <v>9</v>
      </c>
      <c r="G473" t="s">
        <v>283</v>
      </c>
      <c r="H473">
        <v>44560</v>
      </c>
      <c r="I473">
        <v>2</v>
      </c>
    </row>
    <row r="474" spans="1:9" x14ac:dyDescent="0.25">
      <c r="A474" t="s">
        <v>774</v>
      </c>
      <c r="B474" t="s">
        <v>294</v>
      </c>
      <c r="C474" t="s">
        <v>762</v>
      </c>
      <c r="D474" t="s">
        <v>273</v>
      </c>
      <c r="E474">
        <v>40841</v>
      </c>
      <c r="F474">
        <f t="shared" ca="1" si="7"/>
        <v>9</v>
      </c>
      <c r="G474" t="s">
        <v>286</v>
      </c>
      <c r="H474">
        <v>81530</v>
      </c>
      <c r="I474">
        <v>5</v>
      </c>
    </row>
    <row r="475" spans="1:9" x14ac:dyDescent="0.25">
      <c r="A475" t="s">
        <v>775</v>
      </c>
      <c r="B475" t="s">
        <v>285</v>
      </c>
      <c r="C475" t="s">
        <v>762</v>
      </c>
      <c r="D475" t="s">
        <v>273</v>
      </c>
      <c r="E475">
        <v>39754</v>
      </c>
      <c r="F475">
        <f t="shared" ca="1" si="7"/>
        <v>12</v>
      </c>
      <c r="G475" t="s">
        <v>291</v>
      </c>
      <c r="H475">
        <v>43110</v>
      </c>
      <c r="I475">
        <v>2</v>
      </c>
    </row>
    <row r="476" spans="1:9" x14ac:dyDescent="0.25">
      <c r="A476" t="s">
        <v>776</v>
      </c>
      <c r="B476" t="s">
        <v>288</v>
      </c>
      <c r="C476" t="s">
        <v>762</v>
      </c>
      <c r="D476" t="s">
        <v>273</v>
      </c>
      <c r="E476">
        <v>39761</v>
      </c>
      <c r="F476">
        <f t="shared" ca="1" si="7"/>
        <v>12</v>
      </c>
      <c r="G476" t="s">
        <v>274</v>
      </c>
      <c r="H476">
        <v>40940</v>
      </c>
      <c r="I476">
        <v>3</v>
      </c>
    </row>
    <row r="477" spans="1:9" x14ac:dyDescent="0.25">
      <c r="A477" t="s">
        <v>777</v>
      </c>
      <c r="B477" t="s">
        <v>271</v>
      </c>
      <c r="C477" t="s">
        <v>762</v>
      </c>
      <c r="D477" t="s">
        <v>273</v>
      </c>
      <c r="E477">
        <v>40893</v>
      </c>
      <c r="F477">
        <f t="shared" ca="1" si="7"/>
        <v>9</v>
      </c>
      <c r="G477" t="s">
        <v>277</v>
      </c>
      <c r="H477">
        <v>44620</v>
      </c>
      <c r="I477">
        <v>5</v>
      </c>
    </row>
    <row r="478" spans="1:9" x14ac:dyDescent="0.25">
      <c r="A478" t="s">
        <v>778</v>
      </c>
      <c r="B478" t="s">
        <v>294</v>
      </c>
      <c r="C478" t="s">
        <v>779</v>
      </c>
      <c r="D478" t="s">
        <v>290</v>
      </c>
      <c r="E478">
        <v>39109</v>
      </c>
      <c r="F478">
        <f t="shared" ca="1" si="7"/>
        <v>14</v>
      </c>
      <c r="G478" t="s">
        <v>279</v>
      </c>
      <c r="H478">
        <v>33120</v>
      </c>
      <c r="I478">
        <v>2</v>
      </c>
    </row>
    <row r="479" spans="1:9" x14ac:dyDescent="0.25">
      <c r="A479" t="s">
        <v>780</v>
      </c>
      <c r="B479" t="s">
        <v>271</v>
      </c>
      <c r="C479" t="s">
        <v>779</v>
      </c>
      <c r="D479" t="s">
        <v>273</v>
      </c>
      <c r="E479">
        <v>40208</v>
      </c>
      <c r="F479">
        <f t="shared" ca="1" si="7"/>
        <v>11</v>
      </c>
      <c r="G479" t="s">
        <v>283</v>
      </c>
      <c r="H479">
        <v>61148</v>
      </c>
      <c r="I479">
        <v>2</v>
      </c>
    </row>
    <row r="480" spans="1:9" x14ac:dyDescent="0.25">
      <c r="A480" t="s">
        <v>781</v>
      </c>
      <c r="B480" t="s">
        <v>271</v>
      </c>
      <c r="C480" t="s">
        <v>779</v>
      </c>
      <c r="D480" t="s">
        <v>273</v>
      </c>
      <c r="E480">
        <v>35821</v>
      </c>
      <c r="F480">
        <f t="shared" ca="1" si="7"/>
        <v>23</v>
      </c>
      <c r="G480" t="s">
        <v>286</v>
      </c>
      <c r="H480">
        <v>22870</v>
      </c>
      <c r="I480">
        <v>3</v>
      </c>
    </row>
    <row r="481" spans="1:9" x14ac:dyDescent="0.25">
      <c r="A481" t="s">
        <v>782</v>
      </c>
      <c r="B481" t="s">
        <v>303</v>
      </c>
      <c r="C481" t="s">
        <v>779</v>
      </c>
      <c r="D481" t="s">
        <v>276</v>
      </c>
      <c r="E481">
        <v>35826</v>
      </c>
      <c r="F481">
        <f t="shared" ca="1" si="7"/>
        <v>23</v>
      </c>
      <c r="G481" t="s">
        <v>291</v>
      </c>
      <c r="H481">
        <v>31205</v>
      </c>
      <c r="I481">
        <v>2</v>
      </c>
    </row>
    <row r="482" spans="1:9" x14ac:dyDescent="0.25">
      <c r="A482" t="s">
        <v>783</v>
      </c>
      <c r="B482" t="s">
        <v>294</v>
      </c>
      <c r="C482" t="s">
        <v>779</v>
      </c>
      <c r="D482" t="s">
        <v>273</v>
      </c>
      <c r="E482">
        <v>36536</v>
      </c>
      <c r="F482">
        <f t="shared" ca="1" si="7"/>
        <v>21</v>
      </c>
      <c r="G482" t="s">
        <v>274</v>
      </c>
      <c r="H482">
        <v>62400</v>
      </c>
      <c r="I482">
        <v>4</v>
      </c>
    </row>
    <row r="483" spans="1:9" x14ac:dyDescent="0.25">
      <c r="A483" t="s">
        <v>784</v>
      </c>
      <c r="B483" t="s">
        <v>285</v>
      </c>
      <c r="C483" t="s">
        <v>779</v>
      </c>
      <c r="D483" t="s">
        <v>276</v>
      </c>
      <c r="E483">
        <v>38723</v>
      </c>
      <c r="F483">
        <f t="shared" ca="1" si="7"/>
        <v>15</v>
      </c>
      <c r="G483" t="s">
        <v>277</v>
      </c>
      <c r="H483">
        <v>10630</v>
      </c>
      <c r="I483">
        <v>3</v>
      </c>
    </row>
    <row r="484" spans="1:9" x14ac:dyDescent="0.25">
      <c r="A484" t="s">
        <v>785</v>
      </c>
      <c r="B484" t="s">
        <v>271</v>
      </c>
      <c r="C484" t="s">
        <v>779</v>
      </c>
      <c r="D484" t="s">
        <v>290</v>
      </c>
      <c r="E484">
        <v>40943</v>
      </c>
      <c r="F484">
        <f t="shared" ca="1" si="7"/>
        <v>9</v>
      </c>
      <c r="G484" t="s">
        <v>279</v>
      </c>
      <c r="H484">
        <v>47590</v>
      </c>
      <c r="I484">
        <v>3</v>
      </c>
    </row>
    <row r="485" spans="1:9" x14ac:dyDescent="0.25">
      <c r="A485" t="s">
        <v>786</v>
      </c>
      <c r="B485" t="s">
        <v>271</v>
      </c>
      <c r="C485" t="s">
        <v>779</v>
      </c>
      <c r="D485" t="s">
        <v>290</v>
      </c>
      <c r="E485">
        <v>40963</v>
      </c>
      <c r="F485">
        <f t="shared" ca="1" si="7"/>
        <v>9</v>
      </c>
      <c r="G485" t="s">
        <v>283</v>
      </c>
      <c r="H485">
        <v>60550</v>
      </c>
      <c r="I485">
        <v>2</v>
      </c>
    </row>
    <row r="486" spans="1:9" x14ac:dyDescent="0.25">
      <c r="A486" t="s">
        <v>787</v>
      </c>
      <c r="B486" t="s">
        <v>294</v>
      </c>
      <c r="C486" t="s">
        <v>779</v>
      </c>
      <c r="D486" t="s">
        <v>273</v>
      </c>
      <c r="E486">
        <v>36195</v>
      </c>
      <c r="F486">
        <f t="shared" ca="1" si="7"/>
        <v>22</v>
      </c>
      <c r="G486" t="s">
        <v>286</v>
      </c>
      <c r="H486">
        <v>46360</v>
      </c>
      <c r="I486">
        <v>5</v>
      </c>
    </row>
    <row r="487" spans="1:9" x14ac:dyDescent="0.25">
      <c r="A487" t="s">
        <v>788</v>
      </c>
      <c r="B487" t="s">
        <v>303</v>
      </c>
      <c r="C487" t="s">
        <v>779</v>
      </c>
      <c r="D487" t="s">
        <v>276</v>
      </c>
      <c r="E487">
        <v>36217</v>
      </c>
      <c r="F487">
        <f t="shared" ca="1" si="7"/>
        <v>22</v>
      </c>
      <c r="G487" t="s">
        <v>291</v>
      </c>
      <c r="H487">
        <v>22475</v>
      </c>
      <c r="I487">
        <v>4</v>
      </c>
    </row>
    <row r="488" spans="1:9" x14ac:dyDescent="0.25">
      <c r="A488" t="s">
        <v>789</v>
      </c>
      <c r="B488" t="s">
        <v>288</v>
      </c>
      <c r="C488" t="s">
        <v>779</v>
      </c>
      <c r="D488" t="s">
        <v>273</v>
      </c>
      <c r="E488">
        <v>39864</v>
      </c>
      <c r="F488">
        <f t="shared" ca="1" si="7"/>
        <v>12</v>
      </c>
      <c r="G488" t="s">
        <v>274</v>
      </c>
      <c r="H488">
        <v>64320</v>
      </c>
      <c r="I488">
        <v>5</v>
      </c>
    </row>
    <row r="489" spans="1:9" x14ac:dyDescent="0.25">
      <c r="A489" t="s">
        <v>790</v>
      </c>
      <c r="B489" t="s">
        <v>271</v>
      </c>
      <c r="C489" t="s">
        <v>779</v>
      </c>
      <c r="D489" t="s">
        <v>276</v>
      </c>
      <c r="E489">
        <v>40976</v>
      </c>
      <c r="F489">
        <f t="shared" ca="1" si="7"/>
        <v>9</v>
      </c>
      <c r="G489" t="s">
        <v>277</v>
      </c>
      <c r="H489">
        <v>46380</v>
      </c>
      <c r="I489">
        <v>3</v>
      </c>
    </row>
    <row r="490" spans="1:9" x14ac:dyDescent="0.25">
      <c r="A490" t="s">
        <v>791</v>
      </c>
      <c r="B490" t="s">
        <v>288</v>
      </c>
      <c r="C490" t="s">
        <v>779</v>
      </c>
      <c r="D490" t="s">
        <v>290</v>
      </c>
      <c r="E490">
        <v>40259</v>
      </c>
      <c r="F490">
        <f t="shared" ca="1" si="7"/>
        <v>11</v>
      </c>
      <c r="G490" t="s">
        <v>279</v>
      </c>
      <c r="H490">
        <v>73190</v>
      </c>
      <c r="I490">
        <v>1</v>
      </c>
    </row>
    <row r="491" spans="1:9" x14ac:dyDescent="0.25">
      <c r="A491" t="s">
        <v>792</v>
      </c>
      <c r="B491" t="s">
        <v>271</v>
      </c>
      <c r="C491" t="s">
        <v>779</v>
      </c>
      <c r="D491" t="s">
        <v>273</v>
      </c>
      <c r="E491">
        <v>40264</v>
      </c>
      <c r="F491">
        <f t="shared" ca="1" si="7"/>
        <v>11</v>
      </c>
      <c r="G491" t="s">
        <v>283</v>
      </c>
      <c r="H491">
        <v>29760</v>
      </c>
      <c r="I491">
        <v>2</v>
      </c>
    </row>
    <row r="492" spans="1:9" x14ac:dyDescent="0.25">
      <c r="A492" t="s">
        <v>793</v>
      </c>
      <c r="B492" t="s">
        <v>288</v>
      </c>
      <c r="C492" t="s">
        <v>779</v>
      </c>
      <c r="D492" t="s">
        <v>273</v>
      </c>
      <c r="E492">
        <v>37701</v>
      </c>
      <c r="F492">
        <f t="shared" ca="1" si="7"/>
        <v>18</v>
      </c>
      <c r="G492" t="s">
        <v>286</v>
      </c>
      <c r="H492">
        <v>23560</v>
      </c>
      <c r="I492">
        <v>3</v>
      </c>
    </row>
    <row r="493" spans="1:9" x14ac:dyDescent="0.25">
      <c r="A493" t="s">
        <v>794</v>
      </c>
      <c r="B493" t="s">
        <v>285</v>
      </c>
      <c r="C493" t="s">
        <v>779</v>
      </c>
      <c r="D493" t="s">
        <v>273</v>
      </c>
      <c r="E493">
        <v>39519</v>
      </c>
      <c r="F493">
        <f t="shared" ca="1" si="7"/>
        <v>13</v>
      </c>
      <c r="G493" t="s">
        <v>291</v>
      </c>
      <c r="H493">
        <v>61330</v>
      </c>
      <c r="I493">
        <v>2</v>
      </c>
    </row>
    <row r="494" spans="1:9" x14ac:dyDescent="0.25">
      <c r="A494" t="s">
        <v>795</v>
      </c>
      <c r="B494" t="s">
        <v>285</v>
      </c>
      <c r="C494" t="s">
        <v>779</v>
      </c>
      <c r="D494" t="s">
        <v>273</v>
      </c>
      <c r="E494">
        <v>38790</v>
      </c>
      <c r="F494">
        <f t="shared" ca="1" si="7"/>
        <v>15</v>
      </c>
      <c r="G494" t="s">
        <v>274</v>
      </c>
      <c r="H494">
        <v>62688</v>
      </c>
      <c r="I494">
        <v>3</v>
      </c>
    </row>
    <row r="495" spans="1:9" x14ac:dyDescent="0.25">
      <c r="A495" t="s">
        <v>796</v>
      </c>
      <c r="B495" t="s">
        <v>271</v>
      </c>
      <c r="C495" t="s">
        <v>779</v>
      </c>
      <c r="D495" t="s">
        <v>273</v>
      </c>
      <c r="E495">
        <v>39899</v>
      </c>
      <c r="F495">
        <f t="shared" ca="1" si="7"/>
        <v>12</v>
      </c>
      <c r="G495" t="s">
        <v>277</v>
      </c>
      <c r="H495">
        <v>24790</v>
      </c>
      <c r="I495">
        <v>3</v>
      </c>
    </row>
    <row r="496" spans="1:9" x14ac:dyDescent="0.25">
      <c r="A496" t="s">
        <v>797</v>
      </c>
      <c r="B496" t="s">
        <v>281</v>
      </c>
      <c r="C496" t="s">
        <v>779</v>
      </c>
      <c r="D496" t="s">
        <v>276</v>
      </c>
      <c r="E496">
        <v>40254</v>
      </c>
      <c r="F496">
        <f t="shared" ca="1" si="7"/>
        <v>11</v>
      </c>
      <c r="G496" t="s">
        <v>279</v>
      </c>
      <c r="H496">
        <v>48700</v>
      </c>
      <c r="I496">
        <v>3</v>
      </c>
    </row>
    <row r="497" spans="1:9" x14ac:dyDescent="0.25">
      <c r="A497" t="s">
        <v>798</v>
      </c>
      <c r="B497" t="s">
        <v>294</v>
      </c>
      <c r="C497" t="s">
        <v>779</v>
      </c>
      <c r="D497" t="s">
        <v>273</v>
      </c>
      <c r="E497">
        <v>40624</v>
      </c>
      <c r="F497">
        <f t="shared" ca="1" si="7"/>
        <v>10</v>
      </c>
      <c r="G497" t="s">
        <v>283</v>
      </c>
      <c r="H497">
        <v>86500</v>
      </c>
      <c r="I497">
        <v>1</v>
      </c>
    </row>
    <row r="498" spans="1:9" x14ac:dyDescent="0.25">
      <c r="A498" t="s">
        <v>799</v>
      </c>
      <c r="B498" t="s">
        <v>294</v>
      </c>
      <c r="C498" t="s">
        <v>779</v>
      </c>
      <c r="D498" t="s">
        <v>273</v>
      </c>
      <c r="E498">
        <v>39174</v>
      </c>
      <c r="F498">
        <f t="shared" ca="1" si="7"/>
        <v>14</v>
      </c>
      <c r="G498" t="s">
        <v>286</v>
      </c>
      <c r="H498">
        <v>23320</v>
      </c>
      <c r="I498">
        <v>4</v>
      </c>
    </row>
    <row r="499" spans="1:9" x14ac:dyDescent="0.25">
      <c r="A499" t="s">
        <v>800</v>
      </c>
      <c r="B499" t="s">
        <v>271</v>
      </c>
      <c r="C499" t="s">
        <v>779</v>
      </c>
      <c r="D499" t="s">
        <v>276</v>
      </c>
      <c r="E499">
        <v>39176</v>
      </c>
      <c r="F499">
        <f t="shared" ca="1" si="7"/>
        <v>14</v>
      </c>
      <c r="G499" t="s">
        <v>291</v>
      </c>
      <c r="H499">
        <v>10700</v>
      </c>
      <c r="I499">
        <v>4</v>
      </c>
    </row>
    <row r="500" spans="1:9" x14ac:dyDescent="0.25">
      <c r="A500" t="s">
        <v>801</v>
      </c>
      <c r="B500" t="s">
        <v>288</v>
      </c>
      <c r="C500" t="s">
        <v>779</v>
      </c>
      <c r="D500" t="s">
        <v>273</v>
      </c>
      <c r="E500">
        <v>40282</v>
      </c>
      <c r="F500">
        <f t="shared" ca="1" si="7"/>
        <v>11</v>
      </c>
      <c r="G500" t="s">
        <v>274</v>
      </c>
      <c r="H500">
        <v>72640</v>
      </c>
      <c r="I500">
        <v>3</v>
      </c>
    </row>
    <row r="501" spans="1:9" x14ac:dyDescent="0.25">
      <c r="A501" t="s">
        <v>802</v>
      </c>
      <c r="B501" t="s">
        <v>288</v>
      </c>
      <c r="C501" t="s">
        <v>779</v>
      </c>
      <c r="D501" t="s">
        <v>273</v>
      </c>
      <c r="E501">
        <v>38815</v>
      </c>
      <c r="F501">
        <f t="shared" ca="1" si="7"/>
        <v>15</v>
      </c>
      <c r="G501" t="s">
        <v>277</v>
      </c>
      <c r="H501">
        <v>63270</v>
      </c>
      <c r="I501">
        <v>1</v>
      </c>
    </row>
    <row r="502" spans="1:9" x14ac:dyDescent="0.25">
      <c r="A502" t="s">
        <v>803</v>
      </c>
      <c r="B502" t="s">
        <v>271</v>
      </c>
      <c r="C502" t="s">
        <v>779</v>
      </c>
      <c r="D502" t="s">
        <v>290</v>
      </c>
      <c r="E502">
        <v>38828</v>
      </c>
      <c r="F502">
        <f t="shared" ca="1" si="7"/>
        <v>15</v>
      </c>
      <c r="G502" t="s">
        <v>279</v>
      </c>
      <c r="H502">
        <v>49530</v>
      </c>
      <c r="I502">
        <v>4</v>
      </c>
    </row>
    <row r="503" spans="1:9" x14ac:dyDescent="0.25">
      <c r="A503" t="s">
        <v>804</v>
      </c>
      <c r="B503" t="s">
        <v>285</v>
      </c>
      <c r="C503" t="s">
        <v>779</v>
      </c>
      <c r="D503" t="s">
        <v>276</v>
      </c>
      <c r="E503">
        <v>40293</v>
      </c>
      <c r="F503">
        <f t="shared" ca="1" si="7"/>
        <v>11</v>
      </c>
      <c r="G503" t="s">
        <v>283</v>
      </c>
      <c r="H503">
        <v>11810</v>
      </c>
      <c r="I503">
        <v>1</v>
      </c>
    </row>
    <row r="504" spans="1:9" x14ac:dyDescent="0.25">
      <c r="A504" t="s">
        <v>805</v>
      </c>
      <c r="B504" t="s">
        <v>294</v>
      </c>
      <c r="C504" t="s">
        <v>779</v>
      </c>
      <c r="D504" t="s">
        <v>273</v>
      </c>
      <c r="E504">
        <v>40666</v>
      </c>
      <c r="F504">
        <f t="shared" ca="1" si="7"/>
        <v>10</v>
      </c>
      <c r="G504" t="s">
        <v>286</v>
      </c>
      <c r="H504">
        <v>24090</v>
      </c>
      <c r="I504">
        <v>4</v>
      </c>
    </row>
    <row r="505" spans="1:9" x14ac:dyDescent="0.25">
      <c r="A505" t="s">
        <v>806</v>
      </c>
      <c r="B505" t="s">
        <v>294</v>
      </c>
      <c r="C505" t="s">
        <v>779</v>
      </c>
      <c r="D505" t="s">
        <v>290</v>
      </c>
      <c r="E505">
        <v>39592</v>
      </c>
      <c r="F505">
        <f t="shared" ca="1" si="7"/>
        <v>13</v>
      </c>
      <c r="G505" t="s">
        <v>291</v>
      </c>
      <c r="H505">
        <v>56650</v>
      </c>
      <c r="I505">
        <v>1</v>
      </c>
    </row>
    <row r="506" spans="1:9" x14ac:dyDescent="0.25">
      <c r="A506" t="s">
        <v>807</v>
      </c>
      <c r="B506" t="s">
        <v>281</v>
      </c>
      <c r="C506" t="s">
        <v>779</v>
      </c>
      <c r="D506" t="s">
        <v>273</v>
      </c>
      <c r="E506">
        <v>35918</v>
      </c>
      <c r="F506">
        <f t="shared" ca="1" si="7"/>
        <v>23</v>
      </c>
      <c r="G506" t="s">
        <v>274</v>
      </c>
      <c r="H506">
        <v>73740</v>
      </c>
      <c r="I506">
        <v>4</v>
      </c>
    </row>
    <row r="507" spans="1:9" x14ac:dyDescent="0.25">
      <c r="A507" t="s">
        <v>808</v>
      </c>
      <c r="B507" t="s">
        <v>271</v>
      </c>
      <c r="C507" t="s">
        <v>779</v>
      </c>
      <c r="D507" t="s">
        <v>282</v>
      </c>
      <c r="E507">
        <v>35946</v>
      </c>
      <c r="F507">
        <f t="shared" ca="1" si="7"/>
        <v>23</v>
      </c>
      <c r="G507" t="s">
        <v>277</v>
      </c>
      <c r="H507">
        <v>14332</v>
      </c>
      <c r="I507">
        <v>5</v>
      </c>
    </row>
    <row r="508" spans="1:9" x14ac:dyDescent="0.25">
      <c r="A508" t="s">
        <v>809</v>
      </c>
      <c r="B508" t="s">
        <v>294</v>
      </c>
      <c r="C508" t="s">
        <v>779</v>
      </c>
      <c r="D508" t="s">
        <v>290</v>
      </c>
      <c r="E508">
        <v>36297</v>
      </c>
      <c r="F508">
        <f t="shared" ca="1" si="7"/>
        <v>22</v>
      </c>
      <c r="G508" t="s">
        <v>279</v>
      </c>
      <c r="H508">
        <v>57990</v>
      </c>
      <c r="I508">
        <v>5</v>
      </c>
    </row>
    <row r="509" spans="1:9" x14ac:dyDescent="0.25">
      <c r="A509" t="s">
        <v>810</v>
      </c>
      <c r="B509" t="s">
        <v>294</v>
      </c>
      <c r="C509" t="s">
        <v>779</v>
      </c>
      <c r="D509" t="s">
        <v>273</v>
      </c>
      <c r="E509">
        <v>36673</v>
      </c>
      <c r="F509">
        <f t="shared" ca="1" si="7"/>
        <v>21</v>
      </c>
      <c r="G509" t="s">
        <v>283</v>
      </c>
      <c r="H509">
        <v>48330</v>
      </c>
      <c r="I509">
        <v>1</v>
      </c>
    </row>
    <row r="510" spans="1:9" x14ac:dyDescent="0.25">
      <c r="A510" t="s">
        <v>811</v>
      </c>
      <c r="B510" t="s">
        <v>294</v>
      </c>
      <c r="C510" t="s">
        <v>779</v>
      </c>
      <c r="D510" t="s">
        <v>290</v>
      </c>
      <c r="E510">
        <v>37404</v>
      </c>
      <c r="F510">
        <f t="shared" ca="1" si="7"/>
        <v>19</v>
      </c>
      <c r="G510" t="s">
        <v>286</v>
      </c>
      <c r="H510">
        <v>60070</v>
      </c>
      <c r="I510">
        <v>3</v>
      </c>
    </row>
    <row r="511" spans="1:9" x14ac:dyDescent="0.25">
      <c r="A511" t="s">
        <v>812</v>
      </c>
      <c r="B511" t="s">
        <v>285</v>
      </c>
      <c r="C511" t="s">
        <v>779</v>
      </c>
      <c r="D511" t="s">
        <v>273</v>
      </c>
      <c r="E511">
        <v>39217</v>
      </c>
      <c r="F511">
        <f t="shared" ca="1" si="7"/>
        <v>14</v>
      </c>
      <c r="G511" t="s">
        <v>291</v>
      </c>
      <c r="H511">
        <v>73830</v>
      </c>
      <c r="I511">
        <v>2</v>
      </c>
    </row>
    <row r="512" spans="1:9" x14ac:dyDescent="0.25">
      <c r="A512" t="s">
        <v>813</v>
      </c>
      <c r="B512" t="s">
        <v>294</v>
      </c>
      <c r="C512" t="s">
        <v>779</v>
      </c>
      <c r="D512" t="s">
        <v>290</v>
      </c>
      <c r="E512">
        <v>40707</v>
      </c>
      <c r="F512">
        <f t="shared" ca="1" si="7"/>
        <v>9</v>
      </c>
      <c r="G512" t="s">
        <v>274</v>
      </c>
      <c r="H512">
        <v>79380</v>
      </c>
      <c r="I512">
        <v>1</v>
      </c>
    </row>
    <row r="513" spans="1:9" x14ac:dyDescent="0.25">
      <c r="A513" t="s">
        <v>814</v>
      </c>
      <c r="B513" t="s">
        <v>288</v>
      </c>
      <c r="C513" t="s">
        <v>779</v>
      </c>
      <c r="D513" t="s">
        <v>273</v>
      </c>
      <c r="E513">
        <v>39262</v>
      </c>
      <c r="F513">
        <f t="shared" ca="1" si="7"/>
        <v>13</v>
      </c>
      <c r="G513" t="s">
        <v>277</v>
      </c>
      <c r="H513">
        <v>63440</v>
      </c>
      <c r="I513">
        <v>3</v>
      </c>
    </row>
    <row r="514" spans="1:9" x14ac:dyDescent="0.25">
      <c r="A514" t="s">
        <v>815</v>
      </c>
      <c r="B514" t="s">
        <v>294</v>
      </c>
      <c r="C514" t="s">
        <v>779</v>
      </c>
      <c r="D514" t="s">
        <v>273</v>
      </c>
      <c r="E514">
        <v>40332</v>
      </c>
      <c r="F514">
        <f t="shared" ref="F514:F577" ca="1" si="8">DATEDIF(E514,TODAY(),"Y")</f>
        <v>10</v>
      </c>
      <c r="G514" t="s">
        <v>279</v>
      </c>
      <c r="H514">
        <v>47340</v>
      </c>
      <c r="I514">
        <v>2</v>
      </c>
    </row>
    <row r="515" spans="1:9" x14ac:dyDescent="0.25">
      <c r="A515" t="s">
        <v>816</v>
      </c>
      <c r="B515" t="s">
        <v>288</v>
      </c>
      <c r="C515" t="s">
        <v>779</v>
      </c>
      <c r="D515" t="s">
        <v>273</v>
      </c>
      <c r="E515">
        <v>35958</v>
      </c>
      <c r="F515">
        <f t="shared" ca="1" si="8"/>
        <v>22</v>
      </c>
      <c r="G515" t="s">
        <v>283</v>
      </c>
      <c r="H515">
        <v>61420</v>
      </c>
      <c r="I515">
        <v>4</v>
      </c>
    </row>
    <row r="516" spans="1:9" x14ac:dyDescent="0.25">
      <c r="A516" t="s">
        <v>817</v>
      </c>
      <c r="B516" t="s">
        <v>288</v>
      </c>
      <c r="C516" t="s">
        <v>779</v>
      </c>
      <c r="D516" t="s">
        <v>282</v>
      </c>
      <c r="E516">
        <v>36340</v>
      </c>
      <c r="F516">
        <f t="shared" ca="1" si="8"/>
        <v>21</v>
      </c>
      <c r="G516" t="s">
        <v>286</v>
      </c>
      <c r="H516">
        <v>37016</v>
      </c>
      <c r="I516">
        <v>4</v>
      </c>
    </row>
    <row r="517" spans="1:9" x14ac:dyDescent="0.25">
      <c r="A517" t="s">
        <v>818</v>
      </c>
      <c r="B517" t="s">
        <v>294</v>
      </c>
      <c r="C517" t="s">
        <v>779</v>
      </c>
      <c r="D517" t="s">
        <v>273</v>
      </c>
      <c r="E517">
        <v>39282</v>
      </c>
      <c r="F517">
        <f t="shared" ca="1" si="8"/>
        <v>13</v>
      </c>
      <c r="G517" t="s">
        <v>291</v>
      </c>
      <c r="H517">
        <v>69420</v>
      </c>
      <c r="I517">
        <v>2</v>
      </c>
    </row>
    <row r="518" spans="1:9" x14ac:dyDescent="0.25">
      <c r="A518" t="s">
        <v>819</v>
      </c>
      <c r="B518" t="s">
        <v>288</v>
      </c>
      <c r="C518" t="s">
        <v>779</v>
      </c>
      <c r="D518" t="s">
        <v>273</v>
      </c>
      <c r="E518">
        <v>38903</v>
      </c>
      <c r="F518">
        <f t="shared" ca="1" si="8"/>
        <v>14</v>
      </c>
      <c r="G518" t="s">
        <v>274</v>
      </c>
      <c r="H518">
        <v>34060</v>
      </c>
      <c r="I518">
        <v>2</v>
      </c>
    </row>
    <row r="519" spans="1:9" x14ac:dyDescent="0.25">
      <c r="A519" t="s">
        <v>820</v>
      </c>
      <c r="B519" t="s">
        <v>294</v>
      </c>
      <c r="C519" t="s">
        <v>779</v>
      </c>
      <c r="D519" t="s">
        <v>273</v>
      </c>
      <c r="E519">
        <v>35990</v>
      </c>
      <c r="F519">
        <f t="shared" ca="1" si="8"/>
        <v>22</v>
      </c>
      <c r="G519" t="s">
        <v>277</v>
      </c>
      <c r="H519">
        <v>36890</v>
      </c>
      <c r="I519">
        <v>1</v>
      </c>
    </row>
    <row r="520" spans="1:9" x14ac:dyDescent="0.25">
      <c r="A520" t="s">
        <v>821</v>
      </c>
      <c r="B520" t="s">
        <v>288</v>
      </c>
      <c r="C520" t="s">
        <v>779</v>
      </c>
      <c r="D520" t="s">
        <v>276</v>
      </c>
      <c r="E520">
        <v>38173</v>
      </c>
      <c r="F520">
        <f t="shared" ca="1" si="8"/>
        <v>16</v>
      </c>
      <c r="G520" t="s">
        <v>279</v>
      </c>
      <c r="H520">
        <v>32900</v>
      </c>
      <c r="I520">
        <v>2</v>
      </c>
    </row>
    <row r="521" spans="1:9" x14ac:dyDescent="0.25">
      <c r="A521" t="s">
        <v>822</v>
      </c>
      <c r="B521" t="s">
        <v>294</v>
      </c>
      <c r="C521" t="s">
        <v>779</v>
      </c>
      <c r="D521" t="s">
        <v>273</v>
      </c>
      <c r="E521">
        <v>39673</v>
      </c>
      <c r="F521">
        <f t="shared" ca="1" si="8"/>
        <v>12</v>
      </c>
      <c r="G521" t="s">
        <v>283</v>
      </c>
      <c r="H521">
        <v>48080</v>
      </c>
      <c r="I521">
        <v>2</v>
      </c>
    </row>
    <row r="522" spans="1:9" x14ac:dyDescent="0.25">
      <c r="A522" t="s">
        <v>823</v>
      </c>
      <c r="B522" t="s">
        <v>294</v>
      </c>
      <c r="C522" t="s">
        <v>779</v>
      </c>
      <c r="D522" t="s">
        <v>273</v>
      </c>
      <c r="E522">
        <v>40765</v>
      </c>
      <c r="F522">
        <f t="shared" ca="1" si="8"/>
        <v>9</v>
      </c>
      <c r="G522" t="s">
        <v>286</v>
      </c>
      <c r="H522">
        <v>77740</v>
      </c>
      <c r="I522">
        <v>1</v>
      </c>
    </row>
    <row r="523" spans="1:9" x14ac:dyDescent="0.25">
      <c r="A523" t="s">
        <v>824</v>
      </c>
      <c r="B523" t="s">
        <v>303</v>
      </c>
      <c r="C523" t="s">
        <v>779</v>
      </c>
      <c r="D523" t="s">
        <v>290</v>
      </c>
      <c r="E523">
        <v>39298</v>
      </c>
      <c r="F523">
        <f t="shared" ca="1" si="8"/>
        <v>13</v>
      </c>
      <c r="G523" t="s">
        <v>291</v>
      </c>
      <c r="H523">
        <v>76870</v>
      </c>
      <c r="I523">
        <v>5</v>
      </c>
    </row>
    <row r="524" spans="1:9" x14ac:dyDescent="0.25">
      <c r="A524" t="s">
        <v>825</v>
      </c>
      <c r="B524" t="s">
        <v>271</v>
      </c>
      <c r="C524" t="s">
        <v>779</v>
      </c>
      <c r="D524" t="s">
        <v>273</v>
      </c>
      <c r="E524">
        <v>40399</v>
      </c>
      <c r="F524">
        <f t="shared" ca="1" si="8"/>
        <v>10</v>
      </c>
      <c r="G524" t="s">
        <v>274</v>
      </c>
      <c r="H524">
        <v>72700</v>
      </c>
      <c r="I524">
        <v>5</v>
      </c>
    </row>
    <row r="525" spans="1:9" x14ac:dyDescent="0.25">
      <c r="A525" t="s">
        <v>826</v>
      </c>
      <c r="B525" t="s">
        <v>288</v>
      </c>
      <c r="C525" t="s">
        <v>779</v>
      </c>
      <c r="D525" t="s">
        <v>290</v>
      </c>
      <c r="E525">
        <v>40414</v>
      </c>
      <c r="F525">
        <f t="shared" ca="1" si="8"/>
        <v>10</v>
      </c>
      <c r="G525" t="s">
        <v>277</v>
      </c>
      <c r="H525">
        <v>60070</v>
      </c>
      <c r="I525">
        <v>2</v>
      </c>
    </row>
    <row r="526" spans="1:9" x14ac:dyDescent="0.25">
      <c r="A526" t="s">
        <v>827</v>
      </c>
      <c r="B526" t="s">
        <v>288</v>
      </c>
      <c r="C526" t="s">
        <v>779</v>
      </c>
      <c r="D526" t="s">
        <v>282</v>
      </c>
      <c r="E526">
        <v>36028</v>
      </c>
      <c r="F526">
        <f t="shared" ca="1" si="8"/>
        <v>22</v>
      </c>
      <c r="G526" t="s">
        <v>279</v>
      </c>
      <c r="H526">
        <v>16688</v>
      </c>
      <c r="I526">
        <v>3</v>
      </c>
    </row>
    <row r="527" spans="1:9" x14ac:dyDescent="0.25">
      <c r="A527" t="s">
        <v>828</v>
      </c>
      <c r="B527" t="s">
        <v>285</v>
      </c>
      <c r="C527" t="s">
        <v>779</v>
      </c>
      <c r="D527" t="s">
        <v>290</v>
      </c>
      <c r="E527">
        <v>36375</v>
      </c>
      <c r="F527">
        <f t="shared" ca="1" si="8"/>
        <v>21</v>
      </c>
      <c r="G527" t="s">
        <v>283</v>
      </c>
      <c r="H527">
        <v>71300</v>
      </c>
      <c r="I527">
        <v>5</v>
      </c>
    </row>
    <row r="528" spans="1:9" x14ac:dyDescent="0.25">
      <c r="A528" t="s">
        <v>829</v>
      </c>
      <c r="B528" t="s">
        <v>294</v>
      </c>
      <c r="C528" t="s">
        <v>779</v>
      </c>
      <c r="D528" t="s">
        <v>282</v>
      </c>
      <c r="E528">
        <v>36380</v>
      </c>
      <c r="F528">
        <f t="shared" ca="1" si="8"/>
        <v>21</v>
      </c>
      <c r="G528" t="s">
        <v>286</v>
      </c>
      <c r="H528">
        <v>36052</v>
      </c>
      <c r="I528">
        <v>5</v>
      </c>
    </row>
    <row r="529" spans="1:9" x14ac:dyDescent="0.25">
      <c r="A529" t="s">
        <v>830</v>
      </c>
      <c r="B529" t="s">
        <v>294</v>
      </c>
      <c r="C529" t="s">
        <v>779</v>
      </c>
      <c r="D529" t="s">
        <v>273</v>
      </c>
      <c r="E529">
        <v>36393</v>
      </c>
      <c r="F529">
        <f t="shared" ca="1" si="8"/>
        <v>21</v>
      </c>
      <c r="G529" t="s">
        <v>291</v>
      </c>
      <c r="H529">
        <v>65910</v>
      </c>
      <c r="I529">
        <v>5</v>
      </c>
    </row>
    <row r="530" spans="1:9" x14ac:dyDescent="0.25">
      <c r="A530" t="s">
        <v>831</v>
      </c>
      <c r="B530" t="s">
        <v>303</v>
      </c>
      <c r="C530" t="s">
        <v>779</v>
      </c>
      <c r="D530" t="s">
        <v>273</v>
      </c>
      <c r="E530">
        <v>37848</v>
      </c>
      <c r="F530">
        <f t="shared" ca="1" si="8"/>
        <v>17</v>
      </c>
      <c r="G530" t="s">
        <v>274</v>
      </c>
      <c r="H530">
        <v>76910</v>
      </c>
      <c r="I530">
        <v>2</v>
      </c>
    </row>
    <row r="531" spans="1:9" x14ac:dyDescent="0.25">
      <c r="A531" t="s">
        <v>832</v>
      </c>
      <c r="B531" t="s">
        <v>294</v>
      </c>
      <c r="C531" t="s">
        <v>779</v>
      </c>
      <c r="D531" t="s">
        <v>290</v>
      </c>
      <c r="E531">
        <v>40404</v>
      </c>
      <c r="F531">
        <f t="shared" ca="1" si="8"/>
        <v>10</v>
      </c>
      <c r="G531" t="s">
        <v>277</v>
      </c>
      <c r="H531">
        <v>39550</v>
      </c>
      <c r="I531">
        <v>5</v>
      </c>
    </row>
    <row r="532" spans="1:9" x14ac:dyDescent="0.25">
      <c r="A532" t="s">
        <v>833</v>
      </c>
      <c r="B532" t="s">
        <v>271</v>
      </c>
      <c r="C532" t="s">
        <v>779</v>
      </c>
      <c r="D532" t="s">
        <v>290</v>
      </c>
      <c r="E532">
        <v>40410</v>
      </c>
      <c r="F532">
        <f t="shared" ca="1" si="8"/>
        <v>10</v>
      </c>
      <c r="G532" t="s">
        <v>279</v>
      </c>
      <c r="H532">
        <v>57680</v>
      </c>
      <c r="I532">
        <v>4</v>
      </c>
    </row>
    <row r="533" spans="1:9" x14ac:dyDescent="0.25">
      <c r="A533" t="s">
        <v>834</v>
      </c>
      <c r="B533" t="s">
        <v>271</v>
      </c>
      <c r="C533" t="s">
        <v>779</v>
      </c>
      <c r="D533" t="s">
        <v>276</v>
      </c>
      <c r="E533">
        <v>40421</v>
      </c>
      <c r="F533">
        <f t="shared" ca="1" si="8"/>
        <v>10</v>
      </c>
      <c r="G533" t="s">
        <v>283</v>
      </c>
      <c r="H533">
        <v>49355</v>
      </c>
      <c r="I533">
        <v>5</v>
      </c>
    </row>
    <row r="534" spans="1:9" x14ac:dyDescent="0.25">
      <c r="A534" t="s">
        <v>835</v>
      </c>
      <c r="B534" t="s">
        <v>288</v>
      </c>
      <c r="C534" t="s">
        <v>779</v>
      </c>
      <c r="D534" t="s">
        <v>273</v>
      </c>
      <c r="E534">
        <v>39703</v>
      </c>
      <c r="F534">
        <f t="shared" ca="1" si="8"/>
        <v>12</v>
      </c>
      <c r="G534" t="s">
        <v>286</v>
      </c>
      <c r="H534">
        <v>46110</v>
      </c>
      <c r="I534">
        <v>4</v>
      </c>
    </row>
    <row r="535" spans="1:9" x14ac:dyDescent="0.25">
      <c r="A535" t="s">
        <v>836</v>
      </c>
      <c r="B535" t="s">
        <v>294</v>
      </c>
      <c r="C535" t="s">
        <v>779</v>
      </c>
      <c r="D535" t="s">
        <v>273</v>
      </c>
      <c r="E535">
        <v>40815</v>
      </c>
      <c r="F535">
        <f t="shared" ca="1" si="8"/>
        <v>9</v>
      </c>
      <c r="G535" t="s">
        <v>291</v>
      </c>
      <c r="H535">
        <v>54500</v>
      </c>
      <c r="I535">
        <v>5</v>
      </c>
    </row>
    <row r="536" spans="1:9" x14ac:dyDescent="0.25">
      <c r="A536" t="s">
        <v>837</v>
      </c>
      <c r="B536" t="s">
        <v>294</v>
      </c>
      <c r="C536" t="s">
        <v>779</v>
      </c>
      <c r="D536" t="s">
        <v>273</v>
      </c>
      <c r="E536">
        <v>39335</v>
      </c>
      <c r="F536">
        <f t="shared" ca="1" si="8"/>
        <v>13</v>
      </c>
      <c r="G536" t="s">
        <v>274</v>
      </c>
      <c r="H536">
        <v>62688</v>
      </c>
      <c r="I536">
        <v>2</v>
      </c>
    </row>
    <row r="537" spans="1:9" x14ac:dyDescent="0.25">
      <c r="A537" t="s">
        <v>838</v>
      </c>
      <c r="B537" t="s">
        <v>288</v>
      </c>
      <c r="C537" t="s">
        <v>779</v>
      </c>
      <c r="D537" t="s">
        <v>273</v>
      </c>
      <c r="E537">
        <v>38980</v>
      </c>
      <c r="F537">
        <f t="shared" ca="1" si="8"/>
        <v>14</v>
      </c>
      <c r="G537" t="s">
        <v>277</v>
      </c>
      <c r="H537">
        <v>24340</v>
      </c>
      <c r="I537">
        <v>4</v>
      </c>
    </row>
    <row r="538" spans="1:9" x14ac:dyDescent="0.25">
      <c r="A538" t="s">
        <v>839</v>
      </c>
      <c r="B538" t="s">
        <v>281</v>
      </c>
      <c r="C538" t="s">
        <v>779</v>
      </c>
      <c r="D538" t="s">
        <v>290</v>
      </c>
      <c r="E538">
        <v>38986</v>
      </c>
      <c r="F538">
        <f t="shared" ca="1" si="8"/>
        <v>14</v>
      </c>
      <c r="G538" t="s">
        <v>279</v>
      </c>
      <c r="H538">
        <v>36230</v>
      </c>
      <c r="I538">
        <v>2</v>
      </c>
    </row>
    <row r="539" spans="1:9" x14ac:dyDescent="0.25">
      <c r="A539" t="s">
        <v>840</v>
      </c>
      <c r="B539" t="s">
        <v>288</v>
      </c>
      <c r="C539" t="s">
        <v>779</v>
      </c>
      <c r="D539" t="s">
        <v>290</v>
      </c>
      <c r="E539">
        <v>36787</v>
      </c>
      <c r="F539">
        <f t="shared" ca="1" si="8"/>
        <v>20</v>
      </c>
      <c r="G539" t="s">
        <v>283</v>
      </c>
      <c r="H539">
        <v>89640</v>
      </c>
      <c r="I539">
        <v>4</v>
      </c>
    </row>
    <row r="540" spans="1:9" x14ac:dyDescent="0.25">
      <c r="A540" t="s">
        <v>841</v>
      </c>
      <c r="B540" t="s">
        <v>294</v>
      </c>
      <c r="C540" t="s">
        <v>779</v>
      </c>
      <c r="D540" t="s">
        <v>273</v>
      </c>
      <c r="E540">
        <v>37138</v>
      </c>
      <c r="F540">
        <f t="shared" ca="1" si="8"/>
        <v>19</v>
      </c>
      <c r="G540" t="s">
        <v>286</v>
      </c>
      <c r="H540">
        <v>29130</v>
      </c>
      <c r="I540">
        <v>1</v>
      </c>
    </row>
    <row r="541" spans="1:9" x14ac:dyDescent="0.25">
      <c r="A541" t="s">
        <v>842</v>
      </c>
      <c r="B541" t="s">
        <v>288</v>
      </c>
      <c r="C541" t="s">
        <v>779</v>
      </c>
      <c r="D541" t="s">
        <v>290</v>
      </c>
      <c r="E541">
        <v>37526</v>
      </c>
      <c r="F541">
        <f t="shared" ca="1" si="8"/>
        <v>18</v>
      </c>
      <c r="G541" t="s">
        <v>291</v>
      </c>
      <c r="H541">
        <v>61580</v>
      </c>
      <c r="I541">
        <v>3</v>
      </c>
    </row>
    <row r="542" spans="1:9" x14ac:dyDescent="0.25">
      <c r="A542" t="s">
        <v>843</v>
      </c>
      <c r="B542" t="s">
        <v>288</v>
      </c>
      <c r="C542" t="s">
        <v>779</v>
      </c>
      <c r="D542" t="s">
        <v>273</v>
      </c>
      <c r="E542">
        <v>40438</v>
      </c>
      <c r="F542">
        <f t="shared" ca="1" si="8"/>
        <v>10</v>
      </c>
      <c r="G542" t="s">
        <v>274</v>
      </c>
      <c r="H542">
        <v>59150</v>
      </c>
      <c r="I542">
        <v>4</v>
      </c>
    </row>
    <row r="543" spans="1:9" x14ac:dyDescent="0.25">
      <c r="A543" t="s">
        <v>844</v>
      </c>
      <c r="B543" t="s">
        <v>271</v>
      </c>
      <c r="C543" t="s">
        <v>779</v>
      </c>
      <c r="D543" t="s">
        <v>290</v>
      </c>
      <c r="E543">
        <v>39742</v>
      </c>
      <c r="F543">
        <f t="shared" ca="1" si="8"/>
        <v>12</v>
      </c>
      <c r="G543" t="s">
        <v>277</v>
      </c>
      <c r="H543">
        <v>23020</v>
      </c>
      <c r="I543">
        <v>4</v>
      </c>
    </row>
    <row r="544" spans="1:9" x14ac:dyDescent="0.25">
      <c r="A544" t="s">
        <v>845</v>
      </c>
      <c r="B544" t="s">
        <v>294</v>
      </c>
      <c r="C544" t="s">
        <v>779</v>
      </c>
      <c r="D544" t="s">
        <v>290</v>
      </c>
      <c r="E544">
        <v>40820</v>
      </c>
      <c r="F544">
        <f t="shared" ca="1" si="8"/>
        <v>9</v>
      </c>
      <c r="G544" t="s">
        <v>279</v>
      </c>
      <c r="H544">
        <v>52750</v>
      </c>
      <c r="I544">
        <v>1</v>
      </c>
    </row>
    <row r="545" spans="1:9" x14ac:dyDescent="0.25">
      <c r="A545" t="s">
        <v>846</v>
      </c>
      <c r="B545" t="s">
        <v>294</v>
      </c>
      <c r="C545" t="s">
        <v>779</v>
      </c>
      <c r="D545" t="s">
        <v>273</v>
      </c>
      <c r="E545">
        <v>40831</v>
      </c>
      <c r="F545">
        <f t="shared" ca="1" si="8"/>
        <v>9</v>
      </c>
      <c r="G545" t="s">
        <v>283</v>
      </c>
      <c r="H545">
        <v>79400</v>
      </c>
      <c r="I545">
        <v>4</v>
      </c>
    </row>
    <row r="546" spans="1:9" x14ac:dyDescent="0.25">
      <c r="A546" t="s">
        <v>847</v>
      </c>
      <c r="B546" t="s">
        <v>271</v>
      </c>
      <c r="C546" t="s">
        <v>779</v>
      </c>
      <c r="D546" t="s">
        <v>273</v>
      </c>
      <c r="E546">
        <v>39372</v>
      </c>
      <c r="F546">
        <f t="shared" ca="1" si="8"/>
        <v>13</v>
      </c>
      <c r="G546" t="s">
        <v>286</v>
      </c>
      <c r="H546">
        <v>50570</v>
      </c>
      <c r="I546">
        <v>4</v>
      </c>
    </row>
    <row r="547" spans="1:9" x14ac:dyDescent="0.25">
      <c r="A547" t="s">
        <v>848</v>
      </c>
      <c r="B547" t="s">
        <v>288</v>
      </c>
      <c r="C547" t="s">
        <v>779</v>
      </c>
      <c r="D547" t="s">
        <v>276</v>
      </c>
      <c r="E547">
        <v>36084</v>
      </c>
      <c r="F547">
        <f t="shared" ca="1" si="8"/>
        <v>22</v>
      </c>
      <c r="G547" t="s">
        <v>291</v>
      </c>
      <c r="H547">
        <v>45750</v>
      </c>
      <c r="I547">
        <v>5</v>
      </c>
    </row>
    <row r="548" spans="1:9" x14ac:dyDescent="0.25">
      <c r="A548" t="s">
        <v>849</v>
      </c>
      <c r="B548" t="s">
        <v>271</v>
      </c>
      <c r="C548" t="s">
        <v>779</v>
      </c>
      <c r="D548" t="s">
        <v>290</v>
      </c>
      <c r="E548">
        <v>36086</v>
      </c>
      <c r="F548">
        <f t="shared" ca="1" si="8"/>
        <v>22</v>
      </c>
      <c r="G548" t="s">
        <v>274</v>
      </c>
      <c r="H548">
        <v>47520</v>
      </c>
      <c r="I548">
        <v>1</v>
      </c>
    </row>
    <row r="549" spans="1:9" x14ac:dyDescent="0.25">
      <c r="A549" t="s">
        <v>850</v>
      </c>
      <c r="B549" t="s">
        <v>294</v>
      </c>
      <c r="C549" t="s">
        <v>779</v>
      </c>
      <c r="D549" t="s">
        <v>273</v>
      </c>
      <c r="E549">
        <v>36088</v>
      </c>
      <c r="F549">
        <f t="shared" ca="1" si="8"/>
        <v>22</v>
      </c>
      <c r="G549" t="s">
        <v>277</v>
      </c>
      <c r="H549">
        <v>54580</v>
      </c>
      <c r="I549">
        <v>4</v>
      </c>
    </row>
    <row r="550" spans="1:9" x14ac:dyDescent="0.25">
      <c r="A550" t="s">
        <v>851</v>
      </c>
      <c r="B550" t="s">
        <v>288</v>
      </c>
      <c r="C550" t="s">
        <v>779</v>
      </c>
      <c r="D550" t="s">
        <v>273</v>
      </c>
      <c r="E550">
        <v>39362</v>
      </c>
      <c r="F550">
        <f t="shared" ca="1" si="8"/>
        <v>13</v>
      </c>
      <c r="G550" t="s">
        <v>279</v>
      </c>
      <c r="H550">
        <v>42020</v>
      </c>
      <c r="I550">
        <v>5</v>
      </c>
    </row>
    <row r="551" spans="1:9" x14ac:dyDescent="0.25">
      <c r="A551" t="s">
        <v>852</v>
      </c>
      <c r="B551" t="s">
        <v>303</v>
      </c>
      <c r="C551" t="s">
        <v>779</v>
      </c>
      <c r="D551" t="s">
        <v>276</v>
      </c>
      <c r="E551">
        <v>39728</v>
      </c>
      <c r="F551">
        <f t="shared" ca="1" si="8"/>
        <v>12</v>
      </c>
      <c r="G551" t="s">
        <v>283</v>
      </c>
      <c r="H551">
        <v>45565</v>
      </c>
      <c r="I551">
        <v>1</v>
      </c>
    </row>
    <row r="552" spans="1:9" x14ac:dyDescent="0.25">
      <c r="A552" t="s">
        <v>853</v>
      </c>
      <c r="B552" t="s">
        <v>288</v>
      </c>
      <c r="C552" t="s">
        <v>779</v>
      </c>
      <c r="D552" t="s">
        <v>273</v>
      </c>
      <c r="E552">
        <v>40477</v>
      </c>
      <c r="F552">
        <f t="shared" ca="1" si="8"/>
        <v>10</v>
      </c>
      <c r="G552" t="s">
        <v>286</v>
      </c>
      <c r="H552">
        <v>63206</v>
      </c>
      <c r="I552">
        <v>1</v>
      </c>
    </row>
    <row r="553" spans="1:9" x14ac:dyDescent="0.25">
      <c r="A553" t="s">
        <v>854</v>
      </c>
      <c r="B553" t="s">
        <v>288</v>
      </c>
      <c r="C553" t="s">
        <v>779</v>
      </c>
      <c r="D553" t="s">
        <v>290</v>
      </c>
      <c r="E553">
        <v>39772</v>
      </c>
      <c r="F553">
        <f t="shared" ca="1" si="8"/>
        <v>12</v>
      </c>
      <c r="G553" t="s">
        <v>291</v>
      </c>
      <c r="H553">
        <v>85980</v>
      </c>
      <c r="I553">
        <v>2</v>
      </c>
    </row>
    <row r="554" spans="1:9" x14ac:dyDescent="0.25">
      <c r="A554" t="s">
        <v>855</v>
      </c>
      <c r="B554" t="s">
        <v>288</v>
      </c>
      <c r="C554" t="s">
        <v>779</v>
      </c>
      <c r="D554" t="s">
        <v>273</v>
      </c>
      <c r="E554">
        <v>37568</v>
      </c>
      <c r="F554">
        <f t="shared" ca="1" si="8"/>
        <v>18</v>
      </c>
      <c r="G554" t="s">
        <v>274</v>
      </c>
      <c r="H554">
        <v>45100</v>
      </c>
      <c r="I554">
        <v>2</v>
      </c>
    </row>
    <row r="555" spans="1:9" x14ac:dyDescent="0.25">
      <c r="A555" t="s">
        <v>856</v>
      </c>
      <c r="B555" t="s">
        <v>294</v>
      </c>
      <c r="C555" t="s">
        <v>779</v>
      </c>
      <c r="D555" t="s">
        <v>273</v>
      </c>
      <c r="E555">
        <v>39047</v>
      </c>
      <c r="F555">
        <f t="shared" ca="1" si="8"/>
        <v>14</v>
      </c>
      <c r="G555" t="s">
        <v>277</v>
      </c>
      <c r="H555">
        <v>65880</v>
      </c>
      <c r="I555">
        <v>5</v>
      </c>
    </row>
    <row r="556" spans="1:9" x14ac:dyDescent="0.25">
      <c r="A556" t="s">
        <v>857</v>
      </c>
      <c r="B556" t="s">
        <v>294</v>
      </c>
      <c r="C556" t="s">
        <v>779</v>
      </c>
      <c r="D556" t="s">
        <v>273</v>
      </c>
      <c r="E556">
        <v>40137</v>
      </c>
      <c r="F556">
        <f t="shared" ca="1" si="8"/>
        <v>11</v>
      </c>
      <c r="G556" t="s">
        <v>279</v>
      </c>
      <c r="H556">
        <v>54190</v>
      </c>
      <c r="I556">
        <v>4</v>
      </c>
    </row>
    <row r="557" spans="1:9" x14ac:dyDescent="0.25">
      <c r="A557" t="s">
        <v>858</v>
      </c>
      <c r="B557" t="s">
        <v>294</v>
      </c>
      <c r="C557" t="s">
        <v>779</v>
      </c>
      <c r="D557" t="s">
        <v>290</v>
      </c>
      <c r="E557">
        <v>39809</v>
      </c>
      <c r="F557">
        <f t="shared" ca="1" si="8"/>
        <v>12</v>
      </c>
      <c r="G557" t="s">
        <v>283</v>
      </c>
      <c r="H557">
        <v>58650</v>
      </c>
      <c r="I557">
        <v>4</v>
      </c>
    </row>
    <row r="558" spans="1:9" x14ac:dyDescent="0.25">
      <c r="A558" t="s">
        <v>859</v>
      </c>
      <c r="B558" t="s">
        <v>288</v>
      </c>
      <c r="C558" t="s">
        <v>779</v>
      </c>
      <c r="D558" t="s">
        <v>273</v>
      </c>
      <c r="E558">
        <v>40878</v>
      </c>
      <c r="F558">
        <f t="shared" ca="1" si="8"/>
        <v>9</v>
      </c>
      <c r="G558" t="s">
        <v>286</v>
      </c>
      <c r="H558">
        <v>71680</v>
      </c>
      <c r="I558">
        <v>4</v>
      </c>
    </row>
    <row r="559" spans="1:9" x14ac:dyDescent="0.25">
      <c r="A559" t="s">
        <v>860</v>
      </c>
      <c r="B559" t="s">
        <v>271</v>
      </c>
      <c r="C559" t="s">
        <v>779</v>
      </c>
      <c r="D559" t="s">
        <v>290</v>
      </c>
      <c r="E559">
        <v>40883</v>
      </c>
      <c r="F559">
        <f t="shared" ca="1" si="8"/>
        <v>9</v>
      </c>
      <c r="G559" t="s">
        <v>291</v>
      </c>
      <c r="H559">
        <v>50840</v>
      </c>
      <c r="I559">
        <v>4</v>
      </c>
    </row>
    <row r="560" spans="1:9" x14ac:dyDescent="0.25">
      <c r="A560" t="s">
        <v>861</v>
      </c>
      <c r="B560" t="s">
        <v>294</v>
      </c>
      <c r="C560" t="s">
        <v>779</v>
      </c>
      <c r="D560" t="s">
        <v>290</v>
      </c>
      <c r="E560">
        <v>41254</v>
      </c>
      <c r="F560">
        <f t="shared" ca="1" si="8"/>
        <v>8</v>
      </c>
      <c r="G560" t="s">
        <v>274</v>
      </c>
      <c r="H560">
        <v>44720</v>
      </c>
      <c r="I560">
        <v>2</v>
      </c>
    </row>
    <row r="561" spans="1:9" x14ac:dyDescent="0.25">
      <c r="A561" t="s">
        <v>862</v>
      </c>
      <c r="B561" t="s">
        <v>303</v>
      </c>
      <c r="C561" t="s">
        <v>779</v>
      </c>
      <c r="D561" t="s">
        <v>273</v>
      </c>
      <c r="E561">
        <v>39807</v>
      </c>
      <c r="F561">
        <f t="shared" ca="1" si="8"/>
        <v>12</v>
      </c>
      <c r="G561" t="s">
        <v>277</v>
      </c>
      <c r="H561">
        <v>88820</v>
      </c>
      <c r="I561">
        <v>2</v>
      </c>
    </row>
    <row r="562" spans="1:9" x14ac:dyDescent="0.25">
      <c r="A562" t="s">
        <v>863</v>
      </c>
      <c r="B562" t="s">
        <v>281</v>
      </c>
      <c r="C562" t="s">
        <v>779</v>
      </c>
      <c r="D562" t="s">
        <v>273</v>
      </c>
      <c r="E562">
        <v>36136</v>
      </c>
      <c r="F562">
        <f t="shared" ca="1" si="8"/>
        <v>22</v>
      </c>
      <c r="G562" t="s">
        <v>279</v>
      </c>
      <c r="H562">
        <v>45000</v>
      </c>
      <c r="I562">
        <v>4</v>
      </c>
    </row>
    <row r="563" spans="1:9" x14ac:dyDescent="0.25">
      <c r="A563" t="s">
        <v>864</v>
      </c>
      <c r="B563" t="s">
        <v>294</v>
      </c>
      <c r="C563" t="s">
        <v>779</v>
      </c>
      <c r="D563" t="s">
        <v>276</v>
      </c>
      <c r="E563">
        <v>37249</v>
      </c>
      <c r="F563">
        <f t="shared" ca="1" si="8"/>
        <v>19</v>
      </c>
      <c r="G563" t="s">
        <v>283</v>
      </c>
      <c r="H563">
        <v>12545</v>
      </c>
      <c r="I563">
        <v>4</v>
      </c>
    </row>
    <row r="564" spans="1:9" x14ac:dyDescent="0.25">
      <c r="A564" t="s">
        <v>865</v>
      </c>
      <c r="B564" t="s">
        <v>288</v>
      </c>
      <c r="C564" t="s">
        <v>779</v>
      </c>
      <c r="D564" t="s">
        <v>273</v>
      </c>
      <c r="E564">
        <v>39446</v>
      </c>
      <c r="F564">
        <f t="shared" ca="1" si="8"/>
        <v>13</v>
      </c>
      <c r="G564" t="s">
        <v>286</v>
      </c>
      <c r="H564">
        <v>44650</v>
      </c>
      <c r="I564">
        <v>1</v>
      </c>
    </row>
    <row r="565" spans="1:9" x14ac:dyDescent="0.25">
      <c r="A565" t="s">
        <v>866</v>
      </c>
      <c r="B565" t="s">
        <v>294</v>
      </c>
      <c r="C565" t="s">
        <v>779</v>
      </c>
      <c r="D565" t="s">
        <v>276</v>
      </c>
      <c r="E565">
        <v>40166</v>
      </c>
      <c r="F565">
        <f t="shared" ca="1" si="8"/>
        <v>11</v>
      </c>
      <c r="G565" t="s">
        <v>291</v>
      </c>
      <c r="H565">
        <v>25245</v>
      </c>
      <c r="I565">
        <v>5</v>
      </c>
    </row>
    <row r="566" spans="1:9" x14ac:dyDescent="0.25">
      <c r="A566" t="s">
        <v>867</v>
      </c>
      <c r="B566" t="s">
        <v>271</v>
      </c>
      <c r="C566" t="s">
        <v>868</v>
      </c>
      <c r="D566" t="s">
        <v>282</v>
      </c>
      <c r="E566">
        <v>40561</v>
      </c>
      <c r="F566">
        <f t="shared" ca="1" si="8"/>
        <v>10</v>
      </c>
      <c r="G566" t="s">
        <v>274</v>
      </c>
      <c r="H566">
        <v>30468</v>
      </c>
      <c r="I566">
        <v>2</v>
      </c>
    </row>
    <row r="567" spans="1:9" x14ac:dyDescent="0.25">
      <c r="A567" t="s">
        <v>869</v>
      </c>
      <c r="B567" t="s">
        <v>288</v>
      </c>
      <c r="C567" t="s">
        <v>868</v>
      </c>
      <c r="D567" t="s">
        <v>273</v>
      </c>
      <c r="E567">
        <v>40574</v>
      </c>
      <c r="F567">
        <f t="shared" ca="1" si="8"/>
        <v>10</v>
      </c>
      <c r="G567" t="s">
        <v>277</v>
      </c>
      <c r="H567">
        <v>24840</v>
      </c>
      <c r="I567">
        <v>1</v>
      </c>
    </row>
    <row r="568" spans="1:9" x14ac:dyDescent="0.25">
      <c r="A568" t="s">
        <v>870</v>
      </c>
      <c r="B568" t="s">
        <v>288</v>
      </c>
      <c r="C568" t="s">
        <v>868</v>
      </c>
      <c r="D568" t="s">
        <v>273</v>
      </c>
      <c r="E568">
        <v>40909</v>
      </c>
      <c r="F568">
        <f t="shared" ca="1" si="8"/>
        <v>9</v>
      </c>
      <c r="G568" t="s">
        <v>279</v>
      </c>
      <c r="H568">
        <v>54830</v>
      </c>
      <c r="I568">
        <v>1</v>
      </c>
    </row>
    <row r="569" spans="1:9" x14ac:dyDescent="0.25">
      <c r="A569" t="s">
        <v>871</v>
      </c>
      <c r="B569" t="s">
        <v>294</v>
      </c>
      <c r="C569" t="s">
        <v>868</v>
      </c>
      <c r="D569" t="s">
        <v>282</v>
      </c>
      <c r="E569">
        <v>39458</v>
      </c>
      <c r="F569">
        <f t="shared" ca="1" si="8"/>
        <v>13</v>
      </c>
      <c r="G569" t="s">
        <v>283</v>
      </c>
      <c r="H569">
        <v>36788</v>
      </c>
      <c r="I569">
        <v>4</v>
      </c>
    </row>
    <row r="570" spans="1:9" x14ac:dyDescent="0.25">
      <c r="A570" t="s">
        <v>872</v>
      </c>
      <c r="B570" t="s">
        <v>271</v>
      </c>
      <c r="C570" t="s">
        <v>868</v>
      </c>
      <c r="D570" t="s">
        <v>273</v>
      </c>
      <c r="E570">
        <v>38738</v>
      </c>
      <c r="F570">
        <f t="shared" ca="1" si="8"/>
        <v>15</v>
      </c>
      <c r="G570" t="s">
        <v>286</v>
      </c>
      <c r="H570">
        <v>62965</v>
      </c>
      <c r="I570">
        <v>1</v>
      </c>
    </row>
    <row r="571" spans="1:9" x14ac:dyDescent="0.25">
      <c r="A571" t="s">
        <v>873</v>
      </c>
      <c r="B571" t="s">
        <v>294</v>
      </c>
      <c r="C571" t="s">
        <v>868</v>
      </c>
      <c r="D571" t="s">
        <v>290</v>
      </c>
      <c r="E571">
        <v>35806</v>
      </c>
      <c r="F571">
        <f t="shared" ca="1" si="8"/>
        <v>23</v>
      </c>
      <c r="G571" t="s">
        <v>291</v>
      </c>
      <c r="H571">
        <v>86100</v>
      </c>
      <c r="I571">
        <v>4</v>
      </c>
    </row>
    <row r="572" spans="1:9" x14ac:dyDescent="0.25">
      <c r="A572" t="s">
        <v>874</v>
      </c>
      <c r="B572" t="s">
        <v>288</v>
      </c>
      <c r="C572" t="s">
        <v>868</v>
      </c>
      <c r="D572" t="s">
        <v>273</v>
      </c>
      <c r="E572">
        <v>36526</v>
      </c>
      <c r="F572">
        <f t="shared" ca="1" si="8"/>
        <v>21</v>
      </c>
      <c r="G572" t="s">
        <v>274</v>
      </c>
      <c r="H572">
        <v>29260</v>
      </c>
      <c r="I572">
        <v>4</v>
      </c>
    </row>
    <row r="573" spans="1:9" x14ac:dyDescent="0.25">
      <c r="A573" t="s">
        <v>875</v>
      </c>
      <c r="B573" t="s">
        <v>294</v>
      </c>
      <c r="C573" t="s">
        <v>868</v>
      </c>
      <c r="D573" t="s">
        <v>276</v>
      </c>
      <c r="E573">
        <v>36531</v>
      </c>
      <c r="F573">
        <f t="shared" ca="1" si="8"/>
        <v>21</v>
      </c>
      <c r="G573" t="s">
        <v>277</v>
      </c>
      <c r="H573">
        <v>20990</v>
      </c>
      <c r="I573">
        <v>4</v>
      </c>
    </row>
    <row r="574" spans="1:9" x14ac:dyDescent="0.25">
      <c r="A574" t="s">
        <v>876</v>
      </c>
      <c r="B574" t="s">
        <v>285</v>
      </c>
      <c r="C574" t="s">
        <v>868</v>
      </c>
      <c r="D574" t="s">
        <v>273</v>
      </c>
      <c r="E574">
        <v>37625</v>
      </c>
      <c r="F574">
        <f t="shared" ca="1" si="8"/>
        <v>18</v>
      </c>
      <c r="G574" t="s">
        <v>279</v>
      </c>
      <c r="H574">
        <v>82490</v>
      </c>
      <c r="I574">
        <v>5</v>
      </c>
    </row>
    <row r="575" spans="1:9" x14ac:dyDescent="0.25">
      <c r="A575" t="s">
        <v>877</v>
      </c>
      <c r="B575" t="s">
        <v>303</v>
      </c>
      <c r="C575" t="s">
        <v>868</v>
      </c>
      <c r="D575" t="s">
        <v>273</v>
      </c>
      <c r="E575">
        <v>39448</v>
      </c>
      <c r="F575">
        <f t="shared" ca="1" si="8"/>
        <v>13</v>
      </c>
      <c r="G575" t="s">
        <v>283</v>
      </c>
      <c r="H575">
        <v>83710</v>
      </c>
      <c r="I575">
        <v>3</v>
      </c>
    </row>
    <row r="576" spans="1:9" x14ac:dyDescent="0.25">
      <c r="A576" t="s">
        <v>878</v>
      </c>
      <c r="B576" t="s">
        <v>271</v>
      </c>
      <c r="C576" t="s">
        <v>868</v>
      </c>
      <c r="D576" t="s">
        <v>273</v>
      </c>
      <c r="E576">
        <v>39815</v>
      </c>
      <c r="F576">
        <f t="shared" ca="1" si="8"/>
        <v>12</v>
      </c>
      <c r="G576" t="s">
        <v>286</v>
      </c>
      <c r="H576">
        <v>72060</v>
      </c>
      <c r="I576">
        <v>2</v>
      </c>
    </row>
    <row r="577" spans="1:9" x14ac:dyDescent="0.25">
      <c r="A577" t="s">
        <v>879</v>
      </c>
      <c r="B577" t="s">
        <v>281</v>
      </c>
      <c r="C577" t="s">
        <v>868</v>
      </c>
      <c r="D577" t="s">
        <v>290</v>
      </c>
      <c r="E577">
        <v>40587</v>
      </c>
      <c r="F577">
        <f t="shared" ca="1" si="8"/>
        <v>10</v>
      </c>
      <c r="G577" t="s">
        <v>291</v>
      </c>
      <c r="H577">
        <v>89450</v>
      </c>
      <c r="I577">
        <v>2</v>
      </c>
    </row>
    <row r="578" spans="1:9" x14ac:dyDescent="0.25">
      <c r="A578" t="s">
        <v>880</v>
      </c>
      <c r="B578" t="s">
        <v>271</v>
      </c>
      <c r="C578" t="s">
        <v>868</v>
      </c>
      <c r="D578" t="s">
        <v>273</v>
      </c>
      <c r="E578">
        <v>39123</v>
      </c>
      <c r="F578">
        <f t="shared" ref="F578:F641" ca="1" si="9">DATEDIF(E578,TODAY(),"Y")</f>
        <v>14</v>
      </c>
      <c r="G578" t="s">
        <v>274</v>
      </c>
      <c r="H578">
        <v>54270</v>
      </c>
      <c r="I578">
        <v>3</v>
      </c>
    </row>
    <row r="579" spans="1:9" x14ac:dyDescent="0.25">
      <c r="A579" t="s">
        <v>881</v>
      </c>
      <c r="B579" t="s">
        <v>281</v>
      </c>
      <c r="C579" t="s">
        <v>868</v>
      </c>
      <c r="D579" t="s">
        <v>273</v>
      </c>
      <c r="E579">
        <v>39134</v>
      </c>
      <c r="F579">
        <f t="shared" ca="1" si="9"/>
        <v>14</v>
      </c>
      <c r="G579" t="s">
        <v>277</v>
      </c>
      <c r="H579">
        <v>45110</v>
      </c>
      <c r="I579">
        <v>2</v>
      </c>
    </row>
    <row r="580" spans="1:9" x14ac:dyDescent="0.25">
      <c r="A580" t="s">
        <v>882</v>
      </c>
      <c r="B580" t="s">
        <v>294</v>
      </c>
      <c r="C580" t="s">
        <v>868</v>
      </c>
      <c r="D580" t="s">
        <v>273</v>
      </c>
      <c r="E580">
        <v>39141</v>
      </c>
      <c r="F580">
        <f t="shared" ca="1" si="9"/>
        <v>14</v>
      </c>
      <c r="G580" t="s">
        <v>279</v>
      </c>
      <c r="H580">
        <v>66824</v>
      </c>
      <c r="I580">
        <v>2</v>
      </c>
    </row>
    <row r="581" spans="1:9" x14ac:dyDescent="0.25">
      <c r="A581" t="s">
        <v>883</v>
      </c>
      <c r="B581" t="s">
        <v>294</v>
      </c>
      <c r="C581" t="s">
        <v>868</v>
      </c>
      <c r="D581" t="s">
        <v>273</v>
      </c>
      <c r="E581">
        <v>39137</v>
      </c>
      <c r="F581">
        <f t="shared" ca="1" si="9"/>
        <v>14</v>
      </c>
      <c r="G581" t="s">
        <v>283</v>
      </c>
      <c r="H581">
        <v>39000</v>
      </c>
      <c r="I581">
        <v>5</v>
      </c>
    </row>
    <row r="582" spans="1:9" x14ac:dyDescent="0.25">
      <c r="A582" t="s">
        <v>884</v>
      </c>
      <c r="B582" t="s">
        <v>303</v>
      </c>
      <c r="C582" t="s">
        <v>868</v>
      </c>
      <c r="D582" t="s">
        <v>276</v>
      </c>
      <c r="E582">
        <v>35842</v>
      </c>
      <c r="F582">
        <f t="shared" ca="1" si="9"/>
        <v>23</v>
      </c>
      <c r="G582" t="s">
        <v>286</v>
      </c>
      <c r="H582">
        <v>39530</v>
      </c>
      <c r="I582">
        <v>5</v>
      </c>
    </row>
    <row r="583" spans="1:9" x14ac:dyDescent="0.25">
      <c r="A583" t="s">
        <v>885</v>
      </c>
      <c r="B583" t="s">
        <v>294</v>
      </c>
      <c r="C583" t="s">
        <v>868</v>
      </c>
      <c r="D583" t="s">
        <v>276</v>
      </c>
      <c r="E583">
        <v>36196</v>
      </c>
      <c r="F583">
        <f t="shared" ca="1" si="9"/>
        <v>22</v>
      </c>
      <c r="G583" t="s">
        <v>291</v>
      </c>
      <c r="H583">
        <v>34980</v>
      </c>
      <c r="I583">
        <v>2</v>
      </c>
    </row>
    <row r="584" spans="1:9" x14ac:dyDescent="0.25">
      <c r="A584" t="s">
        <v>886</v>
      </c>
      <c r="B584" t="s">
        <v>288</v>
      </c>
      <c r="C584" t="s">
        <v>868</v>
      </c>
      <c r="D584" t="s">
        <v>290</v>
      </c>
      <c r="E584">
        <v>36214</v>
      </c>
      <c r="F584">
        <f t="shared" ca="1" si="9"/>
        <v>22</v>
      </c>
      <c r="G584" t="s">
        <v>274</v>
      </c>
      <c r="H584">
        <v>53310</v>
      </c>
      <c r="I584">
        <v>5</v>
      </c>
    </row>
    <row r="585" spans="1:9" x14ac:dyDescent="0.25">
      <c r="A585" t="s">
        <v>887</v>
      </c>
      <c r="B585" t="s">
        <v>285</v>
      </c>
      <c r="C585" t="s">
        <v>868</v>
      </c>
      <c r="D585" t="s">
        <v>282</v>
      </c>
      <c r="E585">
        <v>36557</v>
      </c>
      <c r="F585">
        <f t="shared" ca="1" si="9"/>
        <v>21</v>
      </c>
      <c r="G585" t="s">
        <v>277</v>
      </c>
      <c r="H585">
        <v>15552</v>
      </c>
      <c r="I585">
        <v>4</v>
      </c>
    </row>
    <row r="586" spans="1:9" x14ac:dyDescent="0.25">
      <c r="A586" t="s">
        <v>888</v>
      </c>
      <c r="B586" t="s">
        <v>281</v>
      </c>
      <c r="C586" t="s">
        <v>868</v>
      </c>
      <c r="D586" t="s">
        <v>290</v>
      </c>
      <c r="E586">
        <v>38027</v>
      </c>
      <c r="F586">
        <f t="shared" ca="1" si="9"/>
        <v>17</v>
      </c>
      <c r="G586" t="s">
        <v>279</v>
      </c>
      <c r="H586">
        <v>64590</v>
      </c>
      <c r="I586">
        <v>1</v>
      </c>
    </row>
    <row r="587" spans="1:9" x14ac:dyDescent="0.25">
      <c r="A587" t="s">
        <v>889</v>
      </c>
      <c r="B587" t="s">
        <v>288</v>
      </c>
      <c r="C587" t="s">
        <v>868</v>
      </c>
      <c r="D587" t="s">
        <v>273</v>
      </c>
      <c r="E587">
        <v>40581</v>
      </c>
      <c r="F587">
        <f t="shared" ca="1" si="9"/>
        <v>10</v>
      </c>
      <c r="G587" t="s">
        <v>283</v>
      </c>
      <c r="H587">
        <v>80260</v>
      </c>
      <c r="I587">
        <v>3</v>
      </c>
    </row>
    <row r="588" spans="1:9" x14ac:dyDescent="0.25">
      <c r="A588" t="s">
        <v>890</v>
      </c>
      <c r="B588" t="s">
        <v>288</v>
      </c>
      <c r="C588" t="s">
        <v>868</v>
      </c>
      <c r="D588" t="s">
        <v>273</v>
      </c>
      <c r="E588">
        <v>40990</v>
      </c>
      <c r="F588">
        <f t="shared" ca="1" si="9"/>
        <v>9</v>
      </c>
      <c r="G588" t="s">
        <v>286</v>
      </c>
      <c r="H588">
        <v>65571</v>
      </c>
      <c r="I588">
        <v>3</v>
      </c>
    </row>
    <row r="589" spans="1:9" x14ac:dyDescent="0.25">
      <c r="A589" t="s">
        <v>891</v>
      </c>
      <c r="B589" t="s">
        <v>288</v>
      </c>
      <c r="C589" t="s">
        <v>868</v>
      </c>
      <c r="D589" t="s">
        <v>273</v>
      </c>
      <c r="E589">
        <v>38784</v>
      </c>
      <c r="F589">
        <f t="shared" ca="1" si="9"/>
        <v>15</v>
      </c>
      <c r="G589" t="s">
        <v>291</v>
      </c>
      <c r="H589">
        <v>78710</v>
      </c>
      <c r="I589">
        <v>4</v>
      </c>
    </row>
    <row r="590" spans="1:9" x14ac:dyDescent="0.25">
      <c r="A590" t="s">
        <v>892</v>
      </c>
      <c r="B590" t="s">
        <v>294</v>
      </c>
      <c r="C590" t="s">
        <v>868</v>
      </c>
      <c r="D590" t="s">
        <v>282</v>
      </c>
      <c r="E590">
        <v>35861</v>
      </c>
      <c r="F590">
        <f t="shared" ca="1" si="9"/>
        <v>23</v>
      </c>
      <c r="G590" t="s">
        <v>274</v>
      </c>
      <c r="H590">
        <v>12836</v>
      </c>
      <c r="I590">
        <v>5</v>
      </c>
    </row>
    <row r="591" spans="1:9" x14ac:dyDescent="0.25">
      <c r="A591" t="s">
        <v>893</v>
      </c>
      <c r="B591" t="s">
        <v>271</v>
      </c>
      <c r="C591" t="s">
        <v>868</v>
      </c>
      <c r="D591" t="s">
        <v>282</v>
      </c>
      <c r="E591">
        <v>35869</v>
      </c>
      <c r="F591">
        <f t="shared" ca="1" si="9"/>
        <v>23</v>
      </c>
      <c r="G591" t="s">
        <v>277</v>
      </c>
      <c r="H591">
        <v>17912</v>
      </c>
      <c r="I591">
        <v>5</v>
      </c>
    </row>
    <row r="592" spans="1:9" x14ac:dyDescent="0.25">
      <c r="A592" t="s">
        <v>894</v>
      </c>
      <c r="B592" t="s">
        <v>288</v>
      </c>
      <c r="C592" t="s">
        <v>868</v>
      </c>
      <c r="D592" t="s">
        <v>273</v>
      </c>
      <c r="E592">
        <v>36245</v>
      </c>
      <c r="F592">
        <f t="shared" ca="1" si="9"/>
        <v>22</v>
      </c>
      <c r="G592" t="s">
        <v>279</v>
      </c>
      <c r="H592">
        <v>58410</v>
      </c>
      <c r="I592">
        <v>5</v>
      </c>
    </row>
    <row r="593" spans="1:9" x14ac:dyDescent="0.25">
      <c r="A593" t="s">
        <v>895</v>
      </c>
      <c r="B593" t="s">
        <v>288</v>
      </c>
      <c r="C593" t="s">
        <v>868</v>
      </c>
      <c r="D593" t="s">
        <v>290</v>
      </c>
      <c r="E593">
        <v>38793</v>
      </c>
      <c r="F593">
        <f t="shared" ca="1" si="9"/>
        <v>15</v>
      </c>
      <c r="G593" t="s">
        <v>283</v>
      </c>
      <c r="H593">
        <v>85930</v>
      </c>
      <c r="I593">
        <v>2</v>
      </c>
    </row>
    <row r="594" spans="1:9" x14ac:dyDescent="0.25">
      <c r="A594" t="s">
        <v>896</v>
      </c>
      <c r="B594" t="s">
        <v>271</v>
      </c>
      <c r="C594" t="s">
        <v>868</v>
      </c>
      <c r="D594" t="s">
        <v>273</v>
      </c>
      <c r="E594">
        <v>39153</v>
      </c>
      <c r="F594">
        <f t="shared" ca="1" si="9"/>
        <v>14</v>
      </c>
      <c r="G594" t="s">
        <v>286</v>
      </c>
      <c r="H594">
        <v>43600</v>
      </c>
      <c r="I594">
        <v>5</v>
      </c>
    </row>
    <row r="595" spans="1:9" x14ac:dyDescent="0.25">
      <c r="A595" t="s">
        <v>897</v>
      </c>
      <c r="B595" t="s">
        <v>288</v>
      </c>
      <c r="C595" t="s">
        <v>868</v>
      </c>
      <c r="D595" t="s">
        <v>273</v>
      </c>
      <c r="E595">
        <v>41016</v>
      </c>
      <c r="F595">
        <f t="shared" ca="1" si="9"/>
        <v>9</v>
      </c>
      <c r="G595" t="s">
        <v>291</v>
      </c>
      <c r="H595">
        <v>68470</v>
      </c>
      <c r="I595">
        <v>4</v>
      </c>
    </row>
    <row r="596" spans="1:9" x14ac:dyDescent="0.25">
      <c r="A596" t="s">
        <v>898</v>
      </c>
      <c r="B596" t="s">
        <v>288</v>
      </c>
      <c r="C596" t="s">
        <v>868</v>
      </c>
      <c r="D596" t="s">
        <v>273</v>
      </c>
      <c r="E596">
        <v>39183</v>
      </c>
      <c r="F596">
        <f t="shared" ca="1" si="9"/>
        <v>14</v>
      </c>
      <c r="G596" t="s">
        <v>274</v>
      </c>
      <c r="H596">
        <v>82700</v>
      </c>
      <c r="I596">
        <v>3</v>
      </c>
    </row>
    <row r="597" spans="1:9" x14ac:dyDescent="0.25">
      <c r="A597" t="s">
        <v>899</v>
      </c>
      <c r="B597" t="s">
        <v>288</v>
      </c>
      <c r="C597" t="s">
        <v>868</v>
      </c>
      <c r="D597" t="s">
        <v>273</v>
      </c>
      <c r="E597">
        <v>35896</v>
      </c>
      <c r="F597">
        <f t="shared" ca="1" si="9"/>
        <v>23</v>
      </c>
      <c r="G597" t="s">
        <v>277</v>
      </c>
      <c r="H597">
        <v>70280</v>
      </c>
      <c r="I597">
        <v>3</v>
      </c>
    </row>
    <row r="598" spans="1:9" x14ac:dyDescent="0.25">
      <c r="A598" t="s">
        <v>900</v>
      </c>
      <c r="B598" t="s">
        <v>294</v>
      </c>
      <c r="C598" t="s">
        <v>868</v>
      </c>
      <c r="D598" t="s">
        <v>290</v>
      </c>
      <c r="E598">
        <v>36642</v>
      </c>
      <c r="F598">
        <f t="shared" ca="1" si="9"/>
        <v>21</v>
      </c>
      <c r="G598" t="s">
        <v>279</v>
      </c>
      <c r="H598">
        <v>77760</v>
      </c>
      <c r="I598">
        <v>3</v>
      </c>
    </row>
    <row r="599" spans="1:9" x14ac:dyDescent="0.25">
      <c r="A599" t="s">
        <v>901</v>
      </c>
      <c r="B599" t="s">
        <v>288</v>
      </c>
      <c r="C599" t="s">
        <v>868</v>
      </c>
      <c r="D599" t="s">
        <v>273</v>
      </c>
      <c r="E599">
        <v>38856</v>
      </c>
      <c r="F599">
        <f t="shared" ca="1" si="9"/>
        <v>15</v>
      </c>
      <c r="G599" t="s">
        <v>283</v>
      </c>
      <c r="H599">
        <v>37770</v>
      </c>
      <c r="I599">
        <v>5</v>
      </c>
    </row>
    <row r="600" spans="1:9" x14ac:dyDescent="0.25">
      <c r="A600" t="s">
        <v>902</v>
      </c>
      <c r="B600" t="s">
        <v>271</v>
      </c>
      <c r="C600" t="s">
        <v>868</v>
      </c>
      <c r="D600" t="s">
        <v>273</v>
      </c>
      <c r="E600">
        <v>36290</v>
      </c>
      <c r="F600">
        <f t="shared" ca="1" si="9"/>
        <v>22</v>
      </c>
      <c r="G600" t="s">
        <v>286</v>
      </c>
      <c r="H600">
        <v>39000</v>
      </c>
      <c r="I600">
        <v>3</v>
      </c>
    </row>
    <row r="601" spans="1:9" x14ac:dyDescent="0.25">
      <c r="A601" t="s">
        <v>903</v>
      </c>
      <c r="B601" t="s">
        <v>288</v>
      </c>
      <c r="C601" t="s">
        <v>868</v>
      </c>
      <c r="D601" t="s">
        <v>273</v>
      </c>
      <c r="E601">
        <v>36312</v>
      </c>
      <c r="F601">
        <f t="shared" ca="1" si="9"/>
        <v>21</v>
      </c>
      <c r="G601" t="s">
        <v>291</v>
      </c>
      <c r="H601">
        <v>69200</v>
      </c>
      <c r="I601">
        <v>4</v>
      </c>
    </row>
    <row r="602" spans="1:9" x14ac:dyDescent="0.25">
      <c r="A602" t="s">
        <v>904</v>
      </c>
      <c r="B602" t="s">
        <v>271</v>
      </c>
      <c r="C602" t="s">
        <v>868</v>
      </c>
      <c r="D602" t="s">
        <v>276</v>
      </c>
      <c r="E602">
        <v>37775</v>
      </c>
      <c r="F602">
        <f t="shared" ca="1" si="9"/>
        <v>17</v>
      </c>
      <c r="G602" t="s">
        <v>274</v>
      </c>
      <c r="H602">
        <v>28525</v>
      </c>
      <c r="I602">
        <v>4</v>
      </c>
    </row>
    <row r="603" spans="1:9" x14ac:dyDescent="0.25">
      <c r="A603" t="s">
        <v>905</v>
      </c>
      <c r="B603" t="s">
        <v>303</v>
      </c>
      <c r="C603" t="s">
        <v>868</v>
      </c>
      <c r="D603" t="s">
        <v>273</v>
      </c>
      <c r="E603">
        <v>37793</v>
      </c>
      <c r="F603">
        <f t="shared" ca="1" si="9"/>
        <v>17</v>
      </c>
      <c r="G603" t="s">
        <v>277</v>
      </c>
      <c r="H603">
        <v>29210</v>
      </c>
      <c r="I603">
        <v>5</v>
      </c>
    </row>
    <row r="604" spans="1:9" x14ac:dyDescent="0.25">
      <c r="A604" t="s">
        <v>906</v>
      </c>
      <c r="B604" t="s">
        <v>294</v>
      </c>
      <c r="C604" t="s">
        <v>868</v>
      </c>
      <c r="D604" t="s">
        <v>290</v>
      </c>
      <c r="E604">
        <v>40350</v>
      </c>
      <c r="F604">
        <f t="shared" ca="1" si="9"/>
        <v>10</v>
      </c>
      <c r="G604" t="s">
        <v>279</v>
      </c>
      <c r="H604">
        <v>21580</v>
      </c>
      <c r="I604">
        <v>3</v>
      </c>
    </row>
    <row r="605" spans="1:9" x14ac:dyDescent="0.25">
      <c r="A605" t="s">
        <v>907</v>
      </c>
      <c r="B605" t="s">
        <v>294</v>
      </c>
      <c r="C605" t="s">
        <v>868</v>
      </c>
      <c r="D605" t="s">
        <v>290</v>
      </c>
      <c r="E605">
        <v>40726</v>
      </c>
      <c r="F605">
        <f t="shared" ca="1" si="9"/>
        <v>9</v>
      </c>
      <c r="G605" t="s">
        <v>283</v>
      </c>
      <c r="H605">
        <v>46650</v>
      </c>
      <c r="I605">
        <v>2</v>
      </c>
    </row>
    <row r="606" spans="1:9" x14ac:dyDescent="0.25">
      <c r="A606" t="s">
        <v>908</v>
      </c>
      <c r="B606" t="s">
        <v>288</v>
      </c>
      <c r="C606" t="s">
        <v>868</v>
      </c>
      <c r="D606" t="s">
        <v>273</v>
      </c>
      <c r="E606">
        <v>39273</v>
      </c>
      <c r="F606">
        <f t="shared" ca="1" si="9"/>
        <v>13</v>
      </c>
      <c r="G606" t="s">
        <v>286</v>
      </c>
      <c r="H606">
        <v>54200</v>
      </c>
      <c r="I606">
        <v>4</v>
      </c>
    </row>
    <row r="607" spans="1:9" x14ac:dyDescent="0.25">
      <c r="A607" t="s">
        <v>909</v>
      </c>
      <c r="B607" t="s">
        <v>294</v>
      </c>
      <c r="C607" t="s">
        <v>868</v>
      </c>
      <c r="D607" t="s">
        <v>282</v>
      </c>
      <c r="E607">
        <v>39293</v>
      </c>
      <c r="F607">
        <f t="shared" ca="1" si="9"/>
        <v>13</v>
      </c>
      <c r="G607" t="s">
        <v>291</v>
      </c>
      <c r="H607">
        <v>26484</v>
      </c>
      <c r="I607">
        <v>5</v>
      </c>
    </row>
    <row r="608" spans="1:9" x14ac:dyDescent="0.25">
      <c r="A608" t="s">
        <v>910</v>
      </c>
      <c r="B608" t="s">
        <v>271</v>
      </c>
      <c r="C608" t="s">
        <v>868</v>
      </c>
      <c r="D608" t="s">
        <v>273</v>
      </c>
      <c r="E608">
        <v>36360</v>
      </c>
      <c r="F608">
        <f t="shared" ca="1" si="9"/>
        <v>21</v>
      </c>
      <c r="G608" t="s">
        <v>274</v>
      </c>
      <c r="H608">
        <v>67020</v>
      </c>
      <c r="I608">
        <v>1</v>
      </c>
    </row>
    <row r="609" spans="1:9" x14ac:dyDescent="0.25">
      <c r="A609" t="s">
        <v>911</v>
      </c>
      <c r="B609" t="s">
        <v>281</v>
      </c>
      <c r="C609" t="s">
        <v>868</v>
      </c>
      <c r="D609" t="s">
        <v>290</v>
      </c>
      <c r="E609">
        <v>37082</v>
      </c>
      <c r="F609">
        <f t="shared" ca="1" si="9"/>
        <v>19</v>
      </c>
      <c r="G609" t="s">
        <v>277</v>
      </c>
      <c r="H609">
        <v>46780</v>
      </c>
      <c r="I609">
        <v>2</v>
      </c>
    </row>
    <row r="610" spans="1:9" x14ac:dyDescent="0.25">
      <c r="A610" t="s">
        <v>912</v>
      </c>
      <c r="B610" t="s">
        <v>303</v>
      </c>
      <c r="C610" t="s">
        <v>868</v>
      </c>
      <c r="D610" t="s">
        <v>276</v>
      </c>
      <c r="E610">
        <v>37815</v>
      </c>
      <c r="F610">
        <f t="shared" ca="1" si="9"/>
        <v>17</v>
      </c>
      <c r="G610" t="s">
        <v>279</v>
      </c>
      <c r="H610">
        <v>48740</v>
      </c>
      <c r="I610">
        <v>1</v>
      </c>
    </row>
    <row r="611" spans="1:9" x14ac:dyDescent="0.25">
      <c r="A611" t="s">
        <v>913</v>
      </c>
      <c r="B611" t="s">
        <v>288</v>
      </c>
      <c r="C611" t="s">
        <v>868</v>
      </c>
      <c r="D611" t="s">
        <v>273</v>
      </c>
      <c r="E611">
        <v>38902</v>
      </c>
      <c r="F611">
        <f t="shared" ca="1" si="9"/>
        <v>14</v>
      </c>
      <c r="G611" t="s">
        <v>283</v>
      </c>
      <c r="H611">
        <v>73560</v>
      </c>
      <c r="I611">
        <v>3</v>
      </c>
    </row>
    <row r="612" spans="1:9" x14ac:dyDescent="0.25">
      <c r="A612" t="s">
        <v>914</v>
      </c>
      <c r="B612" t="s">
        <v>281</v>
      </c>
      <c r="C612" t="s">
        <v>868</v>
      </c>
      <c r="D612" t="s">
        <v>273</v>
      </c>
      <c r="E612">
        <v>40759</v>
      </c>
      <c r="F612">
        <f t="shared" ca="1" si="9"/>
        <v>9</v>
      </c>
      <c r="G612" t="s">
        <v>286</v>
      </c>
      <c r="H612">
        <v>67920</v>
      </c>
      <c r="I612">
        <v>4</v>
      </c>
    </row>
    <row r="613" spans="1:9" x14ac:dyDescent="0.25">
      <c r="A613" t="s">
        <v>915</v>
      </c>
      <c r="B613" t="s">
        <v>294</v>
      </c>
      <c r="C613" t="s">
        <v>868</v>
      </c>
      <c r="D613" t="s">
        <v>273</v>
      </c>
      <c r="E613">
        <v>36012</v>
      </c>
      <c r="F613">
        <f t="shared" ca="1" si="9"/>
        <v>22</v>
      </c>
      <c r="G613" t="s">
        <v>291</v>
      </c>
      <c r="H613">
        <v>78950</v>
      </c>
      <c r="I613">
        <v>1</v>
      </c>
    </row>
    <row r="614" spans="1:9" x14ac:dyDescent="0.25">
      <c r="A614" t="s">
        <v>916</v>
      </c>
      <c r="B614" t="s">
        <v>294</v>
      </c>
      <c r="C614" t="s">
        <v>868</v>
      </c>
      <c r="D614" t="s">
        <v>273</v>
      </c>
      <c r="E614">
        <v>41157</v>
      </c>
      <c r="F614">
        <f t="shared" ca="1" si="9"/>
        <v>8</v>
      </c>
      <c r="G614" t="s">
        <v>274</v>
      </c>
      <c r="H614">
        <v>86240</v>
      </c>
      <c r="I614">
        <v>1</v>
      </c>
    </row>
    <row r="615" spans="1:9" x14ac:dyDescent="0.25">
      <c r="A615" t="s">
        <v>917</v>
      </c>
      <c r="B615" t="s">
        <v>294</v>
      </c>
      <c r="C615" t="s">
        <v>868</v>
      </c>
      <c r="D615" t="s">
        <v>276</v>
      </c>
      <c r="E615">
        <v>38975</v>
      </c>
      <c r="F615">
        <f t="shared" ca="1" si="9"/>
        <v>14</v>
      </c>
      <c r="G615" t="s">
        <v>277</v>
      </c>
      <c r="H615">
        <v>42740</v>
      </c>
      <c r="I615">
        <v>2</v>
      </c>
    </row>
    <row r="616" spans="1:9" x14ac:dyDescent="0.25">
      <c r="A616" t="s">
        <v>918</v>
      </c>
      <c r="B616" t="s">
        <v>294</v>
      </c>
      <c r="C616" t="s">
        <v>868</v>
      </c>
      <c r="D616" t="s">
        <v>290</v>
      </c>
      <c r="E616">
        <v>36406</v>
      </c>
      <c r="F616">
        <f t="shared" ca="1" si="9"/>
        <v>21</v>
      </c>
      <c r="G616" t="s">
        <v>279</v>
      </c>
      <c r="H616">
        <v>60800</v>
      </c>
      <c r="I616">
        <v>4</v>
      </c>
    </row>
    <row r="617" spans="1:9" x14ac:dyDescent="0.25">
      <c r="A617" t="s">
        <v>919</v>
      </c>
      <c r="B617" t="s">
        <v>288</v>
      </c>
      <c r="C617" t="s">
        <v>868</v>
      </c>
      <c r="D617" t="s">
        <v>273</v>
      </c>
      <c r="E617">
        <v>36407</v>
      </c>
      <c r="F617">
        <f t="shared" ca="1" si="9"/>
        <v>21</v>
      </c>
      <c r="G617" t="s">
        <v>283</v>
      </c>
      <c r="H617">
        <v>45880</v>
      </c>
      <c r="I617">
        <v>5</v>
      </c>
    </row>
    <row r="618" spans="1:9" x14ac:dyDescent="0.25">
      <c r="A618" t="s">
        <v>920</v>
      </c>
      <c r="B618" t="s">
        <v>288</v>
      </c>
      <c r="C618" t="s">
        <v>868</v>
      </c>
      <c r="D618" t="s">
        <v>276</v>
      </c>
      <c r="E618">
        <v>36423</v>
      </c>
      <c r="F618">
        <f t="shared" ca="1" si="9"/>
        <v>21</v>
      </c>
      <c r="G618" t="s">
        <v>286</v>
      </c>
      <c r="H618">
        <v>47350</v>
      </c>
      <c r="I618">
        <v>1</v>
      </c>
    </row>
    <row r="619" spans="1:9" x14ac:dyDescent="0.25">
      <c r="A619" t="s">
        <v>921</v>
      </c>
      <c r="B619" t="s">
        <v>271</v>
      </c>
      <c r="C619" t="s">
        <v>868</v>
      </c>
      <c r="D619" t="s">
        <v>273</v>
      </c>
      <c r="E619">
        <v>38237</v>
      </c>
      <c r="F619">
        <f t="shared" ca="1" si="9"/>
        <v>16</v>
      </c>
      <c r="G619" t="s">
        <v>291</v>
      </c>
      <c r="H619">
        <v>31910</v>
      </c>
      <c r="I619">
        <v>5</v>
      </c>
    </row>
    <row r="620" spans="1:9" x14ac:dyDescent="0.25">
      <c r="A620" t="s">
        <v>922</v>
      </c>
      <c r="B620" t="s">
        <v>288</v>
      </c>
      <c r="C620" t="s">
        <v>868</v>
      </c>
      <c r="D620" t="s">
        <v>290</v>
      </c>
      <c r="E620">
        <v>39720</v>
      </c>
      <c r="F620">
        <f t="shared" ca="1" si="9"/>
        <v>12</v>
      </c>
      <c r="G620" t="s">
        <v>274</v>
      </c>
      <c r="H620">
        <v>43320</v>
      </c>
      <c r="I620">
        <v>5</v>
      </c>
    </row>
    <row r="621" spans="1:9" x14ac:dyDescent="0.25">
      <c r="A621" t="s">
        <v>923</v>
      </c>
      <c r="B621" t="s">
        <v>303</v>
      </c>
      <c r="C621" t="s">
        <v>868</v>
      </c>
      <c r="D621" t="s">
        <v>273</v>
      </c>
      <c r="E621">
        <v>40078</v>
      </c>
      <c r="F621">
        <f t="shared" ca="1" si="9"/>
        <v>11</v>
      </c>
      <c r="G621" t="s">
        <v>277</v>
      </c>
      <c r="H621">
        <v>23190</v>
      </c>
      <c r="I621">
        <v>5</v>
      </c>
    </row>
    <row r="622" spans="1:9" x14ac:dyDescent="0.25">
      <c r="A622" t="s">
        <v>924</v>
      </c>
      <c r="B622" t="s">
        <v>285</v>
      </c>
      <c r="C622" t="s">
        <v>868</v>
      </c>
      <c r="D622" t="s">
        <v>276</v>
      </c>
      <c r="E622">
        <v>41195</v>
      </c>
      <c r="F622">
        <f t="shared" ca="1" si="9"/>
        <v>8</v>
      </c>
      <c r="G622" t="s">
        <v>279</v>
      </c>
      <c r="H622">
        <v>25885</v>
      </c>
      <c r="I622">
        <v>5</v>
      </c>
    </row>
    <row r="623" spans="1:9" x14ac:dyDescent="0.25">
      <c r="A623" t="s">
        <v>925</v>
      </c>
      <c r="B623" t="s">
        <v>294</v>
      </c>
      <c r="C623" t="s">
        <v>868</v>
      </c>
      <c r="D623" t="s">
        <v>273</v>
      </c>
      <c r="E623">
        <v>40469</v>
      </c>
      <c r="F623">
        <f t="shared" ca="1" si="9"/>
        <v>10</v>
      </c>
      <c r="G623" t="s">
        <v>283</v>
      </c>
      <c r="H623">
        <v>63030</v>
      </c>
      <c r="I623">
        <v>1</v>
      </c>
    </row>
    <row r="624" spans="1:9" x14ac:dyDescent="0.25">
      <c r="A624" t="s">
        <v>926</v>
      </c>
      <c r="B624" t="s">
        <v>303</v>
      </c>
      <c r="C624" t="s">
        <v>868</v>
      </c>
      <c r="D624" t="s">
        <v>273</v>
      </c>
      <c r="E624">
        <v>39002</v>
      </c>
      <c r="F624">
        <f t="shared" ca="1" si="9"/>
        <v>14</v>
      </c>
      <c r="G624" t="s">
        <v>286</v>
      </c>
      <c r="H624">
        <v>32120</v>
      </c>
      <c r="I624">
        <v>1</v>
      </c>
    </row>
    <row r="625" spans="1:9" x14ac:dyDescent="0.25">
      <c r="A625" t="s">
        <v>927</v>
      </c>
      <c r="B625" t="s">
        <v>271</v>
      </c>
      <c r="C625" t="s">
        <v>868</v>
      </c>
      <c r="D625" t="s">
        <v>290</v>
      </c>
      <c r="E625">
        <v>36070</v>
      </c>
      <c r="F625">
        <f t="shared" ca="1" si="9"/>
        <v>22</v>
      </c>
      <c r="G625" t="s">
        <v>291</v>
      </c>
      <c r="H625">
        <v>59050</v>
      </c>
      <c r="I625">
        <v>4</v>
      </c>
    </row>
    <row r="626" spans="1:9" x14ac:dyDescent="0.25">
      <c r="A626" t="s">
        <v>928</v>
      </c>
      <c r="B626" t="s">
        <v>294</v>
      </c>
      <c r="C626" t="s">
        <v>868</v>
      </c>
      <c r="D626" t="s">
        <v>273</v>
      </c>
      <c r="E626">
        <v>36078</v>
      </c>
      <c r="F626">
        <f t="shared" ca="1" si="9"/>
        <v>22</v>
      </c>
      <c r="G626" t="s">
        <v>274</v>
      </c>
      <c r="H626">
        <v>79610</v>
      </c>
      <c r="I626">
        <v>2</v>
      </c>
    </row>
    <row r="627" spans="1:9" x14ac:dyDescent="0.25">
      <c r="A627" t="s">
        <v>929</v>
      </c>
      <c r="B627" t="s">
        <v>271</v>
      </c>
      <c r="C627" t="s">
        <v>868</v>
      </c>
      <c r="D627" t="s">
        <v>273</v>
      </c>
      <c r="E627">
        <v>36081</v>
      </c>
      <c r="F627">
        <f t="shared" ca="1" si="9"/>
        <v>22</v>
      </c>
      <c r="G627" t="s">
        <v>277</v>
      </c>
      <c r="H627">
        <v>67407</v>
      </c>
      <c r="I627">
        <v>5</v>
      </c>
    </row>
    <row r="628" spans="1:9" x14ac:dyDescent="0.25">
      <c r="A628" t="s">
        <v>930</v>
      </c>
      <c r="B628" t="s">
        <v>288</v>
      </c>
      <c r="C628" t="s">
        <v>868</v>
      </c>
      <c r="D628" t="s">
        <v>273</v>
      </c>
      <c r="E628">
        <v>39745</v>
      </c>
      <c r="F628">
        <f t="shared" ca="1" si="9"/>
        <v>12</v>
      </c>
      <c r="G628" t="s">
        <v>279</v>
      </c>
      <c r="H628">
        <v>29330</v>
      </c>
      <c r="I628">
        <v>5</v>
      </c>
    </row>
    <row r="629" spans="1:9" x14ac:dyDescent="0.25">
      <c r="A629" t="s">
        <v>931</v>
      </c>
      <c r="B629" t="s">
        <v>285</v>
      </c>
      <c r="C629" t="s">
        <v>868</v>
      </c>
      <c r="D629" t="s">
        <v>273</v>
      </c>
      <c r="E629">
        <v>40853</v>
      </c>
      <c r="F629">
        <f t="shared" ca="1" si="9"/>
        <v>9</v>
      </c>
      <c r="G629" t="s">
        <v>283</v>
      </c>
      <c r="H629">
        <v>63050</v>
      </c>
      <c r="I629">
        <v>3</v>
      </c>
    </row>
    <row r="630" spans="1:9" x14ac:dyDescent="0.25">
      <c r="A630" t="s">
        <v>932</v>
      </c>
      <c r="B630" t="s">
        <v>288</v>
      </c>
      <c r="C630" t="s">
        <v>868</v>
      </c>
      <c r="D630" t="s">
        <v>290</v>
      </c>
      <c r="E630">
        <v>41219</v>
      </c>
      <c r="F630">
        <f t="shared" ca="1" si="9"/>
        <v>8</v>
      </c>
      <c r="G630" t="s">
        <v>286</v>
      </c>
      <c r="H630">
        <v>55690</v>
      </c>
      <c r="I630">
        <v>2</v>
      </c>
    </row>
    <row r="631" spans="1:9" x14ac:dyDescent="0.25">
      <c r="A631" t="s">
        <v>933</v>
      </c>
      <c r="B631" t="s">
        <v>294</v>
      </c>
      <c r="C631" t="s">
        <v>868</v>
      </c>
      <c r="D631" t="s">
        <v>273</v>
      </c>
      <c r="E631">
        <v>39398</v>
      </c>
      <c r="F631">
        <f t="shared" ca="1" si="9"/>
        <v>13</v>
      </c>
      <c r="G631" t="s">
        <v>291</v>
      </c>
      <c r="H631">
        <v>48490</v>
      </c>
      <c r="I631">
        <v>2</v>
      </c>
    </row>
    <row r="632" spans="1:9" x14ac:dyDescent="0.25">
      <c r="A632" t="s">
        <v>934</v>
      </c>
      <c r="B632" t="s">
        <v>294</v>
      </c>
      <c r="C632" t="s">
        <v>868</v>
      </c>
      <c r="D632" t="s">
        <v>273</v>
      </c>
      <c r="E632">
        <v>40486</v>
      </c>
      <c r="F632">
        <f t="shared" ca="1" si="9"/>
        <v>10</v>
      </c>
      <c r="G632" t="s">
        <v>274</v>
      </c>
      <c r="H632">
        <v>66440</v>
      </c>
      <c r="I632">
        <v>3</v>
      </c>
    </row>
    <row r="633" spans="1:9" x14ac:dyDescent="0.25">
      <c r="A633" t="s">
        <v>935</v>
      </c>
      <c r="B633" t="s">
        <v>288</v>
      </c>
      <c r="C633" t="s">
        <v>868</v>
      </c>
      <c r="D633" t="s">
        <v>290</v>
      </c>
      <c r="E633">
        <v>36479</v>
      </c>
      <c r="F633">
        <f t="shared" ca="1" si="9"/>
        <v>21</v>
      </c>
      <c r="G633" t="s">
        <v>277</v>
      </c>
      <c r="H633">
        <v>54840</v>
      </c>
      <c r="I633">
        <v>4</v>
      </c>
    </row>
    <row r="634" spans="1:9" x14ac:dyDescent="0.25">
      <c r="A634" t="s">
        <v>936</v>
      </c>
      <c r="B634" t="s">
        <v>288</v>
      </c>
      <c r="C634" t="s">
        <v>868</v>
      </c>
      <c r="D634" t="s">
        <v>273</v>
      </c>
      <c r="E634">
        <v>39797</v>
      </c>
      <c r="F634">
        <f t="shared" ca="1" si="9"/>
        <v>12</v>
      </c>
      <c r="G634" t="s">
        <v>279</v>
      </c>
      <c r="H634">
        <v>53900</v>
      </c>
      <c r="I634">
        <v>5</v>
      </c>
    </row>
    <row r="635" spans="1:9" x14ac:dyDescent="0.25">
      <c r="A635" t="s">
        <v>937</v>
      </c>
      <c r="B635" t="s">
        <v>285</v>
      </c>
      <c r="C635" t="s">
        <v>868</v>
      </c>
      <c r="D635" t="s">
        <v>282</v>
      </c>
      <c r="E635">
        <v>39417</v>
      </c>
      <c r="F635">
        <f t="shared" ca="1" si="9"/>
        <v>13</v>
      </c>
      <c r="G635" t="s">
        <v>283</v>
      </c>
      <c r="H635">
        <v>23692</v>
      </c>
      <c r="I635">
        <v>4</v>
      </c>
    </row>
    <row r="636" spans="1:9" x14ac:dyDescent="0.25">
      <c r="A636" t="s">
        <v>938</v>
      </c>
      <c r="B636" t="s">
        <v>294</v>
      </c>
      <c r="C636" t="s">
        <v>868</v>
      </c>
      <c r="D636" t="s">
        <v>282</v>
      </c>
      <c r="E636">
        <v>40515</v>
      </c>
      <c r="F636">
        <f t="shared" ca="1" si="9"/>
        <v>10</v>
      </c>
      <c r="G636" t="s">
        <v>286</v>
      </c>
      <c r="H636">
        <v>33508</v>
      </c>
      <c r="I636">
        <v>4</v>
      </c>
    </row>
    <row r="637" spans="1:9" x14ac:dyDescent="0.25">
      <c r="A637" t="s">
        <v>939</v>
      </c>
      <c r="B637" t="s">
        <v>288</v>
      </c>
      <c r="C637" t="s">
        <v>868</v>
      </c>
      <c r="D637" t="s">
        <v>273</v>
      </c>
      <c r="E637">
        <v>40521</v>
      </c>
      <c r="F637">
        <f t="shared" ca="1" si="9"/>
        <v>10</v>
      </c>
      <c r="G637" t="s">
        <v>291</v>
      </c>
      <c r="H637">
        <v>34330</v>
      </c>
      <c r="I637">
        <v>3</v>
      </c>
    </row>
    <row r="638" spans="1:9" x14ac:dyDescent="0.25">
      <c r="A638" t="s">
        <v>940</v>
      </c>
      <c r="B638" t="s">
        <v>285</v>
      </c>
      <c r="C638" t="s">
        <v>868</v>
      </c>
      <c r="D638" t="s">
        <v>273</v>
      </c>
      <c r="E638">
        <v>36514</v>
      </c>
      <c r="F638">
        <f t="shared" ca="1" si="9"/>
        <v>21</v>
      </c>
      <c r="G638" t="s">
        <v>274</v>
      </c>
      <c r="H638">
        <v>48250</v>
      </c>
      <c r="I638">
        <v>3</v>
      </c>
    </row>
    <row r="639" spans="1:9" x14ac:dyDescent="0.25">
      <c r="A639" t="s">
        <v>941</v>
      </c>
      <c r="B639" t="s">
        <v>288</v>
      </c>
      <c r="C639" t="s">
        <v>942</v>
      </c>
      <c r="D639" t="s">
        <v>290</v>
      </c>
      <c r="E639">
        <v>39087</v>
      </c>
      <c r="F639">
        <f t="shared" ca="1" si="9"/>
        <v>14</v>
      </c>
      <c r="G639" t="s">
        <v>277</v>
      </c>
      <c r="H639">
        <v>70150</v>
      </c>
      <c r="I639">
        <v>2</v>
      </c>
    </row>
    <row r="640" spans="1:9" x14ac:dyDescent="0.25">
      <c r="A640" t="s">
        <v>943</v>
      </c>
      <c r="B640" t="s">
        <v>294</v>
      </c>
      <c r="C640" t="s">
        <v>942</v>
      </c>
      <c r="D640" t="s">
        <v>290</v>
      </c>
      <c r="E640">
        <v>39090</v>
      </c>
      <c r="F640">
        <f t="shared" ca="1" si="9"/>
        <v>14</v>
      </c>
      <c r="G640" t="s">
        <v>279</v>
      </c>
      <c r="H640">
        <v>63290</v>
      </c>
      <c r="I640">
        <v>5</v>
      </c>
    </row>
    <row r="641" spans="1:9" x14ac:dyDescent="0.25">
      <c r="A641" t="s">
        <v>944</v>
      </c>
      <c r="B641" t="s">
        <v>303</v>
      </c>
      <c r="C641" t="s">
        <v>942</v>
      </c>
      <c r="D641" t="s">
        <v>273</v>
      </c>
      <c r="E641">
        <v>39091</v>
      </c>
      <c r="F641">
        <f t="shared" ca="1" si="9"/>
        <v>14</v>
      </c>
      <c r="G641" t="s">
        <v>283</v>
      </c>
      <c r="H641">
        <v>46410</v>
      </c>
      <c r="I641">
        <v>2</v>
      </c>
    </row>
    <row r="642" spans="1:9" x14ac:dyDescent="0.25">
      <c r="A642" t="s">
        <v>945</v>
      </c>
      <c r="B642" t="s">
        <v>294</v>
      </c>
      <c r="C642" t="s">
        <v>942</v>
      </c>
      <c r="D642" t="s">
        <v>290</v>
      </c>
      <c r="E642">
        <v>39106</v>
      </c>
      <c r="F642">
        <f t="shared" ref="F642:F705" ca="1" si="10">DATEDIF(E642,TODAY(),"Y")</f>
        <v>14</v>
      </c>
      <c r="G642" t="s">
        <v>286</v>
      </c>
      <c r="H642">
        <v>64263</v>
      </c>
      <c r="I642">
        <v>3</v>
      </c>
    </row>
    <row r="643" spans="1:9" x14ac:dyDescent="0.25">
      <c r="A643" t="s">
        <v>946</v>
      </c>
      <c r="B643" t="s">
        <v>288</v>
      </c>
      <c r="C643" t="s">
        <v>942</v>
      </c>
      <c r="D643" t="s">
        <v>290</v>
      </c>
      <c r="E643">
        <v>35826</v>
      </c>
      <c r="F643">
        <f t="shared" ca="1" si="10"/>
        <v>23</v>
      </c>
      <c r="G643" t="s">
        <v>291</v>
      </c>
      <c r="H643">
        <v>45030</v>
      </c>
      <c r="I643">
        <v>3</v>
      </c>
    </row>
    <row r="644" spans="1:9" x14ac:dyDescent="0.25">
      <c r="A644" t="s">
        <v>947</v>
      </c>
      <c r="B644" t="s">
        <v>288</v>
      </c>
      <c r="C644" t="s">
        <v>942</v>
      </c>
      <c r="D644" t="s">
        <v>273</v>
      </c>
      <c r="E644">
        <v>36549</v>
      </c>
      <c r="F644">
        <f t="shared" ca="1" si="10"/>
        <v>21</v>
      </c>
      <c r="G644" t="s">
        <v>274</v>
      </c>
      <c r="H644">
        <v>35460</v>
      </c>
      <c r="I644">
        <v>1</v>
      </c>
    </row>
    <row r="645" spans="1:9" x14ac:dyDescent="0.25">
      <c r="A645" t="s">
        <v>948</v>
      </c>
      <c r="B645" t="s">
        <v>288</v>
      </c>
      <c r="C645" t="s">
        <v>942</v>
      </c>
      <c r="D645" t="s">
        <v>276</v>
      </c>
      <c r="E645">
        <v>36918</v>
      </c>
      <c r="F645">
        <f t="shared" ca="1" si="10"/>
        <v>20</v>
      </c>
      <c r="G645" t="s">
        <v>277</v>
      </c>
      <c r="H645">
        <v>17205</v>
      </c>
      <c r="I645">
        <v>5</v>
      </c>
    </row>
    <row r="646" spans="1:9" x14ac:dyDescent="0.25">
      <c r="A646" t="s">
        <v>949</v>
      </c>
      <c r="B646" t="s">
        <v>288</v>
      </c>
      <c r="C646" t="s">
        <v>942</v>
      </c>
      <c r="D646" t="s">
        <v>290</v>
      </c>
      <c r="E646">
        <v>40563</v>
      </c>
      <c r="F646">
        <f t="shared" ca="1" si="10"/>
        <v>10</v>
      </c>
      <c r="G646" t="s">
        <v>279</v>
      </c>
      <c r="H646">
        <v>55510</v>
      </c>
      <c r="I646">
        <v>3</v>
      </c>
    </row>
    <row r="647" spans="1:9" x14ac:dyDescent="0.25">
      <c r="A647" t="s">
        <v>950</v>
      </c>
      <c r="B647" t="s">
        <v>288</v>
      </c>
      <c r="C647" t="s">
        <v>942</v>
      </c>
      <c r="D647" t="s">
        <v>273</v>
      </c>
      <c r="E647">
        <v>40568</v>
      </c>
      <c r="F647">
        <f t="shared" ca="1" si="10"/>
        <v>10</v>
      </c>
      <c r="G647" t="s">
        <v>283</v>
      </c>
      <c r="H647">
        <v>46390</v>
      </c>
      <c r="I647">
        <v>5</v>
      </c>
    </row>
    <row r="648" spans="1:9" x14ac:dyDescent="0.25">
      <c r="A648" t="s">
        <v>951</v>
      </c>
      <c r="B648" t="s">
        <v>294</v>
      </c>
      <c r="C648" t="s">
        <v>942</v>
      </c>
      <c r="D648" t="s">
        <v>273</v>
      </c>
      <c r="E648">
        <v>40584</v>
      </c>
      <c r="F648">
        <f t="shared" ca="1" si="10"/>
        <v>10</v>
      </c>
      <c r="G648" t="s">
        <v>286</v>
      </c>
      <c r="H648">
        <v>24200</v>
      </c>
      <c r="I648">
        <v>5</v>
      </c>
    </row>
    <row r="649" spans="1:9" x14ac:dyDescent="0.25">
      <c r="A649" t="s">
        <v>952</v>
      </c>
      <c r="B649" t="s">
        <v>288</v>
      </c>
      <c r="C649" t="s">
        <v>942</v>
      </c>
      <c r="D649" t="s">
        <v>276</v>
      </c>
      <c r="E649">
        <v>39118</v>
      </c>
      <c r="F649">
        <f t="shared" ca="1" si="10"/>
        <v>14</v>
      </c>
      <c r="G649" t="s">
        <v>291</v>
      </c>
      <c r="H649">
        <v>20075</v>
      </c>
      <c r="I649">
        <v>1</v>
      </c>
    </row>
    <row r="650" spans="1:9" x14ac:dyDescent="0.25">
      <c r="A650" t="s">
        <v>953</v>
      </c>
      <c r="B650" t="s">
        <v>288</v>
      </c>
      <c r="C650" t="s">
        <v>942</v>
      </c>
      <c r="D650" t="s">
        <v>276</v>
      </c>
      <c r="E650">
        <v>38753</v>
      </c>
      <c r="F650">
        <f t="shared" ca="1" si="10"/>
        <v>15</v>
      </c>
      <c r="G650" t="s">
        <v>274</v>
      </c>
      <c r="H650">
        <v>37660</v>
      </c>
      <c r="I650">
        <v>4</v>
      </c>
    </row>
    <row r="651" spans="1:9" x14ac:dyDescent="0.25">
      <c r="A651" t="s">
        <v>954</v>
      </c>
      <c r="B651" t="s">
        <v>271</v>
      </c>
      <c r="C651" t="s">
        <v>942</v>
      </c>
      <c r="D651" t="s">
        <v>290</v>
      </c>
      <c r="E651">
        <v>36193</v>
      </c>
      <c r="F651">
        <f t="shared" ca="1" si="10"/>
        <v>22</v>
      </c>
      <c r="G651" t="s">
        <v>277</v>
      </c>
      <c r="H651">
        <v>58250</v>
      </c>
      <c r="I651">
        <v>2</v>
      </c>
    </row>
    <row r="652" spans="1:9" x14ac:dyDescent="0.25">
      <c r="A652" t="s">
        <v>955</v>
      </c>
      <c r="B652" t="s">
        <v>288</v>
      </c>
      <c r="C652" t="s">
        <v>942</v>
      </c>
      <c r="D652" t="s">
        <v>290</v>
      </c>
      <c r="E652">
        <v>40235</v>
      </c>
      <c r="F652">
        <f t="shared" ca="1" si="10"/>
        <v>11</v>
      </c>
      <c r="G652" t="s">
        <v>279</v>
      </c>
      <c r="H652">
        <v>80729</v>
      </c>
      <c r="I652">
        <v>3</v>
      </c>
    </row>
    <row r="653" spans="1:9" x14ac:dyDescent="0.25">
      <c r="A653" t="s">
        <v>956</v>
      </c>
      <c r="B653" t="s">
        <v>288</v>
      </c>
      <c r="C653" t="s">
        <v>942</v>
      </c>
      <c r="D653" t="s">
        <v>273</v>
      </c>
      <c r="E653">
        <v>40986</v>
      </c>
      <c r="F653">
        <f t="shared" ca="1" si="10"/>
        <v>9</v>
      </c>
      <c r="G653" t="s">
        <v>283</v>
      </c>
      <c r="H653">
        <v>46550</v>
      </c>
      <c r="I653">
        <v>4</v>
      </c>
    </row>
    <row r="654" spans="1:9" x14ac:dyDescent="0.25">
      <c r="A654" t="s">
        <v>957</v>
      </c>
      <c r="B654" t="s">
        <v>294</v>
      </c>
      <c r="C654" t="s">
        <v>942</v>
      </c>
      <c r="D654" t="s">
        <v>276</v>
      </c>
      <c r="E654">
        <v>39155</v>
      </c>
      <c r="F654">
        <f t="shared" ca="1" si="10"/>
        <v>14</v>
      </c>
      <c r="G654" t="s">
        <v>286</v>
      </c>
      <c r="H654">
        <v>27710</v>
      </c>
      <c r="I654">
        <v>3</v>
      </c>
    </row>
    <row r="655" spans="1:9" x14ac:dyDescent="0.25">
      <c r="A655" t="s">
        <v>958</v>
      </c>
      <c r="B655" t="s">
        <v>288</v>
      </c>
      <c r="C655" t="s">
        <v>942</v>
      </c>
      <c r="D655" t="s">
        <v>273</v>
      </c>
      <c r="E655">
        <v>40250</v>
      </c>
      <c r="F655">
        <f t="shared" ca="1" si="10"/>
        <v>11</v>
      </c>
      <c r="G655" t="s">
        <v>291</v>
      </c>
      <c r="H655">
        <v>33590</v>
      </c>
      <c r="I655">
        <v>5</v>
      </c>
    </row>
    <row r="656" spans="1:9" x14ac:dyDescent="0.25">
      <c r="A656" t="s">
        <v>959</v>
      </c>
      <c r="B656" t="s">
        <v>271</v>
      </c>
      <c r="C656" t="s">
        <v>942</v>
      </c>
      <c r="D656" t="s">
        <v>276</v>
      </c>
      <c r="E656">
        <v>38805</v>
      </c>
      <c r="F656">
        <f t="shared" ca="1" si="10"/>
        <v>15</v>
      </c>
      <c r="G656" t="s">
        <v>274</v>
      </c>
      <c r="H656">
        <v>13690</v>
      </c>
      <c r="I656">
        <v>5</v>
      </c>
    </row>
    <row r="657" spans="1:9" x14ac:dyDescent="0.25">
      <c r="A657" t="s">
        <v>960</v>
      </c>
      <c r="B657" t="s">
        <v>303</v>
      </c>
      <c r="C657" t="s">
        <v>942</v>
      </c>
      <c r="D657" t="s">
        <v>273</v>
      </c>
      <c r="E657">
        <v>36243</v>
      </c>
      <c r="F657">
        <f t="shared" ca="1" si="10"/>
        <v>22</v>
      </c>
      <c r="G657" t="s">
        <v>277</v>
      </c>
      <c r="H657">
        <v>77680</v>
      </c>
      <c r="I657">
        <v>3</v>
      </c>
    </row>
    <row r="658" spans="1:9" x14ac:dyDescent="0.25">
      <c r="A658" t="s">
        <v>961</v>
      </c>
      <c r="B658" t="s">
        <v>288</v>
      </c>
      <c r="C658" t="s">
        <v>942</v>
      </c>
      <c r="D658" t="s">
        <v>273</v>
      </c>
      <c r="E658">
        <v>36956</v>
      </c>
      <c r="F658">
        <f t="shared" ca="1" si="10"/>
        <v>20</v>
      </c>
      <c r="G658" t="s">
        <v>279</v>
      </c>
      <c r="H658">
        <v>49930</v>
      </c>
      <c r="I658">
        <v>1</v>
      </c>
    </row>
    <row r="659" spans="1:9" x14ac:dyDescent="0.25">
      <c r="A659" t="s">
        <v>962</v>
      </c>
      <c r="B659" t="s">
        <v>288</v>
      </c>
      <c r="C659" t="s">
        <v>942</v>
      </c>
      <c r="D659" t="s">
        <v>273</v>
      </c>
      <c r="E659">
        <v>36967</v>
      </c>
      <c r="F659">
        <f t="shared" ca="1" si="10"/>
        <v>20</v>
      </c>
      <c r="G659" t="s">
        <v>283</v>
      </c>
      <c r="H659">
        <v>63060</v>
      </c>
      <c r="I659">
        <v>4</v>
      </c>
    </row>
    <row r="660" spans="1:9" x14ac:dyDescent="0.25">
      <c r="A660" t="s">
        <v>963</v>
      </c>
      <c r="B660" t="s">
        <v>303</v>
      </c>
      <c r="C660" t="s">
        <v>942</v>
      </c>
      <c r="D660" t="s">
        <v>290</v>
      </c>
      <c r="E660">
        <v>39534</v>
      </c>
      <c r="F660">
        <f t="shared" ca="1" si="10"/>
        <v>13</v>
      </c>
      <c r="G660" t="s">
        <v>286</v>
      </c>
      <c r="H660">
        <v>32880</v>
      </c>
      <c r="I660">
        <v>3</v>
      </c>
    </row>
    <row r="661" spans="1:9" x14ac:dyDescent="0.25">
      <c r="A661" t="s">
        <v>964</v>
      </c>
      <c r="B661" t="s">
        <v>303</v>
      </c>
      <c r="C661" t="s">
        <v>942</v>
      </c>
      <c r="D661" t="s">
        <v>273</v>
      </c>
      <c r="E661">
        <v>39171</v>
      </c>
      <c r="F661">
        <f t="shared" ca="1" si="10"/>
        <v>14</v>
      </c>
      <c r="G661" t="s">
        <v>291</v>
      </c>
      <c r="H661">
        <v>25690</v>
      </c>
      <c r="I661">
        <v>2</v>
      </c>
    </row>
    <row r="662" spans="1:9" x14ac:dyDescent="0.25">
      <c r="A662" t="s">
        <v>965</v>
      </c>
      <c r="B662" t="s">
        <v>303</v>
      </c>
      <c r="C662" t="s">
        <v>942</v>
      </c>
      <c r="D662" t="s">
        <v>276</v>
      </c>
      <c r="E662">
        <v>39535</v>
      </c>
      <c r="F662">
        <f t="shared" ca="1" si="10"/>
        <v>13</v>
      </c>
      <c r="G662" t="s">
        <v>274</v>
      </c>
      <c r="H662">
        <v>49080</v>
      </c>
      <c r="I662">
        <v>5</v>
      </c>
    </row>
    <row r="663" spans="1:9" x14ac:dyDescent="0.25">
      <c r="A663" t="s">
        <v>966</v>
      </c>
      <c r="B663" t="s">
        <v>294</v>
      </c>
      <c r="C663" t="s">
        <v>942</v>
      </c>
      <c r="D663" t="s">
        <v>273</v>
      </c>
      <c r="E663">
        <v>39539</v>
      </c>
      <c r="F663">
        <f t="shared" ca="1" si="10"/>
        <v>13</v>
      </c>
      <c r="G663" t="s">
        <v>277</v>
      </c>
      <c r="H663">
        <v>73850</v>
      </c>
      <c r="I663">
        <v>2</v>
      </c>
    </row>
    <row r="664" spans="1:9" x14ac:dyDescent="0.25">
      <c r="A664" t="s">
        <v>967</v>
      </c>
      <c r="B664" t="s">
        <v>288</v>
      </c>
      <c r="C664" t="s">
        <v>942</v>
      </c>
      <c r="D664" t="s">
        <v>273</v>
      </c>
      <c r="E664">
        <v>36619</v>
      </c>
      <c r="F664">
        <f t="shared" ca="1" si="10"/>
        <v>21</v>
      </c>
      <c r="G664" t="s">
        <v>279</v>
      </c>
      <c r="H664">
        <v>71970</v>
      </c>
      <c r="I664">
        <v>4</v>
      </c>
    </row>
    <row r="665" spans="1:9" x14ac:dyDescent="0.25">
      <c r="A665" t="s">
        <v>968</v>
      </c>
      <c r="B665" t="s">
        <v>281</v>
      </c>
      <c r="C665" t="s">
        <v>942</v>
      </c>
      <c r="D665" t="s">
        <v>273</v>
      </c>
      <c r="E665">
        <v>37009</v>
      </c>
      <c r="F665">
        <f t="shared" ca="1" si="10"/>
        <v>20</v>
      </c>
      <c r="G665" t="s">
        <v>283</v>
      </c>
      <c r="H665">
        <v>78710</v>
      </c>
      <c r="I665">
        <v>2</v>
      </c>
    </row>
    <row r="666" spans="1:9" x14ac:dyDescent="0.25">
      <c r="A666" t="s">
        <v>969</v>
      </c>
      <c r="B666" t="s">
        <v>294</v>
      </c>
      <c r="C666" t="s">
        <v>942</v>
      </c>
      <c r="D666" t="s">
        <v>273</v>
      </c>
      <c r="E666">
        <v>40637</v>
      </c>
      <c r="F666">
        <f t="shared" ca="1" si="10"/>
        <v>10</v>
      </c>
      <c r="G666" t="s">
        <v>286</v>
      </c>
      <c r="H666">
        <v>86640</v>
      </c>
      <c r="I666">
        <v>3</v>
      </c>
    </row>
    <row r="667" spans="1:9" x14ac:dyDescent="0.25">
      <c r="A667" t="s">
        <v>970</v>
      </c>
      <c r="B667" t="s">
        <v>281</v>
      </c>
      <c r="C667" t="s">
        <v>942</v>
      </c>
      <c r="D667" t="s">
        <v>290</v>
      </c>
      <c r="E667">
        <v>40638</v>
      </c>
      <c r="F667">
        <f t="shared" ca="1" si="10"/>
        <v>10</v>
      </c>
      <c r="G667" t="s">
        <v>291</v>
      </c>
      <c r="H667">
        <v>42990</v>
      </c>
      <c r="I667">
        <v>4</v>
      </c>
    </row>
    <row r="668" spans="1:9" x14ac:dyDescent="0.25">
      <c r="A668" t="s">
        <v>971</v>
      </c>
      <c r="B668" t="s">
        <v>288</v>
      </c>
      <c r="C668" t="s">
        <v>942</v>
      </c>
      <c r="D668" t="s">
        <v>282</v>
      </c>
      <c r="E668">
        <v>39208</v>
      </c>
      <c r="F668">
        <f t="shared" ca="1" si="10"/>
        <v>14</v>
      </c>
      <c r="G668" t="s">
        <v>274</v>
      </c>
      <c r="H668">
        <v>26944</v>
      </c>
      <c r="I668">
        <v>4</v>
      </c>
    </row>
    <row r="669" spans="1:9" x14ac:dyDescent="0.25">
      <c r="A669" t="s">
        <v>972</v>
      </c>
      <c r="B669" t="s">
        <v>288</v>
      </c>
      <c r="C669" t="s">
        <v>942</v>
      </c>
      <c r="D669" t="s">
        <v>282</v>
      </c>
      <c r="E669">
        <v>38863</v>
      </c>
      <c r="F669">
        <f t="shared" ca="1" si="10"/>
        <v>15</v>
      </c>
      <c r="G669" t="s">
        <v>277</v>
      </c>
      <c r="H669">
        <v>28768</v>
      </c>
      <c r="I669">
        <v>3</v>
      </c>
    </row>
    <row r="670" spans="1:9" x14ac:dyDescent="0.25">
      <c r="A670" t="s">
        <v>973</v>
      </c>
      <c r="B670" t="s">
        <v>288</v>
      </c>
      <c r="C670" t="s">
        <v>942</v>
      </c>
      <c r="D670" t="s">
        <v>273</v>
      </c>
      <c r="E670">
        <v>36672</v>
      </c>
      <c r="F670">
        <f t="shared" ca="1" si="10"/>
        <v>21</v>
      </c>
      <c r="G670" t="s">
        <v>279</v>
      </c>
      <c r="H670">
        <v>65320</v>
      </c>
      <c r="I670">
        <v>5</v>
      </c>
    </row>
    <row r="671" spans="1:9" x14ac:dyDescent="0.25">
      <c r="A671" t="s">
        <v>974</v>
      </c>
      <c r="B671" t="s">
        <v>294</v>
      </c>
      <c r="C671" t="s">
        <v>942</v>
      </c>
      <c r="D671" t="s">
        <v>273</v>
      </c>
      <c r="E671">
        <v>40680</v>
      </c>
      <c r="F671">
        <f t="shared" ca="1" si="10"/>
        <v>10</v>
      </c>
      <c r="G671" t="s">
        <v>283</v>
      </c>
      <c r="H671">
        <v>23030</v>
      </c>
      <c r="I671">
        <v>4</v>
      </c>
    </row>
    <row r="672" spans="1:9" x14ac:dyDescent="0.25">
      <c r="A672" t="s">
        <v>975</v>
      </c>
      <c r="B672" t="s">
        <v>294</v>
      </c>
      <c r="C672" t="s">
        <v>942</v>
      </c>
      <c r="D672" t="s">
        <v>273</v>
      </c>
      <c r="E672">
        <v>40680</v>
      </c>
      <c r="F672">
        <f t="shared" ca="1" si="10"/>
        <v>10</v>
      </c>
      <c r="G672" t="s">
        <v>286</v>
      </c>
      <c r="H672">
        <v>40260</v>
      </c>
      <c r="I672">
        <v>5</v>
      </c>
    </row>
    <row r="673" spans="1:9" x14ac:dyDescent="0.25">
      <c r="A673" t="s">
        <v>976</v>
      </c>
      <c r="B673" t="s">
        <v>288</v>
      </c>
      <c r="C673" t="s">
        <v>942</v>
      </c>
      <c r="D673" t="s">
        <v>276</v>
      </c>
      <c r="E673">
        <v>40696</v>
      </c>
      <c r="F673">
        <f t="shared" ca="1" si="10"/>
        <v>9</v>
      </c>
      <c r="G673" t="s">
        <v>291</v>
      </c>
      <c r="H673">
        <v>13455</v>
      </c>
      <c r="I673">
        <v>2</v>
      </c>
    </row>
    <row r="674" spans="1:9" x14ac:dyDescent="0.25">
      <c r="A674" t="s">
        <v>977</v>
      </c>
      <c r="B674" t="s">
        <v>271</v>
      </c>
      <c r="C674" t="s">
        <v>942</v>
      </c>
      <c r="D674" t="s">
        <v>290</v>
      </c>
      <c r="E674">
        <v>40706</v>
      </c>
      <c r="F674">
        <f t="shared" ca="1" si="10"/>
        <v>9</v>
      </c>
      <c r="G674" t="s">
        <v>274</v>
      </c>
      <c r="H674">
        <v>34680</v>
      </c>
      <c r="I674">
        <v>5</v>
      </c>
    </row>
    <row r="675" spans="1:9" x14ac:dyDescent="0.25">
      <c r="A675" t="s">
        <v>978</v>
      </c>
      <c r="B675" t="s">
        <v>303</v>
      </c>
      <c r="C675" t="s">
        <v>942</v>
      </c>
      <c r="D675" t="s">
        <v>290</v>
      </c>
      <c r="E675">
        <v>40718</v>
      </c>
      <c r="F675">
        <f t="shared" ca="1" si="10"/>
        <v>9</v>
      </c>
      <c r="G675" t="s">
        <v>277</v>
      </c>
      <c r="H675">
        <v>26020</v>
      </c>
      <c r="I675">
        <v>5</v>
      </c>
    </row>
    <row r="676" spans="1:9" x14ac:dyDescent="0.25">
      <c r="A676" t="s">
        <v>979</v>
      </c>
      <c r="B676" t="s">
        <v>288</v>
      </c>
      <c r="C676" t="s">
        <v>942</v>
      </c>
      <c r="D676" t="s">
        <v>290</v>
      </c>
      <c r="E676">
        <v>39239</v>
      </c>
      <c r="F676">
        <f t="shared" ca="1" si="10"/>
        <v>13</v>
      </c>
      <c r="G676" t="s">
        <v>279</v>
      </c>
      <c r="H676">
        <v>75550</v>
      </c>
      <c r="I676">
        <v>3</v>
      </c>
    </row>
    <row r="677" spans="1:9" x14ac:dyDescent="0.25">
      <c r="A677" t="s">
        <v>980</v>
      </c>
      <c r="B677" t="s">
        <v>303</v>
      </c>
      <c r="C677" t="s">
        <v>942</v>
      </c>
      <c r="D677" t="s">
        <v>290</v>
      </c>
      <c r="E677">
        <v>39248</v>
      </c>
      <c r="F677">
        <f t="shared" ca="1" si="10"/>
        <v>13</v>
      </c>
      <c r="G677" t="s">
        <v>283</v>
      </c>
      <c r="H677">
        <v>78590</v>
      </c>
      <c r="I677">
        <v>1</v>
      </c>
    </row>
    <row r="678" spans="1:9" x14ac:dyDescent="0.25">
      <c r="A678" t="s">
        <v>981</v>
      </c>
      <c r="B678" t="s">
        <v>288</v>
      </c>
      <c r="C678" t="s">
        <v>942</v>
      </c>
      <c r="D678" t="s">
        <v>276</v>
      </c>
      <c r="E678">
        <v>39253</v>
      </c>
      <c r="F678">
        <f t="shared" ca="1" si="10"/>
        <v>13</v>
      </c>
      <c r="G678" t="s">
        <v>286</v>
      </c>
      <c r="H678">
        <v>11230</v>
      </c>
      <c r="I678">
        <v>4</v>
      </c>
    </row>
    <row r="679" spans="1:9" x14ac:dyDescent="0.25">
      <c r="A679" t="s">
        <v>982</v>
      </c>
      <c r="B679" t="s">
        <v>294</v>
      </c>
      <c r="C679" t="s">
        <v>942</v>
      </c>
      <c r="D679" t="s">
        <v>273</v>
      </c>
      <c r="E679">
        <v>36330</v>
      </c>
      <c r="F679">
        <f t="shared" ca="1" si="10"/>
        <v>21</v>
      </c>
      <c r="G679" t="s">
        <v>291</v>
      </c>
      <c r="H679">
        <v>61850</v>
      </c>
      <c r="I679">
        <v>2</v>
      </c>
    </row>
    <row r="680" spans="1:9" x14ac:dyDescent="0.25">
      <c r="A680" t="s">
        <v>983</v>
      </c>
      <c r="B680" t="s">
        <v>285</v>
      </c>
      <c r="C680" t="s">
        <v>942</v>
      </c>
      <c r="D680" t="s">
        <v>290</v>
      </c>
      <c r="E680">
        <v>37065</v>
      </c>
      <c r="F680">
        <f t="shared" ca="1" si="10"/>
        <v>19</v>
      </c>
      <c r="G680" t="s">
        <v>274</v>
      </c>
      <c r="H680">
        <v>77136</v>
      </c>
      <c r="I680">
        <v>5</v>
      </c>
    </row>
    <row r="681" spans="1:9" x14ac:dyDescent="0.25">
      <c r="A681" t="s">
        <v>984</v>
      </c>
      <c r="B681" t="s">
        <v>271</v>
      </c>
      <c r="C681" t="s">
        <v>942</v>
      </c>
      <c r="D681" t="s">
        <v>273</v>
      </c>
      <c r="E681">
        <v>39602</v>
      </c>
      <c r="F681">
        <f t="shared" ca="1" si="10"/>
        <v>12</v>
      </c>
      <c r="G681" t="s">
        <v>277</v>
      </c>
      <c r="H681">
        <v>79380</v>
      </c>
      <c r="I681">
        <v>5</v>
      </c>
    </row>
    <row r="682" spans="1:9" x14ac:dyDescent="0.25">
      <c r="A682" t="s">
        <v>985</v>
      </c>
      <c r="B682" t="s">
        <v>285</v>
      </c>
      <c r="C682" t="s">
        <v>942</v>
      </c>
      <c r="D682" t="s">
        <v>290</v>
      </c>
      <c r="E682">
        <v>40334</v>
      </c>
      <c r="F682">
        <f t="shared" ca="1" si="10"/>
        <v>10</v>
      </c>
      <c r="G682" t="s">
        <v>279</v>
      </c>
      <c r="H682">
        <v>47280</v>
      </c>
      <c r="I682">
        <v>1</v>
      </c>
    </row>
    <row r="683" spans="1:9" x14ac:dyDescent="0.25">
      <c r="A683" t="s">
        <v>986</v>
      </c>
      <c r="B683" t="s">
        <v>271</v>
      </c>
      <c r="C683" t="s">
        <v>942</v>
      </c>
      <c r="D683" t="s">
        <v>290</v>
      </c>
      <c r="E683">
        <v>41094</v>
      </c>
      <c r="F683">
        <f t="shared" ca="1" si="10"/>
        <v>8</v>
      </c>
      <c r="G683" t="s">
        <v>283</v>
      </c>
      <c r="H683">
        <v>59128</v>
      </c>
      <c r="I683">
        <v>4</v>
      </c>
    </row>
    <row r="684" spans="1:9" x14ac:dyDescent="0.25">
      <c r="A684" t="s">
        <v>987</v>
      </c>
      <c r="B684" t="s">
        <v>294</v>
      </c>
      <c r="C684" t="s">
        <v>942</v>
      </c>
      <c r="D684" t="s">
        <v>273</v>
      </c>
      <c r="E684">
        <v>41111</v>
      </c>
      <c r="F684">
        <f t="shared" ca="1" si="10"/>
        <v>8</v>
      </c>
      <c r="G684" t="s">
        <v>286</v>
      </c>
      <c r="H684">
        <v>62780</v>
      </c>
      <c r="I684">
        <v>3</v>
      </c>
    </row>
    <row r="685" spans="1:9" x14ac:dyDescent="0.25">
      <c r="A685" t="s">
        <v>988</v>
      </c>
      <c r="B685" t="s">
        <v>294</v>
      </c>
      <c r="C685" t="s">
        <v>942</v>
      </c>
      <c r="D685" t="s">
        <v>276</v>
      </c>
      <c r="E685">
        <v>39267</v>
      </c>
      <c r="F685">
        <f t="shared" ca="1" si="10"/>
        <v>13</v>
      </c>
      <c r="G685" t="s">
        <v>291</v>
      </c>
      <c r="H685">
        <v>49545</v>
      </c>
      <c r="I685">
        <v>2</v>
      </c>
    </row>
    <row r="686" spans="1:9" x14ac:dyDescent="0.25">
      <c r="A686" t="s">
        <v>989</v>
      </c>
      <c r="B686" t="s">
        <v>303</v>
      </c>
      <c r="C686" t="s">
        <v>942</v>
      </c>
      <c r="D686" t="s">
        <v>290</v>
      </c>
      <c r="E686">
        <v>39272</v>
      </c>
      <c r="F686">
        <f t="shared" ca="1" si="10"/>
        <v>13</v>
      </c>
      <c r="G686" t="s">
        <v>274</v>
      </c>
      <c r="H686">
        <v>35240</v>
      </c>
      <c r="I686">
        <v>3</v>
      </c>
    </row>
    <row r="687" spans="1:9" x14ac:dyDescent="0.25">
      <c r="A687" t="s">
        <v>990</v>
      </c>
      <c r="B687" t="s">
        <v>288</v>
      </c>
      <c r="C687" t="s">
        <v>942</v>
      </c>
      <c r="D687" t="s">
        <v>290</v>
      </c>
      <c r="E687">
        <v>39648</v>
      </c>
      <c r="F687">
        <f t="shared" ca="1" si="10"/>
        <v>12</v>
      </c>
      <c r="G687" t="s">
        <v>277</v>
      </c>
      <c r="H687">
        <v>45105</v>
      </c>
      <c r="I687">
        <v>1</v>
      </c>
    </row>
    <row r="688" spans="1:9" x14ac:dyDescent="0.25">
      <c r="A688" t="s">
        <v>991</v>
      </c>
      <c r="B688" t="s">
        <v>288</v>
      </c>
      <c r="C688" t="s">
        <v>942</v>
      </c>
      <c r="D688" t="s">
        <v>282</v>
      </c>
      <c r="E688">
        <v>40360</v>
      </c>
      <c r="F688">
        <f t="shared" ca="1" si="10"/>
        <v>10</v>
      </c>
      <c r="G688" t="s">
        <v>279</v>
      </c>
      <c r="H688">
        <v>33752</v>
      </c>
      <c r="I688">
        <v>3</v>
      </c>
    </row>
    <row r="689" spans="1:9" x14ac:dyDescent="0.25">
      <c r="A689" t="s">
        <v>992</v>
      </c>
      <c r="B689" t="s">
        <v>288</v>
      </c>
      <c r="C689" t="s">
        <v>942</v>
      </c>
      <c r="D689" t="s">
        <v>273</v>
      </c>
      <c r="E689">
        <v>40389</v>
      </c>
      <c r="F689">
        <f t="shared" ca="1" si="10"/>
        <v>10</v>
      </c>
      <c r="G689" t="s">
        <v>283</v>
      </c>
      <c r="H689">
        <v>58370</v>
      </c>
      <c r="I689">
        <v>5</v>
      </c>
    </row>
    <row r="690" spans="1:9" x14ac:dyDescent="0.25">
      <c r="A690" t="s">
        <v>993</v>
      </c>
      <c r="B690" t="s">
        <v>288</v>
      </c>
      <c r="C690" t="s">
        <v>942</v>
      </c>
      <c r="D690" t="s">
        <v>273</v>
      </c>
      <c r="E690">
        <v>38914</v>
      </c>
      <c r="F690">
        <f t="shared" ca="1" si="10"/>
        <v>14</v>
      </c>
      <c r="G690" t="s">
        <v>286</v>
      </c>
      <c r="H690">
        <v>41380</v>
      </c>
      <c r="I690">
        <v>2</v>
      </c>
    </row>
    <row r="691" spans="1:9" x14ac:dyDescent="0.25">
      <c r="A691" t="s">
        <v>994</v>
      </c>
      <c r="B691" t="s">
        <v>281</v>
      </c>
      <c r="C691" t="s">
        <v>942</v>
      </c>
      <c r="D691" t="s">
        <v>276</v>
      </c>
      <c r="E691">
        <v>36365</v>
      </c>
      <c r="F691">
        <f t="shared" ca="1" si="10"/>
        <v>21</v>
      </c>
      <c r="G691" t="s">
        <v>291</v>
      </c>
      <c r="H691">
        <v>19825</v>
      </c>
      <c r="I691">
        <v>2</v>
      </c>
    </row>
    <row r="692" spans="1:9" x14ac:dyDescent="0.25">
      <c r="A692" t="s">
        <v>995</v>
      </c>
      <c r="B692" t="s">
        <v>294</v>
      </c>
      <c r="C692" t="s">
        <v>942</v>
      </c>
      <c r="D692" t="s">
        <v>290</v>
      </c>
      <c r="E692">
        <v>37099</v>
      </c>
      <c r="F692">
        <f t="shared" ca="1" si="10"/>
        <v>19</v>
      </c>
      <c r="G692" t="s">
        <v>274</v>
      </c>
      <c r="H692">
        <v>28270</v>
      </c>
      <c r="I692">
        <v>5</v>
      </c>
    </row>
    <row r="693" spans="1:9" x14ac:dyDescent="0.25">
      <c r="A693" t="s">
        <v>996</v>
      </c>
      <c r="B693" t="s">
        <v>285</v>
      </c>
      <c r="C693" t="s">
        <v>942</v>
      </c>
      <c r="D693" t="s">
        <v>290</v>
      </c>
      <c r="E693">
        <v>37453</v>
      </c>
      <c r="F693">
        <f t="shared" ca="1" si="10"/>
        <v>18</v>
      </c>
      <c r="G693" t="s">
        <v>277</v>
      </c>
      <c r="H693">
        <v>49090</v>
      </c>
      <c r="I693">
        <v>4</v>
      </c>
    </row>
    <row r="694" spans="1:9" x14ac:dyDescent="0.25">
      <c r="A694" t="s">
        <v>997</v>
      </c>
      <c r="B694" t="s">
        <v>288</v>
      </c>
      <c r="C694" t="s">
        <v>942</v>
      </c>
      <c r="D694" t="s">
        <v>273</v>
      </c>
      <c r="E694">
        <v>37810</v>
      </c>
      <c r="F694">
        <f t="shared" ca="1" si="10"/>
        <v>17</v>
      </c>
      <c r="G694" t="s">
        <v>279</v>
      </c>
      <c r="H694">
        <v>48010</v>
      </c>
      <c r="I694">
        <v>3</v>
      </c>
    </row>
    <row r="695" spans="1:9" x14ac:dyDescent="0.25">
      <c r="A695" t="s">
        <v>998</v>
      </c>
      <c r="B695" t="s">
        <v>288</v>
      </c>
      <c r="C695" t="s">
        <v>942</v>
      </c>
      <c r="D695" t="s">
        <v>273</v>
      </c>
      <c r="E695">
        <v>39283</v>
      </c>
      <c r="F695">
        <f t="shared" ca="1" si="10"/>
        <v>13</v>
      </c>
      <c r="G695" t="s">
        <v>283</v>
      </c>
      <c r="H695">
        <v>24980</v>
      </c>
      <c r="I695">
        <v>3</v>
      </c>
    </row>
    <row r="696" spans="1:9" x14ac:dyDescent="0.25">
      <c r="A696" t="s">
        <v>999</v>
      </c>
      <c r="B696" t="s">
        <v>294</v>
      </c>
      <c r="C696" t="s">
        <v>942</v>
      </c>
      <c r="D696" t="s">
        <v>273</v>
      </c>
      <c r="E696">
        <v>40018</v>
      </c>
      <c r="F696">
        <f t="shared" ca="1" si="10"/>
        <v>11</v>
      </c>
      <c r="G696" t="s">
        <v>286</v>
      </c>
      <c r="H696">
        <v>34990</v>
      </c>
      <c r="I696">
        <v>3</v>
      </c>
    </row>
    <row r="697" spans="1:9" x14ac:dyDescent="0.25">
      <c r="A697" t="s">
        <v>1000</v>
      </c>
      <c r="B697" t="s">
        <v>271</v>
      </c>
      <c r="C697" t="s">
        <v>942</v>
      </c>
      <c r="D697" t="s">
        <v>290</v>
      </c>
      <c r="E697">
        <v>41125</v>
      </c>
      <c r="F697">
        <f t="shared" ca="1" si="10"/>
        <v>8</v>
      </c>
      <c r="G697" t="s">
        <v>291</v>
      </c>
      <c r="H697">
        <v>70300</v>
      </c>
      <c r="I697">
        <v>3</v>
      </c>
    </row>
    <row r="698" spans="1:9" x14ac:dyDescent="0.25">
      <c r="A698" t="s">
        <v>1001</v>
      </c>
      <c r="B698" t="s">
        <v>303</v>
      </c>
      <c r="C698" t="s">
        <v>942</v>
      </c>
      <c r="D698" t="s">
        <v>290</v>
      </c>
      <c r="E698">
        <v>40393</v>
      </c>
      <c r="F698">
        <f t="shared" ca="1" si="10"/>
        <v>10</v>
      </c>
      <c r="G698" t="s">
        <v>274</v>
      </c>
      <c r="H698">
        <v>41770</v>
      </c>
      <c r="I698">
        <v>5</v>
      </c>
    </row>
    <row r="699" spans="1:9" x14ac:dyDescent="0.25">
      <c r="A699" t="s">
        <v>1002</v>
      </c>
      <c r="B699" t="s">
        <v>285</v>
      </c>
      <c r="C699" t="s">
        <v>942</v>
      </c>
      <c r="D699" t="s">
        <v>276</v>
      </c>
      <c r="E699">
        <v>40410</v>
      </c>
      <c r="F699">
        <f t="shared" ca="1" si="10"/>
        <v>10</v>
      </c>
      <c r="G699" t="s">
        <v>277</v>
      </c>
      <c r="H699">
        <v>38105</v>
      </c>
      <c r="I699">
        <v>2</v>
      </c>
    </row>
    <row r="700" spans="1:9" x14ac:dyDescent="0.25">
      <c r="A700" t="s">
        <v>1003</v>
      </c>
      <c r="B700" t="s">
        <v>281</v>
      </c>
      <c r="C700" t="s">
        <v>942</v>
      </c>
      <c r="D700" t="s">
        <v>273</v>
      </c>
      <c r="E700">
        <v>40420</v>
      </c>
      <c r="F700">
        <f t="shared" ca="1" si="10"/>
        <v>10</v>
      </c>
      <c r="G700" t="s">
        <v>279</v>
      </c>
      <c r="H700">
        <v>31690</v>
      </c>
      <c r="I700">
        <v>4</v>
      </c>
    </row>
    <row r="701" spans="1:9" x14ac:dyDescent="0.25">
      <c r="A701" t="s">
        <v>1004</v>
      </c>
      <c r="B701" t="s">
        <v>288</v>
      </c>
      <c r="C701" t="s">
        <v>942</v>
      </c>
      <c r="D701" t="s">
        <v>273</v>
      </c>
      <c r="E701">
        <v>36025</v>
      </c>
      <c r="F701">
        <f t="shared" ca="1" si="10"/>
        <v>22</v>
      </c>
      <c r="G701" t="s">
        <v>283</v>
      </c>
      <c r="H701">
        <v>64470</v>
      </c>
      <c r="I701">
        <v>5</v>
      </c>
    </row>
    <row r="702" spans="1:9" x14ac:dyDescent="0.25">
      <c r="A702" t="s">
        <v>1005</v>
      </c>
      <c r="B702" t="s">
        <v>281</v>
      </c>
      <c r="C702" t="s">
        <v>942</v>
      </c>
      <c r="D702" t="s">
        <v>273</v>
      </c>
      <c r="E702">
        <v>37495</v>
      </c>
      <c r="F702">
        <f t="shared" ca="1" si="10"/>
        <v>18</v>
      </c>
      <c r="G702" t="s">
        <v>286</v>
      </c>
      <c r="H702">
        <v>60300</v>
      </c>
      <c r="I702">
        <v>2</v>
      </c>
    </row>
    <row r="703" spans="1:9" x14ac:dyDescent="0.25">
      <c r="A703" t="s">
        <v>1006</v>
      </c>
      <c r="B703" t="s">
        <v>303</v>
      </c>
      <c r="C703" t="s">
        <v>942</v>
      </c>
      <c r="D703" t="s">
        <v>273</v>
      </c>
      <c r="E703">
        <v>39679</v>
      </c>
      <c r="F703">
        <f t="shared" ca="1" si="10"/>
        <v>12</v>
      </c>
      <c r="G703" t="s">
        <v>291</v>
      </c>
      <c r="H703">
        <v>22820</v>
      </c>
      <c r="I703">
        <v>5</v>
      </c>
    </row>
    <row r="704" spans="1:9" x14ac:dyDescent="0.25">
      <c r="A704" t="s">
        <v>1007</v>
      </c>
      <c r="B704" t="s">
        <v>288</v>
      </c>
      <c r="C704" t="s">
        <v>942</v>
      </c>
      <c r="D704" t="s">
        <v>290</v>
      </c>
      <c r="E704">
        <v>39719</v>
      </c>
      <c r="F704">
        <f t="shared" ca="1" si="10"/>
        <v>12</v>
      </c>
      <c r="G704" t="s">
        <v>274</v>
      </c>
      <c r="H704">
        <v>23340</v>
      </c>
      <c r="I704">
        <v>4</v>
      </c>
    </row>
    <row r="705" spans="1:9" x14ac:dyDescent="0.25">
      <c r="A705" t="s">
        <v>1008</v>
      </c>
      <c r="B705" t="s">
        <v>288</v>
      </c>
      <c r="C705" t="s">
        <v>942</v>
      </c>
      <c r="D705" t="s">
        <v>290</v>
      </c>
      <c r="E705">
        <v>40800</v>
      </c>
      <c r="F705">
        <f t="shared" ca="1" si="10"/>
        <v>9</v>
      </c>
      <c r="G705" t="s">
        <v>277</v>
      </c>
      <c r="H705">
        <v>62480</v>
      </c>
      <c r="I705">
        <v>5</v>
      </c>
    </row>
    <row r="706" spans="1:9" x14ac:dyDescent="0.25">
      <c r="A706" t="s">
        <v>1009</v>
      </c>
      <c r="B706" t="s">
        <v>294</v>
      </c>
      <c r="C706" t="s">
        <v>942</v>
      </c>
      <c r="D706" t="s">
        <v>290</v>
      </c>
      <c r="E706">
        <v>40811</v>
      </c>
      <c r="F706">
        <f t="shared" ref="F706:F742" ca="1" si="11">DATEDIF(E706,TODAY(),"Y")</f>
        <v>9</v>
      </c>
      <c r="G706" t="s">
        <v>279</v>
      </c>
      <c r="H706">
        <v>61134</v>
      </c>
      <c r="I706">
        <v>4</v>
      </c>
    </row>
    <row r="707" spans="1:9" x14ac:dyDescent="0.25">
      <c r="A707" t="s">
        <v>1010</v>
      </c>
      <c r="B707" t="s">
        <v>271</v>
      </c>
      <c r="C707" t="s">
        <v>942</v>
      </c>
      <c r="D707" t="s">
        <v>276</v>
      </c>
      <c r="E707">
        <v>39343</v>
      </c>
      <c r="F707">
        <f t="shared" ca="1" si="11"/>
        <v>13</v>
      </c>
      <c r="G707" t="s">
        <v>283</v>
      </c>
      <c r="H707">
        <v>23000</v>
      </c>
      <c r="I707">
        <v>4</v>
      </c>
    </row>
    <row r="708" spans="1:9" x14ac:dyDescent="0.25">
      <c r="A708" t="s">
        <v>1011</v>
      </c>
      <c r="B708" t="s">
        <v>303</v>
      </c>
      <c r="C708" t="s">
        <v>942</v>
      </c>
      <c r="D708" t="s">
        <v>290</v>
      </c>
      <c r="E708">
        <v>40451</v>
      </c>
      <c r="F708">
        <f t="shared" ca="1" si="11"/>
        <v>10</v>
      </c>
      <c r="G708" t="s">
        <v>286</v>
      </c>
      <c r="H708">
        <v>87830</v>
      </c>
      <c r="I708">
        <v>2</v>
      </c>
    </row>
    <row r="709" spans="1:9" x14ac:dyDescent="0.25">
      <c r="A709" t="s">
        <v>1012</v>
      </c>
      <c r="B709" t="s">
        <v>303</v>
      </c>
      <c r="C709" t="s">
        <v>942</v>
      </c>
      <c r="D709" t="s">
        <v>276</v>
      </c>
      <c r="E709">
        <v>36053</v>
      </c>
      <c r="F709">
        <f t="shared" ca="1" si="11"/>
        <v>22</v>
      </c>
      <c r="G709" t="s">
        <v>291</v>
      </c>
      <c r="H709">
        <v>46105</v>
      </c>
      <c r="I709">
        <v>5</v>
      </c>
    </row>
    <row r="710" spans="1:9" x14ac:dyDescent="0.25">
      <c r="A710" t="s">
        <v>1013</v>
      </c>
      <c r="B710" t="s">
        <v>285</v>
      </c>
      <c r="C710" t="s">
        <v>942</v>
      </c>
      <c r="D710" t="s">
        <v>290</v>
      </c>
      <c r="E710">
        <v>37141</v>
      </c>
      <c r="F710">
        <f t="shared" ca="1" si="11"/>
        <v>19</v>
      </c>
      <c r="G710" t="s">
        <v>274</v>
      </c>
      <c r="H710">
        <v>25530</v>
      </c>
      <c r="I710">
        <v>3</v>
      </c>
    </row>
    <row r="711" spans="1:9" x14ac:dyDescent="0.25">
      <c r="A711" t="s">
        <v>1014</v>
      </c>
      <c r="B711" t="s">
        <v>294</v>
      </c>
      <c r="C711" t="s">
        <v>942</v>
      </c>
      <c r="D711" t="s">
        <v>273</v>
      </c>
      <c r="E711">
        <v>40477</v>
      </c>
      <c r="F711">
        <f t="shared" ca="1" si="11"/>
        <v>10</v>
      </c>
      <c r="G711" t="s">
        <v>277</v>
      </c>
      <c r="H711">
        <v>27130</v>
      </c>
      <c r="I711">
        <v>5</v>
      </c>
    </row>
    <row r="712" spans="1:9" x14ac:dyDescent="0.25">
      <c r="A712" t="s">
        <v>1015</v>
      </c>
      <c r="B712" t="s">
        <v>281</v>
      </c>
      <c r="C712" t="s">
        <v>942</v>
      </c>
      <c r="D712" t="s">
        <v>273</v>
      </c>
      <c r="E712">
        <v>36080</v>
      </c>
      <c r="F712">
        <f t="shared" ca="1" si="11"/>
        <v>22</v>
      </c>
      <c r="G712" t="s">
        <v>279</v>
      </c>
      <c r="H712">
        <v>48410</v>
      </c>
      <c r="I712">
        <v>5</v>
      </c>
    </row>
    <row r="713" spans="1:9" x14ac:dyDescent="0.25">
      <c r="A713" t="s">
        <v>1016</v>
      </c>
      <c r="B713" t="s">
        <v>285</v>
      </c>
      <c r="C713" t="s">
        <v>942</v>
      </c>
      <c r="D713" t="s">
        <v>282</v>
      </c>
      <c r="E713">
        <v>36458</v>
      </c>
      <c r="F713">
        <f t="shared" ca="1" si="11"/>
        <v>21</v>
      </c>
      <c r="G713" t="s">
        <v>283</v>
      </c>
      <c r="H713">
        <v>32536</v>
      </c>
      <c r="I713">
        <v>2</v>
      </c>
    </row>
    <row r="714" spans="1:9" x14ac:dyDescent="0.25">
      <c r="A714" t="s">
        <v>1017</v>
      </c>
      <c r="B714" t="s">
        <v>288</v>
      </c>
      <c r="C714" t="s">
        <v>942</v>
      </c>
      <c r="D714" t="s">
        <v>276</v>
      </c>
      <c r="E714">
        <v>36462</v>
      </c>
      <c r="F714">
        <f t="shared" ca="1" si="11"/>
        <v>21</v>
      </c>
      <c r="G714" t="s">
        <v>286</v>
      </c>
      <c r="H714">
        <v>26185</v>
      </c>
      <c r="I714">
        <v>5</v>
      </c>
    </row>
    <row r="715" spans="1:9" x14ac:dyDescent="0.25">
      <c r="A715" t="s">
        <v>1018</v>
      </c>
      <c r="B715" t="s">
        <v>281</v>
      </c>
      <c r="C715" t="s">
        <v>942</v>
      </c>
      <c r="D715" t="s">
        <v>273</v>
      </c>
      <c r="E715">
        <v>39722</v>
      </c>
      <c r="F715">
        <f t="shared" ca="1" si="11"/>
        <v>12</v>
      </c>
      <c r="G715" t="s">
        <v>291</v>
      </c>
      <c r="H715">
        <v>44530</v>
      </c>
      <c r="I715">
        <v>2</v>
      </c>
    </row>
    <row r="716" spans="1:9" x14ac:dyDescent="0.25">
      <c r="A716" t="s">
        <v>1019</v>
      </c>
      <c r="B716" t="s">
        <v>271</v>
      </c>
      <c r="C716" t="s">
        <v>942</v>
      </c>
      <c r="D716" t="s">
        <v>282</v>
      </c>
      <c r="E716">
        <v>39742</v>
      </c>
      <c r="F716">
        <f t="shared" ca="1" si="11"/>
        <v>12</v>
      </c>
      <c r="G716" t="s">
        <v>274</v>
      </c>
      <c r="H716">
        <v>37344</v>
      </c>
      <c r="I716">
        <v>2</v>
      </c>
    </row>
    <row r="717" spans="1:9" x14ac:dyDescent="0.25">
      <c r="A717" t="s">
        <v>1020</v>
      </c>
      <c r="B717" t="s">
        <v>288</v>
      </c>
      <c r="C717" t="s">
        <v>942</v>
      </c>
      <c r="D717" t="s">
        <v>273</v>
      </c>
      <c r="E717">
        <v>39728</v>
      </c>
      <c r="F717">
        <f t="shared" ca="1" si="11"/>
        <v>12</v>
      </c>
      <c r="G717" t="s">
        <v>277</v>
      </c>
      <c r="H717">
        <v>82370</v>
      </c>
      <c r="I717">
        <v>5</v>
      </c>
    </row>
    <row r="718" spans="1:9" x14ac:dyDescent="0.25">
      <c r="A718" t="s">
        <v>1021</v>
      </c>
      <c r="B718" t="s">
        <v>271</v>
      </c>
      <c r="C718" t="s">
        <v>942</v>
      </c>
      <c r="D718" t="s">
        <v>290</v>
      </c>
      <c r="E718">
        <v>39728</v>
      </c>
      <c r="F718">
        <f t="shared" ca="1" si="11"/>
        <v>12</v>
      </c>
      <c r="G718" t="s">
        <v>279</v>
      </c>
      <c r="H718">
        <v>86040</v>
      </c>
      <c r="I718">
        <v>5</v>
      </c>
    </row>
    <row r="719" spans="1:9" x14ac:dyDescent="0.25">
      <c r="A719" t="s">
        <v>1022</v>
      </c>
      <c r="B719" t="s">
        <v>294</v>
      </c>
      <c r="C719" t="s">
        <v>942</v>
      </c>
      <c r="D719" t="s">
        <v>290</v>
      </c>
      <c r="E719">
        <v>39768</v>
      </c>
      <c r="F719">
        <f t="shared" ca="1" si="11"/>
        <v>12</v>
      </c>
      <c r="G719" t="s">
        <v>283</v>
      </c>
      <c r="H719">
        <v>63610</v>
      </c>
      <c r="I719">
        <v>5</v>
      </c>
    </row>
    <row r="720" spans="1:9" x14ac:dyDescent="0.25">
      <c r="A720" t="s">
        <v>1023</v>
      </c>
      <c r="B720" t="s">
        <v>288</v>
      </c>
      <c r="C720" t="s">
        <v>942</v>
      </c>
      <c r="D720" t="s">
        <v>290</v>
      </c>
      <c r="E720">
        <v>40867</v>
      </c>
      <c r="F720">
        <f t="shared" ca="1" si="11"/>
        <v>9</v>
      </c>
      <c r="G720" t="s">
        <v>286</v>
      </c>
      <c r="H720">
        <v>57500</v>
      </c>
      <c r="I720">
        <v>1</v>
      </c>
    </row>
    <row r="721" spans="1:9" x14ac:dyDescent="0.25">
      <c r="A721" t="s">
        <v>1024</v>
      </c>
      <c r="B721" t="s">
        <v>285</v>
      </c>
      <c r="C721" t="s">
        <v>942</v>
      </c>
      <c r="D721" t="s">
        <v>273</v>
      </c>
      <c r="E721">
        <v>41226</v>
      </c>
      <c r="F721">
        <f t="shared" ca="1" si="11"/>
        <v>8</v>
      </c>
      <c r="G721" t="s">
        <v>291</v>
      </c>
      <c r="H721">
        <v>32160</v>
      </c>
      <c r="I721">
        <v>3</v>
      </c>
    </row>
    <row r="722" spans="1:9" x14ac:dyDescent="0.25">
      <c r="A722" t="s">
        <v>1025</v>
      </c>
      <c r="B722" t="s">
        <v>288</v>
      </c>
      <c r="C722" t="s">
        <v>942</v>
      </c>
      <c r="D722" t="s">
        <v>273</v>
      </c>
      <c r="E722">
        <v>39399</v>
      </c>
      <c r="F722">
        <f t="shared" ca="1" si="11"/>
        <v>13</v>
      </c>
      <c r="G722" t="s">
        <v>274</v>
      </c>
      <c r="H722">
        <v>87220</v>
      </c>
      <c r="I722">
        <v>1</v>
      </c>
    </row>
    <row r="723" spans="1:9" x14ac:dyDescent="0.25">
      <c r="A723" t="s">
        <v>1026</v>
      </c>
      <c r="B723" t="s">
        <v>281</v>
      </c>
      <c r="C723" t="s">
        <v>942</v>
      </c>
      <c r="D723" t="s">
        <v>273</v>
      </c>
      <c r="E723">
        <v>36843</v>
      </c>
      <c r="F723">
        <f t="shared" ca="1" si="11"/>
        <v>20</v>
      </c>
      <c r="G723" t="s">
        <v>277</v>
      </c>
      <c r="H723">
        <v>47630</v>
      </c>
      <c r="I723">
        <v>3</v>
      </c>
    </row>
    <row r="724" spans="1:9" x14ac:dyDescent="0.25">
      <c r="A724" t="s">
        <v>1027</v>
      </c>
      <c r="B724" t="s">
        <v>294</v>
      </c>
      <c r="C724" t="s">
        <v>942</v>
      </c>
      <c r="D724" t="s">
        <v>273</v>
      </c>
      <c r="E724">
        <v>41262</v>
      </c>
      <c r="F724">
        <f t="shared" ca="1" si="11"/>
        <v>8</v>
      </c>
      <c r="G724" t="s">
        <v>279</v>
      </c>
      <c r="H724">
        <v>59490</v>
      </c>
      <c r="I724">
        <v>3</v>
      </c>
    </row>
    <row r="725" spans="1:9" x14ac:dyDescent="0.25">
      <c r="A725" t="s">
        <v>1028</v>
      </c>
      <c r="B725" t="s">
        <v>294</v>
      </c>
      <c r="C725" t="s">
        <v>942</v>
      </c>
      <c r="D725" t="s">
        <v>273</v>
      </c>
      <c r="E725">
        <v>39784</v>
      </c>
      <c r="F725">
        <f t="shared" ca="1" si="11"/>
        <v>12</v>
      </c>
      <c r="G725" t="s">
        <v>283</v>
      </c>
      <c r="H725">
        <v>69510</v>
      </c>
      <c r="I725">
        <v>5</v>
      </c>
    </row>
    <row r="726" spans="1:9" x14ac:dyDescent="0.25">
      <c r="A726" t="s">
        <v>1029</v>
      </c>
      <c r="B726" t="s">
        <v>288</v>
      </c>
      <c r="C726" t="s">
        <v>942</v>
      </c>
      <c r="D726" t="s">
        <v>273</v>
      </c>
      <c r="E726">
        <v>39435</v>
      </c>
      <c r="F726">
        <f t="shared" ca="1" si="11"/>
        <v>13</v>
      </c>
      <c r="G726" t="s">
        <v>286</v>
      </c>
      <c r="H726">
        <v>64780</v>
      </c>
      <c r="I726">
        <v>5</v>
      </c>
    </row>
    <row r="727" spans="1:9" x14ac:dyDescent="0.25">
      <c r="A727" t="s">
        <v>1030</v>
      </c>
      <c r="B727" t="s">
        <v>285</v>
      </c>
      <c r="C727" t="s">
        <v>942</v>
      </c>
      <c r="D727" t="s">
        <v>273</v>
      </c>
      <c r="E727">
        <v>39063</v>
      </c>
      <c r="F727">
        <f t="shared" ca="1" si="11"/>
        <v>14</v>
      </c>
      <c r="G727" t="s">
        <v>291</v>
      </c>
      <c r="H727">
        <v>86320</v>
      </c>
      <c r="I727">
        <v>4</v>
      </c>
    </row>
    <row r="728" spans="1:9" x14ac:dyDescent="0.25">
      <c r="A728" t="s">
        <v>1031</v>
      </c>
      <c r="B728" t="s">
        <v>288</v>
      </c>
      <c r="C728" t="s">
        <v>942</v>
      </c>
      <c r="D728" t="s">
        <v>273</v>
      </c>
      <c r="E728">
        <v>38328</v>
      </c>
      <c r="F728">
        <f t="shared" ca="1" si="11"/>
        <v>16</v>
      </c>
      <c r="G728" t="s">
        <v>274</v>
      </c>
      <c r="H728">
        <v>48280</v>
      </c>
      <c r="I728">
        <v>4</v>
      </c>
    </row>
    <row r="729" spans="1:9" x14ac:dyDescent="0.25">
      <c r="A729" t="s">
        <v>1032</v>
      </c>
      <c r="B729" t="s">
        <v>271</v>
      </c>
      <c r="C729" t="s">
        <v>942</v>
      </c>
      <c r="D729" t="s">
        <v>273</v>
      </c>
      <c r="E729">
        <v>38347</v>
      </c>
      <c r="F729">
        <f t="shared" ca="1" si="11"/>
        <v>16</v>
      </c>
      <c r="G729" t="s">
        <v>277</v>
      </c>
      <c r="H729">
        <v>81340</v>
      </c>
      <c r="I729">
        <v>2</v>
      </c>
    </row>
    <row r="730" spans="1:9" x14ac:dyDescent="0.25">
      <c r="A730" t="s">
        <v>1033</v>
      </c>
      <c r="B730" t="s">
        <v>303</v>
      </c>
      <c r="C730" t="s">
        <v>942</v>
      </c>
      <c r="D730" t="s">
        <v>273</v>
      </c>
      <c r="E730">
        <v>39441</v>
      </c>
      <c r="F730">
        <f t="shared" ca="1" si="11"/>
        <v>13</v>
      </c>
      <c r="G730" t="s">
        <v>279</v>
      </c>
      <c r="H730">
        <v>68860</v>
      </c>
      <c r="I730">
        <v>2</v>
      </c>
    </row>
    <row r="731" spans="1:9" x14ac:dyDescent="0.25">
      <c r="A731" t="s">
        <v>1034</v>
      </c>
      <c r="B731" t="s">
        <v>288</v>
      </c>
      <c r="C731" t="s">
        <v>942</v>
      </c>
      <c r="D731" t="s">
        <v>290</v>
      </c>
      <c r="E731">
        <v>40523</v>
      </c>
      <c r="F731">
        <f t="shared" ca="1" si="11"/>
        <v>10</v>
      </c>
      <c r="G731" t="s">
        <v>283</v>
      </c>
      <c r="H731">
        <v>46570</v>
      </c>
      <c r="I731">
        <v>4</v>
      </c>
    </row>
    <row r="732" spans="1:9" x14ac:dyDescent="0.25">
      <c r="A732" t="s">
        <v>1035</v>
      </c>
      <c r="B732" t="s">
        <v>285</v>
      </c>
      <c r="C732" t="s">
        <v>942</v>
      </c>
      <c r="D732" t="s">
        <v>273</v>
      </c>
      <c r="E732">
        <v>40536</v>
      </c>
      <c r="F732">
        <f t="shared" ca="1" si="11"/>
        <v>10</v>
      </c>
      <c r="G732" t="s">
        <v>286</v>
      </c>
      <c r="H732">
        <v>70730</v>
      </c>
      <c r="I732">
        <v>1</v>
      </c>
    </row>
    <row r="733" spans="1:9" x14ac:dyDescent="0.25">
      <c r="A733" t="s">
        <v>1036</v>
      </c>
      <c r="B733" t="s">
        <v>285</v>
      </c>
      <c r="C733" t="s">
        <v>1037</v>
      </c>
      <c r="D733" t="s">
        <v>273</v>
      </c>
      <c r="E733">
        <v>37684</v>
      </c>
      <c r="F733">
        <f t="shared" ca="1" si="11"/>
        <v>18</v>
      </c>
      <c r="G733" t="s">
        <v>291</v>
      </c>
      <c r="H733">
        <v>42800</v>
      </c>
      <c r="I733">
        <v>5</v>
      </c>
    </row>
    <row r="734" spans="1:9" x14ac:dyDescent="0.25">
      <c r="A734" t="s">
        <v>1038</v>
      </c>
      <c r="B734" t="s">
        <v>294</v>
      </c>
      <c r="C734" t="s">
        <v>1037</v>
      </c>
      <c r="D734" t="s">
        <v>273</v>
      </c>
      <c r="E734">
        <v>36991</v>
      </c>
      <c r="F734">
        <f t="shared" ca="1" si="11"/>
        <v>20</v>
      </c>
      <c r="G734" t="s">
        <v>274</v>
      </c>
      <c r="H734">
        <v>63670</v>
      </c>
      <c r="I734">
        <v>5</v>
      </c>
    </row>
    <row r="735" spans="1:9" x14ac:dyDescent="0.25">
      <c r="A735" t="s">
        <v>1039</v>
      </c>
      <c r="B735" t="s">
        <v>271</v>
      </c>
      <c r="C735" t="s">
        <v>1037</v>
      </c>
      <c r="D735" t="s">
        <v>290</v>
      </c>
      <c r="E735">
        <v>40692</v>
      </c>
      <c r="F735">
        <f t="shared" ca="1" si="11"/>
        <v>10</v>
      </c>
      <c r="G735" t="s">
        <v>277</v>
      </c>
      <c r="H735">
        <v>85510</v>
      </c>
      <c r="I735">
        <v>4</v>
      </c>
    </row>
    <row r="736" spans="1:9" x14ac:dyDescent="0.25">
      <c r="A736" t="s">
        <v>1040</v>
      </c>
      <c r="B736" t="s">
        <v>294</v>
      </c>
      <c r="C736" t="s">
        <v>1037</v>
      </c>
      <c r="D736" t="s">
        <v>290</v>
      </c>
      <c r="E736">
        <v>40719</v>
      </c>
      <c r="F736">
        <f t="shared" ca="1" si="11"/>
        <v>9</v>
      </c>
      <c r="G736" t="s">
        <v>279</v>
      </c>
      <c r="H736">
        <v>66132</v>
      </c>
      <c r="I736">
        <v>4</v>
      </c>
    </row>
    <row r="737" spans="1:9" x14ac:dyDescent="0.25">
      <c r="A737" t="s">
        <v>1041</v>
      </c>
      <c r="B737" t="s">
        <v>271</v>
      </c>
      <c r="C737" t="s">
        <v>1037</v>
      </c>
      <c r="D737" t="s">
        <v>273</v>
      </c>
      <c r="E737">
        <v>37073</v>
      </c>
      <c r="F737">
        <f t="shared" ca="1" si="11"/>
        <v>19</v>
      </c>
      <c r="G737" t="s">
        <v>283</v>
      </c>
      <c r="H737">
        <v>40680</v>
      </c>
      <c r="I737">
        <v>5</v>
      </c>
    </row>
    <row r="738" spans="1:9" x14ac:dyDescent="0.25">
      <c r="A738" t="s">
        <v>1042</v>
      </c>
      <c r="B738" t="s">
        <v>288</v>
      </c>
      <c r="C738" t="s">
        <v>1043</v>
      </c>
      <c r="D738" t="s">
        <v>290</v>
      </c>
      <c r="E738">
        <v>39116</v>
      </c>
      <c r="F738">
        <f t="shared" ca="1" si="11"/>
        <v>14</v>
      </c>
      <c r="G738" t="s">
        <v>286</v>
      </c>
      <c r="H738">
        <v>60760</v>
      </c>
      <c r="I738">
        <v>2</v>
      </c>
    </row>
    <row r="739" spans="1:9" x14ac:dyDescent="0.25">
      <c r="A739" t="s">
        <v>1044</v>
      </c>
      <c r="B739" t="s">
        <v>285</v>
      </c>
      <c r="C739" t="s">
        <v>1043</v>
      </c>
      <c r="D739" t="s">
        <v>276</v>
      </c>
      <c r="E739">
        <v>36557</v>
      </c>
      <c r="F739">
        <f t="shared" ca="1" si="11"/>
        <v>21</v>
      </c>
      <c r="G739" t="s">
        <v>291</v>
      </c>
      <c r="H739">
        <v>31250</v>
      </c>
      <c r="I739">
        <v>2</v>
      </c>
    </row>
    <row r="740" spans="1:9" x14ac:dyDescent="0.25">
      <c r="A740" t="s">
        <v>1045</v>
      </c>
      <c r="B740" t="s">
        <v>288</v>
      </c>
      <c r="C740" t="s">
        <v>1043</v>
      </c>
      <c r="D740" t="s">
        <v>290</v>
      </c>
      <c r="E740">
        <v>39639</v>
      </c>
      <c r="F740">
        <f t="shared" ca="1" si="11"/>
        <v>12</v>
      </c>
      <c r="G740" t="s">
        <v>274</v>
      </c>
      <c r="H740">
        <v>64720</v>
      </c>
      <c r="I740">
        <v>5</v>
      </c>
    </row>
    <row r="741" spans="1:9" x14ac:dyDescent="0.25">
      <c r="A741" t="s">
        <v>1046</v>
      </c>
      <c r="B741" t="s">
        <v>281</v>
      </c>
      <c r="C741" t="s">
        <v>1043</v>
      </c>
      <c r="D741" t="s">
        <v>273</v>
      </c>
      <c r="E741">
        <v>40384</v>
      </c>
      <c r="F741">
        <f t="shared" ca="1" si="11"/>
        <v>10</v>
      </c>
      <c r="G741" t="s">
        <v>277</v>
      </c>
      <c r="H741">
        <v>46680</v>
      </c>
      <c r="I741">
        <v>1</v>
      </c>
    </row>
    <row r="742" spans="1:9" x14ac:dyDescent="0.25">
      <c r="A742" t="s">
        <v>1047</v>
      </c>
      <c r="B742" t="s">
        <v>285</v>
      </c>
      <c r="C742" t="s">
        <v>1043</v>
      </c>
      <c r="D742" t="s">
        <v>282</v>
      </c>
      <c r="E742">
        <v>40543</v>
      </c>
      <c r="F742">
        <f t="shared" ca="1" si="11"/>
        <v>10</v>
      </c>
      <c r="G742" t="s">
        <v>279</v>
      </c>
      <c r="H742">
        <v>19044</v>
      </c>
      <c r="I742">
        <v>1</v>
      </c>
    </row>
  </sheetData>
  <hyperlinks>
    <hyperlink ref="O1" location="Home!A1" display="Go To Home" xr:uid="{100C3667-58D2-4A34-9368-4AAFCF8E73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4</vt:i4>
      </vt:variant>
    </vt:vector>
  </HeadingPairs>
  <TitlesOfParts>
    <vt:vector size="30" baseType="lpstr">
      <vt:lpstr>Home</vt:lpstr>
      <vt:lpstr>Basic Functions</vt:lpstr>
      <vt:lpstr>Lookup 1</vt:lpstr>
      <vt:lpstr>Lookup 2</vt:lpstr>
      <vt:lpstr>Lookup 3</vt:lpstr>
      <vt:lpstr>Lookup 5</vt:lpstr>
      <vt:lpstr>If Function 1</vt:lpstr>
      <vt:lpstr>If Function 2</vt:lpstr>
      <vt:lpstr>Pivot Table</vt:lpstr>
      <vt:lpstr>Conditional Formatting</vt:lpstr>
      <vt:lpstr>Flash Fill &amp; Text To Columns</vt:lpstr>
      <vt:lpstr>Concatenate-Upper-Lower-Proper</vt:lpstr>
      <vt:lpstr>PMT </vt:lpstr>
      <vt:lpstr>Sumif 1</vt:lpstr>
      <vt:lpstr>Sumif &amp; Sumifs 2</vt:lpstr>
      <vt:lpstr>Match</vt:lpstr>
      <vt:lpstr>Index Match 1</vt:lpstr>
      <vt:lpstr>Index Match 2</vt:lpstr>
      <vt:lpstr>Adv.index match 3</vt:lpstr>
      <vt:lpstr>Date and Time 1</vt:lpstr>
      <vt:lpstr>Date and Time 2</vt:lpstr>
      <vt:lpstr>Dsum</vt:lpstr>
      <vt:lpstr>Dmin</vt:lpstr>
      <vt:lpstr>Dmax</vt:lpstr>
      <vt:lpstr>Dcount</vt:lpstr>
      <vt:lpstr>Dcounta</vt:lpstr>
      <vt:lpstr>colour</vt:lpstr>
      <vt:lpstr>Criteria</vt:lpstr>
      <vt:lpstr>Database</vt:lpstr>
      <vt:lpstr>order_id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KHUSHBU</dc:creator>
  <cp:lastModifiedBy>KHUSHBU</cp:lastModifiedBy>
  <dcterms:created xsi:type="dcterms:W3CDTF">2021-05-30T18:36:09Z</dcterms:created>
  <dcterms:modified xsi:type="dcterms:W3CDTF">2021-05-31T03:59:59Z</dcterms:modified>
</cp:coreProperties>
</file>